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backupFile="1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koaca\Documents\"/>
    </mc:Choice>
  </mc:AlternateContent>
  <xr:revisionPtr revIDLastSave="0" documentId="13_ncr:1_{8B7FF21E-EB12-4301-96AD-FA177F0053F3}" xr6:coauthVersionLast="45" xr6:coauthVersionMax="47" xr10:uidLastSave="{00000000-0000-0000-0000-000000000000}"/>
  <bookViews>
    <workbookView xWindow="-108" yWindow="-108" windowWidth="23256" windowHeight="12456" tabRatio="730" firstSheet="2" activeTab="2" xr2:uid="{00000000-000D-0000-FFFF-FFFF00000000}"/>
  </bookViews>
  <sheets>
    <sheet name="일정요약" sheetId="13" r:id="rId1"/>
    <sheet name="입고량 증감률" sheetId="15" r:id="rId2"/>
    <sheet name="Container" sheetId="1" r:id="rId3"/>
    <sheet name="Container(2물류외)" sheetId="11" r:id="rId4"/>
    <sheet name="Pallet Status" sheetId="2" r:id="rId5"/>
    <sheet name="예정물량_사장님 보고용" sheetId="14" r:id="rId6"/>
    <sheet name="Summary" sheetId="3" r:id="rId7"/>
    <sheet name="REPORT" sheetId="4" r:id="rId8"/>
    <sheet name="입고요약" sheetId="8" r:id="rId9"/>
    <sheet name="REPORT(취합)" sheetId="5" r:id="rId10"/>
    <sheet name="NORMAL" sheetId="6" r:id="rId11"/>
    <sheet name="업체명등록" sheetId="7" r:id="rId12"/>
  </sheets>
  <definedNames>
    <definedName name="_xlnm._FilterDatabase" localSheetId="2" hidden="1">Container!$A$3:$AA$3751</definedName>
    <definedName name="_xlnm._FilterDatabase" localSheetId="3" hidden="1">'Container(2물류외)'!$A$3:$AB$4213</definedName>
    <definedName name="_xlnm._FilterDatabase" localSheetId="4" hidden="1">'Pallet Status'!$A$172:$E$193</definedName>
    <definedName name="_xlnm.Criteria" localSheetId="2">Container!$AA$3:$AA$123</definedName>
    <definedName name="_xlnm.Criteria" localSheetId="3">'Container(2물류외)'!$AB$3:$AB$3</definedName>
    <definedName name="_xlnm.Print_Area" localSheetId="10">NORMAL!$A$1:$F$14</definedName>
    <definedName name="_xlnm.Print_Area" localSheetId="4">'Pallet Status'!$A$1:$E$24</definedName>
    <definedName name="_xlnm.Print_Area" localSheetId="9">'REPORT(취합)'!$A$1:$N$24</definedName>
  </definedNames>
  <calcPr calcId="191029"/>
  <pivotCaches>
    <pivotCache cacheId="0" r:id="rId13"/>
    <pivotCache cacheId="1" r:id="rId14"/>
    <pivotCache cacheId="2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2257" i="1" l="1"/>
  <c r="N2257" i="1"/>
  <c r="M2257" i="1"/>
  <c r="L2257" i="1"/>
  <c r="W2256" i="1"/>
  <c r="N2256" i="1"/>
  <c r="M2256" i="1"/>
  <c r="L2256" i="1"/>
  <c r="W2255" i="1"/>
  <c r="N2255" i="1"/>
  <c r="M2255" i="1"/>
  <c r="L2255" i="1"/>
  <c r="W2254" i="1"/>
  <c r="N2254" i="1"/>
  <c r="M2254" i="1"/>
  <c r="L2254" i="1"/>
  <c r="W2253" i="1"/>
  <c r="N2253" i="1"/>
  <c r="M2253" i="1"/>
  <c r="L2253" i="1"/>
  <c r="W2252" i="1"/>
  <c r="N2252" i="1"/>
  <c r="M2252" i="1"/>
  <c r="L2252" i="1"/>
  <c r="I12" i="4"/>
  <c r="I11" i="4"/>
  <c r="I10" i="4"/>
  <c r="I9" i="4"/>
  <c r="J2269" i="1" l="1"/>
  <c r="W2269" i="1"/>
  <c r="N2269" i="1"/>
  <c r="M2269" i="1"/>
  <c r="L2269" i="1"/>
  <c r="W2235" i="1"/>
  <c r="N2235" i="1"/>
  <c r="M2235" i="1"/>
  <c r="L2235" i="1"/>
  <c r="W2234" i="1"/>
  <c r="N2234" i="1"/>
  <c r="M2234" i="1"/>
  <c r="L2234" i="1"/>
  <c r="W2233" i="1"/>
  <c r="N2233" i="1"/>
  <c r="M2233" i="1"/>
  <c r="L2233" i="1"/>
  <c r="W2232" i="1"/>
  <c r="N2232" i="1"/>
  <c r="M2232" i="1"/>
  <c r="L2232" i="1"/>
  <c r="W2268" i="1" l="1"/>
  <c r="N2268" i="1"/>
  <c r="M2268" i="1"/>
  <c r="L2268" i="1"/>
  <c r="W2294" i="1" l="1"/>
  <c r="N2294" i="1"/>
  <c r="M2294" i="1"/>
  <c r="W2213" i="1" l="1"/>
  <c r="N2213" i="1"/>
  <c r="M2213" i="1"/>
  <c r="L2213" i="1"/>
  <c r="W2212" i="1"/>
  <c r="N2212" i="1"/>
  <c r="M2212" i="1"/>
  <c r="L2212" i="1"/>
  <c r="W2211" i="1"/>
  <c r="N2211" i="1"/>
  <c r="M2211" i="1"/>
  <c r="L2211" i="1"/>
  <c r="W2214" i="1" l="1"/>
  <c r="N2214" i="1"/>
  <c r="M2214" i="1"/>
  <c r="L2214" i="1"/>
  <c r="W2270" i="1" l="1"/>
  <c r="N2270" i="1"/>
  <c r="M2270" i="1"/>
  <c r="L2270" i="1"/>
  <c r="W2267" i="1"/>
  <c r="N2267" i="1"/>
  <c r="M2267" i="1"/>
  <c r="L2267" i="1"/>
  <c r="W2251" i="1"/>
  <c r="N2251" i="1"/>
  <c r="M2251" i="1"/>
  <c r="L2251" i="1"/>
  <c r="W2183" i="1" l="1"/>
  <c r="N2183" i="1"/>
  <c r="M2183" i="1"/>
  <c r="L2183" i="1"/>
  <c r="W2231" i="1" l="1"/>
  <c r="N2231" i="1"/>
  <c r="M2231" i="1"/>
  <c r="L2231" i="1"/>
  <c r="W2215" i="1"/>
  <c r="N2215" i="1"/>
  <c r="M2215" i="1"/>
  <c r="L2215" i="1"/>
  <c r="W2223" i="1"/>
  <c r="N2223" i="1"/>
  <c r="M2223" i="1"/>
  <c r="L2223" i="1"/>
  <c r="W2243" i="1" l="1"/>
  <c r="N2243" i="1"/>
  <c r="M2243" i="1"/>
  <c r="L2243" i="1"/>
  <c r="W2180" i="1" l="1"/>
  <c r="N2180" i="1"/>
  <c r="M2180" i="1"/>
  <c r="L2180" i="1"/>
  <c r="W2179" i="1"/>
  <c r="N2179" i="1"/>
  <c r="M2179" i="1"/>
  <c r="L2179" i="1"/>
  <c r="W2178" i="1"/>
  <c r="N2178" i="1"/>
  <c r="M2178" i="1"/>
  <c r="L2178" i="1"/>
  <c r="W2177" i="1"/>
  <c r="N2177" i="1"/>
  <c r="M2177" i="1"/>
  <c r="L2177" i="1"/>
  <c r="W2176" i="1"/>
  <c r="N2176" i="1"/>
  <c r="M2176" i="1"/>
  <c r="L2176" i="1"/>
  <c r="W2175" i="1"/>
  <c r="N2175" i="1"/>
  <c r="M2175" i="1"/>
  <c r="L2175" i="1"/>
  <c r="W2174" i="1"/>
  <c r="N2174" i="1"/>
  <c r="M2174" i="1"/>
  <c r="L2174" i="1"/>
  <c r="L2266" i="1" l="1"/>
  <c r="M2266" i="1"/>
  <c r="N2266" i="1"/>
  <c r="W2266" i="1"/>
  <c r="W2291" i="1" l="1"/>
  <c r="N2291" i="1"/>
  <c r="M2291" i="1"/>
  <c r="L2291" i="1"/>
  <c r="W2290" i="1"/>
  <c r="N2290" i="1"/>
  <c r="M2290" i="1"/>
  <c r="L2290" i="1"/>
  <c r="W2289" i="1"/>
  <c r="N2289" i="1"/>
  <c r="M2289" i="1"/>
  <c r="L2289" i="1"/>
  <c r="W2288" i="1"/>
  <c r="N2288" i="1"/>
  <c r="M2288" i="1"/>
  <c r="L2288" i="1"/>
  <c r="W2287" i="1"/>
  <c r="N2287" i="1"/>
  <c r="M2287" i="1"/>
  <c r="L2287" i="1"/>
  <c r="W2286" i="1"/>
  <c r="N2286" i="1"/>
  <c r="M2286" i="1"/>
  <c r="L2286" i="1"/>
  <c r="W2285" i="1"/>
  <c r="N2285" i="1"/>
  <c r="M2285" i="1"/>
  <c r="L2285" i="1"/>
  <c r="W2284" i="1"/>
  <c r="N2284" i="1"/>
  <c r="M2284" i="1"/>
  <c r="L2284" i="1"/>
  <c r="W2283" i="1"/>
  <c r="N2283" i="1"/>
  <c r="M2283" i="1"/>
  <c r="L2283" i="1"/>
  <c r="W2282" i="1"/>
  <c r="N2282" i="1"/>
  <c r="M2282" i="1"/>
  <c r="L2282" i="1"/>
  <c r="W2173" i="1"/>
  <c r="N2173" i="1"/>
  <c r="M2173" i="1"/>
  <c r="L2173" i="1"/>
  <c r="W2172" i="1"/>
  <c r="N2172" i="1"/>
  <c r="M2172" i="1"/>
  <c r="L2172" i="1"/>
  <c r="W2171" i="1"/>
  <c r="N2171" i="1"/>
  <c r="M2171" i="1"/>
  <c r="L2171" i="1"/>
  <c r="W2162" i="1" l="1"/>
  <c r="N2162" i="1"/>
  <c r="M2162" i="1"/>
  <c r="L2162" i="1"/>
  <c r="W2182" i="1" l="1"/>
  <c r="N2182" i="1"/>
  <c r="M2182" i="1"/>
  <c r="L2182" i="1"/>
  <c r="W2181" i="1"/>
  <c r="N2181" i="1"/>
  <c r="M2181" i="1"/>
  <c r="L2181" i="1"/>
  <c r="W130" i="11" l="1"/>
  <c r="N130" i="11"/>
  <c r="M130" i="11"/>
  <c r="L130" i="11"/>
  <c r="W129" i="11"/>
  <c r="N129" i="11"/>
  <c r="M129" i="11"/>
  <c r="L129" i="11"/>
  <c r="W2198" i="1"/>
  <c r="N2198" i="1"/>
  <c r="M2198" i="1"/>
  <c r="L2198" i="1"/>
  <c r="W2197" i="1"/>
  <c r="N2197" i="1"/>
  <c r="M2197" i="1"/>
  <c r="L2197" i="1"/>
  <c r="W2196" i="1"/>
  <c r="N2196" i="1"/>
  <c r="M2196" i="1"/>
  <c r="L2196" i="1"/>
  <c r="W2195" i="1"/>
  <c r="N2195" i="1"/>
  <c r="M2195" i="1"/>
  <c r="L2195" i="1"/>
  <c r="W2194" i="1"/>
  <c r="N2194" i="1"/>
  <c r="M2194" i="1"/>
  <c r="L2194" i="1"/>
  <c r="W2193" i="1"/>
  <c r="N2193" i="1"/>
  <c r="M2193" i="1"/>
  <c r="L2193" i="1"/>
  <c r="W2161" i="1" l="1"/>
  <c r="N2161" i="1"/>
  <c r="M2161" i="1"/>
  <c r="L2161" i="1"/>
  <c r="W2160" i="1"/>
  <c r="N2160" i="1"/>
  <c r="M2160" i="1"/>
  <c r="L2160" i="1"/>
  <c r="W2158" i="1"/>
  <c r="N2158" i="1"/>
  <c r="M2158" i="1"/>
  <c r="L2158" i="1"/>
  <c r="W2159" i="1"/>
  <c r="N2159" i="1"/>
  <c r="M2159" i="1"/>
  <c r="L2159" i="1"/>
  <c r="W2149" i="1" l="1"/>
  <c r="N2149" i="1"/>
  <c r="M2149" i="1"/>
  <c r="L2149" i="1"/>
  <c r="W2143" i="1" l="1"/>
  <c r="N2143" i="1"/>
  <c r="M2143" i="1"/>
  <c r="L2143" i="1"/>
  <c r="W2147" i="1" l="1"/>
  <c r="N2147" i="1"/>
  <c r="M2147" i="1"/>
  <c r="L2147" i="1"/>
  <c r="M2123" i="1"/>
  <c r="N2123" i="1"/>
  <c r="M2124" i="1"/>
  <c r="N2124" i="1"/>
  <c r="M2125" i="1"/>
  <c r="N2125" i="1"/>
  <c r="M2126" i="1"/>
  <c r="N2126" i="1"/>
  <c r="M2127" i="1"/>
  <c r="N2127" i="1"/>
  <c r="M2128" i="1"/>
  <c r="N2128" i="1"/>
  <c r="M2129" i="1"/>
  <c r="N2129" i="1"/>
  <c r="W2146" i="1" l="1"/>
  <c r="N2146" i="1"/>
  <c r="M2146" i="1"/>
  <c r="L2146" i="1"/>
  <c r="W2145" i="1"/>
  <c r="N2145" i="1"/>
  <c r="M2145" i="1"/>
  <c r="L2145" i="1"/>
  <c r="W2144" i="1"/>
  <c r="N2144" i="1"/>
  <c r="M2144" i="1"/>
  <c r="L2144" i="1"/>
  <c r="W2148" i="1" l="1"/>
  <c r="N2148" i="1"/>
  <c r="M2148" i="1"/>
  <c r="L2148" i="1"/>
  <c r="W2142" i="1" l="1"/>
  <c r="N2142" i="1"/>
  <c r="M2142" i="1"/>
  <c r="L2142" i="1"/>
  <c r="W2111" i="1" l="1"/>
  <c r="N2111" i="1"/>
  <c r="M2111" i="1"/>
  <c r="L2111" i="1"/>
  <c r="W2112" i="1" l="1"/>
  <c r="N2112" i="1"/>
  <c r="M2112" i="1"/>
  <c r="L2112" i="1"/>
  <c r="N2201" i="1" l="1"/>
  <c r="M2201" i="1"/>
  <c r="L2201" i="1"/>
  <c r="N2200" i="1"/>
  <c r="M2200" i="1"/>
  <c r="L2200" i="1"/>
  <c r="N2208" i="1"/>
  <c r="M2208" i="1"/>
  <c r="L2208" i="1"/>
  <c r="N2207" i="1"/>
  <c r="M2207" i="1"/>
  <c r="L2207" i="1"/>
  <c r="N2199" i="1"/>
  <c r="M2199" i="1"/>
  <c r="L2199" i="1"/>
  <c r="N2210" i="1"/>
  <c r="M2210" i="1"/>
  <c r="L2210" i="1"/>
  <c r="N2209" i="1"/>
  <c r="M2209" i="1"/>
  <c r="L2209" i="1"/>
  <c r="N2224" i="1"/>
  <c r="M2224" i="1"/>
  <c r="L2224" i="1"/>
  <c r="N2226" i="1"/>
  <c r="M2226" i="1"/>
  <c r="L2226" i="1"/>
  <c r="N2225" i="1"/>
  <c r="M2225" i="1"/>
  <c r="L2225" i="1"/>
  <c r="N128" i="11" l="1"/>
  <c r="M128" i="11"/>
  <c r="L128" i="11"/>
  <c r="N127" i="11"/>
  <c r="M127" i="11"/>
  <c r="L127" i="11"/>
  <c r="N126" i="11"/>
  <c r="M126" i="11"/>
  <c r="L126" i="11"/>
  <c r="N125" i="11"/>
  <c r="M125" i="11"/>
  <c r="L125" i="11"/>
  <c r="N124" i="11"/>
  <c r="M124" i="11"/>
  <c r="L124" i="11"/>
  <c r="N123" i="11"/>
  <c r="M123" i="11"/>
  <c r="L123" i="11"/>
  <c r="N122" i="11"/>
  <c r="M122" i="11"/>
  <c r="L122" i="11"/>
  <c r="N121" i="11"/>
  <c r="M121" i="11"/>
  <c r="L121" i="11"/>
  <c r="N120" i="11"/>
  <c r="M120" i="11"/>
  <c r="L120" i="1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J2090" i="1" l="1"/>
  <c r="J2091" i="1"/>
  <c r="W2070" i="1"/>
  <c r="N2070" i="1"/>
  <c r="M2070" i="1"/>
  <c r="L2070" i="1"/>
  <c r="W2114" i="1" l="1"/>
  <c r="N2114" i="1"/>
  <c r="M2114" i="1"/>
  <c r="L2114" i="1"/>
  <c r="W2115" i="1"/>
  <c r="N2115" i="1"/>
  <c r="M2115" i="1"/>
  <c r="L2115" i="1"/>
  <c r="W2116" i="1"/>
  <c r="N2116" i="1"/>
  <c r="M2116" i="1"/>
  <c r="L2116" i="1"/>
  <c r="I2061" i="1" l="1"/>
  <c r="W2061" i="1"/>
  <c r="N2061" i="1"/>
  <c r="M2061" i="1"/>
  <c r="L2061" i="1"/>
  <c r="W2069" i="1" l="1"/>
  <c r="N2069" i="1"/>
  <c r="M2069" i="1"/>
  <c r="L2069" i="1"/>
  <c r="W2068" i="1"/>
  <c r="N2068" i="1"/>
  <c r="M2068" i="1"/>
  <c r="L2068" i="1"/>
  <c r="W2067" i="1"/>
  <c r="N2067" i="1"/>
  <c r="M2067" i="1"/>
  <c r="L2067" i="1"/>
  <c r="W2066" i="1"/>
  <c r="N2066" i="1"/>
  <c r="M2066" i="1"/>
  <c r="L2066" i="1"/>
  <c r="W2065" i="1"/>
  <c r="N2065" i="1"/>
  <c r="M2065" i="1"/>
  <c r="L2065" i="1"/>
  <c r="W2280" i="1" l="1"/>
  <c r="N2280" i="1"/>
  <c r="M2280" i="1"/>
  <c r="L2280" i="1"/>
  <c r="W2279" i="1"/>
  <c r="N2279" i="1"/>
  <c r="M2279" i="1"/>
  <c r="L2279" i="1"/>
  <c r="W2278" i="1"/>
  <c r="N2278" i="1"/>
  <c r="M2278" i="1"/>
  <c r="L2278" i="1"/>
  <c r="W2277" i="1"/>
  <c r="N2277" i="1"/>
  <c r="M2277" i="1"/>
  <c r="L2277" i="1"/>
  <c r="W2276" i="1"/>
  <c r="N2276" i="1"/>
  <c r="M2276" i="1"/>
  <c r="L2276" i="1"/>
  <c r="W2275" i="1"/>
  <c r="N2275" i="1"/>
  <c r="M2275" i="1"/>
  <c r="L2275" i="1"/>
  <c r="W2274" i="1"/>
  <c r="N2274" i="1"/>
  <c r="M2274" i="1"/>
  <c r="L2274" i="1"/>
  <c r="W2273" i="1"/>
  <c r="N2273" i="1"/>
  <c r="M2273" i="1"/>
  <c r="L2273" i="1"/>
  <c r="W2272" i="1"/>
  <c r="N2272" i="1"/>
  <c r="M2272" i="1"/>
  <c r="L2272" i="1"/>
  <c r="W2271" i="1"/>
  <c r="N2271" i="1"/>
  <c r="M2271" i="1"/>
  <c r="L2271" i="1"/>
  <c r="W2230" i="1" l="1"/>
  <c r="N2230" i="1"/>
  <c r="M2230" i="1"/>
  <c r="L2230" i="1"/>
  <c r="W2229" i="1"/>
  <c r="N2229" i="1"/>
  <c r="M2229" i="1"/>
  <c r="L2229" i="1"/>
  <c r="W2228" i="1"/>
  <c r="N2228" i="1"/>
  <c r="M2228" i="1"/>
  <c r="L2228" i="1"/>
  <c r="W2227" i="1"/>
  <c r="N2227" i="1"/>
  <c r="M2227" i="1"/>
  <c r="L2227" i="1"/>
  <c r="W2141" i="1"/>
  <c r="N2141" i="1"/>
  <c r="M2141" i="1"/>
  <c r="L2141" i="1"/>
  <c r="W2140" i="1"/>
  <c r="N2140" i="1"/>
  <c r="M2140" i="1"/>
  <c r="L2140" i="1"/>
  <c r="W2139" i="1"/>
  <c r="N2139" i="1"/>
  <c r="M2139" i="1"/>
  <c r="L2139" i="1"/>
  <c r="W2138" i="1"/>
  <c r="N2138" i="1"/>
  <c r="M2138" i="1"/>
  <c r="L2138" i="1"/>
  <c r="W2090" i="1" l="1"/>
  <c r="N2090" i="1"/>
  <c r="M2090" i="1"/>
  <c r="L2090" i="1"/>
  <c r="H2090" i="1"/>
  <c r="W2091" i="1"/>
  <c r="N2091" i="1"/>
  <c r="M2091" i="1"/>
  <c r="L2091" i="1"/>
  <c r="H2091" i="1"/>
  <c r="W2118" i="1"/>
  <c r="N2118" i="1"/>
  <c r="M2118" i="1"/>
  <c r="L2118" i="1"/>
  <c r="W2089" i="1"/>
  <c r="N2089" i="1"/>
  <c r="M2089" i="1"/>
  <c r="L2089" i="1"/>
  <c r="W2088" i="1"/>
  <c r="N2088" i="1"/>
  <c r="M2088" i="1"/>
  <c r="L2088" i="1"/>
  <c r="W2076" i="1" l="1"/>
  <c r="N2076" i="1"/>
  <c r="M2076" i="1"/>
  <c r="L2076" i="1"/>
  <c r="W2075" i="1"/>
  <c r="N2075" i="1"/>
  <c r="M2075" i="1"/>
  <c r="L2075" i="1"/>
  <c r="W2110" i="1"/>
  <c r="N2110" i="1"/>
  <c r="M2110" i="1"/>
  <c r="L2110" i="1"/>
  <c r="W2109" i="1"/>
  <c r="N2109" i="1"/>
  <c r="M2109" i="1"/>
  <c r="L2109" i="1"/>
  <c r="W2054" i="1" l="1"/>
  <c r="N2054" i="1"/>
  <c r="M2054" i="1"/>
  <c r="L2054" i="1"/>
  <c r="W2045" i="1" l="1"/>
  <c r="N2045" i="1"/>
  <c r="M2045" i="1"/>
  <c r="L2045" i="1"/>
  <c r="W2044" i="1"/>
  <c r="N2044" i="1"/>
  <c r="M2044" i="1"/>
  <c r="L2044" i="1"/>
  <c r="W2043" i="1"/>
  <c r="N2043" i="1"/>
  <c r="M2043" i="1"/>
  <c r="L2043" i="1"/>
  <c r="W2108" i="1" l="1"/>
  <c r="N2108" i="1"/>
  <c r="M2108" i="1"/>
  <c r="L2108" i="1"/>
  <c r="W2107" i="1"/>
  <c r="N2107" i="1"/>
  <c r="M2107" i="1"/>
  <c r="L2107" i="1"/>
  <c r="W2029" i="1" l="1"/>
  <c r="N2029" i="1"/>
  <c r="M2029" i="1"/>
  <c r="L2029" i="1"/>
  <c r="W2028" i="1"/>
  <c r="N2028" i="1"/>
  <c r="M2028" i="1"/>
  <c r="L2028" i="1"/>
  <c r="W2027" i="1"/>
  <c r="N2027" i="1"/>
  <c r="M2027" i="1"/>
  <c r="L2027" i="1"/>
  <c r="W2026" i="1"/>
  <c r="N2026" i="1"/>
  <c r="M2026" i="1"/>
  <c r="L2026" i="1"/>
  <c r="W2025" i="1"/>
  <c r="N2025" i="1"/>
  <c r="M2025" i="1"/>
  <c r="L2025" i="1"/>
  <c r="W2041" i="1" l="1"/>
  <c r="N2041" i="1"/>
  <c r="M2041" i="1"/>
  <c r="L2041" i="1"/>
  <c r="W2040" i="1"/>
  <c r="N2040" i="1"/>
  <c r="M2040" i="1"/>
  <c r="L2040" i="1"/>
  <c r="W2039" i="1"/>
  <c r="N2039" i="1"/>
  <c r="M2039" i="1"/>
  <c r="L2039" i="1"/>
  <c r="W2038" i="1"/>
  <c r="N2038" i="1"/>
  <c r="M2038" i="1"/>
  <c r="L2038" i="1"/>
  <c r="W2037" i="1"/>
  <c r="N2037" i="1"/>
  <c r="M2037" i="1"/>
  <c r="L2037" i="1"/>
  <c r="W2008" i="1" l="1"/>
  <c r="N2008" i="1"/>
  <c r="M2008" i="1"/>
  <c r="L2008" i="1"/>
  <c r="W2042" i="1" l="1"/>
  <c r="N2042" i="1"/>
  <c r="M2042" i="1"/>
  <c r="L2042" i="1"/>
  <c r="W2030" i="1" l="1"/>
  <c r="N2030" i="1"/>
  <c r="M2030" i="1"/>
  <c r="L2030" i="1"/>
  <c r="W2022" i="1"/>
  <c r="N2022" i="1"/>
  <c r="M2022" i="1"/>
  <c r="L2022" i="1"/>
  <c r="L2014" i="1" l="1"/>
  <c r="M2014" i="1"/>
  <c r="N2014" i="1"/>
  <c r="W2014" i="1"/>
  <c r="W2002" i="1" l="1"/>
  <c r="N2002" i="1"/>
  <c r="M2002" i="1"/>
  <c r="L2002" i="1"/>
  <c r="W2001" i="1"/>
  <c r="N2001" i="1"/>
  <c r="M2001" i="1"/>
  <c r="L2001" i="1"/>
  <c r="W2000" i="1"/>
  <c r="N2000" i="1"/>
  <c r="M2000" i="1"/>
  <c r="L2000" i="1"/>
  <c r="W1999" i="1"/>
  <c r="N1999" i="1"/>
  <c r="M1999" i="1"/>
  <c r="L1999" i="1"/>
  <c r="W2021" i="1" l="1"/>
  <c r="N2021" i="1"/>
  <c r="M2021" i="1"/>
  <c r="L2021" i="1"/>
  <c r="W1985" i="1" l="1"/>
  <c r="N1985" i="1"/>
  <c r="M1985" i="1"/>
  <c r="L1985" i="1"/>
  <c r="N2117" i="1" l="1"/>
  <c r="M2117" i="1"/>
  <c r="L2117" i="1"/>
  <c r="L2125" i="1"/>
  <c r="N2106" i="1"/>
  <c r="M2106" i="1"/>
  <c r="L2106" i="1"/>
  <c r="L2124" i="1"/>
  <c r="N2105" i="1"/>
  <c r="M2105" i="1"/>
  <c r="L2105" i="1"/>
  <c r="N2104" i="1"/>
  <c r="M2104" i="1"/>
  <c r="L2104" i="1"/>
  <c r="N2103" i="1"/>
  <c r="M2103" i="1"/>
  <c r="L2103" i="1"/>
  <c r="N2100" i="1"/>
  <c r="M2100" i="1"/>
  <c r="L2100" i="1"/>
  <c r="N2099" i="1"/>
  <c r="M2099" i="1"/>
  <c r="L2099" i="1"/>
  <c r="N2098" i="1"/>
  <c r="M2098" i="1"/>
  <c r="L2098" i="1"/>
  <c r="N2096" i="1"/>
  <c r="M2096" i="1"/>
  <c r="L2096" i="1"/>
  <c r="N2097" i="1"/>
  <c r="M2097" i="1"/>
  <c r="L2097" i="1"/>
  <c r="N2094" i="1"/>
  <c r="M2094" i="1"/>
  <c r="L2094" i="1"/>
  <c r="N2093" i="1"/>
  <c r="M2093" i="1"/>
  <c r="L2093" i="1"/>
  <c r="W1974" i="1" l="1"/>
  <c r="N1974" i="1"/>
  <c r="M1974" i="1"/>
  <c r="L1974" i="1"/>
  <c r="W1973" i="1"/>
  <c r="N1973" i="1"/>
  <c r="M1973" i="1"/>
  <c r="L1973" i="1"/>
  <c r="W1967" i="1" l="1"/>
  <c r="N1967" i="1"/>
  <c r="M1967" i="1"/>
  <c r="L1967" i="1"/>
  <c r="W1966" i="1"/>
  <c r="N1966" i="1"/>
  <c r="M1966" i="1"/>
  <c r="L1966" i="1"/>
  <c r="W1965" i="1"/>
  <c r="N1965" i="1"/>
  <c r="M1965" i="1"/>
  <c r="L1965" i="1"/>
  <c r="W1972" i="1" l="1"/>
  <c r="N1972" i="1"/>
  <c r="M1972" i="1"/>
  <c r="L1972" i="1"/>
  <c r="W1971" i="1"/>
  <c r="N1971" i="1"/>
  <c r="M1971" i="1"/>
  <c r="L1971" i="1"/>
  <c r="W1978" i="1" l="1"/>
  <c r="N1978" i="1"/>
  <c r="M1978" i="1"/>
  <c r="L1978" i="1"/>
  <c r="W1954" i="1" l="1"/>
  <c r="N1954" i="1"/>
  <c r="M1954" i="1"/>
  <c r="L1954" i="1"/>
  <c r="W1946" i="1" l="1"/>
  <c r="N1946" i="1"/>
  <c r="M1946" i="1"/>
  <c r="L1946" i="1"/>
  <c r="W1945" i="1"/>
  <c r="N1945" i="1"/>
  <c r="M1945" i="1"/>
  <c r="L1945" i="1"/>
  <c r="W1941" i="1" l="1"/>
  <c r="N1941" i="1"/>
  <c r="M1941" i="1"/>
  <c r="L1941" i="1"/>
  <c r="W1940" i="1"/>
  <c r="N1940" i="1"/>
  <c r="M1940" i="1"/>
  <c r="L1940" i="1"/>
  <c r="W1939" i="1"/>
  <c r="N1939" i="1"/>
  <c r="M1939" i="1"/>
  <c r="L1939" i="1"/>
  <c r="W1938" i="1"/>
  <c r="N1938" i="1"/>
  <c r="M1938" i="1"/>
  <c r="L1938" i="1"/>
  <c r="W1937" i="1"/>
  <c r="N1937" i="1"/>
  <c r="M1937" i="1"/>
  <c r="L1937" i="1"/>
  <c r="W1928" i="1" l="1"/>
  <c r="N1928" i="1"/>
  <c r="M1928" i="1"/>
  <c r="L1928" i="1"/>
  <c r="W1958" i="1" l="1"/>
  <c r="N1958" i="1"/>
  <c r="M1958" i="1"/>
  <c r="L1958" i="1"/>
  <c r="W1960" i="1"/>
  <c r="N1960" i="1"/>
  <c r="M1960" i="1"/>
  <c r="L1960" i="1"/>
  <c r="W1959" i="1"/>
  <c r="N1959" i="1"/>
  <c r="M1959" i="1"/>
  <c r="L1959" i="1"/>
  <c r="W1936" i="1" l="1"/>
  <c r="N1936" i="1"/>
  <c r="M1936" i="1"/>
  <c r="L1936" i="1"/>
  <c r="W1935" i="1"/>
  <c r="N1935" i="1"/>
  <c r="M1935" i="1"/>
  <c r="L1935" i="1"/>
  <c r="L1924" i="1" l="1"/>
  <c r="Z4" i="6" l="1"/>
  <c r="X4" i="6"/>
  <c r="V4" i="6" s="1"/>
  <c r="Q4" i="6"/>
  <c r="M4" i="6"/>
  <c r="Z3" i="6"/>
  <c r="X3" i="6"/>
  <c r="V3" i="6" s="1"/>
  <c r="Q3" i="6"/>
  <c r="M3" i="6"/>
  <c r="I22" i="5"/>
  <c r="G22" i="5"/>
  <c r="E22" i="5"/>
  <c r="C6" i="4"/>
  <c r="C5" i="4"/>
  <c r="C4" i="4"/>
  <c r="C3" i="4"/>
  <c r="AW38" i="3"/>
  <c r="AV38" i="3"/>
  <c r="AU38" i="3"/>
  <c r="AT38" i="3"/>
  <c r="AS38" i="3"/>
  <c r="AR38" i="3"/>
  <c r="AQ38" i="3"/>
  <c r="AP38" i="3"/>
  <c r="AO38" i="3"/>
  <c r="AN38" i="3"/>
  <c r="AM38" i="3"/>
  <c r="AL38" i="3"/>
  <c r="AL39" i="3" s="1"/>
  <c r="AK38" i="3"/>
  <c r="AJ38" i="3"/>
  <c r="AI38" i="3"/>
  <c r="AH38" i="3"/>
  <c r="AG38" i="3"/>
  <c r="AF38" i="3"/>
  <c r="AE38" i="3"/>
  <c r="AD38" i="3"/>
  <c r="AD39" i="3" s="1"/>
  <c r="AC38" i="3"/>
  <c r="AB38" i="3"/>
  <c r="AA38" i="3"/>
  <c r="Z38" i="3"/>
  <c r="Y38" i="3"/>
  <c r="Y39" i="3" s="1"/>
  <c r="X38" i="3"/>
  <c r="W38" i="3"/>
  <c r="V38" i="3"/>
  <c r="V39" i="3" s="1"/>
  <c r="U38" i="3"/>
  <c r="T38" i="3"/>
  <c r="S38" i="3"/>
  <c r="R38" i="3"/>
  <c r="Q38" i="3"/>
  <c r="Q39" i="3" s="1"/>
  <c r="P38" i="3"/>
  <c r="O38" i="3"/>
  <c r="N38" i="3"/>
  <c r="N39" i="3" s="1"/>
  <c r="M38" i="3"/>
  <c r="L38" i="3"/>
  <c r="K38" i="3"/>
  <c r="J38" i="3"/>
  <c r="I38" i="3"/>
  <c r="I39" i="3" s="1"/>
  <c r="H38" i="3"/>
  <c r="G38" i="3"/>
  <c r="F38" i="3"/>
  <c r="F39" i="3" s="1"/>
  <c r="E38" i="3"/>
  <c r="D38" i="3"/>
  <c r="C38" i="3"/>
  <c r="B38" i="3"/>
  <c r="AV35" i="3"/>
  <c r="AW35" i="3" s="1"/>
  <c r="AT35" i="3"/>
  <c r="AU35" i="3" s="1"/>
  <c r="AR35" i="3"/>
  <c r="AS35" i="3" s="1"/>
  <c r="AP35" i="3"/>
  <c r="AQ35" i="3" s="1"/>
  <c r="AN35" i="3"/>
  <c r="AO33" i="3" s="1"/>
  <c r="AL35" i="3"/>
  <c r="AM35" i="3" s="1"/>
  <c r="AJ35" i="3"/>
  <c r="AK35" i="3" s="1"/>
  <c r="AH35" i="3"/>
  <c r="AI35" i="3" s="1"/>
  <c r="AF35" i="3"/>
  <c r="AG35" i="3" s="1"/>
  <c r="AD35" i="3"/>
  <c r="AE35" i="3" s="1"/>
  <c r="AB35" i="3"/>
  <c r="AC34" i="3" s="1"/>
  <c r="Z35" i="3"/>
  <c r="AA31" i="3" s="1"/>
  <c r="X35" i="3"/>
  <c r="Y35" i="3" s="1"/>
  <c r="V35" i="3"/>
  <c r="W35" i="3" s="1"/>
  <c r="T35" i="3"/>
  <c r="U35" i="3" s="1"/>
  <c r="R35" i="3"/>
  <c r="S24" i="3" s="1"/>
  <c r="P35" i="3"/>
  <c r="Q35" i="3" s="1"/>
  <c r="N35" i="3"/>
  <c r="O35" i="3" s="1"/>
  <c r="L35" i="3"/>
  <c r="M32" i="3" s="1"/>
  <c r="J35" i="3"/>
  <c r="K34" i="3" s="1"/>
  <c r="H35" i="3"/>
  <c r="F35" i="3"/>
  <c r="D35" i="3"/>
  <c r="B35" i="3"/>
  <c r="AZ34" i="3"/>
  <c r="AX34" i="3"/>
  <c r="AU34" i="3"/>
  <c r="AQ34" i="3"/>
  <c r="AE34" i="3"/>
  <c r="AZ33" i="3"/>
  <c r="AX33" i="3"/>
  <c r="AU33" i="3"/>
  <c r="AS33" i="3"/>
  <c r="O33" i="3"/>
  <c r="AZ32" i="3"/>
  <c r="AX32" i="3"/>
  <c r="AU32" i="3"/>
  <c r="AS32" i="3"/>
  <c r="AE32" i="3"/>
  <c r="AC32" i="3"/>
  <c r="O32" i="3"/>
  <c r="AZ31" i="3"/>
  <c r="AX31" i="3"/>
  <c r="AU31" i="3"/>
  <c r="AE31" i="3"/>
  <c r="AC31" i="3"/>
  <c r="O31" i="3"/>
  <c r="M31" i="3"/>
  <c r="AZ30" i="3"/>
  <c r="AX30" i="3"/>
  <c r="AU30" i="3"/>
  <c r="AS30" i="3"/>
  <c r="AE30" i="3"/>
  <c r="AC30" i="3"/>
  <c r="O30" i="3"/>
  <c r="M30" i="3"/>
  <c r="AZ29" i="3"/>
  <c r="AX29" i="3"/>
  <c r="AU29" i="3"/>
  <c r="AQ29" i="3"/>
  <c r="AE29" i="3"/>
  <c r="AC29" i="3"/>
  <c r="O29" i="3"/>
  <c r="AZ28" i="3"/>
  <c r="AX28" i="3"/>
  <c r="AU28" i="3"/>
  <c r="AS28" i="3"/>
  <c r="AQ28" i="3"/>
  <c r="AE28" i="3"/>
  <c r="AC28" i="3"/>
  <c r="Y28" i="3"/>
  <c r="O28" i="3"/>
  <c r="M28" i="3"/>
  <c r="AZ27" i="3"/>
  <c r="AX27" i="3"/>
  <c r="AU27" i="3"/>
  <c r="AS27" i="3"/>
  <c r="AE27" i="3"/>
  <c r="AC27" i="3"/>
  <c r="AA27" i="3"/>
  <c r="O27" i="3"/>
  <c r="AZ26" i="3"/>
  <c r="AX26" i="3"/>
  <c r="AU26" i="3"/>
  <c r="AS26" i="3"/>
  <c r="AO26" i="3"/>
  <c r="AE26" i="3"/>
  <c r="AC26" i="3"/>
  <c r="O26" i="3"/>
  <c r="M26" i="3"/>
  <c r="AZ25" i="3"/>
  <c r="AX25" i="3"/>
  <c r="AU25" i="3"/>
  <c r="AS25" i="3"/>
  <c r="AE25" i="3"/>
  <c r="AC25" i="3"/>
  <c r="O25" i="3"/>
  <c r="M25" i="3"/>
  <c r="AZ24" i="3"/>
  <c r="AX24" i="3"/>
  <c r="AU24" i="3"/>
  <c r="AS24" i="3"/>
  <c r="AQ24" i="3"/>
  <c r="AE24" i="3"/>
  <c r="O24" i="3"/>
  <c r="AZ23" i="3"/>
  <c r="AX23" i="3"/>
  <c r="AU23" i="3"/>
  <c r="AS23" i="3"/>
  <c r="AE23" i="3"/>
  <c r="O23" i="3"/>
  <c r="AZ22" i="3"/>
  <c r="AX22" i="3"/>
  <c r="AU22" i="3"/>
  <c r="AS22" i="3"/>
  <c r="AE22" i="3"/>
  <c r="O22" i="3"/>
  <c r="AZ21" i="3"/>
  <c r="AX21" i="3"/>
  <c r="AU21" i="3"/>
  <c r="AS21" i="3"/>
  <c r="AE21" i="3"/>
  <c r="AC21" i="3"/>
  <c r="AA21" i="3"/>
  <c r="O21" i="3"/>
  <c r="AZ20" i="3"/>
  <c r="AX20" i="3"/>
  <c r="AU20" i="3"/>
  <c r="AS20" i="3"/>
  <c r="AE20" i="3"/>
  <c r="AC20" i="3"/>
  <c r="O20" i="3"/>
  <c r="M20" i="3"/>
  <c r="AZ19" i="3"/>
  <c r="AX19" i="3"/>
  <c r="AU19" i="3"/>
  <c r="AS19" i="3"/>
  <c r="AQ19" i="3"/>
  <c r="AO19" i="3"/>
  <c r="AE19" i="3"/>
  <c r="AC19" i="3"/>
  <c r="AA19" i="3"/>
  <c r="O19" i="3"/>
  <c r="AZ18" i="3"/>
  <c r="AX18" i="3"/>
  <c r="AU18" i="3"/>
  <c r="AS18" i="3"/>
  <c r="AQ18" i="3"/>
  <c r="AE18" i="3"/>
  <c r="AC18" i="3"/>
  <c r="O18" i="3"/>
  <c r="AZ17" i="3"/>
  <c r="AX17" i="3"/>
  <c r="AU17" i="3"/>
  <c r="AS17" i="3"/>
  <c r="AQ17" i="3"/>
  <c r="AE17" i="3"/>
  <c r="O17" i="3"/>
  <c r="M17" i="3"/>
  <c r="AZ16" i="3"/>
  <c r="AX16" i="3"/>
  <c r="AU16" i="3"/>
  <c r="AS16" i="3"/>
  <c r="AE16" i="3"/>
  <c r="AC16" i="3"/>
  <c r="AA16" i="3"/>
  <c r="O16" i="3"/>
  <c r="K16" i="3"/>
  <c r="AZ15" i="3"/>
  <c r="AX15" i="3"/>
  <c r="AU15" i="3"/>
  <c r="AS15" i="3"/>
  <c r="AQ15" i="3"/>
  <c r="AE15" i="3"/>
  <c r="AC15" i="3"/>
  <c r="AA15" i="3"/>
  <c r="O15" i="3"/>
  <c r="AZ14" i="3"/>
  <c r="AX14" i="3"/>
  <c r="AU14" i="3"/>
  <c r="AS14" i="3"/>
  <c r="AQ14" i="3"/>
  <c r="AE14" i="3"/>
  <c r="AC14" i="3"/>
  <c r="AA14" i="3"/>
  <c r="O14" i="3"/>
  <c r="AZ13" i="3"/>
  <c r="AX13" i="3"/>
  <c r="AU13" i="3"/>
  <c r="AS13" i="3"/>
  <c r="AE13" i="3"/>
  <c r="AC13" i="3"/>
  <c r="O13" i="3"/>
  <c r="K13" i="3"/>
  <c r="AZ12" i="3"/>
  <c r="AX12" i="3"/>
  <c r="AU12" i="3"/>
  <c r="AS12" i="3"/>
  <c r="AE12" i="3"/>
  <c r="AC12" i="3"/>
  <c r="O12" i="3"/>
  <c r="AZ11" i="3"/>
  <c r="AX11" i="3"/>
  <c r="AU11" i="3"/>
  <c r="AS11" i="3"/>
  <c r="AQ11" i="3"/>
  <c r="AE11" i="3"/>
  <c r="AC11" i="3"/>
  <c r="AA11" i="3"/>
  <c r="O11" i="3"/>
  <c r="M11" i="3"/>
  <c r="AZ10" i="3"/>
  <c r="AX10" i="3"/>
  <c r="AU10" i="3"/>
  <c r="AS10" i="3"/>
  <c r="AQ10" i="3"/>
  <c r="AE10" i="3"/>
  <c r="AC10" i="3"/>
  <c r="O10" i="3"/>
  <c r="AZ9" i="3"/>
  <c r="AX9" i="3"/>
  <c r="AU9" i="3"/>
  <c r="AS9" i="3"/>
  <c r="AQ9" i="3"/>
  <c r="AO9" i="3"/>
  <c r="AE9" i="3"/>
  <c r="AC9" i="3"/>
  <c r="AA9" i="3"/>
  <c r="O9" i="3"/>
  <c r="AZ8" i="3"/>
  <c r="AX8" i="3"/>
  <c r="AU8" i="3"/>
  <c r="AS8" i="3"/>
  <c r="AE8" i="3"/>
  <c r="AC8" i="3"/>
  <c r="AA8" i="3"/>
  <c r="O8" i="3"/>
  <c r="M8" i="3"/>
  <c r="AZ7" i="3"/>
  <c r="AX7" i="3"/>
  <c r="AU7" i="3"/>
  <c r="AS7" i="3"/>
  <c r="AQ7" i="3"/>
  <c r="AE7" i="3"/>
  <c r="AC7" i="3"/>
  <c r="AA7" i="3"/>
  <c r="O7" i="3"/>
  <c r="M7" i="3"/>
  <c r="AZ6" i="3"/>
  <c r="AX6" i="3"/>
  <c r="AU6" i="3"/>
  <c r="AS6" i="3"/>
  <c r="AQ6" i="3"/>
  <c r="AE6" i="3"/>
  <c r="AC6" i="3"/>
  <c r="O6" i="3"/>
  <c r="AZ5" i="3"/>
  <c r="AX5" i="3"/>
  <c r="AU5" i="3"/>
  <c r="AS5" i="3"/>
  <c r="AQ5" i="3"/>
  <c r="AE5" i="3"/>
  <c r="AC5" i="3"/>
  <c r="O5" i="3"/>
  <c r="AZ4" i="3"/>
  <c r="AX4" i="3"/>
  <c r="AU4" i="3"/>
  <c r="AS4" i="3"/>
  <c r="AQ4" i="3"/>
  <c r="AE4" i="3"/>
  <c r="AC4" i="3"/>
  <c r="AA4" i="3"/>
  <c r="O4" i="3"/>
  <c r="M4" i="3"/>
  <c r="AZ3" i="3"/>
  <c r="AX3" i="3"/>
  <c r="AU3" i="3"/>
  <c r="AS3" i="3"/>
  <c r="AQ3" i="3"/>
  <c r="AO3" i="3"/>
  <c r="AE3" i="3"/>
  <c r="AC3" i="3"/>
  <c r="AA3" i="3"/>
  <c r="O3" i="3"/>
  <c r="M3" i="3"/>
  <c r="M35" i="3" s="1"/>
  <c r="G17" i="14"/>
  <c r="F17" i="14"/>
  <c r="E17" i="14"/>
  <c r="D17" i="14"/>
  <c r="G5" i="14"/>
  <c r="L4213" i="11"/>
  <c r="N4212" i="11"/>
  <c r="M4212" i="11"/>
  <c r="L4212" i="11"/>
  <c r="N4211" i="11"/>
  <c r="M4211" i="11"/>
  <c r="L4211" i="11"/>
  <c r="N4210" i="11"/>
  <c r="M4210" i="11"/>
  <c r="L4210" i="11"/>
  <c r="N4209" i="11"/>
  <c r="M4209" i="11"/>
  <c r="L4209" i="11"/>
  <c r="N4208" i="11"/>
  <c r="M4208" i="11"/>
  <c r="L4208" i="11"/>
  <c r="N4207" i="11"/>
  <c r="M4207" i="11"/>
  <c r="L4207" i="11"/>
  <c r="N4206" i="11"/>
  <c r="M4206" i="11"/>
  <c r="L4206" i="11"/>
  <c r="N4205" i="11"/>
  <c r="M4205" i="11"/>
  <c r="L4205" i="11"/>
  <c r="N4204" i="11"/>
  <c r="M4204" i="11"/>
  <c r="L4204" i="11"/>
  <c r="N4203" i="11"/>
  <c r="M4203" i="11"/>
  <c r="L4203" i="11"/>
  <c r="N4202" i="11"/>
  <c r="M4202" i="11"/>
  <c r="L4202" i="11"/>
  <c r="N4201" i="11"/>
  <c r="M4201" i="11"/>
  <c r="L4201" i="11"/>
  <c r="N4200" i="11"/>
  <c r="M4200" i="11"/>
  <c r="L4200" i="11"/>
  <c r="N4199" i="11"/>
  <c r="M4199" i="11"/>
  <c r="L4199" i="11"/>
  <c r="N4198" i="11"/>
  <c r="M4198" i="11"/>
  <c r="L4198" i="11"/>
  <c r="N4197" i="11"/>
  <c r="M4197" i="11"/>
  <c r="L4197" i="11"/>
  <c r="N4196" i="11"/>
  <c r="M4196" i="11"/>
  <c r="L4196" i="11"/>
  <c r="N4195" i="11"/>
  <c r="M4195" i="11"/>
  <c r="L4195" i="11"/>
  <c r="N4194" i="11"/>
  <c r="M4194" i="11"/>
  <c r="L4194" i="11"/>
  <c r="N4193" i="11"/>
  <c r="M4193" i="11"/>
  <c r="L4193" i="11"/>
  <c r="N4192" i="11"/>
  <c r="M4192" i="11"/>
  <c r="L4192" i="11"/>
  <c r="N4191" i="11"/>
  <c r="M4191" i="11"/>
  <c r="L4191" i="11"/>
  <c r="N4190" i="11"/>
  <c r="M4190" i="11"/>
  <c r="L4190" i="11"/>
  <c r="N4189" i="11"/>
  <c r="M4189" i="11"/>
  <c r="L4189" i="11"/>
  <c r="N4188" i="11"/>
  <c r="M4188" i="11"/>
  <c r="L4188" i="11"/>
  <c r="N4187" i="11"/>
  <c r="M4187" i="11"/>
  <c r="L4187" i="11"/>
  <c r="N4186" i="11"/>
  <c r="M4186" i="11"/>
  <c r="L4186" i="11"/>
  <c r="N4185" i="11"/>
  <c r="M4185" i="11"/>
  <c r="L4185" i="11"/>
  <c r="N4184" i="11"/>
  <c r="M4184" i="11"/>
  <c r="L4184" i="11"/>
  <c r="N4183" i="11"/>
  <c r="M4183" i="11"/>
  <c r="L4183" i="11"/>
  <c r="N4182" i="11"/>
  <c r="M4182" i="11"/>
  <c r="L4182" i="11"/>
  <c r="N4181" i="11"/>
  <c r="M4181" i="11"/>
  <c r="L4181" i="11"/>
  <c r="N4180" i="11"/>
  <c r="M4180" i="11"/>
  <c r="L4180" i="11"/>
  <c r="N4179" i="11"/>
  <c r="M4179" i="11"/>
  <c r="L4179" i="11"/>
  <c r="N4178" i="11"/>
  <c r="M4178" i="11"/>
  <c r="L4178" i="11"/>
  <c r="N4177" i="11"/>
  <c r="M4177" i="11"/>
  <c r="L4177" i="11"/>
  <c r="N4176" i="11"/>
  <c r="M4176" i="11"/>
  <c r="L4176" i="11"/>
  <c r="N4175" i="11"/>
  <c r="M4175" i="11"/>
  <c r="L4175" i="11"/>
  <c r="N4174" i="11"/>
  <c r="M4174" i="11"/>
  <c r="L4174" i="11"/>
  <c r="N4173" i="11"/>
  <c r="M4173" i="11"/>
  <c r="L4173" i="11"/>
  <c r="N4172" i="11"/>
  <c r="M4172" i="11"/>
  <c r="L4172" i="11"/>
  <c r="N4171" i="11"/>
  <c r="M4171" i="11"/>
  <c r="L4171" i="11"/>
  <c r="N4170" i="11"/>
  <c r="M4170" i="11"/>
  <c r="L4170" i="11"/>
  <c r="N4169" i="11"/>
  <c r="M4169" i="11"/>
  <c r="L4169" i="11"/>
  <c r="N4168" i="11"/>
  <c r="M4168" i="11"/>
  <c r="L4168" i="11"/>
  <c r="N4167" i="11"/>
  <c r="M4167" i="11"/>
  <c r="L4167" i="11"/>
  <c r="N4166" i="11"/>
  <c r="M4166" i="11"/>
  <c r="L4166" i="11"/>
  <c r="N4165" i="11"/>
  <c r="M4165" i="11"/>
  <c r="L4165" i="11"/>
  <c r="N4164" i="11"/>
  <c r="M4164" i="11"/>
  <c r="L4164" i="11"/>
  <c r="N4163" i="11"/>
  <c r="M4163" i="11"/>
  <c r="L4163" i="11"/>
  <c r="N4162" i="11"/>
  <c r="M4162" i="11"/>
  <c r="L4162" i="11"/>
  <c r="N4161" i="11"/>
  <c r="M4161" i="11"/>
  <c r="L4161" i="11"/>
  <c r="N4160" i="11"/>
  <c r="M4160" i="11"/>
  <c r="L4160" i="11"/>
  <c r="N4159" i="11"/>
  <c r="M4159" i="11"/>
  <c r="L4159" i="11"/>
  <c r="N4158" i="11"/>
  <c r="M4158" i="11"/>
  <c r="L4158" i="11"/>
  <c r="N4157" i="11"/>
  <c r="M4157" i="11"/>
  <c r="L4157" i="11"/>
  <c r="N4156" i="11"/>
  <c r="M4156" i="11"/>
  <c r="L4156" i="11"/>
  <c r="N4155" i="11"/>
  <c r="M4155" i="11"/>
  <c r="L4155" i="11"/>
  <c r="N4154" i="11"/>
  <c r="M4154" i="11"/>
  <c r="L4154" i="11"/>
  <c r="N4153" i="11"/>
  <c r="M4153" i="11"/>
  <c r="L4153" i="11"/>
  <c r="N4152" i="11"/>
  <c r="M4152" i="11"/>
  <c r="L4152" i="11"/>
  <c r="N4151" i="11"/>
  <c r="M4151" i="11"/>
  <c r="L4151" i="11"/>
  <c r="N4150" i="11"/>
  <c r="M4150" i="11"/>
  <c r="L4150" i="11"/>
  <c r="N4149" i="11"/>
  <c r="M4149" i="11"/>
  <c r="L4149" i="11"/>
  <c r="N4148" i="11"/>
  <c r="M4148" i="11"/>
  <c r="L4148" i="11"/>
  <c r="N4147" i="11"/>
  <c r="M4147" i="11"/>
  <c r="L4147" i="11"/>
  <c r="N4146" i="11"/>
  <c r="M4146" i="11"/>
  <c r="L4146" i="11"/>
  <c r="N4145" i="11"/>
  <c r="M4145" i="11"/>
  <c r="L4145" i="11"/>
  <c r="N4144" i="11"/>
  <c r="M4144" i="11"/>
  <c r="L4144" i="11"/>
  <c r="N4143" i="11"/>
  <c r="M4143" i="11"/>
  <c r="L4143" i="11"/>
  <c r="N4142" i="11"/>
  <c r="M4142" i="11"/>
  <c r="L4142" i="11"/>
  <c r="N4141" i="11"/>
  <c r="M4141" i="11"/>
  <c r="L4141" i="11"/>
  <c r="N4140" i="11"/>
  <c r="M4140" i="11"/>
  <c r="L4140" i="11"/>
  <c r="N4139" i="11"/>
  <c r="M4139" i="11"/>
  <c r="L4139" i="11"/>
  <c r="N4138" i="11"/>
  <c r="M4138" i="11"/>
  <c r="L4138" i="11"/>
  <c r="N4137" i="11"/>
  <c r="M4137" i="11"/>
  <c r="L4137" i="11"/>
  <c r="N4136" i="11"/>
  <c r="M4136" i="11"/>
  <c r="L4136" i="11"/>
  <c r="N4135" i="11"/>
  <c r="M4135" i="11"/>
  <c r="L4135" i="11"/>
  <c r="N4134" i="11"/>
  <c r="M4134" i="11"/>
  <c r="L4134" i="11"/>
  <c r="N4133" i="11"/>
  <c r="M4133" i="11"/>
  <c r="L4133" i="11"/>
  <c r="N4132" i="11"/>
  <c r="M4132" i="11"/>
  <c r="L4132" i="11"/>
  <c r="N4131" i="11"/>
  <c r="M4131" i="11"/>
  <c r="L4131" i="11"/>
  <c r="N4130" i="11"/>
  <c r="M4130" i="11"/>
  <c r="L4130" i="11"/>
  <c r="N4129" i="11"/>
  <c r="M4129" i="11"/>
  <c r="L4129" i="11"/>
  <c r="N4128" i="11"/>
  <c r="M4128" i="11"/>
  <c r="L4128" i="11"/>
  <c r="N4127" i="11"/>
  <c r="M4127" i="11"/>
  <c r="L4127" i="11"/>
  <c r="N4126" i="11"/>
  <c r="M4126" i="11"/>
  <c r="L4126" i="11"/>
  <c r="N4125" i="11"/>
  <c r="M4125" i="11"/>
  <c r="L4125" i="11"/>
  <c r="N4124" i="11"/>
  <c r="M4124" i="11"/>
  <c r="L4124" i="11"/>
  <c r="N4123" i="11"/>
  <c r="M4123" i="11"/>
  <c r="L4123" i="11"/>
  <c r="N4122" i="11"/>
  <c r="M4122" i="11"/>
  <c r="L4122" i="11"/>
  <c r="N4121" i="11"/>
  <c r="M4121" i="11"/>
  <c r="L4121" i="11"/>
  <c r="N4120" i="11"/>
  <c r="M4120" i="11"/>
  <c r="L4120" i="11"/>
  <c r="N4119" i="11"/>
  <c r="M4119" i="11"/>
  <c r="L4119" i="11"/>
  <c r="N4118" i="11"/>
  <c r="M4118" i="11"/>
  <c r="L4118" i="11"/>
  <c r="N4117" i="11"/>
  <c r="M4117" i="11"/>
  <c r="L4117" i="11"/>
  <c r="N4116" i="11"/>
  <c r="M4116" i="11"/>
  <c r="L4116" i="11"/>
  <c r="N4115" i="11"/>
  <c r="M4115" i="11"/>
  <c r="L4115" i="11"/>
  <c r="N4114" i="11"/>
  <c r="M4114" i="11"/>
  <c r="L4114" i="11"/>
  <c r="N4113" i="11"/>
  <c r="M4113" i="11"/>
  <c r="L4113" i="11"/>
  <c r="N4112" i="11"/>
  <c r="M4112" i="11"/>
  <c r="L4112" i="11"/>
  <c r="N4111" i="11"/>
  <c r="M4111" i="11"/>
  <c r="L4111" i="11"/>
  <c r="N4110" i="11"/>
  <c r="M4110" i="11"/>
  <c r="L4110" i="11"/>
  <c r="N4109" i="11"/>
  <c r="M4109" i="11"/>
  <c r="L4109" i="11"/>
  <c r="N4108" i="11"/>
  <c r="M4108" i="11"/>
  <c r="L4108" i="11"/>
  <c r="N4107" i="11"/>
  <c r="M4107" i="11"/>
  <c r="L4107" i="11"/>
  <c r="N4106" i="11"/>
  <c r="M4106" i="11"/>
  <c r="L4106" i="11"/>
  <c r="N4105" i="11"/>
  <c r="M4105" i="11"/>
  <c r="L4105" i="11"/>
  <c r="N4104" i="11"/>
  <c r="M4104" i="11"/>
  <c r="L4104" i="11"/>
  <c r="N4103" i="11"/>
  <c r="M4103" i="11"/>
  <c r="L4103" i="11"/>
  <c r="N4102" i="11"/>
  <c r="M4102" i="11"/>
  <c r="L4102" i="11"/>
  <c r="N4101" i="11"/>
  <c r="M4101" i="11"/>
  <c r="L4101" i="11"/>
  <c r="N4100" i="11"/>
  <c r="M4100" i="11"/>
  <c r="L4100" i="11"/>
  <c r="N4099" i="11"/>
  <c r="M4099" i="11"/>
  <c r="L4099" i="11"/>
  <c r="N4098" i="11"/>
  <c r="M4098" i="11"/>
  <c r="L4098" i="11"/>
  <c r="N4097" i="11"/>
  <c r="M4097" i="11"/>
  <c r="L4097" i="11"/>
  <c r="N4096" i="11"/>
  <c r="M4096" i="11"/>
  <c r="L4096" i="11"/>
  <c r="N4095" i="11"/>
  <c r="M4095" i="11"/>
  <c r="L4095" i="11"/>
  <c r="N4094" i="11"/>
  <c r="M4094" i="11"/>
  <c r="L4094" i="11"/>
  <c r="N4093" i="11"/>
  <c r="M4093" i="11"/>
  <c r="L4093" i="11"/>
  <c r="N4092" i="11"/>
  <c r="M4092" i="11"/>
  <c r="L4092" i="11"/>
  <c r="N4091" i="11"/>
  <c r="M4091" i="11"/>
  <c r="L4091" i="11"/>
  <c r="N4090" i="11"/>
  <c r="M4090" i="11"/>
  <c r="L4090" i="11"/>
  <c r="N4089" i="11"/>
  <c r="M4089" i="11"/>
  <c r="L4089" i="11"/>
  <c r="N4088" i="11"/>
  <c r="M4088" i="11"/>
  <c r="L4088" i="11"/>
  <c r="N4087" i="11"/>
  <c r="M4087" i="11"/>
  <c r="L4087" i="11"/>
  <c r="N4086" i="11"/>
  <c r="M4086" i="11"/>
  <c r="L4086" i="11"/>
  <c r="N4085" i="11"/>
  <c r="M4085" i="11"/>
  <c r="L4085" i="11"/>
  <c r="N4084" i="11"/>
  <c r="M4084" i="11"/>
  <c r="L4084" i="11"/>
  <c r="N4083" i="11"/>
  <c r="M4083" i="11"/>
  <c r="L4083" i="11"/>
  <c r="N4082" i="11"/>
  <c r="M4082" i="11"/>
  <c r="L4082" i="11"/>
  <c r="N4081" i="11"/>
  <c r="M4081" i="11"/>
  <c r="L4081" i="11"/>
  <c r="N4080" i="11"/>
  <c r="M4080" i="11"/>
  <c r="L4080" i="11"/>
  <c r="N4079" i="11"/>
  <c r="M4079" i="11"/>
  <c r="L4079" i="11"/>
  <c r="N4078" i="11"/>
  <c r="M4078" i="11"/>
  <c r="L4078" i="11"/>
  <c r="N4077" i="11"/>
  <c r="M4077" i="11"/>
  <c r="L4077" i="11"/>
  <c r="N4076" i="11"/>
  <c r="M4076" i="11"/>
  <c r="L4076" i="11"/>
  <c r="N4075" i="11"/>
  <c r="M4075" i="11"/>
  <c r="L4075" i="11"/>
  <c r="N4074" i="11"/>
  <c r="M4074" i="11"/>
  <c r="L4074" i="11"/>
  <c r="N4073" i="11"/>
  <c r="M4073" i="11"/>
  <c r="L4073" i="11"/>
  <c r="N4072" i="11"/>
  <c r="M4072" i="11"/>
  <c r="L4072" i="11"/>
  <c r="N4071" i="11"/>
  <c r="M4071" i="11"/>
  <c r="L4071" i="11"/>
  <c r="N4070" i="11"/>
  <c r="M4070" i="11"/>
  <c r="L4070" i="11"/>
  <c r="N4069" i="11"/>
  <c r="M4069" i="11"/>
  <c r="L4069" i="11"/>
  <c r="N4068" i="11"/>
  <c r="M4068" i="11"/>
  <c r="L4068" i="11"/>
  <c r="N4067" i="11"/>
  <c r="M4067" i="11"/>
  <c r="L4067" i="11"/>
  <c r="N4066" i="11"/>
  <c r="M4066" i="11"/>
  <c r="L4066" i="11"/>
  <c r="N4065" i="11"/>
  <c r="M4065" i="11"/>
  <c r="L4065" i="11"/>
  <c r="N4064" i="11"/>
  <c r="M4064" i="11"/>
  <c r="L4064" i="11"/>
  <c r="N4063" i="11"/>
  <c r="M4063" i="11"/>
  <c r="L4063" i="11"/>
  <c r="N4062" i="11"/>
  <c r="M4062" i="11"/>
  <c r="L4062" i="11"/>
  <c r="N4061" i="11"/>
  <c r="M4061" i="11"/>
  <c r="L4061" i="11"/>
  <c r="N4060" i="11"/>
  <c r="M4060" i="11"/>
  <c r="L4060" i="11"/>
  <c r="N4059" i="11"/>
  <c r="M4059" i="11"/>
  <c r="L4059" i="11"/>
  <c r="N4058" i="11"/>
  <c r="M4058" i="11"/>
  <c r="L4058" i="11"/>
  <c r="N4057" i="11"/>
  <c r="M4057" i="11"/>
  <c r="L4057" i="11"/>
  <c r="N4056" i="11"/>
  <c r="M4056" i="11"/>
  <c r="L4056" i="11"/>
  <c r="N4055" i="11"/>
  <c r="M4055" i="11"/>
  <c r="L4055" i="11"/>
  <c r="N4054" i="11"/>
  <c r="M4054" i="11"/>
  <c r="L4054" i="11"/>
  <c r="N4053" i="11"/>
  <c r="M4053" i="11"/>
  <c r="L4053" i="11"/>
  <c r="N4052" i="11"/>
  <c r="M4052" i="11"/>
  <c r="L4052" i="11"/>
  <c r="N4051" i="11"/>
  <c r="M4051" i="11"/>
  <c r="L4051" i="11"/>
  <c r="N4050" i="11"/>
  <c r="M4050" i="11"/>
  <c r="L4050" i="11"/>
  <c r="N4049" i="11"/>
  <c r="M4049" i="11"/>
  <c r="L4049" i="11"/>
  <c r="N4048" i="11"/>
  <c r="M4048" i="11"/>
  <c r="L4048" i="11"/>
  <c r="N4047" i="11"/>
  <c r="M4047" i="11"/>
  <c r="L4047" i="11"/>
  <c r="N4046" i="11"/>
  <c r="M4046" i="11"/>
  <c r="L4046" i="11"/>
  <c r="N4045" i="11"/>
  <c r="M4045" i="11"/>
  <c r="L4045" i="11"/>
  <c r="N4044" i="11"/>
  <c r="M4044" i="11"/>
  <c r="L4044" i="11"/>
  <c r="N4043" i="11"/>
  <c r="M4043" i="11"/>
  <c r="L4043" i="11"/>
  <c r="N4042" i="11"/>
  <c r="M4042" i="11"/>
  <c r="L4042" i="11"/>
  <c r="N4041" i="11"/>
  <c r="M4041" i="11"/>
  <c r="L4041" i="11"/>
  <c r="N4040" i="11"/>
  <c r="M4040" i="11"/>
  <c r="L4040" i="11"/>
  <c r="N4039" i="11"/>
  <c r="M4039" i="11"/>
  <c r="L4039" i="11"/>
  <c r="N4038" i="11"/>
  <c r="M4038" i="11"/>
  <c r="L4038" i="11"/>
  <c r="N4037" i="11"/>
  <c r="M4037" i="11"/>
  <c r="L4037" i="11"/>
  <c r="N4036" i="11"/>
  <c r="M4036" i="11"/>
  <c r="L4036" i="11"/>
  <c r="N4035" i="11"/>
  <c r="M4035" i="11"/>
  <c r="L4035" i="11"/>
  <c r="N4034" i="11"/>
  <c r="M4034" i="11"/>
  <c r="L4034" i="11"/>
  <c r="N4033" i="11"/>
  <c r="M4033" i="11"/>
  <c r="L4033" i="11"/>
  <c r="N4032" i="11"/>
  <c r="M4032" i="11"/>
  <c r="L4032" i="11"/>
  <c r="N4031" i="11"/>
  <c r="M4031" i="11"/>
  <c r="L4031" i="11"/>
  <c r="N4030" i="11"/>
  <c r="M4030" i="11"/>
  <c r="L4030" i="11"/>
  <c r="N4029" i="11"/>
  <c r="M4029" i="11"/>
  <c r="L4029" i="11"/>
  <c r="N4028" i="11"/>
  <c r="M4028" i="11"/>
  <c r="L4028" i="11"/>
  <c r="N4027" i="11"/>
  <c r="M4027" i="11"/>
  <c r="L4027" i="11"/>
  <c r="N4026" i="11"/>
  <c r="M4026" i="11"/>
  <c r="L4026" i="11"/>
  <c r="N4025" i="11"/>
  <c r="M4025" i="11"/>
  <c r="L4025" i="11"/>
  <c r="N4024" i="11"/>
  <c r="M4024" i="11"/>
  <c r="L4024" i="11"/>
  <c r="N4023" i="11"/>
  <c r="M4023" i="11"/>
  <c r="L4023" i="11"/>
  <c r="N4022" i="11"/>
  <c r="M4022" i="11"/>
  <c r="L4022" i="11"/>
  <c r="N4021" i="11"/>
  <c r="M4021" i="11"/>
  <c r="L4021" i="11"/>
  <c r="N4020" i="11"/>
  <c r="M4020" i="11"/>
  <c r="L4020" i="11"/>
  <c r="N4019" i="11"/>
  <c r="M4019" i="11"/>
  <c r="L4019" i="11"/>
  <c r="N4018" i="11"/>
  <c r="M4018" i="11"/>
  <c r="L4018" i="11"/>
  <c r="N4017" i="11"/>
  <c r="M4017" i="11"/>
  <c r="L4017" i="11"/>
  <c r="N4016" i="11"/>
  <c r="M4016" i="11"/>
  <c r="L4016" i="11"/>
  <c r="N4015" i="11"/>
  <c r="M4015" i="11"/>
  <c r="L4015" i="11"/>
  <c r="N4014" i="11"/>
  <c r="M4014" i="11"/>
  <c r="L4014" i="11"/>
  <c r="N4013" i="11"/>
  <c r="M4013" i="11"/>
  <c r="L4013" i="11"/>
  <c r="N4012" i="11"/>
  <c r="M4012" i="11"/>
  <c r="L4012" i="11"/>
  <c r="N4011" i="11"/>
  <c r="M4011" i="11"/>
  <c r="L4011" i="11"/>
  <c r="N4010" i="11"/>
  <c r="M4010" i="11"/>
  <c r="L4010" i="11"/>
  <c r="N4009" i="11"/>
  <c r="M4009" i="11"/>
  <c r="L4009" i="11"/>
  <c r="N4008" i="11"/>
  <c r="M4008" i="11"/>
  <c r="L4008" i="11"/>
  <c r="N4007" i="11"/>
  <c r="M4007" i="11"/>
  <c r="L4007" i="11"/>
  <c r="N4006" i="11"/>
  <c r="M4006" i="11"/>
  <c r="L4006" i="11"/>
  <c r="N4005" i="11"/>
  <c r="M4005" i="11"/>
  <c r="L4005" i="11"/>
  <c r="N4004" i="11"/>
  <c r="M4004" i="11"/>
  <c r="L4004" i="11"/>
  <c r="N4003" i="11"/>
  <c r="M4003" i="11"/>
  <c r="L4003" i="11"/>
  <c r="N4002" i="11"/>
  <c r="M4002" i="11"/>
  <c r="L4002" i="11"/>
  <c r="N4001" i="11"/>
  <c r="M4001" i="11"/>
  <c r="L4001" i="11"/>
  <c r="N4000" i="11"/>
  <c r="M4000" i="11"/>
  <c r="L4000" i="11"/>
  <c r="N3999" i="11"/>
  <c r="M3999" i="11"/>
  <c r="L3999" i="11"/>
  <c r="N3998" i="11"/>
  <c r="M3998" i="11"/>
  <c r="L3998" i="11"/>
  <c r="N3997" i="11"/>
  <c r="M3997" i="11"/>
  <c r="L3997" i="11"/>
  <c r="N3996" i="11"/>
  <c r="M3996" i="11"/>
  <c r="L3996" i="11"/>
  <c r="N3995" i="11"/>
  <c r="M3995" i="11"/>
  <c r="L3995" i="11"/>
  <c r="N3994" i="11"/>
  <c r="M3994" i="11"/>
  <c r="L3994" i="11"/>
  <c r="N3993" i="11"/>
  <c r="M3993" i="11"/>
  <c r="L3993" i="11"/>
  <c r="N3992" i="11"/>
  <c r="M3992" i="11"/>
  <c r="L3992" i="11"/>
  <c r="N3991" i="11"/>
  <c r="M3991" i="11"/>
  <c r="L3991" i="11"/>
  <c r="N3990" i="11"/>
  <c r="M3990" i="11"/>
  <c r="L3990" i="11"/>
  <c r="N3989" i="11"/>
  <c r="M3989" i="11"/>
  <c r="L3989" i="11"/>
  <c r="N3988" i="11"/>
  <c r="M3988" i="11"/>
  <c r="L3988" i="11"/>
  <c r="N3987" i="11"/>
  <c r="M3987" i="11"/>
  <c r="L3987" i="11"/>
  <c r="N3986" i="11"/>
  <c r="M3986" i="11"/>
  <c r="L3986" i="11"/>
  <c r="N3985" i="11"/>
  <c r="M3985" i="11"/>
  <c r="L3985" i="11"/>
  <c r="N3984" i="11"/>
  <c r="M3984" i="11"/>
  <c r="L3984" i="11"/>
  <c r="N3983" i="11"/>
  <c r="M3983" i="11"/>
  <c r="L3983" i="11"/>
  <c r="N3982" i="11"/>
  <c r="M3982" i="11"/>
  <c r="L3982" i="11"/>
  <c r="N3981" i="11"/>
  <c r="M3981" i="11"/>
  <c r="L3981" i="11"/>
  <c r="N3980" i="11"/>
  <c r="M3980" i="11"/>
  <c r="L3980" i="11"/>
  <c r="N3979" i="11"/>
  <c r="M3979" i="11"/>
  <c r="L3979" i="11"/>
  <c r="N3978" i="11"/>
  <c r="M3978" i="11"/>
  <c r="L3978" i="11"/>
  <c r="N3977" i="11"/>
  <c r="M3977" i="11"/>
  <c r="L3977" i="11"/>
  <c r="N3976" i="11"/>
  <c r="M3976" i="11"/>
  <c r="L3976" i="11"/>
  <c r="N3975" i="11"/>
  <c r="M3975" i="11"/>
  <c r="L3975" i="11"/>
  <c r="N3974" i="11"/>
  <c r="M3974" i="11"/>
  <c r="L3974" i="11"/>
  <c r="N3973" i="11"/>
  <c r="M3973" i="11"/>
  <c r="L3973" i="11"/>
  <c r="N3972" i="11"/>
  <c r="M3972" i="11"/>
  <c r="L3972" i="11"/>
  <c r="N3971" i="11"/>
  <c r="M3971" i="11"/>
  <c r="L3971" i="11"/>
  <c r="N3970" i="11"/>
  <c r="M3970" i="11"/>
  <c r="L3970" i="11"/>
  <c r="N3969" i="11"/>
  <c r="M3969" i="11"/>
  <c r="L3969" i="11"/>
  <c r="N3968" i="11"/>
  <c r="M3968" i="11"/>
  <c r="L3968" i="11"/>
  <c r="N3967" i="11"/>
  <c r="M3967" i="11"/>
  <c r="L3967" i="11"/>
  <c r="N3966" i="11"/>
  <c r="M3966" i="11"/>
  <c r="L3966" i="11"/>
  <c r="N3965" i="11"/>
  <c r="M3965" i="11"/>
  <c r="L3965" i="11"/>
  <c r="N3964" i="11"/>
  <c r="M3964" i="11"/>
  <c r="L3964" i="11"/>
  <c r="N3963" i="11"/>
  <c r="M3963" i="11"/>
  <c r="L3963" i="11"/>
  <c r="N3962" i="11"/>
  <c r="M3962" i="11"/>
  <c r="L3962" i="11"/>
  <c r="N3961" i="11"/>
  <c r="M3961" i="11"/>
  <c r="L3961" i="11"/>
  <c r="N3960" i="11"/>
  <c r="M3960" i="11"/>
  <c r="L3960" i="11"/>
  <c r="N3959" i="11"/>
  <c r="M3959" i="11"/>
  <c r="L3959" i="11"/>
  <c r="N3958" i="11"/>
  <c r="M3958" i="11"/>
  <c r="L3958" i="11"/>
  <c r="N3957" i="11"/>
  <c r="M3957" i="11"/>
  <c r="L3957" i="11"/>
  <c r="N3956" i="11"/>
  <c r="M3956" i="11"/>
  <c r="L3956" i="11"/>
  <c r="N3955" i="11"/>
  <c r="M3955" i="11"/>
  <c r="L3955" i="11"/>
  <c r="N3954" i="11"/>
  <c r="M3954" i="11"/>
  <c r="L3954" i="11"/>
  <c r="N3953" i="11"/>
  <c r="M3953" i="11"/>
  <c r="L3953" i="11"/>
  <c r="N3952" i="11"/>
  <c r="M3952" i="11"/>
  <c r="L3952" i="11"/>
  <c r="N3951" i="11"/>
  <c r="M3951" i="11"/>
  <c r="L3951" i="11"/>
  <c r="N3950" i="11"/>
  <c r="M3950" i="11"/>
  <c r="L3950" i="11"/>
  <c r="N3949" i="11"/>
  <c r="M3949" i="11"/>
  <c r="L3949" i="11"/>
  <c r="N3948" i="11"/>
  <c r="M3948" i="11"/>
  <c r="L3948" i="11"/>
  <c r="N3947" i="11"/>
  <c r="M3947" i="11"/>
  <c r="L3947" i="11"/>
  <c r="N3946" i="11"/>
  <c r="M3946" i="11"/>
  <c r="L3946" i="11"/>
  <c r="N3945" i="11"/>
  <c r="M3945" i="11"/>
  <c r="L3945" i="11"/>
  <c r="N3944" i="11"/>
  <c r="M3944" i="11"/>
  <c r="L3944" i="11"/>
  <c r="N3943" i="11"/>
  <c r="M3943" i="11"/>
  <c r="L3943" i="11"/>
  <c r="N3942" i="11"/>
  <c r="M3942" i="11"/>
  <c r="L3942" i="11"/>
  <c r="N3941" i="11"/>
  <c r="M3941" i="11"/>
  <c r="L3941" i="11"/>
  <c r="N3940" i="11"/>
  <c r="M3940" i="11"/>
  <c r="L3940" i="11"/>
  <c r="N3939" i="11"/>
  <c r="M3939" i="11"/>
  <c r="L3939" i="11"/>
  <c r="N3938" i="11"/>
  <c r="M3938" i="11"/>
  <c r="L3938" i="11"/>
  <c r="N3937" i="11"/>
  <c r="M3937" i="11"/>
  <c r="L3937" i="11"/>
  <c r="N3936" i="11"/>
  <c r="M3936" i="11"/>
  <c r="L3936" i="11"/>
  <c r="N3935" i="11"/>
  <c r="M3935" i="11"/>
  <c r="L3935" i="11"/>
  <c r="N3934" i="11"/>
  <c r="M3934" i="11"/>
  <c r="L3934" i="11"/>
  <c r="N3933" i="11"/>
  <c r="M3933" i="11"/>
  <c r="L3933" i="11"/>
  <c r="N3932" i="11"/>
  <c r="M3932" i="11"/>
  <c r="L3932" i="11"/>
  <c r="N3931" i="11"/>
  <c r="M3931" i="11"/>
  <c r="L3931" i="11"/>
  <c r="N3930" i="11"/>
  <c r="M3930" i="11"/>
  <c r="L3930" i="11"/>
  <c r="N3929" i="11"/>
  <c r="M3929" i="11"/>
  <c r="L3929" i="11"/>
  <c r="N3928" i="11"/>
  <c r="M3928" i="11"/>
  <c r="L3928" i="11"/>
  <c r="N3927" i="11"/>
  <c r="M3927" i="11"/>
  <c r="L3927" i="11"/>
  <c r="N3926" i="11"/>
  <c r="M3926" i="11"/>
  <c r="L3926" i="11"/>
  <c r="N3925" i="11"/>
  <c r="M3925" i="11"/>
  <c r="L3925" i="11"/>
  <c r="N3924" i="11"/>
  <c r="M3924" i="11"/>
  <c r="L3924" i="11"/>
  <c r="N3923" i="11"/>
  <c r="M3923" i="11"/>
  <c r="L3923" i="11"/>
  <c r="N3922" i="11"/>
  <c r="M3922" i="11"/>
  <c r="L3922" i="11"/>
  <c r="N3921" i="11"/>
  <c r="M3921" i="11"/>
  <c r="L3921" i="11"/>
  <c r="N3920" i="11"/>
  <c r="M3920" i="11"/>
  <c r="L3920" i="11"/>
  <c r="N3919" i="11"/>
  <c r="M3919" i="11"/>
  <c r="L3919" i="11"/>
  <c r="N3918" i="11"/>
  <c r="M3918" i="11"/>
  <c r="L3918" i="11"/>
  <c r="N3917" i="11"/>
  <c r="M3917" i="11"/>
  <c r="L3917" i="11"/>
  <c r="N3916" i="11"/>
  <c r="M3916" i="11"/>
  <c r="L3916" i="11"/>
  <c r="N3915" i="11"/>
  <c r="M3915" i="11"/>
  <c r="L3915" i="11"/>
  <c r="N3914" i="11"/>
  <c r="M3914" i="11"/>
  <c r="L3914" i="11"/>
  <c r="N3913" i="11"/>
  <c r="M3913" i="11"/>
  <c r="L3913" i="11"/>
  <c r="N3912" i="11"/>
  <c r="M3912" i="11"/>
  <c r="L3912" i="11"/>
  <c r="N3911" i="11"/>
  <c r="M3911" i="11"/>
  <c r="L3911" i="11"/>
  <c r="N3910" i="11"/>
  <c r="M3910" i="11"/>
  <c r="L3910" i="11"/>
  <c r="N3909" i="11"/>
  <c r="M3909" i="11"/>
  <c r="L3909" i="11"/>
  <c r="N3908" i="11"/>
  <c r="M3908" i="11"/>
  <c r="L3908" i="11"/>
  <c r="N3907" i="11"/>
  <c r="M3907" i="11"/>
  <c r="L3907" i="11"/>
  <c r="N3906" i="11"/>
  <c r="M3906" i="11"/>
  <c r="L3906" i="11"/>
  <c r="N3905" i="11"/>
  <c r="M3905" i="11"/>
  <c r="L3905" i="11"/>
  <c r="N3904" i="11"/>
  <c r="M3904" i="11"/>
  <c r="L3904" i="11"/>
  <c r="N3903" i="11"/>
  <c r="M3903" i="11"/>
  <c r="L3903" i="11"/>
  <c r="N3902" i="11"/>
  <c r="M3902" i="11"/>
  <c r="L3902" i="11"/>
  <c r="N3901" i="11"/>
  <c r="M3901" i="11"/>
  <c r="L3901" i="11"/>
  <c r="N3900" i="11"/>
  <c r="M3900" i="11"/>
  <c r="L3900" i="11"/>
  <c r="N3899" i="11"/>
  <c r="M3899" i="11"/>
  <c r="L3899" i="11"/>
  <c r="N3898" i="11"/>
  <c r="M3898" i="11"/>
  <c r="L3898" i="11"/>
  <c r="N3897" i="11"/>
  <c r="M3897" i="11"/>
  <c r="L3897" i="11"/>
  <c r="N3896" i="11"/>
  <c r="M3896" i="11"/>
  <c r="L3896" i="11"/>
  <c r="N3895" i="11"/>
  <c r="M3895" i="11"/>
  <c r="L3895" i="11"/>
  <c r="N3894" i="11"/>
  <c r="M3894" i="11"/>
  <c r="L3894" i="11"/>
  <c r="N3893" i="11"/>
  <c r="M3893" i="11"/>
  <c r="L3893" i="11"/>
  <c r="N3892" i="11"/>
  <c r="M3892" i="11"/>
  <c r="L3892" i="11"/>
  <c r="N3891" i="11"/>
  <c r="M3891" i="11"/>
  <c r="L3891" i="11"/>
  <c r="N3890" i="11"/>
  <c r="M3890" i="11"/>
  <c r="L3890" i="11"/>
  <c r="N3889" i="11"/>
  <c r="M3889" i="11"/>
  <c r="L3889" i="11"/>
  <c r="N3888" i="11"/>
  <c r="M3888" i="11"/>
  <c r="L3888" i="11"/>
  <c r="N3887" i="11"/>
  <c r="M3887" i="11"/>
  <c r="L3887" i="11"/>
  <c r="N3886" i="11"/>
  <c r="M3886" i="11"/>
  <c r="L3886" i="11"/>
  <c r="N3885" i="11"/>
  <c r="M3885" i="11"/>
  <c r="L3885" i="11"/>
  <c r="N3884" i="11"/>
  <c r="M3884" i="11"/>
  <c r="L3884" i="11"/>
  <c r="N3883" i="11"/>
  <c r="M3883" i="11"/>
  <c r="L3883" i="11"/>
  <c r="N3882" i="11"/>
  <c r="M3882" i="11"/>
  <c r="L3882" i="11"/>
  <c r="N3881" i="11"/>
  <c r="M3881" i="11"/>
  <c r="L3881" i="11"/>
  <c r="N3880" i="11"/>
  <c r="M3880" i="11"/>
  <c r="L3880" i="11"/>
  <c r="N3879" i="11"/>
  <c r="M3879" i="11"/>
  <c r="L3879" i="11"/>
  <c r="N3878" i="11"/>
  <c r="M3878" i="11"/>
  <c r="L3878" i="11"/>
  <c r="N3877" i="11"/>
  <c r="M3877" i="11"/>
  <c r="L3877" i="11"/>
  <c r="N3876" i="11"/>
  <c r="M3876" i="11"/>
  <c r="L3876" i="11"/>
  <c r="N3875" i="11"/>
  <c r="M3875" i="11"/>
  <c r="L3875" i="11"/>
  <c r="N3874" i="11"/>
  <c r="M3874" i="11"/>
  <c r="L3874" i="11"/>
  <c r="N3873" i="11"/>
  <c r="M3873" i="11"/>
  <c r="L3873" i="11"/>
  <c r="N3872" i="11"/>
  <c r="M3872" i="11"/>
  <c r="L3872" i="11"/>
  <c r="N3871" i="11"/>
  <c r="M3871" i="11"/>
  <c r="L3871" i="11"/>
  <c r="N3870" i="11"/>
  <c r="M3870" i="11"/>
  <c r="L3870" i="11"/>
  <c r="N3869" i="11"/>
  <c r="M3869" i="11"/>
  <c r="L3869" i="11"/>
  <c r="N3868" i="11"/>
  <c r="M3868" i="11"/>
  <c r="L3868" i="11"/>
  <c r="N3867" i="11"/>
  <c r="M3867" i="11"/>
  <c r="L3867" i="11"/>
  <c r="N3866" i="11"/>
  <c r="M3866" i="11"/>
  <c r="L3866" i="11"/>
  <c r="N3865" i="11"/>
  <c r="M3865" i="11"/>
  <c r="L3865" i="11"/>
  <c r="N3864" i="11"/>
  <c r="M3864" i="11"/>
  <c r="L3864" i="11"/>
  <c r="N3863" i="11"/>
  <c r="M3863" i="11"/>
  <c r="L3863" i="11"/>
  <c r="N3862" i="11"/>
  <c r="M3862" i="11"/>
  <c r="L3862" i="11"/>
  <c r="N3861" i="11"/>
  <c r="M3861" i="11"/>
  <c r="L3861" i="11"/>
  <c r="N3860" i="11"/>
  <c r="M3860" i="11"/>
  <c r="L3860" i="11"/>
  <c r="N3859" i="11"/>
  <c r="M3859" i="11"/>
  <c r="L3859" i="11"/>
  <c r="N3858" i="11"/>
  <c r="M3858" i="11"/>
  <c r="L3858" i="11"/>
  <c r="N3857" i="11"/>
  <c r="M3857" i="11"/>
  <c r="L3857" i="11"/>
  <c r="N3856" i="11"/>
  <c r="M3856" i="11"/>
  <c r="L3856" i="11"/>
  <c r="N3855" i="11"/>
  <c r="M3855" i="11"/>
  <c r="L3855" i="11"/>
  <c r="N3854" i="11"/>
  <c r="M3854" i="11"/>
  <c r="L3854" i="11"/>
  <c r="N3853" i="11"/>
  <c r="M3853" i="11"/>
  <c r="L3853" i="11"/>
  <c r="N3852" i="11"/>
  <c r="M3852" i="11"/>
  <c r="L3852" i="11"/>
  <c r="N3851" i="11"/>
  <c r="M3851" i="11"/>
  <c r="L3851" i="11"/>
  <c r="N3850" i="11"/>
  <c r="M3850" i="11"/>
  <c r="L3850" i="11"/>
  <c r="N3849" i="11"/>
  <c r="M3849" i="11"/>
  <c r="L3849" i="11"/>
  <c r="N3848" i="11"/>
  <c r="M3848" i="11"/>
  <c r="L3848" i="11"/>
  <c r="N3847" i="11"/>
  <c r="M3847" i="11"/>
  <c r="L3847" i="11"/>
  <c r="N3846" i="11"/>
  <c r="M3846" i="11"/>
  <c r="L3846" i="11"/>
  <c r="N3845" i="11"/>
  <c r="M3845" i="11"/>
  <c r="L3845" i="11"/>
  <c r="N3844" i="11"/>
  <c r="M3844" i="11"/>
  <c r="L3844" i="11"/>
  <c r="N3843" i="11"/>
  <c r="M3843" i="11"/>
  <c r="L3843" i="11"/>
  <c r="N3842" i="11"/>
  <c r="M3842" i="11"/>
  <c r="L3842" i="11"/>
  <c r="N3841" i="11"/>
  <c r="M3841" i="11"/>
  <c r="L3841" i="11"/>
  <c r="N3840" i="11"/>
  <c r="M3840" i="11"/>
  <c r="L3840" i="11"/>
  <c r="N3839" i="11"/>
  <c r="M3839" i="11"/>
  <c r="L3839" i="11"/>
  <c r="N3838" i="11"/>
  <c r="M3838" i="11"/>
  <c r="L3838" i="11"/>
  <c r="N3837" i="11"/>
  <c r="M3837" i="11"/>
  <c r="L3837" i="11"/>
  <c r="N3836" i="11"/>
  <c r="M3836" i="11"/>
  <c r="L3836" i="11"/>
  <c r="N3835" i="11"/>
  <c r="M3835" i="11"/>
  <c r="L3835" i="11"/>
  <c r="N3834" i="11"/>
  <c r="M3834" i="11"/>
  <c r="L3834" i="11"/>
  <c r="N3833" i="11"/>
  <c r="M3833" i="11"/>
  <c r="L3833" i="11"/>
  <c r="N3832" i="11"/>
  <c r="M3832" i="11"/>
  <c r="L3832" i="11"/>
  <c r="N3831" i="11"/>
  <c r="M3831" i="11"/>
  <c r="L3831" i="11"/>
  <c r="N3830" i="11"/>
  <c r="M3830" i="11"/>
  <c r="L3830" i="11"/>
  <c r="N3829" i="11"/>
  <c r="M3829" i="11"/>
  <c r="L3829" i="11"/>
  <c r="N3828" i="11"/>
  <c r="M3828" i="11"/>
  <c r="L3828" i="11"/>
  <c r="N3827" i="11"/>
  <c r="M3827" i="11"/>
  <c r="L3827" i="11"/>
  <c r="N3826" i="11"/>
  <c r="M3826" i="11"/>
  <c r="L3826" i="11"/>
  <c r="N3825" i="11"/>
  <c r="M3825" i="11"/>
  <c r="L3825" i="11"/>
  <c r="N3824" i="11"/>
  <c r="M3824" i="11"/>
  <c r="L3824" i="11"/>
  <c r="N3823" i="11"/>
  <c r="M3823" i="11"/>
  <c r="L3823" i="11"/>
  <c r="N3822" i="11"/>
  <c r="M3822" i="11"/>
  <c r="L3822" i="11"/>
  <c r="N3821" i="11"/>
  <c r="M3821" i="11"/>
  <c r="L3821" i="11"/>
  <c r="N3820" i="11"/>
  <c r="M3820" i="11"/>
  <c r="L3820" i="11"/>
  <c r="N3819" i="11"/>
  <c r="M3819" i="11"/>
  <c r="L3819" i="11"/>
  <c r="N3818" i="11"/>
  <c r="M3818" i="11"/>
  <c r="L3818" i="11"/>
  <c r="N3817" i="11"/>
  <c r="M3817" i="11"/>
  <c r="L3817" i="11"/>
  <c r="N3816" i="11"/>
  <c r="M3816" i="11"/>
  <c r="L3816" i="11"/>
  <c r="N3815" i="11"/>
  <c r="M3815" i="11"/>
  <c r="L3815" i="11"/>
  <c r="N3814" i="11"/>
  <c r="M3814" i="11"/>
  <c r="L3814" i="11"/>
  <c r="N3813" i="11"/>
  <c r="M3813" i="11"/>
  <c r="L3813" i="11"/>
  <c r="N3812" i="11"/>
  <c r="M3812" i="11"/>
  <c r="L3812" i="11"/>
  <c r="N3811" i="11"/>
  <c r="M3811" i="11"/>
  <c r="L3811" i="11"/>
  <c r="N3810" i="11"/>
  <c r="M3810" i="11"/>
  <c r="L3810" i="11"/>
  <c r="N3809" i="11"/>
  <c r="M3809" i="11"/>
  <c r="L3809" i="11"/>
  <c r="N3808" i="11"/>
  <c r="M3808" i="11"/>
  <c r="L3808" i="11"/>
  <c r="N3807" i="11"/>
  <c r="M3807" i="11"/>
  <c r="L3807" i="11"/>
  <c r="N3806" i="11"/>
  <c r="M3806" i="11"/>
  <c r="L3806" i="11"/>
  <c r="N3805" i="11"/>
  <c r="M3805" i="11"/>
  <c r="L3805" i="11"/>
  <c r="N3804" i="11"/>
  <c r="M3804" i="11"/>
  <c r="L3804" i="11"/>
  <c r="N3803" i="11"/>
  <c r="M3803" i="11"/>
  <c r="L3803" i="11"/>
  <c r="N3802" i="11"/>
  <c r="M3802" i="11"/>
  <c r="L3802" i="11"/>
  <c r="N3801" i="11"/>
  <c r="M3801" i="11"/>
  <c r="L3801" i="11"/>
  <c r="N3800" i="11"/>
  <c r="M3800" i="11"/>
  <c r="L3800" i="11"/>
  <c r="N3799" i="11"/>
  <c r="M3799" i="11"/>
  <c r="L3799" i="11"/>
  <c r="N3798" i="11"/>
  <c r="M3798" i="11"/>
  <c r="L3798" i="11"/>
  <c r="N3797" i="11"/>
  <c r="M3797" i="11"/>
  <c r="L3797" i="11"/>
  <c r="N3796" i="11"/>
  <c r="M3796" i="11"/>
  <c r="L3796" i="11"/>
  <c r="N3795" i="11"/>
  <c r="M3795" i="11"/>
  <c r="L3795" i="11"/>
  <c r="N3794" i="11"/>
  <c r="M3794" i="11"/>
  <c r="L3794" i="11"/>
  <c r="N3793" i="11"/>
  <c r="M3793" i="11"/>
  <c r="L3793" i="11"/>
  <c r="N3792" i="11"/>
  <c r="M3792" i="11"/>
  <c r="L3792" i="11"/>
  <c r="N3791" i="11"/>
  <c r="M3791" i="11"/>
  <c r="L3791" i="11"/>
  <c r="N3790" i="11"/>
  <c r="M3790" i="11"/>
  <c r="L3790" i="11"/>
  <c r="N3789" i="11"/>
  <c r="M3789" i="11"/>
  <c r="L3789" i="11"/>
  <c r="N3788" i="11"/>
  <c r="M3788" i="11"/>
  <c r="L3788" i="11"/>
  <c r="N3787" i="11"/>
  <c r="M3787" i="11"/>
  <c r="L3787" i="11"/>
  <c r="N3786" i="11"/>
  <c r="M3786" i="11"/>
  <c r="L3786" i="11"/>
  <c r="N3785" i="11"/>
  <c r="M3785" i="11"/>
  <c r="L3785" i="11"/>
  <c r="N3784" i="11"/>
  <c r="M3784" i="11"/>
  <c r="L3784" i="11"/>
  <c r="N3783" i="11"/>
  <c r="M3783" i="11"/>
  <c r="L3783" i="11"/>
  <c r="N3782" i="11"/>
  <c r="M3782" i="11"/>
  <c r="L3782" i="11"/>
  <c r="N3781" i="11"/>
  <c r="M3781" i="11"/>
  <c r="L3781" i="11"/>
  <c r="N3780" i="11"/>
  <c r="M3780" i="11"/>
  <c r="L3780" i="11"/>
  <c r="N3779" i="11"/>
  <c r="M3779" i="11"/>
  <c r="L3779" i="11"/>
  <c r="N3778" i="11"/>
  <c r="M3778" i="11"/>
  <c r="L3778" i="11"/>
  <c r="N3777" i="11"/>
  <c r="M3777" i="11"/>
  <c r="L3777" i="11"/>
  <c r="N3776" i="11"/>
  <c r="M3776" i="11"/>
  <c r="L3776" i="11"/>
  <c r="N3775" i="11"/>
  <c r="M3775" i="11"/>
  <c r="L3775" i="11"/>
  <c r="N3774" i="11"/>
  <c r="M3774" i="11"/>
  <c r="L3774" i="11"/>
  <c r="N3773" i="11"/>
  <c r="M3773" i="11"/>
  <c r="L3773" i="11"/>
  <c r="N3772" i="11"/>
  <c r="M3772" i="11"/>
  <c r="L3772" i="11"/>
  <c r="N3771" i="11"/>
  <c r="M3771" i="11"/>
  <c r="L3771" i="11"/>
  <c r="N3770" i="11"/>
  <c r="M3770" i="11"/>
  <c r="L3770" i="11"/>
  <c r="N3769" i="11"/>
  <c r="M3769" i="11"/>
  <c r="L3769" i="11"/>
  <c r="N3768" i="11"/>
  <c r="M3768" i="11"/>
  <c r="L3768" i="11"/>
  <c r="N3767" i="11"/>
  <c r="M3767" i="11"/>
  <c r="L3767" i="11"/>
  <c r="N3766" i="11"/>
  <c r="M3766" i="11"/>
  <c r="L3766" i="11"/>
  <c r="N3765" i="11"/>
  <c r="M3765" i="11"/>
  <c r="L3765" i="11"/>
  <c r="N3764" i="11"/>
  <c r="M3764" i="11"/>
  <c r="L3764" i="11"/>
  <c r="N3763" i="11"/>
  <c r="M3763" i="11"/>
  <c r="L3763" i="11"/>
  <c r="N3762" i="11"/>
  <c r="M3762" i="11"/>
  <c r="L3762" i="11"/>
  <c r="N3761" i="11"/>
  <c r="M3761" i="11"/>
  <c r="L3761" i="11"/>
  <c r="N3760" i="11"/>
  <c r="M3760" i="11"/>
  <c r="L3760" i="11"/>
  <c r="N3759" i="11"/>
  <c r="M3759" i="11"/>
  <c r="L3759" i="11"/>
  <c r="N3758" i="11"/>
  <c r="M3758" i="11"/>
  <c r="L3758" i="11"/>
  <c r="N3757" i="11"/>
  <c r="M3757" i="11"/>
  <c r="L3757" i="11"/>
  <c r="N3756" i="11"/>
  <c r="M3756" i="11"/>
  <c r="L3756" i="11"/>
  <c r="N3755" i="11"/>
  <c r="M3755" i="11"/>
  <c r="L3755" i="11"/>
  <c r="N3754" i="11"/>
  <c r="M3754" i="11"/>
  <c r="L3754" i="11"/>
  <c r="N3753" i="11"/>
  <c r="M3753" i="11"/>
  <c r="L3753" i="11"/>
  <c r="N3752" i="11"/>
  <c r="M3752" i="11"/>
  <c r="L3752" i="11"/>
  <c r="N3751" i="11"/>
  <c r="M3751" i="11"/>
  <c r="L3751" i="11"/>
  <c r="N3750" i="11"/>
  <c r="M3750" i="11"/>
  <c r="L3750" i="11"/>
  <c r="N3749" i="11"/>
  <c r="M3749" i="11"/>
  <c r="L3749" i="11"/>
  <c r="N3748" i="11"/>
  <c r="M3748" i="11"/>
  <c r="L3748" i="11"/>
  <c r="N3747" i="11"/>
  <c r="M3747" i="11"/>
  <c r="L3747" i="11"/>
  <c r="N3746" i="11"/>
  <c r="M3746" i="11"/>
  <c r="L3746" i="11"/>
  <c r="N3745" i="11"/>
  <c r="M3745" i="11"/>
  <c r="L3745" i="11"/>
  <c r="N3744" i="11"/>
  <c r="M3744" i="11"/>
  <c r="L3744" i="11"/>
  <c r="N3743" i="11"/>
  <c r="M3743" i="11"/>
  <c r="L3743" i="11"/>
  <c r="N3742" i="11"/>
  <c r="M3742" i="11"/>
  <c r="L3742" i="11"/>
  <c r="N3741" i="11"/>
  <c r="M3741" i="11"/>
  <c r="L3741" i="11"/>
  <c r="N3740" i="11"/>
  <c r="M3740" i="11"/>
  <c r="L3740" i="11"/>
  <c r="N3739" i="11"/>
  <c r="M3739" i="11"/>
  <c r="L3739" i="11"/>
  <c r="N3738" i="11"/>
  <c r="M3738" i="11"/>
  <c r="L3738" i="11"/>
  <c r="N3737" i="11"/>
  <c r="M3737" i="11"/>
  <c r="L3737" i="11"/>
  <c r="N3736" i="11"/>
  <c r="M3736" i="11"/>
  <c r="L3736" i="11"/>
  <c r="N3735" i="11"/>
  <c r="M3735" i="11"/>
  <c r="L3735" i="11"/>
  <c r="N3734" i="11"/>
  <c r="M3734" i="11"/>
  <c r="L3734" i="11"/>
  <c r="N3733" i="11"/>
  <c r="M3733" i="11"/>
  <c r="L3733" i="11"/>
  <c r="N3732" i="11"/>
  <c r="M3732" i="11"/>
  <c r="L3732" i="11"/>
  <c r="N3731" i="11"/>
  <c r="M3731" i="11"/>
  <c r="L3731" i="11"/>
  <c r="N3730" i="11"/>
  <c r="M3730" i="11"/>
  <c r="L3730" i="11"/>
  <c r="N3729" i="11"/>
  <c r="M3729" i="11"/>
  <c r="L3729" i="11"/>
  <c r="N3728" i="11"/>
  <c r="M3728" i="11"/>
  <c r="L3728" i="11"/>
  <c r="N3727" i="11"/>
  <c r="M3727" i="11"/>
  <c r="L3727" i="11"/>
  <c r="N3726" i="11"/>
  <c r="M3726" i="11"/>
  <c r="L3726" i="11"/>
  <c r="N3725" i="11"/>
  <c r="M3725" i="11"/>
  <c r="L3725" i="11"/>
  <c r="N3724" i="11"/>
  <c r="M3724" i="11"/>
  <c r="L3724" i="11"/>
  <c r="N3723" i="11"/>
  <c r="M3723" i="11"/>
  <c r="L3723" i="11"/>
  <c r="N3722" i="11"/>
  <c r="M3722" i="11"/>
  <c r="L3722" i="11"/>
  <c r="N3721" i="11"/>
  <c r="M3721" i="11"/>
  <c r="L3721" i="11"/>
  <c r="N3720" i="11"/>
  <c r="M3720" i="11"/>
  <c r="L3720" i="11"/>
  <c r="N3719" i="11"/>
  <c r="M3719" i="11"/>
  <c r="L3719" i="11"/>
  <c r="N3718" i="11"/>
  <c r="M3718" i="11"/>
  <c r="L3718" i="11"/>
  <c r="N3717" i="11"/>
  <c r="M3717" i="11"/>
  <c r="L3717" i="11"/>
  <c r="N3716" i="11"/>
  <c r="M3716" i="11"/>
  <c r="L3716" i="11"/>
  <c r="N3715" i="11"/>
  <c r="M3715" i="11"/>
  <c r="L3715" i="11"/>
  <c r="N3714" i="11"/>
  <c r="M3714" i="11"/>
  <c r="L3714" i="11"/>
  <c r="N3713" i="11"/>
  <c r="M3713" i="11"/>
  <c r="L3713" i="11"/>
  <c r="N3712" i="11"/>
  <c r="M3712" i="11"/>
  <c r="L3712" i="11"/>
  <c r="N3711" i="11"/>
  <c r="M3711" i="11"/>
  <c r="L3711" i="11"/>
  <c r="N3710" i="11"/>
  <c r="M3710" i="11"/>
  <c r="L3710" i="11"/>
  <c r="N3709" i="11"/>
  <c r="M3709" i="11"/>
  <c r="L3709" i="11"/>
  <c r="N3708" i="11"/>
  <c r="M3708" i="11"/>
  <c r="L3708" i="11"/>
  <c r="N3707" i="11"/>
  <c r="M3707" i="11"/>
  <c r="L3707" i="11"/>
  <c r="N3706" i="11"/>
  <c r="M3706" i="11"/>
  <c r="L3706" i="11"/>
  <c r="N3705" i="11"/>
  <c r="M3705" i="11"/>
  <c r="L3705" i="11"/>
  <c r="N3704" i="11"/>
  <c r="M3704" i="11"/>
  <c r="L3704" i="11"/>
  <c r="N3703" i="11"/>
  <c r="M3703" i="11"/>
  <c r="L3703" i="11"/>
  <c r="N3702" i="11"/>
  <c r="M3702" i="11"/>
  <c r="L3702" i="11"/>
  <c r="N3701" i="11"/>
  <c r="M3701" i="11"/>
  <c r="L3701" i="11"/>
  <c r="N3700" i="11"/>
  <c r="M3700" i="11"/>
  <c r="L3700" i="11"/>
  <c r="N3699" i="11"/>
  <c r="M3699" i="11"/>
  <c r="L3699" i="11"/>
  <c r="N3698" i="11"/>
  <c r="M3698" i="11"/>
  <c r="L3698" i="11"/>
  <c r="N3697" i="11"/>
  <c r="M3697" i="11"/>
  <c r="L3697" i="11"/>
  <c r="N3696" i="11"/>
  <c r="M3696" i="11"/>
  <c r="L3696" i="11"/>
  <c r="N3695" i="11"/>
  <c r="M3695" i="11"/>
  <c r="L3695" i="11"/>
  <c r="N3694" i="11"/>
  <c r="M3694" i="11"/>
  <c r="L3694" i="11"/>
  <c r="N3693" i="11"/>
  <c r="M3693" i="11"/>
  <c r="L3693" i="11"/>
  <c r="N3692" i="11"/>
  <c r="M3692" i="11"/>
  <c r="L3692" i="11"/>
  <c r="N3691" i="11"/>
  <c r="M3691" i="11"/>
  <c r="L3691" i="11"/>
  <c r="N3690" i="11"/>
  <c r="M3690" i="11"/>
  <c r="L3690" i="11"/>
  <c r="N3689" i="11"/>
  <c r="M3689" i="11"/>
  <c r="L3689" i="11"/>
  <c r="N3688" i="11"/>
  <c r="M3688" i="11"/>
  <c r="L3688" i="11"/>
  <c r="N3687" i="11"/>
  <c r="M3687" i="11"/>
  <c r="L3687" i="11"/>
  <c r="N3686" i="11"/>
  <c r="M3686" i="11"/>
  <c r="L3686" i="11"/>
  <c r="N3685" i="11"/>
  <c r="M3685" i="11"/>
  <c r="L3685" i="11"/>
  <c r="N3684" i="11"/>
  <c r="M3684" i="11"/>
  <c r="L3684" i="11"/>
  <c r="N3683" i="11"/>
  <c r="M3683" i="11"/>
  <c r="L3683" i="11"/>
  <c r="N3682" i="11"/>
  <c r="M3682" i="11"/>
  <c r="L3682" i="11"/>
  <c r="N3681" i="11"/>
  <c r="M3681" i="11"/>
  <c r="L3681" i="11"/>
  <c r="N3680" i="11"/>
  <c r="M3680" i="11"/>
  <c r="L3680" i="11"/>
  <c r="N3679" i="11"/>
  <c r="M3679" i="11"/>
  <c r="L3679" i="11"/>
  <c r="N3678" i="11"/>
  <c r="M3678" i="11"/>
  <c r="L3678" i="11"/>
  <c r="N3677" i="11"/>
  <c r="M3677" i="11"/>
  <c r="L3677" i="11"/>
  <c r="N3676" i="11"/>
  <c r="M3676" i="11"/>
  <c r="L3676" i="11"/>
  <c r="N3675" i="11"/>
  <c r="M3675" i="11"/>
  <c r="L3675" i="11"/>
  <c r="N3674" i="11"/>
  <c r="M3674" i="11"/>
  <c r="L3674" i="11"/>
  <c r="N3673" i="11"/>
  <c r="M3673" i="11"/>
  <c r="L3673" i="11"/>
  <c r="N3672" i="11"/>
  <c r="M3672" i="11"/>
  <c r="L3672" i="11"/>
  <c r="N3671" i="11"/>
  <c r="M3671" i="11"/>
  <c r="L3671" i="11"/>
  <c r="N3670" i="11"/>
  <c r="M3670" i="11"/>
  <c r="L3670" i="11"/>
  <c r="N3669" i="11"/>
  <c r="M3669" i="11"/>
  <c r="L3669" i="11"/>
  <c r="N3668" i="11"/>
  <c r="M3668" i="11"/>
  <c r="L3668" i="11"/>
  <c r="N3667" i="11"/>
  <c r="M3667" i="11"/>
  <c r="L3667" i="11"/>
  <c r="N3666" i="11"/>
  <c r="M3666" i="11"/>
  <c r="L3666" i="11"/>
  <c r="N3665" i="11"/>
  <c r="M3665" i="11"/>
  <c r="L3665" i="11"/>
  <c r="N3664" i="11"/>
  <c r="M3664" i="11"/>
  <c r="L3664" i="11"/>
  <c r="N3663" i="11"/>
  <c r="M3663" i="11"/>
  <c r="L3663" i="11"/>
  <c r="N3662" i="11"/>
  <c r="M3662" i="11"/>
  <c r="L3662" i="11"/>
  <c r="N3661" i="11"/>
  <c r="M3661" i="11"/>
  <c r="L3661" i="11"/>
  <c r="N3660" i="11"/>
  <c r="M3660" i="11"/>
  <c r="L3660" i="11"/>
  <c r="N3659" i="11"/>
  <c r="M3659" i="11"/>
  <c r="L3659" i="11"/>
  <c r="N3658" i="11"/>
  <c r="M3658" i="11"/>
  <c r="L3658" i="11"/>
  <c r="N3657" i="11"/>
  <c r="M3657" i="11"/>
  <c r="L3657" i="11"/>
  <c r="N3656" i="11"/>
  <c r="M3656" i="11"/>
  <c r="L3656" i="11"/>
  <c r="N3655" i="11"/>
  <c r="M3655" i="11"/>
  <c r="L3655" i="11"/>
  <c r="N3654" i="11"/>
  <c r="M3654" i="11"/>
  <c r="L3654" i="11"/>
  <c r="N3653" i="11"/>
  <c r="M3653" i="11"/>
  <c r="L3653" i="11"/>
  <c r="N3652" i="11"/>
  <c r="M3652" i="11"/>
  <c r="L3652" i="11"/>
  <c r="N3651" i="11"/>
  <c r="M3651" i="11"/>
  <c r="L3651" i="11"/>
  <c r="N3650" i="11"/>
  <c r="M3650" i="11"/>
  <c r="L3650" i="11"/>
  <c r="N3649" i="11"/>
  <c r="M3649" i="11"/>
  <c r="L3649" i="11"/>
  <c r="N3648" i="11"/>
  <c r="M3648" i="11"/>
  <c r="L3648" i="11"/>
  <c r="N3647" i="11"/>
  <c r="M3647" i="11"/>
  <c r="L3647" i="11"/>
  <c r="N3646" i="11"/>
  <c r="M3646" i="11"/>
  <c r="L3646" i="11"/>
  <c r="N3645" i="11"/>
  <c r="M3645" i="11"/>
  <c r="L3645" i="11"/>
  <c r="N3644" i="11"/>
  <c r="M3644" i="11"/>
  <c r="L3644" i="11"/>
  <c r="N3643" i="11"/>
  <c r="M3643" i="11"/>
  <c r="L3643" i="11"/>
  <c r="N3642" i="11"/>
  <c r="M3642" i="11"/>
  <c r="L3642" i="11"/>
  <c r="N3641" i="11"/>
  <c r="M3641" i="11"/>
  <c r="L3641" i="11"/>
  <c r="N3640" i="11"/>
  <c r="M3640" i="11"/>
  <c r="L3640" i="11"/>
  <c r="N3639" i="11"/>
  <c r="M3639" i="11"/>
  <c r="L3639" i="11"/>
  <c r="N3638" i="11"/>
  <c r="M3638" i="11"/>
  <c r="L3638" i="11"/>
  <c r="N3637" i="11"/>
  <c r="M3637" i="11"/>
  <c r="L3637" i="11"/>
  <c r="N3636" i="11"/>
  <c r="M3636" i="11"/>
  <c r="L3636" i="11"/>
  <c r="N3635" i="11"/>
  <c r="M3635" i="11"/>
  <c r="L3635" i="11"/>
  <c r="N3634" i="11"/>
  <c r="M3634" i="11"/>
  <c r="L3634" i="11"/>
  <c r="N3633" i="11"/>
  <c r="M3633" i="11"/>
  <c r="L3633" i="11"/>
  <c r="N3632" i="11"/>
  <c r="M3632" i="11"/>
  <c r="L3632" i="11"/>
  <c r="N3631" i="11"/>
  <c r="M3631" i="11"/>
  <c r="L3631" i="11"/>
  <c r="N3630" i="11"/>
  <c r="M3630" i="11"/>
  <c r="L3630" i="11"/>
  <c r="N3629" i="11"/>
  <c r="M3629" i="11"/>
  <c r="L3629" i="11"/>
  <c r="N3628" i="11"/>
  <c r="M3628" i="11"/>
  <c r="L3628" i="11"/>
  <c r="N3627" i="11"/>
  <c r="M3627" i="11"/>
  <c r="L3627" i="11"/>
  <c r="N3626" i="11"/>
  <c r="M3626" i="11"/>
  <c r="L3626" i="11"/>
  <c r="N3625" i="11"/>
  <c r="M3625" i="11"/>
  <c r="L3625" i="11"/>
  <c r="N3624" i="11"/>
  <c r="M3624" i="11"/>
  <c r="L3624" i="11"/>
  <c r="N3623" i="11"/>
  <c r="M3623" i="11"/>
  <c r="L3623" i="11"/>
  <c r="N3622" i="11"/>
  <c r="M3622" i="11"/>
  <c r="L3622" i="11"/>
  <c r="N3621" i="11"/>
  <c r="M3621" i="11"/>
  <c r="L3621" i="11"/>
  <c r="N3620" i="11"/>
  <c r="M3620" i="11"/>
  <c r="L3620" i="11"/>
  <c r="N3619" i="11"/>
  <c r="M3619" i="11"/>
  <c r="L3619" i="11"/>
  <c r="N3618" i="11"/>
  <c r="M3618" i="11"/>
  <c r="L3618" i="11"/>
  <c r="N3617" i="11"/>
  <c r="M3617" i="11"/>
  <c r="L3617" i="11"/>
  <c r="N3616" i="11"/>
  <c r="M3616" i="11"/>
  <c r="L3616" i="11"/>
  <c r="N3615" i="11"/>
  <c r="M3615" i="11"/>
  <c r="L3615" i="11"/>
  <c r="N3614" i="11"/>
  <c r="M3614" i="11"/>
  <c r="L3614" i="11"/>
  <c r="N3613" i="11"/>
  <c r="M3613" i="11"/>
  <c r="L3613" i="11"/>
  <c r="N3612" i="11"/>
  <c r="M3612" i="11"/>
  <c r="L3612" i="11"/>
  <c r="N3611" i="11"/>
  <c r="M3611" i="11"/>
  <c r="L3611" i="11"/>
  <c r="N3610" i="11"/>
  <c r="M3610" i="11"/>
  <c r="L3610" i="11"/>
  <c r="N3609" i="11"/>
  <c r="M3609" i="11"/>
  <c r="L3609" i="11"/>
  <c r="N3608" i="11"/>
  <c r="M3608" i="11"/>
  <c r="L3608" i="11"/>
  <c r="N3607" i="11"/>
  <c r="M3607" i="11"/>
  <c r="L3607" i="11"/>
  <c r="N3606" i="11"/>
  <c r="M3606" i="11"/>
  <c r="L3606" i="11"/>
  <c r="N3605" i="11"/>
  <c r="M3605" i="11"/>
  <c r="L3605" i="11"/>
  <c r="N3604" i="11"/>
  <c r="M3604" i="11"/>
  <c r="L3604" i="11"/>
  <c r="N3603" i="11"/>
  <c r="M3603" i="11"/>
  <c r="L3603" i="11"/>
  <c r="N3602" i="11"/>
  <c r="M3602" i="11"/>
  <c r="L3602" i="11"/>
  <c r="N3601" i="11"/>
  <c r="M3601" i="11"/>
  <c r="L3601" i="11"/>
  <c r="N3600" i="11"/>
  <c r="M3600" i="11"/>
  <c r="L3600" i="11"/>
  <c r="N3599" i="11"/>
  <c r="M3599" i="11"/>
  <c r="L3599" i="11"/>
  <c r="N3598" i="11"/>
  <c r="M3598" i="11"/>
  <c r="L3598" i="11"/>
  <c r="N3597" i="11"/>
  <c r="M3597" i="11"/>
  <c r="L3597" i="11"/>
  <c r="N3596" i="11"/>
  <c r="M3596" i="11"/>
  <c r="L3596" i="11"/>
  <c r="N3595" i="11"/>
  <c r="M3595" i="11"/>
  <c r="L3595" i="11"/>
  <c r="N3594" i="11"/>
  <c r="M3594" i="11"/>
  <c r="L3594" i="11"/>
  <c r="N3593" i="11"/>
  <c r="M3593" i="11"/>
  <c r="L3593" i="11"/>
  <c r="N3592" i="11"/>
  <c r="M3592" i="11"/>
  <c r="L3592" i="11"/>
  <c r="N3591" i="11"/>
  <c r="M3591" i="11"/>
  <c r="L3591" i="11"/>
  <c r="N3590" i="11"/>
  <c r="M3590" i="11"/>
  <c r="L3590" i="11"/>
  <c r="N3589" i="11"/>
  <c r="M3589" i="11"/>
  <c r="L3589" i="11"/>
  <c r="N3588" i="11"/>
  <c r="M3588" i="11"/>
  <c r="L3588" i="11"/>
  <c r="N3587" i="11"/>
  <c r="M3587" i="11"/>
  <c r="L3587" i="11"/>
  <c r="N3586" i="11"/>
  <c r="M3586" i="11"/>
  <c r="L3586" i="11"/>
  <c r="N3585" i="11"/>
  <c r="M3585" i="11"/>
  <c r="L3585" i="11"/>
  <c r="N3584" i="11"/>
  <c r="M3584" i="11"/>
  <c r="L3584" i="11"/>
  <c r="N3583" i="11"/>
  <c r="M3583" i="11"/>
  <c r="L3583" i="11"/>
  <c r="N3582" i="11"/>
  <c r="M3582" i="11"/>
  <c r="L3582" i="11"/>
  <c r="N3581" i="11"/>
  <c r="M3581" i="11"/>
  <c r="L3581" i="11"/>
  <c r="N3580" i="11"/>
  <c r="M3580" i="11"/>
  <c r="L3580" i="11"/>
  <c r="N3579" i="11"/>
  <c r="M3579" i="11"/>
  <c r="L3579" i="11"/>
  <c r="N3578" i="11"/>
  <c r="M3578" i="11"/>
  <c r="L3578" i="11"/>
  <c r="N3577" i="11"/>
  <c r="M3577" i="11"/>
  <c r="L3577" i="11"/>
  <c r="N3576" i="11"/>
  <c r="M3576" i="11"/>
  <c r="L3576" i="11"/>
  <c r="N3575" i="11"/>
  <c r="M3575" i="11"/>
  <c r="L3575" i="11"/>
  <c r="N3574" i="11"/>
  <c r="M3574" i="11"/>
  <c r="L3574" i="11"/>
  <c r="N3573" i="11"/>
  <c r="M3573" i="11"/>
  <c r="L3573" i="11"/>
  <c r="N3572" i="11"/>
  <c r="M3572" i="11"/>
  <c r="L3572" i="11"/>
  <c r="N3571" i="11"/>
  <c r="M3571" i="11"/>
  <c r="L3571" i="11"/>
  <c r="N3570" i="11"/>
  <c r="M3570" i="11"/>
  <c r="L3570" i="11"/>
  <c r="N3569" i="11"/>
  <c r="M3569" i="11"/>
  <c r="L3569" i="11"/>
  <c r="N3568" i="11"/>
  <c r="M3568" i="11"/>
  <c r="L3568" i="11"/>
  <c r="N3567" i="11"/>
  <c r="M3567" i="11"/>
  <c r="L3567" i="11"/>
  <c r="N3566" i="11"/>
  <c r="M3566" i="11"/>
  <c r="L3566" i="11"/>
  <c r="N3565" i="11"/>
  <c r="M3565" i="11"/>
  <c r="L3565" i="11"/>
  <c r="N3564" i="11"/>
  <c r="M3564" i="11"/>
  <c r="L3564" i="11"/>
  <c r="N3563" i="11"/>
  <c r="M3563" i="11"/>
  <c r="L3563" i="11"/>
  <c r="N3562" i="11"/>
  <c r="M3562" i="11"/>
  <c r="L3562" i="11"/>
  <c r="N3561" i="11"/>
  <c r="M3561" i="11"/>
  <c r="L3561" i="11"/>
  <c r="N3560" i="11"/>
  <c r="M3560" i="11"/>
  <c r="L3560" i="11"/>
  <c r="N3559" i="11"/>
  <c r="M3559" i="11"/>
  <c r="L3559" i="11"/>
  <c r="N3558" i="11"/>
  <c r="M3558" i="11"/>
  <c r="L3558" i="11"/>
  <c r="N3557" i="11"/>
  <c r="M3557" i="11"/>
  <c r="L3557" i="11"/>
  <c r="N3556" i="11"/>
  <c r="M3556" i="11"/>
  <c r="L3556" i="11"/>
  <c r="N3555" i="11"/>
  <c r="M3555" i="11"/>
  <c r="L3555" i="11"/>
  <c r="N3554" i="11"/>
  <c r="M3554" i="11"/>
  <c r="L3554" i="11"/>
  <c r="N3553" i="11"/>
  <c r="M3553" i="11"/>
  <c r="L3553" i="11"/>
  <c r="N3552" i="11"/>
  <c r="M3552" i="11"/>
  <c r="L3552" i="11"/>
  <c r="N3551" i="11"/>
  <c r="M3551" i="11"/>
  <c r="L3551" i="11"/>
  <c r="N3550" i="11"/>
  <c r="M3550" i="11"/>
  <c r="L3550" i="11"/>
  <c r="N3549" i="11"/>
  <c r="M3549" i="11"/>
  <c r="L3549" i="11"/>
  <c r="N3548" i="11"/>
  <c r="M3548" i="11"/>
  <c r="L3548" i="11"/>
  <c r="N3547" i="11"/>
  <c r="M3547" i="11"/>
  <c r="L3547" i="11"/>
  <c r="N3546" i="11"/>
  <c r="M3546" i="11"/>
  <c r="L3546" i="11"/>
  <c r="N3545" i="11"/>
  <c r="M3545" i="11"/>
  <c r="L3545" i="11"/>
  <c r="N3544" i="11"/>
  <c r="M3544" i="11"/>
  <c r="L3544" i="11"/>
  <c r="N3543" i="11"/>
  <c r="M3543" i="11"/>
  <c r="L3543" i="11"/>
  <c r="N3542" i="11"/>
  <c r="M3542" i="11"/>
  <c r="L3542" i="11"/>
  <c r="N3541" i="11"/>
  <c r="M3541" i="11"/>
  <c r="L3541" i="11"/>
  <c r="N3540" i="11"/>
  <c r="M3540" i="11"/>
  <c r="L3540" i="11"/>
  <c r="N3539" i="11"/>
  <c r="M3539" i="11"/>
  <c r="L3539" i="11"/>
  <c r="N3538" i="11"/>
  <c r="M3538" i="11"/>
  <c r="L3538" i="11"/>
  <c r="N3537" i="11"/>
  <c r="M3537" i="11"/>
  <c r="L3537" i="11"/>
  <c r="N3536" i="11"/>
  <c r="M3536" i="11"/>
  <c r="L3536" i="11"/>
  <c r="N3535" i="11"/>
  <c r="M3535" i="11"/>
  <c r="L3535" i="11"/>
  <c r="N3534" i="11"/>
  <c r="M3534" i="11"/>
  <c r="L3534" i="11"/>
  <c r="N3533" i="11"/>
  <c r="M3533" i="11"/>
  <c r="L3533" i="11"/>
  <c r="N3532" i="11"/>
  <c r="M3532" i="11"/>
  <c r="L3532" i="11"/>
  <c r="N3531" i="11"/>
  <c r="M3531" i="11"/>
  <c r="L3531" i="11"/>
  <c r="N3530" i="11"/>
  <c r="M3530" i="11"/>
  <c r="L3530" i="11"/>
  <c r="N3529" i="11"/>
  <c r="M3529" i="11"/>
  <c r="L3529" i="11"/>
  <c r="N3528" i="11"/>
  <c r="M3528" i="11"/>
  <c r="L3528" i="11"/>
  <c r="N3527" i="11"/>
  <c r="M3527" i="11"/>
  <c r="L3527" i="11"/>
  <c r="N3526" i="11"/>
  <c r="M3526" i="11"/>
  <c r="L3526" i="11"/>
  <c r="N3525" i="11"/>
  <c r="M3525" i="11"/>
  <c r="L3525" i="11"/>
  <c r="N3524" i="11"/>
  <c r="M3524" i="11"/>
  <c r="L3524" i="11"/>
  <c r="N3523" i="11"/>
  <c r="M3523" i="11"/>
  <c r="L3523" i="11"/>
  <c r="N3522" i="11"/>
  <c r="M3522" i="11"/>
  <c r="L3522" i="11"/>
  <c r="N3521" i="11"/>
  <c r="M3521" i="11"/>
  <c r="L3521" i="11"/>
  <c r="N3520" i="11"/>
  <c r="M3520" i="11"/>
  <c r="L3520" i="11"/>
  <c r="N3519" i="11"/>
  <c r="M3519" i="11"/>
  <c r="L3519" i="11"/>
  <c r="N3518" i="11"/>
  <c r="M3518" i="11"/>
  <c r="L3518" i="11"/>
  <c r="N3517" i="11"/>
  <c r="M3517" i="11"/>
  <c r="L3517" i="11"/>
  <c r="N3516" i="11"/>
  <c r="M3516" i="11"/>
  <c r="L3516" i="11"/>
  <c r="N3515" i="11"/>
  <c r="M3515" i="11"/>
  <c r="L3515" i="11"/>
  <c r="N3514" i="11"/>
  <c r="M3514" i="11"/>
  <c r="L3514" i="11"/>
  <c r="N3513" i="11"/>
  <c r="M3513" i="11"/>
  <c r="L3513" i="11"/>
  <c r="N3512" i="11"/>
  <c r="M3512" i="11"/>
  <c r="L3512" i="11"/>
  <c r="N3511" i="11"/>
  <c r="M3511" i="11"/>
  <c r="L3511" i="11"/>
  <c r="N3510" i="11"/>
  <c r="M3510" i="11"/>
  <c r="L3510" i="11"/>
  <c r="N3509" i="11"/>
  <c r="M3509" i="11"/>
  <c r="L3509" i="11"/>
  <c r="N3508" i="11"/>
  <c r="M3508" i="11"/>
  <c r="L3508" i="11"/>
  <c r="N3507" i="11"/>
  <c r="M3507" i="11"/>
  <c r="L3507" i="11"/>
  <c r="N3506" i="11"/>
  <c r="M3506" i="11"/>
  <c r="L3506" i="11"/>
  <c r="N3505" i="11"/>
  <c r="M3505" i="11"/>
  <c r="L3505" i="11"/>
  <c r="N3504" i="11"/>
  <c r="M3504" i="11"/>
  <c r="L3504" i="11"/>
  <c r="N3503" i="11"/>
  <c r="M3503" i="11"/>
  <c r="L3503" i="11"/>
  <c r="N3502" i="11"/>
  <c r="M3502" i="11"/>
  <c r="L3502" i="11"/>
  <c r="N3501" i="11"/>
  <c r="M3501" i="11"/>
  <c r="L3501" i="11"/>
  <c r="N3500" i="11"/>
  <c r="M3500" i="11"/>
  <c r="L3500" i="11"/>
  <c r="N3499" i="11"/>
  <c r="M3499" i="11"/>
  <c r="L3499" i="11"/>
  <c r="N3498" i="11"/>
  <c r="M3498" i="11"/>
  <c r="L3498" i="11"/>
  <c r="N3497" i="11"/>
  <c r="M3497" i="11"/>
  <c r="L3497" i="11"/>
  <c r="N3496" i="11"/>
  <c r="M3496" i="11"/>
  <c r="L3496" i="11"/>
  <c r="N3495" i="11"/>
  <c r="M3495" i="11"/>
  <c r="L3495" i="11"/>
  <c r="N3494" i="11"/>
  <c r="M3494" i="11"/>
  <c r="L3494" i="11"/>
  <c r="N3493" i="11"/>
  <c r="M3493" i="11"/>
  <c r="L3493" i="11"/>
  <c r="N3492" i="11"/>
  <c r="M3492" i="11"/>
  <c r="L3492" i="11"/>
  <c r="N3491" i="11"/>
  <c r="M3491" i="11"/>
  <c r="L3491" i="11"/>
  <c r="N3490" i="11"/>
  <c r="M3490" i="11"/>
  <c r="L3490" i="11"/>
  <c r="N3489" i="11"/>
  <c r="M3489" i="11"/>
  <c r="L3489" i="11"/>
  <c r="N3488" i="11"/>
  <c r="M3488" i="11"/>
  <c r="L3488" i="11"/>
  <c r="N3487" i="11"/>
  <c r="M3487" i="11"/>
  <c r="L3487" i="11"/>
  <c r="N3486" i="11"/>
  <c r="M3486" i="11"/>
  <c r="L3486" i="11"/>
  <c r="N3485" i="11"/>
  <c r="M3485" i="11"/>
  <c r="L3485" i="11"/>
  <c r="N3484" i="11"/>
  <c r="M3484" i="11"/>
  <c r="L3484" i="11"/>
  <c r="N3483" i="11"/>
  <c r="M3483" i="11"/>
  <c r="L3483" i="11"/>
  <c r="N3482" i="11"/>
  <c r="M3482" i="11"/>
  <c r="L3482" i="11"/>
  <c r="N3481" i="11"/>
  <c r="M3481" i="11"/>
  <c r="L3481" i="11"/>
  <c r="N3480" i="11"/>
  <c r="M3480" i="11"/>
  <c r="L3480" i="11"/>
  <c r="N3479" i="11"/>
  <c r="M3479" i="11"/>
  <c r="L3479" i="11"/>
  <c r="N3478" i="11"/>
  <c r="M3478" i="11"/>
  <c r="L3478" i="11"/>
  <c r="N3477" i="11"/>
  <c r="M3477" i="11"/>
  <c r="L3477" i="11"/>
  <c r="N3476" i="11"/>
  <c r="M3476" i="11"/>
  <c r="L3476" i="11"/>
  <c r="N3475" i="11"/>
  <c r="M3475" i="11"/>
  <c r="L3475" i="11"/>
  <c r="N3474" i="11"/>
  <c r="M3474" i="11"/>
  <c r="L3474" i="11"/>
  <c r="N3473" i="11"/>
  <c r="M3473" i="11"/>
  <c r="L3473" i="11"/>
  <c r="N3472" i="11"/>
  <c r="M3472" i="11"/>
  <c r="L3472" i="11"/>
  <c r="N3471" i="11"/>
  <c r="M3471" i="11"/>
  <c r="L3471" i="11"/>
  <c r="N3470" i="11"/>
  <c r="M3470" i="11"/>
  <c r="L3470" i="11"/>
  <c r="N3469" i="11"/>
  <c r="M3469" i="11"/>
  <c r="L3469" i="11"/>
  <c r="N3468" i="11"/>
  <c r="M3468" i="11"/>
  <c r="L3468" i="11"/>
  <c r="N3467" i="11"/>
  <c r="M3467" i="11"/>
  <c r="L3467" i="11"/>
  <c r="N3466" i="11"/>
  <c r="M3466" i="11"/>
  <c r="L3466" i="11"/>
  <c r="N3465" i="11"/>
  <c r="M3465" i="11"/>
  <c r="L3465" i="11"/>
  <c r="N3464" i="11"/>
  <c r="M3464" i="11"/>
  <c r="L3464" i="11"/>
  <c r="N3463" i="11"/>
  <c r="M3463" i="11"/>
  <c r="L3463" i="11"/>
  <c r="N3462" i="11"/>
  <c r="M3462" i="11"/>
  <c r="L3462" i="11"/>
  <c r="N3461" i="11"/>
  <c r="M3461" i="11"/>
  <c r="L3461" i="11"/>
  <c r="N3460" i="11"/>
  <c r="M3460" i="11"/>
  <c r="L3460" i="11"/>
  <c r="N3459" i="11"/>
  <c r="M3459" i="11"/>
  <c r="L3459" i="11"/>
  <c r="N3458" i="11"/>
  <c r="M3458" i="11"/>
  <c r="L3458" i="11"/>
  <c r="N3457" i="11"/>
  <c r="M3457" i="11"/>
  <c r="L3457" i="11"/>
  <c r="N3456" i="11"/>
  <c r="M3456" i="11"/>
  <c r="L3456" i="11"/>
  <c r="N3455" i="11"/>
  <c r="M3455" i="11"/>
  <c r="L3455" i="11"/>
  <c r="N3454" i="11"/>
  <c r="M3454" i="11"/>
  <c r="L3454" i="11"/>
  <c r="N3453" i="11"/>
  <c r="M3453" i="11"/>
  <c r="L3453" i="11"/>
  <c r="N3452" i="11"/>
  <c r="M3452" i="11"/>
  <c r="L3452" i="11"/>
  <c r="N3451" i="11"/>
  <c r="M3451" i="11"/>
  <c r="L3451" i="11"/>
  <c r="N3450" i="11"/>
  <c r="M3450" i="11"/>
  <c r="L3450" i="11"/>
  <c r="N3449" i="11"/>
  <c r="M3449" i="11"/>
  <c r="L3449" i="11"/>
  <c r="N3448" i="11"/>
  <c r="M3448" i="11"/>
  <c r="L3448" i="11"/>
  <c r="N3447" i="11"/>
  <c r="M3447" i="11"/>
  <c r="L3447" i="11"/>
  <c r="N3446" i="11"/>
  <c r="M3446" i="11"/>
  <c r="L3446" i="11"/>
  <c r="N3445" i="11"/>
  <c r="M3445" i="11"/>
  <c r="L3445" i="11"/>
  <c r="N3444" i="11"/>
  <c r="M3444" i="11"/>
  <c r="L3444" i="11"/>
  <c r="N3443" i="11"/>
  <c r="M3443" i="11"/>
  <c r="L3443" i="11"/>
  <c r="N3442" i="11"/>
  <c r="M3442" i="11"/>
  <c r="L3442" i="11"/>
  <c r="N3441" i="11"/>
  <c r="M3441" i="11"/>
  <c r="L3441" i="11"/>
  <c r="N3440" i="11"/>
  <c r="M3440" i="11"/>
  <c r="L3440" i="11"/>
  <c r="N3439" i="11"/>
  <c r="M3439" i="11"/>
  <c r="L3439" i="11"/>
  <c r="N3438" i="11"/>
  <c r="M3438" i="11"/>
  <c r="L3438" i="11"/>
  <c r="N3437" i="11"/>
  <c r="M3437" i="11"/>
  <c r="L3437" i="11"/>
  <c r="N3436" i="11"/>
  <c r="M3436" i="11"/>
  <c r="L3436" i="11"/>
  <c r="N3435" i="11"/>
  <c r="M3435" i="11"/>
  <c r="L3435" i="11"/>
  <c r="N3434" i="11"/>
  <c r="M3434" i="11"/>
  <c r="L3434" i="11"/>
  <c r="N3433" i="11"/>
  <c r="M3433" i="11"/>
  <c r="L3433" i="11"/>
  <c r="N3432" i="11"/>
  <c r="M3432" i="11"/>
  <c r="L3432" i="11"/>
  <c r="N3431" i="11"/>
  <c r="M3431" i="11"/>
  <c r="L3431" i="11"/>
  <c r="N3430" i="11"/>
  <c r="M3430" i="11"/>
  <c r="L3430" i="11"/>
  <c r="N3429" i="11"/>
  <c r="M3429" i="11"/>
  <c r="L3429" i="11"/>
  <c r="N3428" i="11"/>
  <c r="M3428" i="11"/>
  <c r="L3428" i="11"/>
  <c r="N3427" i="11"/>
  <c r="M3427" i="11"/>
  <c r="L3427" i="11"/>
  <c r="N3426" i="11"/>
  <c r="M3426" i="11"/>
  <c r="L3426" i="11"/>
  <c r="N3425" i="11"/>
  <c r="M3425" i="11"/>
  <c r="L3425" i="11"/>
  <c r="N3424" i="11"/>
  <c r="M3424" i="11"/>
  <c r="L3424" i="11"/>
  <c r="N3423" i="11"/>
  <c r="M3423" i="11"/>
  <c r="L3423" i="11"/>
  <c r="N3422" i="11"/>
  <c r="M3422" i="11"/>
  <c r="L3422" i="11"/>
  <c r="N3421" i="11"/>
  <c r="M3421" i="11"/>
  <c r="L3421" i="11"/>
  <c r="N3420" i="11"/>
  <c r="M3420" i="11"/>
  <c r="L3420" i="11"/>
  <c r="N3419" i="11"/>
  <c r="M3419" i="11"/>
  <c r="L3419" i="11"/>
  <c r="N3418" i="11"/>
  <c r="M3418" i="11"/>
  <c r="L3418" i="11"/>
  <c r="N3417" i="11"/>
  <c r="M3417" i="11"/>
  <c r="L3417" i="11"/>
  <c r="N3416" i="11"/>
  <c r="M3416" i="11"/>
  <c r="L3416" i="11"/>
  <c r="N3415" i="11"/>
  <c r="M3415" i="11"/>
  <c r="L3415" i="11"/>
  <c r="N3414" i="11"/>
  <c r="M3414" i="11"/>
  <c r="L3414" i="11"/>
  <c r="N3413" i="11"/>
  <c r="M3413" i="11"/>
  <c r="L3413" i="11"/>
  <c r="N3412" i="11"/>
  <c r="M3412" i="11"/>
  <c r="L3412" i="11"/>
  <c r="N3411" i="11"/>
  <c r="M3411" i="11"/>
  <c r="L3411" i="11"/>
  <c r="N3410" i="11"/>
  <c r="M3410" i="11"/>
  <c r="L3410" i="11"/>
  <c r="N3409" i="11"/>
  <c r="M3409" i="11"/>
  <c r="L3409" i="11"/>
  <c r="N3408" i="11"/>
  <c r="M3408" i="11"/>
  <c r="L3408" i="11"/>
  <c r="N3407" i="11"/>
  <c r="M3407" i="11"/>
  <c r="L3407" i="11"/>
  <c r="N3406" i="11"/>
  <c r="M3406" i="11"/>
  <c r="L3406" i="11"/>
  <c r="N3405" i="11"/>
  <c r="M3405" i="11"/>
  <c r="L3405" i="11"/>
  <c r="N3404" i="11"/>
  <c r="M3404" i="11"/>
  <c r="L3404" i="11"/>
  <c r="N3403" i="11"/>
  <c r="M3403" i="11"/>
  <c r="L3403" i="11"/>
  <c r="N3402" i="11"/>
  <c r="M3402" i="11"/>
  <c r="L3402" i="11"/>
  <c r="N3401" i="11"/>
  <c r="M3401" i="11"/>
  <c r="L3401" i="11"/>
  <c r="N3400" i="11"/>
  <c r="M3400" i="11"/>
  <c r="L3400" i="11"/>
  <c r="N3399" i="11"/>
  <c r="M3399" i="11"/>
  <c r="L3399" i="11"/>
  <c r="N3398" i="11"/>
  <c r="M3398" i="11"/>
  <c r="L3398" i="11"/>
  <c r="N3397" i="11"/>
  <c r="M3397" i="11"/>
  <c r="L3397" i="11"/>
  <c r="N3396" i="11"/>
  <c r="M3396" i="11"/>
  <c r="L3396" i="11"/>
  <c r="N3395" i="11"/>
  <c r="M3395" i="11"/>
  <c r="L3395" i="11"/>
  <c r="N3394" i="11"/>
  <c r="M3394" i="11"/>
  <c r="L3394" i="11"/>
  <c r="N3393" i="11"/>
  <c r="M3393" i="11"/>
  <c r="L3393" i="11"/>
  <c r="N3392" i="11"/>
  <c r="M3392" i="11"/>
  <c r="L3392" i="11"/>
  <c r="N3391" i="11"/>
  <c r="M3391" i="11"/>
  <c r="L3391" i="11"/>
  <c r="N3390" i="11"/>
  <c r="M3390" i="11"/>
  <c r="L3390" i="11"/>
  <c r="N3389" i="11"/>
  <c r="M3389" i="11"/>
  <c r="L3389" i="11"/>
  <c r="N3388" i="11"/>
  <c r="M3388" i="11"/>
  <c r="L3388" i="11"/>
  <c r="N3387" i="11"/>
  <c r="M3387" i="11"/>
  <c r="L3387" i="11"/>
  <c r="N3386" i="11"/>
  <c r="M3386" i="11"/>
  <c r="L3386" i="11"/>
  <c r="N3385" i="11"/>
  <c r="M3385" i="11"/>
  <c r="L3385" i="11"/>
  <c r="N3384" i="11"/>
  <c r="M3384" i="11"/>
  <c r="L3384" i="11"/>
  <c r="N3383" i="11"/>
  <c r="M3383" i="11"/>
  <c r="L3383" i="11"/>
  <c r="N3382" i="11"/>
  <c r="M3382" i="11"/>
  <c r="L3382" i="11"/>
  <c r="N3381" i="11"/>
  <c r="M3381" i="11"/>
  <c r="L3381" i="11"/>
  <c r="N3380" i="11"/>
  <c r="M3380" i="11"/>
  <c r="L3380" i="11"/>
  <c r="N3379" i="11"/>
  <c r="M3379" i="11"/>
  <c r="L3379" i="11"/>
  <c r="N3378" i="11"/>
  <c r="M3378" i="11"/>
  <c r="L3378" i="11"/>
  <c r="N3377" i="11"/>
  <c r="M3377" i="11"/>
  <c r="L3377" i="11"/>
  <c r="N3376" i="11"/>
  <c r="M3376" i="11"/>
  <c r="L3376" i="11"/>
  <c r="N3375" i="11"/>
  <c r="M3375" i="11"/>
  <c r="L3375" i="11"/>
  <c r="N3374" i="11"/>
  <c r="M3374" i="11"/>
  <c r="L3374" i="11"/>
  <c r="N3373" i="11"/>
  <c r="M3373" i="11"/>
  <c r="L3373" i="11"/>
  <c r="N3372" i="11"/>
  <c r="M3372" i="11"/>
  <c r="L3372" i="11"/>
  <c r="N3371" i="11"/>
  <c r="M3371" i="11"/>
  <c r="L3371" i="11"/>
  <c r="N3370" i="11"/>
  <c r="M3370" i="11"/>
  <c r="L3370" i="11"/>
  <c r="N3369" i="11"/>
  <c r="M3369" i="11"/>
  <c r="L3369" i="11"/>
  <c r="N3368" i="11"/>
  <c r="M3368" i="11"/>
  <c r="L3368" i="11"/>
  <c r="N3367" i="11"/>
  <c r="M3367" i="11"/>
  <c r="L3367" i="11"/>
  <c r="N3366" i="11"/>
  <c r="M3366" i="11"/>
  <c r="L3366" i="11"/>
  <c r="N3365" i="11"/>
  <c r="M3365" i="11"/>
  <c r="L3365" i="11"/>
  <c r="N3364" i="11"/>
  <c r="M3364" i="11"/>
  <c r="L3364" i="11"/>
  <c r="N3363" i="11"/>
  <c r="M3363" i="11"/>
  <c r="L3363" i="11"/>
  <c r="N3362" i="11"/>
  <c r="M3362" i="11"/>
  <c r="L3362" i="11"/>
  <c r="N3361" i="11"/>
  <c r="M3361" i="11"/>
  <c r="L3361" i="11"/>
  <c r="N3360" i="11"/>
  <c r="M3360" i="11"/>
  <c r="L3360" i="11"/>
  <c r="N3359" i="11"/>
  <c r="M3359" i="11"/>
  <c r="L3359" i="11"/>
  <c r="N3358" i="11"/>
  <c r="M3358" i="11"/>
  <c r="L3358" i="11"/>
  <c r="N3357" i="11"/>
  <c r="M3357" i="11"/>
  <c r="L3357" i="11"/>
  <c r="N3356" i="11"/>
  <c r="M3356" i="11"/>
  <c r="L3356" i="11"/>
  <c r="N3355" i="11"/>
  <c r="M3355" i="11"/>
  <c r="L3355" i="11"/>
  <c r="N3354" i="11"/>
  <c r="M3354" i="11"/>
  <c r="L3354" i="11"/>
  <c r="N3353" i="11"/>
  <c r="M3353" i="11"/>
  <c r="L3353" i="11"/>
  <c r="N3352" i="11"/>
  <c r="M3352" i="11"/>
  <c r="L3352" i="11"/>
  <c r="N3351" i="11"/>
  <c r="M3351" i="11"/>
  <c r="L3351" i="11"/>
  <c r="N3350" i="11"/>
  <c r="M3350" i="11"/>
  <c r="L3350" i="11"/>
  <c r="N3349" i="11"/>
  <c r="M3349" i="11"/>
  <c r="L3349" i="11"/>
  <c r="N3348" i="11"/>
  <c r="M3348" i="11"/>
  <c r="L3348" i="11"/>
  <c r="N3347" i="11"/>
  <c r="M3347" i="11"/>
  <c r="L3347" i="11"/>
  <c r="N3346" i="11"/>
  <c r="M3346" i="11"/>
  <c r="L3346" i="11"/>
  <c r="N3345" i="11"/>
  <c r="M3345" i="11"/>
  <c r="L3345" i="11"/>
  <c r="N3344" i="11"/>
  <c r="M3344" i="11"/>
  <c r="L3344" i="11"/>
  <c r="N3343" i="11"/>
  <c r="M3343" i="11"/>
  <c r="L3343" i="11"/>
  <c r="N3342" i="11"/>
  <c r="M3342" i="11"/>
  <c r="L3342" i="11"/>
  <c r="N3341" i="11"/>
  <c r="M3341" i="11"/>
  <c r="L3341" i="11"/>
  <c r="N3340" i="11"/>
  <c r="M3340" i="11"/>
  <c r="L3340" i="11"/>
  <c r="N3339" i="11"/>
  <c r="M3339" i="11"/>
  <c r="L3339" i="11"/>
  <c r="N3338" i="11"/>
  <c r="M3338" i="11"/>
  <c r="L3338" i="11"/>
  <c r="N3337" i="11"/>
  <c r="M3337" i="11"/>
  <c r="L3337" i="11"/>
  <c r="N3336" i="11"/>
  <c r="M3336" i="11"/>
  <c r="L3336" i="11"/>
  <c r="N3335" i="11"/>
  <c r="M3335" i="11"/>
  <c r="L3335" i="11"/>
  <c r="N3334" i="11"/>
  <c r="M3334" i="11"/>
  <c r="L3334" i="11"/>
  <c r="N3333" i="11"/>
  <c r="M3333" i="11"/>
  <c r="L3333" i="11"/>
  <c r="N3332" i="11"/>
  <c r="M3332" i="11"/>
  <c r="L3332" i="11"/>
  <c r="N3331" i="11"/>
  <c r="M3331" i="11"/>
  <c r="L3331" i="11"/>
  <c r="N3330" i="11"/>
  <c r="M3330" i="11"/>
  <c r="L3330" i="11"/>
  <c r="N3329" i="11"/>
  <c r="M3329" i="11"/>
  <c r="L3329" i="11"/>
  <c r="N3328" i="11"/>
  <c r="M3328" i="11"/>
  <c r="L3328" i="11"/>
  <c r="N3327" i="11"/>
  <c r="M3327" i="11"/>
  <c r="L3327" i="11"/>
  <c r="N3326" i="11"/>
  <c r="M3326" i="11"/>
  <c r="L3326" i="11"/>
  <c r="N3325" i="11"/>
  <c r="M3325" i="11"/>
  <c r="L3325" i="11"/>
  <c r="N3324" i="11"/>
  <c r="M3324" i="11"/>
  <c r="L3324" i="11"/>
  <c r="N3323" i="11"/>
  <c r="M3323" i="11"/>
  <c r="L3323" i="11"/>
  <c r="N3322" i="11"/>
  <c r="M3322" i="11"/>
  <c r="L3322" i="11"/>
  <c r="N3321" i="11"/>
  <c r="M3321" i="11"/>
  <c r="L3321" i="11"/>
  <c r="N3320" i="11"/>
  <c r="M3320" i="11"/>
  <c r="L3320" i="11"/>
  <c r="N3319" i="11"/>
  <c r="M3319" i="11"/>
  <c r="L3319" i="11"/>
  <c r="N3318" i="11"/>
  <c r="M3318" i="11"/>
  <c r="L3318" i="11"/>
  <c r="N3317" i="11"/>
  <c r="M3317" i="11"/>
  <c r="L3317" i="11"/>
  <c r="N3316" i="11"/>
  <c r="M3316" i="11"/>
  <c r="L3316" i="11"/>
  <c r="N3315" i="11"/>
  <c r="M3315" i="11"/>
  <c r="L3315" i="11"/>
  <c r="N3314" i="11"/>
  <c r="M3314" i="11"/>
  <c r="L3314" i="11"/>
  <c r="N3313" i="11"/>
  <c r="M3313" i="11"/>
  <c r="L3313" i="11"/>
  <c r="N3312" i="11"/>
  <c r="M3312" i="11"/>
  <c r="L3312" i="11"/>
  <c r="N3311" i="11"/>
  <c r="M3311" i="11"/>
  <c r="L3311" i="11"/>
  <c r="N3310" i="11"/>
  <c r="M3310" i="11"/>
  <c r="L3310" i="11"/>
  <c r="N3309" i="11"/>
  <c r="M3309" i="11"/>
  <c r="L3309" i="11"/>
  <c r="N3308" i="11"/>
  <c r="M3308" i="11"/>
  <c r="L3308" i="11"/>
  <c r="N3307" i="11"/>
  <c r="M3307" i="11"/>
  <c r="L3307" i="11"/>
  <c r="N3306" i="11"/>
  <c r="M3306" i="11"/>
  <c r="L3306" i="11"/>
  <c r="N3305" i="11"/>
  <c r="M3305" i="11"/>
  <c r="L3305" i="11"/>
  <c r="N3304" i="11"/>
  <c r="M3304" i="11"/>
  <c r="L3304" i="11"/>
  <c r="N3303" i="11"/>
  <c r="M3303" i="11"/>
  <c r="L3303" i="11"/>
  <c r="N3302" i="11"/>
  <c r="M3302" i="11"/>
  <c r="L3302" i="11"/>
  <c r="N3301" i="11"/>
  <c r="M3301" i="11"/>
  <c r="L3301" i="11"/>
  <c r="N3300" i="11"/>
  <c r="M3300" i="11"/>
  <c r="L3300" i="11"/>
  <c r="N3299" i="11"/>
  <c r="M3299" i="11"/>
  <c r="L3299" i="11"/>
  <c r="N3298" i="11"/>
  <c r="M3298" i="11"/>
  <c r="L3298" i="11"/>
  <c r="N3297" i="11"/>
  <c r="M3297" i="11"/>
  <c r="L3297" i="11"/>
  <c r="N3296" i="11"/>
  <c r="M3296" i="11"/>
  <c r="L3296" i="11"/>
  <c r="N3295" i="11"/>
  <c r="M3295" i="11"/>
  <c r="L3295" i="11"/>
  <c r="N3294" i="11"/>
  <c r="M3294" i="11"/>
  <c r="L3294" i="11"/>
  <c r="N3293" i="11"/>
  <c r="M3293" i="11"/>
  <c r="L3293" i="11"/>
  <c r="N3292" i="11"/>
  <c r="M3292" i="11"/>
  <c r="L3292" i="11"/>
  <c r="N3291" i="11"/>
  <c r="M3291" i="11"/>
  <c r="L3291" i="11"/>
  <c r="N3290" i="11"/>
  <c r="M3290" i="11"/>
  <c r="L3290" i="11"/>
  <c r="N3289" i="11"/>
  <c r="M3289" i="11"/>
  <c r="L3289" i="11"/>
  <c r="N3288" i="11"/>
  <c r="M3288" i="11"/>
  <c r="L3288" i="11"/>
  <c r="N3287" i="11"/>
  <c r="M3287" i="11"/>
  <c r="L3287" i="11"/>
  <c r="N3286" i="11"/>
  <c r="M3286" i="11"/>
  <c r="L3286" i="11"/>
  <c r="N3285" i="11"/>
  <c r="M3285" i="11"/>
  <c r="L3285" i="11"/>
  <c r="N3284" i="11"/>
  <c r="M3284" i="11"/>
  <c r="L3284" i="11"/>
  <c r="N3283" i="11"/>
  <c r="M3283" i="11"/>
  <c r="L3283" i="11"/>
  <c r="N3282" i="11"/>
  <c r="M3282" i="11"/>
  <c r="L3282" i="11"/>
  <c r="N3281" i="11"/>
  <c r="M3281" i="11"/>
  <c r="L3281" i="11"/>
  <c r="N3280" i="11"/>
  <c r="M3280" i="11"/>
  <c r="L3280" i="11"/>
  <c r="N3279" i="11"/>
  <c r="M3279" i="11"/>
  <c r="L3279" i="11"/>
  <c r="N3278" i="11"/>
  <c r="M3278" i="11"/>
  <c r="L3278" i="11"/>
  <c r="N3277" i="11"/>
  <c r="M3277" i="11"/>
  <c r="L3277" i="11"/>
  <c r="N3276" i="11"/>
  <c r="M3276" i="11"/>
  <c r="L3276" i="11"/>
  <c r="N3275" i="11"/>
  <c r="M3275" i="11"/>
  <c r="L3275" i="11"/>
  <c r="N3274" i="11"/>
  <c r="M3274" i="11"/>
  <c r="L3274" i="11"/>
  <c r="N3273" i="11"/>
  <c r="M3273" i="11"/>
  <c r="L3273" i="11"/>
  <c r="N3272" i="11"/>
  <c r="M3272" i="11"/>
  <c r="L3272" i="11"/>
  <c r="N3271" i="11"/>
  <c r="M3271" i="11"/>
  <c r="L3271" i="11"/>
  <c r="N3270" i="11"/>
  <c r="M3270" i="11"/>
  <c r="L3270" i="11"/>
  <c r="N3269" i="11"/>
  <c r="M3269" i="11"/>
  <c r="L3269" i="11"/>
  <c r="N3268" i="11"/>
  <c r="M3268" i="11"/>
  <c r="L3268" i="11"/>
  <c r="N3267" i="11"/>
  <c r="M3267" i="11"/>
  <c r="L3267" i="11"/>
  <c r="N3266" i="11"/>
  <c r="M3266" i="11"/>
  <c r="L3266" i="11"/>
  <c r="N3265" i="11"/>
  <c r="M3265" i="11"/>
  <c r="L3265" i="11"/>
  <c r="N3264" i="11"/>
  <c r="M3264" i="11"/>
  <c r="L3264" i="11"/>
  <c r="N3263" i="11"/>
  <c r="M3263" i="11"/>
  <c r="L3263" i="11"/>
  <c r="N3262" i="11"/>
  <c r="M3262" i="11"/>
  <c r="L3262" i="11"/>
  <c r="N3261" i="11"/>
  <c r="M3261" i="11"/>
  <c r="L3261" i="11"/>
  <c r="N3260" i="11"/>
  <c r="M3260" i="11"/>
  <c r="L3260" i="11"/>
  <c r="N3259" i="11"/>
  <c r="M3259" i="11"/>
  <c r="L3259" i="11"/>
  <c r="N3258" i="11"/>
  <c r="M3258" i="11"/>
  <c r="L3258" i="11"/>
  <c r="N3257" i="11"/>
  <c r="M3257" i="11"/>
  <c r="L3257" i="11"/>
  <c r="N3256" i="11"/>
  <c r="M3256" i="11"/>
  <c r="L3256" i="11"/>
  <c r="N3255" i="11"/>
  <c r="M3255" i="11"/>
  <c r="L3255" i="11"/>
  <c r="N3254" i="11"/>
  <c r="M3254" i="11"/>
  <c r="L3254" i="11"/>
  <c r="N3253" i="11"/>
  <c r="M3253" i="11"/>
  <c r="L3253" i="11"/>
  <c r="N3252" i="11"/>
  <c r="M3252" i="11"/>
  <c r="L3252" i="11"/>
  <c r="N3251" i="11"/>
  <c r="M3251" i="11"/>
  <c r="L3251" i="11"/>
  <c r="N3250" i="11"/>
  <c r="M3250" i="11"/>
  <c r="L3250" i="11"/>
  <c r="N3249" i="11"/>
  <c r="M3249" i="11"/>
  <c r="L3249" i="11"/>
  <c r="N3248" i="11"/>
  <c r="M3248" i="11"/>
  <c r="L3248" i="11"/>
  <c r="N3247" i="11"/>
  <c r="M3247" i="11"/>
  <c r="L3247" i="11"/>
  <c r="N3246" i="11"/>
  <c r="M3246" i="11"/>
  <c r="L3246" i="11"/>
  <c r="N3245" i="11"/>
  <c r="M3245" i="11"/>
  <c r="L3245" i="11"/>
  <c r="N3244" i="11"/>
  <c r="M3244" i="11"/>
  <c r="L3244" i="11"/>
  <c r="N3243" i="11"/>
  <c r="M3243" i="11"/>
  <c r="L3243" i="11"/>
  <c r="N3242" i="11"/>
  <c r="M3242" i="11"/>
  <c r="L3242" i="11"/>
  <c r="N3241" i="11"/>
  <c r="M3241" i="11"/>
  <c r="L3241" i="11"/>
  <c r="N3240" i="11"/>
  <c r="M3240" i="11"/>
  <c r="L3240" i="11"/>
  <c r="N3239" i="11"/>
  <c r="M3239" i="11"/>
  <c r="L3239" i="11"/>
  <c r="N3238" i="11"/>
  <c r="M3238" i="11"/>
  <c r="L3238" i="11"/>
  <c r="N3237" i="11"/>
  <c r="M3237" i="11"/>
  <c r="L3237" i="11"/>
  <c r="N3236" i="11"/>
  <c r="M3236" i="11"/>
  <c r="L3236" i="11"/>
  <c r="N3235" i="11"/>
  <c r="M3235" i="11"/>
  <c r="L3235" i="11"/>
  <c r="N3234" i="11"/>
  <c r="M3234" i="11"/>
  <c r="L3234" i="11"/>
  <c r="N3233" i="11"/>
  <c r="M3233" i="11"/>
  <c r="L3233" i="11"/>
  <c r="N3232" i="11"/>
  <c r="M3232" i="11"/>
  <c r="L3232" i="11"/>
  <c r="N3231" i="11"/>
  <c r="M3231" i="11"/>
  <c r="L3231" i="11"/>
  <c r="N3230" i="11"/>
  <c r="M3230" i="11"/>
  <c r="L3230" i="11"/>
  <c r="N3229" i="11"/>
  <c r="M3229" i="11"/>
  <c r="L3229" i="11"/>
  <c r="N3228" i="11"/>
  <c r="M3228" i="11"/>
  <c r="L3228" i="11"/>
  <c r="N3227" i="11"/>
  <c r="M3227" i="11"/>
  <c r="L3227" i="11"/>
  <c r="N3226" i="11"/>
  <c r="M3226" i="11"/>
  <c r="L3226" i="11"/>
  <c r="N3225" i="11"/>
  <c r="M3225" i="11"/>
  <c r="L3225" i="11"/>
  <c r="N3224" i="11"/>
  <c r="M3224" i="11"/>
  <c r="L3224" i="11"/>
  <c r="N3223" i="11"/>
  <c r="M3223" i="11"/>
  <c r="L3223" i="11"/>
  <c r="N3222" i="11"/>
  <c r="M3222" i="11"/>
  <c r="L3222" i="11"/>
  <c r="N3221" i="11"/>
  <c r="M3221" i="11"/>
  <c r="L3221" i="11"/>
  <c r="N3220" i="11"/>
  <c r="M3220" i="11"/>
  <c r="L3220" i="11"/>
  <c r="N3219" i="11"/>
  <c r="M3219" i="11"/>
  <c r="L3219" i="11"/>
  <c r="N3218" i="11"/>
  <c r="M3218" i="11"/>
  <c r="L3218" i="11"/>
  <c r="N3217" i="11"/>
  <c r="M3217" i="11"/>
  <c r="L3217" i="11"/>
  <c r="N3216" i="11"/>
  <c r="M3216" i="11"/>
  <c r="L3216" i="11"/>
  <c r="N3215" i="11"/>
  <c r="M3215" i="11"/>
  <c r="L3215" i="11"/>
  <c r="N3214" i="11"/>
  <c r="M3214" i="11"/>
  <c r="L3214" i="11"/>
  <c r="N3213" i="11"/>
  <c r="M3213" i="11"/>
  <c r="L3213" i="11"/>
  <c r="N3212" i="11"/>
  <c r="M3212" i="11"/>
  <c r="L3212" i="11"/>
  <c r="N3211" i="11"/>
  <c r="M3211" i="11"/>
  <c r="L3211" i="11"/>
  <c r="N3210" i="11"/>
  <c r="M3210" i="11"/>
  <c r="L3210" i="11"/>
  <c r="N3209" i="11"/>
  <c r="M3209" i="11"/>
  <c r="L3209" i="11"/>
  <c r="N3208" i="11"/>
  <c r="M3208" i="11"/>
  <c r="L3208" i="11"/>
  <c r="N3207" i="11"/>
  <c r="M3207" i="11"/>
  <c r="L3207" i="11"/>
  <c r="N3206" i="11"/>
  <c r="M3206" i="11"/>
  <c r="L3206" i="11"/>
  <c r="N3205" i="11"/>
  <c r="M3205" i="11"/>
  <c r="L3205" i="11"/>
  <c r="N3204" i="11"/>
  <c r="M3204" i="11"/>
  <c r="L3204" i="11"/>
  <c r="N3203" i="11"/>
  <c r="M3203" i="11"/>
  <c r="L3203" i="11"/>
  <c r="N3202" i="11"/>
  <c r="M3202" i="11"/>
  <c r="L3202" i="11"/>
  <c r="N3201" i="11"/>
  <c r="M3201" i="11"/>
  <c r="L3201" i="11"/>
  <c r="N3200" i="11"/>
  <c r="M3200" i="11"/>
  <c r="L3200" i="11"/>
  <c r="N3199" i="11"/>
  <c r="M3199" i="11"/>
  <c r="L3199" i="11"/>
  <c r="N3198" i="11"/>
  <c r="M3198" i="11"/>
  <c r="L3198" i="11"/>
  <c r="N3197" i="11"/>
  <c r="M3197" i="11"/>
  <c r="L3197" i="11"/>
  <c r="N3196" i="11"/>
  <c r="M3196" i="11"/>
  <c r="L3196" i="11"/>
  <c r="N3195" i="11"/>
  <c r="M3195" i="11"/>
  <c r="L3195" i="11"/>
  <c r="N3194" i="11"/>
  <c r="M3194" i="11"/>
  <c r="L3194" i="11"/>
  <c r="N3193" i="11"/>
  <c r="M3193" i="11"/>
  <c r="L3193" i="11"/>
  <c r="N3192" i="11"/>
  <c r="M3192" i="11"/>
  <c r="L3192" i="11"/>
  <c r="N3191" i="11"/>
  <c r="M3191" i="11"/>
  <c r="L3191" i="11"/>
  <c r="N3190" i="11"/>
  <c r="M3190" i="11"/>
  <c r="L3190" i="11"/>
  <c r="N3189" i="11"/>
  <c r="M3189" i="11"/>
  <c r="L3189" i="11"/>
  <c r="N3188" i="11"/>
  <c r="M3188" i="11"/>
  <c r="L3188" i="11"/>
  <c r="N3187" i="11"/>
  <c r="M3187" i="11"/>
  <c r="L3187" i="11"/>
  <c r="N3186" i="11"/>
  <c r="M3186" i="11"/>
  <c r="L3186" i="11"/>
  <c r="N3185" i="11"/>
  <c r="M3185" i="11"/>
  <c r="L3185" i="11"/>
  <c r="N3184" i="11"/>
  <c r="M3184" i="11"/>
  <c r="L3184" i="11"/>
  <c r="N3183" i="11"/>
  <c r="M3183" i="11"/>
  <c r="L3183" i="11"/>
  <c r="N3182" i="11"/>
  <c r="M3182" i="11"/>
  <c r="L3182" i="11"/>
  <c r="N3181" i="11"/>
  <c r="M3181" i="11"/>
  <c r="L3181" i="11"/>
  <c r="N3180" i="11"/>
  <c r="M3180" i="11"/>
  <c r="L3180" i="11"/>
  <c r="N3179" i="11"/>
  <c r="M3179" i="11"/>
  <c r="L3179" i="11"/>
  <c r="N3178" i="11"/>
  <c r="M3178" i="11"/>
  <c r="L3178" i="11"/>
  <c r="N3177" i="11"/>
  <c r="M3177" i="11"/>
  <c r="L3177" i="11"/>
  <c r="N3176" i="11"/>
  <c r="M3176" i="11"/>
  <c r="L3176" i="11"/>
  <c r="N3175" i="11"/>
  <c r="M3175" i="11"/>
  <c r="L3175" i="11"/>
  <c r="N3174" i="11"/>
  <c r="M3174" i="11"/>
  <c r="L3174" i="11"/>
  <c r="N3173" i="11"/>
  <c r="M3173" i="11"/>
  <c r="L3173" i="11"/>
  <c r="N3172" i="11"/>
  <c r="M3172" i="11"/>
  <c r="L3172" i="11"/>
  <c r="N3171" i="11"/>
  <c r="M3171" i="11"/>
  <c r="L3171" i="11"/>
  <c r="N3170" i="11"/>
  <c r="M3170" i="11"/>
  <c r="L3170" i="11"/>
  <c r="N3169" i="11"/>
  <c r="M3169" i="11"/>
  <c r="L3169" i="11"/>
  <c r="N3168" i="11"/>
  <c r="M3168" i="11"/>
  <c r="L3168" i="11"/>
  <c r="N3167" i="11"/>
  <c r="M3167" i="11"/>
  <c r="L3167" i="11"/>
  <c r="N3166" i="11"/>
  <c r="M3166" i="11"/>
  <c r="L3166" i="11"/>
  <c r="N3165" i="11"/>
  <c r="M3165" i="11"/>
  <c r="L3165" i="11"/>
  <c r="N3164" i="11"/>
  <c r="M3164" i="11"/>
  <c r="L3164" i="11"/>
  <c r="N3163" i="11"/>
  <c r="M3163" i="11"/>
  <c r="L3163" i="11"/>
  <c r="N3162" i="11"/>
  <c r="M3162" i="11"/>
  <c r="L3162" i="11"/>
  <c r="N3161" i="11"/>
  <c r="M3161" i="11"/>
  <c r="L3161" i="11"/>
  <c r="N3160" i="11"/>
  <c r="M3160" i="11"/>
  <c r="L3160" i="11"/>
  <c r="N3159" i="11"/>
  <c r="M3159" i="11"/>
  <c r="L3159" i="11"/>
  <c r="N3158" i="11"/>
  <c r="M3158" i="11"/>
  <c r="L3158" i="11"/>
  <c r="N3157" i="11"/>
  <c r="M3157" i="11"/>
  <c r="L3157" i="11"/>
  <c r="N3156" i="11"/>
  <c r="M3156" i="11"/>
  <c r="L3156" i="11"/>
  <c r="N3155" i="11"/>
  <c r="M3155" i="11"/>
  <c r="L3155" i="11"/>
  <c r="N3154" i="11"/>
  <c r="M3154" i="11"/>
  <c r="L3154" i="11"/>
  <c r="N3153" i="11"/>
  <c r="M3153" i="11"/>
  <c r="L3153" i="11"/>
  <c r="N3152" i="11"/>
  <c r="M3152" i="11"/>
  <c r="L3152" i="11"/>
  <c r="N3151" i="11"/>
  <c r="M3151" i="11"/>
  <c r="L3151" i="11"/>
  <c r="N3150" i="11"/>
  <c r="M3150" i="11"/>
  <c r="L3150" i="11"/>
  <c r="N3149" i="11"/>
  <c r="M3149" i="11"/>
  <c r="L3149" i="11"/>
  <c r="N3148" i="11"/>
  <c r="M3148" i="11"/>
  <c r="L3148" i="11"/>
  <c r="N3147" i="11"/>
  <c r="M3147" i="11"/>
  <c r="L3147" i="11"/>
  <c r="N3146" i="11"/>
  <c r="M3146" i="11"/>
  <c r="L3146" i="11"/>
  <c r="N3145" i="11"/>
  <c r="M3145" i="11"/>
  <c r="L3145" i="11"/>
  <c r="N3144" i="11"/>
  <c r="M3144" i="11"/>
  <c r="L3144" i="11"/>
  <c r="N3143" i="11"/>
  <c r="M3143" i="11"/>
  <c r="L3143" i="11"/>
  <c r="N3142" i="11"/>
  <c r="M3142" i="11"/>
  <c r="L3142" i="11"/>
  <c r="N3141" i="11"/>
  <c r="M3141" i="11"/>
  <c r="L3141" i="11"/>
  <c r="N3140" i="11"/>
  <c r="M3140" i="11"/>
  <c r="L3140" i="11"/>
  <c r="N3139" i="11"/>
  <c r="M3139" i="11"/>
  <c r="L3139" i="11"/>
  <c r="N3138" i="11"/>
  <c r="M3138" i="11"/>
  <c r="L3138" i="11"/>
  <c r="N3137" i="11"/>
  <c r="M3137" i="11"/>
  <c r="L3137" i="11"/>
  <c r="N3136" i="11"/>
  <c r="M3136" i="11"/>
  <c r="L3136" i="11"/>
  <c r="N3135" i="11"/>
  <c r="M3135" i="11"/>
  <c r="L3135" i="11"/>
  <c r="N3134" i="11"/>
  <c r="M3134" i="11"/>
  <c r="L3134" i="11"/>
  <c r="N3133" i="11"/>
  <c r="M3133" i="11"/>
  <c r="L3133" i="11"/>
  <c r="N3132" i="11"/>
  <c r="M3132" i="11"/>
  <c r="L3132" i="11"/>
  <c r="N3131" i="11"/>
  <c r="M3131" i="11"/>
  <c r="L3131" i="11"/>
  <c r="N3130" i="11"/>
  <c r="M3130" i="11"/>
  <c r="L3130" i="11"/>
  <c r="N3129" i="11"/>
  <c r="M3129" i="11"/>
  <c r="L3129" i="11"/>
  <c r="N3128" i="11"/>
  <c r="M3128" i="11"/>
  <c r="L3128" i="11"/>
  <c r="N3127" i="11"/>
  <c r="M3127" i="11"/>
  <c r="L3127" i="11"/>
  <c r="N3126" i="11"/>
  <c r="M3126" i="11"/>
  <c r="L3126" i="11"/>
  <c r="N3125" i="11"/>
  <c r="M3125" i="11"/>
  <c r="L3125" i="11"/>
  <c r="N3124" i="11"/>
  <c r="M3124" i="11"/>
  <c r="L3124" i="11"/>
  <c r="N3123" i="11"/>
  <c r="M3123" i="11"/>
  <c r="L3123" i="11"/>
  <c r="N3122" i="11"/>
  <c r="M3122" i="11"/>
  <c r="L3122" i="11"/>
  <c r="N3121" i="11"/>
  <c r="M3121" i="11"/>
  <c r="L3121" i="11"/>
  <c r="N3120" i="11"/>
  <c r="M3120" i="11"/>
  <c r="L3120" i="11"/>
  <c r="N3119" i="11"/>
  <c r="M3119" i="11"/>
  <c r="L3119" i="11"/>
  <c r="N3118" i="11"/>
  <c r="M3118" i="11"/>
  <c r="L3118" i="11"/>
  <c r="N3117" i="11"/>
  <c r="M3117" i="11"/>
  <c r="L3117" i="11"/>
  <c r="N3116" i="11"/>
  <c r="M3116" i="11"/>
  <c r="L3116" i="11"/>
  <c r="N3115" i="11"/>
  <c r="M3115" i="11"/>
  <c r="L3115" i="11"/>
  <c r="N3114" i="11"/>
  <c r="M3114" i="11"/>
  <c r="L3114" i="11"/>
  <c r="N3113" i="11"/>
  <c r="M3113" i="11"/>
  <c r="L3113" i="11"/>
  <c r="N3112" i="11"/>
  <c r="M3112" i="11"/>
  <c r="L3112" i="11"/>
  <c r="N3111" i="11"/>
  <c r="M3111" i="11"/>
  <c r="L3111" i="11"/>
  <c r="N3110" i="11"/>
  <c r="M3110" i="11"/>
  <c r="L3110" i="11"/>
  <c r="N3109" i="11"/>
  <c r="M3109" i="11"/>
  <c r="L3109" i="11"/>
  <c r="N3108" i="11"/>
  <c r="M3108" i="11"/>
  <c r="L3108" i="11"/>
  <c r="N3107" i="11"/>
  <c r="M3107" i="11"/>
  <c r="L3107" i="11"/>
  <c r="N3106" i="11"/>
  <c r="M3106" i="11"/>
  <c r="L3106" i="11"/>
  <c r="N3105" i="11"/>
  <c r="M3105" i="11"/>
  <c r="L3105" i="11"/>
  <c r="N3104" i="11"/>
  <c r="M3104" i="11"/>
  <c r="L3104" i="11"/>
  <c r="N3103" i="11"/>
  <c r="M3103" i="11"/>
  <c r="L3103" i="11"/>
  <c r="N3102" i="11"/>
  <c r="M3102" i="11"/>
  <c r="L3102" i="11"/>
  <c r="N3101" i="11"/>
  <c r="M3101" i="11"/>
  <c r="L3101" i="11"/>
  <c r="N3100" i="11"/>
  <c r="M3100" i="11"/>
  <c r="L3100" i="11"/>
  <c r="N3099" i="11"/>
  <c r="M3099" i="11"/>
  <c r="L3099" i="11"/>
  <c r="N3098" i="11"/>
  <c r="M3098" i="11"/>
  <c r="L3098" i="11"/>
  <c r="N3097" i="11"/>
  <c r="M3097" i="11"/>
  <c r="L3097" i="11"/>
  <c r="N3096" i="11"/>
  <c r="M3096" i="11"/>
  <c r="L3096" i="11"/>
  <c r="N3095" i="11"/>
  <c r="M3095" i="11"/>
  <c r="L3095" i="11"/>
  <c r="N3094" i="11"/>
  <c r="M3094" i="11"/>
  <c r="L3094" i="11"/>
  <c r="N3093" i="11"/>
  <c r="M3093" i="11"/>
  <c r="L3093" i="11"/>
  <c r="N3092" i="11"/>
  <c r="M3092" i="11"/>
  <c r="L3092" i="11"/>
  <c r="N3091" i="11"/>
  <c r="M3091" i="11"/>
  <c r="L3091" i="11"/>
  <c r="N3090" i="11"/>
  <c r="M3090" i="11"/>
  <c r="L3090" i="11"/>
  <c r="N3089" i="11"/>
  <c r="M3089" i="11"/>
  <c r="L3089" i="11"/>
  <c r="N3088" i="11"/>
  <c r="M3088" i="11"/>
  <c r="L3088" i="11"/>
  <c r="N3087" i="11"/>
  <c r="M3087" i="11"/>
  <c r="L3087" i="11"/>
  <c r="N3086" i="11"/>
  <c r="M3086" i="11"/>
  <c r="L3086" i="11"/>
  <c r="N3085" i="11"/>
  <c r="M3085" i="11"/>
  <c r="L3085" i="11"/>
  <c r="N3084" i="11"/>
  <c r="M3084" i="11"/>
  <c r="L3084" i="11"/>
  <c r="N3083" i="11"/>
  <c r="M3083" i="11"/>
  <c r="L3083" i="11"/>
  <c r="N3082" i="11"/>
  <c r="M3082" i="11"/>
  <c r="L3082" i="11"/>
  <c r="N3081" i="11"/>
  <c r="M3081" i="11"/>
  <c r="L3081" i="11"/>
  <c r="N3080" i="11"/>
  <c r="M3080" i="11"/>
  <c r="L3080" i="11"/>
  <c r="N3079" i="11"/>
  <c r="M3079" i="11"/>
  <c r="L3079" i="11"/>
  <c r="N3078" i="11"/>
  <c r="M3078" i="11"/>
  <c r="L3078" i="11"/>
  <c r="N3077" i="11"/>
  <c r="M3077" i="11"/>
  <c r="L3077" i="11"/>
  <c r="N3076" i="11"/>
  <c r="M3076" i="11"/>
  <c r="L3076" i="11"/>
  <c r="N3075" i="11"/>
  <c r="M3075" i="11"/>
  <c r="L3075" i="11"/>
  <c r="N3074" i="11"/>
  <c r="M3074" i="11"/>
  <c r="L3074" i="11"/>
  <c r="N3073" i="11"/>
  <c r="M3073" i="11"/>
  <c r="L3073" i="11"/>
  <c r="N3072" i="11"/>
  <c r="M3072" i="11"/>
  <c r="L3072" i="11"/>
  <c r="N3071" i="11"/>
  <c r="M3071" i="11"/>
  <c r="L3071" i="11"/>
  <c r="N3070" i="11"/>
  <c r="M3070" i="11"/>
  <c r="L3070" i="11"/>
  <c r="N3069" i="11"/>
  <c r="M3069" i="11"/>
  <c r="L3069" i="11"/>
  <c r="N3068" i="11"/>
  <c r="M3068" i="11"/>
  <c r="L3068" i="11"/>
  <c r="N3067" i="11"/>
  <c r="M3067" i="11"/>
  <c r="L3067" i="11"/>
  <c r="N3066" i="11"/>
  <c r="M3066" i="11"/>
  <c r="L3066" i="11"/>
  <c r="N3065" i="11"/>
  <c r="M3065" i="11"/>
  <c r="L3065" i="11"/>
  <c r="N3064" i="11"/>
  <c r="M3064" i="11"/>
  <c r="L3064" i="11"/>
  <c r="N3063" i="11"/>
  <c r="M3063" i="11"/>
  <c r="L3063" i="11"/>
  <c r="N3062" i="11"/>
  <c r="M3062" i="11"/>
  <c r="L3062" i="11"/>
  <c r="N3061" i="11"/>
  <c r="M3061" i="11"/>
  <c r="L3061" i="11"/>
  <c r="N3060" i="11"/>
  <c r="M3060" i="11"/>
  <c r="L3060" i="11"/>
  <c r="N3059" i="11"/>
  <c r="M3059" i="11"/>
  <c r="L3059" i="11"/>
  <c r="N3058" i="11"/>
  <c r="M3058" i="11"/>
  <c r="L3058" i="11"/>
  <c r="N3057" i="11"/>
  <c r="M3057" i="11"/>
  <c r="L3057" i="11"/>
  <c r="N3056" i="11"/>
  <c r="M3056" i="11"/>
  <c r="L3056" i="11"/>
  <c r="N3055" i="11"/>
  <c r="M3055" i="11"/>
  <c r="L3055" i="11"/>
  <c r="N3054" i="11"/>
  <c r="M3054" i="11"/>
  <c r="L3054" i="11"/>
  <c r="N3053" i="11"/>
  <c r="M3053" i="11"/>
  <c r="L3053" i="11"/>
  <c r="N3052" i="11"/>
  <c r="M3052" i="11"/>
  <c r="L3052" i="11"/>
  <c r="N3051" i="11"/>
  <c r="M3051" i="11"/>
  <c r="L3051" i="11"/>
  <c r="N3050" i="11"/>
  <c r="M3050" i="11"/>
  <c r="L3050" i="11"/>
  <c r="N3049" i="11"/>
  <c r="M3049" i="11"/>
  <c r="L3049" i="11"/>
  <c r="N3048" i="11"/>
  <c r="M3048" i="11"/>
  <c r="L3048" i="11"/>
  <c r="N3047" i="11"/>
  <c r="M3047" i="11"/>
  <c r="L3047" i="11"/>
  <c r="N3046" i="11"/>
  <c r="M3046" i="11"/>
  <c r="L3046" i="11"/>
  <c r="N3045" i="11"/>
  <c r="M3045" i="11"/>
  <c r="L3045" i="11"/>
  <c r="N3044" i="11"/>
  <c r="M3044" i="11"/>
  <c r="L3044" i="11"/>
  <c r="N3043" i="11"/>
  <c r="M3043" i="11"/>
  <c r="L3043" i="11"/>
  <c r="N3042" i="11"/>
  <c r="M3042" i="11"/>
  <c r="L3042" i="11"/>
  <c r="N3041" i="11"/>
  <c r="M3041" i="11"/>
  <c r="L3041" i="11"/>
  <c r="N3040" i="11"/>
  <c r="M3040" i="11"/>
  <c r="L3040" i="11"/>
  <c r="N3039" i="11"/>
  <c r="M3039" i="11"/>
  <c r="L3039" i="11"/>
  <c r="N3038" i="11"/>
  <c r="M3038" i="11"/>
  <c r="L3038" i="11"/>
  <c r="N3037" i="11"/>
  <c r="M3037" i="11"/>
  <c r="L3037" i="11"/>
  <c r="N3036" i="11"/>
  <c r="M3036" i="11"/>
  <c r="L3036" i="11"/>
  <c r="N3035" i="11"/>
  <c r="M3035" i="11"/>
  <c r="L3035" i="11"/>
  <c r="N3034" i="11"/>
  <c r="M3034" i="11"/>
  <c r="L3034" i="11"/>
  <c r="N3033" i="11"/>
  <c r="M3033" i="11"/>
  <c r="L3033" i="11"/>
  <c r="N3032" i="11"/>
  <c r="M3032" i="11"/>
  <c r="L3032" i="11"/>
  <c r="N3031" i="11"/>
  <c r="M3031" i="11"/>
  <c r="L3031" i="11"/>
  <c r="N3030" i="11"/>
  <c r="M3030" i="11"/>
  <c r="L3030" i="11"/>
  <c r="N3029" i="11"/>
  <c r="M3029" i="11"/>
  <c r="L3029" i="11"/>
  <c r="N3028" i="11"/>
  <c r="M3028" i="11"/>
  <c r="L3028" i="11"/>
  <c r="N3027" i="11"/>
  <c r="M3027" i="11"/>
  <c r="L3027" i="11"/>
  <c r="N3026" i="11"/>
  <c r="M3026" i="11"/>
  <c r="L3026" i="11"/>
  <c r="N3025" i="11"/>
  <c r="M3025" i="11"/>
  <c r="L3025" i="11"/>
  <c r="N3024" i="11"/>
  <c r="M3024" i="11"/>
  <c r="L3024" i="11"/>
  <c r="N3023" i="11"/>
  <c r="M3023" i="11"/>
  <c r="L3023" i="11"/>
  <c r="N3022" i="11"/>
  <c r="M3022" i="11"/>
  <c r="L3022" i="11"/>
  <c r="N3021" i="11"/>
  <c r="M3021" i="11"/>
  <c r="L3021" i="11"/>
  <c r="N3020" i="11"/>
  <c r="M3020" i="11"/>
  <c r="L3020" i="11"/>
  <c r="N3019" i="11"/>
  <c r="M3019" i="11"/>
  <c r="L3019" i="11"/>
  <c r="N3018" i="11"/>
  <c r="M3018" i="11"/>
  <c r="L3018" i="11"/>
  <c r="N3017" i="11"/>
  <c r="M3017" i="11"/>
  <c r="L3017" i="11"/>
  <c r="N3016" i="11"/>
  <c r="M3016" i="11"/>
  <c r="L3016" i="11"/>
  <c r="N3015" i="11"/>
  <c r="M3015" i="11"/>
  <c r="L3015" i="11"/>
  <c r="N3014" i="11"/>
  <c r="M3014" i="11"/>
  <c r="L3014" i="11"/>
  <c r="N3013" i="11"/>
  <c r="M3013" i="11"/>
  <c r="L3013" i="11"/>
  <c r="N3012" i="11"/>
  <c r="M3012" i="11"/>
  <c r="L3012" i="11"/>
  <c r="N3011" i="11"/>
  <c r="M3011" i="11"/>
  <c r="L3011" i="11"/>
  <c r="N3010" i="11"/>
  <c r="M3010" i="11"/>
  <c r="L3010" i="11"/>
  <c r="N3009" i="11"/>
  <c r="M3009" i="11"/>
  <c r="L3009" i="11"/>
  <c r="N3008" i="11"/>
  <c r="M3008" i="11"/>
  <c r="L3008" i="11"/>
  <c r="N3007" i="11"/>
  <c r="M3007" i="11"/>
  <c r="L3007" i="11"/>
  <c r="N3006" i="11"/>
  <c r="M3006" i="11"/>
  <c r="L3006" i="11"/>
  <c r="N3005" i="11"/>
  <c r="M3005" i="11"/>
  <c r="L3005" i="11"/>
  <c r="N3004" i="11"/>
  <c r="M3004" i="11"/>
  <c r="L3004" i="11"/>
  <c r="N3003" i="11"/>
  <c r="M3003" i="11"/>
  <c r="L3003" i="11"/>
  <c r="N3002" i="11"/>
  <c r="M3002" i="11"/>
  <c r="L3002" i="11"/>
  <c r="N3001" i="11"/>
  <c r="M3001" i="11"/>
  <c r="L3001" i="11"/>
  <c r="N3000" i="11"/>
  <c r="M3000" i="11"/>
  <c r="L3000" i="11"/>
  <c r="N2999" i="11"/>
  <c r="M2999" i="11"/>
  <c r="L2999" i="11"/>
  <c r="N2998" i="11"/>
  <c r="M2998" i="11"/>
  <c r="L2998" i="11"/>
  <c r="N2997" i="11"/>
  <c r="M2997" i="11"/>
  <c r="L2997" i="11"/>
  <c r="N2996" i="11"/>
  <c r="M2996" i="11"/>
  <c r="L2996" i="11"/>
  <c r="N2995" i="11"/>
  <c r="M2995" i="11"/>
  <c r="L2995" i="11"/>
  <c r="N2994" i="11"/>
  <c r="M2994" i="11"/>
  <c r="L2994" i="11"/>
  <c r="N2993" i="11"/>
  <c r="M2993" i="11"/>
  <c r="L2993" i="11"/>
  <c r="N2992" i="11"/>
  <c r="M2992" i="11"/>
  <c r="L2992" i="11"/>
  <c r="N2991" i="11"/>
  <c r="M2991" i="11"/>
  <c r="L2991" i="11"/>
  <c r="N2990" i="11"/>
  <c r="M2990" i="11"/>
  <c r="L2990" i="11"/>
  <c r="N2989" i="11"/>
  <c r="M2989" i="11"/>
  <c r="L2989" i="11"/>
  <c r="N2988" i="11"/>
  <c r="M2988" i="11"/>
  <c r="L2988" i="11"/>
  <c r="N2987" i="11"/>
  <c r="M2987" i="11"/>
  <c r="L2987" i="11"/>
  <c r="N2986" i="11"/>
  <c r="M2986" i="11"/>
  <c r="L2986" i="11"/>
  <c r="N2985" i="11"/>
  <c r="M2985" i="11"/>
  <c r="L2985" i="11"/>
  <c r="N2984" i="11"/>
  <c r="M2984" i="11"/>
  <c r="L2984" i="11"/>
  <c r="N2983" i="11"/>
  <c r="M2983" i="11"/>
  <c r="L2983" i="11"/>
  <c r="N2982" i="11"/>
  <c r="M2982" i="11"/>
  <c r="L2982" i="11"/>
  <c r="N2981" i="11"/>
  <c r="M2981" i="11"/>
  <c r="L2981" i="11"/>
  <c r="N2980" i="11"/>
  <c r="M2980" i="11"/>
  <c r="L2980" i="11"/>
  <c r="N2979" i="11"/>
  <c r="M2979" i="11"/>
  <c r="L2979" i="11"/>
  <c r="N2978" i="11"/>
  <c r="M2978" i="11"/>
  <c r="L2978" i="11"/>
  <c r="N2977" i="11"/>
  <c r="M2977" i="11"/>
  <c r="L2977" i="11"/>
  <c r="N2976" i="11"/>
  <c r="M2976" i="11"/>
  <c r="L2976" i="11"/>
  <c r="N2975" i="11"/>
  <c r="M2975" i="11"/>
  <c r="L2975" i="11"/>
  <c r="N2974" i="11"/>
  <c r="M2974" i="11"/>
  <c r="L2974" i="11"/>
  <c r="N2973" i="11"/>
  <c r="M2973" i="11"/>
  <c r="L2973" i="11"/>
  <c r="N2972" i="11"/>
  <c r="M2972" i="11"/>
  <c r="L2972" i="11"/>
  <c r="N2971" i="11"/>
  <c r="M2971" i="11"/>
  <c r="L2971" i="11"/>
  <c r="N2970" i="11"/>
  <c r="M2970" i="11"/>
  <c r="L2970" i="11"/>
  <c r="N2969" i="11"/>
  <c r="M2969" i="11"/>
  <c r="L2969" i="11"/>
  <c r="N2968" i="11"/>
  <c r="M2968" i="11"/>
  <c r="L2968" i="11"/>
  <c r="N2967" i="11"/>
  <c r="M2967" i="11"/>
  <c r="L2967" i="11"/>
  <c r="N2966" i="11"/>
  <c r="M2966" i="11"/>
  <c r="L2966" i="11"/>
  <c r="N2965" i="11"/>
  <c r="M2965" i="11"/>
  <c r="L2965" i="11"/>
  <c r="N2964" i="11"/>
  <c r="M2964" i="11"/>
  <c r="L2964" i="11"/>
  <c r="N2963" i="11"/>
  <c r="M2963" i="11"/>
  <c r="L2963" i="11"/>
  <c r="N2962" i="11"/>
  <c r="M2962" i="11"/>
  <c r="L2962" i="11"/>
  <c r="N2961" i="11"/>
  <c r="M2961" i="11"/>
  <c r="L2961" i="11"/>
  <c r="N2960" i="11"/>
  <c r="M2960" i="11"/>
  <c r="L2960" i="11"/>
  <c r="N2959" i="11"/>
  <c r="M2959" i="11"/>
  <c r="L2959" i="11"/>
  <c r="N2958" i="11"/>
  <c r="M2958" i="11"/>
  <c r="L2958" i="11"/>
  <c r="N2957" i="11"/>
  <c r="M2957" i="11"/>
  <c r="L2957" i="11"/>
  <c r="N2956" i="11"/>
  <c r="M2956" i="11"/>
  <c r="L2956" i="11"/>
  <c r="N2955" i="11"/>
  <c r="M2955" i="11"/>
  <c r="L2955" i="11"/>
  <c r="N2954" i="11"/>
  <c r="M2954" i="11"/>
  <c r="L2954" i="11"/>
  <c r="N2953" i="11"/>
  <c r="M2953" i="11"/>
  <c r="L2953" i="11"/>
  <c r="N2952" i="11"/>
  <c r="M2952" i="11"/>
  <c r="L2952" i="11"/>
  <c r="N2951" i="11"/>
  <c r="M2951" i="11"/>
  <c r="L2951" i="11"/>
  <c r="N2950" i="11"/>
  <c r="M2950" i="11"/>
  <c r="L2950" i="11"/>
  <c r="N2949" i="11"/>
  <c r="M2949" i="11"/>
  <c r="L2949" i="11"/>
  <c r="N2948" i="11"/>
  <c r="M2948" i="11"/>
  <c r="L2948" i="11"/>
  <c r="N2947" i="11"/>
  <c r="M2947" i="11"/>
  <c r="L2947" i="11"/>
  <c r="N2946" i="11"/>
  <c r="M2946" i="11"/>
  <c r="L2946" i="11"/>
  <c r="N2945" i="11"/>
  <c r="M2945" i="11"/>
  <c r="L2945" i="11"/>
  <c r="N2944" i="11"/>
  <c r="M2944" i="11"/>
  <c r="L2944" i="11"/>
  <c r="N2943" i="11"/>
  <c r="M2943" i="11"/>
  <c r="L2943" i="11"/>
  <c r="N2942" i="11"/>
  <c r="M2942" i="11"/>
  <c r="L2942" i="11"/>
  <c r="N2941" i="11"/>
  <c r="M2941" i="11"/>
  <c r="L2941" i="11"/>
  <c r="N2940" i="11"/>
  <c r="M2940" i="11"/>
  <c r="L2940" i="11"/>
  <c r="N2939" i="11"/>
  <c r="M2939" i="11"/>
  <c r="L2939" i="11"/>
  <c r="N2938" i="11"/>
  <c r="M2938" i="11"/>
  <c r="L2938" i="11"/>
  <c r="N2937" i="11"/>
  <c r="M2937" i="11"/>
  <c r="L2937" i="11"/>
  <c r="N2936" i="11"/>
  <c r="M2936" i="11"/>
  <c r="L2936" i="11"/>
  <c r="N2935" i="11"/>
  <c r="M2935" i="11"/>
  <c r="L2935" i="11"/>
  <c r="N2934" i="11"/>
  <c r="M2934" i="11"/>
  <c r="L2934" i="11"/>
  <c r="N2933" i="11"/>
  <c r="M2933" i="11"/>
  <c r="L2933" i="11"/>
  <c r="N2932" i="11"/>
  <c r="M2932" i="11"/>
  <c r="L2932" i="11"/>
  <c r="N2931" i="11"/>
  <c r="M2931" i="11"/>
  <c r="L2931" i="11"/>
  <c r="N2930" i="11"/>
  <c r="M2930" i="11"/>
  <c r="L2930" i="11"/>
  <c r="N2929" i="11"/>
  <c r="M2929" i="11"/>
  <c r="L2929" i="11"/>
  <c r="N2928" i="11"/>
  <c r="M2928" i="11"/>
  <c r="L2928" i="11"/>
  <c r="N2927" i="11"/>
  <c r="M2927" i="11"/>
  <c r="L2927" i="11"/>
  <c r="N2926" i="11"/>
  <c r="M2926" i="11"/>
  <c r="L2926" i="11"/>
  <c r="N2925" i="11"/>
  <c r="M2925" i="11"/>
  <c r="L2925" i="11"/>
  <c r="N2924" i="11"/>
  <c r="M2924" i="11"/>
  <c r="L2924" i="11"/>
  <c r="N2923" i="11"/>
  <c r="M2923" i="11"/>
  <c r="L2923" i="11"/>
  <c r="N2922" i="11"/>
  <c r="M2922" i="11"/>
  <c r="L2922" i="11"/>
  <c r="N2921" i="11"/>
  <c r="M2921" i="11"/>
  <c r="L2921" i="11"/>
  <c r="N2920" i="11"/>
  <c r="M2920" i="11"/>
  <c r="L2920" i="11"/>
  <c r="N2919" i="11"/>
  <c r="M2919" i="11"/>
  <c r="L2919" i="11"/>
  <c r="N2918" i="11"/>
  <c r="M2918" i="11"/>
  <c r="L2918" i="11"/>
  <c r="N2917" i="11"/>
  <c r="M2917" i="11"/>
  <c r="L2917" i="11"/>
  <c r="N2916" i="11"/>
  <c r="M2916" i="11"/>
  <c r="L2916" i="11"/>
  <c r="N2915" i="11"/>
  <c r="M2915" i="11"/>
  <c r="L2915" i="11"/>
  <c r="N2914" i="11"/>
  <c r="M2914" i="11"/>
  <c r="L2914" i="11"/>
  <c r="N2913" i="11"/>
  <c r="M2913" i="11"/>
  <c r="L2913" i="11"/>
  <c r="N2912" i="11"/>
  <c r="M2912" i="11"/>
  <c r="L2912" i="11"/>
  <c r="N2911" i="11"/>
  <c r="M2911" i="11"/>
  <c r="L2911" i="11"/>
  <c r="N2910" i="11"/>
  <c r="M2910" i="11"/>
  <c r="L2910" i="11"/>
  <c r="N2909" i="11"/>
  <c r="M2909" i="11"/>
  <c r="L2909" i="11"/>
  <c r="N2908" i="11"/>
  <c r="M2908" i="11"/>
  <c r="L2908" i="11"/>
  <c r="N2907" i="11"/>
  <c r="M2907" i="11"/>
  <c r="L2907" i="11"/>
  <c r="N2906" i="11"/>
  <c r="M2906" i="11"/>
  <c r="L2906" i="11"/>
  <c r="N2905" i="11"/>
  <c r="M2905" i="11"/>
  <c r="L2905" i="11"/>
  <c r="N2904" i="11"/>
  <c r="M2904" i="11"/>
  <c r="L2904" i="11"/>
  <c r="N2903" i="11"/>
  <c r="M2903" i="11"/>
  <c r="L2903" i="11"/>
  <c r="N2902" i="11"/>
  <c r="M2902" i="11"/>
  <c r="L2902" i="11"/>
  <c r="N2901" i="11"/>
  <c r="M2901" i="11"/>
  <c r="L2901" i="11"/>
  <c r="N2900" i="11"/>
  <c r="M2900" i="11"/>
  <c r="L2900" i="11"/>
  <c r="N2899" i="11"/>
  <c r="M2899" i="11"/>
  <c r="L2899" i="11"/>
  <c r="N2898" i="11"/>
  <c r="M2898" i="11"/>
  <c r="L2898" i="11"/>
  <c r="N2897" i="11"/>
  <c r="M2897" i="11"/>
  <c r="L2897" i="11"/>
  <c r="N2896" i="11"/>
  <c r="M2896" i="11"/>
  <c r="L2896" i="11"/>
  <c r="N2895" i="11"/>
  <c r="M2895" i="11"/>
  <c r="L2895" i="11"/>
  <c r="N2894" i="11"/>
  <c r="M2894" i="11"/>
  <c r="L2894" i="11"/>
  <c r="N2893" i="11"/>
  <c r="M2893" i="11"/>
  <c r="L2893" i="11"/>
  <c r="N2892" i="11"/>
  <c r="M2892" i="11"/>
  <c r="L2892" i="11"/>
  <c r="N2891" i="11"/>
  <c r="M2891" i="11"/>
  <c r="L2891" i="11"/>
  <c r="N2890" i="11"/>
  <c r="M2890" i="11"/>
  <c r="L2890" i="11"/>
  <c r="N2889" i="11"/>
  <c r="M2889" i="11"/>
  <c r="L2889" i="11"/>
  <c r="N2888" i="11"/>
  <c r="M2888" i="11"/>
  <c r="L2888" i="11"/>
  <c r="N2887" i="11"/>
  <c r="M2887" i="11"/>
  <c r="L2887" i="11"/>
  <c r="N2886" i="11"/>
  <c r="M2886" i="11"/>
  <c r="L2886" i="11"/>
  <c r="N2885" i="11"/>
  <c r="M2885" i="11"/>
  <c r="L2885" i="11"/>
  <c r="N2884" i="11"/>
  <c r="M2884" i="11"/>
  <c r="L2884" i="11"/>
  <c r="N2883" i="11"/>
  <c r="M2883" i="11"/>
  <c r="L2883" i="11"/>
  <c r="N2882" i="11"/>
  <c r="M2882" i="11"/>
  <c r="L2882" i="11"/>
  <c r="N2881" i="11"/>
  <c r="M2881" i="11"/>
  <c r="L2881" i="11"/>
  <c r="N2880" i="11"/>
  <c r="M2880" i="11"/>
  <c r="L2880" i="11"/>
  <c r="N2879" i="11"/>
  <c r="M2879" i="11"/>
  <c r="L2879" i="11"/>
  <c r="N2878" i="11"/>
  <c r="M2878" i="11"/>
  <c r="L2878" i="11"/>
  <c r="N2877" i="11"/>
  <c r="M2877" i="11"/>
  <c r="L2877" i="11"/>
  <c r="N2876" i="11"/>
  <c r="M2876" i="11"/>
  <c r="L2876" i="11"/>
  <c r="N2875" i="11"/>
  <c r="M2875" i="11"/>
  <c r="L2875" i="11"/>
  <c r="N2874" i="11"/>
  <c r="M2874" i="11"/>
  <c r="L2874" i="11"/>
  <c r="N2873" i="11"/>
  <c r="M2873" i="11"/>
  <c r="L2873" i="11"/>
  <c r="N2872" i="11"/>
  <c r="M2872" i="11"/>
  <c r="L2872" i="11"/>
  <c r="N2871" i="11"/>
  <c r="M2871" i="11"/>
  <c r="L2871" i="11"/>
  <c r="N2870" i="11"/>
  <c r="M2870" i="11"/>
  <c r="L2870" i="11"/>
  <c r="N2869" i="11"/>
  <c r="M2869" i="11"/>
  <c r="L2869" i="11"/>
  <c r="N2868" i="11"/>
  <c r="M2868" i="11"/>
  <c r="L2868" i="11"/>
  <c r="N2867" i="11"/>
  <c r="M2867" i="11"/>
  <c r="L2867" i="11"/>
  <c r="N2866" i="11"/>
  <c r="M2866" i="11"/>
  <c r="L2866" i="11"/>
  <c r="N2865" i="11"/>
  <c r="M2865" i="11"/>
  <c r="L2865" i="11"/>
  <c r="N2864" i="11"/>
  <c r="M2864" i="11"/>
  <c r="L2864" i="11"/>
  <c r="N2863" i="11"/>
  <c r="M2863" i="11"/>
  <c r="L2863" i="11"/>
  <c r="N2862" i="11"/>
  <c r="M2862" i="11"/>
  <c r="L2862" i="11"/>
  <c r="N2861" i="11"/>
  <c r="M2861" i="11"/>
  <c r="L2861" i="11"/>
  <c r="N2860" i="11"/>
  <c r="M2860" i="11"/>
  <c r="L2860" i="11"/>
  <c r="N2859" i="11"/>
  <c r="M2859" i="11"/>
  <c r="L2859" i="11"/>
  <c r="N2858" i="11"/>
  <c r="M2858" i="11"/>
  <c r="L2858" i="11"/>
  <c r="N2857" i="11"/>
  <c r="M2857" i="11"/>
  <c r="L2857" i="11"/>
  <c r="N2856" i="11"/>
  <c r="M2856" i="11"/>
  <c r="L2856" i="11"/>
  <c r="N2855" i="11"/>
  <c r="M2855" i="11"/>
  <c r="L2855" i="11"/>
  <c r="N2854" i="11"/>
  <c r="M2854" i="11"/>
  <c r="L2854" i="11"/>
  <c r="N2853" i="11"/>
  <c r="M2853" i="11"/>
  <c r="L2853" i="11"/>
  <c r="N2852" i="11"/>
  <c r="M2852" i="11"/>
  <c r="L2852" i="11"/>
  <c r="N2851" i="11"/>
  <c r="M2851" i="11"/>
  <c r="L2851" i="11"/>
  <c r="N2850" i="11"/>
  <c r="M2850" i="11"/>
  <c r="L2850" i="11"/>
  <c r="N2849" i="11"/>
  <c r="M2849" i="11"/>
  <c r="L2849" i="11"/>
  <c r="N2848" i="11"/>
  <c r="M2848" i="11"/>
  <c r="L2848" i="11"/>
  <c r="N2847" i="11"/>
  <c r="M2847" i="11"/>
  <c r="L2847" i="11"/>
  <c r="N2846" i="11"/>
  <c r="M2846" i="11"/>
  <c r="L2846" i="11"/>
  <c r="N2845" i="11"/>
  <c r="M2845" i="11"/>
  <c r="L2845" i="11"/>
  <c r="N2844" i="11"/>
  <c r="M2844" i="11"/>
  <c r="L2844" i="11"/>
  <c r="N2843" i="11"/>
  <c r="M2843" i="11"/>
  <c r="L2843" i="11"/>
  <c r="N2842" i="11"/>
  <c r="M2842" i="11"/>
  <c r="L2842" i="11"/>
  <c r="N2841" i="11"/>
  <c r="M2841" i="11"/>
  <c r="L2841" i="11"/>
  <c r="N2840" i="11"/>
  <c r="M2840" i="11"/>
  <c r="L2840" i="11"/>
  <c r="N2839" i="11"/>
  <c r="M2839" i="11"/>
  <c r="L2839" i="11"/>
  <c r="N2838" i="11"/>
  <c r="M2838" i="11"/>
  <c r="L2838" i="11"/>
  <c r="N2837" i="11"/>
  <c r="M2837" i="11"/>
  <c r="L2837" i="11"/>
  <c r="N2836" i="11"/>
  <c r="M2836" i="11"/>
  <c r="L2836" i="11"/>
  <c r="N2835" i="11"/>
  <c r="M2835" i="11"/>
  <c r="L2835" i="11"/>
  <c r="N2834" i="11"/>
  <c r="M2834" i="11"/>
  <c r="L2834" i="11"/>
  <c r="N2833" i="11"/>
  <c r="M2833" i="11"/>
  <c r="L2833" i="11"/>
  <c r="N2832" i="11"/>
  <c r="M2832" i="11"/>
  <c r="L2832" i="11"/>
  <c r="N2831" i="11"/>
  <c r="M2831" i="11"/>
  <c r="L2831" i="11"/>
  <c r="N2830" i="11"/>
  <c r="M2830" i="11"/>
  <c r="L2830" i="11"/>
  <c r="N2829" i="11"/>
  <c r="M2829" i="11"/>
  <c r="L2829" i="11"/>
  <c r="N2828" i="11"/>
  <c r="M2828" i="11"/>
  <c r="L2828" i="11"/>
  <c r="N2827" i="11"/>
  <c r="M2827" i="11"/>
  <c r="L2827" i="11"/>
  <c r="N2826" i="11"/>
  <c r="M2826" i="11"/>
  <c r="L2826" i="11"/>
  <c r="N2825" i="11"/>
  <c r="M2825" i="11"/>
  <c r="L2825" i="11"/>
  <c r="N2824" i="11"/>
  <c r="M2824" i="11"/>
  <c r="L2824" i="11"/>
  <c r="N2823" i="11"/>
  <c r="M2823" i="11"/>
  <c r="L2823" i="11"/>
  <c r="N2822" i="11"/>
  <c r="M2822" i="11"/>
  <c r="L2822" i="11"/>
  <c r="N2821" i="11"/>
  <c r="M2821" i="11"/>
  <c r="L2821" i="11"/>
  <c r="N2820" i="11"/>
  <c r="M2820" i="11"/>
  <c r="L2820" i="11"/>
  <c r="N2819" i="11"/>
  <c r="M2819" i="11"/>
  <c r="L2819" i="11"/>
  <c r="N2818" i="11"/>
  <c r="M2818" i="11"/>
  <c r="L2818" i="11"/>
  <c r="N2817" i="11"/>
  <c r="M2817" i="11"/>
  <c r="L2817" i="11"/>
  <c r="N2816" i="11"/>
  <c r="M2816" i="11"/>
  <c r="L2816" i="11"/>
  <c r="N2815" i="11"/>
  <c r="M2815" i="11"/>
  <c r="L2815" i="11"/>
  <c r="N2814" i="11"/>
  <c r="M2814" i="11"/>
  <c r="L2814" i="11"/>
  <c r="N2813" i="11"/>
  <c r="M2813" i="11"/>
  <c r="L2813" i="11"/>
  <c r="N2812" i="11"/>
  <c r="M2812" i="11"/>
  <c r="L2812" i="11"/>
  <c r="N2811" i="11"/>
  <c r="M2811" i="11"/>
  <c r="L2811" i="11"/>
  <c r="N2810" i="11"/>
  <c r="M2810" i="11"/>
  <c r="L2810" i="11"/>
  <c r="N2809" i="11"/>
  <c r="M2809" i="11"/>
  <c r="L2809" i="11"/>
  <c r="N2808" i="11"/>
  <c r="M2808" i="11"/>
  <c r="L2808" i="11"/>
  <c r="N2807" i="11"/>
  <c r="M2807" i="11"/>
  <c r="L2807" i="11"/>
  <c r="N2806" i="11"/>
  <c r="M2806" i="11"/>
  <c r="L2806" i="11"/>
  <c r="N2805" i="11"/>
  <c r="M2805" i="11"/>
  <c r="L2805" i="11"/>
  <c r="N2804" i="11"/>
  <c r="M2804" i="11"/>
  <c r="L2804" i="11"/>
  <c r="N2803" i="11"/>
  <c r="M2803" i="11"/>
  <c r="L2803" i="11"/>
  <c r="N2802" i="11"/>
  <c r="M2802" i="11"/>
  <c r="L2802" i="11"/>
  <c r="N2801" i="11"/>
  <c r="M2801" i="11"/>
  <c r="L2801" i="11"/>
  <c r="N2800" i="11"/>
  <c r="M2800" i="11"/>
  <c r="L2800" i="11"/>
  <c r="N2799" i="11"/>
  <c r="M2799" i="11"/>
  <c r="L2799" i="11"/>
  <c r="N2798" i="11"/>
  <c r="M2798" i="11"/>
  <c r="L2798" i="11"/>
  <c r="N2797" i="11"/>
  <c r="M2797" i="11"/>
  <c r="L2797" i="11"/>
  <c r="N2796" i="11"/>
  <c r="M2796" i="11"/>
  <c r="L2796" i="11"/>
  <c r="N2795" i="11"/>
  <c r="M2795" i="11"/>
  <c r="L2795" i="11"/>
  <c r="N2794" i="11"/>
  <c r="M2794" i="11"/>
  <c r="L2794" i="11"/>
  <c r="N2793" i="11"/>
  <c r="M2793" i="11"/>
  <c r="L2793" i="11"/>
  <c r="N2792" i="11"/>
  <c r="M2792" i="11"/>
  <c r="L2792" i="11"/>
  <c r="N2791" i="11"/>
  <c r="M2791" i="11"/>
  <c r="L2791" i="11"/>
  <c r="N2790" i="11"/>
  <c r="M2790" i="11"/>
  <c r="L2790" i="11"/>
  <c r="N2789" i="11"/>
  <c r="M2789" i="11"/>
  <c r="L2789" i="11"/>
  <c r="N2788" i="11"/>
  <c r="M2788" i="11"/>
  <c r="L2788" i="11"/>
  <c r="N2787" i="11"/>
  <c r="M2787" i="11"/>
  <c r="L2787" i="11"/>
  <c r="N2786" i="11"/>
  <c r="M2786" i="11"/>
  <c r="L2786" i="11"/>
  <c r="N2785" i="11"/>
  <c r="M2785" i="11"/>
  <c r="L2785" i="11"/>
  <c r="N2784" i="11"/>
  <c r="M2784" i="11"/>
  <c r="L2784" i="11"/>
  <c r="N2783" i="11"/>
  <c r="M2783" i="11"/>
  <c r="L2783" i="11"/>
  <c r="N2782" i="11"/>
  <c r="M2782" i="11"/>
  <c r="L2782" i="11"/>
  <c r="N2781" i="11"/>
  <c r="M2781" i="11"/>
  <c r="L2781" i="11"/>
  <c r="N2780" i="11"/>
  <c r="M2780" i="11"/>
  <c r="L2780" i="11"/>
  <c r="N2779" i="11"/>
  <c r="M2779" i="11"/>
  <c r="L2779" i="11"/>
  <c r="N2778" i="11"/>
  <c r="M2778" i="11"/>
  <c r="L2778" i="11"/>
  <c r="N2777" i="11"/>
  <c r="M2777" i="11"/>
  <c r="L2777" i="11"/>
  <c r="N2776" i="11"/>
  <c r="M2776" i="11"/>
  <c r="L2776" i="11"/>
  <c r="N2775" i="11"/>
  <c r="M2775" i="11"/>
  <c r="L2775" i="11"/>
  <c r="N2774" i="11"/>
  <c r="M2774" i="11"/>
  <c r="L2774" i="11"/>
  <c r="N2773" i="11"/>
  <c r="M2773" i="11"/>
  <c r="L2773" i="11"/>
  <c r="N2772" i="11"/>
  <c r="M2772" i="11"/>
  <c r="L2772" i="11"/>
  <c r="N2771" i="11"/>
  <c r="M2771" i="11"/>
  <c r="L2771" i="11"/>
  <c r="N2770" i="11"/>
  <c r="M2770" i="11"/>
  <c r="L2770" i="11"/>
  <c r="N2769" i="11"/>
  <c r="M2769" i="11"/>
  <c r="L2769" i="11"/>
  <c r="N2768" i="11"/>
  <c r="M2768" i="11"/>
  <c r="L2768" i="11"/>
  <c r="N2767" i="11"/>
  <c r="M2767" i="11"/>
  <c r="L2767" i="11"/>
  <c r="N2766" i="11"/>
  <c r="M2766" i="11"/>
  <c r="L2766" i="11"/>
  <c r="N2765" i="11"/>
  <c r="M2765" i="11"/>
  <c r="L2765" i="11"/>
  <c r="N2764" i="11"/>
  <c r="M2764" i="11"/>
  <c r="L2764" i="11"/>
  <c r="N2763" i="11"/>
  <c r="M2763" i="11"/>
  <c r="L2763" i="11"/>
  <c r="N2762" i="11"/>
  <c r="M2762" i="11"/>
  <c r="L2762" i="11"/>
  <c r="N2761" i="11"/>
  <c r="M2761" i="11"/>
  <c r="L2761" i="11"/>
  <c r="N2760" i="11"/>
  <c r="M2760" i="11"/>
  <c r="L2760" i="11"/>
  <c r="N2759" i="11"/>
  <c r="M2759" i="11"/>
  <c r="L2759" i="11"/>
  <c r="N2758" i="11"/>
  <c r="M2758" i="11"/>
  <c r="L2758" i="11"/>
  <c r="N2757" i="11"/>
  <c r="M2757" i="11"/>
  <c r="L2757" i="11"/>
  <c r="N2756" i="11"/>
  <c r="M2756" i="11"/>
  <c r="L2756" i="11"/>
  <c r="N2755" i="11"/>
  <c r="M2755" i="11"/>
  <c r="L2755" i="11"/>
  <c r="N2754" i="11"/>
  <c r="M2754" i="11"/>
  <c r="L2754" i="11"/>
  <c r="N2753" i="11"/>
  <c r="M2753" i="11"/>
  <c r="L2753" i="11"/>
  <c r="N2752" i="11"/>
  <c r="M2752" i="11"/>
  <c r="L2752" i="11"/>
  <c r="N2751" i="11"/>
  <c r="M2751" i="11"/>
  <c r="L2751" i="11"/>
  <c r="N2750" i="11"/>
  <c r="M2750" i="11"/>
  <c r="L2750" i="11"/>
  <c r="N2749" i="11"/>
  <c r="M2749" i="11"/>
  <c r="L2749" i="11"/>
  <c r="N2748" i="11"/>
  <c r="M2748" i="11"/>
  <c r="L2748" i="11"/>
  <c r="N2747" i="11"/>
  <c r="M2747" i="11"/>
  <c r="L2747" i="11"/>
  <c r="N2746" i="11"/>
  <c r="M2746" i="11"/>
  <c r="L2746" i="11"/>
  <c r="N2745" i="11"/>
  <c r="M2745" i="11"/>
  <c r="L2745" i="11"/>
  <c r="N2744" i="11"/>
  <c r="M2744" i="11"/>
  <c r="L2744" i="11"/>
  <c r="N2743" i="11"/>
  <c r="M2743" i="11"/>
  <c r="L2743" i="11"/>
  <c r="N2742" i="11"/>
  <c r="M2742" i="11"/>
  <c r="L2742" i="11"/>
  <c r="N2741" i="11"/>
  <c r="M2741" i="11"/>
  <c r="L2741" i="11"/>
  <c r="N2740" i="11"/>
  <c r="M2740" i="11"/>
  <c r="L2740" i="11"/>
  <c r="N2739" i="11"/>
  <c r="M2739" i="11"/>
  <c r="L2739" i="11"/>
  <c r="N2738" i="11"/>
  <c r="M2738" i="11"/>
  <c r="L2738" i="11"/>
  <c r="N2737" i="11"/>
  <c r="M2737" i="11"/>
  <c r="L2737" i="11"/>
  <c r="N2736" i="11"/>
  <c r="M2736" i="11"/>
  <c r="L2736" i="11"/>
  <c r="N2735" i="11"/>
  <c r="M2735" i="11"/>
  <c r="L2735" i="11"/>
  <c r="N2734" i="11"/>
  <c r="M2734" i="11"/>
  <c r="L2734" i="11"/>
  <c r="N2733" i="11"/>
  <c r="M2733" i="11"/>
  <c r="L2733" i="11"/>
  <c r="N2732" i="11"/>
  <c r="M2732" i="11"/>
  <c r="L2732" i="11"/>
  <c r="N2731" i="11"/>
  <c r="M2731" i="11"/>
  <c r="L2731" i="11"/>
  <c r="N2730" i="11"/>
  <c r="M2730" i="11"/>
  <c r="L2730" i="11"/>
  <c r="N2729" i="11"/>
  <c r="M2729" i="11"/>
  <c r="L2729" i="11"/>
  <c r="N2728" i="11"/>
  <c r="M2728" i="11"/>
  <c r="L2728" i="11"/>
  <c r="N2727" i="11"/>
  <c r="M2727" i="11"/>
  <c r="L2727" i="11"/>
  <c r="N2726" i="11"/>
  <c r="M2726" i="11"/>
  <c r="L2726" i="11"/>
  <c r="N2725" i="11"/>
  <c r="M2725" i="11"/>
  <c r="L2725" i="11"/>
  <c r="N2724" i="11"/>
  <c r="M2724" i="11"/>
  <c r="L2724" i="11"/>
  <c r="N2723" i="11"/>
  <c r="M2723" i="11"/>
  <c r="L2723" i="11"/>
  <c r="N2722" i="11"/>
  <c r="M2722" i="11"/>
  <c r="L2722" i="11"/>
  <c r="N2721" i="11"/>
  <c r="M2721" i="11"/>
  <c r="L2721" i="11"/>
  <c r="N2720" i="11"/>
  <c r="M2720" i="11"/>
  <c r="L2720" i="11"/>
  <c r="N2719" i="11"/>
  <c r="M2719" i="11"/>
  <c r="L2719" i="11"/>
  <c r="N2718" i="11"/>
  <c r="M2718" i="11"/>
  <c r="L2718" i="11"/>
  <c r="N2717" i="11"/>
  <c r="M2717" i="11"/>
  <c r="L2717" i="11"/>
  <c r="N2716" i="11"/>
  <c r="M2716" i="11"/>
  <c r="L2716" i="11"/>
  <c r="N2715" i="11"/>
  <c r="M2715" i="11"/>
  <c r="L2715" i="11"/>
  <c r="N2714" i="11"/>
  <c r="M2714" i="11"/>
  <c r="L2714" i="11"/>
  <c r="N2713" i="11"/>
  <c r="M2713" i="11"/>
  <c r="L2713" i="11"/>
  <c r="N2712" i="11"/>
  <c r="M2712" i="11"/>
  <c r="L2712" i="11"/>
  <c r="N2711" i="11"/>
  <c r="M2711" i="11"/>
  <c r="L2711" i="11"/>
  <c r="N2710" i="11"/>
  <c r="M2710" i="11"/>
  <c r="L2710" i="11"/>
  <c r="N2709" i="11"/>
  <c r="M2709" i="11"/>
  <c r="L2709" i="11"/>
  <c r="N2708" i="11"/>
  <c r="M2708" i="11"/>
  <c r="L2708" i="11"/>
  <c r="N2707" i="11"/>
  <c r="M2707" i="11"/>
  <c r="L2707" i="11"/>
  <c r="N2706" i="11"/>
  <c r="M2706" i="11"/>
  <c r="L2706" i="11"/>
  <c r="N2705" i="11"/>
  <c r="M2705" i="11"/>
  <c r="L2705" i="11"/>
  <c r="N2704" i="11"/>
  <c r="M2704" i="11"/>
  <c r="L2704" i="11"/>
  <c r="N2703" i="11"/>
  <c r="M2703" i="11"/>
  <c r="L2703" i="11"/>
  <c r="N2702" i="11"/>
  <c r="M2702" i="11"/>
  <c r="L2702" i="11"/>
  <c r="N2701" i="11"/>
  <c r="M2701" i="11"/>
  <c r="L2701" i="11"/>
  <c r="N2700" i="11"/>
  <c r="M2700" i="11"/>
  <c r="L2700" i="11"/>
  <c r="N2699" i="11"/>
  <c r="M2699" i="11"/>
  <c r="L2699" i="11"/>
  <c r="N2698" i="11"/>
  <c r="M2698" i="11"/>
  <c r="L2698" i="11"/>
  <c r="N2697" i="11"/>
  <c r="M2697" i="11"/>
  <c r="L2697" i="11"/>
  <c r="N2696" i="11"/>
  <c r="M2696" i="11"/>
  <c r="L2696" i="11"/>
  <c r="N2695" i="11"/>
  <c r="M2695" i="11"/>
  <c r="L2695" i="11"/>
  <c r="N2694" i="11"/>
  <c r="M2694" i="11"/>
  <c r="L2694" i="11"/>
  <c r="N2693" i="11"/>
  <c r="M2693" i="11"/>
  <c r="L2693" i="11"/>
  <c r="N2692" i="11"/>
  <c r="M2692" i="11"/>
  <c r="L2692" i="11"/>
  <c r="N2691" i="11"/>
  <c r="M2691" i="11"/>
  <c r="L2691" i="11"/>
  <c r="N2690" i="11"/>
  <c r="M2690" i="11"/>
  <c r="L2690" i="11"/>
  <c r="N2689" i="11"/>
  <c r="M2689" i="11"/>
  <c r="L2689" i="11"/>
  <c r="N2688" i="11"/>
  <c r="M2688" i="11"/>
  <c r="L2688" i="11"/>
  <c r="N2687" i="11"/>
  <c r="M2687" i="11"/>
  <c r="L2687" i="11"/>
  <c r="N2686" i="11"/>
  <c r="M2686" i="11"/>
  <c r="L2686" i="11"/>
  <c r="N2685" i="11"/>
  <c r="M2685" i="11"/>
  <c r="L2685" i="11"/>
  <c r="N2684" i="11"/>
  <c r="M2684" i="11"/>
  <c r="L2684" i="11"/>
  <c r="N2683" i="11"/>
  <c r="M2683" i="11"/>
  <c r="L2683" i="11"/>
  <c r="N2682" i="11"/>
  <c r="M2682" i="11"/>
  <c r="L2682" i="11"/>
  <c r="N2681" i="11"/>
  <c r="M2681" i="11"/>
  <c r="L2681" i="11"/>
  <c r="N2680" i="11"/>
  <c r="M2680" i="11"/>
  <c r="L2680" i="11"/>
  <c r="N2679" i="11"/>
  <c r="M2679" i="11"/>
  <c r="L2679" i="11"/>
  <c r="N2678" i="11"/>
  <c r="M2678" i="11"/>
  <c r="L2678" i="11"/>
  <c r="N2677" i="11"/>
  <c r="M2677" i="11"/>
  <c r="L2677" i="11"/>
  <c r="N2676" i="11"/>
  <c r="M2676" i="11"/>
  <c r="L2676" i="11"/>
  <c r="N2675" i="11"/>
  <c r="M2675" i="11"/>
  <c r="L2675" i="11"/>
  <c r="N2674" i="11"/>
  <c r="M2674" i="11"/>
  <c r="L2674" i="11"/>
  <c r="N2673" i="11"/>
  <c r="M2673" i="11"/>
  <c r="L2673" i="11"/>
  <c r="N2672" i="11"/>
  <c r="M2672" i="11"/>
  <c r="L2672" i="11"/>
  <c r="N2671" i="11"/>
  <c r="M2671" i="11"/>
  <c r="L2671" i="11"/>
  <c r="N2670" i="11"/>
  <c r="M2670" i="11"/>
  <c r="L2670" i="11"/>
  <c r="N2669" i="11"/>
  <c r="M2669" i="11"/>
  <c r="L2669" i="11"/>
  <c r="N2668" i="11"/>
  <c r="M2668" i="11"/>
  <c r="L2668" i="11"/>
  <c r="N2667" i="11"/>
  <c r="M2667" i="11"/>
  <c r="L2667" i="11"/>
  <c r="N2666" i="11"/>
  <c r="M2666" i="11"/>
  <c r="L2666" i="11"/>
  <c r="N2665" i="11"/>
  <c r="M2665" i="11"/>
  <c r="L2665" i="11"/>
  <c r="N2664" i="11"/>
  <c r="M2664" i="11"/>
  <c r="L2664" i="11"/>
  <c r="N2663" i="11"/>
  <c r="M2663" i="11"/>
  <c r="L2663" i="11"/>
  <c r="N2662" i="11"/>
  <c r="M2662" i="11"/>
  <c r="L2662" i="11"/>
  <c r="N2661" i="11"/>
  <c r="M2661" i="11"/>
  <c r="L2661" i="11"/>
  <c r="N2660" i="11"/>
  <c r="M2660" i="11"/>
  <c r="L2660" i="11"/>
  <c r="N2659" i="11"/>
  <c r="M2659" i="11"/>
  <c r="L2659" i="11"/>
  <c r="N2658" i="11"/>
  <c r="M2658" i="11"/>
  <c r="L2658" i="11"/>
  <c r="N2657" i="11"/>
  <c r="M2657" i="11"/>
  <c r="L2657" i="11"/>
  <c r="N2656" i="11"/>
  <c r="M2656" i="11"/>
  <c r="L2656" i="11"/>
  <c r="N2655" i="11"/>
  <c r="M2655" i="11"/>
  <c r="L2655" i="11"/>
  <c r="N2654" i="11"/>
  <c r="M2654" i="11"/>
  <c r="L2654" i="11"/>
  <c r="N2653" i="11"/>
  <c r="M2653" i="11"/>
  <c r="L2653" i="11"/>
  <c r="N2652" i="11"/>
  <c r="M2652" i="11"/>
  <c r="L2652" i="11"/>
  <c r="N2651" i="11"/>
  <c r="M2651" i="11"/>
  <c r="L2651" i="11"/>
  <c r="N2650" i="11"/>
  <c r="M2650" i="11"/>
  <c r="L2650" i="11"/>
  <c r="N2649" i="11"/>
  <c r="M2649" i="11"/>
  <c r="L2649" i="11"/>
  <c r="N2648" i="11"/>
  <c r="M2648" i="11"/>
  <c r="L2648" i="11"/>
  <c r="N2647" i="11"/>
  <c r="M2647" i="11"/>
  <c r="L2647" i="11"/>
  <c r="N2646" i="11"/>
  <c r="M2646" i="11"/>
  <c r="L2646" i="11"/>
  <c r="N2645" i="11"/>
  <c r="M2645" i="11"/>
  <c r="L2645" i="11"/>
  <c r="N2644" i="11"/>
  <c r="M2644" i="11"/>
  <c r="L2644" i="11"/>
  <c r="N2643" i="11"/>
  <c r="M2643" i="11"/>
  <c r="L2643" i="11"/>
  <c r="N2642" i="11"/>
  <c r="M2642" i="11"/>
  <c r="L2642" i="11"/>
  <c r="N2641" i="11"/>
  <c r="M2641" i="11"/>
  <c r="L2641" i="11"/>
  <c r="N2640" i="11"/>
  <c r="M2640" i="11"/>
  <c r="L2640" i="11"/>
  <c r="N2639" i="11"/>
  <c r="M2639" i="11"/>
  <c r="L2639" i="11"/>
  <c r="N2638" i="11"/>
  <c r="M2638" i="11"/>
  <c r="L2638" i="11"/>
  <c r="N2637" i="11"/>
  <c r="M2637" i="11"/>
  <c r="L2637" i="11"/>
  <c r="N2636" i="11"/>
  <c r="M2636" i="11"/>
  <c r="L2636" i="11"/>
  <c r="N2635" i="11"/>
  <c r="M2635" i="11"/>
  <c r="L2635" i="11"/>
  <c r="N2634" i="11"/>
  <c r="M2634" i="11"/>
  <c r="L2634" i="11"/>
  <c r="N2633" i="11"/>
  <c r="M2633" i="11"/>
  <c r="L2633" i="11"/>
  <c r="N2632" i="11"/>
  <c r="M2632" i="11"/>
  <c r="L2632" i="11"/>
  <c r="N2631" i="11"/>
  <c r="M2631" i="11"/>
  <c r="L2631" i="11"/>
  <c r="N2630" i="11"/>
  <c r="M2630" i="11"/>
  <c r="L2630" i="11"/>
  <c r="N2629" i="11"/>
  <c r="M2629" i="11"/>
  <c r="L2629" i="11"/>
  <c r="N2628" i="11"/>
  <c r="M2628" i="11"/>
  <c r="L2628" i="11"/>
  <c r="N2627" i="11"/>
  <c r="M2627" i="11"/>
  <c r="L2627" i="11"/>
  <c r="N2626" i="11"/>
  <c r="M2626" i="11"/>
  <c r="L2626" i="11"/>
  <c r="N2625" i="11"/>
  <c r="M2625" i="11"/>
  <c r="L2625" i="11"/>
  <c r="N2624" i="11"/>
  <c r="M2624" i="11"/>
  <c r="L2624" i="11"/>
  <c r="N2623" i="11"/>
  <c r="M2623" i="11"/>
  <c r="L2623" i="11"/>
  <c r="N2622" i="11"/>
  <c r="M2622" i="11"/>
  <c r="L2622" i="11"/>
  <c r="N2621" i="11"/>
  <c r="M2621" i="11"/>
  <c r="L2621" i="11"/>
  <c r="N2620" i="11"/>
  <c r="M2620" i="11"/>
  <c r="L2620" i="11"/>
  <c r="N2619" i="11"/>
  <c r="M2619" i="11"/>
  <c r="L2619" i="11"/>
  <c r="N2618" i="11"/>
  <c r="M2618" i="11"/>
  <c r="L2618" i="11"/>
  <c r="N2617" i="11"/>
  <c r="M2617" i="11"/>
  <c r="L2617" i="11"/>
  <c r="N2616" i="11"/>
  <c r="M2616" i="11"/>
  <c r="L2616" i="11"/>
  <c r="N2615" i="11"/>
  <c r="M2615" i="11"/>
  <c r="L2615" i="11"/>
  <c r="N2614" i="11"/>
  <c r="M2614" i="11"/>
  <c r="L2614" i="11"/>
  <c r="N2613" i="11"/>
  <c r="M2613" i="11"/>
  <c r="L2613" i="11"/>
  <c r="N2612" i="11"/>
  <c r="M2612" i="11"/>
  <c r="L2612" i="11"/>
  <c r="N2611" i="11"/>
  <c r="M2611" i="11"/>
  <c r="L2611" i="11"/>
  <c r="N2610" i="11"/>
  <c r="M2610" i="11"/>
  <c r="L2610" i="11"/>
  <c r="N2609" i="11"/>
  <c r="M2609" i="11"/>
  <c r="L2609" i="11"/>
  <c r="N2608" i="11"/>
  <c r="M2608" i="11"/>
  <c r="L2608" i="11"/>
  <c r="N2607" i="11"/>
  <c r="M2607" i="11"/>
  <c r="L2607" i="11"/>
  <c r="N2606" i="11"/>
  <c r="M2606" i="11"/>
  <c r="L2606" i="11"/>
  <c r="N2605" i="11"/>
  <c r="M2605" i="11"/>
  <c r="L2605" i="11"/>
  <c r="N2604" i="11"/>
  <c r="M2604" i="11"/>
  <c r="L2604" i="11"/>
  <c r="N2603" i="11"/>
  <c r="M2603" i="11"/>
  <c r="L2603" i="11"/>
  <c r="N2602" i="11"/>
  <c r="M2602" i="11"/>
  <c r="L2602" i="11"/>
  <c r="N2601" i="11"/>
  <c r="M2601" i="11"/>
  <c r="L2601" i="11"/>
  <c r="N2600" i="11"/>
  <c r="M2600" i="11"/>
  <c r="L2600" i="11"/>
  <c r="N2599" i="11"/>
  <c r="M2599" i="11"/>
  <c r="L2599" i="11"/>
  <c r="N2598" i="11"/>
  <c r="M2598" i="11"/>
  <c r="L2598" i="11"/>
  <c r="N2597" i="11"/>
  <c r="M2597" i="11"/>
  <c r="L2597" i="11"/>
  <c r="N2596" i="11"/>
  <c r="M2596" i="11"/>
  <c r="L2596" i="11"/>
  <c r="N2595" i="11"/>
  <c r="M2595" i="11"/>
  <c r="L2595" i="11"/>
  <c r="N2594" i="11"/>
  <c r="M2594" i="11"/>
  <c r="L2594" i="11"/>
  <c r="N2593" i="11"/>
  <c r="M2593" i="11"/>
  <c r="L2593" i="11"/>
  <c r="N2592" i="11"/>
  <c r="M2592" i="11"/>
  <c r="L2592" i="11"/>
  <c r="N2591" i="11"/>
  <c r="M2591" i="11"/>
  <c r="L2591" i="11"/>
  <c r="N2590" i="11"/>
  <c r="M2590" i="11"/>
  <c r="L2590" i="11"/>
  <c r="N2589" i="11"/>
  <c r="M2589" i="11"/>
  <c r="L2589" i="11"/>
  <c r="N2588" i="11"/>
  <c r="M2588" i="11"/>
  <c r="L2588" i="11"/>
  <c r="N2587" i="11"/>
  <c r="M2587" i="11"/>
  <c r="L2587" i="11"/>
  <c r="N2586" i="11"/>
  <c r="M2586" i="11"/>
  <c r="L2586" i="11"/>
  <c r="N2585" i="11"/>
  <c r="M2585" i="11"/>
  <c r="L2585" i="11"/>
  <c r="N2584" i="11"/>
  <c r="M2584" i="11"/>
  <c r="L2584" i="11"/>
  <c r="N2583" i="11"/>
  <c r="M2583" i="11"/>
  <c r="L2583" i="11"/>
  <c r="N2582" i="11"/>
  <c r="M2582" i="11"/>
  <c r="L2582" i="11"/>
  <c r="N2581" i="11"/>
  <c r="M2581" i="11"/>
  <c r="L2581" i="11"/>
  <c r="N2580" i="11"/>
  <c r="M2580" i="11"/>
  <c r="L2580" i="11"/>
  <c r="N2579" i="11"/>
  <c r="M2579" i="11"/>
  <c r="L2579" i="11"/>
  <c r="N2578" i="11"/>
  <c r="M2578" i="11"/>
  <c r="L2578" i="11"/>
  <c r="N2577" i="11"/>
  <c r="M2577" i="11"/>
  <c r="L2577" i="11"/>
  <c r="N2576" i="11"/>
  <c r="M2576" i="11"/>
  <c r="L2576" i="11"/>
  <c r="N2575" i="11"/>
  <c r="M2575" i="11"/>
  <c r="L2575" i="11"/>
  <c r="N2574" i="11"/>
  <c r="M2574" i="11"/>
  <c r="L2574" i="11"/>
  <c r="N2573" i="11"/>
  <c r="M2573" i="11"/>
  <c r="L2573" i="11"/>
  <c r="N2572" i="11"/>
  <c r="M2572" i="11"/>
  <c r="L2572" i="11"/>
  <c r="N2571" i="11"/>
  <c r="M2571" i="11"/>
  <c r="L2571" i="11"/>
  <c r="N2570" i="11"/>
  <c r="M2570" i="11"/>
  <c r="L2570" i="11"/>
  <c r="N2569" i="11"/>
  <c r="M2569" i="11"/>
  <c r="L2569" i="11"/>
  <c r="N2568" i="11"/>
  <c r="M2568" i="11"/>
  <c r="L2568" i="11"/>
  <c r="N2567" i="11"/>
  <c r="M2567" i="11"/>
  <c r="L2567" i="11"/>
  <c r="N2566" i="11"/>
  <c r="M2566" i="11"/>
  <c r="L2566" i="11"/>
  <c r="N2565" i="11"/>
  <c r="M2565" i="11"/>
  <c r="L2565" i="11"/>
  <c r="N2564" i="11"/>
  <c r="M2564" i="11"/>
  <c r="L2564" i="11"/>
  <c r="N2563" i="11"/>
  <c r="M2563" i="11"/>
  <c r="L2563" i="11"/>
  <c r="N2562" i="11"/>
  <c r="M2562" i="11"/>
  <c r="L2562" i="11"/>
  <c r="N2561" i="11"/>
  <c r="M2561" i="11"/>
  <c r="L2561" i="11"/>
  <c r="N2560" i="11"/>
  <c r="M2560" i="11"/>
  <c r="L2560" i="11"/>
  <c r="N2559" i="11"/>
  <c r="M2559" i="11"/>
  <c r="L2559" i="11"/>
  <c r="N2558" i="11"/>
  <c r="M2558" i="11"/>
  <c r="L2558" i="11"/>
  <c r="N2557" i="11"/>
  <c r="M2557" i="11"/>
  <c r="L2557" i="11"/>
  <c r="N2556" i="11"/>
  <c r="M2556" i="11"/>
  <c r="L2556" i="11"/>
  <c r="N2555" i="11"/>
  <c r="M2555" i="11"/>
  <c r="L2555" i="11"/>
  <c r="N2554" i="11"/>
  <c r="M2554" i="11"/>
  <c r="L2554" i="11"/>
  <c r="N2553" i="11"/>
  <c r="M2553" i="11"/>
  <c r="L2553" i="11"/>
  <c r="N2552" i="11"/>
  <c r="M2552" i="11"/>
  <c r="L2552" i="11"/>
  <c r="N2551" i="11"/>
  <c r="M2551" i="11"/>
  <c r="L2551" i="11"/>
  <c r="N2550" i="11"/>
  <c r="M2550" i="11"/>
  <c r="L2550" i="11"/>
  <c r="N2549" i="11"/>
  <c r="M2549" i="11"/>
  <c r="L2549" i="11"/>
  <c r="N2548" i="11"/>
  <c r="M2548" i="11"/>
  <c r="L2548" i="11"/>
  <c r="N2547" i="11"/>
  <c r="M2547" i="11"/>
  <c r="L2547" i="11"/>
  <c r="N2546" i="11"/>
  <c r="M2546" i="11"/>
  <c r="L2546" i="11"/>
  <c r="N2545" i="11"/>
  <c r="M2545" i="11"/>
  <c r="L2545" i="11"/>
  <c r="N2544" i="11"/>
  <c r="M2544" i="11"/>
  <c r="L2544" i="11"/>
  <c r="N2543" i="11"/>
  <c r="M2543" i="11"/>
  <c r="L2543" i="11"/>
  <c r="N2542" i="11"/>
  <c r="M2542" i="11"/>
  <c r="L2542" i="11"/>
  <c r="N2541" i="11"/>
  <c r="M2541" i="11"/>
  <c r="L2541" i="11"/>
  <c r="N2540" i="11"/>
  <c r="M2540" i="11"/>
  <c r="L2540" i="11"/>
  <c r="N2539" i="11"/>
  <c r="M2539" i="11"/>
  <c r="L2539" i="11"/>
  <c r="N2538" i="11"/>
  <c r="M2538" i="11"/>
  <c r="L2538" i="11"/>
  <c r="N2537" i="11"/>
  <c r="M2537" i="11"/>
  <c r="L2537" i="11"/>
  <c r="N2536" i="11"/>
  <c r="M2536" i="11"/>
  <c r="L2536" i="11"/>
  <c r="N2535" i="11"/>
  <c r="M2535" i="11"/>
  <c r="L2535" i="11"/>
  <c r="N2534" i="11"/>
  <c r="M2534" i="11"/>
  <c r="L2534" i="11"/>
  <c r="N2533" i="11"/>
  <c r="M2533" i="11"/>
  <c r="L2533" i="11"/>
  <c r="N2532" i="11"/>
  <c r="M2532" i="11"/>
  <c r="L2532" i="11"/>
  <c r="N2531" i="11"/>
  <c r="M2531" i="11"/>
  <c r="L2531" i="11"/>
  <c r="N2530" i="11"/>
  <c r="M2530" i="11"/>
  <c r="L2530" i="11"/>
  <c r="N2529" i="11"/>
  <c r="M2529" i="11"/>
  <c r="L2529" i="11"/>
  <c r="N2528" i="11"/>
  <c r="M2528" i="11"/>
  <c r="L2528" i="11"/>
  <c r="N2527" i="11"/>
  <c r="M2527" i="11"/>
  <c r="L2527" i="11"/>
  <c r="N2526" i="11"/>
  <c r="M2526" i="11"/>
  <c r="L2526" i="11"/>
  <c r="N2525" i="11"/>
  <c r="M2525" i="11"/>
  <c r="L2525" i="11"/>
  <c r="N2524" i="11"/>
  <c r="M2524" i="11"/>
  <c r="L2524" i="11"/>
  <c r="N2523" i="11"/>
  <c r="M2523" i="11"/>
  <c r="L2523" i="11"/>
  <c r="N2522" i="11"/>
  <c r="M2522" i="11"/>
  <c r="L2522" i="11"/>
  <c r="N2521" i="11"/>
  <c r="M2521" i="11"/>
  <c r="L2521" i="11"/>
  <c r="N2520" i="11"/>
  <c r="M2520" i="11"/>
  <c r="L2520" i="11"/>
  <c r="N2519" i="11"/>
  <c r="M2519" i="11"/>
  <c r="L2519" i="11"/>
  <c r="N2518" i="11"/>
  <c r="M2518" i="11"/>
  <c r="L2518" i="11"/>
  <c r="N2517" i="11"/>
  <c r="M2517" i="11"/>
  <c r="L2517" i="11"/>
  <c r="N2516" i="11"/>
  <c r="M2516" i="11"/>
  <c r="L2516" i="11"/>
  <c r="N2515" i="11"/>
  <c r="M2515" i="11"/>
  <c r="L2515" i="11"/>
  <c r="N2514" i="11"/>
  <c r="M2514" i="11"/>
  <c r="L2514" i="11"/>
  <c r="N2513" i="11"/>
  <c r="M2513" i="11"/>
  <c r="L2513" i="11"/>
  <c r="N2512" i="11"/>
  <c r="M2512" i="11"/>
  <c r="L2512" i="11"/>
  <c r="N2511" i="11"/>
  <c r="M2511" i="11"/>
  <c r="L2511" i="11"/>
  <c r="N2510" i="11"/>
  <c r="M2510" i="11"/>
  <c r="L2510" i="11"/>
  <c r="N2509" i="11"/>
  <c r="M2509" i="11"/>
  <c r="L2509" i="11"/>
  <c r="N2508" i="11"/>
  <c r="M2508" i="11"/>
  <c r="L2508" i="11"/>
  <c r="N2507" i="11"/>
  <c r="M2507" i="11"/>
  <c r="L2507" i="11"/>
  <c r="N2506" i="11"/>
  <c r="M2506" i="11"/>
  <c r="L2506" i="11"/>
  <c r="N2505" i="11"/>
  <c r="M2505" i="11"/>
  <c r="L2505" i="11"/>
  <c r="N2504" i="11"/>
  <c r="M2504" i="11"/>
  <c r="L2504" i="11"/>
  <c r="N2503" i="11"/>
  <c r="M2503" i="11"/>
  <c r="L2503" i="11"/>
  <c r="N2502" i="11"/>
  <c r="M2502" i="11"/>
  <c r="L2502" i="11"/>
  <c r="N2501" i="11"/>
  <c r="M2501" i="11"/>
  <c r="L2501" i="11"/>
  <c r="N2500" i="11"/>
  <c r="M2500" i="11"/>
  <c r="L2500" i="11"/>
  <c r="N2499" i="11"/>
  <c r="M2499" i="11"/>
  <c r="L2499" i="11"/>
  <c r="N2498" i="11"/>
  <c r="M2498" i="11"/>
  <c r="L2498" i="11"/>
  <c r="N2497" i="11"/>
  <c r="M2497" i="11"/>
  <c r="L2497" i="11"/>
  <c r="N2496" i="11"/>
  <c r="M2496" i="11"/>
  <c r="L2496" i="11"/>
  <c r="N2495" i="11"/>
  <c r="M2495" i="11"/>
  <c r="L2495" i="11"/>
  <c r="N2494" i="11"/>
  <c r="M2494" i="11"/>
  <c r="L2494" i="11"/>
  <c r="N2493" i="11"/>
  <c r="M2493" i="11"/>
  <c r="L2493" i="11"/>
  <c r="N2492" i="11"/>
  <c r="M2492" i="11"/>
  <c r="L2492" i="11"/>
  <c r="N2491" i="11"/>
  <c r="M2491" i="11"/>
  <c r="L2491" i="11"/>
  <c r="N2490" i="11"/>
  <c r="M2490" i="11"/>
  <c r="L2490" i="11"/>
  <c r="N2489" i="11"/>
  <c r="M2489" i="11"/>
  <c r="L2489" i="11"/>
  <c r="N2488" i="11"/>
  <c r="M2488" i="11"/>
  <c r="L2488" i="11"/>
  <c r="N2487" i="11"/>
  <c r="M2487" i="11"/>
  <c r="L2487" i="11"/>
  <c r="N2486" i="11"/>
  <c r="M2486" i="11"/>
  <c r="L2486" i="11"/>
  <c r="N2485" i="11"/>
  <c r="M2485" i="11"/>
  <c r="L2485" i="11"/>
  <c r="N2484" i="11"/>
  <c r="M2484" i="11"/>
  <c r="L2484" i="11"/>
  <c r="N2483" i="11"/>
  <c r="M2483" i="11"/>
  <c r="L2483" i="11"/>
  <c r="N2482" i="11"/>
  <c r="M2482" i="11"/>
  <c r="L2482" i="11"/>
  <c r="N2481" i="11"/>
  <c r="M2481" i="11"/>
  <c r="L2481" i="11"/>
  <c r="N2480" i="11"/>
  <c r="M2480" i="11"/>
  <c r="L2480" i="11"/>
  <c r="N2479" i="11"/>
  <c r="M2479" i="11"/>
  <c r="L2479" i="11"/>
  <c r="N2478" i="11"/>
  <c r="M2478" i="11"/>
  <c r="L2478" i="11"/>
  <c r="N2477" i="11"/>
  <c r="M2477" i="11"/>
  <c r="L2477" i="11"/>
  <c r="N2476" i="11"/>
  <c r="M2476" i="11"/>
  <c r="L2476" i="11"/>
  <c r="N2475" i="11"/>
  <c r="M2475" i="11"/>
  <c r="L2475" i="11"/>
  <c r="N2474" i="11"/>
  <c r="M2474" i="11"/>
  <c r="L2474" i="11"/>
  <c r="N2473" i="11"/>
  <c r="M2473" i="11"/>
  <c r="L2473" i="11"/>
  <c r="N2472" i="11"/>
  <c r="M2472" i="11"/>
  <c r="L2472" i="11"/>
  <c r="N2471" i="11"/>
  <c r="M2471" i="11"/>
  <c r="L2471" i="11"/>
  <c r="N2470" i="11"/>
  <c r="M2470" i="11"/>
  <c r="L2470" i="11"/>
  <c r="N2469" i="11"/>
  <c r="M2469" i="11"/>
  <c r="L2469" i="11"/>
  <c r="N2468" i="11"/>
  <c r="M2468" i="11"/>
  <c r="L2468" i="11"/>
  <c r="N2467" i="11"/>
  <c r="M2467" i="11"/>
  <c r="L2467" i="11"/>
  <c r="N2466" i="11"/>
  <c r="M2466" i="11"/>
  <c r="L2466" i="11"/>
  <c r="N2465" i="11"/>
  <c r="M2465" i="11"/>
  <c r="L2465" i="11"/>
  <c r="N2464" i="11"/>
  <c r="M2464" i="11"/>
  <c r="L2464" i="11"/>
  <c r="N2463" i="11"/>
  <c r="M2463" i="11"/>
  <c r="L2463" i="11"/>
  <c r="N2462" i="11"/>
  <c r="M2462" i="11"/>
  <c r="L2462" i="11"/>
  <c r="N2461" i="11"/>
  <c r="M2461" i="11"/>
  <c r="L2461" i="11"/>
  <c r="N2460" i="11"/>
  <c r="M2460" i="11"/>
  <c r="L2460" i="11"/>
  <c r="N2459" i="11"/>
  <c r="M2459" i="11"/>
  <c r="L2459" i="11"/>
  <c r="N2458" i="11"/>
  <c r="M2458" i="11"/>
  <c r="L2458" i="11"/>
  <c r="N2457" i="11"/>
  <c r="M2457" i="11"/>
  <c r="L2457" i="11"/>
  <c r="N2456" i="11"/>
  <c r="M2456" i="11"/>
  <c r="L2456" i="11"/>
  <c r="N2455" i="11"/>
  <c r="M2455" i="11"/>
  <c r="L2455" i="11"/>
  <c r="N2454" i="11"/>
  <c r="M2454" i="11"/>
  <c r="L2454" i="11"/>
  <c r="N2453" i="11"/>
  <c r="M2453" i="11"/>
  <c r="L2453" i="11"/>
  <c r="N2452" i="11"/>
  <c r="M2452" i="11"/>
  <c r="L2452" i="11"/>
  <c r="N2451" i="11"/>
  <c r="M2451" i="11"/>
  <c r="L2451" i="11"/>
  <c r="N2450" i="11"/>
  <c r="M2450" i="11"/>
  <c r="L2450" i="11"/>
  <c r="N2449" i="11"/>
  <c r="M2449" i="11"/>
  <c r="L2449" i="11"/>
  <c r="N2448" i="11"/>
  <c r="M2448" i="11"/>
  <c r="L2448" i="11"/>
  <c r="N2447" i="11"/>
  <c r="M2447" i="11"/>
  <c r="L2447" i="11"/>
  <c r="N2446" i="11"/>
  <c r="M2446" i="11"/>
  <c r="L2446" i="11"/>
  <c r="N2445" i="11"/>
  <c r="M2445" i="11"/>
  <c r="L2445" i="11"/>
  <c r="N2444" i="11"/>
  <c r="M2444" i="11"/>
  <c r="L2444" i="11"/>
  <c r="N2443" i="11"/>
  <c r="M2443" i="11"/>
  <c r="L2443" i="11"/>
  <c r="N2442" i="11"/>
  <c r="M2442" i="11"/>
  <c r="L2442" i="11"/>
  <c r="N2441" i="11"/>
  <c r="M2441" i="11"/>
  <c r="L2441" i="11"/>
  <c r="N2440" i="11"/>
  <c r="M2440" i="11"/>
  <c r="L2440" i="11"/>
  <c r="N2439" i="11"/>
  <c r="M2439" i="11"/>
  <c r="L2439" i="11"/>
  <c r="N2438" i="11"/>
  <c r="M2438" i="11"/>
  <c r="L2438" i="11"/>
  <c r="N2437" i="11"/>
  <c r="M2437" i="11"/>
  <c r="L2437" i="11"/>
  <c r="N2436" i="11"/>
  <c r="M2436" i="11"/>
  <c r="L2436" i="11"/>
  <c r="N2435" i="11"/>
  <c r="M2435" i="11"/>
  <c r="L2435" i="11"/>
  <c r="N2434" i="11"/>
  <c r="M2434" i="11"/>
  <c r="L2434" i="11"/>
  <c r="N2433" i="11"/>
  <c r="M2433" i="11"/>
  <c r="L2433" i="11"/>
  <c r="N2432" i="11"/>
  <c r="M2432" i="11"/>
  <c r="L2432" i="11"/>
  <c r="N2431" i="11"/>
  <c r="M2431" i="11"/>
  <c r="L2431" i="11"/>
  <c r="N2430" i="11"/>
  <c r="M2430" i="11"/>
  <c r="L2430" i="11"/>
  <c r="N2429" i="11"/>
  <c r="M2429" i="11"/>
  <c r="L2429" i="11"/>
  <c r="N2428" i="11"/>
  <c r="M2428" i="11"/>
  <c r="L2428" i="11"/>
  <c r="N2427" i="11"/>
  <c r="M2427" i="11"/>
  <c r="L2427" i="11"/>
  <c r="N2426" i="11"/>
  <c r="M2426" i="11"/>
  <c r="L2426" i="11"/>
  <c r="N2425" i="11"/>
  <c r="M2425" i="11"/>
  <c r="L2425" i="11"/>
  <c r="N2424" i="11"/>
  <c r="M2424" i="11"/>
  <c r="L2424" i="11"/>
  <c r="N2423" i="11"/>
  <c r="M2423" i="11"/>
  <c r="L2423" i="11"/>
  <c r="N2422" i="11"/>
  <c r="M2422" i="11"/>
  <c r="L2422" i="11"/>
  <c r="N2421" i="11"/>
  <c r="M2421" i="11"/>
  <c r="L2421" i="11"/>
  <c r="N2420" i="11"/>
  <c r="M2420" i="11"/>
  <c r="L2420" i="11"/>
  <c r="N2419" i="11"/>
  <c r="M2419" i="11"/>
  <c r="L2419" i="11"/>
  <c r="N2418" i="11"/>
  <c r="M2418" i="11"/>
  <c r="L2418" i="11"/>
  <c r="N2417" i="11"/>
  <c r="M2417" i="11"/>
  <c r="L2417" i="11"/>
  <c r="N2416" i="11"/>
  <c r="M2416" i="11"/>
  <c r="L2416" i="11"/>
  <c r="N2415" i="11"/>
  <c r="M2415" i="11"/>
  <c r="L2415" i="11"/>
  <c r="N2414" i="11"/>
  <c r="M2414" i="11"/>
  <c r="L2414" i="11"/>
  <c r="N2413" i="11"/>
  <c r="M2413" i="11"/>
  <c r="L2413" i="11"/>
  <c r="N2412" i="11"/>
  <c r="M2412" i="11"/>
  <c r="L2412" i="11"/>
  <c r="N2411" i="11"/>
  <c r="M2411" i="11"/>
  <c r="L2411" i="11"/>
  <c r="N2410" i="11"/>
  <c r="M2410" i="11"/>
  <c r="L2410" i="11"/>
  <c r="N2409" i="11"/>
  <c r="M2409" i="11"/>
  <c r="L2409" i="11"/>
  <c r="N2408" i="11"/>
  <c r="M2408" i="11"/>
  <c r="L2408" i="11"/>
  <c r="N2407" i="11"/>
  <c r="M2407" i="11"/>
  <c r="L2407" i="11"/>
  <c r="N2406" i="11"/>
  <c r="M2406" i="11"/>
  <c r="L2406" i="11"/>
  <c r="N2405" i="11"/>
  <c r="M2405" i="11"/>
  <c r="L2405" i="11"/>
  <c r="N2404" i="11"/>
  <c r="M2404" i="11"/>
  <c r="L2404" i="11"/>
  <c r="N2403" i="11"/>
  <c r="M2403" i="11"/>
  <c r="L2403" i="11"/>
  <c r="N2402" i="11"/>
  <c r="M2402" i="11"/>
  <c r="L2402" i="11"/>
  <c r="N2401" i="11"/>
  <c r="M2401" i="11"/>
  <c r="L2401" i="11"/>
  <c r="N2400" i="11"/>
  <c r="M2400" i="11"/>
  <c r="L2400" i="11"/>
  <c r="N2399" i="11"/>
  <c r="M2399" i="11"/>
  <c r="L2399" i="11"/>
  <c r="N2398" i="11"/>
  <c r="M2398" i="11"/>
  <c r="L2398" i="11"/>
  <c r="N2397" i="11"/>
  <c r="M2397" i="11"/>
  <c r="L2397" i="11"/>
  <c r="N2396" i="11"/>
  <c r="M2396" i="11"/>
  <c r="L2396" i="11"/>
  <c r="N2395" i="11"/>
  <c r="M2395" i="11"/>
  <c r="L2395" i="11"/>
  <c r="N2394" i="11"/>
  <c r="M2394" i="11"/>
  <c r="L2394" i="11"/>
  <c r="N2393" i="11"/>
  <c r="M2393" i="11"/>
  <c r="L2393" i="11"/>
  <c r="N2392" i="11"/>
  <c r="M2392" i="11"/>
  <c r="L2392" i="11"/>
  <c r="N2391" i="11"/>
  <c r="M2391" i="11"/>
  <c r="L2391" i="11"/>
  <c r="N2390" i="11"/>
  <c r="M2390" i="11"/>
  <c r="L2390" i="11"/>
  <c r="N2389" i="11"/>
  <c r="M2389" i="11"/>
  <c r="L2389" i="11"/>
  <c r="N2388" i="11"/>
  <c r="M2388" i="11"/>
  <c r="L2388" i="11"/>
  <c r="N2387" i="11"/>
  <c r="M2387" i="11"/>
  <c r="L2387" i="11"/>
  <c r="N2386" i="11"/>
  <c r="M2386" i="11"/>
  <c r="L2386" i="11"/>
  <c r="N2385" i="11"/>
  <c r="M2385" i="11"/>
  <c r="L2385" i="11"/>
  <c r="N2384" i="11"/>
  <c r="M2384" i="11"/>
  <c r="L2384" i="11"/>
  <c r="N2383" i="11"/>
  <c r="M2383" i="11"/>
  <c r="L2383" i="11"/>
  <c r="N2382" i="11"/>
  <c r="M2382" i="11"/>
  <c r="L2382" i="11"/>
  <c r="N2381" i="11"/>
  <c r="M2381" i="11"/>
  <c r="L2381" i="11"/>
  <c r="N2380" i="11"/>
  <c r="M2380" i="11"/>
  <c r="L2380" i="11"/>
  <c r="N2379" i="11"/>
  <c r="M2379" i="11"/>
  <c r="L2379" i="11"/>
  <c r="N2378" i="11"/>
  <c r="M2378" i="11"/>
  <c r="L2378" i="11"/>
  <c r="N2377" i="11"/>
  <c r="M2377" i="11"/>
  <c r="L2377" i="11"/>
  <c r="N2376" i="11"/>
  <c r="M2376" i="11"/>
  <c r="L2376" i="11"/>
  <c r="N2375" i="11"/>
  <c r="M2375" i="11"/>
  <c r="L2375" i="11"/>
  <c r="N2374" i="11"/>
  <c r="M2374" i="11"/>
  <c r="L2374" i="11"/>
  <c r="N2373" i="11"/>
  <c r="M2373" i="11"/>
  <c r="L2373" i="11"/>
  <c r="N2372" i="11"/>
  <c r="M2372" i="11"/>
  <c r="L2372" i="11"/>
  <c r="N2371" i="11"/>
  <c r="M2371" i="11"/>
  <c r="L2371" i="11"/>
  <c r="N2370" i="11"/>
  <c r="M2370" i="11"/>
  <c r="L2370" i="11"/>
  <c r="N2369" i="11"/>
  <c r="M2369" i="11"/>
  <c r="L2369" i="11"/>
  <c r="N2368" i="11"/>
  <c r="M2368" i="11"/>
  <c r="L2368" i="11"/>
  <c r="N2367" i="11"/>
  <c r="M2367" i="11"/>
  <c r="L2367" i="11"/>
  <c r="N2366" i="11"/>
  <c r="M2366" i="11"/>
  <c r="L2366" i="11"/>
  <c r="N2365" i="11"/>
  <c r="M2365" i="11"/>
  <c r="L2365" i="11"/>
  <c r="N2364" i="11"/>
  <c r="M2364" i="11"/>
  <c r="L2364" i="11"/>
  <c r="N2363" i="11"/>
  <c r="M2363" i="11"/>
  <c r="L2363" i="11"/>
  <c r="N2362" i="11"/>
  <c r="M2362" i="11"/>
  <c r="L2362" i="11"/>
  <c r="N2361" i="11"/>
  <c r="M2361" i="11"/>
  <c r="L2361" i="11"/>
  <c r="N2360" i="11"/>
  <c r="M2360" i="11"/>
  <c r="L2360" i="11"/>
  <c r="N2359" i="11"/>
  <c r="M2359" i="11"/>
  <c r="L2359" i="11"/>
  <c r="N2358" i="11"/>
  <c r="M2358" i="11"/>
  <c r="L2358" i="11"/>
  <c r="N2357" i="11"/>
  <c r="M2357" i="11"/>
  <c r="L2357" i="11"/>
  <c r="N2356" i="11"/>
  <c r="M2356" i="11"/>
  <c r="L2356" i="11"/>
  <c r="N2355" i="11"/>
  <c r="M2355" i="11"/>
  <c r="L2355" i="11"/>
  <c r="N2354" i="11"/>
  <c r="M2354" i="11"/>
  <c r="L2354" i="11"/>
  <c r="N2353" i="11"/>
  <c r="M2353" i="11"/>
  <c r="L2353" i="11"/>
  <c r="N2352" i="11"/>
  <c r="M2352" i="11"/>
  <c r="L2352" i="11"/>
  <c r="N2351" i="11"/>
  <c r="M2351" i="11"/>
  <c r="L2351" i="11"/>
  <c r="N2350" i="11"/>
  <c r="M2350" i="11"/>
  <c r="L2350" i="11"/>
  <c r="N2349" i="11"/>
  <c r="M2349" i="11"/>
  <c r="L2349" i="11"/>
  <c r="N2348" i="11"/>
  <c r="M2348" i="11"/>
  <c r="L2348" i="11"/>
  <c r="N2347" i="11"/>
  <c r="M2347" i="11"/>
  <c r="L2347" i="11"/>
  <c r="N2346" i="11"/>
  <c r="M2346" i="11"/>
  <c r="L2346" i="11"/>
  <c r="N2345" i="11"/>
  <c r="M2345" i="11"/>
  <c r="L2345" i="11"/>
  <c r="N2344" i="11"/>
  <c r="M2344" i="11"/>
  <c r="L2344" i="11"/>
  <c r="N2343" i="11"/>
  <c r="M2343" i="11"/>
  <c r="L2343" i="11"/>
  <c r="N2342" i="11"/>
  <c r="M2342" i="11"/>
  <c r="L2342" i="11"/>
  <c r="N2341" i="11"/>
  <c r="M2341" i="11"/>
  <c r="L2341" i="11"/>
  <c r="N2340" i="11"/>
  <c r="M2340" i="11"/>
  <c r="L2340" i="11"/>
  <c r="N2339" i="11"/>
  <c r="M2339" i="11"/>
  <c r="L2339" i="11"/>
  <c r="N2338" i="11"/>
  <c r="M2338" i="11"/>
  <c r="L2338" i="11"/>
  <c r="N2337" i="11"/>
  <c r="M2337" i="11"/>
  <c r="L2337" i="11"/>
  <c r="N2336" i="11"/>
  <c r="M2336" i="11"/>
  <c r="L2336" i="11"/>
  <c r="N2335" i="11"/>
  <c r="M2335" i="11"/>
  <c r="L2335" i="11"/>
  <c r="N2334" i="11"/>
  <c r="M2334" i="11"/>
  <c r="L2334" i="11"/>
  <c r="N2333" i="11"/>
  <c r="M2333" i="11"/>
  <c r="L2333" i="11"/>
  <c r="N2332" i="11"/>
  <c r="M2332" i="11"/>
  <c r="L2332" i="11"/>
  <c r="N2331" i="11"/>
  <c r="M2331" i="11"/>
  <c r="L2331" i="11"/>
  <c r="N2330" i="11"/>
  <c r="M2330" i="11"/>
  <c r="L2330" i="11"/>
  <c r="N2329" i="11"/>
  <c r="M2329" i="11"/>
  <c r="L2329" i="11"/>
  <c r="N2328" i="11"/>
  <c r="M2328" i="11"/>
  <c r="L2328" i="11"/>
  <c r="N2327" i="11"/>
  <c r="M2327" i="11"/>
  <c r="L2327" i="11"/>
  <c r="N2326" i="11"/>
  <c r="M2326" i="11"/>
  <c r="L2326" i="11"/>
  <c r="N2325" i="11"/>
  <c r="M2325" i="11"/>
  <c r="L2325" i="11"/>
  <c r="N2324" i="11"/>
  <c r="M2324" i="11"/>
  <c r="L2324" i="11"/>
  <c r="N2323" i="11"/>
  <c r="M2323" i="11"/>
  <c r="L2323" i="11"/>
  <c r="N2322" i="11"/>
  <c r="M2322" i="11"/>
  <c r="L2322" i="11"/>
  <c r="N2321" i="11"/>
  <c r="M2321" i="11"/>
  <c r="L2321" i="11"/>
  <c r="N2320" i="11"/>
  <c r="M2320" i="11"/>
  <c r="L2320" i="11"/>
  <c r="N2319" i="11"/>
  <c r="M2319" i="11"/>
  <c r="L2319" i="11"/>
  <c r="N2318" i="11"/>
  <c r="M2318" i="11"/>
  <c r="L2318" i="11"/>
  <c r="N2317" i="11"/>
  <c r="M2317" i="11"/>
  <c r="L2317" i="11"/>
  <c r="N2316" i="11"/>
  <c r="M2316" i="11"/>
  <c r="L2316" i="11"/>
  <c r="N2315" i="11"/>
  <c r="M2315" i="11"/>
  <c r="L2315" i="11"/>
  <c r="N2314" i="11"/>
  <c r="M2314" i="11"/>
  <c r="L2314" i="11"/>
  <c r="N2313" i="11"/>
  <c r="M2313" i="11"/>
  <c r="L2313" i="11"/>
  <c r="N2312" i="11"/>
  <c r="M2312" i="11"/>
  <c r="L2312" i="11"/>
  <c r="N2311" i="11"/>
  <c r="M2311" i="11"/>
  <c r="L2311" i="11"/>
  <c r="N2310" i="11"/>
  <c r="M2310" i="11"/>
  <c r="L2310" i="11"/>
  <c r="N2309" i="11"/>
  <c r="M2309" i="11"/>
  <c r="L2309" i="11"/>
  <c r="N2308" i="11"/>
  <c r="M2308" i="11"/>
  <c r="L2308" i="11"/>
  <c r="N2307" i="11"/>
  <c r="M2307" i="11"/>
  <c r="L2307" i="11"/>
  <c r="N2306" i="11"/>
  <c r="M2306" i="11"/>
  <c r="L2306" i="11"/>
  <c r="N2305" i="11"/>
  <c r="M2305" i="11"/>
  <c r="L2305" i="11"/>
  <c r="N2304" i="11"/>
  <c r="M2304" i="11"/>
  <c r="L2304" i="11"/>
  <c r="N2303" i="11"/>
  <c r="M2303" i="11"/>
  <c r="L2303" i="11"/>
  <c r="N2302" i="11"/>
  <c r="M2302" i="11"/>
  <c r="L2302" i="11"/>
  <c r="N2301" i="11"/>
  <c r="M2301" i="11"/>
  <c r="L2301" i="11"/>
  <c r="N2300" i="11"/>
  <c r="M2300" i="11"/>
  <c r="L2300" i="11"/>
  <c r="N2299" i="11"/>
  <c r="M2299" i="11"/>
  <c r="L2299" i="11"/>
  <c r="N2298" i="11"/>
  <c r="M2298" i="11"/>
  <c r="L2298" i="11"/>
  <c r="N2297" i="11"/>
  <c r="M2297" i="11"/>
  <c r="L2297" i="11"/>
  <c r="N2296" i="11"/>
  <c r="M2296" i="11"/>
  <c r="L2296" i="11"/>
  <c r="N2295" i="11"/>
  <c r="M2295" i="11"/>
  <c r="L2295" i="11"/>
  <c r="N2294" i="11"/>
  <c r="M2294" i="11"/>
  <c r="L2294" i="11"/>
  <c r="N2293" i="11"/>
  <c r="M2293" i="11"/>
  <c r="L2293" i="11"/>
  <c r="N2292" i="11"/>
  <c r="M2292" i="11"/>
  <c r="L2292" i="11"/>
  <c r="N2291" i="11"/>
  <c r="M2291" i="11"/>
  <c r="L2291" i="11"/>
  <c r="N2290" i="11"/>
  <c r="M2290" i="11"/>
  <c r="L2290" i="11"/>
  <c r="N2289" i="11"/>
  <c r="M2289" i="11"/>
  <c r="L2289" i="11"/>
  <c r="N2288" i="11"/>
  <c r="M2288" i="11"/>
  <c r="L2288" i="11"/>
  <c r="N2287" i="11"/>
  <c r="M2287" i="11"/>
  <c r="L2287" i="11"/>
  <c r="N2286" i="11"/>
  <c r="M2286" i="11"/>
  <c r="L2286" i="11"/>
  <c r="N2285" i="11"/>
  <c r="M2285" i="11"/>
  <c r="L2285" i="11"/>
  <c r="N2284" i="11"/>
  <c r="M2284" i="11"/>
  <c r="L2284" i="11"/>
  <c r="N2283" i="11"/>
  <c r="M2283" i="11"/>
  <c r="L2283" i="11"/>
  <c r="N2282" i="11"/>
  <c r="M2282" i="11"/>
  <c r="L2282" i="11"/>
  <c r="N2281" i="11"/>
  <c r="M2281" i="11"/>
  <c r="L2281" i="11"/>
  <c r="N2280" i="11"/>
  <c r="M2280" i="11"/>
  <c r="L2280" i="11"/>
  <c r="N2279" i="11"/>
  <c r="M2279" i="11"/>
  <c r="L2279" i="11"/>
  <c r="N2278" i="11"/>
  <c r="M2278" i="11"/>
  <c r="L2278" i="11"/>
  <c r="N2277" i="11"/>
  <c r="M2277" i="11"/>
  <c r="L2277" i="11"/>
  <c r="N2276" i="11"/>
  <c r="M2276" i="11"/>
  <c r="L2276" i="11"/>
  <c r="N2275" i="11"/>
  <c r="M2275" i="11"/>
  <c r="L2275" i="11"/>
  <c r="N2274" i="11"/>
  <c r="M2274" i="11"/>
  <c r="L2274" i="11"/>
  <c r="N2273" i="11"/>
  <c r="M2273" i="11"/>
  <c r="L2273" i="11"/>
  <c r="N2272" i="11"/>
  <c r="M2272" i="11"/>
  <c r="L2272" i="11"/>
  <c r="N2271" i="11"/>
  <c r="M2271" i="11"/>
  <c r="L2271" i="11"/>
  <c r="N2270" i="11"/>
  <c r="M2270" i="11"/>
  <c r="L2270" i="11"/>
  <c r="N2269" i="11"/>
  <c r="M2269" i="11"/>
  <c r="L2269" i="11"/>
  <c r="N2268" i="11"/>
  <c r="M2268" i="11"/>
  <c r="L2268" i="11"/>
  <c r="N2267" i="11"/>
  <c r="M2267" i="11"/>
  <c r="L2267" i="11"/>
  <c r="N2266" i="11"/>
  <c r="M2266" i="11"/>
  <c r="L2266" i="11"/>
  <c r="N2265" i="11"/>
  <c r="M2265" i="11"/>
  <c r="L2265" i="11"/>
  <c r="N2264" i="11"/>
  <c r="M2264" i="11"/>
  <c r="L2264" i="11"/>
  <c r="N2263" i="11"/>
  <c r="M2263" i="11"/>
  <c r="L2263" i="11"/>
  <c r="N2262" i="11"/>
  <c r="M2262" i="11"/>
  <c r="L2262" i="11"/>
  <c r="N2261" i="11"/>
  <c r="M2261" i="11"/>
  <c r="L2261" i="11"/>
  <c r="N2260" i="11"/>
  <c r="M2260" i="11"/>
  <c r="L2260" i="11"/>
  <c r="N2259" i="11"/>
  <c r="M2259" i="11"/>
  <c r="L2259" i="11"/>
  <c r="N2258" i="11"/>
  <c r="M2258" i="11"/>
  <c r="L2258" i="11"/>
  <c r="N2257" i="11"/>
  <c r="M2257" i="11"/>
  <c r="L2257" i="11"/>
  <c r="N2256" i="11"/>
  <c r="M2256" i="11"/>
  <c r="L2256" i="11"/>
  <c r="N2255" i="11"/>
  <c r="M2255" i="11"/>
  <c r="L2255" i="11"/>
  <c r="N2254" i="11"/>
  <c r="M2254" i="11"/>
  <c r="L2254" i="11"/>
  <c r="N2253" i="11"/>
  <c r="M2253" i="11"/>
  <c r="L2253" i="11"/>
  <c r="N2252" i="11"/>
  <c r="M2252" i="11"/>
  <c r="L2252" i="11"/>
  <c r="N2251" i="11"/>
  <c r="M2251" i="11"/>
  <c r="L2251" i="11"/>
  <c r="N2250" i="11"/>
  <c r="M2250" i="11"/>
  <c r="L2250" i="11"/>
  <c r="N2249" i="11"/>
  <c r="M2249" i="11"/>
  <c r="L2249" i="11"/>
  <c r="N2248" i="11"/>
  <c r="M2248" i="11"/>
  <c r="L2248" i="11"/>
  <c r="N2247" i="11"/>
  <c r="M2247" i="11"/>
  <c r="L2247" i="11"/>
  <c r="N2246" i="11"/>
  <c r="M2246" i="11"/>
  <c r="L2246" i="11"/>
  <c r="N2245" i="11"/>
  <c r="M2245" i="11"/>
  <c r="L2245" i="11"/>
  <c r="N2244" i="11"/>
  <c r="M2244" i="11"/>
  <c r="L2244" i="11"/>
  <c r="N2243" i="11"/>
  <c r="M2243" i="11"/>
  <c r="L2243" i="11"/>
  <c r="N2242" i="11"/>
  <c r="M2242" i="11"/>
  <c r="L2242" i="11"/>
  <c r="N2241" i="11"/>
  <c r="M2241" i="11"/>
  <c r="L2241" i="11"/>
  <c r="N2240" i="11"/>
  <c r="M2240" i="11"/>
  <c r="L2240" i="11"/>
  <c r="N2239" i="11"/>
  <c r="M2239" i="11"/>
  <c r="L2239" i="11"/>
  <c r="N2238" i="11"/>
  <c r="M2238" i="11"/>
  <c r="L2238" i="11"/>
  <c r="N2237" i="11"/>
  <c r="M2237" i="11"/>
  <c r="L2237" i="11"/>
  <c r="N2236" i="11"/>
  <c r="M2236" i="11"/>
  <c r="L2236" i="11"/>
  <c r="N2235" i="11"/>
  <c r="M2235" i="11"/>
  <c r="L2235" i="11"/>
  <c r="N2234" i="11"/>
  <c r="M2234" i="11"/>
  <c r="L2234" i="11"/>
  <c r="N2233" i="11"/>
  <c r="M2233" i="11"/>
  <c r="L2233" i="11"/>
  <c r="N2232" i="11"/>
  <c r="M2232" i="11"/>
  <c r="L2232" i="11"/>
  <c r="N2231" i="11"/>
  <c r="M2231" i="11"/>
  <c r="L2231" i="11"/>
  <c r="N2230" i="11"/>
  <c r="M2230" i="11"/>
  <c r="L2230" i="11"/>
  <c r="N2229" i="11"/>
  <c r="M2229" i="11"/>
  <c r="L2229" i="11"/>
  <c r="N2228" i="11"/>
  <c r="M2228" i="11"/>
  <c r="L2228" i="11"/>
  <c r="N2227" i="11"/>
  <c r="M2227" i="11"/>
  <c r="L2227" i="11"/>
  <c r="N2226" i="11"/>
  <c r="M2226" i="11"/>
  <c r="L2226" i="11"/>
  <c r="N2225" i="11"/>
  <c r="M2225" i="11"/>
  <c r="L2225" i="11"/>
  <c r="N2224" i="11"/>
  <c r="M2224" i="11"/>
  <c r="L2224" i="11"/>
  <c r="N2223" i="11"/>
  <c r="M2223" i="11"/>
  <c r="L2223" i="11"/>
  <c r="N2222" i="11"/>
  <c r="M2222" i="11"/>
  <c r="L2222" i="11"/>
  <c r="N2221" i="11"/>
  <c r="M2221" i="11"/>
  <c r="L2221" i="11"/>
  <c r="N2220" i="11"/>
  <c r="M2220" i="11"/>
  <c r="L2220" i="11"/>
  <c r="N2219" i="11"/>
  <c r="M2219" i="11"/>
  <c r="L2219" i="11"/>
  <c r="N2218" i="11"/>
  <c r="M2218" i="11"/>
  <c r="L2218" i="11"/>
  <c r="N2217" i="11"/>
  <c r="M2217" i="11"/>
  <c r="L2217" i="11"/>
  <c r="N2216" i="11"/>
  <c r="M2216" i="11"/>
  <c r="L2216" i="11"/>
  <c r="N2215" i="11"/>
  <c r="M2215" i="11"/>
  <c r="L2215" i="11"/>
  <c r="N2214" i="11"/>
  <c r="M2214" i="11"/>
  <c r="L2214" i="11"/>
  <c r="N2213" i="11"/>
  <c r="M2213" i="11"/>
  <c r="L2213" i="11"/>
  <c r="N2212" i="11"/>
  <c r="M2212" i="11"/>
  <c r="L2212" i="11"/>
  <c r="N2211" i="11"/>
  <c r="M2211" i="11"/>
  <c r="L2211" i="11"/>
  <c r="N2210" i="11"/>
  <c r="M2210" i="11"/>
  <c r="L2210" i="11"/>
  <c r="N2209" i="11"/>
  <c r="M2209" i="11"/>
  <c r="L2209" i="11"/>
  <c r="N2208" i="11"/>
  <c r="M2208" i="11"/>
  <c r="L2208" i="11"/>
  <c r="N2207" i="11"/>
  <c r="M2207" i="11"/>
  <c r="L2207" i="11"/>
  <c r="N2206" i="11"/>
  <c r="M2206" i="11"/>
  <c r="L2206" i="11"/>
  <c r="N2205" i="11"/>
  <c r="M2205" i="11"/>
  <c r="L2205" i="11"/>
  <c r="N2204" i="11"/>
  <c r="M2204" i="11"/>
  <c r="L2204" i="11"/>
  <c r="N2203" i="11"/>
  <c r="M2203" i="11"/>
  <c r="L2203" i="11"/>
  <c r="N2202" i="11"/>
  <c r="M2202" i="11"/>
  <c r="L2202" i="11"/>
  <c r="N2201" i="11"/>
  <c r="M2201" i="11"/>
  <c r="L2201" i="11"/>
  <c r="N2200" i="11"/>
  <c r="M2200" i="11"/>
  <c r="L2200" i="11"/>
  <c r="N2199" i="11"/>
  <c r="M2199" i="11"/>
  <c r="L2199" i="11"/>
  <c r="N2198" i="11"/>
  <c r="M2198" i="11"/>
  <c r="L2198" i="11"/>
  <c r="N2197" i="11"/>
  <c r="M2197" i="11"/>
  <c r="L2197" i="11"/>
  <c r="N2196" i="11"/>
  <c r="M2196" i="11"/>
  <c r="L2196" i="11"/>
  <c r="N2195" i="11"/>
  <c r="M2195" i="11"/>
  <c r="L2195" i="11"/>
  <c r="N2194" i="11"/>
  <c r="M2194" i="11"/>
  <c r="L2194" i="11"/>
  <c r="N2193" i="11"/>
  <c r="M2193" i="11"/>
  <c r="L2193" i="11"/>
  <c r="N2192" i="11"/>
  <c r="M2192" i="11"/>
  <c r="L2192" i="11"/>
  <c r="N2191" i="11"/>
  <c r="M2191" i="11"/>
  <c r="L2191" i="11"/>
  <c r="N2190" i="11"/>
  <c r="M2190" i="11"/>
  <c r="L2190" i="11"/>
  <c r="N2189" i="11"/>
  <c r="M2189" i="11"/>
  <c r="L2189" i="11"/>
  <c r="N2188" i="11"/>
  <c r="M2188" i="11"/>
  <c r="L2188" i="11"/>
  <c r="N2187" i="11"/>
  <c r="M2187" i="11"/>
  <c r="L2187" i="11"/>
  <c r="N2186" i="11"/>
  <c r="M2186" i="11"/>
  <c r="L2186" i="11"/>
  <c r="N2185" i="11"/>
  <c r="M2185" i="11"/>
  <c r="L2185" i="11"/>
  <c r="N2184" i="11"/>
  <c r="M2184" i="11"/>
  <c r="L2184" i="11"/>
  <c r="N2183" i="11"/>
  <c r="M2183" i="11"/>
  <c r="L2183" i="11"/>
  <c r="N2182" i="11"/>
  <c r="M2182" i="11"/>
  <c r="L2182" i="11"/>
  <c r="N2181" i="11"/>
  <c r="M2181" i="11"/>
  <c r="L2181" i="11"/>
  <c r="N2180" i="11"/>
  <c r="M2180" i="11"/>
  <c r="L2180" i="11"/>
  <c r="N2179" i="11"/>
  <c r="M2179" i="11"/>
  <c r="L2179" i="11"/>
  <c r="N2178" i="11"/>
  <c r="M2178" i="11"/>
  <c r="L2178" i="11"/>
  <c r="N2177" i="11"/>
  <c r="M2177" i="11"/>
  <c r="L2177" i="11"/>
  <c r="N2176" i="11"/>
  <c r="M2176" i="11"/>
  <c r="L2176" i="11"/>
  <c r="N2175" i="11"/>
  <c r="M2175" i="11"/>
  <c r="L2175" i="11"/>
  <c r="N2174" i="11"/>
  <c r="M2174" i="11"/>
  <c r="L2174" i="11"/>
  <c r="N2173" i="11"/>
  <c r="M2173" i="11"/>
  <c r="L2173" i="11"/>
  <c r="N2172" i="11"/>
  <c r="M2172" i="11"/>
  <c r="L2172" i="11"/>
  <c r="N2171" i="11"/>
  <c r="M2171" i="11"/>
  <c r="L2171" i="11"/>
  <c r="N2170" i="11"/>
  <c r="M2170" i="11"/>
  <c r="L2170" i="11"/>
  <c r="N2169" i="11"/>
  <c r="M2169" i="11"/>
  <c r="L2169" i="11"/>
  <c r="N2168" i="11"/>
  <c r="M2168" i="11"/>
  <c r="L2168" i="11"/>
  <c r="N2167" i="11"/>
  <c r="M2167" i="11"/>
  <c r="L2167" i="11"/>
  <c r="N2166" i="11"/>
  <c r="M2166" i="11"/>
  <c r="L2166" i="11"/>
  <c r="N2165" i="11"/>
  <c r="M2165" i="11"/>
  <c r="L2165" i="11"/>
  <c r="N2164" i="11"/>
  <c r="M2164" i="11"/>
  <c r="L2164" i="11"/>
  <c r="N2163" i="11"/>
  <c r="M2163" i="11"/>
  <c r="L2163" i="11"/>
  <c r="N2162" i="11"/>
  <c r="M2162" i="11"/>
  <c r="L2162" i="11"/>
  <c r="N2161" i="11"/>
  <c r="M2161" i="11"/>
  <c r="L2161" i="11"/>
  <c r="N2160" i="11"/>
  <c r="M2160" i="11"/>
  <c r="L2160" i="11"/>
  <c r="N2159" i="11"/>
  <c r="M2159" i="11"/>
  <c r="L2159" i="11"/>
  <c r="N2158" i="11"/>
  <c r="M2158" i="11"/>
  <c r="L2158" i="11"/>
  <c r="N2157" i="11"/>
  <c r="M2157" i="11"/>
  <c r="L2157" i="11"/>
  <c r="N2156" i="11"/>
  <c r="M2156" i="11"/>
  <c r="L2156" i="11"/>
  <c r="N2155" i="11"/>
  <c r="M2155" i="11"/>
  <c r="L2155" i="11"/>
  <c r="N2154" i="11"/>
  <c r="M2154" i="11"/>
  <c r="L2154" i="11"/>
  <c r="N2153" i="11"/>
  <c r="M2153" i="11"/>
  <c r="L2153" i="11"/>
  <c r="N2152" i="11"/>
  <c r="M2152" i="11"/>
  <c r="L2152" i="11"/>
  <c r="N2151" i="11"/>
  <c r="M2151" i="11"/>
  <c r="L2151" i="11"/>
  <c r="N2150" i="11"/>
  <c r="M2150" i="11"/>
  <c r="L2150" i="11"/>
  <c r="N2149" i="11"/>
  <c r="M2149" i="11"/>
  <c r="L2149" i="11"/>
  <c r="N2148" i="11"/>
  <c r="M2148" i="11"/>
  <c r="L2148" i="11"/>
  <c r="N2147" i="11"/>
  <c r="M2147" i="11"/>
  <c r="L2147" i="11"/>
  <c r="N2146" i="11"/>
  <c r="M2146" i="11"/>
  <c r="L2146" i="11"/>
  <c r="N2145" i="11"/>
  <c r="M2145" i="11"/>
  <c r="L2145" i="11"/>
  <c r="N2144" i="11"/>
  <c r="M2144" i="11"/>
  <c r="L2144" i="11"/>
  <c r="N2143" i="11"/>
  <c r="M2143" i="11"/>
  <c r="L2143" i="11"/>
  <c r="N2142" i="11"/>
  <c r="M2142" i="11"/>
  <c r="L2142" i="11"/>
  <c r="N2141" i="11"/>
  <c r="M2141" i="11"/>
  <c r="L2141" i="11"/>
  <c r="N2140" i="11"/>
  <c r="M2140" i="11"/>
  <c r="L2140" i="11"/>
  <c r="N2139" i="11"/>
  <c r="M2139" i="11"/>
  <c r="L2139" i="11"/>
  <c r="N2138" i="11"/>
  <c r="M2138" i="11"/>
  <c r="L2138" i="11"/>
  <c r="N2137" i="11"/>
  <c r="M2137" i="11"/>
  <c r="L2137" i="11"/>
  <c r="N2136" i="11"/>
  <c r="M2136" i="11"/>
  <c r="L2136" i="11"/>
  <c r="N2135" i="11"/>
  <c r="M2135" i="11"/>
  <c r="L2135" i="11"/>
  <c r="N2134" i="11"/>
  <c r="M2134" i="11"/>
  <c r="L2134" i="11"/>
  <c r="N2133" i="11"/>
  <c r="M2133" i="11"/>
  <c r="L2133" i="11"/>
  <c r="N2132" i="11"/>
  <c r="M2132" i="11"/>
  <c r="L2132" i="11"/>
  <c r="N2131" i="11"/>
  <c r="M2131" i="11"/>
  <c r="L2131" i="11"/>
  <c r="N2130" i="11"/>
  <c r="M2130" i="11"/>
  <c r="L2130" i="11"/>
  <c r="N2129" i="11"/>
  <c r="M2129" i="11"/>
  <c r="L2129" i="11"/>
  <c r="N2128" i="11"/>
  <c r="M2128" i="11"/>
  <c r="L2128" i="11"/>
  <c r="N2127" i="11"/>
  <c r="M2127" i="11"/>
  <c r="L2127" i="11"/>
  <c r="N2126" i="11"/>
  <c r="M2126" i="11"/>
  <c r="L2126" i="11"/>
  <c r="N2125" i="11"/>
  <c r="M2125" i="11"/>
  <c r="L2125" i="11"/>
  <c r="N2124" i="11"/>
  <c r="M2124" i="11"/>
  <c r="L2124" i="11"/>
  <c r="N2123" i="11"/>
  <c r="M2123" i="11"/>
  <c r="L2123" i="11"/>
  <c r="N2122" i="11"/>
  <c r="M2122" i="11"/>
  <c r="L2122" i="11"/>
  <c r="N2121" i="11"/>
  <c r="M2121" i="11"/>
  <c r="L2121" i="11"/>
  <c r="N2120" i="11"/>
  <c r="M2120" i="11"/>
  <c r="L2120" i="11"/>
  <c r="N2119" i="11"/>
  <c r="M2119" i="11"/>
  <c r="L2119" i="11"/>
  <c r="N2118" i="11"/>
  <c r="M2118" i="11"/>
  <c r="L2118" i="11"/>
  <c r="N2117" i="11"/>
  <c r="M2117" i="11"/>
  <c r="L2117" i="11"/>
  <c r="N2116" i="11"/>
  <c r="M2116" i="11"/>
  <c r="L2116" i="11"/>
  <c r="N2115" i="11"/>
  <c r="M2115" i="11"/>
  <c r="L2115" i="11"/>
  <c r="N2114" i="11"/>
  <c r="M2114" i="11"/>
  <c r="L2114" i="11"/>
  <c r="N2113" i="11"/>
  <c r="M2113" i="11"/>
  <c r="L2113" i="11"/>
  <c r="N2112" i="11"/>
  <c r="M2112" i="11"/>
  <c r="L2112" i="11"/>
  <c r="N2111" i="11"/>
  <c r="M2111" i="11"/>
  <c r="L2111" i="11"/>
  <c r="N2110" i="11"/>
  <c r="M2110" i="11"/>
  <c r="L2110" i="11"/>
  <c r="N2109" i="11"/>
  <c r="M2109" i="11"/>
  <c r="L2109" i="11"/>
  <c r="N2108" i="11"/>
  <c r="M2108" i="11"/>
  <c r="L2108" i="11"/>
  <c r="N2107" i="11"/>
  <c r="M2107" i="11"/>
  <c r="L2107" i="11"/>
  <c r="N2106" i="11"/>
  <c r="M2106" i="11"/>
  <c r="L2106" i="11"/>
  <c r="N2105" i="11"/>
  <c r="M2105" i="11"/>
  <c r="L2105" i="11"/>
  <c r="N2104" i="11"/>
  <c r="M2104" i="11"/>
  <c r="L2104" i="11"/>
  <c r="N2103" i="11"/>
  <c r="M2103" i="11"/>
  <c r="L2103" i="11"/>
  <c r="N2102" i="11"/>
  <c r="M2102" i="11"/>
  <c r="L2102" i="11"/>
  <c r="N2101" i="11"/>
  <c r="M2101" i="11"/>
  <c r="L2101" i="11"/>
  <c r="N2100" i="11"/>
  <c r="M2100" i="11"/>
  <c r="L2100" i="11"/>
  <c r="N2099" i="11"/>
  <c r="M2099" i="11"/>
  <c r="L2099" i="11"/>
  <c r="N2098" i="11"/>
  <c r="M2098" i="11"/>
  <c r="L2098" i="11"/>
  <c r="N2097" i="11"/>
  <c r="M2097" i="11"/>
  <c r="L2097" i="11"/>
  <c r="N2096" i="11"/>
  <c r="M2096" i="11"/>
  <c r="L2096" i="11"/>
  <c r="N2095" i="11"/>
  <c r="M2095" i="11"/>
  <c r="L2095" i="11"/>
  <c r="N2094" i="11"/>
  <c r="M2094" i="11"/>
  <c r="L2094" i="11"/>
  <c r="N2093" i="11"/>
  <c r="M2093" i="11"/>
  <c r="L2093" i="11"/>
  <c r="N2092" i="11"/>
  <c r="M2092" i="11"/>
  <c r="L2092" i="11"/>
  <c r="N2091" i="11"/>
  <c r="M2091" i="11"/>
  <c r="L2091" i="11"/>
  <c r="N2090" i="11"/>
  <c r="M2090" i="11"/>
  <c r="L2090" i="11"/>
  <c r="N2089" i="11"/>
  <c r="M2089" i="11"/>
  <c r="L2089" i="11"/>
  <c r="N2088" i="11"/>
  <c r="M2088" i="11"/>
  <c r="L2088" i="11"/>
  <c r="N2087" i="11"/>
  <c r="M2087" i="11"/>
  <c r="L2087" i="11"/>
  <c r="N2086" i="11"/>
  <c r="M2086" i="11"/>
  <c r="L2086" i="11"/>
  <c r="N2085" i="11"/>
  <c r="M2085" i="11"/>
  <c r="L2085" i="11"/>
  <c r="N2084" i="11"/>
  <c r="M2084" i="11"/>
  <c r="L2084" i="11"/>
  <c r="N2083" i="11"/>
  <c r="M2083" i="11"/>
  <c r="L2083" i="11"/>
  <c r="N2082" i="11"/>
  <c r="M2082" i="11"/>
  <c r="L2082" i="11"/>
  <c r="N2081" i="11"/>
  <c r="M2081" i="11"/>
  <c r="L2081" i="11"/>
  <c r="N2080" i="11"/>
  <c r="M2080" i="11"/>
  <c r="L2080" i="11"/>
  <c r="N2079" i="11"/>
  <c r="M2079" i="11"/>
  <c r="L2079" i="11"/>
  <c r="N2078" i="11"/>
  <c r="M2078" i="11"/>
  <c r="L2078" i="11"/>
  <c r="N2077" i="11"/>
  <c r="M2077" i="11"/>
  <c r="L2077" i="11"/>
  <c r="N2076" i="11"/>
  <c r="M2076" i="11"/>
  <c r="L2076" i="11"/>
  <c r="N2075" i="11"/>
  <c r="M2075" i="11"/>
  <c r="L2075" i="11"/>
  <c r="N2074" i="11"/>
  <c r="M2074" i="11"/>
  <c r="L2074" i="11"/>
  <c r="N2073" i="11"/>
  <c r="M2073" i="11"/>
  <c r="L2073" i="11"/>
  <c r="N2072" i="11"/>
  <c r="M2072" i="11"/>
  <c r="L2072" i="11"/>
  <c r="N2071" i="11"/>
  <c r="M2071" i="11"/>
  <c r="L2071" i="11"/>
  <c r="N2070" i="11"/>
  <c r="M2070" i="11"/>
  <c r="L2070" i="11"/>
  <c r="N2069" i="11"/>
  <c r="M2069" i="11"/>
  <c r="L2069" i="11"/>
  <c r="N2068" i="11"/>
  <c r="M2068" i="11"/>
  <c r="L2068" i="11"/>
  <c r="N2067" i="11"/>
  <c r="M2067" i="11"/>
  <c r="L2067" i="11"/>
  <c r="N2066" i="11"/>
  <c r="M2066" i="11"/>
  <c r="L2066" i="11"/>
  <c r="N2065" i="11"/>
  <c r="M2065" i="11"/>
  <c r="L2065" i="11"/>
  <c r="N2064" i="11"/>
  <c r="M2064" i="11"/>
  <c r="L2064" i="11"/>
  <c r="N2063" i="11"/>
  <c r="M2063" i="11"/>
  <c r="L2063" i="11"/>
  <c r="N2062" i="11"/>
  <c r="M2062" i="11"/>
  <c r="L2062" i="11"/>
  <c r="N2061" i="11"/>
  <c r="M2061" i="11"/>
  <c r="L2061" i="11"/>
  <c r="N2060" i="11"/>
  <c r="M2060" i="11"/>
  <c r="L2060" i="11"/>
  <c r="N2059" i="11"/>
  <c r="M2059" i="11"/>
  <c r="L2059" i="11"/>
  <c r="N2058" i="11"/>
  <c r="M2058" i="11"/>
  <c r="L2058" i="11"/>
  <c r="N2057" i="11"/>
  <c r="M2057" i="11"/>
  <c r="L2057" i="11"/>
  <c r="N2056" i="11"/>
  <c r="M2056" i="11"/>
  <c r="L2056" i="11"/>
  <c r="N2055" i="11"/>
  <c r="M2055" i="11"/>
  <c r="L2055" i="11"/>
  <c r="N2054" i="11"/>
  <c r="M2054" i="11"/>
  <c r="L2054" i="11"/>
  <c r="N2053" i="11"/>
  <c r="M2053" i="11"/>
  <c r="L2053" i="11"/>
  <c r="N2052" i="11"/>
  <c r="M2052" i="11"/>
  <c r="L2052" i="11"/>
  <c r="N2051" i="11"/>
  <c r="M2051" i="11"/>
  <c r="L2051" i="11"/>
  <c r="N2050" i="11"/>
  <c r="M2050" i="11"/>
  <c r="L2050" i="11"/>
  <c r="N2049" i="11"/>
  <c r="M2049" i="11"/>
  <c r="L2049" i="11"/>
  <c r="N2048" i="11"/>
  <c r="M2048" i="11"/>
  <c r="L2048" i="11"/>
  <c r="N2047" i="11"/>
  <c r="M2047" i="11"/>
  <c r="L2047" i="11"/>
  <c r="N2046" i="11"/>
  <c r="M2046" i="11"/>
  <c r="L2046" i="11"/>
  <c r="N2045" i="11"/>
  <c r="M2045" i="11"/>
  <c r="L2045" i="11"/>
  <c r="N2044" i="11"/>
  <c r="M2044" i="11"/>
  <c r="L2044" i="11"/>
  <c r="N2043" i="11"/>
  <c r="M2043" i="11"/>
  <c r="L2043" i="11"/>
  <c r="N2042" i="11"/>
  <c r="M2042" i="11"/>
  <c r="L2042" i="11"/>
  <c r="N2041" i="11"/>
  <c r="M2041" i="11"/>
  <c r="L2041" i="11"/>
  <c r="N2040" i="11"/>
  <c r="M2040" i="11"/>
  <c r="L2040" i="11"/>
  <c r="N2039" i="11"/>
  <c r="M2039" i="11"/>
  <c r="L2039" i="11"/>
  <c r="N2038" i="11"/>
  <c r="M2038" i="11"/>
  <c r="L2038" i="11"/>
  <c r="N2037" i="11"/>
  <c r="M2037" i="11"/>
  <c r="L2037" i="11"/>
  <c r="N2036" i="11"/>
  <c r="M2036" i="11"/>
  <c r="L2036" i="11"/>
  <c r="N2035" i="11"/>
  <c r="M2035" i="11"/>
  <c r="L2035" i="11"/>
  <c r="N2034" i="11"/>
  <c r="M2034" i="11"/>
  <c r="L2034" i="11"/>
  <c r="N2033" i="11"/>
  <c r="M2033" i="11"/>
  <c r="L2033" i="11"/>
  <c r="N2032" i="11"/>
  <c r="M2032" i="11"/>
  <c r="L2032" i="11"/>
  <c r="N2031" i="11"/>
  <c r="M2031" i="11"/>
  <c r="L2031" i="11"/>
  <c r="N2030" i="11"/>
  <c r="M2030" i="11"/>
  <c r="L2030" i="11"/>
  <c r="N2029" i="11"/>
  <c r="M2029" i="11"/>
  <c r="L2029" i="11"/>
  <c r="N2028" i="11"/>
  <c r="M2028" i="11"/>
  <c r="L2028" i="11"/>
  <c r="N2027" i="11"/>
  <c r="M2027" i="11"/>
  <c r="L2027" i="11"/>
  <c r="N2026" i="11"/>
  <c r="M2026" i="11"/>
  <c r="L2026" i="11"/>
  <c r="N2025" i="11"/>
  <c r="M2025" i="11"/>
  <c r="L2025" i="11"/>
  <c r="N2024" i="11"/>
  <c r="M2024" i="11"/>
  <c r="L2024" i="11"/>
  <c r="N2023" i="11"/>
  <c r="M2023" i="11"/>
  <c r="L2023" i="11"/>
  <c r="N2022" i="11"/>
  <c r="M2022" i="11"/>
  <c r="L2022" i="11"/>
  <c r="N2021" i="11"/>
  <c r="M2021" i="11"/>
  <c r="L2021" i="11"/>
  <c r="N2020" i="11"/>
  <c r="M2020" i="11"/>
  <c r="L2020" i="11"/>
  <c r="N2019" i="11"/>
  <c r="M2019" i="11"/>
  <c r="L2019" i="11"/>
  <c r="N2018" i="11"/>
  <c r="M2018" i="11"/>
  <c r="L2018" i="11"/>
  <c r="N2017" i="11"/>
  <c r="M2017" i="11"/>
  <c r="L2017" i="11"/>
  <c r="N2016" i="11"/>
  <c r="M2016" i="11"/>
  <c r="L2016" i="11"/>
  <c r="N2015" i="11"/>
  <c r="M2015" i="11"/>
  <c r="L2015" i="11"/>
  <c r="N2014" i="11"/>
  <c r="M2014" i="11"/>
  <c r="L2014" i="11"/>
  <c r="N2013" i="11"/>
  <c r="M2013" i="11"/>
  <c r="L2013" i="11"/>
  <c r="N2012" i="11"/>
  <c r="M2012" i="11"/>
  <c r="L2012" i="11"/>
  <c r="N2011" i="11"/>
  <c r="M2011" i="11"/>
  <c r="L2011" i="11"/>
  <c r="N2010" i="11"/>
  <c r="M2010" i="11"/>
  <c r="L2010" i="11"/>
  <c r="N2009" i="11"/>
  <c r="M2009" i="11"/>
  <c r="L2009" i="11"/>
  <c r="N2008" i="11"/>
  <c r="M2008" i="11"/>
  <c r="L2008" i="11"/>
  <c r="N2007" i="11"/>
  <c r="M2007" i="11"/>
  <c r="L2007" i="11"/>
  <c r="N2006" i="11"/>
  <c r="M2006" i="11"/>
  <c r="L2006" i="11"/>
  <c r="N2005" i="11"/>
  <c r="M2005" i="11"/>
  <c r="L2005" i="11"/>
  <c r="N2004" i="11"/>
  <c r="M2004" i="11"/>
  <c r="L2004" i="11"/>
  <c r="N2003" i="11"/>
  <c r="M2003" i="11"/>
  <c r="L2003" i="11"/>
  <c r="N2002" i="11"/>
  <c r="M2002" i="11"/>
  <c r="L2002" i="11"/>
  <c r="N2001" i="11"/>
  <c r="M2001" i="11"/>
  <c r="L2001" i="11"/>
  <c r="N2000" i="11"/>
  <c r="M2000" i="11"/>
  <c r="L2000" i="11"/>
  <c r="N1999" i="11"/>
  <c r="M1999" i="11"/>
  <c r="L1999" i="11"/>
  <c r="N1998" i="11"/>
  <c r="M1998" i="11"/>
  <c r="L1998" i="11"/>
  <c r="N1997" i="11"/>
  <c r="M1997" i="11"/>
  <c r="L1997" i="11"/>
  <c r="N1996" i="11"/>
  <c r="M1996" i="11"/>
  <c r="L1996" i="11"/>
  <c r="N1995" i="11"/>
  <c r="M1995" i="11"/>
  <c r="L1995" i="11"/>
  <c r="N1994" i="11"/>
  <c r="M1994" i="11"/>
  <c r="L1994" i="11"/>
  <c r="N1993" i="11"/>
  <c r="M1993" i="11"/>
  <c r="L1993" i="11"/>
  <c r="N1992" i="11"/>
  <c r="M1992" i="11"/>
  <c r="L1992" i="11"/>
  <c r="N1991" i="11"/>
  <c r="M1991" i="11"/>
  <c r="L1991" i="11"/>
  <c r="N1990" i="11"/>
  <c r="M1990" i="11"/>
  <c r="L1990" i="11"/>
  <c r="N1989" i="11"/>
  <c r="M1989" i="11"/>
  <c r="L1989" i="11"/>
  <c r="N1988" i="11"/>
  <c r="M1988" i="11"/>
  <c r="L1988" i="11"/>
  <c r="N1987" i="11"/>
  <c r="M1987" i="11"/>
  <c r="L1987" i="11"/>
  <c r="N1986" i="11"/>
  <c r="M1986" i="11"/>
  <c r="L1986" i="11"/>
  <c r="N1985" i="11"/>
  <c r="M1985" i="11"/>
  <c r="L1985" i="11"/>
  <c r="N1984" i="11"/>
  <c r="M1984" i="11"/>
  <c r="L1984" i="11"/>
  <c r="N1983" i="11"/>
  <c r="M1983" i="11"/>
  <c r="L1983" i="11"/>
  <c r="N1982" i="11"/>
  <c r="M1982" i="11"/>
  <c r="L1982" i="11"/>
  <c r="N1981" i="11"/>
  <c r="M1981" i="11"/>
  <c r="L1981" i="11"/>
  <c r="N1980" i="11"/>
  <c r="M1980" i="11"/>
  <c r="L1980" i="11"/>
  <c r="N1979" i="11"/>
  <c r="M1979" i="11"/>
  <c r="L1979" i="11"/>
  <c r="N1978" i="11"/>
  <c r="M1978" i="11"/>
  <c r="L1978" i="11"/>
  <c r="N1977" i="11"/>
  <c r="M1977" i="11"/>
  <c r="L1977" i="11"/>
  <c r="N1976" i="11"/>
  <c r="M1976" i="11"/>
  <c r="L1976" i="11"/>
  <c r="N1975" i="11"/>
  <c r="M1975" i="11"/>
  <c r="L1975" i="11"/>
  <c r="N1974" i="11"/>
  <c r="M1974" i="11"/>
  <c r="L1974" i="11"/>
  <c r="N1973" i="11"/>
  <c r="M1973" i="11"/>
  <c r="L1973" i="11"/>
  <c r="N1972" i="11"/>
  <c r="M1972" i="11"/>
  <c r="L1972" i="11"/>
  <c r="N1971" i="11"/>
  <c r="M1971" i="11"/>
  <c r="L1971" i="11"/>
  <c r="N1970" i="11"/>
  <c r="M1970" i="11"/>
  <c r="L1970" i="11"/>
  <c r="N1969" i="11"/>
  <c r="M1969" i="11"/>
  <c r="L1969" i="11"/>
  <c r="N1968" i="11"/>
  <c r="M1968" i="11"/>
  <c r="L1968" i="11"/>
  <c r="N1967" i="11"/>
  <c r="M1967" i="11"/>
  <c r="L1967" i="11"/>
  <c r="N1966" i="11"/>
  <c r="M1966" i="11"/>
  <c r="L1966" i="11"/>
  <c r="N1965" i="11"/>
  <c r="M1965" i="11"/>
  <c r="L1965" i="11"/>
  <c r="N1964" i="11"/>
  <c r="M1964" i="11"/>
  <c r="L1964" i="11"/>
  <c r="N1963" i="11"/>
  <c r="M1963" i="11"/>
  <c r="L1963" i="11"/>
  <c r="N1962" i="11"/>
  <c r="M1962" i="11"/>
  <c r="L1962" i="11"/>
  <c r="N1961" i="11"/>
  <c r="M1961" i="11"/>
  <c r="L1961" i="11"/>
  <c r="N1960" i="11"/>
  <c r="M1960" i="11"/>
  <c r="L1960" i="11"/>
  <c r="N1959" i="11"/>
  <c r="M1959" i="11"/>
  <c r="L1959" i="11"/>
  <c r="N1958" i="11"/>
  <c r="M1958" i="11"/>
  <c r="L1958" i="11"/>
  <c r="N1957" i="11"/>
  <c r="M1957" i="11"/>
  <c r="L1957" i="11"/>
  <c r="N1956" i="11"/>
  <c r="M1956" i="11"/>
  <c r="L1956" i="11"/>
  <c r="N1955" i="11"/>
  <c r="M1955" i="11"/>
  <c r="L1955" i="11"/>
  <c r="N1954" i="11"/>
  <c r="M1954" i="11"/>
  <c r="L1954" i="11"/>
  <c r="N1953" i="11"/>
  <c r="M1953" i="11"/>
  <c r="L1953" i="11"/>
  <c r="N1952" i="11"/>
  <c r="M1952" i="11"/>
  <c r="L1952" i="11"/>
  <c r="N1951" i="11"/>
  <c r="M1951" i="11"/>
  <c r="L1951" i="11"/>
  <c r="N1950" i="11"/>
  <c r="M1950" i="11"/>
  <c r="L1950" i="11"/>
  <c r="N1949" i="11"/>
  <c r="M1949" i="11"/>
  <c r="L1949" i="11"/>
  <c r="N1948" i="11"/>
  <c r="M1948" i="11"/>
  <c r="L1948" i="11"/>
  <c r="N1947" i="11"/>
  <c r="M1947" i="11"/>
  <c r="L1947" i="11"/>
  <c r="N1946" i="11"/>
  <c r="M1946" i="11"/>
  <c r="L1946" i="11"/>
  <c r="N1945" i="11"/>
  <c r="M1945" i="11"/>
  <c r="L1945" i="11"/>
  <c r="N1944" i="11"/>
  <c r="M1944" i="11"/>
  <c r="L1944" i="11"/>
  <c r="N1943" i="11"/>
  <c r="M1943" i="11"/>
  <c r="L1943" i="11"/>
  <c r="N1942" i="11"/>
  <c r="M1942" i="11"/>
  <c r="L1942" i="11"/>
  <c r="N1941" i="11"/>
  <c r="M1941" i="11"/>
  <c r="L1941" i="11"/>
  <c r="N1940" i="11"/>
  <c r="M1940" i="11"/>
  <c r="L1940" i="11"/>
  <c r="N1939" i="11"/>
  <c r="M1939" i="11"/>
  <c r="L1939" i="11"/>
  <c r="N1938" i="11"/>
  <c r="M1938" i="11"/>
  <c r="L1938" i="11"/>
  <c r="N1937" i="11"/>
  <c r="M1937" i="11"/>
  <c r="L1937" i="11"/>
  <c r="N1936" i="11"/>
  <c r="M1936" i="11"/>
  <c r="L1936" i="11"/>
  <c r="N1935" i="11"/>
  <c r="M1935" i="11"/>
  <c r="L1935" i="11"/>
  <c r="N1934" i="11"/>
  <c r="M1934" i="11"/>
  <c r="L1934" i="11"/>
  <c r="N1933" i="11"/>
  <c r="M1933" i="11"/>
  <c r="L1933" i="11"/>
  <c r="N1932" i="11"/>
  <c r="M1932" i="11"/>
  <c r="L1932" i="11"/>
  <c r="N1931" i="11"/>
  <c r="M1931" i="11"/>
  <c r="L1931" i="11"/>
  <c r="N1930" i="11"/>
  <c r="M1930" i="11"/>
  <c r="L1930" i="11"/>
  <c r="N1929" i="11"/>
  <c r="M1929" i="11"/>
  <c r="L1929" i="11"/>
  <c r="N1928" i="11"/>
  <c r="M1928" i="11"/>
  <c r="L1928" i="11"/>
  <c r="N1927" i="11"/>
  <c r="M1927" i="11"/>
  <c r="L1927" i="11"/>
  <c r="N1926" i="11"/>
  <c r="M1926" i="11"/>
  <c r="L1926" i="11"/>
  <c r="N1925" i="11"/>
  <c r="M1925" i="11"/>
  <c r="L1925" i="11"/>
  <c r="N1924" i="11"/>
  <c r="M1924" i="11"/>
  <c r="L1924" i="11"/>
  <c r="N1923" i="11"/>
  <c r="M1923" i="11"/>
  <c r="L1923" i="11"/>
  <c r="N1922" i="11"/>
  <c r="M1922" i="11"/>
  <c r="L1922" i="11"/>
  <c r="N1921" i="11"/>
  <c r="M1921" i="11"/>
  <c r="L1921" i="11"/>
  <c r="N1920" i="11"/>
  <c r="M1920" i="11"/>
  <c r="L1920" i="11"/>
  <c r="N1919" i="11"/>
  <c r="M1919" i="11"/>
  <c r="L1919" i="11"/>
  <c r="N1918" i="11"/>
  <c r="M1918" i="11"/>
  <c r="L1918" i="11"/>
  <c r="N1917" i="11"/>
  <c r="M1917" i="11"/>
  <c r="L1917" i="11"/>
  <c r="N1916" i="11"/>
  <c r="M1916" i="11"/>
  <c r="L1916" i="11"/>
  <c r="N1915" i="11"/>
  <c r="M1915" i="11"/>
  <c r="L1915" i="11"/>
  <c r="N1914" i="11"/>
  <c r="M1914" i="11"/>
  <c r="L1914" i="11"/>
  <c r="N1913" i="11"/>
  <c r="M1913" i="11"/>
  <c r="L1913" i="11"/>
  <c r="N1912" i="11"/>
  <c r="M1912" i="11"/>
  <c r="L1912" i="11"/>
  <c r="N1911" i="11"/>
  <c r="M1911" i="11"/>
  <c r="L1911" i="11"/>
  <c r="N1910" i="11"/>
  <c r="M1910" i="11"/>
  <c r="L1910" i="11"/>
  <c r="N1909" i="11"/>
  <c r="M1909" i="11"/>
  <c r="L1909" i="11"/>
  <c r="N1908" i="11"/>
  <c r="M1908" i="11"/>
  <c r="L1908" i="11"/>
  <c r="N1907" i="11"/>
  <c r="M1907" i="11"/>
  <c r="L1907" i="11"/>
  <c r="N1906" i="11"/>
  <c r="M1906" i="11"/>
  <c r="L1906" i="11"/>
  <c r="N1905" i="11"/>
  <c r="M1905" i="11"/>
  <c r="L1905" i="11"/>
  <c r="N1904" i="11"/>
  <c r="M1904" i="11"/>
  <c r="L1904" i="11"/>
  <c r="N1903" i="11"/>
  <c r="M1903" i="11"/>
  <c r="L1903" i="11"/>
  <c r="N1902" i="11"/>
  <c r="M1902" i="11"/>
  <c r="L1902" i="11"/>
  <c r="N1901" i="11"/>
  <c r="M1901" i="11"/>
  <c r="L1901" i="11"/>
  <c r="N1900" i="11"/>
  <c r="M1900" i="11"/>
  <c r="L1900" i="11"/>
  <c r="N1899" i="11"/>
  <c r="M1899" i="11"/>
  <c r="L1899" i="11"/>
  <c r="N1898" i="11"/>
  <c r="M1898" i="11"/>
  <c r="L1898" i="11"/>
  <c r="N1897" i="11"/>
  <c r="M1897" i="11"/>
  <c r="L1897" i="11"/>
  <c r="N1896" i="11"/>
  <c r="M1896" i="11"/>
  <c r="L1896" i="11"/>
  <c r="N1895" i="11"/>
  <c r="M1895" i="11"/>
  <c r="L1895" i="11"/>
  <c r="N1894" i="11"/>
  <c r="M1894" i="11"/>
  <c r="L1894" i="11"/>
  <c r="N1893" i="11"/>
  <c r="M1893" i="11"/>
  <c r="L1893" i="11"/>
  <c r="N1892" i="11"/>
  <c r="M1892" i="11"/>
  <c r="L1892" i="11"/>
  <c r="N1891" i="11"/>
  <c r="M1891" i="11"/>
  <c r="L1891" i="11"/>
  <c r="N1890" i="11"/>
  <c r="M1890" i="11"/>
  <c r="L1890" i="11"/>
  <c r="N1889" i="11"/>
  <c r="M1889" i="11"/>
  <c r="L1889" i="11"/>
  <c r="N1888" i="11"/>
  <c r="M1888" i="11"/>
  <c r="L1888" i="11"/>
  <c r="N1887" i="11"/>
  <c r="M1887" i="11"/>
  <c r="L1887" i="11"/>
  <c r="N1886" i="11"/>
  <c r="M1886" i="11"/>
  <c r="L1886" i="11"/>
  <c r="N1885" i="11"/>
  <c r="M1885" i="11"/>
  <c r="L1885" i="11"/>
  <c r="N1884" i="11"/>
  <c r="M1884" i="11"/>
  <c r="L1884" i="11"/>
  <c r="N1883" i="11"/>
  <c r="M1883" i="11"/>
  <c r="L1883" i="11"/>
  <c r="N1882" i="11"/>
  <c r="M1882" i="11"/>
  <c r="L1882" i="11"/>
  <c r="N1881" i="11"/>
  <c r="M1881" i="11"/>
  <c r="L1881" i="11"/>
  <c r="N1880" i="11"/>
  <c r="M1880" i="11"/>
  <c r="L1880" i="11"/>
  <c r="N1879" i="11"/>
  <c r="M1879" i="11"/>
  <c r="L1879" i="11"/>
  <c r="N1878" i="11"/>
  <c r="M1878" i="11"/>
  <c r="L1878" i="11"/>
  <c r="N1877" i="11"/>
  <c r="M1877" i="11"/>
  <c r="L1877" i="11"/>
  <c r="N1876" i="11"/>
  <c r="M1876" i="11"/>
  <c r="L1876" i="11"/>
  <c r="N1875" i="11"/>
  <c r="M1875" i="11"/>
  <c r="L1875" i="11"/>
  <c r="N1874" i="11"/>
  <c r="M1874" i="11"/>
  <c r="L1874" i="11"/>
  <c r="N1873" i="11"/>
  <c r="M1873" i="11"/>
  <c r="L1873" i="11"/>
  <c r="N1872" i="11"/>
  <c r="M1872" i="11"/>
  <c r="L1872" i="11"/>
  <c r="N1871" i="11"/>
  <c r="M1871" i="11"/>
  <c r="L1871" i="11"/>
  <c r="N1870" i="11"/>
  <c r="M1870" i="11"/>
  <c r="L1870" i="11"/>
  <c r="N1869" i="11"/>
  <c r="M1869" i="11"/>
  <c r="L1869" i="11"/>
  <c r="N1868" i="11"/>
  <c r="M1868" i="11"/>
  <c r="L1868" i="11"/>
  <c r="N1867" i="11"/>
  <c r="M1867" i="11"/>
  <c r="L1867" i="11"/>
  <c r="N1866" i="11"/>
  <c r="M1866" i="11"/>
  <c r="L1866" i="11"/>
  <c r="N1865" i="11"/>
  <c r="M1865" i="11"/>
  <c r="L1865" i="11"/>
  <c r="N1864" i="11"/>
  <c r="M1864" i="11"/>
  <c r="L1864" i="11"/>
  <c r="N1863" i="11"/>
  <c r="M1863" i="11"/>
  <c r="L1863" i="11"/>
  <c r="N1862" i="11"/>
  <c r="M1862" i="11"/>
  <c r="L1862" i="11"/>
  <c r="N1861" i="11"/>
  <c r="M1861" i="11"/>
  <c r="L1861" i="11"/>
  <c r="N1860" i="11"/>
  <c r="M1860" i="11"/>
  <c r="L1860" i="11"/>
  <c r="N1859" i="11"/>
  <c r="M1859" i="11"/>
  <c r="L1859" i="11"/>
  <c r="N1858" i="11"/>
  <c r="M1858" i="11"/>
  <c r="L1858" i="11"/>
  <c r="N1857" i="11"/>
  <c r="M1857" i="11"/>
  <c r="L1857" i="11"/>
  <c r="N1856" i="11"/>
  <c r="M1856" i="11"/>
  <c r="L1856" i="11"/>
  <c r="N1855" i="11"/>
  <c r="M1855" i="11"/>
  <c r="L1855" i="11"/>
  <c r="N1854" i="11"/>
  <c r="M1854" i="11"/>
  <c r="L1854" i="11"/>
  <c r="N1853" i="11"/>
  <c r="M1853" i="11"/>
  <c r="L1853" i="11"/>
  <c r="N1852" i="11"/>
  <c r="M1852" i="11"/>
  <c r="L1852" i="11"/>
  <c r="N1851" i="11"/>
  <c r="M1851" i="11"/>
  <c r="L1851" i="11"/>
  <c r="N1850" i="11"/>
  <c r="M1850" i="11"/>
  <c r="L1850" i="11"/>
  <c r="N1849" i="11"/>
  <c r="M1849" i="11"/>
  <c r="L1849" i="11"/>
  <c r="N1848" i="11"/>
  <c r="M1848" i="11"/>
  <c r="L1848" i="11"/>
  <c r="N1847" i="11"/>
  <c r="M1847" i="11"/>
  <c r="L1847" i="11"/>
  <c r="N1846" i="11"/>
  <c r="M1846" i="11"/>
  <c r="L1846" i="11"/>
  <c r="N1845" i="11"/>
  <c r="M1845" i="11"/>
  <c r="L1845" i="11"/>
  <c r="N1844" i="11"/>
  <c r="M1844" i="11"/>
  <c r="L1844" i="11"/>
  <c r="N1843" i="11"/>
  <c r="M1843" i="11"/>
  <c r="L1843" i="11"/>
  <c r="N1842" i="11"/>
  <c r="M1842" i="11"/>
  <c r="L1842" i="11"/>
  <c r="N1841" i="11"/>
  <c r="M1841" i="11"/>
  <c r="L1841" i="11"/>
  <c r="N1840" i="11"/>
  <c r="M1840" i="11"/>
  <c r="L1840" i="11"/>
  <c r="N1839" i="11"/>
  <c r="M1839" i="11"/>
  <c r="L1839" i="11"/>
  <c r="N1838" i="11"/>
  <c r="M1838" i="11"/>
  <c r="L1838" i="11"/>
  <c r="N1837" i="11"/>
  <c r="M1837" i="11"/>
  <c r="L1837" i="11"/>
  <c r="N1836" i="11"/>
  <c r="M1836" i="11"/>
  <c r="L1836" i="11"/>
  <c r="N1835" i="11"/>
  <c r="M1835" i="11"/>
  <c r="L1835" i="11"/>
  <c r="N1834" i="11"/>
  <c r="M1834" i="11"/>
  <c r="L1834" i="11"/>
  <c r="N1833" i="11"/>
  <c r="M1833" i="11"/>
  <c r="L1833" i="11"/>
  <c r="N1832" i="11"/>
  <c r="M1832" i="11"/>
  <c r="L1832" i="11"/>
  <c r="N1831" i="11"/>
  <c r="M1831" i="11"/>
  <c r="L1831" i="11"/>
  <c r="N1830" i="11"/>
  <c r="M1830" i="11"/>
  <c r="L1830" i="11"/>
  <c r="N1829" i="11"/>
  <c r="M1829" i="11"/>
  <c r="L1829" i="11"/>
  <c r="N1828" i="11"/>
  <c r="M1828" i="11"/>
  <c r="L1828" i="11"/>
  <c r="N1827" i="11"/>
  <c r="M1827" i="11"/>
  <c r="L1827" i="11"/>
  <c r="N1826" i="11"/>
  <c r="M1826" i="11"/>
  <c r="L1826" i="11"/>
  <c r="N1825" i="11"/>
  <c r="M1825" i="11"/>
  <c r="L1825" i="11"/>
  <c r="N1824" i="11"/>
  <c r="M1824" i="11"/>
  <c r="L1824" i="11"/>
  <c r="N1823" i="11"/>
  <c r="M1823" i="11"/>
  <c r="L1823" i="11"/>
  <c r="N1822" i="11"/>
  <c r="M1822" i="11"/>
  <c r="L1822" i="11"/>
  <c r="N1821" i="11"/>
  <c r="M1821" i="11"/>
  <c r="L1821" i="11"/>
  <c r="N1820" i="11"/>
  <c r="M1820" i="11"/>
  <c r="L1820" i="11"/>
  <c r="N1819" i="11"/>
  <c r="M1819" i="11"/>
  <c r="L1819" i="11"/>
  <c r="N1818" i="11"/>
  <c r="M1818" i="11"/>
  <c r="L1818" i="11"/>
  <c r="N1817" i="11"/>
  <c r="M1817" i="11"/>
  <c r="L1817" i="11"/>
  <c r="N1816" i="11"/>
  <c r="M1816" i="11"/>
  <c r="L1816" i="11"/>
  <c r="N1815" i="11"/>
  <c r="M1815" i="11"/>
  <c r="L1815" i="11"/>
  <c r="N1814" i="11"/>
  <c r="M1814" i="11"/>
  <c r="L1814" i="11"/>
  <c r="N1813" i="11"/>
  <c r="M1813" i="11"/>
  <c r="L1813" i="11"/>
  <c r="N1812" i="11"/>
  <c r="M1812" i="11"/>
  <c r="L1812" i="11"/>
  <c r="N1811" i="11"/>
  <c r="M1811" i="11"/>
  <c r="L1811" i="11"/>
  <c r="N1810" i="11"/>
  <c r="M1810" i="11"/>
  <c r="L1810" i="11"/>
  <c r="N1809" i="11"/>
  <c r="M1809" i="11"/>
  <c r="L1809" i="11"/>
  <c r="N1808" i="11"/>
  <c r="M1808" i="11"/>
  <c r="L1808" i="11"/>
  <c r="N1807" i="11"/>
  <c r="M1807" i="11"/>
  <c r="L1807" i="11"/>
  <c r="N1806" i="11"/>
  <c r="M1806" i="11"/>
  <c r="L1806" i="11"/>
  <c r="N1805" i="11"/>
  <c r="M1805" i="11"/>
  <c r="L1805" i="11"/>
  <c r="N1804" i="11"/>
  <c r="M1804" i="11"/>
  <c r="L1804" i="11"/>
  <c r="N1803" i="11"/>
  <c r="M1803" i="11"/>
  <c r="L1803" i="11"/>
  <c r="N1802" i="11"/>
  <c r="M1802" i="11"/>
  <c r="L1802" i="11"/>
  <c r="N1801" i="11"/>
  <c r="M1801" i="11"/>
  <c r="L1801" i="11"/>
  <c r="N1800" i="11"/>
  <c r="M1800" i="11"/>
  <c r="L1800" i="11"/>
  <c r="N1799" i="11"/>
  <c r="M1799" i="11"/>
  <c r="L1799" i="11"/>
  <c r="N1798" i="11"/>
  <c r="M1798" i="11"/>
  <c r="L1798" i="11"/>
  <c r="N1797" i="11"/>
  <c r="M1797" i="11"/>
  <c r="L1797" i="11"/>
  <c r="N1796" i="11"/>
  <c r="M1796" i="11"/>
  <c r="L1796" i="11"/>
  <c r="N1795" i="11"/>
  <c r="M1795" i="11"/>
  <c r="L1795" i="11"/>
  <c r="N1794" i="11"/>
  <c r="M1794" i="11"/>
  <c r="L1794" i="11"/>
  <c r="N1793" i="11"/>
  <c r="M1793" i="11"/>
  <c r="L1793" i="11"/>
  <c r="N1792" i="11"/>
  <c r="M1792" i="11"/>
  <c r="L1792" i="11"/>
  <c r="N1791" i="11"/>
  <c r="M1791" i="11"/>
  <c r="L1791" i="11"/>
  <c r="N1790" i="11"/>
  <c r="M1790" i="11"/>
  <c r="L1790" i="11"/>
  <c r="N1789" i="11"/>
  <c r="M1789" i="11"/>
  <c r="L1789" i="11"/>
  <c r="N1788" i="11"/>
  <c r="M1788" i="11"/>
  <c r="L1788" i="11"/>
  <c r="N1787" i="11"/>
  <c r="M1787" i="11"/>
  <c r="L1787" i="11"/>
  <c r="N1786" i="11"/>
  <c r="M1786" i="11"/>
  <c r="L1786" i="11"/>
  <c r="N1785" i="11"/>
  <c r="M1785" i="11"/>
  <c r="L1785" i="11"/>
  <c r="N1784" i="11"/>
  <c r="M1784" i="11"/>
  <c r="L1784" i="11"/>
  <c r="N1783" i="11"/>
  <c r="M1783" i="11"/>
  <c r="L1783" i="11"/>
  <c r="N1782" i="11"/>
  <c r="M1782" i="11"/>
  <c r="L1782" i="11"/>
  <c r="N1781" i="11"/>
  <c r="M1781" i="11"/>
  <c r="L1781" i="11"/>
  <c r="N1780" i="11"/>
  <c r="M1780" i="11"/>
  <c r="L1780" i="11"/>
  <c r="N1779" i="11"/>
  <c r="M1779" i="11"/>
  <c r="L1779" i="11"/>
  <c r="N1778" i="11"/>
  <c r="M1778" i="11"/>
  <c r="L1778" i="11"/>
  <c r="N1777" i="11"/>
  <c r="M1777" i="11"/>
  <c r="L1777" i="11"/>
  <c r="N1776" i="11"/>
  <c r="M1776" i="11"/>
  <c r="L1776" i="11"/>
  <c r="N1775" i="11"/>
  <c r="M1775" i="11"/>
  <c r="L1775" i="11"/>
  <c r="N1774" i="11"/>
  <c r="M1774" i="11"/>
  <c r="L1774" i="11"/>
  <c r="N1773" i="11"/>
  <c r="M1773" i="11"/>
  <c r="L1773" i="11"/>
  <c r="N1772" i="11"/>
  <c r="M1772" i="11"/>
  <c r="L1772" i="11"/>
  <c r="N1771" i="11"/>
  <c r="M1771" i="11"/>
  <c r="L1771" i="11"/>
  <c r="N1770" i="11"/>
  <c r="M1770" i="11"/>
  <c r="L1770" i="11"/>
  <c r="N1769" i="11"/>
  <c r="M1769" i="11"/>
  <c r="L1769" i="11"/>
  <c r="N1768" i="11"/>
  <c r="M1768" i="11"/>
  <c r="L1768" i="11"/>
  <c r="N1767" i="11"/>
  <c r="M1767" i="11"/>
  <c r="L1767" i="11"/>
  <c r="N1766" i="11"/>
  <c r="M1766" i="11"/>
  <c r="L1766" i="11"/>
  <c r="N1765" i="11"/>
  <c r="M1765" i="11"/>
  <c r="L1765" i="11"/>
  <c r="N1764" i="11"/>
  <c r="M1764" i="11"/>
  <c r="L1764" i="11"/>
  <c r="N1763" i="11"/>
  <c r="M1763" i="11"/>
  <c r="L1763" i="11"/>
  <c r="N1762" i="11"/>
  <c r="M1762" i="11"/>
  <c r="L1762" i="11"/>
  <c r="N1761" i="11"/>
  <c r="M1761" i="11"/>
  <c r="L1761" i="11"/>
  <c r="N1760" i="11"/>
  <c r="M1760" i="11"/>
  <c r="L1760" i="11"/>
  <c r="N1759" i="11"/>
  <c r="M1759" i="11"/>
  <c r="L1759" i="11"/>
  <c r="N1758" i="11"/>
  <c r="M1758" i="11"/>
  <c r="L1758" i="11"/>
  <c r="N1757" i="11"/>
  <c r="M1757" i="11"/>
  <c r="L1757" i="11"/>
  <c r="N1756" i="11"/>
  <c r="M1756" i="11"/>
  <c r="L1756" i="11"/>
  <c r="N1755" i="11"/>
  <c r="M1755" i="11"/>
  <c r="L1755" i="11"/>
  <c r="N1754" i="11"/>
  <c r="M1754" i="11"/>
  <c r="L1754" i="11"/>
  <c r="N1753" i="11"/>
  <c r="M1753" i="11"/>
  <c r="L1753" i="11"/>
  <c r="N1752" i="11"/>
  <c r="M1752" i="11"/>
  <c r="L1752" i="11"/>
  <c r="N1751" i="11"/>
  <c r="M1751" i="11"/>
  <c r="L1751" i="11"/>
  <c r="N1750" i="11"/>
  <c r="M1750" i="11"/>
  <c r="L1750" i="11"/>
  <c r="N1749" i="11"/>
  <c r="M1749" i="11"/>
  <c r="L1749" i="11"/>
  <c r="N1748" i="11"/>
  <c r="M1748" i="11"/>
  <c r="L1748" i="11"/>
  <c r="N1747" i="11"/>
  <c r="M1747" i="11"/>
  <c r="L1747" i="11"/>
  <c r="N1746" i="11"/>
  <c r="M1746" i="11"/>
  <c r="L1746" i="11"/>
  <c r="N1745" i="11"/>
  <c r="M1745" i="11"/>
  <c r="L1745" i="11"/>
  <c r="N1744" i="11"/>
  <c r="M1744" i="11"/>
  <c r="L1744" i="11"/>
  <c r="N1743" i="11"/>
  <c r="M1743" i="11"/>
  <c r="L1743" i="11"/>
  <c r="N1742" i="11"/>
  <c r="M1742" i="11"/>
  <c r="L1742" i="11"/>
  <c r="N1741" i="11"/>
  <c r="M1741" i="11"/>
  <c r="L1741" i="11"/>
  <c r="N1740" i="11"/>
  <c r="M1740" i="11"/>
  <c r="L1740" i="11"/>
  <c r="N1739" i="11"/>
  <c r="M1739" i="11"/>
  <c r="L1739" i="11"/>
  <c r="N1738" i="11"/>
  <c r="M1738" i="11"/>
  <c r="L1738" i="11"/>
  <c r="N1737" i="11"/>
  <c r="M1737" i="11"/>
  <c r="L1737" i="11"/>
  <c r="N1736" i="11"/>
  <c r="M1736" i="11"/>
  <c r="L1736" i="11"/>
  <c r="N1735" i="11"/>
  <c r="M1735" i="11"/>
  <c r="L1735" i="11"/>
  <c r="N1734" i="11"/>
  <c r="M1734" i="11"/>
  <c r="L1734" i="11"/>
  <c r="N1733" i="11"/>
  <c r="M1733" i="11"/>
  <c r="L1733" i="11"/>
  <c r="N1732" i="11"/>
  <c r="M1732" i="11"/>
  <c r="L1732" i="11"/>
  <c r="N1731" i="11"/>
  <c r="M1731" i="11"/>
  <c r="L1731" i="11"/>
  <c r="N1730" i="11"/>
  <c r="M1730" i="11"/>
  <c r="L1730" i="11"/>
  <c r="N1729" i="11"/>
  <c r="M1729" i="11"/>
  <c r="L1729" i="11"/>
  <c r="N1728" i="11"/>
  <c r="M1728" i="11"/>
  <c r="L1728" i="11"/>
  <c r="N1727" i="11"/>
  <c r="M1727" i="11"/>
  <c r="L1727" i="11"/>
  <c r="N1726" i="11"/>
  <c r="M1726" i="11"/>
  <c r="L1726" i="11"/>
  <c r="N1725" i="11"/>
  <c r="M1725" i="11"/>
  <c r="L1725" i="11"/>
  <c r="N1724" i="11"/>
  <c r="M1724" i="11"/>
  <c r="L1724" i="11"/>
  <c r="N1723" i="11"/>
  <c r="M1723" i="11"/>
  <c r="L1723" i="11"/>
  <c r="N1722" i="11"/>
  <c r="M1722" i="11"/>
  <c r="L1722" i="11"/>
  <c r="N1721" i="11"/>
  <c r="M1721" i="11"/>
  <c r="L1721" i="11"/>
  <c r="N1720" i="11"/>
  <c r="M1720" i="11"/>
  <c r="L1720" i="11"/>
  <c r="N1719" i="11"/>
  <c r="M1719" i="11"/>
  <c r="L1719" i="11"/>
  <c r="N1718" i="11"/>
  <c r="M1718" i="11"/>
  <c r="L1718" i="11"/>
  <c r="N1717" i="11"/>
  <c r="M1717" i="11"/>
  <c r="L1717" i="11"/>
  <c r="N1716" i="11"/>
  <c r="M1716" i="11"/>
  <c r="L1716" i="11"/>
  <c r="N1715" i="11"/>
  <c r="M1715" i="11"/>
  <c r="L1715" i="11"/>
  <c r="N1714" i="11"/>
  <c r="M1714" i="11"/>
  <c r="L1714" i="11"/>
  <c r="N1713" i="11"/>
  <c r="M1713" i="11"/>
  <c r="L1713" i="11"/>
  <c r="N1712" i="11"/>
  <c r="M1712" i="11"/>
  <c r="L1712" i="11"/>
  <c r="N1711" i="11"/>
  <c r="M1711" i="11"/>
  <c r="L1711" i="11"/>
  <c r="N1710" i="11"/>
  <c r="M1710" i="11"/>
  <c r="L1710" i="11"/>
  <c r="N1709" i="11"/>
  <c r="M1709" i="11"/>
  <c r="L1709" i="11"/>
  <c r="N1708" i="11"/>
  <c r="M1708" i="11"/>
  <c r="L1708" i="11"/>
  <c r="N1707" i="11"/>
  <c r="M1707" i="11"/>
  <c r="L1707" i="11"/>
  <c r="N1706" i="11"/>
  <c r="M1706" i="11"/>
  <c r="L1706" i="11"/>
  <c r="N1705" i="11"/>
  <c r="M1705" i="11"/>
  <c r="L1705" i="11"/>
  <c r="N1704" i="11"/>
  <c r="M1704" i="11"/>
  <c r="L1704" i="11"/>
  <c r="N1703" i="11"/>
  <c r="M1703" i="11"/>
  <c r="L1703" i="11"/>
  <c r="N1702" i="11"/>
  <c r="M1702" i="11"/>
  <c r="L1702" i="11"/>
  <c r="N1701" i="11"/>
  <c r="M1701" i="11"/>
  <c r="L1701" i="11"/>
  <c r="N1700" i="11"/>
  <c r="M1700" i="11"/>
  <c r="L1700" i="11"/>
  <c r="N1699" i="11"/>
  <c r="M1699" i="11"/>
  <c r="L1699" i="11"/>
  <c r="N1698" i="11"/>
  <c r="M1698" i="11"/>
  <c r="L1698" i="11"/>
  <c r="N1697" i="11"/>
  <c r="M1697" i="11"/>
  <c r="L1697" i="11"/>
  <c r="N1696" i="11"/>
  <c r="M1696" i="11"/>
  <c r="L1696" i="11"/>
  <c r="N1695" i="11"/>
  <c r="M1695" i="11"/>
  <c r="L1695" i="11"/>
  <c r="N1694" i="11"/>
  <c r="M1694" i="11"/>
  <c r="L1694" i="11"/>
  <c r="N1693" i="11"/>
  <c r="M1693" i="11"/>
  <c r="L1693" i="11"/>
  <c r="N1692" i="11"/>
  <c r="M1692" i="11"/>
  <c r="L1692" i="11"/>
  <c r="N1691" i="11"/>
  <c r="M1691" i="11"/>
  <c r="L1691" i="11"/>
  <c r="N1690" i="11"/>
  <c r="M1690" i="11"/>
  <c r="L1690" i="11"/>
  <c r="N1689" i="11"/>
  <c r="M1689" i="11"/>
  <c r="L1689" i="11"/>
  <c r="N1688" i="11"/>
  <c r="M1688" i="11"/>
  <c r="L1688" i="11"/>
  <c r="N1687" i="11"/>
  <c r="M1687" i="11"/>
  <c r="L1687" i="11"/>
  <c r="N1686" i="11"/>
  <c r="M1686" i="11"/>
  <c r="L1686" i="11"/>
  <c r="N1685" i="11"/>
  <c r="M1685" i="11"/>
  <c r="L1685" i="11"/>
  <c r="N1684" i="11"/>
  <c r="M1684" i="11"/>
  <c r="L1684" i="11"/>
  <c r="N1683" i="11"/>
  <c r="M1683" i="11"/>
  <c r="L1683" i="11"/>
  <c r="N1682" i="11"/>
  <c r="M1682" i="11"/>
  <c r="L1682" i="11"/>
  <c r="N1681" i="11"/>
  <c r="M1681" i="11"/>
  <c r="L1681" i="11"/>
  <c r="N1680" i="11"/>
  <c r="M1680" i="11"/>
  <c r="L1680" i="11"/>
  <c r="N1679" i="11"/>
  <c r="M1679" i="11"/>
  <c r="L1679" i="11"/>
  <c r="N1678" i="11"/>
  <c r="M1678" i="11"/>
  <c r="L1678" i="11"/>
  <c r="N1677" i="11"/>
  <c r="M1677" i="11"/>
  <c r="L1677" i="11"/>
  <c r="N1676" i="11"/>
  <c r="M1676" i="11"/>
  <c r="L1676" i="11"/>
  <c r="N1675" i="11"/>
  <c r="M1675" i="11"/>
  <c r="L1675" i="11"/>
  <c r="N1674" i="11"/>
  <c r="M1674" i="11"/>
  <c r="L1674" i="11"/>
  <c r="N1673" i="11"/>
  <c r="M1673" i="11"/>
  <c r="L1673" i="11"/>
  <c r="N1672" i="11"/>
  <c r="M1672" i="11"/>
  <c r="L1672" i="11"/>
  <c r="N1671" i="11"/>
  <c r="M1671" i="11"/>
  <c r="L1671" i="11"/>
  <c r="N1670" i="11"/>
  <c r="M1670" i="11"/>
  <c r="L1670" i="11"/>
  <c r="N1669" i="11"/>
  <c r="M1669" i="11"/>
  <c r="L1669" i="11"/>
  <c r="N1668" i="11"/>
  <c r="M1668" i="11"/>
  <c r="L1668" i="11"/>
  <c r="N1667" i="11"/>
  <c r="M1667" i="11"/>
  <c r="L1667" i="11"/>
  <c r="N1666" i="11"/>
  <c r="M1666" i="11"/>
  <c r="L1666" i="11"/>
  <c r="N1665" i="11"/>
  <c r="M1665" i="11"/>
  <c r="L1665" i="11"/>
  <c r="N1664" i="11"/>
  <c r="M1664" i="11"/>
  <c r="L1664" i="11"/>
  <c r="N1663" i="11"/>
  <c r="M1663" i="11"/>
  <c r="L1663" i="11"/>
  <c r="N1662" i="11"/>
  <c r="M1662" i="11"/>
  <c r="L1662" i="11"/>
  <c r="N1661" i="11"/>
  <c r="M1661" i="11"/>
  <c r="L1661" i="11"/>
  <c r="N1660" i="11"/>
  <c r="M1660" i="11"/>
  <c r="L1660" i="11"/>
  <c r="N1659" i="11"/>
  <c r="M1659" i="11"/>
  <c r="L1659" i="11"/>
  <c r="N1658" i="11"/>
  <c r="M1658" i="11"/>
  <c r="L1658" i="11"/>
  <c r="N1657" i="11"/>
  <c r="M1657" i="11"/>
  <c r="L1657" i="11"/>
  <c r="N1656" i="11"/>
  <c r="M1656" i="11"/>
  <c r="L1656" i="11"/>
  <c r="N1655" i="11"/>
  <c r="M1655" i="11"/>
  <c r="L1655" i="11"/>
  <c r="N1654" i="11"/>
  <c r="M1654" i="11"/>
  <c r="L1654" i="11"/>
  <c r="N1653" i="11"/>
  <c r="M1653" i="11"/>
  <c r="L1653" i="11"/>
  <c r="N1652" i="11"/>
  <c r="M1652" i="11"/>
  <c r="L1652" i="11"/>
  <c r="N1651" i="11"/>
  <c r="M1651" i="11"/>
  <c r="L1651" i="11"/>
  <c r="N1650" i="11"/>
  <c r="M1650" i="11"/>
  <c r="L1650" i="11"/>
  <c r="N1649" i="11"/>
  <c r="M1649" i="11"/>
  <c r="L1649" i="11"/>
  <c r="N1648" i="11"/>
  <c r="M1648" i="11"/>
  <c r="L1648" i="11"/>
  <c r="N1647" i="11"/>
  <c r="M1647" i="11"/>
  <c r="L1647" i="11"/>
  <c r="N1646" i="11"/>
  <c r="M1646" i="11"/>
  <c r="L1646" i="11"/>
  <c r="N1645" i="11"/>
  <c r="M1645" i="11"/>
  <c r="L1645" i="11"/>
  <c r="N1644" i="11"/>
  <c r="M1644" i="11"/>
  <c r="L1644" i="11"/>
  <c r="N1643" i="11"/>
  <c r="M1643" i="11"/>
  <c r="L1643" i="11"/>
  <c r="N1642" i="11"/>
  <c r="M1642" i="11"/>
  <c r="L1642" i="11"/>
  <c r="N1641" i="11"/>
  <c r="M1641" i="11"/>
  <c r="L1641" i="11"/>
  <c r="N1640" i="11"/>
  <c r="M1640" i="11"/>
  <c r="L1640" i="11"/>
  <c r="N1639" i="11"/>
  <c r="M1639" i="11"/>
  <c r="L1639" i="11"/>
  <c r="N1638" i="11"/>
  <c r="M1638" i="11"/>
  <c r="L1638" i="11"/>
  <c r="N1637" i="11"/>
  <c r="M1637" i="11"/>
  <c r="L1637" i="11"/>
  <c r="N1636" i="11"/>
  <c r="M1636" i="11"/>
  <c r="L1636" i="11"/>
  <c r="N1635" i="11"/>
  <c r="M1635" i="11"/>
  <c r="L1635" i="11"/>
  <c r="N1634" i="11"/>
  <c r="M1634" i="11"/>
  <c r="L1634" i="11"/>
  <c r="N1633" i="11"/>
  <c r="M1633" i="11"/>
  <c r="L1633" i="11"/>
  <c r="N1632" i="11"/>
  <c r="M1632" i="11"/>
  <c r="L1632" i="11"/>
  <c r="N1631" i="11"/>
  <c r="M1631" i="11"/>
  <c r="L1631" i="11"/>
  <c r="N1630" i="11"/>
  <c r="M1630" i="11"/>
  <c r="L1630" i="11"/>
  <c r="N1629" i="11"/>
  <c r="M1629" i="11"/>
  <c r="L1629" i="11"/>
  <c r="N1628" i="11"/>
  <c r="M1628" i="11"/>
  <c r="L1628" i="11"/>
  <c r="N1627" i="11"/>
  <c r="M1627" i="11"/>
  <c r="L1627" i="11"/>
  <c r="N1626" i="11"/>
  <c r="M1626" i="11"/>
  <c r="L1626" i="11"/>
  <c r="N1625" i="11"/>
  <c r="M1625" i="11"/>
  <c r="L1625" i="11"/>
  <c r="N1624" i="11"/>
  <c r="M1624" i="11"/>
  <c r="L1624" i="11"/>
  <c r="N1623" i="11"/>
  <c r="M1623" i="11"/>
  <c r="L1623" i="11"/>
  <c r="N1622" i="11"/>
  <c r="M1622" i="11"/>
  <c r="L1622" i="11"/>
  <c r="N1621" i="11"/>
  <c r="M1621" i="11"/>
  <c r="L1621" i="11"/>
  <c r="N1620" i="11"/>
  <c r="M1620" i="11"/>
  <c r="L1620" i="11"/>
  <c r="N1619" i="11"/>
  <c r="M1619" i="11"/>
  <c r="L1619" i="11"/>
  <c r="N1618" i="11"/>
  <c r="M1618" i="11"/>
  <c r="L1618" i="11"/>
  <c r="N1617" i="11"/>
  <c r="M1617" i="11"/>
  <c r="L1617" i="11"/>
  <c r="N1616" i="11"/>
  <c r="M1616" i="11"/>
  <c r="L1616" i="11"/>
  <c r="N1615" i="11"/>
  <c r="M1615" i="11"/>
  <c r="L1615" i="11"/>
  <c r="N1614" i="11"/>
  <c r="M1614" i="11"/>
  <c r="L1614" i="11"/>
  <c r="N1613" i="11"/>
  <c r="M1613" i="11"/>
  <c r="L1613" i="11"/>
  <c r="N1612" i="11"/>
  <c r="M1612" i="11"/>
  <c r="L1612" i="11"/>
  <c r="N1611" i="11"/>
  <c r="M1611" i="11"/>
  <c r="L1611" i="11"/>
  <c r="N1610" i="11"/>
  <c r="M1610" i="11"/>
  <c r="L1610" i="11"/>
  <c r="N1609" i="11"/>
  <c r="M1609" i="11"/>
  <c r="L1609" i="11"/>
  <c r="N1608" i="11"/>
  <c r="M1608" i="11"/>
  <c r="L1608" i="11"/>
  <c r="N1607" i="11"/>
  <c r="M1607" i="11"/>
  <c r="L1607" i="11"/>
  <c r="N1606" i="11"/>
  <c r="M1606" i="11"/>
  <c r="L1606" i="11"/>
  <c r="N1605" i="11"/>
  <c r="M1605" i="11"/>
  <c r="L1605" i="11"/>
  <c r="N1604" i="11"/>
  <c r="M1604" i="11"/>
  <c r="L1604" i="11"/>
  <c r="N1603" i="11"/>
  <c r="M1603" i="11"/>
  <c r="L1603" i="11"/>
  <c r="N1602" i="11"/>
  <c r="M1602" i="11"/>
  <c r="L1602" i="11"/>
  <c r="N1601" i="11"/>
  <c r="M1601" i="11"/>
  <c r="L1601" i="11"/>
  <c r="N1600" i="11"/>
  <c r="M1600" i="11"/>
  <c r="L1600" i="11"/>
  <c r="N1599" i="11"/>
  <c r="M1599" i="11"/>
  <c r="L1599" i="11"/>
  <c r="N1598" i="11"/>
  <c r="M1598" i="11"/>
  <c r="L1598" i="11"/>
  <c r="N1597" i="11"/>
  <c r="M1597" i="11"/>
  <c r="L1597" i="11"/>
  <c r="N1596" i="11"/>
  <c r="M1596" i="11"/>
  <c r="L1596" i="11"/>
  <c r="N1595" i="11"/>
  <c r="M1595" i="11"/>
  <c r="L1595" i="11"/>
  <c r="N1594" i="11"/>
  <c r="M1594" i="11"/>
  <c r="L1594" i="11"/>
  <c r="N1593" i="11"/>
  <c r="M1593" i="11"/>
  <c r="L1593" i="11"/>
  <c r="N1592" i="11"/>
  <c r="M1592" i="11"/>
  <c r="L1592" i="11"/>
  <c r="N1591" i="11"/>
  <c r="M1591" i="11"/>
  <c r="L1591" i="11"/>
  <c r="N1590" i="11"/>
  <c r="M1590" i="11"/>
  <c r="L1590" i="11"/>
  <c r="N1589" i="11"/>
  <c r="M1589" i="11"/>
  <c r="L1589" i="11"/>
  <c r="N1588" i="11"/>
  <c r="M1588" i="11"/>
  <c r="L1588" i="11"/>
  <c r="N1587" i="11"/>
  <c r="M1587" i="11"/>
  <c r="L1587" i="11"/>
  <c r="N1586" i="11"/>
  <c r="M1586" i="11"/>
  <c r="L1586" i="11"/>
  <c r="N1585" i="11"/>
  <c r="M1585" i="11"/>
  <c r="L1585" i="11"/>
  <c r="N1584" i="11"/>
  <c r="M1584" i="11"/>
  <c r="L1584" i="11"/>
  <c r="N1583" i="11"/>
  <c r="M1583" i="11"/>
  <c r="L1583" i="11"/>
  <c r="N1582" i="11"/>
  <c r="M1582" i="11"/>
  <c r="L1582" i="11"/>
  <c r="N1581" i="11"/>
  <c r="M1581" i="11"/>
  <c r="L1581" i="11"/>
  <c r="N1580" i="11"/>
  <c r="M1580" i="11"/>
  <c r="L1580" i="11"/>
  <c r="N1579" i="11"/>
  <c r="M1579" i="11"/>
  <c r="L1579" i="11"/>
  <c r="N1578" i="11"/>
  <c r="M1578" i="11"/>
  <c r="L1578" i="11"/>
  <c r="N1577" i="11"/>
  <c r="M1577" i="11"/>
  <c r="L1577" i="11"/>
  <c r="N1576" i="11"/>
  <c r="M1576" i="11"/>
  <c r="L1576" i="11"/>
  <c r="N1575" i="11"/>
  <c r="M1575" i="11"/>
  <c r="L1575" i="11"/>
  <c r="N1574" i="11"/>
  <c r="M1574" i="11"/>
  <c r="L1574" i="11"/>
  <c r="N1573" i="11"/>
  <c r="M1573" i="11"/>
  <c r="L1573" i="11"/>
  <c r="N1572" i="11"/>
  <c r="M1572" i="11"/>
  <c r="L1572" i="11"/>
  <c r="N1571" i="11"/>
  <c r="M1571" i="11"/>
  <c r="L1571" i="11"/>
  <c r="N1570" i="11"/>
  <c r="M1570" i="11"/>
  <c r="L1570" i="11"/>
  <c r="N1569" i="11"/>
  <c r="M1569" i="11"/>
  <c r="L1569" i="11"/>
  <c r="N1568" i="11"/>
  <c r="M1568" i="11"/>
  <c r="L1568" i="11"/>
  <c r="N1567" i="11"/>
  <c r="M1567" i="11"/>
  <c r="L1567" i="11"/>
  <c r="N1566" i="11"/>
  <c r="M1566" i="11"/>
  <c r="L1566" i="11"/>
  <c r="N1565" i="11"/>
  <c r="M1565" i="11"/>
  <c r="L1565" i="11"/>
  <c r="N1564" i="11"/>
  <c r="M1564" i="11"/>
  <c r="L1564" i="11"/>
  <c r="N1563" i="11"/>
  <c r="M1563" i="11"/>
  <c r="L1563" i="11"/>
  <c r="N1562" i="11"/>
  <c r="M1562" i="11"/>
  <c r="L1562" i="11"/>
  <c r="N1561" i="11"/>
  <c r="M1561" i="11"/>
  <c r="L1561" i="11"/>
  <c r="N1560" i="11"/>
  <c r="M1560" i="11"/>
  <c r="L1560" i="11"/>
  <c r="N1559" i="11"/>
  <c r="M1559" i="11"/>
  <c r="L1559" i="11"/>
  <c r="N1558" i="11"/>
  <c r="M1558" i="11"/>
  <c r="L1558" i="11"/>
  <c r="N1557" i="11"/>
  <c r="M1557" i="11"/>
  <c r="L1557" i="11"/>
  <c r="N1556" i="11"/>
  <c r="M1556" i="11"/>
  <c r="L1556" i="11"/>
  <c r="N1555" i="11"/>
  <c r="M1555" i="11"/>
  <c r="L1555" i="11"/>
  <c r="N1554" i="11"/>
  <c r="M1554" i="11"/>
  <c r="L1554" i="11"/>
  <c r="N1553" i="11"/>
  <c r="M1553" i="11"/>
  <c r="L1553" i="11"/>
  <c r="N1552" i="11"/>
  <c r="M1552" i="11"/>
  <c r="L1552" i="11"/>
  <c r="N1551" i="11"/>
  <c r="M1551" i="11"/>
  <c r="L1551" i="11"/>
  <c r="N1550" i="11"/>
  <c r="M1550" i="11"/>
  <c r="L1550" i="11"/>
  <c r="N1549" i="11"/>
  <c r="M1549" i="11"/>
  <c r="L1549" i="11"/>
  <c r="N1548" i="11"/>
  <c r="M1548" i="11"/>
  <c r="L1548" i="11"/>
  <c r="N1547" i="11"/>
  <c r="M1547" i="11"/>
  <c r="L1547" i="11"/>
  <c r="N1546" i="11"/>
  <c r="M1546" i="11"/>
  <c r="L1546" i="11"/>
  <c r="N1545" i="11"/>
  <c r="M1545" i="11"/>
  <c r="L1545" i="11"/>
  <c r="N1544" i="11"/>
  <c r="M1544" i="11"/>
  <c r="L1544" i="11"/>
  <c r="N1543" i="11"/>
  <c r="M1543" i="11"/>
  <c r="L1543" i="11"/>
  <c r="N1542" i="11"/>
  <c r="M1542" i="11"/>
  <c r="L1542" i="11"/>
  <c r="N1541" i="11"/>
  <c r="M1541" i="11"/>
  <c r="L1541" i="11"/>
  <c r="N1540" i="11"/>
  <c r="M1540" i="11"/>
  <c r="L1540" i="11"/>
  <c r="N1539" i="11"/>
  <c r="M1539" i="11"/>
  <c r="L1539" i="11"/>
  <c r="N1538" i="11"/>
  <c r="M1538" i="11"/>
  <c r="L1538" i="11"/>
  <c r="N1537" i="11"/>
  <c r="M1537" i="11"/>
  <c r="L1537" i="11"/>
  <c r="N1536" i="11"/>
  <c r="M1536" i="11"/>
  <c r="L1536" i="11"/>
  <c r="N1535" i="11"/>
  <c r="M1535" i="11"/>
  <c r="L1535" i="11"/>
  <c r="N1534" i="11"/>
  <c r="M1534" i="11"/>
  <c r="L1534" i="11"/>
  <c r="N1533" i="11"/>
  <c r="M1533" i="11"/>
  <c r="L1533" i="11"/>
  <c r="N1532" i="11"/>
  <c r="M1532" i="11"/>
  <c r="L1532" i="11"/>
  <c r="N1531" i="11"/>
  <c r="M1531" i="11"/>
  <c r="L1531" i="11"/>
  <c r="N1530" i="11"/>
  <c r="M1530" i="11"/>
  <c r="L1530" i="11"/>
  <c r="N1529" i="11"/>
  <c r="M1529" i="11"/>
  <c r="L1529" i="11"/>
  <c r="N1528" i="11"/>
  <c r="M1528" i="11"/>
  <c r="L1528" i="11"/>
  <c r="N1527" i="11"/>
  <c r="M1527" i="11"/>
  <c r="L1527" i="11"/>
  <c r="N1526" i="11"/>
  <c r="M1526" i="11"/>
  <c r="L1526" i="11"/>
  <c r="N1525" i="11"/>
  <c r="M1525" i="11"/>
  <c r="L1525" i="11"/>
  <c r="N1524" i="11"/>
  <c r="M1524" i="11"/>
  <c r="L1524" i="11"/>
  <c r="N1523" i="11"/>
  <c r="M1523" i="11"/>
  <c r="L1523" i="11"/>
  <c r="N1522" i="11"/>
  <c r="M1522" i="11"/>
  <c r="L1522" i="11"/>
  <c r="N1521" i="11"/>
  <c r="M1521" i="11"/>
  <c r="L1521" i="11"/>
  <c r="N1520" i="11"/>
  <c r="M1520" i="11"/>
  <c r="L1520" i="11"/>
  <c r="N1519" i="11"/>
  <c r="M1519" i="11"/>
  <c r="L1519" i="11"/>
  <c r="N1518" i="11"/>
  <c r="M1518" i="11"/>
  <c r="L1518" i="11"/>
  <c r="N1517" i="11"/>
  <c r="M1517" i="11"/>
  <c r="L1517" i="11"/>
  <c r="N1516" i="11"/>
  <c r="M1516" i="11"/>
  <c r="L1516" i="11"/>
  <c r="N1515" i="11"/>
  <c r="M1515" i="11"/>
  <c r="L1515" i="11"/>
  <c r="N1514" i="11"/>
  <c r="M1514" i="11"/>
  <c r="L1514" i="11"/>
  <c r="N1513" i="11"/>
  <c r="M1513" i="11"/>
  <c r="L1513" i="11"/>
  <c r="N1512" i="11"/>
  <c r="M1512" i="11"/>
  <c r="L1512" i="11"/>
  <c r="N1511" i="11"/>
  <c r="M1511" i="11"/>
  <c r="L1511" i="11"/>
  <c r="N1510" i="11"/>
  <c r="M1510" i="11"/>
  <c r="L1510" i="11"/>
  <c r="N1509" i="11"/>
  <c r="M1509" i="11"/>
  <c r="L1509" i="11"/>
  <c r="N1508" i="11"/>
  <c r="M1508" i="11"/>
  <c r="L1508" i="11"/>
  <c r="N1507" i="11"/>
  <c r="M1507" i="11"/>
  <c r="L1507" i="11"/>
  <c r="N1506" i="11"/>
  <c r="M1506" i="11"/>
  <c r="L1506" i="11"/>
  <c r="N1505" i="11"/>
  <c r="M1505" i="11"/>
  <c r="L1505" i="11"/>
  <c r="N1504" i="11"/>
  <c r="M1504" i="11"/>
  <c r="L1504" i="11"/>
  <c r="N1503" i="11"/>
  <c r="M1503" i="11"/>
  <c r="L1503" i="11"/>
  <c r="N1502" i="11"/>
  <c r="M1502" i="11"/>
  <c r="L1502" i="11"/>
  <c r="N1501" i="11"/>
  <c r="M1501" i="11"/>
  <c r="L1501" i="11"/>
  <c r="N1500" i="11"/>
  <c r="M1500" i="11"/>
  <c r="L1500" i="11"/>
  <c r="N1499" i="11"/>
  <c r="M1499" i="11"/>
  <c r="L1499" i="11"/>
  <c r="N1498" i="11"/>
  <c r="M1498" i="11"/>
  <c r="L1498" i="11"/>
  <c r="N1497" i="11"/>
  <c r="M1497" i="11"/>
  <c r="L1497" i="11"/>
  <c r="N1496" i="11"/>
  <c r="M1496" i="11"/>
  <c r="L1496" i="11"/>
  <c r="N1495" i="11"/>
  <c r="M1495" i="11"/>
  <c r="L1495" i="11"/>
  <c r="N1494" i="11"/>
  <c r="M1494" i="11"/>
  <c r="L1494" i="11"/>
  <c r="N1493" i="11"/>
  <c r="M1493" i="11"/>
  <c r="L1493" i="11"/>
  <c r="N1492" i="11"/>
  <c r="M1492" i="11"/>
  <c r="L1492" i="11"/>
  <c r="N1491" i="11"/>
  <c r="M1491" i="11"/>
  <c r="L1491" i="11"/>
  <c r="N1490" i="11"/>
  <c r="M1490" i="11"/>
  <c r="L1490" i="11"/>
  <c r="N1489" i="11"/>
  <c r="M1489" i="11"/>
  <c r="L1489" i="11"/>
  <c r="N1488" i="11"/>
  <c r="M1488" i="11"/>
  <c r="L1488" i="11"/>
  <c r="N1487" i="11"/>
  <c r="M1487" i="11"/>
  <c r="L1487" i="11"/>
  <c r="N1486" i="11"/>
  <c r="M1486" i="11"/>
  <c r="L1486" i="11"/>
  <c r="N1485" i="11"/>
  <c r="M1485" i="11"/>
  <c r="L1485" i="11"/>
  <c r="N1484" i="11"/>
  <c r="M1484" i="11"/>
  <c r="L1484" i="11"/>
  <c r="N1483" i="11"/>
  <c r="M1483" i="11"/>
  <c r="L1483" i="11"/>
  <c r="N1482" i="11"/>
  <c r="M1482" i="11"/>
  <c r="L1482" i="11"/>
  <c r="N1481" i="11"/>
  <c r="M1481" i="11"/>
  <c r="L1481" i="11"/>
  <c r="N1480" i="11"/>
  <c r="M1480" i="11"/>
  <c r="L1480" i="11"/>
  <c r="N1479" i="11"/>
  <c r="M1479" i="11"/>
  <c r="L1479" i="11"/>
  <c r="N1478" i="11"/>
  <c r="M1478" i="11"/>
  <c r="L1478" i="11"/>
  <c r="N1477" i="11"/>
  <c r="M1477" i="11"/>
  <c r="L1477" i="11"/>
  <c r="N1476" i="11"/>
  <c r="M1476" i="11"/>
  <c r="L1476" i="11"/>
  <c r="N1475" i="11"/>
  <c r="M1475" i="11"/>
  <c r="L1475" i="11"/>
  <c r="N1474" i="11"/>
  <c r="M1474" i="11"/>
  <c r="L1474" i="11"/>
  <c r="N1473" i="11"/>
  <c r="M1473" i="11"/>
  <c r="L1473" i="11"/>
  <c r="N1472" i="11"/>
  <c r="M1472" i="11"/>
  <c r="L1472" i="11"/>
  <c r="N1471" i="11"/>
  <c r="M1471" i="11"/>
  <c r="L1471" i="11"/>
  <c r="N1470" i="11"/>
  <c r="M1470" i="11"/>
  <c r="L1470" i="11"/>
  <c r="N1469" i="11"/>
  <c r="M1469" i="11"/>
  <c r="L1469" i="11"/>
  <c r="N1468" i="11"/>
  <c r="M1468" i="11"/>
  <c r="L1468" i="11"/>
  <c r="N1467" i="11"/>
  <c r="M1467" i="11"/>
  <c r="L1467" i="11"/>
  <c r="N1466" i="11"/>
  <c r="M1466" i="11"/>
  <c r="L1466" i="11"/>
  <c r="N1465" i="11"/>
  <c r="M1465" i="11"/>
  <c r="L1465" i="11"/>
  <c r="N1464" i="11"/>
  <c r="M1464" i="11"/>
  <c r="L1464" i="11"/>
  <c r="N1463" i="11"/>
  <c r="M1463" i="11"/>
  <c r="L1463" i="11"/>
  <c r="N1462" i="11"/>
  <c r="M1462" i="11"/>
  <c r="L1462" i="11"/>
  <c r="N1461" i="11"/>
  <c r="M1461" i="11"/>
  <c r="L1461" i="11"/>
  <c r="N1460" i="11"/>
  <c r="M1460" i="11"/>
  <c r="L1460" i="11"/>
  <c r="N1459" i="11"/>
  <c r="M1459" i="11"/>
  <c r="L1459" i="11"/>
  <c r="N1458" i="11"/>
  <c r="M1458" i="11"/>
  <c r="L1458" i="11"/>
  <c r="N1457" i="11"/>
  <c r="M1457" i="11"/>
  <c r="L1457" i="11"/>
  <c r="N1456" i="11"/>
  <c r="M1456" i="11"/>
  <c r="L1456" i="11"/>
  <c r="N1455" i="11"/>
  <c r="M1455" i="11"/>
  <c r="L1455" i="11"/>
  <c r="N1454" i="11"/>
  <c r="M1454" i="11"/>
  <c r="L1454" i="11"/>
  <c r="N1453" i="11"/>
  <c r="M1453" i="11"/>
  <c r="L1453" i="11"/>
  <c r="N1452" i="11"/>
  <c r="M1452" i="11"/>
  <c r="L1452" i="11"/>
  <c r="N1451" i="11"/>
  <c r="M1451" i="11"/>
  <c r="L1451" i="11"/>
  <c r="N1450" i="11"/>
  <c r="M1450" i="11"/>
  <c r="L1450" i="11"/>
  <c r="N1449" i="11"/>
  <c r="M1449" i="11"/>
  <c r="L1449" i="11"/>
  <c r="N1448" i="11"/>
  <c r="M1448" i="11"/>
  <c r="L1448" i="11"/>
  <c r="N1447" i="11"/>
  <c r="M1447" i="11"/>
  <c r="L1447" i="11"/>
  <c r="N1446" i="11"/>
  <c r="M1446" i="11"/>
  <c r="L1446" i="11"/>
  <c r="N1445" i="11"/>
  <c r="M1445" i="11"/>
  <c r="L1445" i="11"/>
  <c r="N1444" i="11"/>
  <c r="M1444" i="11"/>
  <c r="L1444" i="11"/>
  <c r="N1443" i="11"/>
  <c r="M1443" i="11"/>
  <c r="L1443" i="11"/>
  <c r="N1442" i="11"/>
  <c r="M1442" i="11"/>
  <c r="L1442" i="11"/>
  <c r="N1441" i="11"/>
  <c r="M1441" i="11"/>
  <c r="L1441" i="11"/>
  <c r="N1440" i="11"/>
  <c r="M1440" i="11"/>
  <c r="L1440" i="11"/>
  <c r="N1439" i="11"/>
  <c r="M1439" i="11"/>
  <c r="L1439" i="11"/>
  <c r="N1438" i="11"/>
  <c r="M1438" i="11"/>
  <c r="L1438" i="11"/>
  <c r="N1437" i="11"/>
  <c r="M1437" i="11"/>
  <c r="L1437" i="11"/>
  <c r="N1436" i="11"/>
  <c r="M1436" i="11"/>
  <c r="L1436" i="11"/>
  <c r="N1435" i="11"/>
  <c r="M1435" i="11"/>
  <c r="L1435" i="11"/>
  <c r="N1434" i="11"/>
  <c r="M1434" i="11"/>
  <c r="L1434" i="11"/>
  <c r="N1433" i="11"/>
  <c r="M1433" i="11"/>
  <c r="L1433" i="11"/>
  <c r="N1432" i="11"/>
  <c r="M1432" i="11"/>
  <c r="L1432" i="11"/>
  <c r="N1431" i="11"/>
  <c r="M1431" i="11"/>
  <c r="L1431" i="11"/>
  <c r="N1430" i="11"/>
  <c r="M1430" i="11"/>
  <c r="L1430" i="11"/>
  <c r="N1429" i="11"/>
  <c r="M1429" i="11"/>
  <c r="L1429" i="11"/>
  <c r="N1428" i="11"/>
  <c r="M1428" i="11"/>
  <c r="L1428" i="11"/>
  <c r="N1427" i="11"/>
  <c r="M1427" i="11"/>
  <c r="L1427" i="11"/>
  <c r="N1426" i="11"/>
  <c r="M1426" i="11"/>
  <c r="L1426" i="11"/>
  <c r="N1425" i="11"/>
  <c r="M1425" i="11"/>
  <c r="L1425" i="11"/>
  <c r="N1424" i="11"/>
  <c r="M1424" i="11"/>
  <c r="L1424" i="11"/>
  <c r="N1423" i="11"/>
  <c r="M1423" i="11"/>
  <c r="L1423" i="11"/>
  <c r="N1422" i="11"/>
  <c r="M1422" i="11"/>
  <c r="L1422" i="11"/>
  <c r="N1421" i="11"/>
  <c r="M1421" i="11"/>
  <c r="L1421" i="11"/>
  <c r="N1420" i="11"/>
  <c r="M1420" i="11"/>
  <c r="L1420" i="11"/>
  <c r="N1419" i="11"/>
  <c r="M1419" i="11"/>
  <c r="L1419" i="11"/>
  <c r="N1418" i="11"/>
  <c r="M1418" i="11"/>
  <c r="L1418" i="11"/>
  <c r="N1417" i="11"/>
  <c r="M1417" i="11"/>
  <c r="L1417" i="11"/>
  <c r="N1416" i="11"/>
  <c r="M1416" i="11"/>
  <c r="L1416" i="11"/>
  <c r="N1415" i="11"/>
  <c r="M1415" i="11"/>
  <c r="L1415" i="11"/>
  <c r="N1414" i="11"/>
  <c r="M1414" i="11"/>
  <c r="L1414" i="11"/>
  <c r="N1413" i="11"/>
  <c r="M1413" i="11"/>
  <c r="L1413" i="11"/>
  <c r="N1412" i="11"/>
  <c r="M1412" i="11"/>
  <c r="L1412" i="11"/>
  <c r="N1411" i="11"/>
  <c r="M1411" i="11"/>
  <c r="L1411" i="11"/>
  <c r="N1410" i="11"/>
  <c r="M1410" i="11"/>
  <c r="L1410" i="11"/>
  <c r="N1409" i="11"/>
  <c r="M1409" i="11"/>
  <c r="L1409" i="11"/>
  <c r="N1408" i="11"/>
  <c r="M1408" i="11"/>
  <c r="L1408" i="11"/>
  <c r="N1407" i="11"/>
  <c r="M1407" i="11"/>
  <c r="L1407" i="11"/>
  <c r="N1406" i="11"/>
  <c r="M1406" i="11"/>
  <c r="L1406" i="11"/>
  <c r="N1405" i="11"/>
  <c r="M1405" i="11"/>
  <c r="L1405" i="11"/>
  <c r="N1404" i="11"/>
  <c r="M1404" i="11"/>
  <c r="L1404" i="11"/>
  <c r="N1403" i="11"/>
  <c r="M1403" i="11"/>
  <c r="L1403" i="11"/>
  <c r="N1402" i="11"/>
  <c r="M1402" i="11"/>
  <c r="L1402" i="11"/>
  <c r="N1401" i="11"/>
  <c r="M1401" i="11"/>
  <c r="L1401" i="11"/>
  <c r="N1400" i="11"/>
  <c r="M1400" i="11"/>
  <c r="L1400" i="11"/>
  <c r="N1399" i="11"/>
  <c r="M1399" i="11"/>
  <c r="L1399" i="11"/>
  <c r="N1398" i="11"/>
  <c r="M1398" i="11"/>
  <c r="L1398" i="11"/>
  <c r="N1397" i="11"/>
  <c r="M1397" i="11"/>
  <c r="L1397" i="11"/>
  <c r="N1396" i="11"/>
  <c r="M1396" i="11"/>
  <c r="L1396" i="11"/>
  <c r="N1395" i="11"/>
  <c r="M1395" i="11"/>
  <c r="L1395" i="11"/>
  <c r="N1394" i="11"/>
  <c r="M1394" i="11"/>
  <c r="L1394" i="11"/>
  <c r="N1393" i="11"/>
  <c r="M1393" i="11"/>
  <c r="L1393" i="11"/>
  <c r="N1392" i="11"/>
  <c r="M1392" i="11"/>
  <c r="L1392" i="11"/>
  <c r="N1391" i="11"/>
  <c r="M1391" i="11"/>
  <c r="L1391" i="11"/>
  <c r="N1390" i="11"/>
  <c r="M1390" i="11"/>
  <c r="L1390" i="11"/>
  <c r="N1389" i="11"/>
  <c r="M1389" i="11"/>
  <c r="L1389" i="11"/>
  <c r="N1388" i="11"/>
  <c r="M1388" i="11"/>
  <c r="L1388" i="11"/>
  <c r="N1387" i="11"/>
  <c r="M1387" i="11"/>
  <c r="L1387" i="11"/>
  <c r="N1386" i="11"/>
  <c r="M1386" i="11"/>
  <c r="L1386" i="11"/>
  <c r="N1385" i="11"/>
  <c r="M1385" i="11"/>
  <c r="L1385" i="11"/>
  <c r="N1384" i="11"/>
  <c r="M1384" i="11"/>
  <c r="L1384" i="11"/>
  <c r="N1383" i="11"/>
  <c r="M1383" i="11"/>
  <c r="L1383" i="11"/>
  <c r="N1382" i="11"/>
  <c r="M1382" i="11"/>
  <c r="L1382" i="11"/>
  <c r="N1381" i="11"/>
  <c r="M1381" i="11"/>
  <c r="L1381" i="11"/>
  <c r="N1380" i="11"/>
  <c r="M1380" i="11"/>
  <c r="L1380" i="11"/>
  <c r="N1379" i="11"/>
  <c r="M1379" i="11"/>
  <c r="L1379" i="11"/>
  <c r="N1378" i="11"/>
  <c r="M1378" i="11"/>
  <c r="L1378" i="11"/>
  <c r="N1377" i="11"/>
  <c r="M1377" i="11"/>
  <c r="L1377" i="11"/>
  <c r="N1376" i="11"/>
  <c r="M1376" i="11"/>
  <c r="L1376" i="11"/>
  <c r="N1375" i="11"/>
  <c r="M1375" i="11"/>
  <c r="L1375" i="11"/>
  <c r="N1374" i="11"/>
  <c r="M1374" i="11"/>
  <c r="L1374" i="11"/>
  <c r="N1373" i="11"/>
  <c r="M1373" i="11"/>
  <c r="L1373" i="11"/>
  <c r="N1372" i="11"/>
  <c r="M1372" i="11"/>
  <c r="L1372" i="11"/>
  <c r="N1371" i="11"/>
  <c r="M1371" i="11"/>
  <c r="L1371" i="11"/>
  <c r="N1370" i="11"/>
  <c r="M1370" i="11"/>
  <c r="L1370" i="11"/>
  <c r="N1369" i="11"/>
  <c r="M1369" i="11"/>
  <c r="L1369" i="11"/>
  <c r="N1368" i="11"/>
  <c r="M1368" i="11"/>
  <c r="L1368" i="11"/>
  <c r="N1367" i="11"/>
  <c r="M1367" i="11"/>
  <c r="L1367" i="11"/>
  <c r="N1366" i="11"/>
  <c r="M1366" i="11"/>
  <c r="L1366" i="11"/>
  <c r="N1365" i="11"/>
  <c r="M1365" i="11"/>
  <c r="L1365" i="11"/>
  <c r="N1364" i="11"/>
  <c r="M1364" i="11"/>
  <c r="L1364" i="11"/>
  <c r="N1363" i="11"/>
  <c r="M1363" i="11"/>
  <c r="L1363" i="11"/>
  <c r="N1362" i="11"/>
  <c r="M1362" i="11"/>
  <c r="L1362" i="11"/>
  <c r="N1361" i="11"/>
  <c r="M1361" i="11"/>
  <c r="L1361" i="11"/>
  <c r="N1360" i="11"/>
  <c r="M1360" i="11"/>
  <c r="L1360" i="11"/>
  <c r="N1359" i="11"/>
  <c r="M1359" i="11"/>
  <c r="L1359" i="11"/>
  <c r="N1358" i="11"/>
  <c r="M1358" i="11"/>
  <c r="L1358" i="11"/>
  <c r="N1357" i="11"/>
  <c r="M1357" i="11"/>
  <c r="L1357" i="11"/>
  <c r="N1356" i="11"/>
  <c r="M1356" i="11"/>
  <c r="L1356" i="11"/>
  <c r="N1355" i="11"/>
  <c r="M1355" i="11"/>
  <c r="L1355" i="11"/>
  <c r="N1354" i="11"/>
  <c r="M1354" i="11"/>
  <c r="L1354" i="11"/>
  <c r="N1353" i="11"/>
  <c r="M1353" i="11"/>
  <c r="L1353" i="11"/>
  <c r="N1352" i="11"/>
  <c r="M1352" i="11"/>
  <c r="L1352" i="11"/>
  <c r="N1351" i="11"/>
  <c r="M1351" i="11"/>
  <c r="L1351" i="11"/>
  <c r="N1350" i="11"/>
  <c r="M1350" i="11"/>
  <c r="L1350" i="11"/>
  <c r="N1349" i="11"/>
  <c r="M1349" i="11"/>
  <c r="L1349" i="11"/>
  <c r="N1348" i="11"/>
  <c r="M1348" i="11"/>
  <c r="L1348" i="11"/>
  <c r="N1347" i="11"/>
  <c r="M1347" i="11"/>
  <c r="L1347" i="11"/>
  <c r="N1346" i="11"/>
  <c r="M1346" i="11"/>
  <c r="L1346" i="11"/>
  <c r="N1345" i="11"/>
  <c r="M1345" i="11"/>
  <c r="L1345" i="11"/>
  <c r="N1344" i="11"/>
  <c r="M1344" i="11"/>
  <c r="L1344" i="11"/>
  <c r="N1343" i="11"/>
  <c r="M1343" i="11"/>
  <c r="L1343" i="11"/>
  <c r="N1342" i="11"/>
  <c r="M1342" i="11"/>
  <c r="L1342" i="11"/>
  <c r="N1341" i="11"/>
  <c r="M1341" i="11"/>
  <c r="L1341" i="11"/>
  <c r="N1340" i="11"/>
  <c r="M1340" i="11"/>
  <c r="L1340" i="11"/>
  <c r="N1339" i="11"/>
  <c r="M1339" i="11"/>
  <c r="L1339" i="11"/>
  <c r="N1338" i="11"/>
  <c r="M1338" i="11"/>
  <c r="L1338" i="11"/>
  <c r="N1337" i="11"/>
  <c r="M1337" i="11"/>
  <c r="L1337" i="11"/>
  <c r="N1336" i="11"/>
  <c r="M1336" i="11"/>
  <c r="L1336" i="11"/>
  <c r="N1335" i="11"/>
  <c r="M1335" i="11"/>
  <c r="L1335" i="11"/>
  <c r="N1334" i="11"/>
  <c r="M1334" i="11"/>
  <c r="L1334" i="11"/>
  <c r="N1333" i="11"/>
  <c r="M1333" i="11"/>
  <c r="L1333" i="11"/>
  <c r="N1332" i="11"/>
  <c r="M1332" i="11"/>
  <c r="L1332" i="11"/>
  <c r="N1331" i="11"/>
  <c r="M1331" i="11"/>
  <c r="L1331" i="11"/>
  <c r="N1330" i="11"/>
  <c r="M1330" i="11"/>
  <c r="L1330" i="11"/>
  <c r="N1329" i="11"/>
  <c r="M1329" i="11"/>
  <c r="L1329" i="11"/>
  <c r="N1328" i="11"/>
  <c r="M1328" i="11"/>
  <c r="L1328" i="11"/>
  <c r="N1327" i="11"/>
  <c r="M1327" i="11"/>
  <c r="L1327" i="11"/>
  <c r="N1326" i="11"/>
  <c r="M1326" i="11"/>
  <c r="L1326" i="11"/>
  <c r="N1325" i="11"/>
  <c r="M1325" i="11"/>
  <c r="L1325" i="11"/>
  <c r="N1324" i="11"/>
  <c r="M1324" i="11"/>
  <c r="L1324" i="11"/>
  <c r="N1323" i="11"/>
  <c r="M1323" i="11"/>
  <c r="L1323" i="11"/>
  <c r="N1322" i="11"/>
  <c r="M1322" i="11"/>
  <c r="L1322" i="11"/>
  <c r="N1321" i="11"/>
  <c r="M1321" i="11"/>
  <c r="L1321" i="11"/>
  <c r="N1320" i="11"/>
  <c r="M1320" i="11"/>
  <c r="L1320" i="11"/>
  <c r="N1319" i="11"/>
  <c r="M1319" i="11"/>
  <c r="L1319" i="11"/>
  <c r="N1318" i="11"/>
  <c r="M1318" i="11"/>
  <c r="L1318" i="11"/>
  <c r="N1317" i="11"/>
  <c r="M1317" i="11"/>
  <c r="L1317" i="11"/>
  <c r="N1316" i="11"/>
  <c r="M1316" i="11"/>
  <c r="L1316" i="11"/>
  <c r="N1315" i="11"/>
  <c r="M1315" i="11"/>
  <c r="L1315" i="11"/>
  <c r="N1314" i="11"/>
  <c r="M1314" i="11"/>
  <c r="L1314" i="11"/>
  <c r="N1313" i="11"/>
  <c r="M1313" i="11"/>
  <c r="L1313" i="11"/>
  <c r="N1312" i="11"/>
  <c r="M1312" i="11"/>
  <c r="L1312" i="11"/>
  <c r="N1311" i="11"/>
  <c r="M1311" i="11"/>
  <c r="L1311" i="11"/>
  <c r="N1310" i="11"/>
  <c r="M1310" i="11"/>
  <c r="L1310" i="11"/>
  <c r="N1309" i="11"/>
  <c r="M1309" i="11"/>
  <c r="L1309" i="11"/>
  <c r="N1308" i="11"/>
  <c r="M1308" i="11"/>
  <c r="L1308" i="11"/>
  <c r="N1307" i="11"/>
  <c r="M1307" i="11"/>
  <c r="L1307" i="11"/>
  <c r="N1306" i="11"/>
  <c r="M1306" i="11"/>
  <c r="L1306" i="11"/>
  <c r="N1305" i="11"/>
  <c r="M1305" i="11"/>
  <c r="L1305" i="11"/>
  <c r="N1304" i="11"/>
  <c r="M1304" i="11"/>
  <c r="L1304" i="11"/>
  <c r="N1303" i="11"/>
  <c r="M1303" i="11"/>
  <c r="L1303" i="11"/>
  <c r="N1302" i="11"/>
  <c r="M1302" i="11"/>
  <c r="L1302" i="11"/>
  <c r="N1301" i="11"/>
  <c r="M1301" i="11"/>
  <c r="L1301" i="11"/>
  <c r="N1300" i="11"/>
  <c r="M1300" i="11"/>
  <c r="L1300" i="11"/>
  <c r="N1299" i="11"/>
  <c r="M1299" i="11"/>
  <c r="L1299" i="11"/>
  <c r="N1298" i="11"/>
  <c r="M1298" i="11"/>
  <c r="L1298" i="11"/>
  <c r="N1297" i="11"/>
  <c r="M1297" i="11"/>
  <c r="L1297" i="11"/>
  <c r="N1296" i="11"/>
  <c r="M1296" i="11"/>
  <c r="L1296" i="11"/>
  <c r="N1295" i="11"/>
  <c r="M1295" i="11"/>
  <c r="L1295" i="11"/>
  <c r="N1294" i="11"/>
  <c r="M1294" i="11"/>
  <c r="L1294" i="11"/>
  <c r="N1293" i="11"/>
  <c r="M1293" i="11"/>
  <c r="L1293" i="11"/>
  <c r="N1292" i="11"/>
  <c r="M1292" i="11"/>
  <c r="L1292" i="11"/>
  <c r="N1291" i="11"/>
  <c r="M1291" i="11"/>
  <c r="L1291" i="11"/>
  <c r="N1290" i="11"/>
  <c r="M1290" i="11"/>
  <c r="L1290" i="11"/>
  <c r="N1289" i="11"/>
  <c r="M1289" i="11"/>
  <c r="L1289" i="11"/>
  <c r="N1288" i="11"/>
  <c r="M1288" i="11"/>
  <c r="L1288" i="11"/>
  <c r="N1287" i="11"/>
  <c r="M1287" i="11"/>
  <c r="L1287" i="11"/>
  <c r="N1286" i="11"/>
  <c r="M1286" i="11"/>
  <c r="L1286" i="11"/>
  <c r="N1285" i="11"/>
  <c r="M1285" i="11"/>
  <c r="L1285" i="11"/>
  <c r="N1284" i="11"/>
  <c r="M1284" i="11"/>
  <c r="L1284" i="11"/>
  <c r="N1283" i="11"/>
  <c r="M1283" i="11"/>
  <c r="L1283" i="11"/>
  <c r="N1282" i="11"/>
  <c r="M1282" i="11"/>
  <c r="L1282" i="11"/>
  <c r="N1281" i="11"/>
  <c r="M1281" i="11"/>
  <c r="L1281" i="11"/>
  <c r="N1280" i="11"/>
  <c r="M1280" i="11"/>
  <c r="L1280" i="11"/>
  <c r="N1279" i="11"/>
  <c r="M1279" i="11"/>
  <c r="L1279" i="11"/>
  <c r="N1278" i="11"/>
  <c r="M1278" i="11"/>
  <c r="L1278" i="11"/>
  <c r="N1277" i="11"/>
  <c r="M1277" i="11"/>
  <c r="L1277" i="11"/>
  <c r="N1276" i="11"/>
  <c r="M1276" i="11"/>
  <c r="L1276" i="11"/>
  <c r="N1275" i="11"/>
  <c r="M1275" i="11"/>
  <c r="L1275" i="11"/>
  <c r="N1274" i="11"/>
  <c r="M1274" i="11"/>
  <c r="L1274" i="11"/>
  <c r="N1273" i="11"/>
  <c r="M1273" i="11"/>
  <c r="L1273" i="11"/>
  <c r="N1272" i="11"/>
  <c r="M1272" i="11"/>
  <c r="L1272" i="11"/>
  <c r="N1271" i="11"/>
  <c r="M1271" i="11"/>
  <c r="L1271" i="11"/>
  <c r="N1270" i="11"/>
  <c r="M1270" i="11"/>
  <c r="L1270" i="11"/>
  <c r="N1269" i="11"/>
  <c r="M1269" i="11"/>
  <c r="L1269" i="11"/>
  <c r="N1268" i="11"/>
  <c r="M1268" i="11"/>
  <c r="L1268" i="11"/>
  <c r="N1267" i="11"/>
  <c r="M1267" i="11"/>
  <c r="L1267" i="11"/>
  <c r="N1266" i="11"/>
  <c r="M1266" i="11"/>
  <c r="L1266" i="11"/>
  <c r="N1265" i="11"/>
  <c r="M1265" i="11"/>
  <c r="L1265" i="11"/>
  <c r="N1264" i="11"/>
  <c r="M1264" i="11"/>
  <c r="L1264" i="11"/>
  <c r="N1263" i="11"/>
  <c r="M1263" i="11"/>
  <c r="L1263" i="11"/>
  <c r="N1262" i="11"/>
  <c r="M1262" i="11"/>
  <c r="L1262" i="11"/>
  <c r="N1261" i="11"/>
  <c r="M1261" i="11"/>
  <c r="L1261" i="11"/>
  <c r="N1260" i="11"/>
  <c r="M1260" i="11"/>
  <c r="L1260" i="11"/>
  <c r="N1259" i="11"/>
  <c r="M1259" i="11"/>
  <c r="L1259" i="11"/>
  <c r="N1258" i="11"/>
  <c r="M1258" i="11"/>
  <c r="L1258" i="11"/>
  <c r="N1257" i="11"/>
  <c r="M1257" i="11"/>
  <c r="L1257" i="11"/>
  <c r="N1256" i="11"/>
  <c r="M1256" i="11"/>
  <c r="L1256" i="11"/>
  <c r="N1255" i="11"/>
  <c r="M1255" i="11"/>
  <c r="L1255" i="11"/>
  <c r="N1254" i="11"/>
  <c r="M1254" i="11"/>
  <c r="L1254" i="11"/>
  <c r="N1253" i="11"/>
  <c r="M1253" i="11"/>
  <c r="L1253" i="11"/>
  <c r="N1252" i="11"/>
  <c r="M1252" i="11"/>
  <c r="L1252" i="11"/>
  <c r="N1251" i="11"/>
  <c r="M1251" i="11"/>
  <c r="L1251" i="11"/>
  <c r="N1250" i="11"/>
  <c r="M1250" i="11"/>
  <c r="L1250" i="11"/>
  <c r="N1249" i="11"/>
  <c r="M1249" i="11"/>
  <c r="L1249" i="11"/>
  <c r="N1248" i="11"/>
  <c r="M1248" i="11"/>
  <c r="L1248" i="11"/>
  <c r="N1247" i="11"/>
  <c r="M1247" i="11"/>
  <c r="L1247" i="11"/>
  <c r="N1246" i="11"/>
  <c r="M1246" i="11"/>
  <c r="L1246" i="11"/>
  <c r="N1245" i="11"/>
  <c r="M1245" i="11"/>
  <c r="L1245" i="11"/>
  <c r="N1244" i="11"/>
  <c r="M1244" i="11"/>
  <c r="L1244" i="11"/>
  <c r="N1243" i="11"/>
  <c r="M1243" i="11"/>
  <c r="L1243" i="11"/>
  <c r="N1242" i="11"/>
  <c r="M1242" i="11"/>
  <c r="L1242" i="11"/>
  <c r="N1241" i="11"/>
  <c r="M1241" i="11"/>
  <c r="L1241" i="11"/>
  <c r="N1240" i="11"/>
  <c r="M1240" i="11"/>
  <c r="L1240" i="11"/>
  <c r="N1239" i="11"/>
  <c r="M1239" i="11"/>
  <c r="L1239" i="11"/>
  <c r="N1238" i="11"/>
  <c r="M1238" i="11"/>
  <c r="L1238" i="11"/>
  <c r="N1237" i="11"/>
  <c r="M1237" i="11"/>
  <c r="L1237" i="11"/>
  <c r="N1236" i="11"/>
  <c r="M1236" i="11"/>
  <c r="L1236" i="11"/>
  <c r="N1235" i="11"/>
  <c r="M1235" i="11"/>
  <c r="L1235" i="11"/>
  <c r="N1234" i="11"/>
  <c r="M1234" i="11"/>
  <c r="L1234" i="11"/>
  <c r="N1233" i="11"/>
  <c r="M1233" i="11"/>
  <c r="L1233" i="11"/>
  <c r="N1232" i="11"/>
  <c r="M1232" i="11"/>
  <c r="L1232" i="11"/>
  <c r="N1231" i="11"/>
  <c r="M1231" i="11"/>
  <c r="L1231" i="11"/>
  <c r="N1230" i="11"/>
  <c r="M1230" i="11"/>
  <c r="L1230" i="11"/>
  <c r="N1229" i="11"/>
  <c r="M1229" i="11"/>
  <c r="L1229" i="11"/>
  <c r="N1228" i="11"/>
  <c r="M1228" i="11"/>
  <c r="L1228" i="11"/>
  <c r="N1227" i="11"/>
  <c r="M1227" i="11"/>
  <c r="L1227" i="11"/>
  <c r="N1226" i="11"/>
  <c r="M1226" i="11"/>
  <c r="L1226" i="11"/>
  <c r="N1225" i="11"/>
  <c r="M1225" i="11"/>
  <c r="L1225" i="11"/>
  <c r="N1224" i="11"/>
  <c r="M1224" i="11"/>
  <c r="L1224" i="11"/>
  <c r="N1223" i="11"/>
  <c r="M1223" i="11"/>
  <c r="L1223" i="11"/>
  <c r="N1222" i="11"/>
  <c r="M1222" i="11"/>
  <c r="L1222" i="11"/>
  <c r="N1221" i="11"/>
  <c r="M1221" i="11"/>
  <c r="L1221" i="11"/>
  <c r="N1220" i="11"/>
  <c r="M1220" i="11"/>
  <c r="L1220" i="11"/>
  <c r="N1219" i="11"/>
  <c r="M1219" i="11"/>
  <c r="L1219" i="11"/>
  <c r="N1218" i="11"/>
  <c r="M1218" i="11"/>
  <c r="L1218" i="11"/>
  <c r="N1217" i="11"/>
  <c r="M1217" i="11"/>
  <c r="L1217" i="11"/>
  <c r="N1216" i="11"/>
  <c r="M1216" i="11"/>
  <c r="L1216" i="11"/>
  <c r="N1215" i="11"/>
  <c r="M1215" i="11"/>
  <c r="L1215" i="11"/>
  <c r="N1214" i="11"/>
  <c r="M1214" i="11"/>
  <c r="L1214" i="11"/>
  <c r="N1213" i="11"/>
  <c r="M1213" i="11"/>
  <c r="L1213" i="11"/>
  <c r="N1212" i="11"/>
  <c r="M1212" i="11"/>
  <c r="L1212" i="11"/>
  <c r="N1211" i="11"/>
  <c r="M1211" i="11"/>
  <c r="L1211" i="11"/>
  <c r="N1210" i="11"/>
  <c r="M1210" i="11"/>
  <c r="L1210" i="11"/>
  <c r="N1209" i="11"/>
  <c r="M1209" i="11"/>
  <c r="L1209" i="11"/>
  <c r="N1208" i="11"/>
  <c r="M1208" i="11"/>
  <c r="L1208" i="11"/>
  <c r="N1207" i="11"/>
  <c r="M1207" i="11"/>
  <c r="L1207" i="11"/>
  <c r="N1206" i="11"/>
  <c r="M1206" i="11"/>
  <c r="L1206" i="11"/>
  <c r="N1205" i="11"/>
  <c r="M1205" i="11"/>
  <c r="L1205" i="11"/>
  <c r="N1204" i="11"/>
  <c r="M1204" i="11"/>
  <c r="L1204" i="11"/>
  <c r="N1203" i="11"/>
  <c r="M1203" i="11"/>
  <c r="L1203" i="11"/>
  <c r="N1202" i="11"/>
  <c r="M1202" i="11"/>
  <c r="L1202" i="11"/>
  <c r="N1201" i="11"/>
  <c r="M1201" i="11"/>
  <c r="L1201" i="11"/>
  <c r="N1200" i="11"/>
  <c r="M1200" i="11"/>
  <c r="L1200" i="11"/>
  <c r="N1199" i="11"/>
  <c r="M1199" i="11"/>
  <c r="L1199" i="11"/>
  <c r="N1198" i="11"/>
  <c r="M1198" i="11"/>
  <c r="L1198" i="11"/>
  <c r="N1197" i="11"/>
  <c r="M1197" i="11"/>
  <c r="L1197" i="11"/>
  <c r="N1196" i="11"/>
  <c r="M1196" i="11"/>
  <c r="L1196" i="11"/>
  <c r="N1195" i="11"/>
  <c r="M1195" i="11"/>
  <c r="L1195" i="11"/>
  <c r="N1194" i="11"/>
  <c r="M1194" i="11"/>
  <c r="L1194" i="11"/>
  <c r="N1193" i="11"/>
  <c r="M1193" i="11"/>
  <c r="L1193" i="11"/>
  <c r="N1192" i="11"/>
  <c r="M1192" i="11"/>
  <c r="L1192" i="11"/>
  <c r="N1191" i="11"/>
  <c r="M1191" i="11"/>
  <c r="L1191" i="11"/>
  <c r="N1190" i="11"/>
  <c r="M1190" i="11"/>
  <c r="L1190" i="11"/>
  <c r="N1189" i="11"/>
  <c r="M1189" i="11"/>
  <c r="L1189" i="11"/>
  <c r="N1188" i="11"/>
  <c r="M1188" i="11"/>
  <c r="L1188" i="11"/>
  <c r="N1187" i="11"/>
  <c r="M1187" i="11"/>
  <c r="L1187" i="11"/>
  <c r="N1186" i="11"/>
  <c r="M1186" i="11"/>
  <c r="L1186" i="11"/>
  <c r="N1185" i="11"/>
  <c r="M1185" i="11"/>
  <c r="L1185" i="11"/>
  <c r="N1184" i="11"/>
  <c r="M1184" i="11"/>
  <c r="L1184" i="11"/>
  <c r="N1183" i="11"/>
  <c r="M1183" i="11"/>
  <c r="L1183" i="11"/>
  <c r="N1182" i="11"/>
  <c r="M1182" i="11"/>
  <c r="L1182" i="11"/>
  <c r="N1181" i="11"/>
  <c r="M1181" i="11"/>
  <c r="L1181" i="11"/>
  <c r="N1180" i="11"/>
  <c r="M1180" i="11"/>
  <c r="L1180" i="11"/>
  <c r="N1179" i="11"/>
  <c r="M1179" i="11"/>
  <c r="L1179" i="11"/>
  <c r="N1178" i="11"/>
  <c r="M1178" i="11"/>
  <c r="L1178" i="11"/>
  <c r="N1177" i="11"/>
  <c r="M1177" i="11"/>
  <c r="L1177" i="11"/>
  <c r="N1176" i="11"/>
  <c r="M1176" i="11"/>
  <c r="L1176" i="11"/>
  <c r="N1175" i="11"/>
  <c r="M1175" i="11"/>
  <c r="L1175" i="11"/>
  <c r="N1174" i="11"/>
  <c r="M1174" i="11"/>
  <c r="L1174" i="11"/>
  <c r="N1173" i="11"/>
  <c r="M1173" i="11"/>
  <c r="L1173" i="11"/>
  <c r="N1172" i="11"/>
  <c r="M1172" i="11"/>
  <c r="L1172" i="11"/>
  <c r="N1171" i="11"/>
  <c r="M1171" i="11"/>
  <c r="L1171" i="11"/>
  <c r="N1170" i="11"/>
  <c r="M1170" i="11"/>
  <c r="L1170" i="11"/>
  <c r="N1169" i="11"/>
  <c r="M1169" i="11"/>
  <c r="L1169" i="11"/>
  <c r="N1168" i="11"/>
  <c r="M1168" i="11"/>
  <c r="L1168" i="11"/>
  <c r="N1167" i="11"/>
  <c r="M1167" i="11"/>
  <c r="L1167" i="11"/>
  <c r="N1166" i="11"/>
  <c r="M1166" i="11"/>
  <c r="L1166" i="11"/>
  <c r="N1165" i="11"/>
  <c r="M1165" i="11"/>
  <c r="L1165" i="11"/>
  <c r="N1164" i="11"/>
  <c r="M1164" i="11"/>
  <c r="L1164" i="11"/>
  <c r="N1163" i="11"/>
  <c r="M1163" i="11"/>
  <c r="L1163" i="11"/>
  <c r="N1162" i="11"/>
  <c r="M1162" i="11"/>
  <c r="L1162" i="11"/>
  <c r="N1161" i="11"/>
  <c r="M1161" i="11"/>
  <c r="L1161" i="11"/>
  <c r="N1160" i="11"/>
  <c r="M1160" i="11"/>
  <c r="L1160" i="11"/>
  <c r="N1159" i="11"/>
  <c r="M1159" i="11"/>
  <c r="L1159" i="11"/>
  <c r="N1158" i="11"/>
  <c r="M1158" i="11"/>
  <c r="L1158" i="11"/>
  <c r="N1157" i="11"/>
  <c r="M1157" i="11"/>
  <c r="L1157" i="11"/>
  <c r="N1156" i="11"/>
  <c r="M1156" i="11"/>
  <c r="L1156" i="11"/>
  <c r="N1155" i="11"/>
  <c r="M1155" i="11"/>
  <c r="L1155" i="11"/>
  <c r="N1154" i="11"/>
  <c r="M1154" i="11"/>
  <c r="L1154" i="11"/>
  <c r="N1153" i="11"/>
  <c r="M1153" i="11"/>
  <c r="L1153" i="11"/>
  <c r="N1152" i="11"/>
  <c r="M1152" i="11"/>
  <c r="L1152" i="11"/>
  <c r="N1151" i="11"/>
  <c r="M1151" i="11"/>
  <c r="L1151" i="11"/>
  <c r="N1150" i="11"/>
  <c r="M1150" i="11"/>
  <c r="L1150" i="11"/>
  <c r="N1149" i="11"/>
  <c r="M1149" i="11"/>
  <c r="L1149" i="11"/>
  <c r="N1148" i="11"/>
  <c r="M1148" i="11"/>
  <c r="L1148" i="11"/>
  <c r="N1147" i="11"/>
  <c r="M1147" i="11"/>
  <c r="L1147" i="11"/>
  <c r="N1146" i="11"/>
  <c r="M1146" i="11"/>
  <c r="L1146" i="11"/>
  <c r="N1145" i="11"/>
  <c r="M1145" i="11"/>
  <c r="L1145" i="11"/>
  <c r="N1144" i="11"/>
  <c r="M1144" i="11"/>
  <c r="L1144" i="11"/>
  <c r="N1143" i="11"/>
  <c r="M1143" i="11"/>
  <c r="L1143" i="11"/>
  <c r="N1142" i="11"/>
  <c r="M1142" i="11"/>
  <c r="L1142" i="11"/>
  <c r="N1141" i="11"/>
  <c r="M1141" i="11"/>
  <c r="L1141" i="11"/>
  <c r="N1140" i="11"/>
  <c r="M1140" i="11"/>
  <c r="L1140" i="11"/>
  <c r="N1139" i="11"/>
  <c r="M1139" i="11"/>
  <c r="L1139" i="11"/>
  <c r="N1138" i="11"/>
  <c r="M1138" i="11"/>
  <c r="L1138" i="11"/>
  <c r="N1137" i="11"/>
  <c r="M1137" i="11"/>
  <c r="L1137" i="11"/>
  <c r="N1136" i="11"/>
  <c r="M1136" i="11"/>
  <c r="L1136" i="11"/>
  <c r="N1135" i="11"/>
  <c r="M1135" i="11"/>
  <c r="L1135" i="11"/>
  <c r="N1134" i="11"/>
  <c r="M1134" i="11"/>
  <c r="L1134" i="11"/>
  <c r="N1133" i="11"/>
  <c r="M1133" i="11"/>
  <c r="L1133" i="11"/>
  <c r="N1132" i="11"/>
  <c r="M1132" i="11"/>
  <c r="L1132" i="11"/>
  <c r="N1131" i="11"/>
  <c r="M1131" i="11"/>
  <c r="L1131" i="11"/>
  <c r="N1130" i="11"/>
  <c r="M1130" i="11"/>
  <c r="L1130" i="11"/>
  <c r="N1129" i="11"/>
  <c r="M1129" i="11"/>
  <c r="L1129" i="11"/>
  <c r="N1128" i="11"/>
  <c r="M1128" i="11"/>
  <c r="L1128" i="11"/>
  <c r="N1127" i="11"/>
  <c r="M1127" i="11"/>
  <c r="L1127" i="11"/>
  <c r="N1126" i="11"/>
  <c r="M1126" i="11"/>
  <c r="L1126" i="11"/>
  <c r="N1125" i="11"/>
  <c r="M1125" i="11"/>
  <c r="L1125" i="11"/>
  <c r="N1124" i="11"/>
  <c r="M1124" i="11"/>
  <c r="L1124" i="11"/>
  <c r="N1123" i="11"/>
  <c r="M1123" i="11"/>
  <c r="L1123" i="11"/>
  <c r="N1122" i="11"/>
  <c r="M1122" i="11"/>
  <c r="L1122" i="11"/>
  <c r="N1121" i="11"/>
  <c r="M1121" i="11"/>
  <c r="L1121" i="11"/>
  <c r="N1120" i="11"/>
  <c r="M1120" i="11"/>
  <c r="L1120" i="11"/>
  <c r="N1119" i="11"/>
  <c r="M1119" i="11"/>
  <c r="L1119" i="11"/>
  <c r="N1118" i="11"/>
  <c r="M1118" i="11"/>
  <c r="L1118" i="11"/>
  <c r="N1117" i="11"/>
  <c r="M1117" i="11"/>
  <c r="L1117" i="11"/>
  <c r="N1116" i="11"/>
  <c r="M1116" i="11"/>
  <c r="L1116" i="11"/>
  <c r="N1115" i="11"/>
  <c r="M1115" i="11"/>
  <c r="L1115" i="11"/>
  <c r="N1114" i="11"/>
  <c r="M1114" i="11"/>
  <c r="L1114" i="11"/>
  <c r="N1113" i="11"/>
  <c r="M1113" i="11"/>
  <c r="L1113" i="11"/>
  <c r="N1112" i="11"/>
  <c r="M1112" i="11"/>
  <c r="L1112" i="11"/>
  <c r="N1111" i="11"/>
  <c r="M1111" i="11"/>
  <c r="L1111" i="11"/>
  <c r="N1110" i="11"/>
  <c r="M1110" i="11"/>
  <c r="L1110" i="11"/>
  <c r="N1109" i="11"/>
  <c r="M1109" i="11"/>
  <c r="L1109" i="11"/>
  <c r="N1108" i="11"/>
  <c r="M1108" i="11"/>
  <c r="L1108" i="11"/>
  <c r="N1107" i="11"/>
  <c r="M1107" i="11"/>
  <c r="L1107" i="11"/>
  <c r="N1106" i="11"/>
  <c r="M1106" i="11"/>
  <c r="L1106" i="11"/>
  <c r="N1105" i="11"/>
  <c r="M1105" i="11"/>
  <c r="L1105" i="11"/>
  <c r="N1104" i="11"/>
  <c r="M1104" i="11"/>
  <c r="L1104" i="11"/>
  <c r="N1103" i="11"/>
  <c r="M1103" i="11"/>
  <c r="L1103" i="11"/>
  <c r="N1102" i="11"/>
  <c r="M1102" i="11"/>
  <c r="L1102" i="11"/>
  <c r="N1101" i="11"/>
  <c r="M1101" i="11"/>
  <c r="L1101" i="11"/>
  <c r="N1100" i="11"/>
  <c r="M1100" i="11"/>
  <c r="L1100" i="11"/>
  <c r="N1099" i="11"/>
  <c r="M1099" i="11"/>
  <c r="L1099" i="11"/>
  <c r="N1098" i="11"/>
  <c r="M1098" i="11"/>
  <c r="L1098" i="11"/>
  <c r="N1097" i="11"/>
  <c r="M1097" i="11"/>
  <c r="L1097" i="11"/>
  <c r="N1096" i="11"/>
  <c r="M1096" i="11"/>
  <c r="L1096" i="11"/>
  <c r="N1095" i="11"/>
  <c r="M1095" i="11"/>
  <c r="L1095" i="11"/>
  <c r="N1094" i="11"/>
  <c r="M1094" i="11"/>
  <c r="L1094" i="11"/>
  <c r="N1093" i="11"/>
  <c r="M1093" i="11"/>
  <c r="L1093" i="11"/>
  <c r="N1092" i="11"/>
  <c r="M1092" i="11"/>
  <c r="L1092" i="11"/>
  <c r="N1091" i="11"/>
  <c r="M1091" i="11"/>
  <c r="L1091" i="11"/>
  <c r="N1090" i="11"/>
  <c r="M1090" i="11"/>
  <c r="L1090" i="11"/>
  <c r="N1089" i="11"/>
  <c r="M1089" i="11"/>
  <c r="L1089" i="11"/>
  <c r="N1088" i="11"/>
  <c r="M1088" i="11"/>
  <c r="L1088" i="11"/>
  <c r="N1087" i="11"/>
  <c r="M1087" i="11"/>
  <c r="L1087" i="11"/>
  <c r="N1086" i="11"/>
  <c r="M1086" i="11"/>
  <c r="L1086" i="11"/>
  <c r="N1085" i="11"/>
  <c r="M1085" i="11"/>
  <c r="L1085" i="11"/>
  <c r="N1084" i="11"/>
  <c r="M1084" i="11"/>
  <c r="L1084" i="11"/>
  <c r="N1083" i="11"/>
  <c r="M1083" i="11"/>
  <c r="L1083" i="11"/>
  <c r="N1082" i="11"/>
  <c r="M1082" i="11"/>
  <c r="L1082" i="11"/>
  <c r="N1081" i="11"/>
  <c r="M1081" i="11"/>
  <c r="L1081" i="11"/>
  <c r="N1080" i="11"/>
  <c r="M1080" i="11"/>
  <c r="L1080" i="11"/>
  <c r="N1079" i="11"/>
  <c r="M1079" i="11"/>
  <c r="L1079" i="11"/>
  <c r="N1078" i="11"/>
  <c r="M1078" i="11"/>
  <c r="L1078" i="11"/>
  <c r="N1077" i="11"/>
  <c r="M1077" i="11"/>
  <c r="L1077" i="11"/>
  <c r="N1076" i="11"/>
  <c r="M1076" i="11"/>
  <c r="L1076" i="11"/>
  <c r="W119" i="11"/>
  <c r="N119" i="11"/>
  <c r="M119" i="11"/>
  <c r="L119" i="11"/>
  <c r="W118" i="11"/>
  <c r="N118" i="11"/>
  <c r="M118" i="11"/>
  <c r="L118" i="11"/>
  <c r="W117" i="11"/>
  <c r="N117" i="11"/>
  <c r="M117" i="11"/>
  <c r="L117" i="11"/>
  <c r="W116" i="11"/>
  <c r="N116" i="11"/>
  <c r="M116" i="11"/>
  <c r="L116" i="11"/>
  <c r="W115" i="11"/>
  <c r="N115" i="11"/>
  <c r="M115" i="11"/>
  <c r="L115" i="11"/>
  <c r="W114" i="11"/>
  <c r="N114" i="11"/>
  <c r="M114" i="11"/>
  <c r="L114" i="11"/>
  <c r="W113" i="11"/>
  <c r="N113" i="11"/>
  <c r="M113" i="11"/>
  <c r="L113" i="11"/>
  <c r="W112" i="11"/>
  <c r="N112" i="11"/>
  <c r="M112" i="11"/>
  <c r="L112" i="11"/>
  <c r="W111" i="11"/>
  <c r="N111" i="11"/>
  <c r="M111" i="11"/>
  <c r="L111" i="11"/>
  <c r="W110" i="11"/>
  <c r="N110" i="11"/>
  <c r="M110" i="11"/>
  <c r="L110" i="11"/>
  <c r="W109" i="11"/>
  <c r="N109" i="11"/>
  <c r="M109" i="11"/>
  <c r="L109" i="11"/>
  <c r="W108" i="11"/>
  <c r="N108" i="11"/>
  <c r="M108" i="11"/>
  <c r="L108" i="11"/>
  <c r="W107" i="11"/>
  <c r="N107" i="11"/>
  <c r="M107" i="11"/>
  <c r="L107" i="11"/>
  <c r="W106" i="11"/>
  <c r="N106" i="11"/>
  <c r="M106" i="11"/>
  <c r="L106" i="11"/>
  <c r="W105" i="11"/>
  <c r="N105" i="11"/>
  <c r="M105" i="11"/>
  <c r="L105" i="11"/>
  <c r="W104" i="11"/>
  <c r="N104" i="11"/>
  <c r="M104" i="11"/>
  <c r="L104" i="11"/>
  <c r="W103" i="11"/>
  <c r="N103" i="11"/>
  <c r="M103" i="11"/>
  <c r="L103" i="11"/>
  <c r="W102" i="11"/>
  <c r="N102" i="11"/>
  <c r="M102" i="11"/>
  <c r="L102" i="11"/>
  <c r="W101" i="11"/>
  <c r="N101" i="11"/>
  <c r="M101" i="11"/>
  <c r="L101" i="11"/>
  <c r="W100" i="11"/>
  <c r="N100" i="11"/>
  <c r="M100" i="11"/>
  <c r="L100" i="11"/>
  <c r="N99" i="11"/>
  <c r="M99" i="11"/>
  <c r="L99" i="11"/>
  <c r="N98" i="11"/>
  <c r="M98" i="11"/>
  <c r="L98" i="11"/>
  <c r="N97" i="11"/>
  <c r="M97" i="11"/>
  <c r="L97" i="11"/>
  <c r="N96" i="11"/>
  <c r="M96" i="11"/>
  <c r="L96" i="11"/>
  <c r="N95" i="11"/>
  <c r="M95" i="11"/>
  <c r="L95" i="11"/>
  <c r="N94" i="11"/>
  <c r="M94" i="11"/>
  <c r="L94" i="11"/>
  <c r="N93" i="11"/>
  <c r="M93" i="11"/>
  <c r="L93" i="11"/>
  <c r="N92" i="11"/>
  <c r="M92" i="11"/>
  <c r="L92" i="11"/>
  <c r="N91" i="11"/>
  <c r="M91" i="11"/>
  <c r="L91" i="11"/>
  <c r="N90" i="11"/>
  <c r="M90" i="11"/>
  <c r="L90" i="11"/>
  <c r="N89" i="11"/>
  <c r="M89" i="11"/>
  <c r="L89" i="11"/>
  <c r="N88" i="11"/>
  <c r="M88" i="11"/>
  <c r="L88" i="11"/>
  <c r="N87" i="11"/>
  <c r="M87" i="11"/>
  <c r="L87" i="11"/>
  <c r="N86" i="11"/>
  <c r="M86" i="11"/>
  <c r="L86" i="11"/>
  <c r="N85" i="11"/>
  <c r="M85" i="11"/>
  <c r="L85" i="11"/>
  <c r="N84" i="11"/>
  <c r="M84" i="11"/>
  <c r="L84" i="11"/>
  <c r="N83" i="11"/>
  <c r="M83" i="11"/>
  <c r="L83" i="11"/>
  <c r="N82" i="11"/>
  <c r="M82" i="11"/>
  <c r="L82" i="11"/>
  <c r="N81" i="11"/>
  <c r="M81" i="11"/>
  <c r="L81" i="11"/>
  <c r="N80" i="11"/>
  <c r="M80" i="11"/>
  <c r="L80" i="11"/>
  <c r="N79" i="11"/>
  <c r="M79" i="11"/>
  <c r="L79" i="11"/>
  <c r="N78" i="11"/>
  <c r="M78" i="11"/>
  <c r="L78" i="11"/>
  <c r="N77" i="11"/>
  <c r="M77" i="11"/>
  <c r="L77" i="11"/>
  <c r="N76" i="11"/>
  <c r="M76" i="11"/>
  <c r="L76" i="11"/>
  <c r="N75" i="11"/>
  <c r="M75" i="11"/>
  <c r="L75" i="11"/>
  <c r="N74" i="11"/>
  <c r="M74" i="11"/>
  <c r="L74" i="11"/>
  <c r="N73" i="11"/>
  <c r="M73" i="11"/>
  <c r="L73" i="11"/>
  <c r="N72" i="11"/>
  <c r="M72" i="11"/>
  <c r="L72" i="11"/>
  <c r="N71" i="11"/>
  <c r="M71" i="11"/>
  <c r="L71" i="11"/>
  <c r="N70" i="11"/>
  <c r="M70" i="11"/>
  <c r="L70" i="11"/>
  <c r="N69" i="11"/>
  <c r="M69" i="11"/>
  <c r="L69" i="11"/>
  <c r="N68" i="11"/>
  <c r="M68" i="11"/>
  <c r="L68" i="11"/>
  <c r="N67" i="11"/>
  <c r="M67" i="11"/>
  <c r="L67" i="11"/>
  <c r="N66" i="11"/>
  <c r="M66" i="11"/>
  <c r="L66" i="11"/>
  <c r="N65" i="11"/>
  <c r="M65" i="11"/>
  <c r="L65" i="11"/>
  <c r="N64" i="11"/>
  <c r="M64" i="11"/>
  <c r="L64" i="11"/>
  <c r="N63" i="11"/>
  <c r="M63" i="11"/>
  <c r="L63" i="11"/>
  <c r="N62" i="11"/>
  <c r="M62" i="11"/>
  <c r="L62" i="11"/>
  <c r="W61" i="11"/>
  <c r="N61" i="11"/>
  <c r="M61" i="11"/>
  <c r="L61" i="11"/>
  <c r="W60" i="11"/>
  <c r="N60" i="11"/>
  <c r="M60" i="11"/>
  <c r="L60" i="11"/>
  <c r="N59" i="11"/>
  <c r="M59" i="11"/>
  <c r="L59" i="11"/>
  <c r="N58" i="11"/>
  <c r="M58" i="11"/>
  <c r="L58" i="11"/>
  <c r="N57" i="11"/>
  <c r="M57" i="11"/>
  <c r="L57" i="11"/>
  <c r="N56" i="11"/>
  <c r="M56" i="11"/>
  <c r="L56" i="11"/>
  <c r="N55" i="11"/>
  <c r="M55" i="11"/>
  <c r="L55" i="11"/>
  <c r="N54" i="11"/>
  <c r="M54" i="11"/>
  <c r="L54" i="11"/>
  <c r="N53" i="11"/>
  <c r="M53" i="11"/>
  <c r="L53" i="11"/>
  <c r="N52" i="11"/>
  <c r="M52" i="11"/>
  <c r="L52" i="11"/>
  <c r="N51" i="11"/>
  <c r="M51" i="11"/>
  <c r="L51" i="11"/>
  <c r="N50" i="11"/>
  <c r="M50" i="11"/>
  <c r="L50" i="11"/>
  <c r="W49" i="11"/>
  <c r="N49" i="11"/>
  <c r="M49" i="11"/>
  <c r="L49" i="11"/>
  <c r="W48" i="11"/>
  <c r="N48" i="11"/>
  <c r="M48" i="11"/>
  <c r="L48" i="11"/>
  <c r="W47" i="11"/>
  <c r="N47" i="11"/>
  <c r="M47" i="11"/>
  <c r="L47" i="11"/>
  <c r="W46" i="11"/>
  <c r="N46" i="11"/>
  <c r="M46" i="11"/>
  <c r="L46" i="11"/>
  <c r="W45" i="11"/>
  <c r="N45" i="11"/>
  <c r="M45" i="11"/>
  <c r="L45" i="11"/>
  <c r="W44" i="11"/>
  <c r="N44" i="11"/>
  <c r="M44" i="11"/>
  <c r="L44" i="11"/>
  <c r="W43" i="11"/>
  <c r="N43" i="11"/>
  <c r="M43" i="11"/>
  <c r="L43" i="11"/>
  <c r="W42" i="11"/>
  <c r="N42" i="11"/>
  <c r="M42" i="11"/>
  <c r="L42" i="11"/>
  <c r="W41" i="11"/>
  <c r="N41" i="11"/>
  <c r="M41" i="11"/>
  <c r="L41" i="11"/>
  <c r="W40" i="11"/>
  <c r="N40" i="11"/>
  <c r="M40" i="11"/>
  <c r="L40" i="11"/>
  <c r="W39" i="11"/>
  <c r="N39" i="11"/>
  <c r="M39" i="11"/>
  <c r="L39" i="11"/>
  <c r="W38" i="11"/>
  <c r="N38" i="11"/>
  <c r="M38" i="11"/>
  <c r="L38" i="11"/>
  <c r="W37" i="11"/>
  <c r="N37" i="11"/>
  <c r="M37" i="11"/>
  <c r="L37" i="11"/>
  <c r="W36" i="11"/>
  <c r="N36" i="11"/>
  <c r="M36" i="11"/>
  <c r="L36" i="11"/>
  <c r="W35" i="11"/>
  <c r="N35" i="11"/>
  <c r="M35" i="11"/>
  <c r="L35" i="11"/>
  <c r="W34" i="11"/>
  <c r="N34" i="11"/>
  <c r="M34" i="11"/>
  <c r="L34" i="11"/>
  <c r="W33" i="11"/>
  <c r="N33" i="11"/>
  <c r="M33" i="11"/>
  <c r="L33" i="11"/>
  <c r="W32" i="11"/>
  <c r="N32" i="11"/>
  <c r="M32" i="11"/>
  <c r="L32" i="11"/>
  <c r="W31" i="11"/>
  <c r="N31" i="11"/>
  <c r="M31" i="11"/>
  <c r="L31" i="11"/>
  <c r="W30" i="11"/>
  <c r="N30" i="11"/>
  <c r="M30" i="11"/>
  <c r="L30" i="11"/>
  <c r="W29" i="11"/>
  <c r="N29" i="11"/>
  <c r="M29" i="11"/>
  <c r="L29" i="11"/>
  <c r="W28" i="11"/>
  <c r="N28" i="11"/>
  <c r="M28" i="11"/>
  <c r="L28" i="11"/>
  <c r="W27" i="11"/>
  <c r="N27" i="11"/>
  <c r="M27" i="11"/>
  <c r="L27" i="11"/>
  <c r="W26" i="11"/>
  <c r="N26" i="11"/>
  <c r="M26" i="11"/>
  <c r="L26" i="11"/>
  <c r="W25" i="11"/>
  <c r="N25" i="11"/>
  <c r="M25" i="11"/>
  <c r="L25" i="11"/>
  <c r="W24" i="11"/>
  <c r="N24" i="11"/>
  <c r="M24" i="11"/>
  <c r="L24" i="11"/>
  <c r="W23" i="11"/>
  <c r="N23" i="11"/>
  <c r="M23" i="11"/>
  <c r="L23" i="11"/>
  <c r="W22" i="11"/>
  <c r="N22" i="11"/>
  <c r="M22" i="11"/>
  <c r="L22" i="11"/>
  <c r="W21" i="11"/>
  <c r="N21" i="11"/>
  <c r="M21" i="11"/>
  <c r="L21" i="11"/>
  <c r="W20" i="11"/>
  <c r="N20" i="11"/>
  <c r="M20" i="11"/>
  <c r="L20" i="11"/>
  <c r="W19" i="11"/>
  <c r="N19" i="11"/>
  <c r="M19" i="11"/>
  <c r="L19" i="11"/>
  <c r="W18" i="11"/>
  <c r="N18" i="11"/>
  <c r="M18" i="11"/>
  <c r="L18" i="11"/>
  <c r="W17" i="11"/>
  <c r="N17" i="11"/>
  <c r="M17" i="11"/>
  <c r="L17" i="11"/>
  <c r="W16" i="11"/>
  <c r="N16" i="11"/>
  <c r="M16" i="11"/>
  <c r="L16" i="11"/>
  <c r="W15" i="11"/>
  <c r="N15" i="11"/>
  <c r="M15" i="11"/>
  <c r="L15" i="11"/>
  <c r="W14" i="11"/>
  <c r="N14" i="11"/>
  <c r="M14" i="11"/>
  <c r="L14" i="11"/>
  <c r="W13" i="11"/>
  <c r="N13" i="11"/>
  <c r="M13" i="11"/>
  <c r="L13" i="11"/>
  <c r="W12" i="11"/>
  <c r="N12" i="11"/>
  <c r="M12" i="11"/>
  <c r="L12" i="11"/>
  <c r="W11" i="11"/>
  <c r="N11" i="11"/>
  <c r="M11" i="11"/>
  <c r="L11" i="11"/>
  <c r="W10" i="11"/>
  <c r="N10" i="11"/>
  <c r="M10" i="11"/>
  <c r="L10" i="11"/>
  <c r="W9" i="11"/>
  <c r="N9" i="11"/>
  <c r="M9" i="11"/>
  <c r="L9" i="11"/>
  <c r="W8" i="11"/>
  <c r="N8" i="11"/>
  <c r="M8" i="11"/>
  <c r="L8" i="11"/>
  <c r="W7" i="11"/>
  <c r="N7" i="11"/>
  <c r="M7" i="11"/>
  <c r="L7" i="11"/>
  <c r="W6" i="11"/>
  <c r="N5" i="11"/>
  <c r="M5" i="11"/>
  <c r="L5" i="11"/>
  <c r="N4" i="11"/>
  <c r="M4" i="11"/>
  <c r="L4" i="11"/>
  <c r="W3751" i="1"/>
  <c r="N3751" i="1"/>
  <c r="M3751" i="1"/>
  <c r="L3751" i="1"/>
  <c r="W3750" i="1"/>
  <c r="N3750" i="1"/>
  <c r="M3750" i="1"/>
  <c r="L3750" i="1"/>
  <c r="W3749" i="1"/>
  <c r="N3749" i="1"/>
  <c r="M3749" i="1"/>
  <c r="L3749" i="1"/>
  <c r="W3748" i="1"/>
  <c r="N3748" i="1"/>
  <c r="M3748" i="1"/>
  <c r="L3748" i="1"/>
  <c r="W3747" i="1"/>
  <c r="N3747" i="1"/>
  <c r="M3747" i="1"/>
  <c r="L3747" i="1"/>
  <c r="W3746" i="1"/>
  <c r="N3746" i="1"/>
  <c r="M3746" i="1"/>
  <c r="L3746" i="1"/>
  <c r="W3745" i="1"/>
  <c r="N3745" i="1"/>
  <c r="M3745" i="1"/>
  <c r="L3745" i="1"/>
  <c r="W3744" i="1"/>
  <c r="N3744" i="1"/>
  <c r="M3744" i="1"/>
  <c r="L3744" i="1"/>
  <c r="W3743" i="1"/>
  <c r="N3743" i="1"/>
  <c r="M3743" i="1"/>
  <c r="L3743" i="1"/>
  <c r="W3742" i="1"/>
  <c r="N3742" i="1"/>
  <c r="M3742" i="1"/>
  <c r="L3742" i="1"/>
  <c r="W3741" i="1"/>
  <c r="N3741" i="1"/>
  <c r="M3741" i="1"/>
  <c r="L3741" i="1"/>
  <c r="W3740" i="1"/>
  <c r="N3740" i="1"/>
  <c r="M3740" i="1"/>
  <c r="L3740" i="1"/>
  <c r="W3739" i="1"/>
  <c r="N3739" i="1"/>
  <c r="M3739" i="1"/>
  <c r="L3739" i="1"/>
  <c r="W3738" i="1"/>
  <c r="N3738" i="1"/>
  <c r="M3738" i="1"/>
  <c r="L3738" i="1"/>
  <c r="W3737" i="1"/>
  <c r="N3737" i="1"/>
  <c r="M3737" i="1"/>
  <c r="L3737" i="1"/>
  <c r="W3736" i="1"/>
  <c r="N3736" i="1"/>
  <c r="M3736" i="1"/>
  <c r="L3736" i="1"/>
  <c r="W3735" i="1"/>
  <c r="N3735" i="1"/>
  <c r="M3735" i="1"/>
  <c r="L3735" i="1"/>
  <c r="W3734" i="1"/>
  <c r="N3734" i="1"/>
  <c r="M3734" i="1"/>
  <c r="L3734" i="1"/>
  <c r="W3733" i="1"/>
  <c r="N3733" i="1"/>
  <c r="M3733" i="1"/>
  <c r="L3733" i="1"/>
  <c r="W3732" i="1"/>
  <c r="N3732" i="1"/>
  <c r="M3732" i="1"/>
  <c r="L3732" i="1"/>
  <c r="W3731" i="1"/>
  <c r="N3731" i="1"/>
  <c r="M3731" i="1"/>
  <c r="L3731" i="1"/>
  <c r="W3730" i="1"/>
  <c r="N3730" i="1"/>
  <c r="M3730" i="1"/>
  <c r="L3730" i="1"/>
  <c r="W3729" i="1"/>
  <c r="N3729" i="1"/>
  <c r="M3729" i="1"/>
  <c r="L3729" i="1"/>
  <c r="W3728" i="1"/>
  <c r="N3728" i="1"/>
  <c r="M3728" i="1"/>
  <c r="L3728" i="1"/>
  <c r="W3727" i="1"/>
  <c r="N3727" i="1"/>
  <c r="M3727" i="1"/>
  <c r="L3727" i="1"/>
  <c r="W3726" i="1"/>
  <c r="N3726" i="1"/>
  <c r="M3726" i="1"/>
  <c r="L3726" i="1"/>
  <c r="W3725" i="1"/>
  <c r="N3725" i="1"/>
  <c r="M3725" i="1"/>
  <c r="L3725" i="1"/>
  <c r="W3724" i="1"/>
  <c r="N3724" i="1"/>
  <c r="M3724" i="1"/>
  <c r="L3724" i="1"/>
  <c r="W3723" i="1"/>
  <c r="N3723" i="1"/>
  <c r="M3723" i="1"/>
  <c r="L3723" i="1"/>
  <c r="W3722" i="1"/>
  <c r="N3722" i="1"/>
  <c r="M3722" i="1"/>
  <c r="L3722" i="1"/>
  <c r="W3721" i="1"/>
  <c r="N3721" i="1"/>
  <c r="M3721" i="1"/>
  <c r="L3721" i="1"/>
  <c r="W3720" i="1"/>
  <c r="N3720" i="1"/>
  <c r="M3720" i="1"/>
  <c r="L3720" i="1"/>
  <c r="W3719" i="1"/>
  <c r="N3719" i="1"/>
  <c r="M3719" i="1"/>
  <c r="L3719" i="1"/>
  <c r="W3718" i="1"/>
  <c r="N3718" i="1"/>
  <c r="M3718" i="1"/>
  <c r="L3718" i="1"/>
  <c r="W3717" i="1"/>
  <c r="N3717" i="1"/>
  <c r="M3717" i="1"/>
  <c r="L3717" i="1"/>
  <c r="W3716" i="1"/>
  <c r="N3716" i="1"/>
  <c r="M3716" i="1"/>
  <c r="L3716" i="1"/>
  <c r="W3715" i="1"/>
  <c r="N3715" i="1"/>
  <c r="M3715" i="1"/>
  <c r="L3715" i="1"/>
  <c r="W3714" i="1"/>
  <c r="N3714" i="1"/>
  <c r="M3714" i="1"/>
  <c r="L3714" i="1"/>
  <c r="W3713" i="1"/>
  <c r="N3713" i="1"/>
  <c r="M3713" i="1"/>
  <c r="L3713" i="1"/>
  <c r="W3712" i="1"/>
  <c r="N3712" i="1"/>
  <c r="M3712" i="1"/>
  <c r="L3712" i="1"/>
  <c r="W3711" i="1"/>
  <c r="N3711" i="1"/>
  <c r="M3711" i="1"/>
  <c r="L3711" i="1"/>
  <c r="W3710" i="1"/>
  <c r="N3710" i="1"/>
  <c r="M3710" i="1"/>
  <c r="L3710" i="1"/>
  <c r="W3709" i="1"/>
  <c r="N3709" i="1"/>
  <c r="M3709" i="1"/>
  <c r="L3709" i="1"/>
  <c r="W3708" i="1"/>
  <c r="N3708" i="1"/>
  <c r="M3708" i="1"/>
  <c r="L3708" i="1"/>
  <c r="W3707" i="1"/>
  <c r="N3707" i="1"/>
  <c r="M3707" i="1"/>
  <c r="L3707" i="1"/>
  <c r="W3706" i="1"/>
  <c r="N3706" i="1"/>
  <c r="M3706" i="1"/>
  <c r="L3706" i="1"/>
  <c r="W3705" i="1"/>
  <c r="N3705" i="1"/>
  <c r="M3705" i="1"/>
  <c r="L3705" i="1"/>
  <c r="W3704" i="1"/>
  <c r="N3704" i="1"/>
  <c r="M3704" i="1"/>
  <c r="L3704" i="1"/>
  <c r="W3703" i="1"/>
  <c r="N3703" i="1"/>
  <c r="M3703" i="1"/>
  <c r="L3703" i="1"/>
  <c r="W3702" i="1"/>
  <c r="N3702" i="1"/>
  <c r="M3702" i="1"/>
  <c r="L3702" i="1"/>
  <c r="W3701" i="1"/>
  <c r="N3701" i="1"/>
  <c r="M3701" i="1"/>
  <c r="L3701" i="1"/>
  <c r="W3700" i="1"/>
  <c r="N3700" i="1"/>
  <c r="M3700" i="1"/>
  <c r="L3700" i="1"/>
  <c r="W3699" i="1"/>
  <c r="N3699" i="1"/>
  <c r="M3699" i="1"/>
  <c r="L3699" i="1"/>
  <c r="W3698" i="1"/>
  <c r="N3698" i="1"/>
  <c r="M3698" i="1"/>
  <c r="L3698" i="1"/>
  <c r="W3697" i="1"/>
  <c r="N3697" i="1"/>
  <c r="M3697" i="1"/>
  <c r="L3697" i="1"/>
  <c r="W3696" i="1"/>
  <c r="N3696" i="1"/>
  <c r="M3696" i="1"/>
  <c r="L3696" i="1"/>
  <c r="W3695" i="1"/>
  <c r="N3695" i="1"/>
  <c r="M3695" i="1"/>
  <c r="L3695" i="1"/>
  <c r="W3694" i="1"/>
  <c r="N3694" i="1"/>
  <c r="M3694" i="1"/>
  <c r="L3694" i="1"/>
  <c r="W3693" i="1"/>
  <c r="N3693" i="1"/>
  <c r="M3693" i="1"/>
  <c r="L3693" i="1"/>
  <c r="W3692" i="1"/>
  <c r="N3692" i="1"/>
  <c r="M3692" i="1"/>
  <c r="L3692" i="1"/>
  <c r="W3691" i="1"/>
  <c r="N3691" i="1"/>
  <c r="M3691" i="1"/>
  <c r="L3691" i="1"/>
  <c r="W3690" i="1"/>
  <c r="N3690" i="1"/>
  <c r="M3690" i="1"/>
  <c r="L3690" i="1"/>
  <c r="W3689" i="1"/>
  <c r="N3689" i="1"/>
  <c r="M3689" i="1"/>
  <c r="L3689" i="1"/>
  <c r="W3688" i="1"/>
  <c r="N3688" i="1"/>
  <c r="M3688" i="1"/>
  <c r="L3688" i="1"/>
  <c r="W3687" i="1"/>
  <c r="N3687" i="1"/>
  <c r="M3687" i="1"/>
  <c r="L3687" i="1"/>
  <c r="W3686" i="1"/>
  <c r="N3686" i="1"/>
  <c r="M3686" i="1"/>
  <c r="L3686" i="1"/>
  <c r="W3685" i="1"/>
  <c r="N3685" i="1"/>
  <c r="M3685" i="1"/>
  <c r="L3685" i="1"/>
  <c r="W3684" i="1"/>
  <c r="N3684" i="1"/>
  <c r="M3684" i="1"/>
  <c r="L3684" i="1"/>
  <c r="W3683" i="1"/>
  <c r="N3683" i="1"/>
  <c r="M3683" i="1"/>
  <c r="L3683" i="1"/>
  <c r="W3682" i="1"/>
  <c r="N3682" i="1"/>
  <c r="M3682" i="1"/>
  <c r="L3682" i="1"/>
  <c r="W3681" i="1"/>
  <c r="N3681" i="1"/>
  <c r="M3681" i="1"/>
  <c r="L3681" i="1"/>
  <c r="W3680" i="1"/>
  <c r="N3680" i="1"/>
  <c r="M3680" i="1"/>
  <c r="L3680" i="1"/>
  <c r="W3679" i="1"/>
  <c r="N3679" i="1"/>
  <c r="M3679" i="1"/>
  <c r="L3679" i="1"/>
  <c r="W3678" i="1"/>
  <c r="N3678" i="1"/>
  <c r="M3678" i="1"/>
  <c r="L3678" i="1"/>
  <c r="W3677" i="1"/>
  <c r="N3677" i="1"/>
  <c r="M3677" i="1"/>
  <c r="L3677" i="1"/>
  <c r="W3676" i="1"/>
  <c r="N3676" i="1"/>
  <c r="M3676" i="1"/>
  <c r="L3676" i="1"/>
  <c r="W3675" i="1"/>
  <c r="N3675" i="1"/>
  <c r="M3675" i="1"/>
  <c r="L3675" i="1"/>
  <c r="W3674" i="1"/>
  <c r="N3674" i="1"/>
  <c r="M3674" i="1"/>
  <c r="L3674" i="1"/>
  <c r="W3673" i="1"/>
  <c r="N3673" i="1"/>
  <c r="M3673" i="1"/>
  <c r="L3673" i="1"/>
  <c r="W3672" i="1"/>
  <c r="N3672" i="1"/>
  <c r="M3672" i="1"/>
  <c r="L3672" i="1"/>
  <c r="W3671" i="1"/>
  <c r="N3671" i="1"/>
  <c r="M3671" i="1"/>
  <c r="L3671" i="1"/>
  <c r="W3670" i="1"/>
  <c r="N3670" i="1"/>
  <c r="M3670" i="1"/>
  <c r="L3670" i="1"/>
  <c r="W3669" i="1"/>
  <c r="N3669" i="1"/>
  <c r="M3669" i="1"/>
  <c r="L3669" i="1"/>
  <c r="W3668" i="1"/>
  <c r="N3668" i="1"/>
  <c r="M3668" i="1"/>
  <c r="L3668" i="1"/>
  <c r="W3667" i="1"/>
  <c r="N3667" i="1"/>
  <c r="M3667" i="1"/>
  <c r="L3667" i="1"/>
  <c r="W3666" i="1"/>
  <c r="N3666" i="1"/>
  <c r="M3666" i="1"/>
  <c r="L3666" i="1"/>
  <c r="W3665" i="1"/>
  <c r="N3665" i="1"/>
  <c r="M3665" i="1"/>
  <c r="L3665" i="1"/>
  <c r="W3664" i="1"/>
  <c r="N3664" i="1"/>
  <c r="M3664" i="1"/>
  <c r="L3664" i="1"/>
  <c r="W3663" i="1"/>
  <c r="N3663" i="1"/>
  <c r="M3663" i="1"/>
  <c r="L3663" i="1"/>
  <c r="W3662" i="1"/>
  <c r="N3662" i="1"/>
  <c r="M3662" i="1"/>
  <c r="L3662" i="1"/>
  <c r="W3661" i="1"/>
  <c r="N3661" i="1"/>
  <c r="M3661" i="1"/>
  <c r="L3661" i="1"/>
  <c r="W3660" i="1"/>
  <c r="N3660" i="1"/>
  <c r="M3660" i="1"/>
  <c r="L3660" i="1"/>
  <c r="W3659" i="1"/>
  <c r="N3659" i="1"/>
  <c r="M3659" i="1"/>
  <c r="L3659" i="1"/>
  <c r="W3658" i="1"/>
  <c r="N3658" i="1"/>
  <c r="M3658" i="1"/>
  <c r="L3658" i="1"/>
  <c r="W3657" i="1"/>
  <c r="N3657" i="1"/>
  <c r="M3657" i="1"/>
  <c r="L3657" i="1"/>
  <c r="W3656" i="1"/>
  <c r="N3656" i="1"/>
  <c r="M3656" i="1"/>
  <c r="L3656" i="1"/>
  <c r="W3655" i="1"/>
  <c r="N3655" i="1"/>
  <c r="M3655" i="1"/>
  <c r="L3655" i="1"/>
  <c r="W3654" i="1"/>
  <c r="N3654" i="1"/>
  <c r="M3654" i="1"/>
  <c r="L3654" i="1"/>
  <c r="W3653" i="1"/>
  <c r="N3653" i="1"/>
  <c r="M3653" i="1"/>
  <c r="L3653" i="1"/>
  <c r="W3652" i="1"/>
  <c r="N3652" i="1"/>
  <c r="M3652" i="1"/>
  <c r="L3652" i="1"/>
  <c r="W3651" i="1"/>
  <c r="N3651" i="1"/>
  <c r="M3651" i="1"/>
  <c r="L3651" i="1"/>
  <c r="W3650" i="1"/>
  <c r="N3650" i="1"/>
  <c r="M3650" i="1"/>
  <c r="L3650" i="1"/>
  <c r="W3649" i="1"/>
  <c r="N3649" i="1"/>
  <c r="M3649" i="1"/>
  <c r="L3649" i="1"/>
  <c r="W3648" i="1"/>
  <c r="N3648" i="1"/>
  <c r="M3648" i="1"/>
  <c r="L3648" i="1"/>
  <c r="W3647" i="1"/>
  <c r="N3647" i="1"/>
  <c r="M3647" i="1"/>
  <c r="L3647" i="1"/>
  <c r="W3646" i="1"/>
  <c r="N3646" i="1"/>
  <c r="M3646" i="1"/>
  <c r="L3646" i="1"/>
  <c r="W3645" i="1"/>
  <c r="N3645" i="1"/>
  <c r="M3645" i="1"/>
  <c r="L3645" i="1"/>
  <c r="W3644" i="1"/>
  <c r="N3644" i="1"/>
  <c r="M3644" i="1"/>
  <c r="L3644" i="1"/>
  <c r="W3643" i="1"/>
  <c r="N3643" i="1"/>
  <c r="M3643" i="1"/>
  <c r="L3643" i="1"/>
  <c r="W3642" i="1"/>
  <c r="N3642" i="1"/>
  <c r="M3642" i="1"/>
  <c r="L3642" i="1"/>
  <c r="W3641" i="1"/>
  <c r="N3641" i="1"/>
  <c r="M3641" i="1"/>
  <c r="L3641" i="1"/>
  <c r="W3640" i="1"/>
  <c r="N3640" i="1"/>
  <c r="M3640" i="1"/>
  <c r="L3640" i="1"/>
  <c r="W3639" i="1"/>
  <c r="N3639" i="1"/>
  <c r="M3639" i="1"/>
  <c r="L3639" i="1"/>
  <c r="W3638" i="1"/>
  <c r="N3638" i="1"/>
  <c r="M3638" i="1"/>
  <c r="L3638" i="1"/>
  <c r="W3637" i="1"/>
  <c r="N3637" i="1"/>
  <c r="M3637" i="1"/>
  <c r="L3637" i="1"/>
  <c r="W3636" i="1"/>
  <c r="N3636" i="1"/>
  <c r="M3636" i="1"/>
  <c r="L3636" i="1"/>
  <c r="W3635" i="1"/>
  <c r="N3635" i="1"/>
  <c r="M3635" i="1"/>
  <c r="L3635" i="1"/>
  <c r="W3634" i="1"/>
  <c r="N3634" i="1"/>
  <c r="M3634" i="1"/>
  <c r="L3634" i="1"/>
  <c r="W3633" i="1"/>
  <c r="N3633" i="1"/>
  <c r="M3633" i="1"/>
  <c r="L3633" i="1"/>
  <c r="W3632" i="1"/>
  <c r="N3632" i="1"/>
  <c r="M3632" i="1"/>
  <c r="L3632" i="1"/>
  <c r="W3631" i="1"/>
  <c r="N3631" i="1"/>
  <c r="M3631" i="1"/>
  <c r="L3631" i="1"/>
  <c r="W3630" i="1"/>
  <c r="N3630" i="1"/>
  <c r="M3630" i="1"/>
  <c r="L3630" i="1"/>
  <c r="W3629" i="1"/>
  <c r="N3629" i="1"/>
  <c r="M3629" i="1"/>
  <c r="L3629" i="1"/>
  <c r="W3628" i="1"/>
  <c r="N3628" i="1"/>
  <c r="M3628" i="1"/>
  <c r="L3628" i="1"/>
  <c r="W3627" i="1"/>
  <c r="N3627" i="1"/>
  <c r="M3627" i="1"/>
  <c r="L3627" i="1"/>
  <c r="W3626" i="1"/>
  <c r="N3626" i="1"/>
  <c r="M3626" i="1"/>
  <c r="L3626" i="1"/>
  <c r="W3625" i="1"/>
  <c r="N3625" i="1"/>
  <c r="M3625" i="1"/>
  <c r="L3625" i="1"/>
  <c r="W3624" i="1"/>
  <c r="N3624" i="1"/>
  <c r="M3624" i="1"/>
  <c r="L3624" i="1"/>
  <c r="W3623" i="1"/>
  <c r="N3623" i="1"/>
  <c r="M3623" i="1"/>
  <c r="L3623" i="1"/>
  <c r="W3622" i="1"/>
  <c r="N3622" i="1"/>
  <c r="M3622" i="1"/>
  <c r="L3622" i="1"/>
  <c r="W3621" i="1"/>
  <c r="N3621" i="1"/>
  <c r="M3621" i="1"/>
  <c r="L3621" i="1"/>
  <c r="W3620" i="1"/>
  <c r="N3620" i="1"/>
  <c r="M3620" i="1"/>
  <c r="L3620" i="1"/>
  <c r="W3619" i="1"/>
  <c r="N3619" i="1"/>
  <c r="M3619" i="1"/>
  <c r="L3619" i="1"/>
  <c r="W3618" i="1"/>
  <c r="N3618" i="1"/>
  <c r="M3618" i="1"/>
  <c r="L3618" i="1"/>
  <c r="W3617" i="1"/>
  <c r="N3617" i="1"/>
  <c r="M3617" i="1"/>
  <c r="L3617" i="1"/>
  <c r="W3616" i="1"/>
  <c r="N3616" i="1"/>
  <c r="M3616" i="1"/>
  <c r="L3616" i="1"/>
  <c r="W3615" i="1"/>
  <c r="N3615" i="1"/>
  <c r="M3615" i="1"/>
  <c r="L3615" i="1"/>
  <c r="W3614" i="1"/>
  <c r="N3614" i="1"/>
  <c r="M3614" i="1"/>
  <c r="L3614" i="1"/>
  <c r="W3613" i="1"/>
  <c r="N3613" i="1"/>
  <c r="M3613" i="1"/>
  <c r="L3613" i="1"/>
  <c r="W3612" i="1"/>
  <c r="N3612" i="1"/>
  <c r="M3612" i="1"/>
  <c r="L3612" i="1"/>
  <c r="W3611" i="1"/>
  <c r="N3611" i="1"/>
  <c r="M3611" i="1"/>
  <c r="L3611" i="1"/>
  <c r="W3610" i="1"/>
  <c r="N3610" i="1"/>
  <c r="M3610" i="1"/>
  <c r="L3610" i="1"/>
  <c r="W3609" i="1"/>
  <c r="N3609" i="1"/>
  <c r="M3609" i="1"/>
  <c r="L3609" i="1"/>
  <c r="W3608" i="1"/>
  <c r="N3608" i="1"/>
  <c r="M3608" i="1"/>
  <c r="L3608" i="1"/>
  <c r="W3607" i="1"/>
  <c r="N3607" i="1"/>
  <c r="M3607" i="1"/>
  <c r="L3607" i="1"/>
  <c r="W3606" i="1"/>
  <c r="N3606" i="1"/>
  <c r="M3606" i="1"/>
  <c r="L3606" i="1"/>
  <c r="W3605" i="1"/>
  <c r="N3605" i="1"/>
  <c r="M3605" i="1"/>
  <c r="L3605" i="1"/>
  <c r="W3604" i="1"/>
  <c r="N3604" i="1"/>
  <c r="M3604" i="1"/>
  <c r="L3604" i="1"/>
  <c r="W3603" i="1"/>
  <c r="N3603" i="1"/>
  <c r="M3603" i="1"/>
  <c r="L3603" i="1"/>
  <c r="W3602" i="1"/>
  <c r="N3602" i="1"/>
  <c r="M3602" i="1"/>
  <c r="L3602" i="1"/>
  <c r="W3601" i="1"/>
  <c r="N3601" i="1"/>
  <c r="M3601" i="1"/>
  <c r="L3601" i="1"/>
  <c r="W3600" i="1"/>
  <c r="N3600" i="1"/>
  <c r="M3600" i="1"/>
  <c r="L3600" i="1"/>
  <c r="W3599" i="1"/>
  <c r="N3599" i="1"/>
  <c r="M3599" i="1"/>
  <c r="L3599" i="1"/>
  <c r="W3598" i="1"/>
  <c r="N3598" i="1"/>
  <c r="M3598" i="1"/>
  <c r="L3598" i="1"/>
  <c r="W3597" i="1"/>
  <c r="N3597" i="1"/>
  <c r="M3597" i="1"/>
  <c r="L3597" i="1"/>
  <c r="W3596" i="1"/>
  <c r="N3596" i="1"/>
  <c r="M3596" i="1"/>
  <c r="L3596" i="1"/>
  <c r="W3595" i="1"/>
  <c r="N3595" i="1"/>
  <c r="M3595" i="1"/>
  <c r="L3595" i="1"/>
  <c r="W3594" i="1"/>
  <c r="N3594" i="1"/>
  <c r="M3594" i="1"/>
  <c r="L3594" i="1"/>
  <c r="W3593" i="1"/>
  <c r="N3593" i="1"/>
  <c r="M3593" i="1"/>
  <c r="L3593" i="1"/>
  <c r="W3592" i="1"/>
  <c r="N3592" i="1"/>
  <c r="M3592" i="1"/>
  <c r="L3592" i="1"/>
  <c r="W3591" i="1"/>
  <c r="N3591" i="1"/>
  <c r="M3591" i="1"/>
  <c r="L3591" i="1"/>
  <c r="W3590" i="1"/>
  <c r="N3590" i="1"/>
  <c r="M3590" i="1"/>
  <c r="L3590" i="1"/>
  <c r="W3589" i="1"/>
  <c r="N3589" i="1"/>
  <c r="M3589" i="1"/>
  <c r="L3589" i="1"/>
  <c r="W3588" i="1"/>
  <c r="N3588" i="1"/>
  <c r="M3588" i="1"/>
  <c r="L3588" i="1"/>
  <c r="W3587" i="1"/>
  <c r="N3587" i="1"/>
  <c r="M3587" i="1"/>
  <c r="L3587" i="1"/>
  <c r="W3586" i="1"/>
  <c r="N3586" i="1"/>
  <c r="M3586" i="1"/>
  <c r="L3586" i="1"/>
  <c r="W3585" i="1"/>
  <c r="N3585" i="1"/>
  <c r="M3585" i="1"/>
  <c r="L3585" i="1"/>
  <c r="W3584" i="1"/>
  <c r="N3584" i="1"/>
  <c r="M3584" i="1"/>
  <c r="L3584" i="1"/>
  <c r="W3583" i="1"/>
  <c r="N3583" i="1"/>
  <c r="M3583" i="1"/>
  <c r="L3583" i="1"/>
  <c r="W3582" i="1"/>
  <c r="N3582" i="1"/>
  <c r="M3582" i="1"/>
  <c r="L3582" i="1"/>
  <c r="W3581" i="1"/>
  <c r="N3581" i="1"/>
  <c r="M3581" i="1"/>
  <c r="L3581" i="1"/>
  <c r="W3580" i="1"/>
  <c r="N3580" i="1"/>
  <c r="M3580" i="1"/>
  <c r="L3580" i="1"/>
  <c r="W3579" i="1"/>
  <c r="N3579" i="1"/>
  <c r="M3579" i="1"/>
  <c r="L3579" i="1"/>
  <c r="W3578" i="1"/>
  <c r="N3578" i="1"/>
  <c r="M3578" i="1"/>
  <c r="L3578" i="1"/>
  <c r="W3577" i="1"/>
  <c r="N3577" i="1"/>
  <c r="M3577" i="1"/>
  <c r="L3577" i="1"/>
  <c r="W3576" i="1"/>
  <c r="N3576" i="1"/>
  <c r="M3576" i="1"/>
  <c r="L3576" i="1"/>
  <c r="W3575" i="1"/>
  <c r="N3575" i="1"/>
  <c r="M3575" i="1"/>
  <c r="L3575" i="1"/>
  <c r="W3574" i="1"/>
  <c r="N3574" i="1"/>
  <c r="M3574" i="1"/>
  <c r="L3574" i="1"/>
  <c r="W3573" i="1"/>
  <c r="N3573" i="1"/>
  <c r="M3573" i="1"/>
  <c r="L3573" i="1"/>
  <c r="W3572" i="1"/>
  <c r="N3572" i="1"/>
  <c r="M3572" i="1"/>
  <c r="L3572" i="1"/>
  <c r="W3571" i="1"/>
  <c r="N3571" i="1"/>
  <c r="M3571" i="1"/>
  <c r="L3571" i="1"/>
  <c r="W3570" i="1"/>
  <c r="N3570" i="1"/>
  <c r="M3570" i="1"/>
  <c r="L3570" i="1"/>
  <c r="W3569" i="1"/>
  <c r="N3569" i="1"/>
  <c r="M3569" i="1"/>
  <c r="L3569" i="1"/>
  <c r="W3568" i="1"/>
  <c r="N3568" i="1"/>
  <c r="M3568" i="1"/>
  <c r="L3568" i="1"/>
  <c r="W3567" i="1"/>
  <c r="N3567" i="1"/>
  <c r="M3567" i="1"/>
  <c r="L3567" i="1"/>
  <c r="W3566" i="1"/>
  <c r="N3566" i="1"/>
  <c r="M3566" i="1"/>
  <c r="L3566" i="1"/>
  <c r="W3565" i="1"/>
  <c r="N3565" i="1"/>
  <c r="M3565" i="1"/>
  <c r="L3565" i="1"/>
  <c r="W3564" i="1"/>
  <c r="N3564" i="1"/>
  <c r="M3564" i="1"/>
  <c r="L3564" i="1"/>
  <c r="W3563" i="1"/>
  <c r="N3563" i="1"/>
  <c r="M3563" i="1"/>
  <c r="L3563" i="1"/>
  <c r="W3562" i="1"/>
  <c r="N3562" i="1"/>
  <c r="M3562" i="1"/>
  <c r="L3562" i="1"/>
  <c r="W3561" i="1"/>
  <c r="N3561" i="1"/>
  <c r="M3561" i="1"/>
  <c r="L3561" i="1"/>
  <c r="W3560" i="1"/>
  <c r="N3560" i="1"/>
  <c r="M3560" i="1"/>
  <c r="L3560" i="1"/>
  <c r="W3559" i="1"/>
  <c r="N3559" i="1"/>
  <c r="M3559" i="1"/>
  <c r="L3559" i="1"/>
  <c r="W3558" i="1"/>
  <c r="N3558" i="1"/>
  <c r="M3558" i="1"/>
  <c r="L3558" i="1"/>
  <c r="W3557" i="1"/>
  <c r="N3557" i="1"/>
  <c r="M3557" i="1"/>
  <c r="L3557" i="1"/>
  <c r="W3556" i="1"/>
  <c r="N3556" i="1"/>
  <c r="M3556" i="1"/>
  <c r="L3556" i="1"/>
  <c r="W3555" i="1"/>
  <c r="N3555" i="1"/>
  <c r="M3555" i="1"/>
  <c r="L3555" i="1"/>
  <c r="W3554" i="1"/>
  <c r="N3554" i="1"/>
  <c r="M3554" i="1"/>
  <c r="L3554" i="1"/>
  <c r="W3553" i="1"/>
  <c r="N3553" i="1"/>
  <c r="M3553" i="1"/>
  <c r="L3553" i="1"/>
  <c r="W3552" i="1"/>
  <c r="N3552" i="1"/>
  <c r="M3552" i="1"/>
  <c r="L3552" i="1"/>
  <c r="W3551" i="1"/>
  <c r="N3551" i="1"/>
  <c r="M3551" i="1"/>
  <c r="L3551" i="1"/>
  <c r="W3550" i="1"/>
  <c r="N3550" i="1"/>
  <c r="M3550" i="1"/>
  <c r="L3550" i="1"/>
  <c r="W3549" i="1"/>
  <c r="N3549" i="1"/>
  <c r="M3549" i="1"/>
  <c r="L3549" i="1"/>
  <c r="W3548" i="1"/>
  <c r="N3548" i="1"/>
  <c r="M3548" i="1"/>
  <c r="L3548" i="1"/>
  <c r="W3547" i="1"/>
  <c r="N3547" i="1"/>
  <c r="M3547" i="1"/>
  <c r="L3547" i="1"/>
  <c r="W3546" i="1"/>
  <c r="N3546" i="1"/>
  <c r="M3546" i="1"/>
  <c r="L3546" i="1"/>
  <c r="W3545" i="1"/>
  <c r="N3545" i="1"/>
  <c r="M3545" i="1"/>
  <c r="L3545" i="1"/>
  <c r="W3544" i="1"/>
  <c r="N3544" i="1"/>
  <c r="M3544" i="1"/>
  <c r="L3544" i="1"/>
  <c r="W3543" i="1"/>
  <c r="N3543" i="1"/>
  <c r="M3543" i="1"/>
  <c r="L3543" i="1"/>
  <c r="W3542" i="1"/>
  <c r="N3542" i="1"/>
  <c r="M3542" i="1"/>
  <c r="L3542" i="1"/>
  <c r="W3541" i="1"/>
  <c r="N3541" i="1"/>
  <c r="M3541" i="1"/>
  <c r="L3541" i="1"/>
  <c r="W3540" i="1"/>
  <c r="N3540" i="1"/>
  <c r="M3540" i="1"/>
  <c r="L3540" i="1"/>
  <c r="W3539" i="1"/>
  <c r="N3539" i="1"/>
  <c r="M3539" i="1"/>
  <c r="L3539" i="1"/>
  <c r="W3538" i="1"/>
  <c r="N3538" i="1"/>
  <c r="M3538" i="1"/>
  <c r="L3538" i="1"/>
  <c r="W3537" i="1"/>
  <c r="N3537" i="1"/>
  <c r="M3537" i="1"/>
  <c r="L3537" i="1"/>
  <c r="W3536" i="1"/>
  <c r="N3536" i="1"/>
  <c r="M3536" i="1"/>
  <c r="L3536" i="1"/>
  <c r="W3535" i="1"/>
  <c r="N3535" i="1"/>
  <c r="M3535" i="1"/>
  <c r="L3535" i="1"/>
  <c r="W3534" i="1"/>
  <c r="N3534" i="1"/>
  <c r="M3534" i="1"/>
  <c r="L3534" i="1"/>
  <c r="W3533" i="1"/>
  <c r="N3533" i="1"/>
  <c r="M3533" i="1"/>
  <c r="L3533" i="1"/>
  <c r="W3532" i="1"/>
  <c r="N3532" i="1"/>
  <c r="M3532" i="1"/>
  <c r="L3532" i="1"/>
  <c r="W3531" i="1"/>
  <c r="N3531" i="1"/>
  <c r="M3531" i="1"/>
  <c r="L3531" i="1"/>
  <c r="W3530" i="1"/>
  <c r="N3530" i="1"/>
  <c r="M3530" i="1"/>
  <c r="L3530" i="1"/>
  <c r="W3529" i="1"/>
  <c r="N3529" i="1"/>
  <c r="M3529" i="1"/>
  <c r="L3529" i="1"/>
  <c r="W3528" i="1"/>
  <c r="N3528" i="1"/>
  <c r="M3528" i="1"/>
  <c r="L3528" i="1"/>
  <c r="W3527" i="1"/>
  <c r="N3527" i="1"/>
  <c r="M3527" i="1"/>
  <c r="L3527" i="1"/>
  <c r="W3526" i="1"/>
  <c r="N3526" i="1"/>
  <c r="M3526" i="1"/>
  <c r="L3526" i="1"/>
  <c r="W3525" i="1"/>
  <c r="N3525" i="1"/>
  <c r="M3525" i="1"/>
  <c r="L3525" i="1"/>
  <c r="W3524" i="1"/>
  <c r="N3524" i="1"/>
  <c r="M3524" i="1"/>
  <c r="L3524" i="1"/>
  <c r="W3523" i="1"/>
  <c r="N3523" i="1"/>
  <c r="M3523" i="1"/>
  <c r="L3523" i="1"/>
  <c r="W3522" i="1"/>
  <c r="N3522" i="1"/>
  <c r="M3522" i="1"/>
  <c r="L3522" i="1"/>
  <c r="W3521" i="1"/>
  <c r="N3521" i="1"/>
  <c r="M3521" i="1"/>
  <c r="L3521" i="1"/>
  <c r="W3520" i="1"/>
  <c r="N3520" i="1"/>
  <c r="M3520" i="1"/>
  <c r="L3520" i="1"/>
  <c r="W3519" i="1"/>
  <c r="N3519" i="1"/>
  <c r="M3519" i="1"/>
  <c r="L3519" i="1"/>
  <c r="W3518" i="1"/>
  <c r="N3518" i="1"/>
  <c r="M3518" i="1"/>
  <c r="L3518" i="1"/>
  <c r="W3517" i="1"/>
  <c r="N3517" i="1"/>
  <c r="M3517" i="1"/>
  <c r="L3517" i="1"/>
  <c r="W3516" i="1"/>
  <c r="N3516" i="1"/>
  <c r="M3516" i="1"/>
  <c r="L3516" i="1"/>
  <c r="W3515" i="1"/>
  <c r="N3515" i="1"/>
  <c r="M3515" i="1"/>
  <c r="L3515" i="1"/>
  <c r="W3514" i="1"/>
  <c r="N3514" i="1"/>
  <c r="M3514" i="1"/>
  <c r="L3514" i="1"/>
  <c r="W3513" i="1"/>
  <c r="N3513" i="1"/>
  <c r="M3513" i="1"/>
  <c r="L3513" i="1"/>
  <c r="W3512" i="1"/>
  <c r="N3512" i="1"/>
  <c r="M3512" i="1"/>
  <c r="L3512" i="1"/>
  <c r="W3511" i="1"/>
  <c r="N3511" i="1"/>
  <c r="M3511" i="1"/>
  <c r="L3511" i="1"/>
  <c r="W3510" i="1"/>
  <c r="N3510" i="1"/>
  <c r="M3510" i="1"/>
  <c r="L3510" i="1"/>
  <c r="W3509" i="1"/>
  <c r="N3509" i="1"/>
  <c r="M3509" i="1"/>
  <c r="L3509" i="1"/>
  <c r="W3508" i="1"/>
  <c r="N3508" i="1"/>
  <c r="M3508" i="1"/>
  <c r="L3508" i="1"/>
  <c r="W3507" i="1"/>
  <c r="N3507" i="1"/>
  <c r="M3507" i="1"/>
  <c r="L3507" i="1"/>
  <c r="W3506" i="1"/>
  <c r="N3506" i="1"/>
  <c r="M3506" i="1"/>
  <c r="L3506" i="1"/>
  <c r="W3505" i="1"/>
  <c r="N3505" i="1"/>
  <c r="M3505" i="1"/>
  <c r="L3505" i="1"/>
  <c r="W3504" i="1"/>
  <c r="N3504" i="1"/>
  <c r="M3504" i="1"/>
  <c r="L3504" i="1"/>
  <c r="W3503" i="1"/>
  <c r="N3503" i="1"/>
  <c r="M3503" i="1"/>
  <c r="L3503" i="1"/>
  <c r="W3502" i="1"/>
  <c r="N3502" i="1"/>
  <c r="M3502" i="1"/>
  <c r="L3502" i="1"/>
  <c r="W3501" i="1"/>
  <c r="N3501" i="1"/>
  <c r="M3501" i="1"/>
  <c r="L3501" i="1"/>
  <c r="W3500" i="1"/>
  <c r="N3500" i="1"/>
  <c r="M3500" i="1"/>
  <c r="L3500" i="1"/>
  <c r="W3499" i="1"/>
  <c r="N3499" i="1"/>
  <c r="M3499" i="1"/>
  <c r="L3499" i="1"/>
  <c r="W3498" i="1"/>
  <c r="N3498" i="1"/>
  <c r="M3498" i="1"/>
  <c r="L3498" i="1"/>
  <c r="W3497" i="1"/>
  <c r="N3497" i="1"/>
  <c r="M3497" i="1"/>
  <c r="L3497" i="1"/>
  <c r="W3496" i="1"/>
  <c r="N3496" i="1"/>
  <c r="M3496" i="1"/>
  <c r="L3496" i="1"/>
  <c r="W3495" i="1"/>
  <c r="N3495" i="1"/>
  <c r="M3495" i="1"/>
  <c r="L3495" i="1"/>
  <c r="W3494" i="1"/>
  <c r="N3494" i="1"/>
  <c r="M3494" i="1"/>
  <c r="L3494" i="1"/>
  <c r="W3493" i="1"/>
  <c r="N3493" i="1"/>
  <c r="M3493" i="1"/>
  <c r="L3493" i="1"/>
  <c r="W3492" i="1"/>
  <c r="N3492" i="1"/>
  <c r="M3492" i="1"/>
  <c r="L3492" i="1"/>
  <c r="W3491" i="1"/>
  <c r="N3491" i="1"/>
  <c r="M3491" i="1"/>
  <c r="L3491" i="1"/>
  <c r="W3490" i="1"/>
  <c r="N3490" i="1"/>
  <c r="M3490" i="1"/>
  <c r="L3490" i="1"/>
  <c r="W3489" i="1"/>
  <c r="N3489" i="1"/>
  <c r="M3489" i="1"/>
  <c r="L3489" i="1"/>
  <c r="W3488" i="1"/>
  <c r="N3488" i="1"/>
  <c r="M3488" i="1"/>
  <c r="L3488" i="1"/>
  <c r="W3487" i="1"/>
  <c r="N3487" i="1"/>
  <c r="M3487" i="1"/>
  <c r="L3487" i="1"/>
  <c r="W3486" i="1"/>
  <c r="N3486" i="1"/>
  <c r="M3486" i="1"/>
  <c r="L3486" i="1"/>
  <c r="W3485" i="1"/>
  <c r="N3485" i="1"/>
  <c r="M3485" i="1"/>
  <c r="L3485" i="1"/>
  <c r="W3484" i="1"/>
  <c r="N3484" i="1"/>
  <c r="M3484" i="1"/>
  <c r="L3484" i="1"/>
  <c r="W3483" i="1"/>
  <c r="N3483" i="1"/>
  <c r="M3483" i="1"/>
  <c r="L3483" i="1"/>
  <c r="W3482" i="1"/>
  <c r="N3482" i="1"/>
  <c r="M3482" i="1"/>
  <c r="L3482" i="1"/>
  <c r="W3481" i="1"/>
  <c r="N3481" i="1"/>
  <c r="M3481" i="1"/>
  <c r="L3481" i="1"/>
  <c r="W3480" i="1"/>
  <c r="N3480" i="1"/>
  <c r="M3480" i="1"/>
  <c r="L3480" i="1"/>
  <c r="W3479" i="1"/>
  <c r="N3479" i="1"/>
  <c r="M3479" i="1"/>
  <c r="L3479" i="1"/>
  <c r="W3478" i="1"/>
  <c r="N3478" i="1"/>
  <c r="M3478" i="1"/>
  <c r="L3478" i="1"/>
  <c r="W3477" i="1"/>
  <c r="N3477" i="1"/>
  <c r="M3477" i="1"/>
  <c r="L3477" i="1"/>
  <c r="W3476" i="1"/>
  <c r="N3476" i="1"/>
  <c r="M3476" i="1"/>
  <c r="L3476" i="1"/>
  <c r="W3475" i="1"/>
  <c r="N3475" i="1"/>
  <c r="M3475" i="1"/>
  <c r="L3475" i="1"/>
  <c r="W3474" i="1"/>
  <c r="N3474" i="1"/>
  <c r="M3474" i="1"/>
  <c r="L3474" i="1"/>
  <c r="W3473" i="1"/>
  <c r="N3473" i="1"/>
  <c r="M3473" i="1"/>
  <c r="L3473" i="1"/>
  <c r="W3472" i="1"/>
  <c r="N3472" i="1"/>
  <c r="M3472" i="1"/>
  <c r="L3472" i="1"/>
  <c r="W3471" i="1"/>
  <c r="N3471" i="1"/>
  <c r="M3471" i="1"/>
  <c r="L3471" i="1"/>
  <c r="W3470" i="1"/>
  <c r="N3470" i="1"/>
  <c r="M3470" i="1"/>
  <c r="L3470" i="1"/>
  <c r="W3469" i="1"/>
  <c r="N3469" i="1"/>
  <c r="M3469" i="1"/>
  <c r="L3469" i="1"/>
  <c r="W3468" i="1"/>
  <c r="N3468" i="1"/>
  <c r="M3468" i="1"/>
  <c r="L3468" i="1"/>
  <c r="W3467" i="1"/>
  <c r="N3467" i="1"/>
  <c r="M3467" i="1"/>
  <c r="L3467" i="1"/>
  <c r="W3466" i="1"/>
  <c r="N3466" i="1"/>
  <c r="M3466" i="1"/>
  <c r="L3466" i="1"/>
  <c r="W3465" i="1"/>
  <c r="N3465" i="1"/>
  <c r="M3465" i="1"/>
  <c r="L3465" i="1"/>
  <c r="W3464" i="1"/>
  <c r="N3464" i="1"/>
  <c r="M3464" i="1"/>
  <c r="L3464" i="1"/>
  <c r="W3463" i="1"/>
  <c r="N3463" i="1"/>
  <c r="M3463" i="1"/>
  <c r="L3463" i="1"/>
  <c r="W3462" i="1"/>
  <c r="N3462" i="1"/>
  <c r="M3462" i="1"/>
  <c r="L3462" i="1"/>
  <c r="W3461" i="1"/>
  <c r="N3461" i="1"/>
  <c r="M3461" i="1"/>
  <c r="L3461" i="1"/>
  <c r="W3460" i="1"/>
  <c r="N3460" i="1"/>
  <c r="M3460" i="1"/>
  <c r="L3460" i="1"/>
  <c r="W3459" i="1"/>
  <c r="N3459" i="1"/>
  <c r="M3459" i="1"/>
  <c r="L3459" i="1"/>
  <c r="W3458" i="1"/>
  <c r="N3458" i="1"/>
  <c r="M3458" i="1"/>
  <c r="L3458" i="1"/>
  <c r="W3457" i="1"/>
  <c r="N3457" i="1"/>
  <c r="M3457" i="1"/>
  <c r="L3457" i="1"/>
  <c r="W3456" i="1"/>
  <c r="N3456" i="1"/>
  <c r="M3456" i="1"/>
  <c r="L3456" i="1"/>
  <c r="W3455" i="1"/>
  <c r="N3455" i="1"/>
  <c r="M3455" i="1"/>
  <c r="L3455" i="1"/>
  <c r="W3454" i="1"/>
  <c r="N3454" i="1"/>
  <c r="M3454" i="1"/>
  <c r="L3454" i="1"/>
  <c r="W3453" i="1"/>
  <c r="N3453" i="1"/>
  <c r="M3453" i="1"/>
  <c r="L3453" i="1"/>
  <c r="W3452" i="1"/>
  <c r="N3452" i="1"/>
  <c r="M3452" i="1"/>
  <c r="L3452" i="1"/>
  <c r="W3451" i="1"/>
  <c r="N3451" i="1"/>
  <c r="M3451" i="1"/>
  <c r="L3451" i="1"/>
  <c r="W3450" i="1"/>
  <c r="N3450" i="1"/>
  <c r="M3450" i="1"/>
  <c r="L3450" i="1"/>
  <c r="W3449" i="1"/>
  <c r="N3449" i="1"/>
  <c r="M3449" i="1"/>
  <c r="L3449" i="1"/>
  <c r="W3448" i="1"/>
  <c r="N3448" i="1"/>
  <c r="M3448" i="1"/>
  <c r="L3448" i="1"/>
  <c r="W3447" i="1"/>
  <c r="N3447" i="1"/>
  <c r="M3447" i="1"/>
  <c r="L3447" i="1"/>
  <c r="W3446" i="1"/>
  <c r="N3446" i="1"/>
  <c r="M3446" i="1"/>
  <c r="L3446" i="1"/>
  <c r="W3445" i="1"/>
  <c r="N3445" i="1"/>
  <c r="M3445" i="1"/>
  <c r="L3445" i="1"/>
  <c r="W3444" i="1"/>
  <c r="N3444" i="1"/>
  <c r="M3444" i="1"/>
  <c r="L3444" i="1"/>
  <c r="W3443" i="1"/>
  <c r="N3443" i="1"/>
  <c r="M3443" i="1"/>
  <c r="L3443" i="1"/>
  <c r="W3442" i="1"/>
  <c r="N3442" i="1"/>
  <c r="M3442" i="1"/>
  <c r="L3442" i="1"/>
  <c r="W3441" i="1"/>
  <c r="N3441" i="1"/>
  <c r="M3441" i="1"/>
  <c r="L3441" i="1"/>
  <c r="W3440" i="1"/>
  <c r="N3440" i="1"/>
  <c r="M3440" i="1"/>
  <c r="L3440" i="1"/>
  <c r="W3439" i="1"/>
  <c r="N3439" i="1"/>
  <c r="M3439" i="1"/>
  <c r="L3439" i="1"/>
  <c r="W3438" i="1"/>
  <c r="N3438" i="1"/>
  <c r="M3438" i="1"/>
  <c r="L3438" i="1"/>
  <c r="W3437" i="1"/>
  <c r="N3437" i="1"/>
  <c r="M3437" i="1"/>
  <c r="L3437" i="1"/>
  <c r="W3436" i="1"/>
  <c r="N3436" i="1"/>
  <c r="M3436" i="1"/>
  <c r="L3436" i="1"/>
  <c r="W3435" i="1"/>
  <c r="N3435" i="1"/>
  <c r="M3435" i="1"/>
  <c r="L3435" i="1"/>
  <c r="W3434" i="1"/>
  <c r="N3434" i="1"/>
  <c r="M3434" i="1"/>
  <c r="L3434" i="1"/>
  <c r="W3433" i="1"/>
  <c r="N3433" i="1"/>
  <c r="M3433" i="1"/>
  <c r="L3433" i="1"/>
  <c r="W3432" i="1"/>
  <c r="N3432" i="1"/>
  <c r="M3432" i="1"/>
  <c r="L3432" i="1"/>
  <c r="W3431" i="1"/>
  <c r="N3431" i="1"/>
  <c r="M3431" i="1"/>
  <c r="L3431" i="1"/>
  <c r="W3430" i="1"/>
  <c r="N3430" i="1"/>
  <c r="M3430" i="1"/>
  <c r="L3430" i="1"/>
  <c r="W3429" i="1"/>
  <c r="N3429" i="1"/>
  <c r="M3429" i="1"/>
  <c r="L3429" i="1"/>
  <c r="W3428" i="1"/>
  <c r="N3428" i="1"/>
  <c r="M3428" i="1"/>
  <c r="L3428" i="1"/>
  <c r="W3427" i="1"/>
  <c r="N3427" i="1"/>
  <c r="M3427" i="1"/>
  <c r="L3427" i="1"/>
  <c r="W3426" i="1"/>
  <c r="N3426" i="1"/>
  <c r="M3426" i="1"/>
  <c r="L3426" i="1"/>
  <c r="W3425" i="1"/>
  <c r="N3425" i="1"/>
  <c r="M3425" i="1"/>
  <c r="L3425" i="1"/>
  <c r="W3424" i="1"/>
  <c r="N3424" i="1"/>
  <c r="M3424" i="1"/>
  <c r="L3424" i="1"/>
  <c r="W3423" i="1"/>
  <c r="N3423" i="1"/>
  <c r="M3423" i="1"/>
  <c r="L3423" i="1"/>
  <c r="W3422" i="1"/>
  <c r="N3422" i="1"/>
  <c r="M3422" i="1"/>
  <c r="L3422" i="1"/>
  <c r="W3421" i="1"/>
  <c r="N3421" i="1"/>
  <c r="M3421" i="1"/>
  <c r="L3421" i="1"/>
  <c r="W3420" i="1"/>
  <c r="N3420" i="1"/>
  <c r="M3420" i="1"/>
  <c r="L3420" i="1"/>
  <c r="W3419" i="1"/>
  <c r="N3419" i="1"/>
  <c r="M3419" i="1"/>
  <c r="L3419" i="1"/>
  <c r="W3418" i="1"/>
  <c r="N3418" i="1"/>
  <c r="M3418" i="1"/>
  <c r="L3418" i="1"/>
  <c r="W3417" i="1"/>
  <c r="N3417" i="1"/>
  <c r="M3417" i="1"/>
  <c r="L3417" i="1"/>
  <c r="W3416" i="1"/>
  <c r="N3416" i="1"/>
  <c r="M3416" i="1"/>
  <c r="L3416" i="1"/>
  <c r="W3415" i="1"/>
  <c r="N3415" i="1"/>
  <c r="M3415" i="1"/>
  <c r="L3415" i="1"/>
  <c r="W3414" i="1"/>
  <c r="N3414" i="1"/>
  <c r="M3414" i="1"/>
  <c r="L3414" i="1"/>
  <c r="W3413" i="1"/>
  <c r="N3413" i="1"/>
  <c r="M3413" i="1"/>
  <c r="L3413" i="1"/>
  <c r="W3412" i="1"/>
  <c r="N3412" i="1"/>
  <c r="M3412" i="1"/>
  <c r="L3412" i="1"/>
  <c r="W3411" i="1"/>
  <c r="N3411" i="1"/>
  <c r="M3411" i="1"/>
  <c r="L3411" i="1"/>
  <c r="W3410" i="1"/>
  <c r="N3410" i="1"/>
  <c r="M3410" i="1"/>
  <c r="L3410" i="1"/>
  <c r="W3409" i="1"/>
  <c r="N3409" i="1"/>
  <c r="M3409" i="1"/>
  <c r="L3409" i="1"/>
  <c r="W3408" i="1"/>
  <c r="N3408" i="1"/>
  <c r="M3408" i="1"/>
  <c r="L3408" i="1"/>
  <c r="W3407" i="1"/>
  <c r="N3407" i="1"/>
  <c r="M3407" i="1"/>
  <c r="L3407" i="1"/>
  <c r="W3406" i="1"/>
  <c r="N3406" i="1"/>
  <c r="M3406" i="1"/>
  <c r="L3406" i="1"/>
  <c r="W3405" i="1"/>
  <c r="N3405" i="1"/>
  <c r="M3405" i="1"/>
  <c r="L3405" i="1"/>
  <c r="W3404" i="1"/>
  <c r="N3404" i="1"/>
  <c r="M3404" i="1"/>
  <c r="L3404" i="1"/>
  <c r="W3403" i="1"/>
  <c r="N3403" i="1"/>
  <c r="M3403" i="1"/>
  <c r="L3403" i="1"/>
  <c r="W3402" i="1"/>
  <c r="N3402" i="1"/>
  <c r="M3402" i="1"/>
  <c r="L3402" i="1"/>
  <c r="W3401" i="1"/>
  <c r="N3401" i="1"/>
  <c r="M3401" i="1"/>
  <c r="L3401" i="1"/>
  <c r="W3400" i="1"/>
  <c r="N3400" i="1"/>
  <c r="M3400" i="1"/>
  <c r="L3400" i="1"/>
  <c r="W3399" i="1"/>
  <c r="N3399" i="1"/>
  <c r="M3399" i="1"/>
  <c r="L3399" i="1"/>
  <c r="W3398" i="1"/>
  <c r="N3398" i="1"/>
  <c r="M3398" i="1"/>
  <c r="L3398" i="1"/>
  <c r="W3397" i="1"/>
  <c r="N3397" i="1"/>
  <c r="M3397" i="1"/>
  <c r="L3397" i="1"/>
  <c r="W3396" i="1"/>
  <c r="N3396" i="1"/>
  <c r="M3396" i="1"/>
  <c r="L3396" i="1"/>
  <c r="W3395" i="1"/>
  <c r="N3395" i="1"/>
  <c r="M3395" i="1"/>
  <c r="L3395" i="1"/>
  <c r="W3394" i="1"/>
  <c r="N3394" i="1"/>
  <c r="M3394" i="1"/>
  <c r="L3394" i="1"/>
  <c r="W3393" i="1"/>
  <c r="N3393" i="1"/>
  <c r="M3393" i="1"/>
  <c r="L3393" i="1"/>
  <c r="W3392" i="1"/>
  <c r="N3392" i="1"/>
  <c r="M3392" i="1"/>
  <c r="L3392" i="1"/>
  <c r="W3391" i="1"/>
  <c r="N3391" i="1"/>
  <c r="M3391" i="1"/>
  <c r="L3391" i="1"/>
  <c r="W3390" i="1"/>
  <c r="N3390" i="1"/>
  <c r="M3390" i="1"/>
  <c r="L3390" i="1"/>
  <c r="W3389" i="1"/>
  <c r="N3389" i="1"/>
  <c r="M3389" i="1"/>
  <c r="L3389" i="1"/>
  <c r="W3388" i="1"/>
  <c r="N3388" i="1"/>
  <c r="M3388" i="1"/>
  <c r="L3388" i="1"/>
  <c r="W3387" i="1"/>
  <c r="N3387" i="1"/>
  <c r="M3387" i="1"/>
  <c r="L3387" i="1"/>
  <c r="W3386" i="1"/>
  <c r="N3386" i="1"/>
  <c r="M3386" i="1"/>
  <c r="L3386" i="1"/>
  <c r="W3385" i="1"/>
  <c r="N3385" i="1"/>
  <c r="M3385" i="1"/>
  <c r="L3385" i="1"/>
  <c r="W3384" i="1"/>
  <c r="N3384" i="1"/>
  <c r="M3384" i="1"/>
  <c r="L3384" i="1"/>
  <c r="W3383" i="1"/>
  <c r="N3383" i="1"/>
  <c r="M3383" i="1"/>
  <c r="L3383" i="1"/>
  <c r="W3382" i="1"/>
  <c r="N3382" i="1"/>
  <c r="M3382" i="1"/>
  <c r="L3382" i="1"/>
  <c r="W3381" i="1"/>
  <c r="N3381" i="1"/>
  <c r="M3381" i="1"/>
  <c r="L3381" i="1"/>
  <c r="W3380" i="1"/>
  <c r="N3380" i="1"/>
  <c r="M3380" i="1"/>
  <c r="L3380" i="1"/>
  <c r="W3379" i="1"/>
  <c r="N3379" i="1"/>
  <c r="M3379" i="1"/>
  <c r="L3379" i="1"/>
  <c r="W3378" i="1"/>
  <c r="N3378" i="1"/>
  <c r="M3378" i="1"/>
  <c r="L3378" i="1"/>
  <c r="W3377" i="1"/>
  <c r="N3377" i="1"/>
  <c r="M3377" i="1"/>
  <c r="L3377" i="1"/>
  <c r="W3376" i="1"/>
  <c r="N3376" i="1"/>
  <c r="M3376" i="1"/>
  <c r="L3376" i="1"/>
  <c r="W3375" i="1"/>
  <c r="N3375" i="1"/>
  <c r="M3375" i="1"/>
  <c r="L3375" i="1"/>
  <c r="W3374" i="1"/>
  <c r="N3374" i="1"/>
  <c r="M3374" i="1"/>
  <c r="L3374" i="1"/>
  <c r="W3373" i="1"/>
  <c r="N3373" i="1"/>
  <c r="M3373" i="1"/>
  <c r="L3373" i="1"/>
  <c r="W3372" i="1"/>
  <c r="N3372" i="1"/>
  <c r="M3372" i="1"/>
  <c r="L3372" i="1"/>
  <c r="W3371" i="1"/>
  <c r="N3371" i="1"/>
  <c r="M3371" i="1"/>
  <c r="L3371" i="1"/>
  <c r="W3370" i="1"/>
  <c r="N3370" i="1"/>
  <c r="M3370" i="1"/>
  <c r="L3370" i="1"/>
  <c r="W3369" i="1"/>
  <c r="N3369" i="1"/>
  <c r="M3369" i="1"/>
  <c r="L3369" i="1"/>
  <c r="W3368" i="1"/>
  <c r="N3368" i="1"/>
  <c r="M3368" i="1"/>
  <c r="L3368" i="1"/>
  <c r="W3367" i="1"/>
  <c r="N3367" i="1"/>
  <c r="M3367" i="1"/>
  <c r="L3367" i="1"/>
  <c r="W3366" i="1"/>
  <c r="N3366" i="1"/>
  <c r="M3366" i="1"/>
  <c r="L3366" i="1"/>
  <c r="W3365" i="1"/>
  <c r="N3365" i="1"/>
  <c r="M3365" i="1"/>
  <c r="L3365" i="1"/>
  <c r="W3364" i="1"/>
  <c r="N3364" i="1"/>
  <c r="M3364" i="1"/>
  <c r="L3364" i="1"/>
  <c r="W3363" i="1"/>
  <c r="N3363" i="1"/>
  <c r="M3363" i="1"/>
  <c r="L3363" i="1"/>
  <c r="W3362" i="1"/>
  <c r="N3362" i="1"/>
  <c r="M3362" i="1"/>
  <c r="L3362" i="1"/>
  <c r="W3361" i="1"/>
  <c r="N3361" i="1"/>
  <c r="M3361" i="1"/>
  <c r="L3361" i="1"/>
  <c r="W3360" i="1"/>
  <c r="N3360" i="1"/>
  <c r="M3360" i="1"/>
  <c r="L3360" i="1"/>
  <c r="W3359" i="1"/>
  <c r="N3359" i="1"/>
  <c r="M3359" i="1"/>
  <c r="L3359" i="1"/>
  <c r="W3358" i="1"/>
  <c r="N3358" i="1"/>
  <c r="M3358" i="1"/>
  <c r="L3358" i="1"/>
  <c r="W3357" i="1"/>
  <c r="N3357" i="1"/>
  <c r="M3357" i="1"/>
  <c r="L3357" i="1"/>
  <c r="W3356" i="1"/>
  <c r="N3356" i="1"/>
  <c r="M3356" i="1"/>
  <c r="L3356" i="1"/>
  <c r="W3355" i="1"/>
  <c r="N3355" i="1"/>
  <c r="M3355" i="1"/>
  <c r="L3355" i="1"/>
  <c r="W3354" i="1"/>
  <c r="N3354" i="1"/>
  <c r="M3354" i="1"/>
  <c r="L3354" i="1"/>
  <c r="W3353" i="1"/>
  <c r="N3353" i="1"/>
  <c r="M3353" i="1"/>
  <c r="L3353" i="1"/>
  <c r="W3352" i="1"/>
  <c r="N3352" i="1"/>
  <c r="M3352" i="1"/>
  <c r="L3352" i="1"/>
  <c r="W3351" i="1"/>
  <c r="N3351" i="1"/>
  <c r="M3351" i="1"/>
  <c r="L3351" i="1"/>
  <c r="W3350" i="1"/>
  <c r="N3350" i="1"/>
  <c r="M3350" i="1"/>
  <c r="L3350" i="1"/>
  <c r="W3349" i="1"/>
  <c r="N3349" i="1"/>
  <c r="M3349" i="1"/>
  <c r="L3349" i="1"/>
  <c r="W3348" i="1"/>
  <c r="N3348" i="1"/>
  <c r="M3348" i="1"/>
  <c r="L3348" i="1"/>
  <c r="W3347" i="1"/>
  <c r="N3347" i="1"/>
  <c r="M3347" i="1"/>
  <c r="L3347" i="1"/>
  <c r="W3346" i="1"/>
  <c r="N3346" i="1"/>
  <c r="M3346" i="1"/>
  <c r="L3346" i="1"/>
  <c r="W3345" i="1"/>
  <c r="N3345" i="1"/>
  <c r="M3345" i="1"/>
  <c r="L3345" i="1"/>
  <c r="W3344" i="1"/>
  <c r="N3344" i="1"/>
  <c r="M3344" i="1"/>
  <c r="L3344" i="1"/>
  <c r="W3343" i="1"/>
  <c r="N3343" i="1"/>
  <c r="M3343" i="1"/>
  <c r="L3343" i="1"/>
  <c r="W3342" i="1"/>
  <c r="N3342" i="1"/>
  <c r="M3342" i="1"/>
  <c r="L3342" i="1"/>
  <c r="W3341" i="1"/>
  <c r="N3341" i="1"/>
  <c r="M3341" i="1"/>
  <c r="L3341" i="1"/>
  <c r="W3340" i="1"/>
  <c r="N3340" i="1"/>
  <c r="M3340" i="1"/>
  <c r="L3340" i="1"/>
  <c r="W3339" i="1"/>
  <c r="N3339" i="1"/>
  <c r="M3339" i="1"/>
  <c r="L3339" i="1"/>
  <c r="W3338" i="1"/>
  <c r="N3338" i="1"/>
  <c r="M3338" i="1"/>
  <c r="L3338" i="1"/>
  <c r="W3337" i="1"/>
  <c r="N3337" i="1"/>
  <c r="M3337" i="1"/>
  <c r="L3337" i="1"/>
  <c r="W3336" i="1"/>
  <c r="N3336" i="1"/>
  <c r="M3336" i="1"/>
  <c r="L3336" i="1"/>
  <c r="W3335" i="1"/>
  <c r="N3335" i="1"/>
  <c r="M3335" i="1"/>
  <c r="L3335" i="1"/>
  <c r="W3334" i="1"/>
  <c r="N3334" i="1"/>
  <c r="M3334" i="1"/>
  <c r="L3334" i="1"/>
  <c r="W3333" i="1"/>
  <c r="N3333" i="1"/>
  <c r="M3333" i="1"/>
  <c r="L3333" i="1"/>
  <c r="W3332" i="1"/>
  <c r="N3332" i="1"/>
  <c r="M3332" i="1"/>
  <c r="L3332" i="1"/>
  <c r="W3331" i="1"/>
  <c r="N3331" i="1"/>
  <c r="M3331" i="1"/>
  <c r="L3331" i="1"/>
  <c r="W3330" i="1"/>
  <c r="N3330" i="1"/>
  <c r="M3330" i="1"/>
  <c r="L3330" i="1"/>
  <c r="W3329" i="1"/>
  <c r="N3329" i="1"/>
  <c r="M3329" i="1"/>
  <c r="L3329" i="1"/>
  <c r="W3328" i="1"/>
  <c r="N3328" i="1"/>
  <c r="M3328" i="1"/>
  <c r="L3328" i="1"/>
  <c r="W3327" i="1"/>
  <c r="N3327" i="1"/>
  <c r="M3327" i="1"/>
  <c r="L3327" i="1"/>
  <c r="W3326" i="1"/>
  <c r="N3326" i="1"/>
  <c r="M3326" i="1"/>
  <c r="L3326" i="1"/>
  <c r="W3325" i="1"/>
  <c r="N3325" i="1"/>
  <c r="M3325" i="1"/>
  <c r="L3325" i="1"/>
  <c r="W3324" i="1"/>
  <c r="N3324" i="1"/>
  <c r="M3324" i="1"/>
  <c r="L3324" i="1"/>
  <c r="W3323" i="1"/>
  <c r="N3323" i="1"/>
  <c r="M3323" i="1"/>
  <c r="L3323" i="1"/>
  <c r="W3322" i="1"/>
  <c r="N3322" i="1"/>
  <c r="M3322" i="1"/>
  <c r="L3322" i="1"/>
  <c r="W3321" i="1"/>
  <c r="N3321" i="1"/>
  <c r="M3321" i="1"/>
  <c r="L3321" i="1"/>
  <c r="W3320" i="1"/>
  <c r="N3320" i="1"/>
  <c r="M3320" i="1"/>
  <c r="L3320" i="1"/>
  <c r="W3319" i="1"/>
  <c r="N3319" i="1"/>
  <c r="M3319" i="1"/>
  <c r="L3319" i="1"/>
  <c r="W3318" i="1"/>
  <c r="N3318" i="1"/>
  <c r="M3318" i="1"/>
  <c r="L3318" i="1"/>
  <c r="W3317" i="1"/>
  <c r="N3317" i="1"/>
  <c r="M3317" i="1"/>
  <c r="L3317" i="1"/>
  <c r="W3316" i="1"/>
  <c r="N3316" i="1"/>
  <c r="M3316" i="1"/>
  <c r="L3316" i="1"/>
  <c r="W3315" i="1"/>
  <c r="N3315" i="1"/>
  <c r="M3315" i="1"/>
  <c r="L3315" i="1"/>
  <c r="W3314" i="1"/>
  <c r="N3314" i="1"/>
  <c r="M3314" i="1"/>
  <c r="L3314" i="1"/>
  <c r="W3313" i="1"/>
  <c r="N3313" i="1"/>
  <c r="M3313" i="1"/>
  <c r="L3313" i="1"/>
  <c r="W3312" i="1"/>
  <c r="N3312" i="1"/>
  <c r="M3312" i="1"/>
  <c r="L3312" i="1"/>
  <c r="W3311" i="1"/>
  <c r="N3311" i="1"/>
  <c r="M3311" i="1"/>
  <c r="L3311" i="1"/>
  <c r="W3310" i="1"/>
  <c r="N3310" i="1"/>
  <c r="M3310" i="1"/>
  <c r="L3310" i="1"/>
  <c r="W3309" i="1"/>
  <c r="N3309" i="1"/>
  <c r="M3309" i="1"/>
  <c r="L3309" i="1"/>
  <c r="W3308" i="1"/>
  <c r="N3308" i="1"/>
  <c r="M3308" i="1"/>
  <c r="L3308" i="1"/>
  <c r="W3307" i="1"/>
  <c r="N3307" i="1"/>
  <c r="M3307" i="1"/>
  <c r="L3307" i="1"/>
  <c r="W3306" i="1"/>
  <c r="N3306" i="1"/>
  <c r="M3306" i="1"/>
  <c r="L3306" i="1"/>
  <c r="W3305" i="1"/>
  <c r="N3305" i="1"/>
  <c r="M3305" i="1"/>
  <c r="L3305" i="1"/>
  <c r="W3304" i="1"/>
  <c r="N3304" i="1"/>
  <c r="M3304" i="1"/>
  <c r="L3304" i="1"/>
  <c r="W3303" i="1"/>
  <c r="N3303" i="1"/>
  <c r="M3303" i="1"/>
  <c r="L3303" i="1"/>
  <c r="W3302" i="1"/>
  <c r="N3302" i="1"/>
  <c r="M3302" i="1"/>
  <c r="L3302" i="1"/>
  <c r="W3301" i="1"/>
  <c r="N3301" i="1"/>
  <c r="M3301" i="1"/>
  <c r="L3301" i="1"/>
  <c r="W3300" i="1"/>
  <c r="N3300" i="1"/>
  <c r="M3300" i="1"/>
  <c r="L3300" i="1"/>
  <c r="W3299" i="1"/>
  <c r="N3299" i="1"/>
  <c r="M3299" i="1"/>
  <c r="L3299" i="1"/>
  <c r="W3298" i="1"/>
  <c r="N3298" i="1"/>
  <c r="M3298" i="1"/>
  <c r="L3298" i="1"/>
  <c r="W3297" i="1"/>
  <c r="N3297" i="1"/>
  <c r="M3297" i="1"/>
  <c r="L3297" i="1"/>
  <c r="W3296" i="1"/>
  <c r="N3296" i="1"/>
  <c r="M3296" i="1"/>
  <c r="L3296" i="1"/>
  <c r="W3295" i="1"/>
  <c r="N3295" i="1"/>
  <c r="M3295" i="1"/>
  <c r="L3295" i="1"/>
  <c r="W3294" i="1"/>
  <c r="N3294" i="1"/>
  <c r="M3294" i="1"/>
  <c r="L3294" i="1"/>
  <c r="W3293" i="1"/>
  <c r="N3293" i="1"/>
  <c r="M3293" i="1"/>
  <c r="L3293" i="1"/>
  <c r="W3292" i="1"/>
  <c r="N3292" i="1"/>
  <c r="M3292" i="1"/>
  <c r="L3292" i="1"/>
  <c r="W3291" i="1"/>
  <c r="N3291" i="1"/>
  <c r="M3291" i="1"/>
  <c r="L3291" i="1"/>
  <c r="W3290" i="1"/>
  <c r="N3290" i="1"/>
  <c r="M3290" i="1"/>
  <c r="L3290" i="1"/>
  <c r="W3289" i="1"/>
  <c r="N3289" i="1"/>
  <c r="M3289" i="1"/>
  <c r="L3289" i="1"/>
  <c r="W3288" i="1"/>
  <c r="N3288" i="1"/>
  <c r="M3288" i="1"/>
  <c r="L3288" i="1"/>
  <c r="W3287" i="1"/>
  <c r="N3287" i="1"/>
  <c r="M3287" i="1"/>
  <c r="L3287" i="1"/>
  <c r="W3286" i="1"/>
  <c r="N3286" i="1"/>
  <c r="M3286" i="1"/>
  <c r="L3286" i="1"/>
  <c r="W3285" i="1"/>
  <c r="N3285" i="1"/>
  <c r="M3285" i="1"/>
  <c r="L3285" i="1"/>
  <c r="W3284" i="1"/>
  <c r="N3284" i="1"/>
  <c r="M3284" i="1"/>
  <c r="L3284" i="1"/>
  <c r="W3283" i="1"/>
  <c r="N3283" i="1"/>
  <c r="M3283" i="1"/>
  <c r="L3283" i="1"/>
  <c r="W3282" i="1"/>
  <c r="N3282" i="1"/>
  <c r="M3282" i="1"/>
  <c r="L3282" i="1"/>
  <c r="W3281" i="1"/>
  <c r="N3281" i="1"/>
  <c r="M3281" i="1"/>
  <c r="L3281" i="1"/>
  <c r="W3280" i="1"/>
  <c r="N3280" i="1"/>
  <c r="M3280" i="1"/>
  <c r="L3280" i="1"/>
  <c r="W3279" i="1"/>
  <c r="N3279" i="1"/>
  <c r="M3279" i="1"/>
  <c r="L3279" i="1"/>
  <c r="W3278" i="1"/>
  <c r="N3278" i="1"/>
  <c r="M3278" i="1"/>
  <c r="L3278" i="1"/>
  <c r="W3277" i="1"/>
  <c r="N3277" i="1"/>
  <c r="M3277" i="1"/>
  <c r="L3277" i="1"/>
  <c r="W3276" i="1"/>
  <c r="N3276" i="1"/>
  <c r="M3276" i="1"/>
  <c r="L3276" i="1"/>
  <c r="W3275" i="1"/>
  <c r="N3275" i="1"/>
  <c r="M3275" i="1"/>
  <c r="L3275" i="1"/>
  <c r="W3274" i="1"/>
  <c r="N3274" i="1"/>
  <c r="M3274" i="1"/>
  <c r="L3274" i="1"/>
  <c r="W3273" i="1"/>
  <c r="N3273" i="1"/>
  <c r="M3273" i="1"/>
  <c r="L3273" i="1"/>
  <c r="W3272" i="1"/>
  <c r="N3272" i="1"/>
  <c r="M3272" i="1"/>
  <c r="L3272" i="1"/>
  <c r="W3271" i="1"/>
  <c r="N3271" i="1"/>
  <c r="M3271" i="1"/>
  <c r="L3271" i="1"/>
  <c r="W3270" i="1"/>
  <c r="N3270" i="1"/>
  <c r="M3270" i="1"/>
  <c r="L3270" i="1"/>
  <c r="W3269" i="1"/>
  <c r="N3269" i="1"/>
  <c r="M3269" i="1"/>
  <c r="L3269" i="1"/>
  <c r="W3268" i="1"/>
  <c r="N3268" i="1"/>
  <c r="M3268" i="1"/>
  <c r="L3268" i="1"/>
  <c r="W3267" i="1"/>
  <c r="N3267" i="1"/>
  <c r="M3267" i="1"/>
  <c r="L3267" i="1"/>
  <c r="W3266" i="1"/>
  <c r="N3266" i="1"/>
  <c r="M3266" i="1"/>
  <c r="L3266" i="1"/>
  <c r="W3265" i="1"/>
  <c r="N3265" i="1"/>
  <c r="M3265" i="1"/>
  <c r="L3265" i="1"/>
  <c r="W3264" i="1"/>
  <c r="N3264" i="1"/>
  <c r="M3264" i="1"/>
  <c r="L3264" i="1"/>
  <c r="W3263" i="1"/>
  <c r="N3263" i="1"/>
  <c r="M3263" i="1"/>
  <c r="L3263" i="1"/>
  <c r="W3262" i="1"/>
  <c r="N3262" i="1"/>
  <c r="M3262" i="1"/>
  <c r="L3262" i="1"/>
  <c r="W3261" i="1"/>
  <c r="N3261" i="1"/>
  <c r="M3261" i="1"/>
  <c r="L3261" i="1"/>
  <c r="W3260" i="1"/>
  <c r="N3260" i="1"/>
  <c r="M3260" i="1"/>
  <c r="L3260" i="1"/>
  <c r="W3259" i="1"/>
  <c r="N3259" i="1"/>
  <c r="M3259" i="1"/>
  <c r="L3259" i="1"/>
  <c r="W3258" i="1"/>
  <c r="N3258" i="1"/>
  <c r="M3258" i="1"/>
  <c r="L3258" i="1"/>
  <c r="W3257" i="1"/>
  <c r="N3257" i="1"/>
  <c r="M3257" i="1"/>
  <c r="L3257" i="1"/>
  <c r="W3256" i="1"/>
  <c r="N3256" i="1"/>
  <c r="M3256" i="1"/>
  <c r="L3256" i="1"/>
  <c r="W3255" i="1"/>
  <c r="N3255" i="1"/>
  <c r="M3255" i="1"/>
  <c r="L3255" i="1"/>
  <c r="W3254" i="1"/>
  <c r="N3254" i="1"/>
  <c r="M3254" i="1"/>
  <c r="L3254" i="1"/>
  <c r="W3253" i="1"/>
  <c r="N3253" i="1"/>
  <c r="M3253" i="1"/>
  <c r="L3253" i="1"/>
  <c r="W3252" i="1"/>
  <c r="N3252" i="1"/>
  <c r="M3252" i="1"/>
  <c r="L3252" i="1"/>
  <c r="W3251" i="1"/>
  <c r="N3251" i="1"/>
  <c r="M3251" i="1"/>
  <c r="L3251" i="1"/>
  <c r="W3250" i="1"/>
  <c r="N3250" i="1"/>
  <c r="M3250" i="1"/>
  <c r="L3250" i="1"/>
  <c r="W3249" i="1"/>
  <c r="N3249" i="1"/>
  <c r="M3249" i="1"/>
  <c r="L3249" i="1"/>
  <c r="W3248" i="1"/>
  <c r="N3248" i="1"/>
  <c r="M3248" i="1"/>
  <c r="L3248" i="1"/>
  <c r="W3247" i="1"/>
  <c r="N3247" i="1"/>
  <c r="M3247" i="1"/>
  <c r="L3247" i="1"/>
  <c r="W3246" i="1"/>
  <c r="N3246" i="1"/>
  <c r="M3246" i="1"/>
  <c r="L3246" i="1"/>
  <c r="W3245" i="1"/>
  <c r="N3245" i="1"/>
  <c r="M3245" i="1"/>
  <c r="L3245" i="1"/>
  <c r="W3244" i="1"/>
  <c r="N3244" i="1"/>
  <c r="M3244" i="1"/>
  <c r="L3244" i="1"/>
  <c r="W3243" i="1"/>
  <c r="N3243" i="1"/>
  <c r="M3243" i="1"/>
  <c r="L3243" i="1"/>
  <c r="W3242" i="1"/>
  <c r="N3242" i="1"/>
  <c r="M3242" i="1"/>
  <c r="L3242" i="1"/>
  <c r="W3241" i="1"/>
  <c r="N3241" i="1"/>
  <c r="M3241" i="1"/>
  <c r="L3241" i="1"/>
  <c r="W3240" i="1"/>
  <c r="N3240" i="1"/>
  <c r="M3240" i="1"/>
  <c r="L3240" i="1"/>
  <c r="W3239" i="1"/>
  <c r="N3239" i="1"/>
  <c r="M3239" i="1"/>
  <c r="L3239" i="1"/>
  <c r="W3238" i="1"/>
  <c r="N3238" i="1"/>
  <c r="M3238" i="1"/>
  <c r="L3238" i="1"/>
  <c r="W3237" i="1"/>
  <c r="N3237" i="1"/>
  <c r="M3237" i="1"/>
  <c r="L3237" i="1"/>
  <c r="W3236" i="1"/>
  <c r="N3236" i="1"/>
  <c r="M3236" i="1"/>
  <c r="L3236" i="1"/>
  <c r="W3235" i="1"/>
  <c r="N3235" i="1"/>
  <c r="M3235" i="1"/>
  <c r="L3235" i="1"/>
  <c r="W3234" i="1"/>
  <c r="N3234" i="1"/>
  <c r="M3234" i="1"/>
  <c r="L3234" i="1"/>
  <c r="W3233" i="1"/>
  <c r="N3233" i="1"/>
  <c r="M3233" i="1"/>
  <c r="L3233" i="1"/>
  <c r="W3232" i="1"/>
  <c r="N3232" i="1"/>
  <c r="M3232" i="1"/>
  <c r="L3232" i="1"/>
  <c r="W3231" i="1"/>
  <c r="N3231" i="1"/>
  <c r="M3231" i="1"/>
  <c r="L3231" i="1"/>
  <c r="W3230" i="1"/>
  <c r="N3230" i="1"/>
  <c r="M3230" i="1"/>
  <c r="L3230" i="1"/>
  <c r="W3229" i="1"/>
  <c r="N3229" i="1"/>
  <c r="M3229" i="1"/>
  <c r="L3229" i="1"/>
  <c r="W3228" i="1"/>
  <c r="N3228" i="1"/>
  <c r="M3228" i="1"/>
  <c r="L3228" i="1"/>
  <c r="W3227" i="1"/>
  <c r="N3227" i="1"/>
  <c r="M3227" i="1"/>
  <c r="L3227" i="1"/>
  <c r="W3226" i="1"/>
  <c r="N3226" i="1"/>
  <c r="M3226" i="1"/>
  <c r="L3226" i="1"/>
  <c r="W3225" i="1"/>
  <c r="N3225" i="1"/>
  <c r="M3225" i="1"/>
  <c r="L3225" i="1"/>
  <c r="W3224" i="1"/>
  <c r="N3224" i="1"/>
  <c r="M3224" i="1"/>
  <c r="L3224" i="1"/>
  <c r="W3223" i="1"/>
  <c r="N3223" i="1"/>
  <c r="M3223" i="1"/>
  <c r="L3223" i="1"/>
  <c r="W3222" i="1"/>
  <c r="N3222" i="1"/>
  <c r="M3222" i="1"/>
  <c r="L3222" i="1"/>
  <c r="W3221" i="1"/>
  <c r="N3221" i="1"/>
  <c r="M3221" i="1"/>
  <c r="L3221" i="1"/>
  <c r="W3220" i="1"/>
  <c r="N3220" i="1"/>
  <c r="M3220" i="1"/>
  <c r="L3220" i="1"/>
  <c r="W3219" i="1"/>
  <c r="N3219" i="1"/>
  <c r="M3219" i="1"/>
  <c r="L3219" i="1"/>
  <c r="W3218" i="1"/>
  <c r="N3218" i="1"/>
  <c r="M3218" i="1"/>
  <c r="L3218" i="1"/>
  <c r="W3217" i="1"/>
  <c r="N3217" i="1"/>
  <c r="M3217" i="1"/>
  <c r="L3217" i="1"/>
  <c r="W3216" i="1"/>
  <c r="N3216" i="1"/>
  <c r="M3216" i="1"/>
  <c r="L3216" i="1"/>
  <c r="W3215" i="1"/>
  <c r="N3215" i="1"/>
  <c r="M3215" i="1"/>
  <c r="L3215" i="1"/>
  <c r="W3214" i="1"/>
  <c r="N3214" i="1"/>
  <c r="M3214" i="1"/>
  <c r="L3214" i="1"/>
  <c r="W3213" i="1"/>
  <c r="N3213" i="1"/>
  <c r="M3213" i="1"/>
  <c r="L3213" i="1"/>
  <c r="W3212" i="1"/>
  <c r="N3212" i="1"/>
  <c r="M3212" i="1"/>
  <c r="L3212" i="1"/>
  <c r="W3211" i="1"/>
  <c r="N3211" i="1"/>
  <c r="M3211" i="1"/>
  <c r="L3211" i="1"/>
  <c r="W3210" i="1"/>
  <c r="N3210" i="1"/>
  <c r="M3210" i="1"/>
  <c r="L3210" i="1"/>
  <c r="W3209" i="1"/>
  <c r="N3209" i="1"/>
  <c r="M3209" i="1"/>
  <c r="L3209" i="1"/>
  <c r="W3208" i="1"/>
  <c r="N3208" i="1"/>
  <c r="M3208" i="1"/>
  <c r="L3208" i="1"/>
  <c r="W3207" i="1"/>
  <c r="N3207" i="1"/>
  <c r="M3207" i="1"/>
  <c r="L3207" i="1"/>
  <c r="W3206" i="1"/>
  <c r="N3206" i="1"/>
  <c r="M3206" i="1"/>
  <c r="L3206" i="1"/>
  <c r="W3205" i="1"/>
  <c r="N3205" i="1"/>
  <c r="M3205" i="1"/>
  <c r="L3205" i="1"/>
  <c r="W3204" i="1"/>
  <c r="N3204" i="1"/>
  <c r="M3204" i="1"/>
  <c r="L3204" i="1"/>
  <c r="W3203" i="1"/>
  <c r="N3203" i="1"/>
  <c r="M3203" i="1"/>
  <c r="L3203" i="1"/>
  <c r="W3202" i="1"/>
  <c r="N3202" i="1"/>
  <c r="M3202" i="1"/>
  <c r="L3202" i="1"/>
  <c r="W3201" i="1"/>
  <c r="N3201" i="1"/>
  <c r="M3201" i="1"/>
  <c r="L3201" i="1"/>
  <c r="W3200" i="1"/>
  <c r="N3200" i="1"/>
  <c r="M3200" i="1"/>
  <c r="L3200" i="1"/>
  <c r="W3199" i="1"/>
  <c r="N3199" i="1"/>
  <c r="M3199" i="1"/>
  <c r="L3199" i="1"/>
  <c r="W3198" i="1"/>
  <c r="N3198" i="1"/>
  <c r="M3198" i="1"/>
  <c r="L3198" i="1"/>
  <c r="W3197" i="1"/>
  <c r="N3197" i="1"/>
  <c r="M3197" i="1"/>
  <c r="L3197" i="1"/>
  <c r="W3196" i="1"/>
  <c r="N3196" i="1"/>
  <c r="M3196" i="1"/>
  <c r="L3196" i="1"/>
  <c r="W3195" i="1"/>
  <c r="N3195" i="1"/>
  <c r="M3195" i="1"/>
  <c r="L3195" i="1"/>
  <c r="W3194" i="1"/>
  <c r="N3194" i="1"/>
  <c r="M3194" i="1"/>
  <c r="L3194" i="1"/>
  <c r="W3193" i="1"/>
  <c r="N3193" i="1"/>
  <c r="M3193" i="1"/>
  <c r="L3193" i="1"/>
  <c r="W3192" i="1"/>
  <c r="N3192" i="1"/>
  <c r="M3192" i="1"/>
  <c r="L3192" i="1"/>
  <c r="W3191" i="1"/>
  <c r="N3191" i="1"/>
  <c r="M3191" i="1"/>
  <c r="L3191" i="1"/>
  <c r="W3190" i="1"/>
  <c r="N3190" i="1"/>
  <c r="M3190" i="1"/>
  <c r="L3190" i="1"/>
  <c r="W3189" i="1"/>
  <c r="N3189" i="1"/>
  <c r="M3189" i="1"/>
  <c r="L3189" i="1"/>
  <c r="W3188" i="1"/>
  <c r="N3188" i="1"/>
  <c r="M3188" i="1"/>
  <c r="L3188" i="1"/>
  <c r="W3187" i="1"/>
  <c r="N3187" i="1"/>
  <c r="M3187" i="1"/>
  <c r="L3187" i="1"/>
  <c r="W3186" i="1"/>
  <c r="N3186" i="1"/>
  <c r="M3186" i="1"/>
  <c r="L3186" i="1"/>
  <c r="W3185" i="1"/>
  <c r="N3185" i="1"/>
  <c r="M3185" i="1"/>
  <c r="L3185" i="1"/>
  <c r="W3184" i="1"/>
  <c r="N3184" i="1"/>
  <c r="M3184" i="1"/>
  <c r="L3184" i="1"/>
  <c r="W3183" i="1"/>
  <c r="N3183" i="1"/>
  <c r="M3183" i="1"/>
  <c r="L3183" i="1"/>
  <c r="W3182" i="1"/>
  <c r="N3182" i="1"/>
  <c r="M3182" i="1"/>
  <c r="L3182" i="1"/>
  <c r="W3181" i="1"/>
  <c r="N3181" i="1"/>
  <c r="M3181" i="1"/>
  <c r="L3181" i="1"/>
  <c r="W3180" i="1"/>
  <c r="N3180" i="1"/>
  <c r="M3180" i="1"/>
  <c r="L3180" i="1"/>
  <c r="W3179" i="1"/>
  <c r="N3179" i="1"/>
  <c r="M3179" i="1"/>
  <c r="L3179" i="1"/>
  <c r="W3178" i="1"/>
  <c r="N3178" i="1"/>
  <c r="M3178" i="1"/>
  <c r="L3178" i="1"/>
  <c r="W3177" i="1"/>
  <c r="N3177" i="1"/>
  <c r="M3177" i="1"/>
  <c r="L3177" i="1"/>
  <c r="W3176" i="1"/>
  <c r="N3176" i="1"/>
  <c r="M3176" i="1"/>
  <c r="L3176" i="1"/>
  <c r="W3175" i="1"/>
  <c r="N3175" i="1"/>
  <c r="M3175" i="1"/>
  <c r="L3175" i="1"/>
  <c r="W3174" i="1"/>
  <c r="N3174" i="1"/>
  <c r="M3174" i="1"/>
  <c r="L3174" i="1"/>
  <c r="W3173" i="1"/>
  <c r="N3173" i="1"/>
  <c r="M3173" i="1"/>
  <c r="L3173" i="1"/>
  <c r="W3172" i="1"/>
  <c r="N3172" i="1"/>
  <c r="M3172" i="1"/>
  <c r="L3172" i="1"/>
  <c r="W3171" i="1"/>
  <c r="N3171" i="1"/>
  <c r="M3171" i="1"/>
  <c r="L3171" i="1"/>
  <c r="W3170" i="1"/>
  <c r="N3170" i="1"/>
  <c r="M3170" i="1"/>
  <c r="L3170" i="1"/>
  <c r="W3169" i="1"/>
  <c r="N3169" i="1"/>
  <c r="M3169" i="1"/>
  <c r="L3169" i="1"/>
  <c r="W3168" i="1"/>
  <c r="N3168" i="1"/>
  <c r="M3168" i="1"/>
  <c r="L3168" i="1"/>
  <c r="W3167" i="1"/>
  <c r="N3167" i="1"/>
  <c r="M3167" i="1"/>
  <c r="L3167" i="1"/>
  <c r="W3166" i="1"/>
  <c r="N3166" i="1"/>
  <c r="M3166" i="1"/>
  <c r="L3166" i="1"/>
  <c r="W3165" i="1"/>
  <c r="N3165" i="1"/>
  <c r="M3165" i="1"/>
  <c r="L3165" i="1"/>
  <c r="W3164" i="1"/>
  <c r="N3164" i="1"/>
  <c r="M3164" i="1"/>
  <c r="L3164" i="1"/>
  <c r="W3163" i="1"/>
  <c r="N3163" i="1"/>
  <c r="M3163" i="1"/>
  <c r="L3163" i="1"/>
  <c r="W3162" i="1"/>
  <c r="N3162" i="1"/>
  <c r="M3162" i="1"/>
  <c r="L3162" i="1"/>
  <c r="W3161" i="1"/>
  <c r="N3161" i="1"/>
  <c r="M3161" i="1"/>
  <c r="L3161" i="1"/>
  <c r="W3160" i="1"/>
  <c r="N3160" i="1"/>
  <c r="M3160" i="1"/>
  <c r="L3160" i="1"/>
  <c r="W3159" i="1"/>
  <c r="N3159" i="1"/>
  <c r="M3159" i="1"/>
  <c r="L3159" i="1"/>
  <c r="W3158" i="1"/>
  <c r="N3158" i="1"/>
  <c r="M3158" i="1"/>
  <c r="L3158" i="1"/>
  <c r="W3157" i="1"/>
  <c r="N3157" i="1"/>
  <c r="M3157" i="1"/>
  <c r="L3157" i="1"/>
  <c r="W3156" i="1"/>
  <c r="N3156" i="1"/>
  <c r="M3156" i="1"/>
  <c r="L3156" i="1"/>
  <c r="W3155" i="1"/>
  <c r="N3155" i="1"/>
  <c r="M3155" i="1"/>
  <c r="L3155" i="1"/>
  <c r="W3154" i="1"/>
  <c r="N3154" i="1"/>
  <c r="M3154" i="1"/>
  <c r="L3154" i="1"/>
  <c r="W3153" i="1"/>
  <c r="N3153" i="1"/>
  <c r="M3153" i="1"/>
  <c r="L3153" i="1"/>
  <c r="W3152" i="1"/>
  <c r="N3152" i="1"/>
  <c r="M3152" i="1"/>
  <c r="L3152" i="1"/>
  <c r="W3151" i="1"/>
  <c r="N3151" i="1"/>
  <c r="M3151" i="1"/>
  <c r="L3151" i="1"/>
  <c r="W3150" i="1"/>
  <c r="N3150" i="1"/>
  <c r="M3150" i="1"/>
  <c r="L3150" i="1"/>
  <c r="W3149" i="1"/>
  <c r="N3149" i="1"/>
  <c r="M3149" i="1"/>
  <c r="L3149" i="1"/>
  <c r="W3148" i="1"/>
  <c r="N3148" i="1"/>
  <c r="M3148" i="1"/>
  <c r="L3148" i="1"/>
  <c r="W3147" i="1"/>
  <c r="N3147" i="1"/>
  <c r="M3147" i="1"/>
  <c r="L3147" i="1"/>
  <c r="W3146" i="1"/>
  <c r="N3146" i="1"/>
  <c r="M3146" i="1"/>
  <c r="L3146" i="1"/>
  <c r="W3145" i="1"/>
  <c r="N3145" i="1"/>
  <c r="M3145" i="1"/>
  <c r="L3145" i="1"/>
  <c r="W3144" i="1"/>
  <c r="N3144" i="1"/>
  <c r="M3144" i="1"/>
  <c r="L3144" i="1"/>
  <c r="W3143" i="1"/>
  <c r="N3143" i="1"/>
  <c r="M3143" i="1"/>
  <c r="L3143" i="1"/>
  <c r="W3142" i="1"/>
  <c r="N3142" i="1"/>
  <c r="M3142" i="1"/>
  <c r="L3142" i="1"/>
  <c r="W3141" i="1"/>
  <c r="N3141" i="1"/>
  <c r="M3141" i="1"/>
  <c r="L3141" i="1"/>
  <c r="W3140" i="1"/>
  <c r="N3140" i="1"/>
  <c r="M3140" i="1"/>
  <c r="L3140" i="1"/>
  <c r="W3139" i="1"/>
  <c r="N3139" i="1"/>
  <c r="M3139" i="1"/>
  <c r="L3139" i="1"/>
  <c r="W3138" i="1"/>
  <c r="N3138" i="1"/>
  <c r="M3138" i="1"/>
  <c r="L3138" i="1"/>
  <c r="W3137" i="1"/>
  <c r="N3137" i="1"/>
  <c r="M3137" i="1"/>
  <c r="L3137" i="1"/>
  <c r="W3136" i="1"/>
  <c r="N3136" i="1"/>
  <c r="M3136" i="1"/>
  <c r="L3136" i="1"/>
  <c r="W3135" i="1"/>
  <c r="N3135" i="1"/>
  <c r="M3135" i="1"/>
  <c r="L3135" i="1"/>
  <c r="W3134" i="1"/>
  <c r="N3134" i="1"/>
  <c r="M3134" i="1"/>
  <c r="L3134" i="1"/>
  <c r="W3133" i="1"/>
  <c r="N3133" i="1"/>
  <c r="M3133" i="1"/>
  <c r="L3133" i="1"/>
  <c r="W3132" i="1"/>
  <c r="N3132" i="1"/>
  <c r="M3132" i="1"/>
  <c r="L3132" i="1"/>
  <c r="W3131" i="1"/>
  <c r="N3131" i="1"/>
  <c r="M3131" i="1"/>
  <c r="L3131" i="1"/>
  <c r="W3130" i="1"/>
  <c r="N3130" i="1"/>
  <c r="M3130" i="1"/>
  <c r="L3130" i="1"/>
  <c r="W3129" i="1"/>
  <c r="N3129" i="1"/>
  <c r="M3129" i="1"/>
  <c r="L3129" i="1"/>
  <c r="W3128" i="1"/>
  <c r="N3128" i="1"/>
  <c r="M3128" i="1"/>
  <c r="L3128" i="1"/>
  <c r="W3127" i="1"/>
  <c r="N3127" i="1"/>
  <c r="M3127" i="1"/>
  <c r="L3127" i="1"/>
  <c r="W3126" i="1"/>
  <c r="N3126" i="1"/>
  <c r="M3126" i="1"/>
  <c r="L3126" i="1"/>
  <c r="W3125" i="1"/>
  <c r="N3125" i="1"/>
  <c r="M3125" i="1"/>
  <c r="L3125" i="1"/>
  <c r="W3124" i="1"/>
  <c r="N3124" i="1"/>
  <c r="M3124" i="1"/>
  <c r="L3124" i="1"/>
  <c r="W3123" i="1"/>
  <c r="N3123" i="1"/>
  <c r="M3123" i="1"/>
  <c r="L3123" i="1"/>
  <c r="W3122" i="1"/>
  <c r="N3122" i="1"/>
  <c r="M3122" i="1"/>
  <c r="L3122" i="1"/>
  <c r="W3121" i="1"/>
  <c r="N3121" i="1"/>
  <c r="M3121" i="1"/>
  <c r="L3121" i="1"/>
  <c r="W3120" i="1"/>
  <c r="N3120" i="1"/>
  <c r="M3120" i="1"/>
  <c r="L3120" i="1"/>
  <c r="W3119" i="1"/>
  <c r="N3119" i="1"/>
  <c r="M3119" i="1"/>
  <c r="L3119" i="1"/>
  <c r="W3118" i="1"/>
  <c r="N3118" i="1"/>
  <c r="M3118" i="1"/>
  <c r="L3118" i="1"/>
  <c r="W3117" i="1"/>
  <c r="N3117" i="1"/>
  <c r="M3117" i="1"/>
  <c r="L3117" i="1"/>
  <c r="W3116" i="1"/>
  <c r="N3116" i="1"/>
  <c r="M3116" i="1"/>
  <c r="L3116" i="1"/>
  <c r="W3115" i="1"/>
  <c r="N3115" i="1"/>
  <c r="M3115" i="1"/>
  <c r="L3115" i="1"/>
  <c r="W3114" i="1"/>
  <c r="N3114" i="1"/>
  <c r="M3114" i="1"/>
  <c r="L3114" i="1"/>
  <c r="W3113" i="1"/>
  <c r="N3113" i="1"/>
  <c r="M3113" i="1"/>
  <c r="L3113" i="1"/>
  <c r="W3112" i="1"/>
  <c r="N3112" i="1"/>
  <c r="M3112" i="1"/>
  <c r="L3112" i="1"/>
  <c r="W3111" i="1"/>
  <c r="N3111" i="1"/>
  <c r="M3111" i="1"/>
  <c r="L3111" i="1"/>
  <c r="W3110" i="1"/>
  <c r="N3110" i="1"/>
  <c r="M3110" i="1"/>
  <c r="L3110" i="1"/>
  <c r="W3109" i="1"/>
  <c r="N3109" i="1"/>
  <c r="M3109" i="1"/>
  <c r="L3109" i="1"/>
  <c r="W3108" i="1"/>
  <c r="N3108" i="1"/>
  <c r="M3108" i="1"/>
  <c r="L3108" i="1"/>
  <c r="W3107" i="1"/>
  <c r="N3107" i="1"/>
  <c r="M3107" i="1"/>
  <c r="L3107" i="1"/>
  <c r="W3106" i="1"/>
  <c r="N3106" i="1"/>
  <c r="M3106" i="1"/>
  <c r="L3106" i="1"/>
  <c r="W3105" i="1"/>
  <c r="N3105" i="1"/>
  <c r="M3105" i="1"/>
  <c r="L3105" i="1"/>
  <c r="W3104" i="1"/>
  <c r="N3104" i="1"/>
  <c r="M3104" i="1"/>
  <c r="L3104" i="1"/>
  <c r="W3103" i="1"/>
  <c r="N3103" i="1"/>
  <c r="M3103" i="1"/>
  <c r="L3103" i="1"/>
  <c r="W3102" i="1"/>
  <c r="N3102" i="1"/>
  <c r="M3102" i="1"/>
  <c r="L3102" i="1"/>
  <c r="W3101" i="1"/>
  <c r="N3101" i="1"/>
  <c r="M3101" i="1"/>
  <c r="L3101" i="1"/>
  <c r="W3100" i="1"/>
  <c r="N3100" i="1"/>
  <c r="M3100" i="1"/>
  <c r="L3100" i="1"/>
  <c r="W3099" i="1"/>
  <c r="N3099" i="1"/>
  <c r="M3099" i="1"/>
  <c r="L3099" i="1"/>
  <c r="W3098" i="1"/>
  <c r="N3098" i="1"/>
  <c r="M3098" i="1"/>
  <c r="L3098" i="1"/>
  <c r="W3097" i="1"/>
  <c r="N3097" i="1"/>
  <c r="M3097" i="1"/>
  <c r="L3097" i="1"/>
  <c r="W3096" i="1"/>
  <c r="N3096" i="1"/>
  <c r="M3096" i="1"/>
  <c r="L3096" i="1"/>
  <c r="W3095" i="1"/>
  <c r="N3095" i="1"/>
  <c r="M3095" i="1"/>
  <c r="L3095" i="1"/>
  <c r="W3094" i="1"/>
  <c r="N3094" i="1"/>
  <c r="M3094" i="1"/>
  <c r="L3094" i="1"/>
  <c r="W3093" i="1"/>
  <c r="N3093" i="1"/>
  <c r="M3093" i="1"/>
  <c r="L3093" i="1"/>
  <c r="W3092" i="1"/>
  <c r="N3092" i="1"/>
  <c r="M3092" i="1"/>
  <c r="L3092" i="1"/>
  <c r="W3091" i="1"/>
  <c r="N3091" i="1"/>
  <c r="M3091" i="1"/>
  <c r="L3091" i="1"/>
  <c r="W3090" i="1"/>
  <c r="N3090" i="1"/>
  <c r="M3090" i="1"/>
  <c r="L3090" i="1"/>
  <c r="W3089" i="1"/>
  <c r="N3089" i="1"/>
  <c r="M3089" i="1"/>
  <c r="L3089" i="1"/>
  <c r="W3088" i="1"/>
  <c r="N3088" i="1"/>
  <c r="M3088" i="1"/>
  <c r="L3088" i="1"/>
  <c r="W3087" i="1"/>
  <c r="N3087" i="1"/>
  <c r="M3087" i="1"/>
  <c r="L3087" i="1"/>
  <c r="W3086" i="1"/>
  <c r="N3086" i="1"/>
  <c r="M3086" i="1"/>
  <c r="L3086" i="1"/>
  <c r="W3085" i="1"/>
  <c r="N3085" i="1"/>
  <c r="M3085" i="1"/>
  <c r="L3085" i="1"/>
  <c r="W3084" i="1"/>
  <c r="N3084" i="1"/>
  <c r="M3084" i="1"/>
  <c r="L3084" i="1"/>
  <c r="W3083" i="1"/>
  <c r="N3083" i="1"/>
  <c r="M3083" i="1"/>
  <c r="L3083" i="1"/>
  <c r="W3082" i="1"/>
  <c r="N3082" i="1"/>
  <c r="M3082" i="1"/>
  <c r="L3082" i="1"/>
  <c r="W3081" i="1"/>
  <c r="N3081" i="1"/>
  <c r="M3081" i="1"/>
  <c r="L3081" i="1"/>
  <c r="W3080" i="1"/>
  <c r="N3080" i="1"/>
  <c r="M3080" i="1"/>
  <c r="L3080" i="1"/>
  <c r="W3079" i="1"/>
  <c r="N3079" i="1"/>
  <c r="M3079" i="1"/>
  <c r="L3079" i="1"/>
  <c r="W3078" i="1"/>
  <c r="N3078" i="1"/>
  <c r="M3078" i="1"/>
  <c r="L3078" i="1"/>
  <c r="W3077" i="1"/>
  <c r="N3077" i="1"/>
  <c r="M3077" i="1"/>
  <c r="L3077" i="1"/>
  <c r="W3076" i="1"/>
  <c r="N3076" i="1"/>
  <c r="M3076" i="1"/>
  <c r="L3076" i="1"/>
  <c r="W3075" i="1"/>
  <c r="N3075" i="1"/>
  <c r="M3075" i="1"/>
  <c r="L3075" i="1"/>
  <c r="W3074" i="1"/>
  <c r="N3074" i="1"/>
  <c r="M3074" i="1"/>
  <c r="L3074" i="1"/>
  <c r="W3073" i="1"/>
  <c r="N3073" i="1"/>
  <c r="M3073" i="1"/>
  <c r="L3073" i="1"/>
  <c r="W3072" i="1"/>
  <c r="N3072" i="1"/>
  <c r="M3072" i="1"/>
  <c r="L3072" i="1"/>
  <c r="W3071" i="1"/>
  <c r="N3071" i="1"/>
  <c r="M3071" i="1"/>
  <c r="L3071" i="1"/>
  <c r="W3070" i="1"/>
  <c r="N3070" i="1"/>
  <c r="M3070" i="1"/>
  <c r="L3070" i="1"/>
  <c r="W3069" i="1"/>
  <c r="N3069" i="1"/>
  <c r="M3069" i="1"/>
  <c r="L3069" i="1"/>
  <c r="W3068" i="1"/>
  <c r="N3068" i="1"/>
  <c r="M3068" i="1"/>
  <c r="L3068" i="1"/>
  <c r="W3067" i="1"/>
  <c r="N3067" i="1"/>
  <c r="M3067" i="1"/>
  <c r="L3067" i="1"/>
  <c r="W3066" i="1"/>
  <c r="N3066" i="1"/>
  <c r="M3066" i="1"/>
  <c r="L3066" i="1"/>
  <c r="W3065" i="1"/>
  <c r="N3065" i="1"/>
  <c r="M3065" i="1"/>
  <c r="L3065" i="1"/>
  <c r="W3064" i="1"/>
  <c r="N3064" i="1"/>
  <c r="M3064" i="1"/>
  <c r="L3064" i="1"/>
  <c r="W3063" i="1"/>
  <c r="N3063" i="1"/>
  <c r="M3063" i="1"/>
  <c r="L3063" i="1"/>
  <c r="W3062" i="1"/>
  <c r="N3062" i="1"/>
  <c r="M3062" i="1"/>
  <c r="L3062" i="1"/>
  <c r="W3061" i="1"/>
  <c r="N3061" i="1"/>
  <c r="M3061" i="1"/>
  <c r="L3061" i="1"/>
  <c r="W3060" i="1"/>
  <c r="N3060" i="1"/>
  <c r="M3060" i="1"/>
  <c r="L3060" i="1"/>
  <c r="W3059" i="1"/>
  <c r="N3059" i="1"/>
  <c r="M3059" i="1"/>
  <c r="L3059" i="1"/>
  <c r="W3058" i="1"/>
  <c r="N3058" i="1"/>
  <c r="M3058" i="1"/>
  <c r="L3058" i="1"/>
  <c r="W3057" i="1"/>
  <c r="N3057" i="1"/>
  <c r="M3057" i="1"/>
  <c r="L3057" i="1"/>
  <c r="W3056" i="1"/>
  <c r="N3056" i="1"/>
  <c r="M3056" i="1"/>
  <c r="L3056" i="1"/>
  <c r="W3055" i="1"/>
  <c r="N3055" i="1"/>
  <c r="M3055" i="1"/>
  <c r="L3055" i="1"/>
  <c r="W3054" i="1"/>
  <c r="N3054" i="1"/>
  <c r="M3054" i="1"/>
  <c r="L3054" i="1"/>
  <c r="W3053" i="1"/>
  <c r="N3053" i="1"/>
  <c r="M3053" i="1"/>
  <c r="L3053" i="1"/>
  <c r="W3052" i="1"/>
  <c r="N3052" i="1"/>
  <c r="M3052" i="1"/>
  <c r="L3052" i="1"/>
  <c r="W3051" i="1"/>
  <c r="N3051" i="1"/>
  <c r="M3051" i="1"/>
  <c r="L3051" i="1"/>
  <c r="W3050" i="1"/>
  <c r="N3050" i="1"/>
  <c r="M3050" i="1"/>
  <c r="L3050" i="1"/>
  <c r="W3049" i="1"/>
  <c r="N3049" i="1"/>
  <c r="M3049" i="1"/>
  <c r="L3049" i="1"/>
  <c r="W3048" i="1"/>
  <c r="N3048" i="1"/>
  <c r="M3048" i="1"/>
  <c r="L3048" i="1"/>
  <c r="W3047" i="1"/>
  <c r="N3047" i="1"/>
  <c r="M3047" i="1"/>
  <c r="L3047" i="1"/>
  <c r="W3046" i="1"/>
  <c r="N3046" i="1"/>
  <c r="M3046" i="1"/>
  <c r="L3046" i="1"/>
  <c r="W3045" i="1"/>
  <c r="N3045" i="1"/>
  <c r="M3045" i="1"/>
  <c r="L3045" i="1"/>
  <c r="W3044" i="1"/>
  <c r="N3044" i="1"/>
  <c r="M3044" i="1"/>
  <c r="L3044" i="1"/>
  <c r="W3043" i="1"/>
  <c r="N3043" i="1"/>
  <c r="M3043" i="1"/>
  <c r="L3043" i="1"/>
  <c r="W3042" i="1"/>
  <c r="N3042" i="1"/>
  <c r="M3042" i="1"/>
  <c r="L3042" i="1"/>
  <c r="W3041" i="1"/>
  <c r="N3041" i="1"/>
  <c r="M3041" i="1"/>
  <c r="L3041" i="1"/>
  <c r="W3040" i="1"/>
  <c r="N3040" i="1"/>
  <c r="M3040" i="1"/>
  <c r="L3040" i="1"/>
  <c r="W3039" i="1"/>
  <c r="N3039" i="1"/>
  <c r="M3039" i="1"/>
  <c r="L3039" i="1"/>
  <c r="W3038" i="1"/>
  <c r="N3038" i="1"/>
  <c r="M3038" i="1"/>
  <c r="L3038" i="1"/>
  <c r="W3037" i="1"/>
  <c r="N3037" i="1"/>
  <c r="M3037" i="1"/>
  <c r="L3037" i="1"/>
  <c r="W3036" i="1"/>
  <c r="N3036" i="1"/>
  <c r="M3036" i="1"/>
  <c r="L3036" i="1"/>
  <c r="W3035" i="1"/>
  <c r="N3035" i="1"/>
  <c r="M3035" i="1"/>
  <c r="L3035" i="1"/>
  <c r="W3034" i="1"/>
  <c r="N3034" i="1"/>
  <c r="M3034" i="1"/>
  <c r="L3034" i="1"/>
  <c r="W3033" i="1"/>
  <c r="N3033" i="1"/>
  <c r="M3033" i="1"/>
  <c r="L3033" i="1"/>
  <c r="W3032" i="1"/>
  <c r="N3032" i="1"/>
  <c r="M3032" i="1"/>
  <c r="L3032" i="1"/>
  <c r="W3031" i="1"/>
  <c r="N3031" i="1"/>
  <c r="M3031" i="1"/>
  <c r="L3031" i="1"/>
  <c r="W3030" i="1"/>
  <c r="N3030" i="1"/>
  <c r="M3030" i="1"/>
  <c r="L3030" i="1"/>
  <c r="W3029" i="1"/>
  <c r="N3029" i="1"/>
  <c r="M3029" i="1"/>
  <c r="L3029" i="1"/>
  <c r="W3028" i="1"/>
  <c r="N3028" i="1"/>
  <c r="M3028" i="1"/>
  <c r="L3028" i="1"/>
  <c r="W3027" i="1"/>
  <c r="N3027" i="1"/>
  <c r="M3027" i="1"/>
  <c r="L3027" i="1"/>
  <c r="W3026" i="1"/>
  <c r="N3026" i="1"/>
  <c r="M3026" i="1"/>
  <c r="L3026" i="1"/>
  <c r="W3025" i="1"/>
  <c r="N3025" i="1"/>
  <c r="M3025" i="1"/>
  <c r="L3025" i="1"/>
  <c r="W3024" i="1"/>
  <c r="N3024" i="1"/>
  <c r="M3024" i="1"/>
  <c r="L3024" i="1"/>
  <c r="W3023" i="1"/>
  <c r="N3023" i="1"/>
  <c r="M3023" i="1"/>
  <c r="L3023" i="1"/>
  <c r="W3022" i="1"/>
  <c r="N3022" i="1"/>
  <c r="M3022" i="1"/>
  <c r="L3022" i="1"/>
  <c r="W3021" i="1"/>
  <c r="N3021" i="1"/>
  <c r="M3021" i="1"/>
  <c r="L3021" i="1"/>
  <c r="W3020" i="1"/>
  <c r="N3020" i="1"/>
  <c r="M3020" i="1"/>
  <c r="L3020" i="1"/>
  <c r="W3019" i="1"/>
  <c r="N3019" i="1"/>
  <c r="M3019" i="1"/>
  <c r="L3019" i="1"/>
  <c r="W3018" i="1"/>
  <c r="N3018" i="1"/>
  <c r="M3018" i="1"/>
  <c r="L3018" i="1"/>
  <c r="W3017" i="1"/>
  <c r="N3017" i="1"/>
  <c r="M3017" i="1"/>
  <c r="L3017" i="1"/>
  <c r="W3016" i="1"/>
  <c r="N3016" i="1"/>
  <c r="M3016" i="1"/>
  <c r="L3016" i="1"/>
  <c r="W3015" i="1"/>
  <c r="N3015" i="1"/>
  <c r="M3015" i="1"/>
  <c r="L3015" i="1"/>
  <c r="W3014" i="1"/>
  <c r="N3014" i="1"/>
  <c r="M3014" i="1"/>
  <c r="L3014" i="1"/>
  <c r="W3013" i="1"/>
  <c r="N3013" i="1"/>
  <c r="M3013" i="1"/>
  <c r="L3013" i="1"/>
  <c r="W3012" i="1"/>
  <c r="N3012" i="1"/>
  <c r="M3012" i="1"/>
  <c r="L3012" i="1"/>
  <c r="W3011" i="1"/>
  <c r="N3011" i="1"/>
  <c r="M3011" i="1"/>
  <c r="L3011" i="1"/>
  <c r="W3010" i="1"/>
  <c r="N3010" i="1"/>
  <c r="M3010" i="1"/>
  <c r="L3010" i="1"/>
  <c r="W3009" i="1"/>
  <c r="N3009" i="1"/>
  <c r="M3009" i="1"/>
  <c r="L3009" i="1"/>
  <c r="W3008" i="1"/>
  <c r="N3008" i="1"/>
  <c r="M3008" i="1"/>
  <c r="L3008" i="1"/>
  <c r="W3007" i="1"/>
  <c r="N3007" i="1"/>
  <c r="M3007" i="1"/>
  <c r="L3007" i="1"/>
  <c r="W3006" i="1"/>
  <c r="N3006" i="1"/>
  <c r="M3006" i="1"/>
  <c r="L3006" i="1"/>
  <c r="W3005" i="1"/>
  <c r="N3005" i="1"/>
  <c r="M3005" i="1"/>
  <c r="L3005" i="1"/>
  <c r="W3004" i="1"/>
  <c r="N3004" i="1"/>
  <c r="M3004" i="1"/>
  <c r="L3004" i="1"/>
  <c r="W3003" i="1"/>
  <c r="N3003" i="1"/>
  <c r="M3003" i="1"/>
  <c r="L3003" i="1"/>
  <c r="W3002" i="1"/>
  <c r="N3002" i="1"/>
  <c r="M3002" i="1"/>
  <c r="L3002" i="1"/>
  <c r="W3001" i="1"/>
  <c r="N3001" i="1"/>
  <c r="M3001" i="1"/>
  <c r="L3001" i="1"/>
  <c r="W3000" i="1"/>
  <c r="N3000" i="1"/>
  <c r="M3000" i="1"/>
  <c r="L3000" i="1"/>
  <c r="W2999" i="1"/>
  <c r="N2999" i="1"/>
  <c r="M2999" i="1"/>
  <c r="L2999" i="1"/>
  <c r="W2998" i="1"/>
  <c r="N2998" i="1"/>
  <c r="M2998" i="1"/>
  <c r="L2998" i="1"/>
  <c r="W2997" i="1"/>
  <c r="N2997" i="1"/>
  <c r="M2997" i="1"/>
  <c r="L2997" i="1"/>
  <c r="W2996" i="1"/>
  <c r="N2996" i="1"/>
  <c r="M2996" i="1"/>
  <c r="L2996" i="1"/>
  <c r="W2995" i="1"/>
  <c r="N2995" i="1"/>
  <c r="M2995" i="1"/>
  <c r="L2995" i="1"/>
  <c r="W2994" i="1"/>
  <c r="N2994" i="1"/>
  <c r="M2994" i="1"/>
  <c r="L2994" i="1"/>
  <c r="W2993" i="1"/>
  <c r="N2993" i="1"/>
  <c r="M2993" i="1"/>
  <c r="L2993" i="1"/>
  <c r="W2992" i="1"/>
  <c r="N2992" i="1"/>
  <c r="M2992" i="1"/>
  <c r="L2992" i="1"/>
  <c r="W2991" i="1"/>
  <c r="N2991" i="1"/>
  <c r="M2991" i="1"/>
  <c r="L2991" i="1"/>
  <c r="W2990" i="1"/>
  <c r="N2990" i="1"/>
  <c r="M2990" i="1"/>
  <c r="L2990" i="1"/>
  <c r="W2989" i="1"/>
  <c r="N2989" i="1"/>
  <c r="M2989" i="1"/>
  <c r="L2989" i="1"/>
  <c r="W2988" i="1"/>
  <c r="N2988" i="1"/>
  <c r="M2988" i="1"/>
  <c r="L2988" i="1"/>
  <c r="W2987" i="1"/>
  <c r="N2987" i="1"/>
  <c r="M2987" i="1"/>
  <c r="L2987" i="1"/>
  <c r="W2986" i="1"/>
  <c r="N2986" i="1"/>
  <c r="M2986" i="1"/>
  <c r="L2986" i="1"/>
  <c r="W2985" i="1"/>
  <c r="N2985" i="1"/>
  <c r="M2985" i="1"/>
  <c r="L2985" i="1"/>
  <c r="W2984" i="1"/>
  <c r="N2984" i="1"/>
  <c r="M2984" i="1"/>
  <c r="L2984" i="1"/>
  <c r="W2983" i="1"/>
  <c r="N2983" i="1"/>
  <c r="M2983" i="1"/>
  <c r="L2983" i="1"/>
  <c r="W2982" i="1"/>
  <c r="N2982" i="1"/>
  <c r="M2982" i="1"/>
  <c r="L2982" i="1"/>
  <c r="W2981" i="1"/>
  <c r="N2981" i="1"/>
  <c r="M2981" i="1"/>
  <c r="L2981" i="1"/>
  <c r="W2980" i="1"/>
  <c r="N2980" i="1"/>
  <c r="M2980" i="1"/>
  <c r="L2980" i="1"/>
  <c r="W2979" i="1"/>
  <c r="N2979" i="1"/>
  <c r="M2979" i="1"/>
  <c r="L2979" i="1"/>
  <c r="W2978" i="1"/>
  <c r="N2978" i="1"/>
  <c r="M2978" i="1"/>
  <c r="L2978" i="1"/>
  <c r="W2977" i="1"/>
  <c r="N2977" i="1"/>
  <c r="M2977" i="1"/>
  <c r="L2977" i="1"/>
  <c r="W2976" i="1"/>
  <c r="N2976" i="1"/>
  <c r="M2976" i="1"/>
  <c r="L2976" i="1"/>
  <c r="W2975" i="1"/>
  <c r="N2975" i="1"/>
  <c r="M2975" i="1"/>
  <c r="L2975" i="1"/>
  <c r="W2974" i="1"/>
  <c r="N2974" i="1"/>
  <c r="M2974" i="1"/>
  <c r="L2974" i="1"/>
  <c r="W2973" i="1"/>
  <c r="N2973" i="1"/>
  <c r="M2973" i="1"/>
  <c r="L2973" i="1"/>
  <c r="W2972" i="1"/>
  <c r="N2972" i="1"/>
  <c r="M2972" i="1"/>
  <c r="L2972" i="1"/>
  <c r="W2971" i="1"/>
  <c r="N2971" i="1"/>
  <c r="M2971" i="1"/>
  <c r="L2971" i="1"/>
  <c r="W2970" i="1"/>
  <c r="N2970" i="1"/>
  <c r="M2970" i="1"/>
  <c r="L2970" i="1"/>
  <c r="W2969" i="1"/>
  <c r="N2969" i="1"/>
  <c r="M2969" i="1"/>
  <c r="L2969" i="1"/>
  <c r="W2968" i="1"/>
  <c r="N2968" i="1"/>
  <c r="M2968" i="1"/>
  <c r="L2968" i="1"/>
  <c r="W2967" i="1"/>
  <c r="N2967" i="1"/>
  <c r="M2967" i="1"/>
  <c r="L2967" i="1"/>
  <c r="W2966" i="1"/>
  <c r="N2966" i="1"/>
  <c r="M2966" i="1"/>
  <c r="L2966" i="1"/>
  <c r="W2965" i="1"/>
  <c r="N2965" i="1"/>
  <c r="M2965" i="1"/>
  <c r="L2965" i="1"/>
  <c r="W2964" i="1"/>
  <c r="N2964" i="1"/>
  <c r="M2964" i="1"/>
  <c r="L2964" i="1"/>
  <c r="W2963" i="1"/>
  <c r="N2963" i="1"/>
  <c r="M2963" i="1"/>
  <c r="L2963" i="1"/>
  <c r="W2962" i="1"/>
  <c r="N2962" i="1"/>
  <c r="M2962" i="1"/>
  <c r="L2962" i="1"/>
  <c r="W2961" i="1"/>
  <c r="N2961" i="1"/>
  <c r="M2961" i="1"/>
  <c r="L2961" i="1"/>
  <c r="W2960" i="1"/>
  <c r="N2960" i="1"/>
  <c r="M2960" i="1"/>
  <c r="L2960" i="1"/>
  <c r="W2959" i="1"/>
  <c r="N2959" i="1"/>
  <c r="M2959" i="1"/>
  <c r="L2959" i="1"/>
  <c r="W2958" i="1"/>
  <c r="N2958" i="1"/>
  <c r="M2958" i="1"/>
  <c r="L2958" i="1"/>
  <c r="W2957" i="1"/>
  <c r="N2957" i="1"/>
  <c r="M2957" i="1"/>
  <c r="L2957" i="1"/>
  <c r="W2956" i="1"/>
  <c r="N2956" i="1"/>
  <c r="M2956" i="1"/>
  <c r="L2956" i="1"/>
  <c r="W2955" i="1"/>
  <c r="N2955" i="1"/>
  <c r="M2955" i="1"/>
  <c r="L2955" i="1"/>
  <c r="W2954" i="1"/>
  <c r="N2954" i="1"/>
  <c r="M2954" i="1"/>
  <c r="L2954" i="1"/>
  <c r="W2953" i="1"/>
  <c r="N2953" i="1"/>
  <c r="M2953" i="1"/>
  <c r="L2953" i="1"/>
  <c r="W2952" i="1"/>
  <c r="N2952" i="1"/>
  <c r="M2952" i="1"/>
  <c r="L2952" i="1"/>
  <c r="W2951" i="1"/>
  <c r="N2951" i="1"/>
  <c r="M2951" i="1"/>
  <c r="L2951" i="1"/>
  <c r="W2950" i="1"/>
  <c r="N2950" i="1"/>
  <c r="M2950" i="1"/>
  <c r="L2950" i="1"/>
  <c r="W2949" i="1"/>
  <c r="N2949" i="1"/>
  <c r="M2949" i="1"/>
  <c r="L2949" i="1"/>
  <c r="W2948" i="1"/>
  <c r="N2948" i="1"/>
  <c r="M2948" i="1"/>
  <c r="L2948" i="1"/>
  <c r="W2947" i="1"/>
  <c r="N2947" i="1"/>
  <c r="M2947" i="1"/>
  <c r="L2947" i="1"/>
  <c r="W2946" i="1"/>
  <c r="N2946" i="1"/>
  <c r="M2946" i="1"/>
  <c r="L2946" i="1"/>
  <c r="W2945" i="1"/>
  <c r="N2945" i="1"/>
  <c r="M2945" i="1"/>
  <c r="L2945" i="1"/>
  <c r="W2944" i="1"/>
  <c r="N2944" i="1"/>
  <c r="M2944" i="1"/>
  <c r="L2944" i="1"/>
  <c r="W2943" i="1"/>
  <c r="N2943" i="1"/>
  <c r="M2943" i="1"/>
  <c r="L2943" i="1"/>
  <c r="W2942" i="1"/>
  <c r="N2942" i="1"/>
  <c r="M2942" i="1"/>
  <c r="L2942" i="1"/>
  <c r="W2941" i="1"/>
  <c r="N2941" i="1"/>
  <c r="M2941" i="1"/>
  <c r="L2941" i="1"/>
  <c r="W2940" i="1"/>
  <c r="N2940" i="1"/>
  <c r="M2940" i="1"/>
  <c r="L2940" i="1"/>
  <c r="W2939" i="1"/>
  <c r="N2939" i="1"/>
  <c r="M2939" i="1"/>
  <c r="L2939" i="1"/>
  <c r="W2938" i="1"/>
  <c r="N2938" i="1"/>
  <c r="M2938" i="1"/>
  <c r="L2938" i="1"/>
  <c r="W2937" i="1"/>
  <c r="N2937" i="1"/>
  <c r="M2937" i="1"/>
  <c r="L2937" i="1"/>
  <c r="W2936" i="1"/>
  <c r="N2936" i="1"/>
  <c r="M2936" i="1"/>
  <c r="L2936" i="1"/>
  <c r="W2935" i="1"/>
  <c r="N2935" i="1"/>
  <c r="M2935" i="1"/>
  <c r="L2935" i="1"/>
  <c r="W2934" i="1"/>
  <c r="N2934" i="1"/>
  <c r="M2934" i="1"/>
  <c r="L2934" i="1"/>
  <c r="W2933" i="1"/>
  <c r="N2933" i="1"/>
  <c r="M2933" i="1"/>
  <c r="L2933" i="1"/>
  <c r="W2932" i="1"/>
  <c r="N2932" i="1"/>
  <c r="M2932" i="1"/>
  <c r="L2932" i="1"/>
  <c r="W2931" i="1"/>
  <c r="N2931" i="1"/>
  <c r="M2931" i="1"/>
  <c r="L2931" i="1"/>
  <c r="W2930" i="1"/>
  <c r="N2930" i="1"/>
  <c r="M2930" i="1"/>
  <c r="L2930" i="1"/>
  <c r="W2929" i="1"/>
  <c r="N2929" i="1"/>
  <c r="M2929" i="1"/>
  <c r="L2929" i="1"/>
  <c r="W2928" i="1"/>
  <c r="N2928" i="1"/>
  <c r="M2928" i="1"/>
  <c r="L2928" i="1"/>
  <c r="W2927" i="1"/>
  <c r="N2927" i="1"/>
  <c r="M2927" i="1"/>
  <c r="L2927" i="1"/>
  <c r="W2926" i="1"/>
  <c r="N2926" i="1"/>
  <c r="M2926" i="1"/>
  <c r="L2926" i="1"/>
  <c r="W2925" i="1"/>
  <c r="N2925" i="1"/>
  <c r="M2925" i="1"/>
  <c r="L2925" i="1"/>
  <c r="W2924" i="1"/>
  <c r="N2924" i="1"/>
  <c r="M2924" i="1"/>
  <c r="L2924" i="1"/>
  <c r="W2923" i="1"/>
  <c r="N2923" i="1"/>
  <c r="M2923" i="1"/>
  <c r="L2923" i="1"/>
  <c r="W2922" i="1"/>
  <c r="N2922" i="1"/>
  <c r="M2922" i="1"/>
  <c r="L2922" i="1"/>
  <c r="W2921" i="1"/>
  <c r="N2921" i="1"/>
  <c r="M2921" i="1"/>
  <c r="L2921" i="1"/>
  <c r="W2920" i="1"/>
  <c r="N2920" i="1"/>
  <c r="M2920" i="1"/>
  <c r="L2920" i="1"/>
  <c r="W2919" i="1"/>
  <c r="N2919" i="1"/>
  <c r="M2919" i="1"/>
  <c r="L2919" i="1"/>
  <c r="W2918" i="1"/>
  <c r="N2918" i="1"/>
  <c r="M2918" i="1"/>
  <c r="L2918" i="1"/>
  <c r="W2917" i="1"/>
  <c r="N2917" i="1"/>
  <c r="M2917" i="1"/>
  <c r="L2917" i="1"/>
  <c r="W2916" i="1"/>
  <c r="N2916" i="1"/>
  <c r="M2916" i="1"/>
  <c r="L2916" i="1"/>
  <c r="W2915" i="1"/>
  <c r="N2915" i="1"/>
  <c r="M2915" i="1"/>
  <c r="L2915" i="1"/>
  <c r="W2914" i="1"/>
  <c r="N2914" i="1"/>
  <c r="M2914" i="1"/>
  <c r="L2914" i="1"/>
  <c r="W2913" i="1"/>
  <c r="N2913" i="1"/>
  <c r="M2913" i="1"/>
  <c r="L2913" i="1"/>
  <c r="W2912" i="1"/>
  <c r="N2912" i="1"/>
  <c r="M2912" i="1"/>
  <c r="L2912" i="1"/>
  <c r="W2911" i="1"/>
  <c r="N2911" i="1"/>
  <c r="M2911" i="1"/>
  <c r="L2911" i="1"/>
  <c r="W2910" i="1"/>
  <c r="N2910" i="1"/>
  <c r="M2910" i="1"/>
  <c r="L2910" i="1"/>
  <c r="W2909" i="1"/>
  <c r="N2909" i="1"/>
  <c r="M2909" i="1"/>
  <c r="L2909" i="1"/>
  <c r="W2908" i="1"/>
  <c r="N2908" i="1"/>
  <c r="M2908" i="1"/>
  <c r="L2908" i="1"/>
  <c r="W2907" i="1"/>
  <c r="N2907" i="1"/>
  <c r="M2907" i="1"/>
  <c r="L2907" i="1"/>
  <c r="W2906" i="1"/>
  <c r="N2906" i="1"/>
  <c r="M2906" i="1"/>
  <c r="L2906" i="1"/>
  <c r="W2905" i="1"/>
  <c r="N2905" i="1"/>
  <c r="M2905" i="1"/>
  <c r="L2905" i="1"/>
  <c r="W2904" i="1"/>
  <c r="N2904" i="1"/>
  <c r="M2904" i="1"/>
  <c r="L2904" i="1"/>
  <c r="W2903" i="1"/>
  <c r="N2903" i="1"/>
  <c r="M2903" i="1"/>
  <c r="L2903" i="1"/>
  <c r="W2902" i="1"/>
  <c r="N2902" i="1"/>
  <c r="M2902" i="1"/>
  <c r="L2902" i="1"/>
  <c r="W2901" i="1"/>
  <c r="N2901" i="1"/>
  <c r="M2901" i="1"/>
  <c r="L2901" i="1"/>
  <c r="W2900" i="1"/>
  <c r="N2900" i="1"/>
  <c r="M2900" i="1"/>
  <c r="L2900" i="1"/>
  <c r="W2899" i="1"/>
  <c r="N2899" i="1"/>
  <c r="M2899" i="1"/>
  <c r="L2899" i="1"/>
  <c r="W2898" i="1"/>
  <c r="N2898" i="1"/>
  <c r="M2898" i="1"/>
  <c r="L2898" i="1"/>
  <c r="W2897" i="1"/>
  <c r="N2897" i="1"/>
  <c r="M2897" i="1"/>
  <c r="L2897" i="1"/>
  <c r="W2896" i="1"/>
  <c r="N2896" i="1"/>
  <c r="M2896" i="1"/>
  <c r="L2896" i="1"/>
  <c r="W2895" i="1"/>
  <c r="N2895" i="1"/>
  <c r="M2895" i="1"/>
  <c r="L2895" i="1"/>
  <c r="W2894" i="1"/>
  <c r="N2894" i="1"/>
  <c r="M2894" i="1"/>
  <c r="L2894" i="1"/>
  <c r="W2893" i="1"/>
  <c r="N2893" i="1"/>
  <c r="M2893" i="1"/>
  <c r="L2893" i="1"/>
  <c r="W2892" i="1"/>
  <c r="N2892" i="1"/>
  <c r="M2892" i="1"/>
  <c r="L2892" i="1"/>
  <c r="W2891" i="1"/>
  <c r="N2891" i="1"/>
  <c r="M2891" i="1"/>
  <c r="L2891" i="1"/>
  <c r="W2890" i="1"/>
  <c r="N2890" i="1"/>
  <c r="M2890" i="1"/>
  <c r="L2890" i="1"/>
  <c r="W2889" i="1"/>
  <c r="N2889" i="1"/>
  <c r="M2889" i="1"/>
  <c r="L2889" i="1"/>
  <c r="W2888" i="1"/>
  <c r="N2888" i="1"/>
  <c r="M2888" i="1"/>
  <c r="L2888" i="1"/>
  <c r="W2887" i="1"/>
  <c r="N2887" i="1"/>
  <c r="M2887" i="1"/>
  <c r="L2887" i="1"/>
  <c r="W2886" i="1"/>
  <c r="N2886" i="1"/>
  <c r="M2886" i="1"/>
  <c r="L2886" i="1"/>
  <c r="W2885" i="1"/>
  <c r="N2885" i="1"/>
  <c r="M2885" i="1"/>
  <c r="L2885" i="1"/>
  <c r="W2884" i="1"/>
  <c r="N2884" i="1"/>
  <c r="M2884" i="1"/>
  <c r="L2884" i="1"/>
  <c r="W2883" i="1"/>
  <c r="N2883" i="1"/>
  <c r="M2883" i="1"/>
  <c r="L2883" i="1"/>
  <c r="W2882" i="1"/>
  <c r="N2882" i="1"/>
  <c r="M2882" i="1"/>
  <c r="L2882" i="1"/>
  <c r="W2881" i="1"/>
  <c r="N2881" i="1"/>
  <c r="M2881" i="1"/>
  <c r="L2881" i="1"/>
  <c r="W2880" i="1"/>
  <c r="N2880" i="1"/>
  <c r="M2880" i="1"/>
  <c r="L2880" i="1"/>
  <c r="W2879" i="1"/>
  <c r="N2879" i="1"/>
  <c r="M2879" i="1"/>
  <c r="L2879" i="1"/>
  <c r="W2878" i="1"/>
  <c r="N2878" i="1"/>
  <c r="M2878" i="1"/>
  <c r="L2878" i="1"/>
  <c r="W2877" i="1"/>
  <c r="N2877" i="1"/>
  <c r="M2877" i="1"/>
  <c r="L2877" i="1"/>
  <c r="W2876" i="1"/>
  <c r="N2876" i="1"/>
  <c r="M2876" i="1"/>
  <c r="L2876" i="1"/>
  <c r="W2875" i="1"/>
  <c r="N2875" i="1"/>
  <c r="M2875" i="1"/>
  <c r="L2875" i="1"/>
  <c r="W2874" i="1"/>
  <c r="N2874" i="1"/>
  <c r="M2874" i="1"/>
  <c r="L2874" i="1"/>
  <c r="W2873" i="1"/>
  <c r="N2873" i="1"/>
  <c r="M2873" i="1"/>
  <c r="L2873" i="1"/>
  <c r="W2872" i="1"/>
  <c r="N2872" i="1"/>
  <c r="M2872" i="1"/>
  <c r="L2872" i="1"/>
  <c r="W2871" i="1"/>
  <c r="N2871" i="1"/>
  <c r="M2871" i="1"/>
  <c r="L2871" i="1"/>
  <c r="W2870" i="1"/>
  <c r="N2870" i="1"/>
  <c r="M2870" i="1"/>
  <c r="L2870" i="1"/>
  <c r="W2869" i="1"/>
  <c r="N2869" i="1"/>
  <c r="M2869" i="1"/>
  <c r="L2869" i="1"/>
  <c r="W2868" i="1"/>
  <c r="N2868" i="1"/>
  <c r="M2868" i="1"/>
  <c r="L2868" i="1"/>
  <c r="W2867" i="1"/>
  <c r="N2867" i="1"/>
  <c r="M2867" i="1"/>
  <c r="L2867" i="1"/>
  <c r="W2866" i="1"/>
  <c r="N2866" i="1"/>
  <c r="M2866" i="1"/>
  <c r="L2866" i="1"/>
  <c r="W2865" i="1"/>
  <c r="N2865" i="1"/>
  <c r="M2865" i="1"/>
  <c r="L2865" i="1"/>
  <c r="W2864" i="1"/>
  <c r="N2864" i="1"/>
  <c r="M2864" i="1"/>
  <c r="L2864" i="1"/>
  <c r="W2863" i="1"/>
  <c r="N2863" i="1"/>
  <c r="M2863" i="1"/>
  <c r="L2863" i="1"/>
  <c r="W2862" i="1"/>
  <c r="N2862" i="1"/>
  <c r="M2862" i="1"/>
  <c r="L2862" i="1"/>
  <c r="W2861" i="1"/>
  <c r="N2861" i="1"/>
  <c r="M2861" i="1"/>
  <c r="L2861" i="1"/>
  <c r="W2860" i="1"/>
  <c r="N2860" i="1"/>
  <c r="M2860" i="1"/>
  <c r="L2860" i="1"/>
  <c r="W2859" i="1"/>
  <c r="N2859" i="1"/>
  <c r="M2859" i="1"/>
  <c r="L2859" i="1"/>
  <c r="W2858" i="1"/>
  <c r="N2858" i="1"/>
  <c r="M2858" i="1"/>
  <c r="L2858" i="1"/>
  <c r="W2857" i="1"/>
  <c r="N2857" i="1"/>
  <c r="M2857" i="1"/>
  <c r="L2857" i="1"/>
  <c r="W2856" i="1"/>
  <c r="N2856" i="1"/>
  <c r="M2856" i="1"/>
  <c r="L2856" i="1"/>
  <c r="W2855" i="1"/>
  <c r="N2855" i="1"/>
  <c r="M2855" i="1"/>
  <c r="L2855" i="1"/>
  <c r="W2854" i="1"/>
  <c r="N2854" i="1"/>
  <c r="M2854" i="1"/>
  <c r="L2854" i="1"/>
  <c r="W2853" i="1"/>
  <c r="N2853" i="1"/>
  <c r="M2853" i="1"/>
  <c r="L2853" i="1"/>
  <c r="W2852" i="1"/>
  <c r="N2852" i="1"/>
  <c r="M2852" i="1"/>
  <c r="L2852" i="1"/>
  <c r="W2851" i="1"/>
  <c r="N2851" i="1"/>
  <c r="M2851" i="1"/>
  <c r="L2851" i="1"/>
  <c r="W2850" i="1"/>
  <c r="N2850" i="1"/>
  <c r="M2850" i="1"/>
  <c r="L2850" i="1"/>
  <c r="W2849" i="1"/>
  <c r="N2849" i="1"/>
  <c r="M2849" i="1"/>
  <c r="L2849" i="1"/>
  <c r="W2848" i="1"/>
  <c r="N2848" i="1"/>
  <c r="M2848" i="1"/>
  <c r="L2848" i="1"/>
  <c r="W2847" i="1"/>
  <c r="N2847" i="1"/>
  <c r="M2847" i="1"/>
  <c r="L2847" i="1"/>
  <c r="W2846" i="1"/>
  <c r="N2846" i="1"/>
  <c r="M2846" i="1"/>
  <c r="L2846" i="1"/>
  <c r="W2845" i="1"/>
  <c r="N2845" i="1"/>
  <c r="M2845" i="1"/>
  <c r="L2845" i="1"/>
  <c r="W2844" i="1"/>
  <c r="N2844" i="1"/>
  <c r="M2844" i="1"/>
  <c r="L2844" i="1"/>
  <c r="W2843" i="1"/>
  <c r="N2843" i="1"/>
  <c r="M2843" i="1"/>
  <c r="L2843" i="1"/>
  <c r="W2842" i="1"/>
  <c r="N2842" i="1"/>
  <c r="M2842" i="1"/>
  <c r="L2842" i="1"/>
  <c r="W2841" i="1"/>
  <c r="N2841" i="1"/>
  <c r="M2841" i="1"/>
  <c r="L2841" i="1"/>
  <c r="W2840" i="1"/>
  <c r="N2840" i="1"/>
  <c r="M2840" i="1"/>
  <c r="L2840" i="1"/>
  <c r="W2839" i="1"/>
  <c r="N2839" i="1"/>
  <c r="M2839" i="1"/>
  <c r="L2839" i="1"/>
  <c r="W2838" i="1"/>
  <c r="N2838" i="1"/>
  <c r="M2838" i="1"/>
  <c r="L2838" i="1"/>
  <c r="W2837" i="1"/>
  <c r="N2837" i="1"/>
  <c r="M2837" i="1"/>
  <c r="L2837" i="1"/>
  <c r="W2836" i="1"/>
  <c r="N2836" i="1"/>
  <c r="M2836" i="1"/>
  <c r="L2836" i="1"/>
  <c r="W2835" i="1"/>
  <c r="N2835" i="1"/>
  <c r="M2835" i="1"/>
  <c r="L2835" i="1"/>
  <c r="W2834" i="1"/>
  <c r="N2834" i="1"/>
  <c r="M2834" i="1"/>
  <c r="L2834" i="1"/>
  <c r="W2833" i="1"/>
  <c r="N2833" i="1"/>
  <c r="M2833" i="1"/>
  <c r="L2833" i="1"/>
  <c r="W2832" i="1"/>
  <c r="N2832" i="1"/>
  <c r="M2832" i="1"/>
  <c r="L2832" i="1"/>
  <c r="W2831" i="1"/>
  <c r="N2831" i="1"/>
  <c r="M2831" i="1"/>
  <c r="L2831" i="1"/>
  <c r="W2830" i="1"/>
  <c r="N2830" i="1"/>
  <c r="M2830" i="1"/>
  <c r="L2830" i="1"/>
  <c r="W2829" i="1"/>
  <c r="N2829" i="1"/>
  <c r="M2829" i="1"/>
  <c r="L2829" i="1"/>
  <c r="W2828" i="1"/>
  <c r="N2828" i="1"/>
  <c r="M2828" i="1"/>
  <c r="L2828" i="1"/>
  <c r="W2827" i="1"/>
  <c r="N2827" i="1"/>
  <c r="M2827" i="1"/>
  <c r="L2827" i="1"/>
  <c r="W2826" i="1"/>
  <c r="N2826" i="1"/>
  <c r="M2826" i="1"/>
  <c r="L2826" i="1"/>
  <c r="W2825" i="1"/>
  <c r="N2825" i="1"/>
  <c r="M2825" i="1"/>
  <c r="L2825" i="1"/>
  <c r="W2824" i="1"/>
  <c r="N2824" i="1"/>
  <c r="M2824" i="1"/>
  <c r="L2824" i="1"/>
  <c r="W2823" i="1"/>
  <c r="N2823" i="1"/>
  <c r="M2823" i="1"/>
  <c r="L2823" i="1"/>
  <c r="W2822" i="1"/>
  <c r="N2822" i="1"/>
  <c r="M2822" i="1"/>
  <c r="L2822" i="1"/>
  <c r="W2821" i="1"/>
  <c r="N2821" i="1"/>
  <c r="M2821" i="1"/>
  <c r="L2821" i="1"/>
  <c r="W2820" i="1"/>
  <c r="N2820" i="1"/>
  <c r="M2820" i="1"/>
  <c r="L2820" i="1"/>
  <c r="W2819" i="1"/>
  <c r="N2819" i="1"/>
  <c r="M2819" i="1"/>
  <c r="L2819" i="1"/>
  <c r="W2818" i="1"/>
  <c r="N2818" i="1"/>
  <c r="M2818" i="1"/>
  <c r="L2818" i="1"/>
  <c r="W2817" i="1"/>
  <c r="N2817" i="1"/>
  <c r="M2817" i="1"/>
  <c r="L2817" i="1"/>
  <c r="W2816" i="1"/>
  <c r="N2816" i="1"/>
  <c r="M2816" i="1"/>
  <c r="L2816" i="1"/>
  <c r="W2815" i="1"/>
  <c r="N2815" i="1"/>
  <c r="M2815" i="1"/>
  <c r="L2815" i="1"/>
  <c r="W2814" i="1"/>
  <c r="N2814" i="1"/>
  <c r="M2814" i="1"/>
  <c r="L2814" i="1"/>
  <c r="W2813" i="1"/>
  <c r="N2813" i="1"/>
  <c r="M2813" i="1"/>
  <c r="L2813" i="1"/>
  <c r="W2812" i="1"/>
  <c r="N2812" i="1"/>
  <c r="M2812" i="1"/>
  <c r="L2812" i="1"/>
  <c r="W2811" i="1"/>
  <c r="N2811" i="1"/>
  <c r="M2811" i="1"/>
  <c r="L2811" i="1"/>
  <c r="W2810" i="1"/>
  <c r="N2810" i="1"/>
  <c r="M2810" i="1"/>
  <c r="L2810" i="1"/>
  <c r="W2809" i="1"/>
  <c r="N2809" i="1"/>
  <c r="M2809" i="1"/>
  <c r="L2809" i="1"/>
  <c r="W2808" i="1"/>
  <c r="N2808" i="1"/>
  <c r="M2808" i="1"/>
  <c r="L2808" i="1"/>
  <c r="W2807" i="1"/>
  <c r="N2807" i="1"/>
  <c r="M2807" i="1"/>
  <c r="L2807" i="1"/>
  <c r="W2806" i="1"/>
  <c r="N2806" i="1"/>
  <c r="M2806" i="1"/>
  <c r="L2806" i="1"/>
  <c r="W2805" i="1"/>
  <c r="N2805" i="1"/>
  <c r="M2805" i="1"/>
  <c r="L2805" i="1"/>
  <c r="W2804" i="1"/>
  <c r="N2804" i="1"/>
  <c r="M2804" i="1"/>
  <c r="L2804" i="1"/>
  <c r="W2803" i="1"/>
  <c r="N2803" i="1"/>
  <c r="M2803" i="1"/>
  <c r="L2803" i="1"/>
  <c r="W2802" i="1"/>
  <c r="N2802" i="1"/>
  <c r="M2802" i="1"/>
  <c r="L2802" i="1"/>
  <c r="W2801" i="1"/>
  <c r="N2801" i="1"/>
  <c r="M2801" i="1"/>
  <c r="L2801" i="1"/>
  <c r="W2800" i="1"/>
  <c r="N2800" i="1"/>
  <c r="M2800" i="1"/>
  <c r="L2800" i="1"/>
  <c r="W2799" i="1"/>
  <c r="N2799" i="1"/>
  <c r="M2799" i="1"/>
  <c r="L2799" i="1"/>
  <c r="W2798" i="1"/>
  <c r="N2798" i="1"/>
  <c r="M2798" i="1"/>
  <c r="L2798" i="1"/>
  <c r="W2797" i="1"/>
  <c r="N2797" i="1"/>
  <c r="M2797" i="1"/>
  <c r="L2797" i="1"/>
  <c r="W2796" i="1"/>
  <c r="N2796" i="1"/>
  <c r="M2796" i="1"/>
  <c r="L2796" i="1"/>
  <c r="W2795" i="1"/>
  <c r="N2795" i="1"/>
  <c r="M2795" i="1"/>
  <c r="L2795" i="1"/>
  <c r="W2794" i="1"/>
  <c r="N2794" i="1"/>
  <c r="M2794" i="1"/>
  <c r="L2794" i="1"/>
  <c r="W2793" i="1"/>
  <c r="N2793" i="1"/>
  <c r="M2793" i="1"/>
  <c r="L2793" i="1"/>
  <c r="W2792" i="1"/>
  <c r="N2792" i="1"/>
  <c r="M2792" i="1"/>
  <c r="L2792" i="1"/>
  <c r="W2791" i="1"/>
  <c r="N2791" i="1"/>
  <c r="M2791" i="1"/>
  <c r="L2791" i="1"/>
  <c r="W2790" i="1"/>
  <c r="N2790" i="1"/>
  <c r="M2790" i="1"/>
  <c r="L2790" i="1"/>
  <c r="W2789" i="1"/>
  <c r="N2789" i="1"/>
  <c r="M2789" i="1"/>
  <c r="L2789" i="1"/>
  <c r="W2788" i="1"/>
  <c r="N2788" i="1"/>
  <c r="M2788" i="1"/>
  <c r="L2788" i="1"/>
  <c r="W2787" i="1"/>
  <c r="N2787" i="1"/>
  <c r="M2787" i="1"/>
  <c r="L2787" i="1"/>
  <c r="W2786" i="1"/>
  <c r="N2786" i="1"/>
  <c r="M2786" i="1"/>
  <c r="L2786" i="1"/>
  <c r="W2785" i="1"/>
  <c r="N2785" i="1"/>
  <c r="M2785" i="1"/>
  <c r="L2785" i="1"/>
  <c r="W2784" i="1"/>
  <c r="N2784" i="1"/>
  <c r="M2784" i="1"/>
  <c r="L2784" i="1"/>
  <c r="W2783" i="1"/>
  <c r="N2783" i="1"/>
  <c r="M2783" i="1"/>
  <c r="L2783" i="1"/>
  <c r="W2782" i="1"/>
  <c r="N2782" i="1"/>
  <c r="M2782" i="1"/>
  <c r="L2782" i="1"/>
  <c r="W2781" i="1"/>
  <c r="N2781" i="1"/>
  <c r="M2781" i="1"/>
  <c r="L2781" i="1"/>
  <c r="W2780" i="1"/>
  <c r="N2780" i="1"/>
  <c r="M2780" i="1"/>
  <c r="L2780" i="1"/>
  <c r="W2779" i="1"/>
  <c r="N2779" i="1"/>
  <c r="M2779" i="1"/>
  <c r="L2779" i="1"/>
  <c r="W2778" i="1"/>
  <c r="N2778" i="1"/>
  <c r="M2778" i="1"/>
  <c r="L2778" i="1"/>
  <c r="W2777" i="1"/>
  <c r="N2777" i="1"/>
  <c r="M2777" i="1"/>
  <c r="L2777" i="1"/>
  <c r="W2776" i="1"/>
  <c r="N2776" i="1"/>
  <c r="M2776" i="1"/>
  <c r="L2776" i="1"/>
  <c r="W2775" i="1"/>
  <c r="N2775" i="1"/>
  <c r="M2775" i="1"/>
  <c r="L2775" i="1"/>
  <c r="W2774" i="1"/>
  <c r="N2774" i="1"/>
  <c r="M2774" i="1"/>
  <c r="L2774" i="1"/>
  <c r="W2773" i="1"/>
  <c r="N2773" i="1"/>
  <c r="M2773" i="1"/>
  <c r="L2773" i="1"/>
  <c r="W2772" i="1"/>
  <c r="N2772" i="1"/>
  <c r="M2772" i="1"/>
  <c r="L2772" i="1"/>
  <c r="W2771" i="1"/>
  <c r="N2771" i="1"/>
  <c r="M2771" i="1"/>
  <c r="L2771" i="1"/>
  <c r="W2770" i="1"/>
  <c r="N2770" i="1"/>
  <c r="M2770" i="1"/>
  <c r="L2770" i="1"/>
  <c r="W2769" i="1"/>
  <c r="N2769" i="1"/>
  <c r="M2769" i="1"/>
  <c r="L2769" i="1"/>
  <c r="W2768" i="1"/>
  <c r="N2768" i="1"/>
  <c r="M2768" i="1"/>
  <c r="L2768" i="1"/>
  <c r="W2767" i="1"/>
  <c r="N2767" i="1"/>
  <c r="M2767" i="1"/>
  <c r="L2767" i="1"/>
  <c r="W2766" i="1"/>
  <c r="N2766" i="1"/>
  <c r="M2766" i="1"/>
  <c r="L2766" i="1"/>
  <c r="W2765" i="1"/>
  <c r="N2765" i="1"/>
  <c r="M2765" i="1"/>
  <c r="L2765" i="1"/>
  <c r="W2764" i="1"/>
  <c r="N2764" i="1"/>
  <c r="M2764" i="1"/>
  <c r="L2764" i="1"/>
  <c r="W2763" i="1"/>
  <c r="N2763" i="1"/>
  <c r="M2763" i="1"/>
  <c r="L2763" i="1"/>
  <c r="W2762" i="1"/>
  <c r="N2762" i="1"/>
  <c r="M2762" i="1"/>
  <c r="L2762" i="1"/>
  <c r="W2761" i="1"/>
  <c r="N2761" i="1"/>
  <c r="M2761" i="1"/>
  <c r="L2761" i="1"/>
  <c r="W2760" i="1"/>
  <c r="N2760" i="1"/>
  <c r="M2760" i="1"/>
  <c r="L2760" i="1"/>
  <c r="W2759" i="1"/>
  <c r="N2759" i="1"/>
  <c r="M2759" i="1"/>
  <c r="L2759" i="1"/>
  <c r="W2758" i="1"/>
  <c r="N2758" i="1"/>
  <c r="M2758" i="1"/>
  <c r="L2758" i="1"/>
  <c r="W2757" i="1"/>
  <c r="N2757" i="1"/>
  <c r="M2757" i="1"/>
  <c r="L2757" i="1"/>
  <c r="W2756" i="1"/>
  <c r="N2756" i="1"/>
  <c r="M2756" i="1"/>
  <c r="L2756" i="1"/>
  <c r="W2755" i="1"/>
  <c r="N2755" i="1"/>
  <c r="M2755" i="1"/>
  <c r="L2755" i="1"/>
  <c r="W2754" i="1"/>
  <c r="N2754" i="1"/>
  <c r="M2754" i="1"/>
  <c r="L2754" i="1"/>
  <c r="W2753" i="1"/>
  <c r="N2753" i="1"/>
  <c r="M2753" i="1"/>
  <c r="L2753" i="1"/>
  <c r="W2752" i="1"/>
  <c r="N2752" i="1"/>
  <c r="M2752" i="1"/>
  <c r="L2752" i="1"/>
  <c r="W2751" i="1"/>
  <c r="N2751" i="1"/>
  <c r="M2751" i="1"/>
  <c r="L2751" i="1"/>
  <c r="W2750" i="1"/>
  <c r="N2750" i="1"/>
  <c r="M2750" i="1"/>
  <c r="L2750" i="1"/>
  <c r="W2749" i="1"/>
  <c r="N2749" i="1"/>
  <c r="M2749" i="1"/>
  <c r="L2749" i="1"/>
  <c r="W2748" i="1"/>
  <c r="N2748" i="1"/>
  <c r="M2748" i="1"/>
  <c r="L2748" i="1"/>
  <c r="W2747" i="1"/>
  <c r="N2747" i="1"/>
  <c r="M2747" i="1"/>
  <c r="L2747" i="1"/>
  <c r="W2746" i="1"/>
  <c r="N2746" i="1"/>
  <c r="M2746" i="1"/>
  <c r="L2746" i="1"/>
  <c r="W2745" i="1"/>
  <c r="N2745" i="1"/>
  <c r="M2745" i="1"/>
  <c r="L2745" i="1"/>
  <c r="W2744" i="1"/>
  <c r="N2744" i="1"/>
  <c r="M2744" i="1"/>
  <c r="L2744" i="1"/>
  <c r="W2743" i="1"/>
  <c r="N2743" i="1"/>
  <c r="M2743" i="1"/>
  <c r="L2743" i="1"/>
  <c r="W2742" i="1"/>
  <c r="N2742" i="1"/>
  <c r="M2742" i="1"/>
  <c r="L2742" i="1"/>
  <c r="W2741" i="1"/>
  <c r="N2741" i="1"/>
  <c r="M2741" i="1"/>
  <c r="L2741" i="1"/>
  <c r="W2740" i="1"/>
  <c r="N2740" i="1"/>
  <c r="M2740" i="1"/>
  <c r="L2740" i="1"/>
  <c r="W2739" i="1"/>
  <c r="N2739" i="1"/>
  <c r="M2739" i="1"/>
  <c r="L2739" i="1"/>
  <c r="W2738" i="1"/>
  <c r="N2738" i="1"/>
  <c r="M2738" i="1"/>
  <c r="L2738" i="1"/>
  <c r="W2737" i="1"/>
  <c r="N2737" i="1"/>
  <c r="M2737" i="1"/>
  <c r="L2737" i="1"/>
  <c r="W2736" i="1"/>
  <c r="N2736" i="1"/>
  <c r="M2736" i="1"/>
  <c r="L2736" i="1"/>
  <c r="W2735" i="1"/>
  <c r="N2735" i="1"/>
  <c r="M2735" i="1"/>
  <c r="L2735" i="1"/>
  <c r="W2734" i="1"/>
  <c r="N2734" i="1"/>
  <c r="M2734" i="1"/>
  <c r="L2734" i="1"/>
  <c r="W2733" i="1"/>
  <c r="N2733" i="1"/>
  <c r="M2733" i="1"/>
  <c r="L2733" i="1"/>
  <c r="W2732" i="1"/>
  <c r="N2732" i="1"/>
  <c r="M2732" i="1"/>
  <c r="L2732" i="1"/>
  <c r="W2731" i="1"/>
  <c r="N2731" i="1"/>
  <c r="M2731" i="1"/>
  <c r="L2731" i="1"/>
  <c r="W2730" i="1"/>
  <c r="N2730" i="1"/>
  <c r="M2730" i="1"/>
  <c r="L2730" i="1"/>
  <c r="W2729" i="1"/>
  <c r="N2729" i="1"/>
  <c r="M2729" i="1"/>
  <c r="L2729" i="1"/>
  <c r="W2728" i="1"/>
  <c r="N2728" i="1"/>
  <c r="M2728" i="1"/>
  <c r="L2728" i="1"/>
  <c r="W2727" i="1"/>
  <c r="N2727" i="1"/>
  <c r="M2727" i="1"/>
  <c r="L2727" i="1"/>
  <c r="W2726" i="1"/>
  <c r="N2726" i="1"/>
  <c r="M2726" i="1"/>
  <c r="L2726" i="1"/>
  <c r="W2725" i="1"/>
  <c r="N2725" i="1"/>
  <c r="M2725" i="1"/>
  <c r="L2725" i="1"/>
  <c r="W2724" i="1"/>
  <c r="N2724" i="1"/>
  <c r="M2724" i="1"/>
  <c r="L2724" i="1"/>
  <c r="W2723" i="1"/>
  <c r="N2723" i="1"/>
  <c r="M2723" i="1"/>
  <c r="L2723" i="1"/>
  <c r="W2722" i="1"/>
  <c r="N2722" i="1"/>
  <c r="M2722" i="1"/>
  <c r="L2722" i="1"/>
  <c r="W2721" i="1"/>
  <c r="N2721" i="1"/>
  <c r="M2721" i="1"/>
  <c r="L2721" i="1"/>
  <c r="W2720" i="1"/>
  <c r="N2720" i="1"/>
  <c r="M2720" i="1"/>
  <c r="L2720" i="1"/>
  <c r="W2719" i="1"/>
  <c r="N2719" i="1"/>
  <c r="M2719" i="1"/>
  <c r="L2719" i="1"/>
  <c r="W2718" i="1"/>
  <c r="N2718" i="1"/>
  <c r="M2718" i="1"/>
  <c r="L2718" i="1"/>
  <c r="W2717" i="1"/>
  <c r="N2717" i="1"/>
  <c r="M2717" i="1"/>
  <c r="L2717" i="1"/>
  <c r="W2716" i="1"/>
  <c r="N2716" i="1"/>
  <c r="M2716" i="1"/>
  <c r="L2716" i="1"/>
  <c r="W2715" i="1"/>
  <c r="N2715" i="1"/>
  <c r="M2715" i="1"/>
  <c r="L2715" i="1"/>
  <c r="W2714" i="1"/>
  <c r="N2714" i="1"/>
  <c r="M2714" i="1"/>
  <c r="L2714" i="1"/>
  <c r="W2713" i="1"/>
  <c r="N2713" i="1"/>
  <c r="M2713" i="1"/>
  <c r="L2713" i="1"/>
  <c r="W2712" i="1"/>
  <c r="N2712" i="1"/>
  <c r="M2712" i="1"/>
  <c r="L2712" i="1"/>
  <c r="W2711" i="1"/>
  <c r="N2711" i="1"/>
  <c r="M2711" i="1"/>
  <c r="L2711" i="1"/>
  <c r="W2710" i="1"/>
  <c r="N2710" i="1"/>
  <c r="M2710" i="1"/>
  <c r="L2710" i="1"/>
  <c r="W2709" i="1"/>
  <c r="N2709" i="1"/>
  <c r="M2709" i="1"/>
  <c r="L2709" i="1"/>
  <c r="W2708" i="1"/>
  <c r="N2708" i="1"/>
  <c r="M2708" i="1"/>
  <c r="L2708" i="1"/>
  <c r="W2707" i="1"/>
  <c r="N2707" i="1"/>
  <c r="M2707" i="1"/>
  <c r="L2707" i="1"/>
  <c r="W2706" i="1"/>
  <c r="N2706" i="1"/>
  <c r="M2706" i="1"/>
  <c r="L2706" i="1"/>
  <c r="W2705" i="1"/>
  <c r="N2705" i="1"/>
  <c r="M2705" i="1"/>
  <c r="L2705" i="1"/>
  <c r="W2704" i="1"/>
  <c r="N2704" i="1"/>
  <c r="M2704" i="1"/>
  <c r="L2704" i="1"/>
  <c r="W2703" i="1"/>
  <c r="N2703" i="1"/>
  <c r="M2703" i="1"/>
  <c r="L2703" i="1"/>
  <c r="W2702" i="1"/>
  <c r="N2702" i="1"/>
  <c r="M2702" i="1"/>
  <c r="L2702" i="1"/>
  <c r="W2701" i="1"/>
  <c r="N2701" i="1"/>
  <c r="M2701" i="1"/>
  <c r="L2701" i="1"/>
  <c r="W2700" i="1"/>
  <c r="N2700" i="1"/>
  <c r="M2700" i="1"/>
  <c r="L2700" i="1"/>
  <c r="W2699" i="1"/>
  <c r="N2699" i="1"/>
  <c r="M2699" i="1"/>
  <c r="L2699" i="1"/>
  <c r="W2698" i="1"/>
  <c r="N2698" i="1"/>
  <c r="M2698" i="1"/>
  <c r="L2698" i="1"/>
  <c r="W2697" i="1"/>
  <c r="N2697" i="1"/>
  <c r="M2697" i="1"/>
  <c r="L2697" i="1"/>
  <c r="W2696" i="1"/>
  <c r="N2696" i="1"/>
  <c r="M2696" i="1"/>
  <c r="L2696" i="1"/>
  <c r="W2695" i="1"/>
  <c r="N2695" i="1"/>
  <c r="M2695" i="1"/>
  <c r="L2695" i="1"/>
  <c r="W2694" i="1"/>
  <c r="N2694" i="1"/>
  <c r="M2694" i="1"/>
  <c r="L2694" i="1"/>
  <c r="W2693" i="1"/>
  <c r="N2693" i="1"/>
  <c r="M2693" i="1"/>
  <c r="L2693" i="1"/>
  <c r="W2692" i="1"/>
  <c r="N2692" i="1"/>
  <c r="M2692" i="1"/>
  <c r="L2692" i="1"/>
  <c r="W2691" i="1"/>
  <c r="N2691" i="1"/>
  <c r="M2691" i="1"/>
  <c r="L2691" i="1"/>
  <c r="W2690" i="1"/>
  <c r="N2690" i="1"/>
  <c r="M2690" i="1"/>
  <c r="L2690" i="1"/>
  <c r="W2689" i="1"/>
  <c r="N2689" i="1"/>
  <c r="M2689" i="1"/>
  <c r="L2689" i="1"/>
  <c r="W2688" i="1"/>
  <c r="N2688" i="1"/>
  <c r="M2688" i="1"/>
  <c r="L2688" i="1"/>
  <c r="W2687" i="1"/>
  <c r="N2687" i="1"/>
  <c r="M2687" i="1"/>
  <c r="L2687" i="1"/>
  <c r="W2686" i="1"/>
  <c r="N2686" i="1"/>
  <c r="M2686" i="1"/>
  <c r="L2686" i="1"/>
  <c r="W2685" i="1"/>
  <c r="N2685" i="1"/>
  <c r="M2685" i="1"/>
  <c r="L2685" i="1"/>
  <c r="W2684" i="1"/>
  <c r="N2684" i="1"/>
  <c r="M2684" i="1"/>
  <c r="L2684" i="1"/>
  <c r="W2683" i="1"/>
  <c r="N2683" i="1"/>
  <c r="M2683" i="1"/>
  <c r="L2683" i="1"/>
  <c r="W2682" i="1"/>
  <c r="N2682" i="1"/>
  <c r="M2682" i="1"/>
  <c r="L2682" i="1"/>
  <c r="W2681" i="1"/>
  <c r="N2681" i="1"/>
  <c r="M2681" i="1"/>
  <c r="L2681" i="1"/>
  <c r="W2680" i="1"/>
  <c r="N2680" i="1"/>
  <c r="M2680" i="1"/>
  <c r="L2680" i="1"/>
  <c r="W2679" i="1"/>
  <c r="N2679" i="1"/>
  <c r="M2679" i="1"/>
  <c r="L2679" i="1"/>
  <c r="W2678" i="1"/>
  <c r="N2678" i="1"/>
  <c r="M2678" i="1"/>
  <c r="L2678" i="1"/>
  <c r="W2677" i="1"/>
  <c r="N2677" i="1"/>
  <c r="M2677" i="1"/>
  <c r="L2677" i="1"/>
  <c r="W2676" i="1"/>
  <c r="N2676" i="1"/>
  <c r="M2676" i="1"/>
  <c r="L2676" i="1"/>
  <c r="W2675" i="1"/>
  <c r="N2675" i="1"/>
  <c r="M2675" i="1"/>
  <c r="L2675" i="1"/>
  <c r="W2674" i="1"/>
  <c r="N2674" i="1"/>
  <c r="M2674" i="1"/>
  <c r="L2674" i="1"/>
  <c r="W2673" i="1"/>
  <c r="N2673" i="1"/>
  <c r="M2673" i="1"/>
  <c r="L2673" i="1"/>
  <c r="W2672" i="1"/>
  <c r="N2672" i="1"/>
  <c r="M2672" i="1"/>
  <c r="L2672" i="1"/>
  <c r="W2671" i="1"/>
  <c r="N2671" i="1"/>
  <c r="M2671" i="1"/>
  <c r="L2671" i="1"/>
  <c r="W2670" i="1"/>
  <c r="N2670" i="1"/>
  <c r="M2670" i="1"/>
  <c r="L2670" i="1"/>
  <c r="W2669" i="1"/>
  <c r="N2669" i="1"/>
  <c r="M2669" i="1"/>
  <c r="L2669" i="1"/>
  <c r="W2668" i="1"/>
  <c r="N2668" i="1"/>
  <c r="M2668" i="1"/>
  <c r="L2668" i="1"/>
  <c r="W2667" i="1"/>
  <c r="N2667" i="1"/>
  <c r="M2667" i="1"/>
  <c r="L2667" i="1"/>
  <c r="W2666" i="1"/>
  <c r="N2666" i="1"/>
  <c r="M2666" i="1"/>
  <c r="L2666" i="1"/>
  <c r="W2665" i="1"/>
  <c r="N2665" i="1"/>
  <c r="M2665" i="1"/>
  <c r="L2665" i="1"/>
  <c r="W2664" i="1"/>
  <c r="N2664" i="1"/>
  <c r="M2664" i="1"/>
  <c r="L2664" i="1"/>
  <c r="W2663" i="1"/>
  <c r="N2663" i="1"/>
  <c r="M2663" i="1"/>
  <c r="L2663" i="1"/>
  <c r="W2662" i="1"/>
  <c r="N2662" i="1"/>
  <c r="M2662" i="1"/>
  <c r="L2662" i="1"/>
  <c r="W2661" i="1"/>
  <c r="N2661" i="1"/>
  <c r="M2661" i="1"/>
  <c r="L2661" i="1"/>
  <c r="W2660" i="1"/>
  <c r="N2660" i="1"/>
  <c r="M2660" i="1"/>
  <c r="L2660" i="1"/>
  <c r="W2659" i="1"/>
  <c r="N2659" i="1"/>
  <c r="M2659" i="1"/>
  <c r="L2659" i="1"/>
  <c r="W2658" i="1"/>
  <c r="N2658" i="1"/>
  <c r="M2658" i="1"/>
  <c r="L2658" i="1"/>
  <c r="W2657" i="1"/>
  <c r="N2657" i="1"/>
  <c r="M2657" i="1"/>
  <c r="L2657" i="1"/>
  <c r="W2656" i="1"/>
  <c r="N2656" i="1"/>
  <c r="M2656" i="1"/>
  <c r="L2656" i="1"/>
  <c r="W2655" i="1"/>
  <c r="N2655" i="1"/>
  <c r="M2655" i="1"/>
  <c r="L2655" i="1"/>
  <c r="W2654" i="1"/>
  <c r="N2654" i="1"/>
  <c r="M2654" i="1"/>
  <c r="L2654" i="1"/>
  <c r="W2653" i="1"/>
  <c r="N2653" i="1"/>
  <c r="M2653" i="1"/>
  <c r="L2653" i="1"/>
  <c r="W2652" i="1"/>
  <c r="N2652" i="1"/>
  <c r="M2652" i="1"/>
  <c r="L2652" i="1"/>
  <c r="W2651" i="1"/>
  <c r="N2651" i="1"/>
  <c r="M2651" i="1"/>
  <c r="L2651" i="1"/>
  <c r="W2650" i="1"/>
  <c r="N2650" i="1"/>
  <c r="M2650" i="1"/>
  <c r="L2650" i="1"/>
  <c r="W2649" i="1"/>
  <c r="N2649" i="1"/>
  <c r="M2649" i="1"/>
  <c r="L2649" i="1"/>
  <c r="W2648" i="1"/>
  <c r="N2648" i="1"/>
  <c r="M2648" i="1"/>
  <c r="L2648" i="1"/>
  <c r="W2647" i="1"/>
  <c r="N2647" i="1"/>
  <c r="M2647" i="1"/>
  <c r="L2647" i="1"/>
  <c r="W2646" i="1"/>
  <c r="N2646" i="1"/>
  <c r="M2646" i="1"/>
  <c r="L2646" i="1"/>
  <c r="W2645" i="1"/>
  <c r="N2645" i="1"/>
  <c r="M2645" i="1"/>
  <c r="L2645" i="1"/>
  <c r="W2644" i="1"/>
  <c r="N2644" i="1"/>
  <c r="M2644" i="1"/>
  <c r="L2644" i="1"/>
  <c r="W2643" i="1"/>
  <c r="N2643" i="1"/>
  <c r="M2643" i="1"/>
  <c r="L2643" i="1"/>
  <c r="W2642" i="1"/>
  <c r="N2642" i="1"/>
  <c r="M2642" i="1"/>
  <c r="L2642" i="1"/>
  <c r="W2641" i="1"/>
  <c r="N2641" i="1"/>
  <c r="M2641" i="1"/>
  <c r="L2641" i="1"/>
  <c r="W2640" i="1"/>
  <c r="N2640" i="1"/>
  <c r="M2640" i="1"/>
  <c r="L2640" i="1"/>
  <c r="W2639" i="1"/>
  <c r="N2639" i="1"/>
  <c r="M2639" i="1"/>
  <c r="L2639" i="1"/>
  <c r="W2638" i="1"/>
  <c r="N2638" i="1"/>
  <c r="M2638" i="1"/>
  <c r="L2638" i="1"/>
  <c r="W2637" i="1"/>
  <c r="N2637" i="1"/>
  <c r="M2637" i="1"/>
  <c r="L2637" i="1"/>
  <c r="W2636" i="1"/>
  <c r="N2636" i="1"/>
  <c r="M2636" i="1"/>
  <c r="L2636" i="1"/>
  <c r="W2635" i="1"/>
  <c r="N2635" i="1"/>
  <c r="M2635" i="1"/>
  <c r="L2635" i="1"/>
  <c r="W2634" i="1"/>
  <c r="N2634" i="1"/>
  <c r="M2634" i="1"/>
  <c r="L2634" i="1"/>
  <c r="W2633" i="1"/>
  <c r="N2633" i="1"/>
  <c r="M2633" i="1"/>
  <c r="L2633" i="1"/>
  <c r="W2632" i="1"/>
  <c r="N2632" i="1"/>
  <c r="M2632" i="1"/>
  <c r="L2632" i="1"/>
  <c r="W2631" i="1"/>
  <c r="N2631" i="1"/>
  <c r="M2631" i="1"/>
  <c r="L2631" i="1"/>
  <c r="W2630" i="1"/>
  <c r="N2630" i="1"/>
  <c r="M2630" i="1"/>
  <c r="L2630" i="1"/>
  <c r="W2629" i="1"/>
  <c r="N2629" i="1"/>
  <c r="M2629" i="1"/>
  <c r="L2629" i="1"/>
  <c r="W2628" i="1"/>
  <c r="N2628" i="1"/>
  <c r="M2628" i="1"/>
  <c r="L2628" i="1"/>
  <c r="W2627" i="1"/>
  <c r="N2627" i="1"/>
  <c r="M2627" i="1"/>
  <c r="L2627" i="1"/>
  <c r="W2626" i="1"/>
  <c r="N2626" i="1"/>
  <c r="M2626" i="1"/>
  <c r="L2626" i="1"/>
  <c r="W2625" i="1"/>
  <c r="N2625" i="1"/>
  <c r="M2625" i="1"/>
  <c r="L2625" i="1"/>
  <c r="W2624" i="1"/>
  <c r="N2624" i="1"/>
  <c r="M2624" i="1"/>
  <c r="L2624" i="1"/>
  <c r="W2623" i="1"/>
  <c r="N2623" i="1"/>
  <c r="M2623" i="1"/>
  <c r="L2623" i="1"/>
  <c r="W2622" i="1"/>
  <c r="N2622" i="1"/>
  <c r="M2622" i="1"/>
  <c r="L2622" i="1"/>
  <c r="W2621" i="1"/>
  <c r="N2621" i="1"/>
  <c r="M2621" i="1"/>
  <c r="L2621" i="1"/>
  <c r="W2620" i="1"/>
  <c r="N2620" i="1"/>
  <c r="M2620" i="1"/>
  <c r="L2620" i="1"/>
  <c r="W2619" i="1"/>
  <c r="N2619" i="1"/>
  <c r="M2619" i="1"/>
  <c r="L2619" i="1"/>
  <c r="W2618" i="1"/>
  <c r="N2618" i="1"/>
  <c r="M2618" i="1"/>
  <c r="L2618" i="1"/>
  <c r="W2617" i="1"/>
  <c r="N2617" i="1"/>
  <c r="M2617" i="1"/>
  <c r="L2617" i="1"/>
  <c r="W2616" i="1"/>
  <c r="N2616" i="1"/>
  <c r="M2616" i="1"/>
  <c r="L2616" i="1"/>
  <c r="W2615" i="1"/>
  <c r="N2615" i="1"/>
  <c r="M2615" i="1"/>
  <c r="L2615" i="1"/>
  <c r="W2614" i="1"/>
  <c r="N2614" i="1"/>
  <c r="M2614" i="1"/>
  <c r="L2614" i="1"/>
  <c r="W2613" i="1"/>
  <c r="N2613" i="1"/>
  <c r="M2613" i="1"/>
  <c r="L2613" i="1"/>
  <c r="W2612" i="1"/>
  <c r="N2612" i="1"/>
  <c r="M2612" i="1"/>
  <c r="L2612" i="1"/>
  <c r="W2611" i="1"/>
  <c r="N2611" i="1"/>
  <c r="M2611" i="1"/>
  <c r="L2611" i="1"/>
  <c r="W2610" i="1"/>
  <c r="N2610" i="1"/>
  <c r="M2610" i="1"/>
  <c r="L2610" i="1"/>
  <c r="W2609" i="1"/>
  <c r="N2609" i="1"/>
  <c r="M2609" i="1"/>
  <c r="L2609" i="1"/>
  <c r="W2608" i="1"/>
  <c r="N2608" i="1"/>
  <c r="M2608" i="1"/>
  <c r="L2608" i="1"/>
  <c r="W2607" i="1"/>
  <c r="N2607" i="1"/>
  <c r="M2607" i="1"/>
  <c r="L2607" i="1"/>
  <c r="W2606" i="1"/>
  <c r="N2606" i="1"/>
  <c r="M2606" i="1"/>
  <c r="L2606" i="1"/>
  <c r="W2605" i="1"/>
  <c r="N2605" i="1"/>
  <c r="M2605" i="1"/>
  <c r="L2605" i="1"/>
  <c r="W2604" i="1"/>
  <c r="N2604" i="1"/>
  <c r="M2604" i="1"/>
  <c r="L2604" i="1"/>
  <c r="W2603" i="1"/>
  <c r="N2603" i="1"/>
  <c r="M2603" i="1"/>
  <c r="L2603" i="1"/>
  <c r="W2602" i="1"/>
  <c r="N2602" i="1"/>
  <c r="M2602" i="1"/>
  <c r="L2602" i="1"/>
  <c r="W2601" i="1"/>
  <c r="N2601" i="1"/>
  <c r="M2601" i="1"/>
  <c r="L2601" i="1"/>
  <c r="W2600" i="1"/>
  <c r="N2600" i="1"/>
  <c r="M2600" i="1"/>
  <c r="L2600" i="1"/>
  <c r="W2599" i="1"/>
  <c r="N2599" i="1"/>
  <c r="M2599" i="1"/>
  <c r="L2599" i="1"/>
  <c r="W2598" i="1"/>
  <c r="N2598" i="1"/>
  <c r="M2598" i="1"/>
  <c r="L2598" i="1"/>
  <c r="W2597" i="1"/>
  <c r="N2597" i="1"/>
  <c r="M2597" i="1"/>
  <c r="L2597" i="1"/>
  <c r="W2596" i="1"/>
  <c r="N2596" i="1"/>
  <c r="M2596" i="1"/>
  <c r="L2596" i="1"/>
  <c r="W2595" i="1"/>
  <c r="N2595" i="1"/>
  <c r="M2595" i="1"/>
  <c r="L2595" i="1"/>
  <c r="W2594" i="1"/>
  <c r="N2594" i="1"/>
  <c r="M2594" i="1"/>
  <c r="L2594" i="1"/>
  <c r="W2593" i="1"/>
  <c r="N2593" i="1"/>
  <c r="M2593" i="1"/>
  <c r="L2593" i="1"/>
  <c r="W2592" i="1"/>
  <c r="N2592" i="1"/>
  <c r="M2592" i="1"/>
  <c r="L2592" i="1"/>
  <c r="W2591" i="1"/>
  <c r="N2591" i="1"/>
  <c r="M2591" i="1"/>
  <c r="L2591" i="1"/>
  <c r="W2590" i="1"/>
  <c r="N2590" i="1"/>
  <c r="M2590" i="1"/>
  <c r="L2590" i="1"/>
  <c r="W2589" i="1"/>
  <c r="N2589" i="1"/>
  <c r="M2589" i="1"/>
  <c r="L2589" i="1"/>
  <c r="W2588" i="1"/>
  <c r="N2588" i="1"/>
  <c r="M2588" i="1"/>
  <c r="L2588" i="1"/>
  <c r="W2587" i="1"/>
  <c r="N2587" i="1"/>
  <c r="M2587" i="1"/>
  <c r="L2587" i="1"/>
  <c r="W2586" i="1"/>
  <c r="N2586" i="1"/>
  <c r="M2586" i="1"/>
  <c r="L2586" i="1"/>
  <c r="W2585" i="1"/>
  <c r="N2585" i="1"/>
  <c r="M2585" i="1"/>
  <c r="L2585" i="1"/>
  <c r="W2584" i="1"/>
  <c r="N2584" i="1"/>
  <c r="M2584" i="1"/>
  <c r="L2584" i="1"/>
  <c r="W2583" i="1"/>
  <c r="N2583" i="1"/>
  <c r="M2583" i="1"/>
  <c r="L2583" i="1"/>
  <c r="W2582" i="1"/>
  <c r="N2582" i="1"/>
  <c r="M2582" i="1"/>
  <c r="L2582" i="1"/>
  <c r="W2581" i="1"/>
  <c r="N2581" i="1"/>
  <c r="M2581" i="1"/>
  <c r="L2581" i="1"/>
  <c r="W2580" i="1"/>
  <c r="N2580" i="1"/>
  <c r="M2580" i="1"/>
  <c r="L2580" i="1"/>
  <c r="W2579" i="1"/>
  <c r="N2579" i="1"/>
  <c r="M2579" i="1"/>
  <c r="L2579" i="1"/>
  <c r="W2578" i="1"/>
  <c r="N2578" i="1"/>
  <c r="M2578" i="1"/>
  <c r="L2578" i="1"/>
  <c r="W2577" i="1"/>
  <c r="N2577" i="1"/>
  <c r="M2577" i="1"/>
  <c r="L2577" i="1"/>
  <c r="W2576" i="1"/>
  <c r="N2576" i="1"/>
  <c r="M2576" i="1"/>
  <c r="L2576" i="1"/>
  <c r="W2575" i="1"/>
  <c r="N2575" i="1"/>
  <c r="M2575" i="1"/>
  <c r="L2575" i="1"/>
  <c r="W2574" i="1"/>
  <c r="N2574" i="1"/>
  <c r="M2574" i="1"/>
  <c r="L2574" i="1"/>
  <c r="W2573" i="1"/>
  <c r="N2573" i="1"/>
  <c r="M2573" i="1"/>
  <c r="L2573" i="1"/>
  <c r="W2572" i="1"/>
  <c r="N2572" i="1"/>
  <c r="M2572" i="1"/>
  <c r="L2572" i="1"/>
  <c r="W2571" i="1"/>
  <c r="N2571" i="1"/>
  <c r="M2571" i="1"/>
  <c r="L2571" i="1"/>
  <c r="W2570" i="1"/>
  <c r="N2570" i="1"/>
  <c r="M2570" i="1"/>
  <c r="L2570" i="1"/>
  <c r="W2569" i="1"/>
  <c r="N2569" i="1"/>
  <c r="M2569" i="1"/>
  <c r="L2569" i="1"/>
  <c r="W2568" i="1"/>
  <c r="N2568" i="1"/>
  <c r="M2568" i="1"/>
  <c r="L2568" i="1"/>
  <c r="W2567" i="1"/>
  <c r="N2567" i="1"/>
  <c r="M2567" i="1"/>
  <c r="L2567" i="1"/>
  <c r="W2566" i="1"/>
  <c r="N2566" i="1"/>
  <c r="M2566" i="1"/>
  <c r="L2566" i="1"/>
  <c r="W2565" i="1"/>
  <c r="N2565" i="1"/>
  <c r="M2565" i="1"/>
  <c r="L2565" i="1"/>
  <c r="W2564" i="1"/>
  <c r="N2564" i="1"/>
  <c r="M2564" i="1"/>
  <c r="L2564" i="1"/>
  <c r="W2563" i="1"/>
  <c r="N2563" i="1"/>
  <c r="M2563" i="1"/>
  <c r="L2563" i="1"/>
  <c r="W2562" i="1"/>
  <c r="N2562" i="1"/>
  <c r="M2562" i="1"/>
  <c r="L2562" i="1"/>
  <c r="W2561" i="1"/>
  <c r="N2561" i="1"/>
  <c r="M2561" i="1"/>
  <c r="L2561" i="1"/>
  <c r="W2560" i="1"/>
  <c r="N2560" i="1"/>
  <c r="M2560" i="1"/>
  <c r="L2560" i="1"/>
  <c r="W2559" i="1"/>
  <c r="N2559" i="1"/>
  <c r="M2559" i="1"/>
  <c r="L2559" i="1"/>
  <c r="W2558" i="1"/>
  <c r="N2558" i="1"/>
  <c r="M2558" i="1"/>
  <c r="L2558" i="1"/>
  <c r="W2557" i="1"/>
  <c r="N2557" i="1"/>
  <c r="M2557" i="1"/>
  <c r="L2557" i="1"/>
  <c r="W2556" i="1"/>
  <c r="N2556" i="1"/>
  <c r="M2556" i="1"/>
  <c r="L2556" i="1"/>
  <c r="W2555" i="1"/>
  <c r="N2555" i="1"/>
  <c r="M2555" i="1"/>
  <c r="L2555" i="1"/>
  <c r="W2554" i="1"/>
  <c r="N2554" i="1"/>
  <c r="M2554" i="1"/>
  <c r="L2554" i="1"/>
  <c r="W2553" i="1"/>
  <c r="N2553" i="1"/>
  <c r="M2553" i="1"/>
  <c r="L2553" i="1"/>
  <c r="W2552" i="1"/>
  <c r="N2552" i="1"/>
  <c r="M2552" i="1"/>
  <c r="L2552" i="1"/>
  <c r="W2551" i="1"/>
  <c r="N2551" i="1"/>
  <c r="M2551" i="1"/>
  <c r="L2551" i="1"/>
  <c r="W2550" i="1"/>
  <c r="N2550" i="1"/>
  <c r="M2550" i="1"/>
  <c r="L2550" i="1"/>
  <c r="W2549" i="1"/>
  <c r="N2549" i="1"/>
  <c r="M2549" i="1"/>
  <c r="L2549" i="1"/>
  <c r="W2548" i="1"/>
  <c r="N2548" i="1"/>
  <c r="M2548" i="1"/>
  <c r="L2548" i="1"/>
  <c r="W2547" i="1"/>
  <c r="N2547" i="1"/>
  <c r="M2547" i="1"/>
  <c r="L2547" i="1"/>
  <c r="W2546" i="1"/>
  <c r="N2546" i="1"/>
  <c r="M2546" i="1"/>
  <c r="L2546" i="1"/>
  <c r="W2545" i="1"/>
  <c r="N2545" i="1"/>
  <c r="M2545" i="1"/>
  <c r="L2545" i="1"/>
  <c r="W2544" i="1"/>
  <c r="N2544" i="1"/>
  <c r="M2544" i="1"/>
  <c r="L2544" i="1"/>
  <c r="W2543" i="1"/>
  <c r="N2543" i="1"/>
  <c r="M2543" i="1"/>
  <c r="L2543" i="1"/>
  <c r="W2542" i="1"/>
  <c r="N2542" i="1"/>
  <c r="M2542" i="1"/>
  <c r="L2542" i="1"/>
  <c r="W2541" i="1"/>
  <c r="N2541" i="1"/>
  <c r="M2541" i="1"/>
  <c r="L2541" i="1"/>
  <c r="W2540" i="1"/>
  <c r="N2540" i="1"/>
  <c r="M2540" i="1"/>
  <c r="L2540" i="1"/>
  <c r="W2539" i="1"/>
  <c r="N2539" i="1"/>
  <c r="M2539" i="1"/>
  <c r="L2539" i="1"/>
  <c r="W2538" i="1"/>
  <c r="N2538" i="1"/>
  <c r="M2538" i="1"/>
  <c r="L2538" i="1"/>
  <c r="W2537" i="1"/>
  <c r="N2537" i="1"/>
  <c r="M2537" i="1"/>
  <c r="L2537" i="1"/>
  <c r="W2536" i="1"/>
  <c r="N2536" i="1"/>
  <c r="M2536" i="1"/>
  <c r="L2536" i="1"/>
  <c r="W2535" i="1"/>
  <c r="N2535" i="1"/>
  <c r="M2535" i="1"/>
  <c r="L2535" i="1"/>
  <c r="W2534" i="1"/>
  <c r="N2534" i="1"/>
  <c r="M2534" i="1"/>
  <c r="L2534" i="1"/>
  <c r="W2533" i="1"/>
  <c r="N2533" i="1"/>
  <c r="M2533" i="1"/>
  <c r="L2533" i="1"/>
  <c r="W2532" i="1"/>
  <c r="N2532" i="1"/>
  <c r="M2532" i="1"/>
  <c r="L2532" i="1"/>
  <c r="W2531" i="1"/>
  <c r="N2531" i="1"/>
  <c r="M2531" i="1"/>
  <c r="L2531" i="1"/>
  <c r="W2530" i="1"/>
  <c r="N2530" i="1"/>
  <c r="M2530" i="1"/>
  <c r="L2530" i="1"/>
  <c r="W2529" i="1"/>
  <c r="N2529" i="1"/>
  <c r="M2529" i="1"/>
  <c r="L2529" i="1"/>
  <c r="W2528" i="1"/>
  <c r="N2528" i="1"/>
  <c r="M2528" i="1"/>
  <c r="L2528" i="1"/>
  <c r="W2527" i="1"/>
  <c r="N2527" i="1"/>
  <c r="M2527" i="1"/>
  <c r="L2527" i="1"/>
  <c r="W2526" i="1"/>
  <c r="N2526" i="1"/>
  <c r="M2526" i="1"/>
  <c r="L2526" i="1"/>
  <c r="W2525" i="1"/>
  <c r="N2525" i="1"/>
  <c r="M2525" i="1"/>
  <c r="L2525" i="1"/>
  <c r="W2524" i="1"/>
  <c r="N2524" i="1"/>
  <c r="M2524" i="1"/>
  <c r="L2524" i="1"/>
  <c r="W2523" i="1"/>
  <c r="N2523" i="1"/>
  <c r="M2523" i="1"/>
  <c r="L2523" i="1"/>
  <c r="W2522" i="1"/>
  <c r="N2522" i="1"/>
  <c r="M2522" i="1"/>
  <c r="L2522" i="1"/>
  <c r="W2521" i="1"/>
  <c r="N2521" i="1"/>
  <c r="M2521" i="1"/>
  <c r="L2521" i="1"/>
  <c r="W2520" i="1"/>
  <c r="N2520" i="1"/>
  <c r="M2520" i="1"/>
  <c r="L2520" i="1"/>
  <c r="W2519" i="1"/>
  <c r="N2519" i="1"/>
  <c r="M2519" i="1"/>
  <c r="L2519" i="1"/>
  <c r="W2518" i="1"/>
  <c r="N2518" i="1"/>
  <c r="M2518" i="1"/>
  <c r="L2518" i="1"/>
  <c r="W2517" i="1"/>
  <c r="N2517" i="1"/>
  <c r="M2517" i="1"/>
  <c r="L2517" i="1"/>
  <c r="W2516" i="1"/>
  <c r="N2516" i="1"/>
  <c r="M2516" i="1"/>
  <c r="L2516" i="1"/>
  <c r="W2515" i="1"/>
  <c r="N2515" i="1"/>
  <c r="M2515" i="1"/>
  <c r="L2515" i="1"/>
  <c r="W2514" i="1"/>
  <c r="N2514" i="1"/>
  <c r="M2514" i="1"/>
  <c r="L2514" i="1"/>
  <c r="W2513" i="1"/>
  <c r="N2513" i="1"/>
  <c r="M2513" i="1"/>
  <c r="L2513" i="1"/>
  <c r="W2512" i="1"/>
  <c r="N2512" i="1"/>
  <c r="M2512" i="1"/>
  <c r="L2512" i="1"/>
  <c r="W2511" i="1"/>
  <c r="N2511" i="1"/>
  <c r="M2511" i="1"/>
  <c r="L2511" i="1"/>
  <c r="W2510" i="1"/>
  <c r="N2510" i="1"/>
  <c r="M2510" i="1"/>
  <c r="L2510" i="1"/>
  <c r="W2509" i="1"/>
  <c r="N2509" i="1"/>
  <c r="M2509" i="1"/>
  <c r="L2509" i="1"/>
  <c r="W2508" i="1"/>
  <c r="N2508" i="1"/>
  <c r="M2508" i="1"/>
  <c r="L2508" i="1"/>
  <c r="W2507" i="1"/>
  <c r="N2507" i="1"/>
  <c r="M2507" i="1"/>
  <c r="L2507" i="1"/>
  <c r="W2506" i="1"/>
  <c r="N2506" i="1"/>
  <c r="M2506" i="1"/>
  <c r="L2506" i="1"/>
  <c r="W2505" i="1"/>
  <c r="N2505" i="1"/>
  <c r="M2505" i="1"/>
  <c r="L2505" i="1"/>
  <c r="W2504" i="1"/>
  <c r="N2504" i="1"/>
  <c r="M2504" i="1"/>
  <c r="L2504" i="1"/>
  <c r="W2503" i="1"/>
  <c r="N2503" i="1"/>
  <c r="M2503" i="1"/>
  <c r="L2503" i="1"/>
  <c r="W2502" i="1"/>
  <c r="N2502" i="1"/>
  <c r="M2502" i="1"/>
  <c r="L2502" i="1"/>
  <c r="W2501" i="1"/>
  <c r="N2501" i="1"/>
  <c r="M2501" i="1"/>
  <c r="L2501" i="1"/>
  <c r="W2500" i="1"/>
  <c r="N2500" i="1"/>
  <c r="M2500" i="1"/>
  <c r="L2500" i="1"/>
  <c r="W2499" i="1"/>
  <c r="N2499" i="1"/>
  <c r="M2499" i="1"/>
  <c r="L2499" i="1"/>
  <c r="W2498" i="1"/>
  <c r="N2498" i="1"/>
  <c r="M2498" i="1"/>
  <c r="L2498" i="1"/>
  <c r="W2497" i="1"/>
  <c r="N2497" i="1"/>
  <c r="M2497" i="1"/>
  <c r="L2497" i="1"/>
  <c r="W2496" i="1"/>
  <c r="N2496" i="1"/>
  <c r="M2496" i="1"/>
  <c r="L2496" i="1"/>
  <c r="W2495" i="1"/>
  <c r="N2495" i="1"/>
  <c r="M2495" i="1"/>
  <c r="L2495" i="1"/>
  <c r="W2494" i="1"/>
  <c r="N2494" i="1"/>
  <c r="M2494" i="1"/>
  <c r="L2494" i="1"/>
  <c r="W2493" i="1"/>
  <c r="N2493" i="1"/>
  <c r="M2493" i="1"/>
  <c r="L2493" i="1"/>
  <c r="W2492" i="1"/>
  <c r="N2492" i="1"/>
  <c r="M2492" i="1"/>
  <c r="L2492" i="1"/>
  <c r="W2491" i="1"/>
  <c r="N2491" i="1"/>
  <c r="M2491" i="1"/>
  <c r="L2491" i="1"/>
  <c r="W2490" i="1"/>
  <c r="N2490" i="1"/>
  <c r="M2490" i="1"/>
  <c r="L2490" i="1"/>
  <c r="W2489" i="1"/>
  <c r="N2489" i="1"/>
  <c r="M2489" i="1"/>
  <c r="L2489" i="1"/>
  <c r="W2488" i="1"/>
  <c r="N2488" i="1"/>
  <c r="M2488" i="1"/>
  <c r="L2488" i="1"/>
  <c r="W2487" i="1"/>
  <c r="N2487" i="1"/>
  <c r="M2487" i="1"/>
  <c r="L2487" i="1"/>
  <c r="W2486" i="1"/>
  <c r="N2486" i="1"/>
  <c r="M2486" i="1"/>
  <c r="L2486" i="1"/>
  <c r="W2485" i="1"/>
  <c r="N2485" i="1"/>
  <c r="M2485" i="1"/>
  <c r="L2485" i="1"/>
  <c r="W2484" i="1"/>
  <c r="N2484" i="1"/>
  <c r="M2484" i="1"/>
  <c r="L2484" i="1"/>
  <c r="W2483" i="1"/>
  <c r="N2483" i="1"/>
  <c r="M2483" i="1"/>
  <c r="L2483" i="1"/>
  <c r="W2482" i="1"/>
  <c r="N2482" i="1"/>
  <c r="M2482" i="1"/>
  <c r="L2482" i="1"/>
  <c r="W2481" i="1"/>
  <c r="N2481" i="1"/>
  <c r="M2481" i="1"/>
  <c r="L2481" i="1"/>
  <c r="W2480" i="1"/>
  <c r="N2480" i="1"/>
  <c r="M2480" i="1"/>
  <c r="L2480" i="1"/>
  <c r="W2479" i="1"/>
  <c r="N2479" i="1"/>
  <c r="M2479" i="1"/>
  <c r="L2479" i="1"/>
  <c r="W2478" i="1"/>
  <c r="N2478" i="1"/>
  <c r="M2478" i="1"/>
  <c r="L2478" i="1"/>
  <c r="W2477" i="1"/>
  <c r="N2477" i="1"/>
  <c r="M2477" i="1"/>
  <c r="L2477" i="1"/>
  <c r="W2476" i="1"/>
  <c r="N2476" i="1"/>
  <c r="M2476" i="1"/>
  <c r="L2476" i="1"/>
  <c r="W2475" i="1"/>
  <c r="N2475" i="1"/>
  <c r="M2475" i="1"/>
  <c r="L2475" i="1"/>
  <c r="W2474" i="1"/>
  <c r="N2474" i="1"/>
  <c r="M2474" i="1"/>
  <c r="L2474" i="1"/>
  <c r="W2473" i="1"/>
  <c r="N2473" i="1"/>
  <c r="M2473" i="1"/>
  <c r="L2473" i="1"/>
  <c r="W2472" i="1"/>
  <c r="N2472" i="1"/>
  <c r="M2472" i="1"/>
  <c r="L2472" i="1"/>
  <c r="W2471" i="1"/>
  <c r="N2471" i="1"/>
  <c r="M2471" i="1"/>
  <c r="L2471" i="1"/>
  <c r="W2470" i="1"/>
  <c r="N2470" i="1"/>
  <c r="M2470" i="1"/>
  <c r="L2470" i="1"/>
  <c r="W2469" i="1"/>
  <c r="N2469" i="1"/>
  <c r="M2469" i="1"/>
  <c r="L2469" i="1"/>
  <c r="W2468" i="1"/>
  <c r="N2468" i="1"/>
  <c r="M2468" i="1"/>
  <c r="L2468" i="1"/>
  <c r="W2467" i="1"/>
  <c r="N2467" i="1"/>
  <c r="M2467" i="1"/>
  <c r="L2467" i="1"/>
  <c r="W2466" i="1"/>
  <c r="N2466" i="1"/>
  <c r="M2466" i="1"/>
  <c r="L2466" i="1"/>
  <c r="W2465" i="1"/>
  <c r="N2465" i="1"/>
  <c r="M2465" i="1"/>
  <c r="L2465" i="1"/>
  <c r="W2464" i="1"/>
  <c r="N2464" i="1"/>
  <c r="M2464" i="1"/>
  <c r="L2464" i="1"/>
  <c r="W2463" i="1"/>
  <c r="N2463" i="1"/>
  <c r="M2463" i="1"/>
  <c r="L2463" i="1"/>
  <c r="W2462" i="1"/>
  <c r="N2462" i="1"/>
  <c r="M2462" i="1"/>
  <c r="L2462" i="1"/>
  <c r="W2461" i="1"/>
  <c r="N2461" i="1"/>
  <c r="M2461" i="1"/>
  <c r="L2461" i="1"/>
  <c r="W2460" i="1"/>
  <c r="N2460" i="1"/>
  <c r="M2460" i="1"/>
  <c r="L2460" i="1"/>
  <c r="W2459" i="1"/>
  <c r="N2459" i="1"/>
  <c r="M2459" i="1"/>
  <c r="L2459" i="1"/>
  <c r="W2458" i="1"/>
  <c r="N2458" i="1"/>
  <c r="M2458" i="1"/>
  <c r="L2458" i="1"/>
  <c r="W2457" i="1"/>
  <c r="N2457" i="1"/>
  <c r="M2457" i="1"/>
  <c r="L2457" i="1"/>
  <c r="W2456" i="1"/>
  <c r="N2456" i="1"/>
  <c r="M2456" i="1"/>
  <c r="L2456" i="1"/>
  <c r="W2455" i="1"/>
  <c r="N2455" i="1"/>
  <c r="M2455" i="1"/>
  <c r="L2455" i="1"/>
  <c r="W2454" i="1"/>
  <c r="N2454" i="1"/>
  <c r="M2454" i="1"/>
  <c r="L2454" i="1"/>
  <c r="W2453" i="1"/>
  <c r="N2453" i="1"/>
  <c r="M2453" i="1"/>
  <c r="L2453" i="1"/>
  <c r="W2452" i="1"/>
  <c r="N2452" i="1"/>
  <c r="M2452" i="1"/>
  <c r="L2452" i="1"/>
  <c r="W2451" i="1"/>
  <c r="N2451" i="1"/>
  <c r="M2451" i="1"/>
  <c r="L2451" i="1"/>
  <c r="W2450" i="1"/>
  <c r="N2450" i="1"/>
  <c r="M2450" i="1"/>
  <c r="L2450" i="1"/>
  <c r="W2449" i="1"/>
  <c r="N2449" i="1"/>
  <c r="M2449" i="1"/>
  <c r="L2449" i="1"/>
  <c r="W2448" i="1"/>
  <c r="N2448" i="1"/>
  <c r="M2448" i="1"/>
  <c r="L2448" i="1"/>
  <c r="W2447" i="1"/>
  <c r="N2447" i="1"/>
  <c r="M2447" i="1"/>
  <c r="L2447" i="1"/>
  <c r="W2446" i="1"/>
  <c r="N2446" i="1"/>
  <c r="M2446" i="1"/>
  <c r="L2446" i="1"/>
  <c r="W2445" i="1"/>
  <c r="N2445" i="1"/>
  <c r="M2445" i="1"/>
  <c r="L2445" i="1"/>
  <c r="W2444" i="1"/>
  <c r="N2444" i="1"/>
  <c r="M2444" i="1"/>
  <c r="L2444" i="1"/>
  <c r="W2443" i="1"/>
  <c r="N2443" i="1"/>
  <c r="M2443" i="1"/>
  <c r="L2443" i="1"/>
  <c r="W2442" i="1"/>
  <c r="N2442" i="1"/>
  <c r="M2442" i="1"/>
  <c r="L2442" i="1"/>
  <c r="W2441" i="1"/>
  <c r="N2441" i="1"/>
  <c r="M2441" i="1"/>
  <c r="L2441" i="1"/>
  <c r="W2440" i="1"/>
  <c r="N2440" i="1"/>
  <c r="M2440" i="1"/>
  <c r="L2440" i="1"/>
  <c r="W2439" i="1"/>
  <c r="N2439" i="1"/>
  <c r="M2439" i="1"/>
  <c r="L2439" i="1"/>
  <c r="W2438" i="1"/>
  <c r="N2438" i="1"/>
  <c r="M2438" i="1"/>
  <c r="L2438" i="1"/>
  <c r="W2437" i="1"/>
  <c r="N2437" i="1"/>
  <c r="M2437" i="1"/>
  <c r="L2437" i="1"/>
  <c r="W2436" i="1"/>
  <c r="N2436" i="1"/>
  <c r="M2436" i="1"/>
  <c r="L2436" i="1"/>
  <c r="W2435" i="1"/>
  <c r="N2435" i="1"/>
  <c r="M2435" i="1"/>
  <c r="L2435" i="1"/>
  <c r="W2434" i="1"/>
  <c r="N2434" i="1"/>
  <c r="M2434" i="1"/>
  <c r="L2434" i="1"/>
  <c r="W2433" i="1"/>
  <c r="N2433" i="1"/>
  <c r="M2433" i="1"/>
  <c r="L2433" i="1"/>
  <c r="W2432" i="1"/>
  <c r="N2432" i="1"/>
  <c r="M2432" i="1"/>
  <c r="L2432" i="1"/>
  <c r="W2431" i="1"/>
  <c r="N2431" i="1"/>
  <c r="M2431" i="1"/>
  <c r="L2431" i="1"/>
  <c r="W2430" i="1"/>
  <c r="N2430" i="1"/>
  <c r="M2430" i="1"/>
  <c r="L2430" i="1"/>
  <c r="W2429" i="1"/>
  <c r="N2429" i="1"/>
  <c r="M2429" i="1"/>
  <c r="L2429" i="1"/>
  <c r="W2428" i="1"/>
  <c r="N2428" i="1"/>
  <c r="M2428" i="1"/>
  <c r="L2428" i="1"/>
  <c r="W2427" i="1"/>
  <c r="N2427" i="1"/>
  <c r="M2427" i="1"/>
  <c r="L2427" i="1"/>
  <c r="W2426" i="1"/>
  <c r="N2426" i="1"/>
  <c r="M2426" i="1"/>
  <c r="L2426" i="1"/>
  <c r="W2425" i="1"/>
  <c r="N2425" i="1"/>
  <c r="M2425" i="1"/>
  <c r="L2425" i="1"/>
  <c r="W2424" i="1"/>
  <c r="N2424" i="1"/>
  <c r="M2424" i="1"/>
  <c r="L2424" i="1"/>
  <c r="W2423" i="1"/>
  <c r="N2423" i="1"/>
  <c r="M2423" i="1"/>
  <c r="L2423" i="1"/>
  <c r="W2422" i="1"/>
  <c r="N2422" i="1"/>
  <c r="M2422" i="1"/>
  <c r="L2422" i="1"/>
  <c r="W2421" i="1"/>
  <c r="N2421" i="1"/>
  <c r="M2421" i="1"/>
  <c r="L2421" i="1"/>
  <c r="W2420" i="1"/>
  <c r="N2420" i="1"/>
  <c r="M2420" i="1"/>
  <c r="L2420" i="1"/>
  <c r="W2419" i="1"/>
  <c r="N2419" i="1"/>
  <c r="M2419" i="1"/>
  <c r="L2419" i="1"/>
  <c r="W2418" i="1"/>
  <c r="N2418" i="1"/>
  <c r="M2418" i="1"/>
  <c r="L2418" i="1"/>
  <c r="W2417" i="1"/>
  <c r="N2417" i="1"/>
  <c r="M2417" i="1"/>
  <c r="L2417" i="1"/>
  <c r="W2416" i="1"/>
  <c r="N2416" i="1"/>
  <c r="M2416" i="1"/>
  <c r="L2416" i="1"/>
  <c r="W2415" i="1"/>
  <c r="N2415" i="1"/>
  <c r="M2415" i="1"/>
  <c r="L2415" i="1"/>
  <c r="W2414" i="1"/>
  <c r="N2414" i="1"/>
  <c r="M2414" i="1"/>
  <c r="L2414" i="1"/>
  <c r="W2413" i="1"/>
  <c r="N2413" i="1"/>
  <c r="M2413" i="1"/>
  <c r="L2413" i="1"/>
  <c r="W2412" i="1"/>
  <c r="N2412" i="1"/>
  <c r="M2412" i="1"/>
  <c r="L2412" i="1"/>
  <c r="W2411" i="1"/>
  <c r="N2411" i="1"/>
  <c r="M2411" i="1"/>
  <c r="L2411" i="1"/>
  <c r="W2410" i="1"/>
  <c r="N2410" i="1"/>
  <c r="M2410" i="1"/>
  <c r="L2410" i="1"/>
  <c r="W2409" i="1"/>
  <c r="N2409" i="1"/>
  <c r="M2409" i="1"/>
  <c r="L2409" i="1"/>
  <c r="W2408" i="1"/>
  <c r="N2408" i="1"/>
  <c r="M2408" i="1"/>
  <c r="L2408" i="1"/>
  <c r="W2407" i="1"/>
  <c r="N2407" i="1"/>
  <c r="M2407" i="1"/>
  <c r="L2407" i="1"/>
  <c r="W2406" i="1"/>
  <c r="N2406" i="1"/>
  <c r="M2406" i="1"/>
  <c r="L2406" i="1"/>
  <c r="W2405" i="1"/>
  <c r="N2405" i="1"/>
  <c r="M2405" i="1"/>
  <c r="L2405" i="1"/>
  <c r="W2404" i="1"/>
  <c r="N2404" i="1"/>
  <c r="M2404" i="1"/>
  <c r="L2404" i="1"/>
  <c r="W2403" i="1"/>
  <c r="N2403" i="1"/>
  <c r="M2403" i="1"/>
  <c r="L2403" i="1"/>
  <c r="W2402" i="1"/>
  <c r="N2402" i="1"/>
  <c r="M2402" i="1"/>
  <c r="L2402" i="1"/>
  <c r="W2401" i="1"/>
  <c r="N2401" i="1"/>
  <c r="M2401" i="1"/>
  <c r="L2401" i="1"/>
  <c r="W2400" i="1"/>
  <c r="N2400" i="1"/>
  <c r="M2400" i="1"/>
  <c r="L2400" i="1"/>
  <c r="W2399" i="1"/>
  <c r="N2399" i="1"/>
  <c r="M2399" i="1"/>
  <c r="L2399" i="1"/>
  <c r="W2398" i="1"/>
  <c r="N2398" i="1"/>
  <c r="M2398" i="1"/>
  <c r="L2398" i="1"/>
  <c r="W2397" i="1"/>
  <c r="N2397" i="1"/>
  <c r="M2397" i="1"/>
  <c r="L2397" i="1"/>
  <c r="W2396" i="1"/>
  <c r="N2396" i="1"/>
  <c r="M2396" i="1"/>
  <c r="L2396" i="1"/>
  <c r="W2395" i="1"/>
  <c r="N2395" i="1"/>
  <c r="M2395" i="1"/>
  <c r="L2395" i="1"/>
  <c r="W2394" i="1"/>
  <c r="N2394" i="1"/>
  <c r="M2394" i="1"/>
  <c r="L2394" i="1"/>
  <c r="W2393" i="1"/>
  <c r="N2393" i="1"/>
  <c r="M2393" i="1"/>
  <c r="L2393" i="1"/>
  <c r="W2392" i="1"/>
  <c r="N2392" i="1"/>
  <c r="M2392" i="1"/>
  <c r="L2392" i="1"/>
  <c r="W2391" i="1"/>
  <c r="N2391" i="1"/>
  <c r="M2391" i="1"/>
  <c r="L2391" i="1"/>
  <c r="W2390" i="1"/>
  <c r="N2390" i="1"/>
  <c r="M2390" i="1"/>
  <c r="L2390" i="1"/>
  <c r="W2389" i="1"/>
  <c r="N2389" i="1"/>
  <c r="M2389" i="1"/>
  <c r="L2389" i="1"/>
  <c r="W2388" i="1"/>
  <c r="N2388" i="1"/>
  <c r="M2388" i="1"/>
  <c r="L2388" i="1"/>
  <c r="W2387" i="1"/>
  <c r="N2387" i="1"/>
  <c r="M2387" i="1"/>
  <c r="L2387" i="1"/>
  <c r="W2386" i="1"/>
  <c r="N2386" i="1"/>
  <c r="M2386" i="1"/>
  <c r="L2386" i="1"/>
  <c r="W2385" i="1"/>
  <c r="N2385" i="1"/>
  <c r="M2385" i="1"/>
  <c r="L2385" i="1"/>
  <c r="W2384" i="1"/>
  <c r="N2384" i="1"/>
  <c r="M2384" i="1"/>
  <c r="L2384" i="1"/>
  <c r="W2383" i="1"/>
  <c r="N2383" i="1"/>
  <c r="M2383" i="1"/>
  <c r="L2383" i="1"/>
  <c r="W2382" i="1"/>
  <c r="N2382" i="1"/>
  <c r="M2382" i="1"/>
  <c r="L2382" i="1"/>
  <c r="W2381" i="1"/>
  <c r="N2381" i="1"/>
  <c r="M2381" i="1"/>
  <c r="L2381" i="1"/>
  <c r="W2380" i="1"/>
  <c r="N2380" i="1"/>
  <c r="M2380" i="1"/>
  <c r="L2380" i="1"/>
  <c r="W2379" i="1"/>
  <c r="N2379" i="1"/>
  <c r="M2379" i="1"/>
  <c r="L2379" i="1"/>
  <c r="W2378" i="1"/>
  <c r="N2378" i="1"/>
  <c r="M2378" i="1"/>
  <c r="L2378" i="1"/>
  <c r="W2377" i="1"/>
  <c r="N2377" i="1"/>
  <c r="M2377" i="1"/>
  <c r="L2377" i="1"/>
  <c r="W2376" i="1"/>
  <c r="N2376" i="1"/>
  <c r="M2376" i="1"/>
  <c r="L2376" i="1"/>
  <c r="W2375" i="1"/>
  <c r="N2375" i="1"/>
  <c r="M2375" i="1"/>
  <c r="L2375" i="1"/>
  <c r="W2374" i="1"/>
  <c r="N2374" i="1"/>
  <c r="M2374" i="1"/>
  <c r="L2374" i="1"/>
  <c r="W2373" i="1"/>
  <c r="N2373" i="1"/>
  <c r="M2373" i="1"/>
  <c r="L2373" i="1"/>
  <c r="W2372" i="1"/>
  <c r="N2372" i="1"/>
  <c r="M2372" i="1"/>
  <c r="L2372" i="1"/>
  <c r="W2371" i="1"/>
  <c r="N2371" i="1"/>
  <c r="M2371" i="1"/>
  <c r="L2371" i="1"/>
  <c r="W2370" i="1"/>
  <c r="N2370" i="1"/>
  <c r="M2370" i="1"/>
  <c r="L2370" i="1"/>
  <c r="W2369" i="1"/>
  <c r="N2369" i="1"/>
  <c r="M2369" i="1"/>
  <c r="L2369" i="1"/>
  <c r="W2368" i="1"/>
  <c r="N2368" i="1"/>
  <c r="M2368" i="1"/>
  <c r="L2368" i="1"/>
  <c r="W2367" i="1"/>
  <c r="N2367" i="1"/>
  <c r="M2367" i="1"/>
  <c r="L2367" i="1"/>
  <c r="W2366" i="1"/>
  <c r="N2366" i="1"/>
  <c r="M2366" i="1"/>
  <c r="L2366" i="1"/>
  <c r="W2365" i="1"/>
  <c r="N2365" i="1"/>
  <c r="M2365" i="1"/>
  <c r="L2365" i="1"/>
  <c r="W2364" i="1"/>
  <c r="N2364" i="1"/>
  <c r="M2364" i="1"/>
  <c r="L2364" i="1"/>
  <c r="W2363" i="1"/>
  <c r="N2363" i="1"/>
  <c r="M2363" i="1"/>
  <c r="L2363" i="1"/>
  <c r="W2362" i="1"/>
  <c r="N2362" i="1"/>
  <c r="M2362" i="1"/>
  <c r="L2362" i="1"/>
  <c r="W2361" i="1"/>
  <c r="N2361" i="1"/>
  <c r="M2361" i="1"/>
  <c r="L2361" i="1"/>
  <c r="W2360" i="1"/>
  <c r="N2360" i="1"/>
  <c r="M2360" i="1"/>
  <c r="L2360" i="1"/>
  <c r="W2359" i="1"/>
  <c r="N2359" i="1"/>
  <c r="M2359" i="1"/>
  <c r="L2359" i="1"/>
  <c r="W2358" i="1"/>
  <c r="N2358" i="1"/>
  <c r="M2358" i="1"/>
  <c r="L2358" i="1"/>
  <c r="W2357" i="1"/>
  <c r="N2357" i="1"/>
  <c r="M2357" i="1"/>
  <c r="L2357" i="1"/>
  <c r="W2356" i="1"/>
  <c r="N2356" i="1"/>
  <c r="M2356" i="1"/>
  <c r="L2356" i="1"/>
  <c r="W2355" i="1"/>
  <c r="N2355" i="1"/>
  <c r="M2355" i="1"/>
  <c r="L2355" i="1"/>
  <c r="W2354" i="1"/>
  <c r="N2354" i="1"/>
  <c r="M2354" i="1"/>
  <c r="L2354" i="1"/>
  <c r="W2353" i="1"/>
  <c r="N2353" i="1"/>
  <c r="M2353" i="1"/>
  <c r="L2353" i="1"/>
  <c r="W2352" i="1"/>
  <c r="N2352" i="1"/>
  <c r="M2352" i="1"/>
  <c r="L2352" i="1"/>
  <c r="W2351" i="1"/>
  <c r="N2351" i="1"/>
  <c r="M2351" i="1"/>
  <c r="L2351" i="1"/>
  <c r="W2350" i="1"/>
  <c r="N2350" i="1"/>
  <c r="M2350" i="1"/>
  <c r="L2350" i="1"/>
  <c r="W2349" i="1"/>
  <c r="N2349" i="1"/>
  <c r="M2349" i="1"/>
  <c r="L2349" i="1"/>
  <c r="W2348" i="1"/>
  <c r="N2348" i="1"/>
  <c r="M2348" i="1"/>
  <c r="L2348" i="1"/>
  <c r="W2347" i="1"/>
  <c r="N2347" i="1"/>
  <c r="M2347" i="1"/>
  <c r="L2347" i="1"/>
  <c r="W2346" i="1"/>
  <c r="N2346" i="1"/>
  <c r="M2346" i="1"/>
  <c r="L2346" i="1"/>
  <c r="W2345" i="1"/>
  <c r="N2345" i="1"/>
  <c r="M2345" i="1"/>
  <c r="L2345" i="1"/>
  <c r="W2344" i="1"/>
  <c r="N2344" i="1"/>
  <c r="M2344" i="1"/>
  <c r="L2344" i="1"/>
  <c r="W2343" i="1"/>
  <c r="N2343" i="1"/>
  <c r="M2343" i="1"/>
  <c r="L2343" i="1"/>
  <c r="W2342" i="1"/>
  <c r="N2342" i="1"/>
  <c r="M2342" i="1"/>
  <c r="L2342" i="1"/>
  <c r="W2341" i="1"/>
  <c r="N2341" i="1"/>
  <c r="M2341" i="1"/>
  <c r="L2341" i="1"/>
  <c r="W2340" i="1"/>
  <c r="N2340" i="1"/>
  <c r="M2340" i="1"/>
  <c r="L2340" i="1"/>
  <c r="W2339" i="1"/>
  <c r="N2339" i="1"/>
  <c r="M2339" i="1"/>
  <c r="L2339" i="1"/>
  <c r="W2338" i="1"/>
  <c r="N2338" i="1"/>
  <c r="M2338" i="1"/>
  <c r="L2338" i="1"/>
  <c r="W2337" i="1"/>
  <c r="N2337" i="1"/>
  <c r="M2337" i="1"/>
  <c r="L2337" i="1"/>
  <c r="W2336" i="1"/>
  <c r="N2336" i="1"/>
  <c r="M2336" i="1"/>
  <c r="L2336" i="1"/>
  <c r="W2335" i="1"/>
  <c r="N2335" i="1"/>
  <c r="M2335" i="1"/>
  <c r="L2335" i="1"/>
  <c r="W2334" i="1"/>
  <c r="N2334" i="1"/>
  <c r="M2334" i="1"/>
  <c r="L2334" i="1"/>
  <c r="W2333" i="1"/>
  <c r="N2333" i="1"/>
  <c r="M2333" i="1"/>
  <c r="L2333" i="1"/>
  <c r="W2332" i="1"/>
  <c r="N2332" i="1"/>
  <c r="M2332" i="1"/>
  <c r="L2332" i="1"/>
  <c r="W2331" i="1"/>
  <c r="N2331" i="1"/>
  <c r="M2331" i="1"/>
  <c r="L2331" i="1"/>
  <c r="W2330" i="1"/>
  <c r="N2330" i="1"/>
  <c r="M2330" i="1"/>
  <c r="L2330" i="1"/>
  <c r="W2329" i="1"/>
  <c r="N2329" i="1"/>
  <c r="M2329" i="1"/>
  <c r="L2329" i="1"/>
  <c r="W2328" i="1"/>
  <c r="N2328" i="1"/>
  <c r="M2328" i="1"/>
  <c r="L2328" i="1"/>
  <c r="W2327" i="1"/>
  <c r="N2327" i="1"/>
  <c r="M2327" i="1"/>
  <c r="L2327" i="1"/>
  <c r="W2326" i="1"/>
  <c r="N2326" i="1"/>
  <c r="M2326" i="1"/>
  <c r="L2326" i="1"/>
  <c r="W2325" i="1"/>
  <c r="N2325" i="1"/>
  <c r="M2325" i="1"/>
  <c r="L2325" i="1"/>
  <c r="W2324" i="1"/>
  <c r="N2324" i="1"/>
  <c r="M2324" i="1"/>
  <c r="L2324" i="1"/>
  <c r="W2323" i="1"/>
  <c r="N2323" i="1"/>
  <c r="M2323" i="1"/>
  <c r="L2323" i="1"/>
  <c r="W2322" i="1"/>
  <c r="N2322" i="1"/>
  <c r="M2322" i="1"/>
  <c r="L2322" i="1"/>
  <c r="W2321" i="1"/>
  <c r="N2321" i="1"/>
  <c r="M2321" i="1"/>
  <c r="L2321" i="1"/>
  <c r="W2320" i="1"/>
  <c r="N2320" i="1"/>
  <c r="M2320" i="1"/>
  <c r="L2320" i="1"/>
  <c r="W2319" i="1"/>
  <c r="N2319" i="1"/>
  <c r="M2319" i="1"/>
  <c r="L2319" i="1"/>
  <c r="W2318" i="1"/>
  <c r="N2318" i="1"/>
  <c r="M2318" i="1"/>
  <c r="L2318" i="1"/>
  <c r="W2317" i="1"/>
  <c r="N2317" i="1"/>
  <c r="M2317" i="1"/>
  <c r="L2317" i="1"/>
  <c r="W2316" i="1"/>
  <c r="N2316" i="1"/>
  <c r="M2316" i="1"/>
  <c r="L2316" i="1"/>
  <c r="W2315" i="1"/>
  <c r="N2315" i="1"/>
  <c r="M2315" i="1"/>
  <c r="L2315" i="1"/>
  <c r="W2314" i="1"/>
  <c r="N2314" i="1"/>
  <c r="M2314" i="1"/>
  <c r="L2314" i="1"/>
  <c r="W2313" i="1"/>
  <c r="N2313" i="1"/>
  <c r="M2313" i="1"/>
  <c r="L2313" i="1"/>
  <c r="W2312" i="1"/>
  <c r="N2312" i="1"/>
  <c r="M2312" i="1"/>
  <c r="L2312" i="1"/>
  <c r="W2311" i="1"/>
  <c r="N2311" i="1"/>
  <c r="M2311" i="1"/>
  <c r="L2311" i="1"/>
  <c r="W2310" i="1"/>
  <c r="N2310" i="1"/>
  <c r="M2310" i="1"/>
  <c r="L2310" i="1"/>
  <c r="W2309" i="1"/>
  <c r="N2309" i="1"/>
  <c r="M2309" i="1"/>
  <c r="L2309" i="1"/>
  <c r="W2308" i="1"/>
  <c r="N2308" i="1"/>
  <c r="M2308" i="1"/>
  <c r="L2308" i="1"/>
  <c r="W2307" i="1"/>
  <c r="N2307" i="1"/>
  <c r="M2307" i="1"/>
  <c r="L2307" i="1"/>
  <c r="W2306" i="1"/>
  <c r="N2306" i="1"/>
  <c r="M2306" i="1"/>
  <c r="L2306" i="1"/>
  <c r="W2305" i="1"/>
  <c r="N2305" i="1"/>
  <c r="M2305" i="1"/>
  <c r="L2305" i="1"/>
  <c r="W2304" i="1"/>
  <c r="N2304" i="1"/>
  <c r="M2304" i="1"/>
  <c r="L2304" i="1"/>
  <c r="W2303" i="1"/>
  <c r="N2303" i="1"/>
  <c r="M2303" i="1"/>
  <c r="L2303" i="1"/>
  <c r="W2302" i="1"/>
  <c r="N2302" i="1"/>
  <c r="M2302" i="1"/>
  <c r="L2302" i="1"/>
  <c r="W2301" i="1"/>
  <c r="N2301" i="1"/>
  <c r="M2301" i="1"/>
  <c r="L2301" i="1"/>
  <c r="W2300" i="1"/>
  <c r="N2300" i="1"/>
  <c r="M2300" i="1"/>
  <c r="L2300" i="1"/>
  <c r="W2299" i="1"/>
  <c r="N2299" i="1"/>
  <c r="M2299" i="1"/>
  <c r="L2299" i="1"/>
  <c r="W2192" i="1"/>
  <c r="N2192" i="1"/>
  <c r="M2192" i="1"/>
  <c r="L2192" i="1"/>
  <c r="W2191" i="1"/>
  <c r="N2191" i="1"/>
  <c r="M2191" i="1"/>
  <c r="L2191" i="1"/>
  <c r="W2298" i="1"/>
  <c r="N2298" i="1"/>
  <c r="M2298" i="1"/>
  <c r="L2298" i="1"/>
  <c r="W2297" i="1"/>
  <c r="N2297" i="1"/>
  <c r="M2297" i="1"/>
  <c r="L2297" i="1"/>
  <c r="W2296" i="1"/>
  <c r="N2296" i="1"/>
  <c r="M2296" i="1"/>
  <c r="L2296" i="1"/>
  <c r="W2244" i="1"/>
  <c r="N2244" i="1"/>
  <c r="M2244" i="1"/>
  <c r="L2244" i="1"/>
  <c r="W2295" i="1"/>
  <c r="N2295" i="1"/>
  <c r="M2295" i="1"/>
  <c r="L2295" i="1"/>
  <c r="W2246" i="1"/>
  <c r="N2246" i="1"/>
  <c r="M2246" i="1"/>
  <c r="L2246" i="1"/>
  <c r="W2245" i="1"/>
  <c r="N2245" i="1"/>
  <c r="M2245" i="1"/>
  <c r="L2245" i="1"/>
  <c r="W2293" i="1"/>
  <c r="N2293" i="1"/>
  <c r="M2293" i="1"/>
  <c r="L2293" i="1"/>
  <c r="W2292" i="1"/>
  <c r="N2292" i="1"/>
  <c r="M2292" i="1"/>
  <c r="L2292" i="1"/>
  <c r="W2281" i="1"/>
  <c r="N2281" i="1"/>
  <c r="M2281" i="1"/>
  <c r="L2281" i="1"/>
  <c r="W2220" i="1"/>
  <c r="N2220" i="1"/>
  <c r="M2220" i="1"/>
  <c r="L2220" i="1"/>
  <c r="W2219" i="1"/>
  <c r="N2219" i="1"/>
  <c r="M2219" i="1"/>
  <c r="L2219" i="1"/>
  <c r="W2218" i="1"/>
  <c r="N2218" i="1"/>
  <c r="M2218" i="1"/>
  <c r="L2218" i="1"/>
  <c r="W2217" i="1"/>
  <c r="N2217" i="1"/>
  <c r="M2217" i="1"/>
  <c r="L2217" i="1"/>
  <c r="W2216" i="1"/>
  <c r="N2216" i="1"/>
  <c r="M2216" i="1"/>
  <c r="L2216" i="1"/>
  <c r="W2265" i="1"/>
  <c r="N2265" i="1"/>
  <c r="M2265" i="1"/>
  <c r="L2265" i="1"/>
  <c r="W2264" i="1"/>
  <c r="N2264" i="1"/>
  <c r="M2264" i="1"/>
  <c r="L2264" i="1"/>
  <c r="W2258" i="1"/>
  <c r="N2258" i="1"/>
  <c r="M2258" i="1"/>
  <c r="L2258" i="1"/>
  <c r="W2263" i="1"/>
  <c r="N2263" i="1"/>
  <c r="M2263" i="1"/>
  <c r="L2263" i="1"/>
  <c r="W2262" i="1"/>
  <c r="N2262" i="1"/>
  <c r="M2262" i="1"/>
  <c r="L2262" i="1"/>
  <c r="W2261" i="1"/>
  <c r="N2261" i="1"/>
  <c r="M2261" i="1"/>
  <c r="L2261" i="1"/>
  <c r="W2260" i="1"/>
  <c r="N2260" i="1"/>
  <c r="M2260" i="1"/>
  <c r="L2260" i="1"/>
  <c r="W2259" i="1"/>
  <c r="N2259" i="1"/>
  <c r="M2259" i="1"/>
  <c r="L2259" i="1"/>
  <c r="W2242" i="1"/>
  <c r="N2242" i="1"/>
  <c r="M2242" i="1"/>
  <c r="L2242" i="1"/>
  <c r="W2241" i="1"/>
  <c r="N2241" i="1"/>
  <c r="M2241" i="1"/>
  <c r="L2241" i="1"/>
  <c r="W2240" i="1"/>
  <c r="N2240" i="1"/>
  <c r="M2240" i="1"/>
  <c r="L2240" i="1"/>
  <c r="W2239" i="1"/>
  <c r="N2239" i="1"/>
  <c r="M2239" i="1"/>
  <c r="L2239" i="1"/>
  <c r="W2238" i="1"/>
  <c r="N2238" i="1"/>
  <c r="M2238" i="1"/>
  <c r="L2238" i="1"/>
  <c r="W2237" i="1"/>
  <c r="N2237" i="1"/>
  <c r="M2237" i="1"/>
  <c r="L2237" i="1"/>
  <c r="W2236" i="1"/>
  <c r="N2236" i="1"/>
  <c r="M2236" i="1"/>
  <c r="L2236" i="1"/>
  <c r="W2190" i="1"/>
  <c r="N2190" i="1"/>
  <c r="M2190" i="1"/>
  <c r="L2190" i="1"/>
  <c r="W2189" i="1"/>
  <c r="N2189" i="1"/>
  <c r="M2189" i="1"/>
  <c r="L2189" i="1"/>
  <c r="W2188" i="1"/>
  <c r="N2188" i="1"/>
  <c r="M2188" i="1"/>
  <c r="L2188" i="1"/>
  <c r="W2187" i="1"/>
  <c r="N2187" i="1"/>
  <c r="M2187" i="1"/>
  <c r="L2187" i="1"/>
  <c r="W2186" i="1"/>
  <c r="N2186" i="1"/>
  <c r="M2186" i="1"/>
  <c r="L2186" i="1"/>
  <c r="W2206" i="1"/>
  <c r="N2206" i="1"/>
  <c r="M2206" i="1"/>
  <c r="L2206" i="1"/>
  <c r="W2205" i="1"/>
  <c r="N2205" i="1"/>
  <c r="M2205" i="1"/>
  <c r="L2205" i="1"/>
  <c r="W2204" i="1"/>
  <c r="N2204" i="1"/>
  <c r="M2204" i="1"/>
  <c r="L2204" i="1"/>
  <c r="W2250" i="1"/>
  <c r="W2249" i="1"/>
  <c r="W2248" i="1"/>
  <c r="W2247" i="1"/>
  <c r="W2222" i="1"/>
  <c r="N2222" i="1"/>
  <c r="M2222" i="1"/>
  <c r="L2222" i="1"/>
  <c r="W2221" i="1"/>
  <c r="N2221" i="1"/>
  <c r="M2221" i="1"/>
  <c r="L2221" i="1"/>
  <c r="W2203" i="1"/>
  <c r="N2203" i="1"/>
  <c r="M2203" i="1"/>
  <c r="L2203" i="1"/>
  <c r="W2202" i="1"/>
  <c r="N2202" i="1"/>
  <c r="M2202" i="1"/>
  <c r="L2202" i="1"/>
  <c r="W2185" i="1"/>
  <c r="N2185" i="1"/>
  <c r="M2185" i="1"/>
  <c r="L2185" i="1"/>
  <c r="W2184" i="1"/>
  <c r="N2184" i="1"/>
  <c r="M2184" i="1"/>
  <c r="L2184" i="1"/>
  <c r="W2170" i="1"/>
  <c r="N2170" i="1"/>
  <c r="M2170" i="1"/>
  <c r="L2170" i="1"/>
  <c r="W2169" i="1"/>
  <c r="N2169" i="1"/>
  <c r="M2169" i="1"/>
  <c r="L2169" i="1"/>
  <c r="W2168" i="1"/>
  <c r="N2168" i="1"/>
  <c r="M2168" i="1"/>
  <c r="L2168" i="1"/>
  <c r="W2167" i="1"/>
  <c r="N2167" i="1"/>
  <c r="M2167" i="1"/>
  <c r="L2167" i="1"/>
  <c r="W2166" i="1"/>
  <c r="N2166" i="1"/>
  <c r="M2166" i="1"/>
  <c r="L2166" i="1"/>
  <c r="W2165" i="1"/>
  <c r="N2165" i="1"/>
  <c r="M2165" i="1"/>
  <c r="L2165" i="1"/>
  <c r="W2157" i="1"/>
  <c r="N2157" i="1"/>
  <c r="M2157" i="1"/>
  <c r="L2157" i="1"/>
  <c r="W2156" i="1"/>
  <c r="N2156" i="1"/>
  <c r="M2156" i="1"/>
  <c r="L2156" i="1"/>
  <c r="W2155" i="1"/>
  <c r="N2155" i="1"/>
  <c r="M2155" i="1"/>
  <c r="L2155" i="1"/>
  <c r="W2154" i="1"/>
  <c r="N2154" i="1"/>
  <c r="M2154" i="1"/>
  <c r="L2154" i="1"/>
  <c r="W2153" i="1"/>
  <c r="N2153" i="1"/>
  <c r="M2153" i="1"/>
  <c r="L2153" i="1"/>
  <c r="W2152" i="1"/>
  <c r="N2152" i="1"/>
  <c r="M2152" i="1"/>
  <c r="L2152" i="1"/>
  <c r="W2151" i="1"/>
  <c r="N2151" i="1"/>
  <c r="M2151" i="1"/>
  <c r="L2151" i="1"/>
  <c r="W2150" i="1"/>
  <c r="N2150" i="1"/>
  <c r="M2150" i="1"/>
  <c r="L2150" i="1"/>
  <c r="W2201" i="1"/>
  <c r="W2200" i="1"/>
  <c r="W2208" i="1"/>
  <c r="W2207" i="1"/>
  <c r="W2199" i="1"/>
  <c r="W2210" i="1"/>
  <c r="W2209" i="1"/>
  <c r="W2224" i="1"/>
  <c r="W2226" i="1"/>
  <c r="W2225" i="1"/>
  <c r="W2137" i="1"/>
  <c r="W2136" i="1"/>
  <c r="W2135" i="1"/>
  <c r="W2134" i="1"/>
  <c r="W2133" i="1"/>
  <c r="W2132" i="1"/>
  <c r="W2164" i="1"/>
  <c r="N2164" i="1"/>
  <c r="M2164" i="1"/>
  <c r="L2164" i="1"/>
  <c r="W2163" i="1"/>
  <c r="N2163" i="1"/>
  <c r="M2163" i="1"/>
  <c r="L2163" i="1"/>
  <c r="W2102" i="1"/>
  <c r="N2102" i="1"/>
  <c r="M2102" i="1"/>
  <c r="L2102" i="1"/>
  <c r="W2101" i="1"/>
  <c r="N2101" i="1"/>
  <c r="M2101" i="1"/>
  <c r="L2101" i="1"/>
  <c r="W2113" i="1"/>
  <c r="N2113" i="1"/>
  <c r="M2113" i="1"/>
  <c r="L2113" i="1"/>
  <c r="W2095" i="1"/>
  <c r="N2095" i="1"/>
  <c r="M2095" i="1"/>
  <c r="L2095" i="1"/>
  <c r="W2087" i="1"/>
  <c r="N2087" i="1"/>
  <c r="M2087" i="1"/>
  <c r="L2087" i="1"/>
  <c r="W2086" i="1"/>
  <c r="N2086" i="1"/>
  <c r="M2086" i="1"/>
  <c r="L2086" i="1"/>
  <c r="W2085" i="1"/>
  <c r="N2085" i="1"/>
  <c r="M2085" i="1"/>
  <c r="L2085" i="1"/>
  <c r="W2084" i="1"/>
  <c r="N2084" i="1"/>
  <c r="M2084" i="1"/>
  <c r="L2084" i="1"/>
  <c r="W2083" i="1"/>
  <c r="N2083" i="1"/>
  <c r="M2083" i="1"/>
  <c r="L2083" i="1"/>
  <c r="W2082" i="1"/>
  <c r="N2082" i="1"/>
  <c r="M2082" i="1"/>
  <c r="L2082" i="1"/>
  <c r="W2081" i="1"/>
  <c r="N2081" i="1"/>
  <c r="M2081" i="1"/>
  <c r="L2081" i="1"/>
  <c r="W2080" i="1"/>
  <c r="N2080" i="1"/>
  <c r="M2080" i="1"/>
  <c r="L2080" i="1"/>
  <c r="W2079" i="1"/>
  <c r="N2079" i="1"/>
  <c r="M2079" i="1"/>
  <c r="L2079" i="1"/>
  <c r="W2078" i="1"/>
  <c r="N2078" i="1"/>
  <c r="M2078" i="1"/>
  <c r="L2078" i="1"/>
  <c r="W2077" i="1"/>
  <c r="N2077" i="1"/>
  <c r="M2077" i="1"/>
  <c r="L2077" i="1"/>
  <c r="W2064" i="1"/>
  <c r="N2064" i="1"/>
  <c r="M2064" i="1"/>
  <c r="L2064" i="1"/>
  <c r="W2063" i="1"/>
  <c r="N2063" i="1"/>
  <c r="M2063" i="1"/>
  <c r="L2063" i="1"/>
  <c r="W2062" i="1"/>
  <c r="N2062" i="1"/>
  <c r="M2062" i="1"/>
  <c r="L2062" i="1"/>
  <c r="W2123" i="1"/>
  <c r="W2053" i="1"/>
  <c r="N2053" i="1"/>
  <c r="M2053" i="1"/>
  <c r="L2053" i="1"/>
  <c r="W2052" i="1"/>
  <c r="N2052" i="1"/>
  <c r="M2052" i="1"/>
  <c r="L2052" i="1"/>
  <c r="W2051" i="1"/>
  <c r="N2051" i="1"/>
  <c r="M2051" i="1"/>
  <c r="L2051" i="1"/>
  <c r="W2050" i="1"/>
  <c r="N2050" i="1"/>
  <c r="M2050" i="1"/>
  <c r="L2050" i="1"/>
  <c r="W2049" i="1"/>
  <c r="N2049" i="1"/>
  <c r="M2049" i="1"/>
  <c r="L2049" i="1"/>
  <c r="W2048" i="1"/>
  <c r="N2048" i="1"/>
  <c r="M2048" i="1"/>
  <c r="L2048" i="1"/>
  <c r="W2047" i="1"/>
  <c r="N2047" i="1"/>
  <c r="M2047" i="1"/>
  <c r="L2047" i="1"/>
  <c r="W2046" i="1"/>
  <c r="N2046" i="1"/>
  <c r="M2046" i="1"/>
  <c r="L2046" i="1"/>
  <c r="W2036" i="1"/>
  <c r="N2036" i="1"/>
  <c r="M2036" i="1"/>
  <c r="L2036" i="1"/>
  <c r="W2035" i="1"/>
  <c r="N2035" i="1"/>
  <c r="M2035" i="1"/>
  <c r="L2035" i="1"/>
  <c r="W2034" i="1"/>
  <c r="N2034" i="1"/>
  <c r="M2034" i="1"/>
  <c r="L2034" i="1"/>
  <c r="W2033" i="1"/>
  <c r="N2033" i="1"/>
  <c r="M2033" i="1"/>
  <c r="L2033" i="1"/>
  <c r="W2032" i="1"/>
  <c r="N2032" i="1"/>
  <c r="M2032" i="1"/>
  <c r="L2032" i="1"/>
  <c r="W2031" i="1"/>
  <c r="N2031" i="1"/>
  <c r="M2031" i="1"/>
  <c r="L2031" i="1"/>
  <c r="W2024" i="1"/>
  <c r="N2024" i="1"/>
  <c r="M2024" i="1"/>
  <c r="L2024" i="1"/>
  <c r="W2023" i="1"/>
  <c r="N2023" i="1"/>
  <c r="M2023" i="1"/>
  <c r="L2023" i="1"/>
  <c r="W2020" i="1"/>
  <c r="N2020" i="1"/>
  <c r="M2020" i="1"/>
  <c r="L2020" i="1"/>
  <c r="W2019" i="1"/>
  <c r="N2019" i="1"/>
  <c r="M2019" i="1"/>
  <c r="L2019" i="1"/>
  <c r="W2018" i="1"/>
  <c r="N2018" i="1"/>
  <c r="M2018" i="1"/>
  <c r="L2018" i="1"/>
  <c r="W2017" i="1"/>
  <c r="N2017" i="1"/>
  <c r="M2017" i="1"/>
  <c r="L2017" i="1"/>
  <c r="W2016" i="1"/>
  <c r="N2016" i="1"/>
  <c r="M2016" i="1"/>
  <c r="L2016" i="1"/>
  <c r="W2015" i="1"/>
  <c r="N2015" i="1"/>
  <c r="M2015" i="1"/>
  <c r="L2015" i="1"/>
  <c r="W2013" i="1"/>
  <c r="N2013" i="1"/>
  <c r="M2013" i="1"/>
  <c r="L2013" i="1"/>
  <c r="W2012" i="1"/>
  <c r="N2012" i="1"/>
  <c r="M2012" i="1"/>
  <c r="L2012" i="1"/>
  <c r="W2011" i="1"/>
  <c r="N2011" i="1"/>
  <c r="M2011" i="1"/>
  <c r="L2011" i="1"/>
  <c r="W2010" i="1"/>
  <c r="N2010" i="1"/>
  <c r="M2010" i="1"/>
  <c r="L2010" i="1"/>
  <c r="W2009" i="1"/>
  <c r="N2009" i="1"/>
  <c r="M2009" i="1"/>
  <c r="L2009" i="1"/>
  <c r="W2007" i="1"/>
  <c r="N2007" i="1"/>
  <c r="M2007" i="1"/>
  <c r="L2007" i="1"/>
  <c r="W2006" i="1"/>
  <c r="N2006" i="1"/>
  <c r="M2006" i="1"/>
  <c r="L2006" i="1"/>
  <c r="W2005" i="1"/>
  <c r="N2005" i="1"/>
  <c r="M2005" i="1"/>
  <c r="L2005" i="1"/>
  <c r="W2117" i="1"/>
  <c r="W2125" i="1"/>
  <c r="W2106" i="1"/>
  <c r="W2124" i="1"/>
  <c r="W2105" i="1"/>
  <c r="W2104" i="1"/>
  <c r="W2103" i="1"/>
  <c r="W2100" i="1"/>
  <c r="W2099" i="1"/>
  <c r="W2098" i="1"/>
  <c r="W2096" i="1"/>
  <c r="W2097" i="1"/>
  <c r="W2094" i="1"/>
  <c r="W2093" i="1"/>
  <c r="W1997" i="1"/>
  <c r="N1997" i="1"/>
  <c r="M1997" i="1"/>
  <c r="L1997" i="1"/>
  <c r="W1984" i="1"/>
  <c r="N1984" i="1"/>
  <c r="M1984" i="1"/>
  <c r="L1984" i="1"/>
  <c r="W1977" i="1"/>
  <c r="N1977" i="1"/>
  <c r="M1977" i="1"/>
  <c r="L1977" i="1"/>
  <c r="W1976" i="1"/>
  <c r="N1976" i="1"/>
  <c r="M1976" i="1"/>
  <c r="L1976" i="1"/>
  <c r="W1975" i="1"/>
  <c r="N1975" i="1"/>
  <c r="M1975" i="1"/>
  <c r="L1975" i="1"/>
  <c r="W2092" i="1"/>
  <c r="N2092" i="1"/>
  <c r="M2092" i="1"/>
  <c r="L2092" i="1"/>
  <c r="W1998" i="1"/>
  <c r="N1998" i="1"/>
  <c r="M1998" i="1"/>
  <c r="L1998" i="1"/>
  <c r="W1995" i="1"/>
  <c r="N1995" i="1"/>
  <c r="M1995" i="1"/>
  <c r="L1995" i="1"/>
  <c r="W1994" i="1"/>
  <c r="N1994" i="1"/>
  <c r="M1994" i="1"/>
  <c r="L1994" i="1"/>
  <c r="W1993" i="1"/>
  <c r="N1993" i="1"/>
  <c r="M1993" i="1"/>
  <c r="L1993" i="1"/>
  <c r="W1992" i="1"/>
  <c r="N1992" i="1"/>
  <c r="M1992" i="1"/>
  <c r="L1992" i="1"/>
  <c r="W1991" i="1"/>
  <c r="N1991" i="1"/>
  <c r="M1991" i="1"/>
  <c r="L1991" i="1"/>
  <c r="W1990" i="1"/>
  <c r="N1990" i="1"/>
  <c r="M1990" i="1"/>
  <c r="L1990" i="1"/>
  <c r="W1989" i="1"/>
  <c r="N1989" i="1"/>
  <c r="M1989" i="1"/>
  <c r="L1989" i="1"/>
  <c r="W1988" i="1"/>
  <c r="N1988" i="1"/>
  <c r="M1988" i="1"/>
  <c r="L1988" i="1"/>
  <c r="W1987" i="1"/>
  <c r="N1987" i="1"/>
  <c r="M1987" i="1"/>
  <c r="L1987" i="1"/>
  <c r="W1986" i="1"/>
  <c r="N1986" i="1"/>
  <c r="M1986" i="1"/>
  <c r="L1986" i="1"/>
  <c r="W1982" i="1"/>
  <c r="N1982" i="1"/>
  <c r="M1982" i="1"/>
  <c r="L1982" i="1"/>
  <c r="W1981" i="1"/>
  <c r="N1981" i="1"/>
  <c r="M1981" i="1"/>
  <c r="L1981" i="1"/>
  <c r="W1980" i="1"/>
  <c r="N1980" i="1"/>
  <c r="M1980" i="1"/>
  <c r="L1980" i="1"/>
  <c r="W1979" i="1"/>
  <c r="N1979" i="1"/>
  <c r="M1979" i="1"/>
  <c r="L1979" i="1"/>
  <c r="W2004" i="1"/>
  <c r="N2004" i="1"/>
  <c r="M2004" i="1"/>
  <c r="L2004" i="1"/>
  <c r="W2003" i="1"/>
  <c r="N2003" i="1"/>
  <c r="M2003" i="1"/>
  <c r="L2003" i="1"/>
  <c r="W1970" i="1"/>
  <c r="N1970" i="1"/>
  <c r="M1970" i="1"/>
  <c r="L1970" i="1"/>
  <c r="W1969" i="1"/>
  <c r="N1969" i="1"/>
  <c r="M1969" i="1"/>
  <c r="L1969" i="1"/>
  <c r="W1968" i="1"/>
  <c r="N1968" i="1"/>
  <c r="M1968" i="1"/>
  <c r="L1968" i="1"/>
  <c r="W1964" i="1"/>
  <c r="N1964" i="1"/>
  <c r="M1964" i="1"/>
  <c r="L1964" i="1"/>
  <c r="W1963" i="1"/>
  <c r="N1963" i="1"/>
  <c r="M1963" i="1"/>
  <c r="L1963" i="1"/>
  <c r="W1962" i="1"/>
  <c r="N1962" i="1"/>
  <c r="M1962" i="1"/>
  <c r="L1962" i="1"/>
  <c r="W1961" i="1"/>
  <c r="N1961" i="1"/>
  <c r="M1961" i="1"/>
  <c r="L1961" i="1"/>
  <c r="W1996" i="1"/>
  <c r="N1996" i="1"/>
  <c r="M1996" i="1"/>
  <c r="L1996" i="1"/>
  <c r="W1983" i="1"/>
  <c r="N1983" i="1"/>
  <c r="M1983" i="1"/>
  <c r="L1983" i="1"/>
  <c r="W2131" i="1"/>
  <c r="N2131" i="1"/>
  <c r="M2131" i="1"/>
  <c r="L2131" i="1"/>
  <c r="W2130" i="1"/>
  <c r="N2130" i="1"/>
  <c r="M2130" i="1"/>
  <c r="L2130" i="1"/>
  <c r="W2129" i="1"/>
  <c r="L2129" i="1"/>
  <c r="W2128" i="1"/>
  <c r="L2128" i="1"/>
  <c r="W2127" i="1"/>
  <c r="L2127" i="1"/>
  <c r="W2126" i="1"/>
  <c r="L2126" i="1"/>
  <c r="W2122" i="1"/>
  <c r="N2122" i="1"/>
  <c r="M2122" i="1"/>
  <c r="L2122" i="1"/>
  <c r="W2121" i="1"/>
  <c r="N2121" i="1"/>
  <c r="M2121" i="1"/>
  <c r="L2121" i="1"/>
  <c r="W2120" i="1"/>
  <c r="N2120" i="1"/>
  <c r="M2120" i="1"/>
  <c r="L2120" i="1"/>
  <c r="W2119" i="1"/>
  <c r="N2119" i="1"/>
  <c r="M2119" i="1"/>
  <c r="L2119" i="1"/>
  <c r="W2074" i="1"/>
  <c r="N2074" i="1"/>
  <c r="M2074" i="1"/>
  <c r="L2074" i="1"/>
  <c r="W2073" i="1"/>
  <c r="N2073" i="1"/>
  <c r="M2073" i="1"/>
  <c r="L2073" i="1"/>
  <c r="W2072" i="1"/>
  <c r="N2072" i="1"/>
  <c r="M2072" i="1"/>
  <c r="L2072" i="1"/>
  <c r="W2071" i="1"/>
  <c r="N2071" i="1"/>
  <c r="M2071" i="1"/>
  <c r="L2071" i="1"/>
  <c r="W2060" i="1"/>
  <c r="N2060" i="1"/>
  <c r="M2060" i="1"/>
  <c r="L2060" i="1"/>
  <c r="W2058" i="1"/>
  <c r="N2058" i="1"/>
  <c r="M2058" i="1"/>
  <c r="L2058" i="1"/>
  <c r="W2059" i="1"/>
  <c r="N2059" i="1"/>
  <c r="M2059" i="1"/>
  <c r="L2059" i="1"/>
  <c r="W2057" i="1"/>
  <c r="N2057" i="1"/>
  <c r="M2057" i="1"/>
  <c r="L2057" i="1"/>
  <c r="W2056" i="1"/>
  <c r="N2056" i="1"/>
  <c r="M2056" i="1"/>
  <c r="L2056" i="1"/>
  <c r="W2055" i="1"/>
  <c r="N2055" i="1"/>
  <c r="M2055" i="1"/>
  <c r="L2055" i="1"/>
  <c r="W1953" i="1"/>
  <c r="N1953" i="1"/>
  <c r="M1953" i="1"/>
  <c r="L1953" i="1"/>
  <c r="W1952" i="1"/>
  <c r="N1952" i="1"/>
  <c r="M1952" i="1"/>
  <c r="L1952" i="1"/>
  <c r="W1957" i="1"/>
  <c r="N1957" i="1"/>
  <c r="M1957" i="1"/>
  <c r="L1957" i="1"/>
  <c r="W1956" i="1"/>
  <c r="N1956" i="1"/>
  <c r="M1956" i="1"/>
  <c r="L1956" i="1"/>
  <c r="W1955" i="1"/>
  <c r="N1955" i="1"/>
  <c r="M1955" i="1"/>
  <c r="L1955" i="1"/>
  <c r="W1951" i="1"/>
  <c r="N1951" i="1"/>
  <c r="M1951" i="1"/>
  <c r="L1951" i="1"/>
  <c r="W1950" i="1"/>
  <c r="N1950" i="1"/>
  <c r="M1950" i="1"/>
  <c r="L1950" i="1"/>
  <c r="W1949" i="1"/>
  <c r="N1949" i="1"/>
  <c r="M1949" i="1"/>
  <c r="L1949" i="1"/>
  <c r="W1943" i="1"/>
  <c r="N1943" i="1"/>
  <c r="M1943" i="1"/>
  <c r="L1943" i="1"/>
  <c r="W1942" i="1"/>
  <c r="N1942" i="1"/>
  <c r="M1942" i="1"/>
  <c r="L1942" i="1"/>
  <c r="W1944" i="1"/>
  <c r="N1944" i="1"/>
  <c r="M1944" i="1"/>
  <c r="L1944" i="1"/>
  <c r="W1948" i="1"/>
  <c r="N1948" i="1"/>
  <c r="M1948" i="1"/>
  <c r="L1948" i="1"/>
  <c r="W1947" i="1"/>
  <c r="N1947" i="1"/>
  <c r="M1947" i="1"/>
  <c r="L1947" i="1"/>
  <c r="W1933" i="1"/>
  <c r="N1933" i="1"/>
  <c r="M1933" i="1"/>
  <c r="L1933" i="1"/>
  <c r="W1932" i="1"/>
  <c r="N1932" i="1"/>
  <c r="M1932" i="1"/>
  <c r="L1932" i="1"/>
  <c r="W1931" i="1"/>
  <c r="N1931" i="1"/>
  <c r="M1931" i="1"/>
  <c r="L1931" i="1"/>
  <c r="W1930" i="1"/>
  <c r="N1930" i="1"/>
  <c r="M1930" i="1"/>
  <c r="L1930" i="1"/>
  <c r="W1929" i="1"/>
  <c r="N1929" i="1"/>
  <c r="M1929" i="1"/>
  <c r="L1929" i="1"/>
  <c r="W1926" i="1"/>
  <c r="N1926" i="1"/>
  <c r="M1926" i="1"/>
  <c r="L1926" i="1"/>
  <c r="W1925" i="1"/>
  <c r="N1925" i="1"/>
  <c r="M1925" i="1"/>
  <c r="L1925" i="1"/>
  <c r="W1924" i="1"/>
  <c r="N1924" i="1"/>
  <c r="M1924" i="1"/>
  <c r="W1923" i="1"/>
  <c r="N1923" i="1"/>
  <c r="M1923" i="1"/>
  <c r="L1923" i="1"/>
  <c r="W1922" i="1"/>
  <c r="N1922" i="1"/>
  <c r="M1922" i="1"/>
  <c r="L1922" i="1"/>
  <c r="W1921" i="1"/>
  <c r="N1921" i="1"/>
  <c r="M1921" i="1"/>
  <c r="L1921" i="1"/>
  <c r="W1920" i="1"/>
  <c r="N1920" i="1"/>
  <c r="M1920" i="1"/>
  <c r="L1920" i="1"/>
  <c r="W1913" i="1"/>
  <c r="N1913" i="1"/>
  <c r="M1913" i="1"/>
  <c r="L1913" i="1"/>
  <c r="W1912" i="1"/>
  <c r="N1912" i="1"/>
  <c r="M1912" i="1"/>
  <c r="L1912" i="1"/>
  <c r="W1911" i="1"/>
  <c r="N1911" i="1"/>
  <c r="M1911" i="1"/>
  <c r="L1911" i="1"/>
  <c r="W1918" i="1"/>
  <c r="N1918" i="1"/>
  <c r="M1918" i="1"/>
  <c r="L1918" i="1"/>
  <c r="W1917" i="1"/>
  <c r="N1917" i="1"/>
  <c r="M1917" i="1"/>
  <c r="L1917" i="1"/>
  <c r="W1916" i="1"/>
  <c r="N1916" i="1"/>
  <c r="M1916" i="1"/>
  <c r="L1916" i="1"/>
  <c r="W1915" i="1"/>
  <c r="N1915" i="1"/>
  <c r="M1915" i="1"/>
  <c r="L1915" i="1"/>
  <c r="W1914" i="1"/>
  <c r="N1914" i="1"/>
  <c r="M1914" i="1"/>
  <c r="L1914" i="1"/>
  <c r="W1927" i="1"/>
  <c r="N1927" i="1"/>
  <c r="M1927" i="1"/>
  <c r="L1927" i="1"/>
  <c r="W1934" i="1"/>
  <c r="N1934" i="1"/>
  <c r="M1934" i="1"/>
  <c r="L1934" i="1"/>
  <c r="W1919" i="1"/>
  <c r="N1919" i="1"/>
  <c r="M1919" i="1"/>
  <c r="L1919" i="1"/>
  <c r="W1910" i="1"/>
  <c r="N1910" i="1"/>
  <c r="M1910" i="1"/>
  <c r="L1910" i="1"/>
  <c r="W1909" i="1"/>
  <c r="N1909" i="1"/>
  <c r="M1909" i="1"/>
  <c r="L1909" i="1"/>
  <c r="W1908" i="1"/>
  <c r="N1908" i="1"/>
  <c r="M1908" i="1"/>
  <c r="L1908" i="1"/>
  <c r="W1907" i="1"/>
  <c r="N1907" i="1"/>
  <c r="M1907" i="1"/>
  <c r="L1907" i="1"/>
  <c r="W1906" i="1"/>
  <c r="N1906" i="1"/>
  <c r="M1906" i="1"/>
  <c r="L1906" i="1"/>
  <c r="W1905" i="1"/>
  <c r="N1905" i="1"/>
  <c r="M1905" i="1"/>
  <c r="L1905" i="1"/>
  <c r="W1904" i="1"/>
  <c r="N1904" i="1"/>
  <c r="M1904" i="1"/>
  <c r="L1904" i="1"/>
  <c r="W1903" i="1"/>
  <c r="N1903" i="1"/>
  <c r="M1903" i="1"/>
  <c r="L1903" i="1"/>
  <c r="W1902" i="1"/>
  <c r="N1902" i="1"/>
  <c r="M1902" i="1"/>
  <c r="L1902" i="1"/>
  <c r="W1901" i="1"/>
  <c r="N1901" i="1"/>
  <c r="M1901" i="1"/>
  <c r="L1901" i="1"/>
  <c r="W1900" i="1"/>
  <c r="N1900" i="1"/>
  <c r="M1900" i="1"/>
  <c r="L1900" i="1"/>
  <c r="W1899" i="1"/>
  <c r="N1899" i="1"/>
  <c r="M1899" i="1"/>
  <c r="L1899" i="1"/>
  <c r="W1898" i="1"/>
  <c r="N1898" i="1"/>
  <c r="M1898" i="1"/>
  <c r="L1898" i="1"/>
  <c r="W1897" i="1"/>
  <c r="N1897" i="1"/>
  <c r="M1897" i="1"/>
  <c r="L1897" i="1"/>
  <c r="W1896" i="1"/>
  <c r="N1896" i="1"/>
  <c r="M1896" i="1"/>
  <c r="L1896" i="1"/>
  <c r="W1895" i="1"/>
  <c r="N1895" i="1"/>
  <c r="M1895" i="1"/>
  <c r="L1895" i="1"/>
  <c r="W1894" i="1"/>
  <c r="N1894" i="1"/>
  <c r="M1894" i="1"/>
  <c r="L1894" i="1"/>
  <c r="W1893" i="1"/>
  <c r="N1893" i="1"/>
  <c r="M1893" i="1"/>
  <c r="L1893" i="1"/>
  <c r="W1892" i="1"/>
  <c r="N1892" i="1"/>
  <c r="M1892" i="1"/>
  <c r="L1892" i="1"/>
  <c r="W1891" i="1"/>
  <c r="N1891" i="1"/>
  <c r="M1891" i="1"/>
  <c r="L1891" i="1"/>
  <c r="W1890" i="1"/>
  <c r="N1890" i="1"/>
  <c r="M1890" i="1"/>
  <c r="L1890" i="1"/>
  <c r="W1889" i="1"/>
  <c r="N1889" i="1"/>
  <c r="M1889" i="1"/>
  <c r="L1889" i="1"/>
  <c r="W1888" i="1"/>
  <c r="N1888" i="1"/>
  <c r="M1888" i="1"/>
  <c r="L1888" i="1"/>
  <c r="W1887" i="1"/>
  <c r="N1887" i="1"/>
  <c r="M1887" i="1"/>
  <c r="L1887" i="1"/>
  <c r="W1886" i="1"/>
  <c r="N1886" i="1"/>
  <c r="M1886" i="1"/>
  <c r="L1886" i="1"/>
  <c r="W1885" i="1"/>
  <c r="N1885" i="1"/>
  <c r="M1885" i="1"/>
  <c r="L1885" i="1"/>
  <c r="W1884" i="1"/>
  <c r="N1884" i="1"/>
  <c r="M1884" i="1"/>
  <c r="L1884" i="1"/>
  <c r="W1883" i="1"/>
  <c r="N1883" i="1"/>
  <c r="M1883" i="1"/>
  <c r="L1883" i="1"/>
  <c r="W1882" i="1"/>
  <c r="N1882" i="1"/>
  <c r="M1882" i="1"/>
  <c r="L1882" i="1"/>
  <c r="W1881" i="1"/>
  <c r="N1881" i="1"/>
  <c r="M1881" i="1"/>
  <c r="L1881" i="1"/>
  <c r="W1880" i="1"/>
  <c r="N1880" i="1"/>
  <c r="M1880" i="1"/>
  <c r="L1880" i="1"/>
  <c r="W1879" i="1"/>
  <c r="N1879" i="1"/>
  <c r="M1879" i="1"/>
  <c r="L1879" i="1"/>
  <c r="W1878" i="1"/>
  <c r="N1878" i="1"/>
  <c r="M1878" i="1"/>
  <c r="L1878" i="1"/>
  <c r="W1877" i="1"/>
  <c r="N1877" i="1"/>
  <c r="M1877" i="1"/>
  <c r="L1877" i="1"/>
  <c r="W1876" i="1"/>
  <c r="N1876" i="1"/>
  <c r="M1876" i="1"/>
  <c r="L1876" i="1"/>
  <c r="W1875" i="1"/>
  <c r="N1875" i="1"/>
  <c r="M1875" i="1"/>
  <c r="L1875" i="1"/>
  <c r="W1874" i="1"/>
  <c r="N1874" i="1"/>
  <c r="M1874" i="1"/>
  <c r="L1874" i="1"/>
  <c r="W1873" i="1"/>
  <c r="N1873" i="1"/>
  <c r="M1873" i="1"/>
  <c r="L1873" i="1"/>
  <c r="W1872" i="1"/>
  <c r="N1872" i="1"/>
  <c r="M1872" i="1"/>
  <c r="L1872" i="1"/>
  <c r="W1871" i="1"/>
  <c r="N1871" i="1"/>
  <c r="M1871" i="1"/>
  <c r="L1871" i="1"/>
  <c r="W1870" i="1"/>
  <c r="N1870" i="1"/>
  <c r="M1870" i="1"/>
  <c r="L1870" i="1"/>
  <c r="W1869" i="1"/>
  <c r="N1869" i="1"/>
  <c r="M1869" i="1"/>
  <c r="L1869" i="1"/>
  <c r="W1868" i="1"/>
  <c r="N1868" i="1"/>
  <c r="M1868" i="1"/>
  <c r="L1868" i="1"/>
  <c r="W1867" i="1"/>
  <c r="N1867" i="1"/>
  <c r="M1867" i="1"/>
  <c r="L1867" i="1"/>
  <c r="W1866" i="1"/>
  <c r="N1866" i="1"/>
  <c r="M1866" i="1"/>
  <c r="L1866" i="1"/>
  <c r="W1865" i="1"/>
  <c r="N1865" i="1"/>
  <c r="M1865" i="1"/>
  <c r="L1865" i="1"/>
  <c r="W1864" i="1"/>
  <c r="N1864" i="1"/>
  <c r="M1864" i="1"/>
  <c r="L1864" i="1"/>
  <c r="W1863" i="1"/>
  <c r="N1863" i="1"/>
  <c r="M1863" i="1"/>
  <c r="L1863" i="1"/>
  <c r="W1862" i="1"/>
  <c r="N1862" i="1"/>
  <c r="M1862" i="1"/>
  <c r="L1862" i="1"/>
  <c r="W1861" i="1"/>
  <c r="N1861" i="1"/>
  <c r="M1861" i="1"/>
  <c r="L1861" i="1"/>
  <c r="W1860" i="1"/>
  <c r="N1860" i="1"/>
  <c r="M1860" i="1"/>
  <c r="L1860" i="1"/>
  <c r="W1859" i="1"/>
  <c r="N1859" i="1"/>
  <c r="M1859" i="1"/>
  <c r="L1859" i="1"/>
  <c r="W1858" i="1"/>
  <c r="N1858" i="1"/>
  <c r="M1858" i="1"/>
  <c r="L1858" i="1"/>
  <c r="W1857" i="1"/>
  <c r="N1857" i="1"/>
  <c r="M1857" i="1"/>
  <c r="L1857" i="1"/>
  <c r="W1856" i="1"/>
  <c r="N1856" i="1"/>
  <c r="M1856" i="1"/>
  <c r="L1856" i="1"/>
  <c r="W1855" i="1"/>
  <c r="N1855" i="1"/>
  <c r="M1855" i="1"/>
  <c r="L1855" i="1"/>
  <c r="W1854" i="1"/>
  <c r="N1854" i="1"/>
  <c r="M1854" i="1"/>
  <c r="L1854" i="1"/>
  <c r="W1853" i="1"/>
  <c r="N1853" i="1"/>
  <c r="M1853" i="1"/>
  <c r="L1853" i="1"/>
  <c r="W1852" i="1"/>
  <c r="N1852" i="1"/>
  <c r="M1852" i="1"/>
  <c r="L1852" i="1"/>
  <c r="W1851" i="1"/>
  <c r="N1851" i="1"/>
  <c r="M1851" i="1"/>
  <c r="L1851" i="1"/>
  <c r="W1850" i="1"/>
  <c r="N1850" i="1"/>
  <c r="M1850" i="1"/>
  <c r="L1850" i="1"/>
  <c r="W1849" i="1"/>
  <c r="N1849" i="1"/>
  <c r="M1849" i="1"/>
  <c r="L1849" i="1"/>
  <c r="W1848" i="1"/>
  <c r="N1848" i="1"/>
  <c r="M1848" i="1"/>
  <c r="L1848" i="1"/>
  <c r="W1847" i="1"/>
  <c r="N1847" i="1"/>
  <c r="M1847" i="1"/>
  <c r="L1847" i="1"/>
  <c r="W1846" i="1"/>
  <c r="N1846" i="1"/>
  <c r="M1846" i="1"/>
  <c r="L1846" i="1"/>
  <c r="W1845" i="1"/>
  <c r="N1845" i="1"/>
  <c r="M1845" i="1"/>
  <c r="L1845" i="1"/>
  <c r="W1844" i="1"/>
  <c r="N1844" i="1"/>
  <c r="M1844" i="1"/>
  <c r="L1844" i="1"/>
  <c r="W1843" i="1"/>
  <c r="N1843" i="1"/>
  <c r="M1843" i="1"/>
  <c r="L1843" i="1"/>
  <c r="W1842" i="1"/>
  <c r="N1842" i="1"/>
  <c r="M1842" i="1"/>
  <c r="L1842" i="1"/>
  <c r="W1841" i="1"/>
  <c r="N1841" i="1"/>
  <c r="M1841" i="1"/>
  <c r="L1841" i="1"/>
  <c r="W1840" i="1"/>
  <c r="N1840" i="1"/>
  <c r="M1840" i="1"/>
  <c r="L1840" i="1"/>
  <c r="W1839" i="1"/>
  <c r="N1839" i="1"/>
  <c r="M1839" i="1"/>
  <c r="L1839" i="1"/>
  <c r="W1838" i="1"/>
  <c r="N1838" i="1"/>
  <c r="M1838" i="1"/>
  <c r="L1838" i="1"/>
  <c r="W1837" i="1"/>
  <c r="N1837" i="1"/>
  <c r="M1837" i="1"/>
  <c r="L1837" i="1"/>
  <c r="W1836" i="1"/>
  <c r="N1836" i="1"/>
  <c r="M1836" i="1"/>
  <c r="L1836" i="1"/>
  <c r="W1835" i="1"/>
  <c r="N1835" i="1"/>
  <c r="M1835" i="1"/>
  <c r="L1835" i="1"/>
  <c r="W1834" i="1"/>
  <c r="N1834" i="1"/>
  <c r="M1834" i="1"/>
  <c r="L1834" i="1"/>
  <c r="W1833" i="1"/>
  <c r="N1833" i="1"/>
  <c r="M1833" i="1"/>
  <c r="L1833" i="1"/>
  <c r="W1832" i="1"/>
  <c r="N1832" i="1"/>
  <c r="M1832" i="1"/>
  <c r="L1832" i="1"/>
  <c r="W1831" i="1"/>
  <c r="N1831" i="1"/>
  <c r="M1831" i="1"/>
  <c r="L1831" i="1"/>
  <c r="W1830" i="1"/>
  <c r="W1829" i="1"/>
  <c r="N1829" i="1"/>
  <c r="M1829" i="1"/>
  <c r="L1829" i="1"/>
  <c r="W1828" i="1"/>
  <c r="N1828" i="1"/>
  <c r="M1828" i="1"/>
  <c r="L1828" i="1"/>
  <c r="W1827" i="1"/>
  <c r="N1827" i="1"/>
  <c r="M1827" i="1"/>
  <c r="L1827" i="1"/>
  <c r="W1826" i="1"/>
  <c r="N1826" i="1"/>
  <c r="M1826" i="1"/>
  <c r="L1826" i="1"/>
  <c r="W1825" i="1"/>
  <c r="N1825" i="1"/>
  <c r="M1825" i="1"/>
  <c r="L1825" i="1"/>
  <c r="W1824" i="1"/>
  <c r="N1824" i="1"/>
  <c r="M1824" i="1"/>
  <c r="L1824" i="1"/>
  <c r="W1823" i="1"/>
  <c r="N1823" i="1"/>
  <c r="M1823" i="1"/>
  <c r="L1823" i="1"/>
  <c r="W1822" i="1"/>
  <c r="N1822" i="1"/>
  <c r="M1822" i="1"/>
  <c r="L1822" i="1"/>
  <c r="W1821" i="1"/>
  <c r="N1821" i="1"/>
  <c r="M1821" i="1"/>
  <c r="L1821" i="1"/>
  <c r="W1820" i="1"/>
  <c r="N1820" i="1"/>
  <c r="M1820" i="1"/>
  <c r="L1820" i="1"/>
  <c r="W1819" i="1"/>
  <c r="N1819" i="1"/>
  <c r="M1819" i="1"/>
  <c r="L1819" i="1"/>
  <c r="W1818" i="1"/>
  <c r="N1818" i="1"/>
  <c r="M1818" i="1"/>
  <c r="L1818" i="1"/>
  <c r="W1817" i="1"/>
  <c r="N1817" i="1"/>
  <c r="M1817" i="1"/>
  <c r="L1817" i="1"/>
  <c r="W1816" i="1"/>
  <c r="N1816" i="1"/>
  <c r="M1816" i="1"/>
  <c r="L1816" i="1"/>
  <c r="W1815" i="1"/>
  <c r="N1815" i="1"/>
  <c r="M1815" i="1"/>
  <c r="L1815" i="1"/>
  <c r="W1814" i="1"/>
  <c r="N1814" i="1"/>
  <c r="M1814" i="1"/>
  <c r="L1814" i="1"/>
  <c r="W1813" i="1"/>
  <c r="N1813" i="1"/>
  <c r="M1813" i="1"/>
  <c r="L1813" i="1"/>
  <c r="W1812" i="1"/>
  <c r="N1812" i="1"/>
  <c r="M1812" i="1"/>
  <c r="L1812" i="1"/>
  <c r="W1811" i="1"/>
  <c r="N1811" i="1"/>
  <c r="M1811" i="1"/>
  <c r="L1811" i="1"/>
  <c r="W1810" i="1"/>
  <c r="N1810" i="1"/>
  <c r="M1810" i="1"/>
  <c r="L1810" i="1"/>
  <c r="W1809" i="1"/>
  <c r="N1809" i="1"/>
  <c r="M1809" i="1"/>
  <c r="L1809" i="1"/>
  <c r="W1808" i="1"/>
  <c r="N1808" i="1"/>
  <c r="M1808" i="1"/>
  <c r="L1808" i="1"/>
  <c r="W1807" i="1"/>
  <c r="N1807" i="1"/>
  <c r="M1807" i="1"/>
  <c r="L1807" i="1"/>
  <c r="W1806" i="1"/>
  <c r="N1806" i="1"/>
  <c r="M1806" i="1"/>
  <c r="L1806" i="1"/>
  <c r="W1805" i="1"/>
  <c r="N1805" i="1"/>
  <c r="M1805" i="1"/>
  <c r="L1805" i="1"/>
  <c r="W1804" i="1"/>
  <c r="N1804" i="1"/>
  <c r="M1804" i="1"/>
  <c r="L1804" i="1"/>
  <c r="W1803" i="1"/>
  <c r="N1803" i="1"/>
  <c r="M1803" i="1"/>
  <c r="L1803" i="1"/>
  <c r="W1802" i="1"/>
  <c r="N1802" i="1"/>
  <c r="M1802" i="1"/>
  <c r="L1802" i="1"/>
  <c r="W1801" i="1"/>
  <c r="N1801" i="1"/>
  <c r="M1801" i="1"/>
  <c r="L1801" i="1"/>
  <c r="W1800" i="1"/>
  <c r="N1800" i="1"/>
  <c r="M1800" i="1"/>
  <c r="L1800" i="1"/>
  <c r="W1799" i="1"/>
  <c r="N1799" i="1"/>
  <c r="M1799" i="1"/>
  <c r="L1799" i="1"/>
  <c r="W1798" i="1"/>
  <c r="N1798" i="1"/>
  <c r="M1798" i="1"/>
  <c r="L1798" i="1"/>
  <c r="W1797" i="1"/>
  <c r="N1797" i="1"/>
  <c r="M1797" i="1"/>
  <c r="L1797" i="1"/>
  <c r="W1796" i="1"/>
  <c r="N1796" i="1"/>
  <c r="M1796" i="1"/>
  <c r="L1796" i="1"/>
  <c r="W1795" i="1"/>
  <c r="N1795" i="1"/>
  <c r="M1795" i="1"/>
  <c r="L1795" i="1"/>
  <c r="W1794" i="1"/>
  <c r="N1794" i="1"/>
  <c r="M1794" i="1"/>
  <c r="L1794" i="1"/>
  <c r="W1793" i="1"/>
  <c r="N1793" i="1"/>
  <c r="M1793" i="1"/>
  <c r="L1793" i="1"/>
  <c r="W1792" i="1"/>
  <c r="N1792" i="1"/>
  <c r="M1792" i="1"/>
  <c r="L1792" i="1"/>
  <c r="W1791" i="1"/>
  <c r="N1791" i="1"/>
  <c r="M1791" i="1"/>
  <c r="L1791" i="1"/>
  <c r="W1790" i="1"/>
  <c r="N1790" i="1"/>
  <c r="M1790" i="1"/>
  <c r="L1790" i="1"/>
  <c r="W1789" i="1"/>
  <c r="N1789" i="1"/>
  <c r="M1789" i="1"/>
  <c r="L1789" i="1"/>
  <c r="W1788" i="1"/>
  <c r="N1788" i="1"/>
  <c r="M1788" i="1"/>
  <c r="L1788" i="1"/>
  <c r="W1787" i="1"/>
  <c r="N1787" i="1"/>
  <c r="M1787" i="1"/>
  <c r="L1787" i="1"/>
  <c r="W1786" i="1"/>
  <c r="N1786" i="1"/>
  <c r="M1786" i="1"/>
  <c r="L1786" i="1"/>
  <c r="W1785" i="1"/>
  <c r="N1785" i="1"/>
  <c r="M1785" i="1"/>
  <c r="L1785" i="1"/>
  <c r="W1784" i="1"/>
  <c r="N1784" i="1"/>
  <c r="M1784" i="1"/>
  <c r="L1784" i="1"/>
  <c r="W1783" i="1"/>
  <c r="N1783" i="1"/>
  <c r="M1783" i="1"/>
  <c r="L1783" i="1"/>
  <c r="W1782" i="1"/>
  <c r="N1782" i="1"/>
  <c r="M1782" i="1"/>
  <c r="L1782" i="1"/>
  <c r="W1781" i="1"/>
  <c r="N1781" i="1"/>
  <c r="M1781" i="1"/>
  <c r="L1781" i="1"/>
  <c r="W1780" i="1"/>
  <c r="N1780" i="1"/>
  <c r="M1780" i="1"/>
  <c r="L1780" i="1"/>
  <c r="W1779" i="1"/>
  <c r="N1779" i="1"/>
  <c r="M1779" i="1"/>
  <c r="L1779" i="1"/>
  <c r="W1778" i="1"/>
  <c r="N1778" i="1"/>
  <c r="M1778" i="1"/>
  <c r="L1778" i="1"/>
  <c r="W1777" i="1"/>
  <c r="N1777" i="1"/>
  <c r="M1777" i="1"/>
  <c r="L1777" i="1"/>
  <c r="W1776" i="1"/>
  <c r="N1776" i="1"/>
  <c r="M1776" i="1"/>
  <c r="L1776" i="1"/>
  <c r="W1775" i="1"/>
  <c r="N1775" i="1"/>
  <c r="M1775" i="1"/>
  <c r="L1775" i="1"/>
  <c r="W1774" i="1"/>
  <c r="N1774" i="1"/>
  <c r="M1774" i="1"/>
  <c r="L1774" i="1"/>
  <c r="W1773" i="1"/>
  <c r="N1773" i="1"/>
  <c r="M1773" i="1"/>
  <c r="L1773" i="1"/>
  <c r="W1772" i="1"/>
  <c r="N1772" i="1"/>
  <c r="M1772" i="1"/>
  <c r="L1772" i="1"/>
  <c r="W1771" i="1"/>
  <c r="N1771" i="1"/>
  <c r="M1771" i="1"/>
  <c r="L1771" i="1"/>
  <c r="W1770" i="1"/>
  <c r="N1770" i="1"/>
  <c r="M1770" i="1"/>
  <c r="L1770" i="1"/>
  <c r="W1769" i="1"/>
  <c r="N1769" i="1"/>
  <c r="M1769" i="1"/>
  <c r="L1769" i="1"/>
  <c r="W1768" i="1"/>
  <c r="N1768" i="1"/>
  <c r="M1768" i="1"/>
  <c r="L1768" i="1"/>
  <c r="W1767" i="1"/>
  <c r="N1767" i="1"/>
  <c r="M1767" i="1"/>
  <c r="L1767" i="1"/>
  <c r="W1766" i="1"/>
  <c r="N1766" i="1"/>
  <c r="M1766" i="1"/>
  <c r="L1766" i="1"/>
  <c r="W1765" i="1"/>
  <c r="N1765" i="1"/>
  <c r="M1765" i="1"/>
  <c r="L1765" i="1"/>
  <c r="W1764" i="1"/>
  <c r="N1764" i="1"/>
  <c r="M1764" i="1"/>
  <c r="L1764" i="1"/>
  <c r="W1763" i="1"/>
  <c r="N1763" i="1"/>
  <c r="M1763" i="1"/>
  <c r="L1763" i="1"/>
  <c r="W1762" i="1"/>
  <c r="N1762" i="1"/>
  <c r="M1762" i="1"/>
  <c r="L1762" i="1"/>
  <c r="W1761" i="1"/>
  <c r="N1761" i="1"/>
  <c r="M1761" i="1"/>
  <c r="L1761" i="1"/>
  <c r="W1760" i="1"/>
  <c r="N1760" i="1"/>
  <c r="M1760" i="1"/>
  <c r="L1760" i="1"/>
  <c r="W1759" i="1"/>
  <c r="N1759" i="1"/>
  <c r="M1759" i="1"/>
  <c r="L1759" i="1"/>
  <c r="W1758" i="1"/>
  <c r="N1758" i="1"/>
  <c r="M1758" i="1"/>
  <c r="L1758" i="1"/>
  <c r="W1757" i="1"/>
  <c r="N1757" i="1"/>
  <c r="M1757" i="1"/>
  <c r="L1757" i="1"/>
  <c r="W1756" i="1"/>
  <c r="N1756" i="1"/>
  <c r="M1756" i="1"/>
  <c r="L1756" i="1"/>
  <c r="W1755" i="1"/>
  <c r="N1755" i="1"/>
  <c r="M1755" i="1"/>
  <c r="L1755" i="1"/>
  <c r="W1754" i="1"/>
  <c r="N1754" i="1"/>
  <c r="M1754" i="1"/>
  <c r="L1754" i="1"/>
  <c r="W1753" i="1"/>
  <c r="N1753" i="1"/>
  <c r="M1753" i="1"/>
  <c r="L1753" i="1"/>
  <c r="W1752" i="1"/>
  <c r="N1752" i="1"/>
  <c r="M1752" i="1"/>
  <c r="L1752" i="1"/>
  <c r="W1751" i="1"/>
  <c r="N1751" i="1"/>
  <c r="M1751" i="1"/>
  <c r="L1751" i="1"/>
  <c r="W1750" i="1"/>
  <c r="N1750" i="1"/>
  <c r="M1750" i="1"/>
  <c r="L1750" i="1"/>
  <c r="W1749" i="1"/>
  <c r="N1749" i="1"/>
  <c r="M1749" i="1"/>
  <c r="L1749" i="1"/>
  <c r="W1748" i="1"/>
  <c r="N1748" i="1"/>
  <c r="M1748" i="1"/>
  <c r="L1748" i="1"/>
  <c r="W1747" i="1"/>
  <c r="N1747" i="1"/>
  <c r="M1747" i="1"/>
  <c r="L1747" i="1"/>
  <c r="J1747" i="1"/>
  <c r="W1746" i="1"/>
  <c r="N1746" i="1"/>
  <c r="M1746" i="1"/>
  <c r="L1746" i="1"/>
  <c r="J1746" i="1"/>
  <c r="W1745" i="1"/>
  <c r="N1745" i="1"/>
  <c r="M1745" i="1"/>
  <c r="L1745" i="1"/>
  <c r="W1744" i="1"/>
  <c r="N1744" i="1"/>
  <c r="M1744" i="1"/>
  <c r="L1744" i="1"/>
  <c r="W1743" i="1"/>
  <c r="N1743" i="1"/>
  <c r="M1743" i="1"/>
  <c r="L1743" i="1"/>
  <c r="W1742" i="1"/>
  <c r="N1742" i="1"/>
  <c r="M1742" i="1"/>
  <c r="L1742" i="1"/>
  <c r="W1741" i="1"/>
  <c r="N1741" i="1"/>
  <c r="M1741" i="1"/>
  <c r="L1741" i="1"/>
  <c r="W1740" i="1"/>
  <c r="N1740" i="1"/>
  <c r="M1740" i="1"/>
  <c r="L1740" i="1"/>
  <c r="W1739" i="1"/>
  <c r="N1739" i="1"/>
  <c r="M1739" i="1"/>
  <c r="L1739" i="1"/>
  <c r="W1738" i="1"/>
  <c r="N1738" i="1"/>
  <c r="M1738" i="1"/>
  <c r="L1738" i="1"/>
  <c r="W1737" i="1"/>
  <c r="N1737" i="1"/>
  <c r="M1737" i="1"/>
  <c r="L1737" i="1"/>
  <c r="W1736" i="1"/>
  <c r="N1736" i="1"/>
  <c r="M1736" i="1"/>
  <c r="L1736" i="1"/>
  <c r="W1735" i="1"/>
  <c r="N1735" i="1"/>
  <c r="M1735" i="1"/>
  <c r="L1735" i="1"/>
  <c r="W1734" i="1"/>
  <c r="N1734" i="1"/>
  <c r="M1734" i="1"/>
  <c r="L1734" i="1"/>
  <c r="W1733" i="1"/>
  <c r="N1733" i="1"/>
  <c r="M1733" i="1"/>
  <c r="L1733" i="1"/>
  <c r="W1732" i="1"/>
  <c r="N1732" i="1"/>
  <c r="M1732" i="1"/>
  <c r="L1732" i="1"/>
  <c r="W1731" i="1"/>
  <c r="N1731" i="1"/>
  <c r="M1731" i="1"/>
  <c r="L1731" i="1"/>
  <c r="W1730" i="1"/>
  <c r="N1730" i="1"/>
  <c r="M1730" i="1"/>
  <c r="L1730" i="1"/>
  <c r="W1729" i="1"/>
  <c r="N1729" i="1"/>
  <c r="M1729" i="1"/>
  <c r="L1729" i="1"/>
  <c r="W1728" i="1"/>
  <c r="N1728" i="1"/>
  <c r="M1728" i="1"/>
  <c r="L1728" i="1"/>
  <c r="W1727" i="1"/>
  <c r="N1727" i="1"/>
  <c r="M1727" i="1"/>
  <c r="L1727" i="1"/>
  <c r="W1726" i="1"/>
  <c r="N1726" i="1"/>
  <c r="M1726" i="1"/>
  <c r="L1726" i="1"/>
  <c r="W1725" i="1"/>
  <c r="N1725" i="1"/>
  <c r="M1725" i="1"/>
  <c r="L1725" i="1"/>
  <c r="W1724" i="1"/>
  <c r="N1724" i="1"/>
  <c r="M1724" i="1"/>
  <c r="L1724" i="1"/>
  <c r="H1724" i="1"/>
  <c r="W1723" i="1"/>
  <c r="N1723" i="1"/>
  <c r="M1723" i="1"/>
  <c r="L1723" i="1"/>
  <c r="W1722" i="1"/>
  <c r="N1722" i="1"/>
  <c r="M1722" i="1"/>
  <c r="L1722" i="1"/>
  <c r="W1721" i="1"/>
  <c r="N1721" i="1"/>
  <c r="M1721" i="1"/>
  <c r="L1721" i="1"/>
  <c r="W1720" i="1"/>
  <c r="N1720" i="1"/>
  <c r="M1720" i="1"/>
  <c r="L1720" i="1"/>
  <c r="W1719" i="1"/>
  <c r="N1719" i="1"/>
  <c r="M1719" i="1"/>
  <c r="L1719" i="1"/>
  <c r="W1718" i="1"/>
  <c r="N1718" i="1"/>
  <c r="M1718" i="1"/>
  <c r="L1718" i="1"/>
  <c r="W1717" i="1"/>
  <c r="N1717" i="1"/>
  <c r="M1717" i="1"/>
  <c r="L1717" i="1"/>
  <c r="W1716" i="1"/>
  <c r="N1716" i="1"/>
  <c r="M1716" i="1"/>
  <c r="L1716" i="1"/>
  <c r="W1715" i="1"/>
  <c r="N1715" i="1"/>
  <c r="M1715" i="1"/>
  <c r="L1715" i="1"/>
  <c r="W1714" i="1"/>
  <c r="N1714" i="1"/>
  <c r="M1714" i="1"/>
  <c r="L1714" i="1"/>
  <c r="W1713" i="1"/>
  <c r="N1713" i="1"/>
  <c r="M1713" i="1"/>
  <c r="L1713" i="1"/>
  <c r="H1713" i="1"/>
  <c r="W1712" i="1"/>
  <c r="N1712" i="1"/>
  <c r="M1712" i="1"/>
  <c r="L1712" i="1"/>
  <c r="W1711" i="1"/>
  <c r="N1711" i="1"/>
  <c r="M1711" i="1"/>
  <c r="L1711" i="1"/>
  <c r="W1710" i="1"/>
  <c r="N1710" i="1"/>
  <c r="M1710" i="1"/>
  <c r="L1710" i="1"/>
  <c r="W1709" i="1"/>
  <c r="N1709" i="1"/>
  <c r="M1709" i="1"/>
  <c r="L1709" i="1"/>
  <c r="W1708" i="1"/>
  <c r="N1708" i="1"/>
  <c r="M1708" i="1"/>
  <c r="L1708" i="1"/>
  <c r="W1707" i="1"/>
  <c r="N1707" i="1"/>
  <c r="M1707" i="1"/>
  <c r="L1707" i="1"/>
  <c r="W1706" i="1"/>
  <c r="N1706" i="1"/>
  <c r="M1706" i="1"/>
  <c r="L1706" i="1"/>
  <c r="W1705" i="1"/>
  <c r="N1705" i="1"/>
  <c r="M1705" i="1"/>
  <c r="L1705" i="1"/>
  <c r="W1704" i="1"/>
  <c r="N1704" i="1"/>
  <c r="M1704" i="1"/>
  <c r="L1704" i="1"/>
  <c r="W1703" i="1"/>
  <c r="N1703" i="1"/>
  <c r="M1703" i="1"/>
  <c r="L1703" i="1"/>
  <c r="W1702" i="1"/>
  <c r="N1702" i="1"/>
  <c r="M1702" i="1"/>
  <c r="L1702" i="1"/>
  <c r="W1701" i="1"/>
  <c r="N1701" i="1"/>
  <c r="M1701" i="1"/>
  <c r="L1701" i="1"/>
  <c r="W1700" i="1"/>
  <c r="N1700" i="1"/>
  <c r="M1700" i="1"/>
  <c r="L1700" i="1"/>
  <c r="W1699" i="1"/>
  <c r="N1699" i="1"/>
  <c r="M1699" i="1"/>
  <c r="L1699" i="1"/>
  <c r="W1698" i="1"/>
  <c r="N1698" i="1"/>
  <c r="M1698" i="1"/>
  <c r="L1698" i="1"/>
  <c r="W1697" i="1"/>
  <c r="N1697" i="1"/>
  <c r="M1697" i="1"/>
  <c r="L1697" i="1"/>
  <c r="W1696" i="1"/>
  <c r="N1696" i="1"/>
  <c r="M1696" i="1"/>
  <c r="L1696" i="1"/>
  <c r="W1695" i="1"/>
  <c r="N1695" i="1"/>
  <c r="M1695" i="1"/>
  <c r="L1695" i="1"/>
  <c r="W1694" i="1"/>
  <c r="N1694" i="1"/>
  <c r="M1694" i="1"/>
  <c r="L1694" i="1"/>
  <c r="W1693" i="1"/>
  <c r="N1693" i="1"/>
  <c r="M1693" i="1"/>
  <c r="L1693" i="1"/>
  <c r="W1692" i="1"/>
  <c r="N1692" i="1"/>
  <c r="M1692" i="1"/>
  <c r="L1692" i="1"/>
  <c r="W1691" i="1"/>
  <c r="N1691" i="1"/>
  <c r="M1691" i="1"/>
  <c r="L1691" i="1"/>
  <c r="W1690" i="1"/>
  <c r="N1690" i="1"/>
  <c r="M1690" i="1"/>
  <c r="L1690" i="1"/>
  <c r="W1689" i="1"/>
  <c r="N1689" i="1"/>
  <c r="M1689" i="1"/>
  <c r="L1689" i="1"/>
  <c r="W1688" i="1"/>
  <c r="N1688" i="1"/>
  <c r="M1688" i="1"/>
  <c r="L1688" i="1"/>
  <c r="W1687" i="1"/>
  <c r="N1687" i="1"/>
  <c r="M1687" i="1"/>
  <c r="L1687" i="1"/>
  <c r="W1686" i="1"/>
  <c r="N1686" i="1"/>
  <c r="M1686" i="1"/>
  <c r="L1686" i="1"/>
  <c r="W1685" i="1"/>
  <c r="N1685" i="1"/>
  <c r="M1685" i="1"/>
  <c r="L1685" i="1"/>
  <c r="W1684" i="1"/>
  <c r="N1684" i="1"/>
  <c r="M1684" i="1"/>
  <c r="L1684" i="1"/>
  <c r="W1683" i="1"/>
  <c r="N1683" i="1"/>
  <c r="M1683" i="1"/>
  <c r="L1683" i="1"/>
  <c r="W1682" i="1"/>
  <c r="N1682" i="1"/>
  <c r="M1682" i="1"/>
  <c r="L1682" i="1"/>
  <c r="W1681" i="1"/>
  <c r="N1681" i="1"/>
  <c r="M1681" i="1"/>
  <c r="L1681" i="1"/>
  <c r="W1680" i="1"/>
  <c r="N1680" i="1"/>
  <c r="M1680" i="1"/>
  <c r="L1680" i="1"/>
  <c r="W1679" i="1"/>
  <c r="N1679" i="1"/>
  <c r="M1679" i="1"/>
  <c r="L1679" i="1"/>
  <c r="W1678" i="1"/>
  <c r="N1678" i="1"/>
  <c r="M1678" i="1"/>
  <c r="L1678" i="1"/>
  <c r="W1677" i="1"/>
  <c r="N1677" i="1"/>
  <c r="M1677" i="1"/>
  <c r="L1677" i="1"/>
  <c r="W1676" i="1"/>
  <c r="N1676" i="1"/>
  <c r="M1676" i="1"/>
  <c r="L1676" i="1"/>
  <c r="W1675" i="1"/>
  <c r="N1675" i="1"/>
  <c r="M1675" i="1"/>
  <c r="L1675" i="1"/>
  <c r="W1674" i="1"/>
  <c r="N1674" i="1"/>
  <c r="M1674" i="1"/>
  <c r="L1674" i="1"/>
  <c r="W1673" i="1"/>
  <c r="N1673" i="1"/>
  <c r="M1673" i="1"/>
  <c r="L1673" i="1"/>
  <c r="W1672" i="1"/>
  <c r="N1672" i="1"/>
  <c r="M1672" i="1"/>
  <c r="L1672" i="1"/>
  <c r="W1671" i="1"/>
  <c r="N1671" i="1"/>
  <c r="M1671" i="1"/>
  <c r="L1671" i="1"/>
  <c r="W1670" i="1"/>
  <c r="N1670" i="1"/>
  <c r="M1670" i="1"/>
  <c r="L1670" i="1"/>
  <c r="W1669" i="1"/>
  <c r="N1669" i="1"/>
  <c r="M1669" i="1"/>
  <c r="L1669" i="1"/>
  <c r="W1668" i="1"/>
  <c r="N1668" i="1"/>
  <c r="M1668" i="1"/>
  <c r="L1668" i="1"/>
  <c r="W1667" i="1"/>
  <c r="N1667" i="1"/>
  <c r="M1667" i="1"/>
  <c r="L1667" i="1"/>
  <c r="W1666" i="1"/>
  <c r="N1666" i="1"/>
  <c r="M1666" i="1"/>
  <c r="L1666" i="1"/>
  <c r="W1665" i="1"/>
  <c r="N1665" i="1"/>
  <c r="M1665" i="1"/>
  <c r="L1665" i="1"/>
  <c r="W1664" i="1"/>
  <c r="N1664" i="1"/>
  <c r="M1664" i="1"/>
  <c r="L1664" i="1"/>
  <c r="W1663" i="1"/>
  <c r="N1663" i="1"/>
  <c r="M1663" i="1"/>
  <c r="L1663" i="1"/>
  <c r="W1662" i="1"/>
  <c r="N1662" i="1"/>
  <c r="M1662" i="1"/>
  <c r="L1662" i="1"/>
  <c r="W1661" i="1"/>
  <c r="N1661" i="1"/>
  <c r="M1661" i="1"/>
  <c r="L1661" i="1"/>
  <c r="W1660" i="1"/>
  <c r="N1660" i="1"/>
  <c r="M1660" i="1"/>
  <c r="L1660" i="1"/>
  <c r="W1659" i="1"/>
  <c r="N1659" i="1"/>
  <c r="M1659" i="1"/>
  <c r="L1659" i="1"/>
  <c r="W1658" i="1"/>
  <c r="N1658" i="1"/>
  <c r="M1658" i="1"/>
  <c r="L1658" i="1"/>
  <c r="W1657" i="1"/>
  <c r="N1657" i="1"/>
  <c r="M1657" i="1"/>
  <c r="L1657" i="1"/>
  <c r="W1656" i="1"/>
  <c r="N1656" i="1"/>
  <c r="M1656" i="1"/>
  <c r="L1656" i="1"/>
  <c r="W1655" i="1"/>
  <c r="N1655" i="1"/>
  <c r="M1655" i="1"/>
  <c r="L1655" i="1"/>
  <c r="W1654" i="1"/>
  <c r="N1654" i="1"/>
  <c r="M1654" i="1"/>
  <c r="L1654" i="1"/>
  <c r="W1653" i="1"/>
  <c r="N1653" i="1"/>
  <c r="M1653" i="1"/>
  <c r="L1653" i="1"/>
  <c r="W1652" i="1"/>
  <c r="N1652" i="1"/>
  <c r="M1652" i="1"/>
  <c r="L1652" i="1"/>
  <c r="W1651" i="1"/>
  <c r="N1651" i="1"/>
  <c r="M1651" i="1"/>
  <c r="L1651" i="1"/>
  <c r="W1650" i="1"/>
  <c r="N1650" i="1"/>
  <c r="M1650" i="1"/>
  <c r="L1650" i="1"/>
  <c r="W1649" i="1"/>
  <c r="N1649" i="1"/>
  <c r="M1649" i="1"/>
  <c r="L1649" i="1"/>
  <c r="W1648" i="1"/>
  <c r="N1648" i="1"/>
  <c r="M1648" i="1"/>
  <c r="L1648" i="1"/>
  <c r="W1647" i="1"/>
  <c r="N1647" i="1"/>
  <c r="M1647" i="1"/>
  <c r="L1647" i="1"/>
  <c r="W1646" i="1"/>
  <c r="N1646" i="1"/>
  <c r="M1646" i="1"/>
  <c r="L1646" i="1"/>
  <c r="W1645" i="1"/>
  <c r="N1645" i="1"/>
  <c r="M1645" i="1"/>
  <c r="L1645" i="1"/>
  <c r="W1644" i="1"/>
  <c r="N1644" i="1"/>
  <c r="M1644" i="1"/>
  <c r="L1644" i="1"/>
  <c r="W1643" i="1"/>
  <c r="N1643" i="1"/>
  <c r="M1643" i="1"/>
  <c r="L1643" i="1"/>
  <c r="W1642" i="1"/>
  <c r="N1642" i="1"/>
  <c r="M1642" i="1"/>
  <c r="L1642" i="1"/>
  <c r="W1641" i="1"/>
  <c r="N1641" i="1"/>
  <c r="M1641" i="1"/>
  <c r="L1641" i="1"/>
  <c r="W1640" i="1"/>
  <c r="N1640" i="1"/>
  <c r="M1640" i="1"/>
  <c r="L1640" i="1"/>
  <c r="W1639" i="1"/>
  <c r="N1639" i="1"/>
  <c r="M1639" i="1"/>
  <c r="L1639" i="1"/>
  <c r="W1638" i="1"/>
  <c r="N1638" i="1"/>
  <c r="M1638" i="1"/>
  <c r="L1638" i="1"/>
  <c r="W1637" i="1"/>
  <c r="N1637" i="1"/>
  <c r="M1637" i="1"/>
  <c r="L1637" i="1"/>
  <c r="W1636" i="1"/>
  <c r="N1636" i="1"/>
  <c r="M1636" i="1"/>
  <c r="L1636" i="1"/>
  <c r="W1635" i="1"/>
  <c r="N1635" i="1"/>
  <c r="M1635" i="1"/>
  <c r="L1635" i="1"/>
  <c r="W1634" i="1"/>
  <c r="N1634" i="1"/>
  <c r="M1634" i="1"/>
  <c r="L1634" i="1"/>
  <c r="W1633" i="1"/>
  <c r="N1633" i="1"/>
  <c r="M1633" i="1"/>
  <c r="L1633" i="1"/>
  <c r="W1632" i="1"/>
  <c r="N1632" i="1"/>
  <c r="M1632" i="1"/>
  <c r="L1632" i="1"/>
  <c r="W1631" i="1"/>
  <c r="N1631" i="1"/>
  <c r="M1631" i="1"/>
  <c r="L1631" i="1"/>
  <c r="W1630" i="1"/>
  <c r="N1630" i="1"/>
  <c r="M1630" i="1"/>
  <c r="L1630" i="1"/>
  <c r="W1629" i="1"/>
  <c r="N1629" i="1"/>
  <c r="M1629" i="1"/>
  <c r="L1629" i="1"/>
  <c r="W1628" i="1"/>
  <c r="N1628" i="1"/>
  <c r="M1628" i="1"/>
  <c r="L1628" i="1"/>
  <c r="W1627" i="1"/>
  <c r="N1627" i="1"/>
  <c r="M1627" i="1"/>
  <c r="L1627" i="1"/>
  <c r="W1626" i="1"/>
  <c r="N1626" i="1"/>
  <c r="M1626" i="1"/>
  <c r="L1626" i="1"/>
  <c r="W1625" i="1"/>
  <c r="N1625" i="1"/>
  <c r="M1625" i="1"/>
  <c r="L1625" i="1"/>
  <c r="W1624" i="1"/>
  <c r="N1624" i="1"/>
  <c r="M1624" i="1"/>
  <c r="L1624" i="1"/>
  <c r="W1623" i="1"/>
  <c r="N1623" i="1"/>
  <c r="M1623" i="1"/>
  <c r="L1623" i="1"/>
  <c r="W1622" i="1"/>
  <c r="N1622" i="1"/>
  <c r="M1622" i="1"/>
  <c r="L1622" i="1"/>
  <c r="W1621" i="1"/>
  <c r="N1621" i="1"/>
  <c r="M1621" i="1"/>
  <c r="L1621" i="1"/>
  <c r="W1620" i="1"/>
  <c r="N1620" i="1"/>
  <c r="M1620" i="1"/>
  <c r="L1620" i="1"/>
  <c r="W1619" i="1"/>
  <c r="N1619" i="1"/>
  <c r="M1619" i="1"/>
  <c r="L1619" i="1"/>
  <c r="W1618" i="1"/>
  <c r="N1618" i="1"/>
  <c r="M1618" i="1"/>
  <c r="L1618" i="1"/>
  <c r="W1617" i="1"/>
  <c r="N1617" i="1"/>
  <c r="M1617" i="1"/>
  <c r="L1617" i="1"/>
  <c r="W1616" i="1"/>
  <c r="N1616" i="1"/>
  <c r="M1616" i="1"/>
  <c r="L1616" i="1"/>
  <c r="W1615" i="1"/>
  <c r="N1615" i="1"/>
  <c r="M1615" i="1"/>
  <c r="L1615" i="1"/>
  <c r="W1614" i="1"/>
  <c r="N1614" i="1"/>
  <c r="M1614" i="1"/>
  <c r="L1614" i="1"/>
  <c r="W1613" i="1"/>
  <c r="N1613" i="1"/>
  <c r="M1613" i="1"/>
  <c r="L1613" i="1"/>
  <c r="W1612" i="1"/>
  <c r="N1612" i="1"/>
  <c r="M1612" i="1"/>
  <c r="L1612" i="1"/>
  <c r="W1611" i="1"/>
  <c r="N1611" i="1"/>
  <c r="M1611" i="1"/>
  <c r="L1611" i="1"/>
  <c r="W1610" i="1"/>
  <c r="N1610" i="1"/>
  <c r="M1610" i="1"/>
  <c r="L1610" i="1"/>
  <c r="W1609" i="1"/>
  <c r="N1609" i="1"/>
  <c r="M1609" i="1"/>
  <c r="L1609" i="1"/>
  <c r="W1608" i="1"/>
  <c r="N1608" i="1"/>
  <c r="M1608" i="1"/>
  <c r="L1608" i="1"/>
  <c r="W1607" i="1"/>
  <c r="N1607" i="1"/>
  <c r="M1607" i="1"/>
  <c r="L1607" i="1"/>
  <c r="W1606" i="1"/>
  <c r="N1606" i="1"/>
  <c r="M1606" i="1"/>
  <c r="L1606" i="1"/>
  <c r="W1605" i="1"/>
  <c r="N1605" i="1"/>
  <c r="M1605" i="1"/>
  <c r="L1605" i="1"/>
  <c r="W1604" i="1"/>
  <c r="N1604" i="1"/>
  <c r="M1604" i="1"/>
  <c r="L1604" i="1"/>
  <c r="W1603" i="1"/>
  <c r="N1603" i="1"/>
  <c r="M1603" i="1"/>
  <c r="L1603" i="1"/>
  <c r="W1602" i="1"/>
  <c r="N1602" i="1"/>
  <c r="M1602" i="1"/>
  <c r="L1602" i="1"/>
  <c r="W1601" i="1"/>
  <c r="N1601" i="1"/>
  <c r="M1601" i="1"/>
  <c r="L1601" i="1"/>
  <c r="W1600" i="1"/>
  <c r="N1600" i="1"/>
  <c r="M1600" i="1"/>
  <c r="L1600" i="1"/>
  <c r="W1599" i="1"/>
  <c r="N1599" i="1"/>
  <c r="M1599" i="1"/>
  <c r="L1599" i="1"/>
  <c r="W1598" i="1"/>
  <c r="N1598" i="1"/>
  <c r="M1598" i="1"/>
  <c r="L1598" i="1"/>
  <c r="W1597" i="1"/>
  <c r="N1597" i="1"/>
  <c r="M1597" i="1"/>
  <c r="L1597" i="1"/>
  <c r="W1596" i="1"/>
  <c r="N1596" i="1"/>
  <c r="M1596" i="1"/>
  <c r="L1596" i="1"/>
  <c r="W1595" i="1"/>
  <c r="N1595" i="1"/>
  <c r="M1595" i="1"/>
  <c r="L1595" i="1"/>
  <c r="W1594" i="1"/>
  <c r="N1594" i="1"/>
  <c r="M1594" i="1"/>
  <c r="L1594" i="1"/>
  <c r="W1593" i="1"/>
  <c r="N1593" i="1"/>
  <c r="M1593" i="1"/>
  <c r="L1593" i="1"/>
  <c r="W1592" i="1"/>
  <c r="N1592" i="1"/>
  <c r="M1592" i="1"/>
  <c r="L1592" i="1"/>
  <c r="W1591" i="1"/>
  <c r="N1591" i="1"/>
  <c r="M1591" i="1"/>
  <c r="L1591" i="1"/>
  <c r="W1590" i="1"/>
  <c r="N1590" i="1"/>
  <c r="M1590" i="1"/>
  <c r="L1590" i="1"/>
  <c r="W1589" i="1"/>
  <c r="N1589" i="1"/>
  <c r="M1589" i="1"/>
  <c r="L1589" i="1"/>
  <c r="W1588" i="1"/>
  <c r="N1588" i="1"/>
  <c r="M1588" i="1"/>
  <c r="L1588" i="1"/>
  <c r="W1587" i="1"/>
  <c r="N1587" i="1"/>
  <c r="M1587" i="1"/>
  <c r="L1587" i="1"/>
  <c r="W1586" i="1"/>
  <c r="N1586" i="1"/>
  <c r="M1586" i="1"/>
  <c r="L1586" i="1"/>
  <c r="W1585" i="1"/>
  <c r="N1585" i="1"/>
  <c r="M1585" i="1"/>
  <c r="L1585" i="1"/>
  <c r="W1584" i="1"/>
  <c r="N1584" i="1"/>
  <c r="M1584" i="1"/>
  <c r="L1584" i="1"/>
  <c r="W1583" i="1"/>
  <c r="N1583" i="1"/>
  <c r="M1583" i="1"/>
  <c r="L1583" i="1"/>
  <c r="W1582" i="1"/>
  <c r="N1582" i="1"/>
  <c r="M1582" i="1"/>
  <c r="L1582" i="1"/>
  <c r="W1581" i="1"/>
  <c r="N1581" i="1"/>
  <c r="M1581" i="1"/>
  <c r="L1581" i="1"/>
  <c r="W1580" i="1"/>
  <c r="N1580" i="1"/>
  <c r="M1580" i="1"/>
  <c r="L1580" i="1"/>
  <c r="W1579" i="1"/>
  <c r="N1579" i="1"/>
  <c r="M1579" i="1"/>
  <c r="L1579" i="1"/>
  <c r="W1578" i="1"/>
  <c r="N1578" i="1"/>
  <c r="M1578" i="1"/>
  <c r="L1578" i="1"/>
  <c r="W1577" i="1"/>
  <c r="N1577" i="1"/>
  <c r="M1577" i="1"/>
  <c r="L1577" i="1"/>
  <c r="W1576" i="1"/>
  <c r="N1576" i="1"/>
  <c r="M1576" i="1"/>
  <c r="L1576" i="1"/>
  <c r="W1575" i="1"/>
  <c r="N1575" i="1"/>
  <c r="M1575" i="1"/>
  <c r="L1575" i="1"/>
  <c r="W1574" i="1"/>
  <c r="N1574" i="1"/>
  <c r="M1574" i="1"/>
  <c r="L1574" i="1"/>
  <c r="W1573" i="1"/>
  <c r="N1573" i="1"/>
  <c r="M1573" i="1"/>
  <c r="L1573" i="1"/>
  <c r="W1572" i="1"/>
  <c r="N1572" i="1"/>
  <c r="M1572" i="1"/>
  <c r="L1572" i="1"/>
  <c r="W1571" i="1"/>
  <c r="N1571" i="1"/>
  <c r="M1571" i="1"/>
  <c r="L1571" i="1"/>
  <c r="W1570" i="1"/>
  <c r="N1570" i="1"/>
  <c r="M1570" i="1"/>
  <c r="L1570" i="1"/>
  <c r="W1569" i="1"/>
  <c r="N1569" i="1"/>
  <c r="M1569" i="1"/>
  <c r="L1569" i="1"/>
  <c r="W1568" i="1"/>
  <c r="N1568" i="1"/>
  <c r="M1568" i="1"/>
  <c r="L1568" i="1"/>
  <c r="W1567" i="1"/>
  <c r="N1567" i="1"/>
  <c r="M1567" i="1"/>
  <c r="L1567" i="1"/>
  <c r="W1566" i="1"/>
  <c r="N1566" i="1"/>
  <c r="M1566" i="1"/>
  <c r="L1566" i="1"/>
  <c r="W1565" i="1"/>
  <c r="N1565" i="1"/>
  <c r="M1565" i="1"/>
  <c r="L1565" i="1"/>
  <c r="W1564" i="1"/>
  <c r="N1564" i="1"/>
  <c r="M1564" i="1"/>
  <c r="L1564" i="1"/>
  <c r="W1563" i="1"/>
  <c r="N1563" i="1"/>
  <c r="M1563" i="1"/>
  <c r="L1563" i="1"/>
  <c r="W1562" i="1"/>
  <c r="N1562" i="1"/>
  <c r="M1562" i="1"/>
  <c r="L1562" i="1"/>
  <c r="W1561" i="1"/>
  <c r="N1561" i="1"/>
  <c r="M1561" i="1"/>
  <c r="L1561" i="1"/>
  <c r="W1560" i="1"/>
  <c r="N1560" i="1"/>
  <c r="M1560" i="1"/>
  <c r="L1560" i="1"/>
  <c r="W1559" i="1"/>
  <c r="N1559" i="1"/>
  <c r="M1559" i="1"/>
  <c r="L1559" i="1"/>
  <c r="W1558" i="1"/>
  <c r="N1558" i="1"/>
  <c r="M1558" i="1"/>
  <c r="L1558" i="1"/>
  <c r="W1557" i="1"/>
  <c r="N1557" i="1"/>
  <c r="M1557" i="1"/>
  <c r="L1557" i="1"/>
  <c r="W1556" i="1"/>
  <c r="N1556" i="1"/>
  <c r="M1556" i="1"/>
  <c r="L1556" i="1"/>
  <c r="W1555" i="1"/>
  <c r="N1555" i="1"/>
  <c r="M1555" i="1"/>
  <c r="L1555" i="1"/>
  <c r="W1554" i="1"/>
  <c r="N1554" i="1"/>
  <c r="M1554" i="1"/>
  <c r="L1554" i="1"/>
  <c r="W1553" i="1"/>
  <c r="N1553" i="1"/>
  <c r="M1553" i="1"/>
  <c r="L1553" i="1"/>
  <c r="W1552" i="1"/>
  <c r="N1552" i="1"/>
  <c r="M1552" i="1"/>
  <c r="L1552" i="1"/>
  <c r="W1551" i="1"/>
  <c r="N1551" i="1"/>
  <c r="M1551" i="1"/>
  <c r="L1551" i="1"/>
  <c r="W1550" i="1"/>
  <c r="N1550" i="1"/>
  <c r="M1550" i="1"/>
  <c r="L1550" i="1"/>
  <c r="W1549" i="1"/>
  <c r="N1549" i="1"/>
  <c r="M1549" i="1"/>
  <c r="L1549" i="1"/>
  <c r="W1548" i="1"/>
  <c r="N1548" i="1"/>
  <c r="M1548" i="1"/>
  <c r="L1548" i="1"/>
  <c r="W1547" i="1"/>
  <c r="N1547" i="1"/>
  <c r="M1547" i="1"/>
  <c r="L1547" i="1"/>
  <c r="W1546" i="1"/>
  <c r="N1546" i="1"/>
  <c r="M1546" i="1"/>
  <c r="L1546" i="1"/>
  <c r="W1545" i="1"/>
  <c r="N1545" i="1"/>
  <c r="M1545" i="1"/>
  <c r="L1545" i="1"/>
  <c r="W1544" i="1"/>
  <c r="N1544" i="1"/>
  <c r="M1544" i="1"/>
  <c r="L1544" i="1"/>
  <c r="W1543" i="1"/>
  <c r="N1543" i="1"/>
  <c r="M1543" i="1"/>
  <c r="L1543" i="1"/>
  <c r="W1542" i="1"/>
  <c r="N1542" i="1"/>
  <c r="M1542" i="1"/>
  <c r="L1542" i="1"/>
  <c r="J1542" i="1"/>
  <c r="W1541" i="1"/>
  <c r="N1541" i="1"/>
  <c r="M1541" i="1"/>
  <c r="L1541" i="1"/>
  <c r="J1541" i="1"/>
  <c r="W1540" i="1"/>
  <c r="N1540" i="1"/>
  <c r="M1540" i="1"/>
  <c r="L1540" i="1"/>
  <c r="I1540" i="1"/>
  <c r="W1539" i="1"/>
  <c r="N1539" i="1"/>
  <c r="M1539" i="1"/>
  <c r="L1539" i="1"/>
  <c r="W1538" i="1"/>
  <c r="N1538" i="1"/>
  <c r="M1538" i="1"/>
  <c r="L1538" i="1"/>
  <c r="W1537" i="1"/>
  <c r="N1537" i="1"/>
  <c r="M1537" i="1"/>
  <c r="L1537" i="1"/>
  <c r="W1536" i="1"/>
  <c r="N1536" i="1"/>
  <c r="M1536" i="1"/>
  <c r="L1536" i="1"/>
  <c r="W1535" i="1"/>
  <c r="N1535" i="1"/>
  <c r="M1535" i="1"/>
  <c r="L1535" i="1"/>
  <c r="W1534" i="1"/>
  <c r="N1534" i="1"/>
  <c r="M1534" i="1"/>
  <c r="L1534" i="1"/>
  <c r="W1533" i="1"/>
  <c r="N1533" i="1"/>
  <c r="M1533" i="1"/>
  <c r="L1533" i="1"/>
  <c r="W1532" i="1"/>
  <c r="N1532" i="1"/>
  <c r="M1532" i="1"/>
  <c r="L1532" i="1"/>
  <c r="W1531" i="1"/>
  <c r="N1531" i="1"/>
  <c r="M1531" i="1"/>
  <c r="L1531" i="1"/>
  <c r="W1530" i="1"/>
  <c r="N1530" i="1"/>
  <c r="M1530" i="1"/>
  <c r="L1530" i="1"/>
  <c r="W1529" i="1"/>
  <c r="N1529" i="1"/>
  <c r="M1529" i="1"/>
  <c r="L1529" i="1"/>
  <c r="W1528" i="1"/>
  <c r="N1528" i="1"/>
  <c r="M1528" i="1"/>
  <c r="L1528" i="1"/>
  <c r="W1527" i="1"/>
  <c r="N1527" i="1"/>
  <c r="M1527" i="1"/>
  <c r="L1527" i="1"/>
  <c r="W1526" i="1"/>
  <c r="N1526" i="1"/>
  <c r="M1526" i="1"/>
  <c r="L1526" i="1"/>
  <c r="W1525" i="1"/>
  <c r="N1525" i="1"/>
  <c r="M1525" i="1"/>
  <c r="L1525" i="1"/>
  <c r="W1524" i="1"/>
  <c r="N1524" i="1"/>
  <c r="M1524" i="1"/>
  <c r="L1524" i="1"/>
  <c r="W1523" i="1"/>
  <c r="N1523" i="1"/>
  <c r="M1523" i="1"/>
  <c r="L1523" i="1"/>
  <c r="W1522" i="1"/>
  <c r="N1522" i="1"/>
  <c r="M1522" i="1"/>
  <c r="L1522" i="1"/>
  <c r="W1521" i="1"/>
  <c r="N1521" i="1"/>
  <c r="M1521" i="1"/>
  <c r="L1521" i="1"/>
  <c r="W1520" i="1"/>
  <c r="N1520" i="1"/>
  <c r="M1520" i="1"/>
  <c r="L1520" i="1"/>
  <c r="W1519" i="1"/>
  <c r="N1519" i="1"/>
  <c r="M1519" i="1"/>
  <c r="L1519" i="1"/>
  <c r="W1518" i="1"/>
  <c r="N1518" i="1"/>
  <c r="M1518" i="1"/>
  <c r="L1518" i="1"/>
  <c r="W1517" i="1"/>
  <c r="N1517" i="1"/>
  <c r="M1517" i="1"/>
  <c r="L1517" i="1"/>
  <c r="W1516" i="1"/>
  <c r="N1516" i="1"/>
  <c r="M1516" i="1"/>
  <c r="L1516" i="1"/>
  <c r="W1515" i="1"/>
  <c r="N1515" i="1"/>
  <c r="M1515" i="1"/>
  <c r="L1515" i="1"/>
  <c r="W1514" i="1"/>
  <c r="N1514" i="1"/>
  <c r="M1514" i="1"/>
  <c r="L1514" i="1"/>
  <c r="W1513" i="1"/>
  <c r="N1513" i="1"/>
  <c r="M1513" i="1"/>
  <c r="L1513" i="1"/>
  <c r="W1512" i="1"/>
  <c r="N1512" i="1"/>
  <c r="M1512" i="1"/>
  <c r="L1512" i="1"/>
  <c r="W1511" i="1"/>
  <c r="N1511" i="1"/>
  <c r="M1511" i="1"/>
  <c r="L1511" i="1"/>
  <c r="W1510" i="1"/>
  <c r="N1510" i="1"/>
  <c r="M1510" i="1"/>
  <c r="L1510" i="1"/>
  <c r="W1509" i="1"/>
  <c r="N1509" i="1"/>
  <c r="M1509" i="1"/>
  <c r="L1509" i="1"/>
  <c r="W1508" i="1"/>
  <c r="N1508" i="1"/>
  <c r="M1508" i="1"/>
  <c r="L1508" i="1"/>
  <c r="W1507" i="1"/>
  <c r="N1507" i="1"/>
  <c r="M1507" i="1"/>
  <c r="L1507" i="1"/>
  <c r="W1506" i="1"/>
  <c r="N1506" i="1"/>
  <c r="M1506" i="1"/>
  <c r="L1506" i="1"/>
  <c r="W1505" i="1"/>
  <c r="N1505" i="1"/>
  <c r="M1505" i="1"/>
  <c r="L1505" i="1"/>
  <c r="W1504" i="1"/>
  <c r="N1504" i="1"/>
  <c r="M1504" i="1"/>
  <c r="L1504" i="1"/>
  <c r="W1503" i="1"/>
  <c r="N1503" i="1"/>
  <c r="M1503" i="1"/>
  <c r="L1503" i="1"/>
  <c r="W1502" i="1"/>
  <c r="N1502" i="1"/>
  <c r="M1502" i="1"/>
  <c r="L1502" i="1"/>
  <c r="W1501" i="1"/>
  <c r="N1501" i="1"/>
  <c r="M1501" i="1"/>
  <c r="L1501" i="1"/>
  <c r="W1500" i="1"/>
  <c r="N1500" i="1"/>
  <c r="M1500" i="1"/>
  <c r="L1500" i="1"/>
  <c r="W1499" i="1"/>
  <c r="N1499" i="1"/>
  <c r="M1499" i="1"/>
  <c r="L1499" i="1"/>
  <c r="W1498" i="1"/>
  <c r="N1498" i="1"/>
  <c r="M1498" i="1"/>
  <c r="L1498" i="1"/>
  <c r="W1497" i="1"/>
  <c r="N1497" i="1"/>
  <c r="M1497" i="1"/>
  <c r="L1497" i="1"/>
  <c r="W1496" i="1"/>
  <c r="N1496" i="1"/>
  <c r="M1496" i="1"/>
  <c r="L1496" i="1"/>
  <c r="W1495" i="1"/>
  <c r="N1495" i="1"/>
  <c r="M1495" i="1"/>
  <c r="L1495" i="1"/>
  <c r="W1494" i="1"/>
  <c r="N1494" i="1"/>
  <c r="M1494" i="1"/>
  <c r="L1494" i="1"/>
  <c r="W1493" i="1"/>
  <c r="N1493" i="1"/>
  <c r="M1493" i="1"/>
  <c r="L1493" i="1"/>
  <c r="W1492" i="1"/>
  <c r="N1492" i="1"/>
  <c r="M1492" i="1"/>
  <c r="L1492" i="1"/>
  <c r="W1491" i="1"/>
  <c r="N1491" i="1"/>
  <c r="M1491" i="1"/>
  <c r="L1491" i="1"/>
  <c r="W1490" i="1"/>
  <c r="N1490" i="1"/>
  <c r="M1490" i="1"/>
  <c r="L1490" i="1"/>
  <c r="W1489" i="1"/>
  <c r="N1489" i="1"/>
  <c r="M1489" i="1"/>
  <c r="L1489" i="1"/>
  <c r="W1488" i="1"/>
  <c r="N1488" i="1"/>
  <c r="M1488" i="1"/>
  <c r="L1488" i="1"/>
  <c r="W1487" i="1"/>
  <c r="N1487" i="1"/>
  <c r="M1487" i="1"/>
  <c r="L1487" i="1"/>
  <c r="W1486" i="1"/>
  <c r="N1486" i="1"/>
  <c r="M1486" i="1"/>
  <c r="L1486" i="1"/>
  <c r="W1485" i="1"/>
  <c r="N1485" i="1"/>
  <c r="M1485" i="1"/>
  <c r="L1485" i="1"/>
  <c r="W1484" i="1"/>
  <c r="N1484" i="1"/>
  <c r="M1484" i="1"/>
  <c r="L1484" i="1"/>
  <c r="W1483" i="1"/>
  <c r="N1483" i="1"/>
  <c r="M1483" i="1"/>
  <c r="L1483" i="1"/>
  <c r="W1482" i="1"/>
  <c r="N1482" i="1"/>
  <c r="M1482" i="1"/>
  <c r="L1482" i="1"/>
  <c r="W1481" i="1"/>
  <c r="N1481" i="1"/>
  <c r="M1481" i="1"/>
  <c r="L1481" i="1"/>
  <c r="W1480" i="1"/>
  <c r="N1480" i="1"/>
  <c r="M1480" i="1"/>
  <c r="L1480" i="1"/>
  <c r="W1479" i="1"/>
  <c r="N1479" i="1"/>
  <c r="M1479" i="1"/>
  <c r="L1479" i="1"/>
  <c r="W1478" i="1"/>
  <c r="N1478" i="1"/>
  <c r="M1478" i="1"/>
  <c r="L1478" i="1"/>
  <c r="W1477" i="1"/>
  <c r="N1477" i="1"/>
  <c r="M1477" i="1"/>
  <c r="L1477" i="1"/>
  <c r="W1476" i="1"/>
  <c r="N1476" i="1"/>
  <c r="M1476" i="1"/>
  <c r="L1476" i="1"/>
  <c r="W1475" i="1"/>
  <c r="N1475" i="1"/>
  <c r="M1475" i="1"/>
  <c r="L1475" i="1"/>
  <c r="W1474" i="1"/>
  <c r="N1474" i="1"/>
  <c r="M1474" i="1"/>
  <c r="L1474" i="1"/>
  <c r="W1473" i="1"/>
  <c r="N1473" i="1"/>
  <c r="M1473" i="1"/>
  <c r="L1473" i="1"/>
  <c r="W1472" i="1"/>
  <c r="N1472" i="1"/>
  <c r="M1472" i="1"/>
  <c r="L1472" i="1"/>
  <c r="W1471" i="1"/>
  <c r="N1471" i="1"/>
  <c r="M1471" i="1"/>
  <c r="L1471" i="1"/>
  <c r="W1470" i="1"/>
  <c r="N1470" i="1"/>
  <c r="M1470" i="1"/>
  <c r="L1470" i="1"/>
  <c r="W1469" i="1"/>
  <c r="N1469" i="1"/>
  <c r="M1469" i="1"/>
  <c r="L1469" i="1"/>
  <c r="W1468" i="1"/>
  <c r="N1468" i="1"/>
  <c r="M1468" i="1"/>
  <c r="L1468" i="1"/>
  <c r="W1467" i="1"/>
  <c r="N1467" i="1"/>
  <c r="M1467" i="1"/>
  <c r="L1467" i="1"/>
  <c r="W1466" i="1"/>
  <c r="N1466" i="1"/>
  <c r="M1466" i="1"/>
  <c r="L1466" i="1"/>
  <c r="W1465" i="1"/>
  <c r="N1465" i="1"/>
  <c r="M1465" i="1"/>
  <c r="L1465" i="1"/>
  <c r="W1464" i="1"/>
  <c r="N1464" i="1"/>
  <c r="M1464" i="1"/>
  <c r="L1464" i="1"/>
  <c r="W1463" i="1"/>
  <c r="N1463" i="1"/>
  <c r="M1463" i="1"/>
  <c r="L1463" i="1"/>
  <c r="W1462" i="1"/>
  <c r="N1462" i="1"/>
  <c r="M1462" i="1"/>
  <c r="L1462" i="1"/>
  <c r="W1461" i="1"/>
  <c r="N1461" i="1"/>
  <c r="M1461" i="1"/>
  <c r="L1461" i="1"/>
  <c r="W1460" i="1"/>
  <c r="N1460" i="1"/>
  <c r="M1460" i="1"/>
  <c r="L1460" i="1"/>
  <c r="W1459" i="1"/>
  <c r="N1459" i="1"/>
  <c r="M1459" i="1"/>
  <c r="L1459" i="1"/>
  <c r="W1458" i="1"/>
  <c r="N1458" i="1"/>
  <c r="M1458" i="1"/>
  <c r="L1458" i="1"/>
  <c r="W1457" i="1"/>
  <c r="N1457" i="1"/>
  <c r="M1457" i="1"/>
  <c r="L1457" i="1"/>
  <c r="W1456" i="1"/>
  <c r="N1456" i="1"/>
  <c r="M1456" i="1"/>
  <c r="L1456" i="1"/>
  <c r="W1455" i="1"/>
  <c r="N1455" i="1"/>
  <c r="M1455" i="1"/>
  <c r="L1455" i="1"/>
  <c r="W1454" i="1"/>
  <c r="N1454" i="1"/>
  <c r="M1454" i="1"/>
  <c r="L1454" i="1"/>
  <c r="W1453" i="1"/>
  <c r="N1453" i="1"/>
  <c r="M1453" i="1"/>
  <c r="L1453" i="1"/>
  <c r="W1452" i="1"/>
  <c r="N1452" i="1"/>
  <c r="M1452" i="1"/>
  <c r="L1452" i="1"/>
  <c r="W1451" i="1"/>
  <c r="N1451" i="1"/>
  <c r="M1451" i="1"/>
  <c r="L1451" i="1"/>
  <c r="W1450" i="1"/>
  <c r="N1450" i="1"/>
  <c r="M1450" i="1"/>
  <c r="L1450" i="1"/>
  <c r="W1449" i="1"/>
  <c r="N1449" i="1"/>
  <c r="M1449" i="1"/>
  <c r="L1449" i="1"/>
  <c r="W1448" i="1"/>
  <c r="N1448" i="1"/>
  <c r="M1448" i="1"/>
  <c r="L1448" i="1"/>
  <c r="W1447" i="1"/>
  <c r="N1447" i="1"/>
  <c r="M1447" i="1"/>
  <c r="L1447" i="1"/>
  <c r="W1446" i="1"/>
  <c r="N1446" i="1"/>
  <c r="M1446" i="1"/>
  <c r="L1446" i="1"/>
  <c r="W1445" i="1"/>
  <c r="N1445" i="1"/>
  <c r="M1445" i="1"/>
  <c r="L1445" i="1"/>
  <c r="W1444" i="1"/>
  <c r="N1444" i="1"/>
  <c r="M1444" i="1"/>
  <c r="L1444" i="1"/>
  <c r="W1443" i="1"/>
  <c r="N1443" i="1"/>
  <c r="M1443" i="1"/>
  <c r="L1443" i="1"/>
  <c r="W1442" i="1"/>
  <c r="N1442" i="1"/>
  <c r="M1442" i="1"/>
  <c r="L1442" i="1"/>
  <c r="W1441" i="1"/>
  <c r="N1441" i="1"/>
  <c r="M1441" i="1"/>
  <c r="L1441" i="1"/>
  <c r="W1440" i="1"/>
  <c r="N1440" i="1"/>
  <c r="M1440" i="1"/>
  <c r="L1440" i="1"/>
  <c r="W1439" i="1"/>
  <c r="N1439" i="1"/>
  <c r="M1439" i="1"/>
  <c r="L1439" i="1"/>
  <c r="W1438" i="1"/>
  <c r="N1438" i="1"/>
  <c r="M1438" i="1"/>
  <c r="L1438" i="1"/>
  <c r="W1437" i="1"/>
  <c r="N1437" i="1"/>
  <c r="M1437" i="1"/>
  <c r="L1437" i="1"/>
  <c r="W1436" i="1"/>
  <c r="N1436" i="1"/>
  <c r="M1436" i="1"/>
  <c r="L1436" i="1"/>
  <c r="W1435" i="1"/>
  <c r="N1435" i="1"/>
  <c r="M1435" i="1"/>
  <c r="L1435" i="1"/>
  <c r="W1434" i="1"/>
  <c r="N1434" i="1"/>
  <c r="M1434" i="1"/>
  <c r="L1434" i="1"/>
  <c r="W1433" i="1"/>
  <c r="N1433" i="1"/>
  <c r="M1433" i="1"/>
  <c r="L1433" i="1"/>
  <c r="W1432" i="1"/>
  <c r="N1432" i="1"/>
  <c r="M1432" i="1"/>
  <c r="L1432" i="1"/>
  <c r="W1431" i="1"/>
  <c r="N1431" i="1"/>
  <c r="M1431" i="1"/>
  <c r="L1431" i="1"/>
  <c r="H1431" i="1"/>
  <c r="W1430" i="1"/>
  <c r="N1430" i="1"/>
  <c r="M1430" i="1"/>
  <c r="L1430" i="1"/>
  <c r="W1429" i="1"/>
  <c r="N1429" i="1"/>
  <c r="M1429" i="1"/>
  <c r="L1429" i="1"/>
  <c r="W1428" i="1"/>
  <c r="N1428" i="1"/>
  <c r="M1428" i="1"/>
  <c r="L1428" i="1"/>
  <c r="W1427" i="1"/>
  <c r="N1427" i="1"/>
  <c r="M1427" i="1"/>
  <c r="L1427" i="1"/>
  <c r="W1426" i="1"/>
  <c r="N1426" i="1"/>
  <c r="M1426" i="1"/>
  <c r="L1426" i="1"/>
  <c r="W1425" i="1"/>
  <c r="N1425" i="1"/>
  <c r="M1425" i="1"/>
  <c r="L1425" i="1"/>
  <c r="W1424" i="1"/>
  <c r="N1424" i="1"/>
  <c r="M1424" i="1"/>
  <c r="L1424" i="1"/>
  <c r="W1423" i="1"/>
  <c r="N1423" i="1"/>
  <c r="M1423" i="1"/>
  <c r="L1423" i="1"/>
  <c r="W1422" i="1"/>
  <c r="N1422" i="1"/>
  <c r="M1422" i="1"/>
  <c r="L1422" i="1"/>
  <c r="W1421" i="1"/>
  <c r="N1421" i="1"/>
  <c r="M1421" i="1"/>
  <c r="L1421" i="1"/>
  <c r="W1420" i="1"/>
  <c r="N1420" i="1"/>
  <c r="M1420" i="1"/>
  <c r="L1420" i="1"/>
  <c r="W1419" i="1"/>
  <c r="N1419" i="1"/>
  <c r="M1419" i="1"/>
  <c r="L1419" i="1"/>
  <c r="W1418" i="1"/>
  <c r="N1418" i="1"/>
  <c r="M1418" i="1"/>
  <c r="L1418" i="1"/>
  <c r="W1417" i="1"/>
  <c r="N1417" i="1"/>
  <c r="M1417" i="1"/>
  <c r="L1417" i="1"/>
  <c r="W1416" i="1"/>
  <c r="N1416" i="1"/>
  <c r="M1416" i="1"/>
  <c r="L1416" i="1"/>
  <c r="W1415" i="1"/>
  <c r="N1415" i="1"/>
  <c r="M1415" i="1"/>
  <c r="L1415" i="1"/>
  <c r="W1414" i="1"/>
  <c r="N1414" i="1"/>
  <c r="M1414" i="1"/>
  <c r="L1414" i="1"/>
  <c r="W1413" i="1"/>
  <c r="N1413" i="1"/>
  <c r="M1413" i="1"/>
  <c r="L1413" i="1"/>
  <c r="W1412" i="1"/>
  <c r="N1412" i="1"/>
  <c r="M1412" i="1"/>
  <c r="L1412" i="1"/>
  <c r="W1411" i="1"/>
  <c r="N1411" i="1"/>
  <c r="M1411" i="1"/>
  <c r="L1411" i="1"/>
  <c r="W1410" i="1"/>
  <c r="N1410" i="1"/>
  <c r="M1410" i="1"/>
  <c r="L1410" i="1"/>
  <c r="W1409" i="1"/>
  <c r="N1409" i="1"/>
  <c r="M1409" i="1"/>
  <c r="L1409" i="1"/>
  <c r="W1408" i="1"/>
  <c r="N1408" i="1"/>
  <c r="M1408" i="1"/>
  <c r="L1408" i="1"/>
  <c r="W1407" i="1"/>
  <c r="N1407" i="1"/>
  <c r="M1407" i="1"/>
  <c r="L1407" i="1"/>
  <c r="W1406" i="1"/>
  <c r="N1406" i="1"/>
  <c r="M1406" i="1"/>
  <c r="L1406" i="1"/>
  <c r="W1405" i="1"/>
  <c r="N1405" i="1"/>
  <c r="M1405" i="1"/>
  <c r="L1405" i="1"/>
  <c r="W1404" i="1"/>
  <c r="N1404" i="1"/>
  <c r="M1404" i="1"/>
  <c r="L1404" i="1"/>
  <c r="W1403" i="1"/>
  <c r="N1403" i="1"/>
  <c r="M1403" i="1"/>
  <c r="L1403" i="1"/>
  <c r="W1402" i="1"/>
  <c r="N1402" i="1"/>
  <c r="M1402" i="1"/>
  <c r="L1402" i="1"/>
  <c r="W1401" i="1"/>
  <c r="N1401" i="1"/>
  <c r="M1401" i="1"/>
  <c r="L1401" i="1"/>
  <c r="W1400" i="1"/>
  <c r="N1400" i="1"/>
  <c r="M1400" i="1"/>
  <c r="L1400" i="1"/>
  <c r="W1399" i="1"/>
  <c r="N1399" i="1"/>
  <c r="M1399" i="1"/>
  <c r="L1399" i="1"/>
  <c r="W1398" i="1"/>
  <c r="N1398" i="1"/>
  <c r="M1398" i="1"/>
  <c r="L1398" i="1"/>
  <c r="W1397" i="1"/>
  <c r="N1397" i="1"/>
  <c r="M1397" i="1"/>
  <c r="L1397" i="1"/>
  <c r="W1396" i="1"/>
  <c r="N1396" i="1"/>
  <c r="M1396" i="1"/>
  <c r="L1396" i="1"/>
  <c r="W1395" i="1"/>
  <c r="N1395" i="1"/>
  <c r="M1395" i="1"/>
  <c r="L1395" i="1"/>
  <c r="W1394" i="1"/>
  <c r="N1394" i="1"/>
  <c r="M1394" i="1"/>
  <c r="L1394" i="1"/>
  <c r="W1393" i="1"/>
  <c r="N1393" i="1"/>
  <c r="M1393" i="1"/>
  <c r="L1393" i="1"/>
  <c r="W1392" i="1"/>
  <c r="N1392" i="1"/>
  <c r="M1392" i="1"/>
  <c r="L1392" i="1"/>
  <c r="W1391" i="1"/>
  <c r="N1391" i="1"/>
  <c r="M1391" i="1"/>
  <c r="L1391" i="1"/>
  <c r="W1390" i="1"/>
  <c r="N1390" i="1"/>
  <c r="M1390" i="1"/>
  <c r="L1390" i="1"/>
  <c r="W1389" i="1"/>
  <c r="N1389" i="1"/>
  <c r="M1389" i="1"/>
  <c r="L1389" i="1"/>
  <c r="W1388" i="1"/>
  <c r="N1388" i="1"/>
  <c r="M1388" i="1"/>
  <c r="L1388" i="1"/>
  <c r="W1387" i="1"/>
  <c r="N1387" i="1"/>
  <c r="M1387" i="1"/>
  <c r="L1387" i="1"/>
  <c r="W1386" i="1"/>
  <c r="N1386" i="1"/>
  <c r="M1386" i="1"/>
  <c r="L1386" i="1"/>
  <c r="W1385" i="1"/>
  <c r="N1385" i="1"/>
  <c r="M1385" i="1"/>
  <c r="L1385" i="1"/>
  <c r="W1384" i="1"/>
  <c r="N1384" i="1"/>
  <c r="M1384" i="1"/>
  <c r="L1384" i="1"/>
  <c r="W1383" i="1"/>
  <c r="N1383" i="1"/>
  <c r="M1383" i="1"/>
  <c r="L1383" i="1"/>
  <c r="W1382" i="1"/>
  <c r="N1382" i="1"/>
  <c r="M1382" i="1"/>
  <c r="L1382" i="1"/>
  <c r="W1381" i="1"/>
  <c r="N1381" i="1"/>
  <c r="M1381" i="1"/>
  <c r="L1381" i="1"/>
  <c r="W1380" i="1"/>
  <c r="N1380" i="1"/>
  <c r="M1380" i="1"/>
  <c r="L1380" i="1"/>
  <c r="W1379" i="1"/>
  <c r="N1379" i="1"/>
  <c r="M1379" i="1"/>
  <c r="L1379" i="1"/>
  <c r="W1378" i="1"/>
  <c r="N1378" i="1"/>
  <c r="M1378" i="1"/>
  <c r="L1378" i="1"/>
  <c r="W1377" i="1"/>
  <c r="N1377" i="1"/>
  <c r="M1377" i="1"/>
  <c r="L1377" i="1"/>
  <c r="W1376" i="1"/>
  <c r="N1376" i="1"/>
  <c r="M1376" i="1"/>
  <c r="L1376" i="1"/>
  <c r="W1375" i="1"/>
  <c r="N1375" i="1"/>
  <c r="M1375" i="1"/>
  <c r="L1375" i="1"/>
  <c r="W1374" i="1"/>
  <c r="N1374" i="1"/>
  <c r="M1374" i="1"/>
  <c r="L1374" i="1"/>
  <c r="W1373" i="1"/>
  <c r="N1373" i="1"/>
  <c r="M1373" i="1"/>
  <c r="L1373" i="1"/>
  <c r="W1372" i="1"/>
  <c r="N1372" i="1"/>
  <c r="M1372" i="1"/>
  <c r="L1372" i="1"/>
  <c r="W1371" i="1"/>
  <c r="N1371" i="1"/>
  <c r="M1371" i="1"/>
  <c r="L1371" i="1"/>
  <c r="W1370" i="1"/>
  <c r="N1370" i="1"/>
  <c r="M1370" i="1"/>
  <c r="L1370" i="1"/>
  <c r="W1369" i="1"/>
  <c r="N1369" i="1"/>
  <c r="M1369" i="1"/>
  <c r="L1369" i="1"/>
  <c r="W1368" i="1"/>
  <c r="N1368" i="1"/>
  <c r="M1368" i="1"/>
  <c r="L1368" i="1"/>
  <c r="W1367" i="1"/>
  <c r="N1367" i="1"/>
  <c r="M1367" i="1"/>
  <c r="L1367" i="1"/>
  <c r="W1366" i="1"/>
  <c r="N1366" i="1"/>
  <c r="M1366" i="1"/>
  <c r="L1366" i="1"/>
  <c r="W1365" i="1"/>
  <c r="N1365" i="1"/>
  <c r="M1365" i="1"/>
  <c r="L1365" i="1"/>
  <c r="W1364" i="1"/>
  <c r="N1364" i="1"/>
  <c r="M1364" i="1"/>
  <c r="L1364" i="1"/>
  <c r="W1363" i="1"/>
  <c r="N1363" i="1"/>
  <c r="M1363" i="1"/>
  <c r="L1363" i="1"/>
  <c r="W1362" i="1"/>
  <c r="N1362" i="1"/>
  <c r="M1362" i="1"/>
  <c r="L1362" i="1"/>
  <c r="W1361" i="1"/>
  <c r="N1361" i="1"/>
  <c r="M1361" i="1"/>
  <c r="L1361" i="1"/>
  <c r="W1360" i="1"/>
  <c r="N1360" i="1"/>
  <c r="M1360" i="1"/>
  <c r="L1360" i="1"/>
  <c r="W1359" i="1"/>
  <c r="N1359" i="1"/>
  <c r="M1359" i="1"/>
  <c r="L1359" i="1"/>
  <c r="W1358" i="1"/>
  <c r="N1358" i="1"/>
  <c r="M1358" i="1"/>
  <c r="L1358" i="1"/>
  <c r="W1357" i="1"/>
  <c r="N1357" i="1"/>
  <c r="M1357" i="1"/>
  <c r="L1357" i="1"/>
  <c r="W1356" i="1"/>
  <c r="N1356" i="1"/>
  <c r="M1356" i="1"/>
  <c r="L1356" i="1"/>
  <c r="W1355" i="1"/>
  <c r="N1355" i="1"/>
  <c r="M1355" i="1"/>
  <c r="L1355" i="1"/>
  <c r="W1354" i="1"/>
  <c r="N1354" i="1"/>
  <c r="M1354" i="1"/>
  <c r="L1354" i="1"/>
  <c r="W1353" i="1"/>
  <c r="N1353" i="1"/>
  <c r="M1353" i="1"/>
  <c r="L1353" i="1"/>
  <c r="W1352" i="1"/>
  <c r="N1352" i="1"/>
  <c r="M1352" i="1"/>
  <c r="L1352" i="1"/>
  <c r="W1351" i="1"/>
  <c r="N1351" i="1"/>
  <c r="M1351" i="1"/>
  <c r="L1351" i="1"/>
  <c r="W1350" i="1"/>
  <c r="N1350" i="1"/>
  <c r="M1350" i="1"/>
  <c r="L1350" i="1"/>
  <c r="W1349" i="1"/>
  <c r="N1349" i="1"/>
  <c r="M1349" i="1"/>
  <c r="L1349" i="1"/>
  <c r="W1348" i="1"/>
  <c r="N1348" i="1"/>
  <c r="M1348" i="1"/>
  <c r="L1348" i="1"/>
  <c r="W1347" i="1"/>
  <c r="N1347" i="1"/>
  <c r="M1347" i="1"/>
  <c r="L1347" i="1"/>
  <c r="W1346" i="1"/>
  <c r="N1346" i="1"/>
  <c r="M1346" i="1"/>
  <c r="L1346" i="1"/>
  <c r="W1345" i="1"/>
  <c r="N1345" i="1"/>
  <c r="M1345" i="1"/>
  <c r="L1345" i="1"/>
  <c r="W1344" i="1"/>
  <c r="N1344" i="1"/>
  <c r="M1344" i="1"/>
  <c r="L1344" i="1"/>
  <c r="W1343" i="1"/>
  <c r="N1343" i="1"/>
  <c r="M1343" i="1"/>
  <c r="L1343" i="1"/>
  <c r="W1342" i="1"/>
  <c r="N1342" i="1"/>
  <c r="M1342" i="1"/>
  <c r="L1342" i="1"/>
  <c r="W1341" i="1"/>
  <c r="N1341" i="1"/>
  <c r="M1341" i="1"/>
  <c r="L1341" i="1"/>
  <c r="W1340" i="1"/>
  <c r="N1340" i="1"/>
  <c r="M1340" i="1"/>
  <c r="L1340" i="1"/>
  <c r="W1339" i="1"/>
  <c r="N1339" i="1"/>
  <c r="M1339" i="1"/>
  <c r="L1339" i="1"/>
  <c r="W1338" i="1"/>
  <c r="N1338" i="1"/>
  <c r="M1338" i="1"/>
  <c r="L1338" i="1"/>
  <c r="W1337" i="1"/>
  <c r="N1337" i="1"/>
  <c r="M1337" i="1"/>
  <c r="L1337" i="1"/>
  <c r="W1336" i="1"/>
  <c r="N1336" i="1"/>
  <c r="M1336" i="1"/>
  <c r="L1336" i="1"/>
  <c r="W1335" i="1"/>
  <c r="N1335" i="1"/>
  <c r="M1335" i="1"/>
  <c r="L1335" i="1"/>
  <c r="W1334" i="1"/>
  <c r="N1334" i="1"/>
  <c r="M1334" i="1"/>
  <c r="L1334" i="1"/>
  <c r="W1333" i="1"/>
  <c r="N1333" i="1"/>
  <c r="M1333" i="1"/>
  <c r="L1333" i="1"/>
  <c r="W1332" i="1"/>
  <c r="N1332" i="1"/>
  <c r="M1332" i="1"/>
  <c r="L1332" i="1"/>
  <c r="W1331" i="1"/>
  <c r="N1331" i="1"/>
  <c r="M1331" i="1"/>
  <c r="L1331" i="1"/>
  <c r="W1330" i="1"/>
  <c r="N1330" i="1"/>
  <c r="M1330" i="1"/>
  <c r="L1330" i="1"/>
  <c r="W1329" i="1"/>
  <c r="N1329" i="1"/>
  <c r="M1329" i="1"/>
  <c r="L1329" i="1"/>
  <c r="W1328" i="1"/>
  <c r="N1328" i="1"/>
  <c r="M1328" i="1"/>
  <c r="L1328" i="1"/>
  <c r="W1327" i="1"/>
  <c r="N1327" i="1"/>
  <c r="M1327" i="1"/>
  <c r="L1327" i="1"/>
  <c r="W1326" i="1"/>
  <c r="N1326" i="1"/>
  <c r="M1326" i="1"/>
  <c r="L1326" i="1"/>
  <c r="W1325" i="1"/>
  <c r="N1325" i="1"/>
  <c r="M1325" i="1"/>
  <c r="L1325" i="1"/>
  <c r="W1324" i="1"/>
  <c r="N1324" i="1"/>
  <c r="M1324" i="1"/>
  <c r="L1324" i="1"/>
  <c r="W1323" i="1"/>
  <c r="N1323" i="1"/>
  <c r="M1323" i="1"/>
  <c r="L1323" i="1"/>
  <c r="W1322" i="1"/>
  <c r="N1322" i="1"/>
  <c r="M1322" i="1"/>
  <c r="L1322" i="1"/>
  <c r="W1321" i="1"/>
  <c r="N1321" i="1"/>
  <c r="M1321" i="1"/>
  <c r="L1321" i="1"/>
  <c r="W1320" i="1"/>
  <c r="N1320" i="1"/>
  <c r="M1320" i="1"/>
  <c r="L1320" i="1"/>
  <c r="W1319" i="1"/>
  <c r="N1319" i="1"/>
  <c r="M1319" i="1"/>
  <c r="L1319" i="1"/>
  <c r="W1318" i="1"/>
  <c r="N1318" i="1"/>
  <c r="M1318" i="1"/>
  <c r="L1318" i="1"/>
  <c r="W1317" i="1"/>
  <c r="N1317" i="1"/>
  <c r="M1317" i="1"/>
  <c r="L1317" i="1"/>
  <c r="W1316" i="1"/>
  <c r="N1316" i="1"/>
  <c r="M1316" i="1"/>
  <c r="L1316" i="1"/>
  <c r="W1315" i="1"/>
  <c r="N1315" i="1"/>
  <c r="M1315" i="1"/>
  <c r="L1315" i="1"/>
  <c r="W1314" i="1"/>
  <c r="N1314" i="1"/>
  <c r="M1314" i="1"/>
  <c r="L1314" i="1"/>
  <c r="W1313" i="1"/>
  <c r="N1313" i="1"/>
  <c r="M1313" i="1"/>
  <c r="L1313" i="1"/>
  <c r="W1312" i="1"/>
  <c r="N1312" i="1"/>
  <c r="M1312" i="1"/>
  <c r="L1312" i="1"/>
  <c r="W1311" i="1"/>
  <c r="N1311" i="1"/>
  <c r="M1311" i="1"/>
  <c r="L1311" i="1"/>
  <c r="W1310" i="1"/>
  <c r="N1310" i="1"/>
  <c r="M1310" i="1"/>
  <c r="L1310" i="1"/>
  <c r="W1309" i="1"/>
  <c r="N1309" i="1"/>
  <c r="M1309" i="1"/>
  <c r="L1309" i="1"/>
  <c r="W1308" i="1"/>
  <c r="N1308" i="1"/>
  <c r="M1308" i="1"/>
  <c r="W1307" i="1"/>
  <c r="N1307" i="1"/>
  <c r="M1307" i="1"/>
  <c r="L1307" i="1"/>
  <c r="W1306" i="1"/>
  <c r="N1306" i="1"/>
  <c r="M1306" i="1"/>
  <c r="L1306" i="1"/>
  <c r="W1305" i="1"/>
  <c r="N1305" i="1"/>
  <c r="M1305" i="1"/>
  <c r="L1305" i="1"/>
  <c r="W1304" i="1"/>
  <c r="N1304" i="1"/>
  <c r="M1304" i="1"/>
  <c r="L1304" i="1"/>
  <c r="W1303" i="1"/>
  <c r="N1303" i="1"/>
  <c r="M1303" i="1"/>
  <c r="L1303" i="1"/>
  <c r="W1302" i="1"/>
  <c r="N1302" i="1"/>
  <c r="M1302" i="1"/>
  <c r="L1302" i="1"/>
  <c r="W1301" i="1"/>
  <c r="N1301" i="1"/>
  <c r="M1301" i="1"/>
  <c r="L1301" i="1"/>
  <c r="W1300" i="1"/>
  <c r="N1300" i="1"/>
  <c r="M1300" i="1"/>
  <c r="L1300" i="1"/>
  <c r="W1299" i="1"/>
  <c r="N1299" i="1"/>
  <c r="M1299" i="1"/>
  <c r="L1299" i="1"/>
  <c r="W1298" i="1"/>
  <c r="N1298" i="1"/>
  <c r="M1298" i="1"/>
  <c r="L1298" i="1"/>
  <c r="W1297" i="1"/>
  <c r="N1297" i="1"/>
  <c r="M1297" i="1"/>
  <c r="L1297" i="1"/>
  <c r="W1296" i="1"/>
  <c r="N1296" i="1"/>
  <c r="M1296" i="1"/>
  <c r="L1296" i="1"/>
  <c r="W1295" i="1"/>
  <c r="N1295" i="1"/>
  <c r="M1295" i="1"/>
  <c r="L1295" i="1"/>
  <c r="W1294" i="1"/>
  <c r="N1294" i="1"/>
  <c r="M1294" i="1"/>
  <c r="L1294" i="1"/>
  <c r="W1293" i="1"/>
  <c r="N1293" i="1"/>
  <c r="M1293" i="1"/>
  <c r="L1293" i="1"/>
  <c r="W1292" i="1"/>
  <c r="N1292" i="1"/>
  <c r="M1292" i="1"/>
  <c r="L1292" i="1"/>
  <c r="W1291" i="1"/>
  <c r="N1291" i="1"/>
  <c r="M1291" i="1"/>
  <c r="L1291" i="1"/>
  <c r="W1290" i="1"/>
  <c r="N1290" i="1"/>
  <c r="M1290" i="1"/>
  <c r="L1290" i="1"/>
  <c r="W1289" i="1"/>
  <c r="N1289" i="1"/>
  <c r="M1289" i="1"/>
  <c r="L1289" i="1"/>
  <c r="W1288" i="1"/>
  <c r="N1288" i="1"/>
  <c r="M1288" i="1"/>
  <c r="L1288" i="1"/>
  <c r="W1287" i="1"/>
  <c r="N1287" i="1"/>
  <c r="M1287" i="1"/>
  <c r="L1287" i="1"/>
  <c r="W1286" i="1"/>
  <c r="N1286" i="1"/>
  <c r="M1286" i="1"/>
  <c r="L1286" i="1"/>
  <c r="W1285" i="1"/>
  <c r="N1285" i="1"/>
  <c r="M1285" i="1"/>
  <c r="L1285" i="1"/>
  <c r="W1284" i="1"/>
  <c r="N1284" i="1"/>
  <c r="M1284" i="1"/>
  <c r="L1284" i="1"/>
  <c r="W1283" i="1"/>
  <c r="N1283" i="1"/>
  <c r="M1283" i="1"/>
  <c r="L1283" i="1"/>
  <c r="W1282" i="1"/>
  <c r="N1282" i="1"/>
  <c r="M1282" i="1"/>
  <c r="L1282" i="1"/>
  <c r="W1281" i="1"/>
  <c r="N1281" i="1"/>
  <c r="M1281" i="1"/>
  <c r="L1281" i="1"/>
  <c r="W1280" i="1"/>
  <c r="N1280" i="1"/>
  <c r="M1280" i="1"/>
  <c r="L1280" i="1"/>
  <c r="W1279" i="1"/>
  <c r="N1279" i="1"/>
  <c r="M1279" i="1"/>
  <c r="L1279" i="1"/>
  <c r="W1278" i="1"/>
  <c r="N1278" i="1"/>
  <c r="M1278" i="1"/>
  <c r="L1278" i="1"/>
  <c r="W1277" i="1"/>
  <c r="N1277" i="1"/>
  <c r="M1277" i="1"/>
  <c r="L1277" i="1"/>
  <c r="W1276" i="1"/>
  <c r="N1276" i="1"/>
  <c r="M1276" i="1"/>
  <c r="L1276" i="1"/>
  <c r="W1275" i="1"/>
  <c r="N1275" i="1"/>
  <c r="M1275" i="1"/>
  <c r="L1275" i="1"/>
  <c r="W1274" i="1"/>
  <c r="N1274" i="1"/>
  <c r="M1274" i="1"/>
  <c r="L1274" i="1"/>
  <c r="W1273" i="1"/>
  <c r="N1273" i="1"/>
  <c r="M1273" i="1"/>
  <c r="L1273" i="1"/>
  <c r="W1272" i="1"/>
  <c r="N1272" i="1"/>
  <c r="M1272" i="1"/>
  <c r="L1272" i="1"/>
  <c r="W1271" i="1"/>
  <c r="N1271" i="1"/>
  <c r="M1271" i="1"/>
  <c r="L1271" i="1"/>
  <c r="W1270" i="1"/>
  <c r="N1270" i="1"/>
  <c r="M1270" i="1"/>
  <c r="L1270" i="1"/>
  <c r="W1269" i="1"/>
  <c r="N1269" i="1"/>
  <c r="M1269" i="1"/>
  <c r="L1269" i="1"/>
  <c r="W1268" i="1"/>
  <c r="N1268" i="1"/>
  <c r="M1268" i="1"/>
  <c r="L1268" i="1"/>
  <c r="W1267" i="1"/>
  <c r="N1267" i="1"/>
  <c r="M1267" i="1"/>
  <c r="L1267" i="1"/>
  <c r="W1266" i="1"/>
  <c r="N1266" i="1"/>
  <c r="M1266" i="1"/>
  <c r="L1266" i="1"/>
  <c r="W1265" i="1"/>
  <c r="N1265" i="1"/>
  <c r="M1265" i="1"/>
  <c r="L1265" i="1"/>
  <c r="W1264" i="1"/>
  <c r="N1264" i="1"/>
  <c r="M1264" i="1"/>
  <c r="L1264" i="1"/>
  <c r="W1263" i="1"/>
  <c r="N1263" i="1"/>
  <c r="M1263" i="1"/>
  <c r="L1263" i="1"/>
  <c r="W1262" i="1"/>
  <c r="N1262" i="1"/>
  <c r="M1262" i="1"/>
  <c r="L1262" i="1"/>
  <c r="W1261" i="1"/>
  <c r="N1261" i="1"/>
  <c r="M1261" i="1"/>
  <c r="L1261" i="1"/>
  <c r="W1260" i="1"/>
  <c r="N1260" i="1"/>
  <c r="M1260" i="1"/>
  <c r="L1260" i="1"/>
  <c r="W1259" i="1"/>
  <c r="N1259" i="1"/>
  <c r="M1259" i="1"/>
  <c r="L1259" i="1"/>
  <c r="W1258" i="1"/>
  <c r="N1258" i="1"/>
  <c r="M1258" i="1"/>
  <c r="L1258" i="1"/>
  <c r="W1257" i="1"/>
  <c r="N1257" i="1"/>
  <c r="M1257" i="1"/>
  <c r="L1257" i="1"/>
  <c r="W1256" i="1"/>
  <c r="N1256" i="1"/>
  <c r="M1256" i="1"/>
  <c r="L1256" i="1"/>
  <c r="W1255" i="1"/>
  <c r="N1255" i="1"/>
  <c r="M1255" i="1"/>
  <c r="L1255" i="1"/>
  <c r="W1254" i="1"/>
  <c r="N1254" i="1"/>
  <c r="M1254" i="1"/>
  <c r="L1254" i="1"/>
  <c r="W1253" i="1"/>
  <c r="N1253" i="1"/>
  <c r="M1253" i="1"/>
  <c r="L1253" i="1"/>
  <c r="W1252" i="1"/>
  <c r="N1252" i="1"/>
  <c r="M1252" i="1"/>
  <c r="L1252" i="1"/>
  <c r="W1251" i="1"/>
  <c r="N1251" i="1"/>
  <c r="M1251" i="1"/>
  <c r="L1251" i="1"/>
  <c r="W1250" i="1"/>
  <c r="N1250" i="1"/>
  <c r="M1250" i="1"/>
  <c r="L1250" i="1"/>
  <c r="W1249" i="1"/>
  <c r="N1249" i="1"/>
  <c r="M1249" i="1"/>
  <c r="L1249" i="1"/>
  <c r="W1248" i="1"/>
  <c r="N1248" i="1"/>
  <c r="M1248" i="1"/>
  <c r="L1248" i="1"/>
  <c r="W1247" i="1"/>
  <c r="N1247" i="1"/>
  <c r="M1247" i="1"/>
  <c r="L1247" i="1"/>
  <c r="W1246" i="1"/>
  <c r="N1246" i="1"/>
  <c r="M1246" i="1"/>
  <c r="L1246" i="1"/>
  <c r="W1245" i="1"/>
  <c r="N1245" i="1"/>
  <c r="M1245" i="1"/>
  <c r="L1245" i="1"/>
  <c r="W1244" i="1"/>
  <c r="N1244" i="1"/>
  <c r="M1244" i="1"/>
  <c r="L1244" i="1"/>
  <c r="W1243" i="1"/>
  <c r="N1243" i="1"/>
  <c r="M1243" i="1"/>
  <c r="L1243" i="1"/>
  <c r="W1242" i="1"/>
  <c r="N1242" i="1"/>
  <c r="M1242" i="1"/>
  <c r="L1242" i="1"/>
  <c r="W1241" i="1"/>
  <c r="N1241" i="1"/>
  <c r="M1241" i="1"/>
  <c r="L1241" i="1"/>
  <c r="W1240" i="1"/>
  <c r="N1240" i="1"/>
  <c r="M1240" i="1"/>
  <c r="L1240" i="1"/>
  <c r="W1239" i="1"/>
  <c r="N1239" i="1"/>
  <c r="M1239" i="1"/>
  <c r="L1239" i="1"/>
  <c r="W1238" i="1"/>
  <c r="N1238" i="1"/>
  <c r="M1238" i="1"/>
  <c r="L1238" i="1"/>
  <c r="W1237" i="1"/>
  <c r="N1237" i="1"/>
  <c r="M1237" i="1"/>
  <c r="L1237" i="1"/>
  <c r="W1236" i="1"/>
  <c r="N1236" i="1"/>
  <c r="M1236" i="1"/>
  <c r="L1236" i="1"/>
  <c r="W1235" i="1"/>
  <c r="N1235" i="1"/>
  <c r="M1235" i="1"/>
  <c r="W1234" i="1"/>
  <c r="N1234" i="1"/>
  <c r="M1234" i="1"/>
  <c r="L1234" i="1"/>
  <c r="W1233" i="1"/>
  <c r="N1233" i="1"/>
  <c r="M1233" i="1"/>
  <c r="L1233" i="1"/>
  <c r="W1232" i="1"/>
  <c r="N1232" i="1"/>
  <c r="M1232" i="1"/>
  <c r="L1232" i="1"/>
  <c r="W1231" i="1"/>
  <c r="N1231" i="1"/>
  <c r="M1231" i="1"/>
  <c r="L1231" i="1"/>
  <c r="W1230" i="1"/>
  <c r="N1230" i="1"/>
  <c r="M1230" i="1"/>
  <c r="L1230" i="1"/>
  <c r="W1229" i="1"/>
  <c r="N1229" i="1"/>
  <c r="M1229" i="1"/>
  <c r="L1229" i="1"/>
  <c r="W1228" i="1"/>
  <c r="N1228" i="1"/>
  <c r="M1228" i="1"/>
  <c r="L1228" i="1"/>
  <c r="W1227" i="1"/>
  <c r="N1227" i="1"/>
  <c r="M1227" i="1"/>
  <c r="L1227" i="1"/>
  <c r="W1226" i="1"/>
  <c r="N1226" i="1"/>
  <c r="M1226" i="1"/>
  <c r="L1226" i="1"/>
  <c r="W1225" i="1"/>
  <c r="N1225" i="1"/>
  <c r="M1225" i="1"/>
  <c r="L1225" i="1"/>
  <c r="W1224" i="1"/>
  <c r="N1224" i="1"/>
  <c r="M1224" i="1"/>
  <c r="L1224" i="1"/>
  <c r="W1223" i="1"/>
  <c r="N1223" i="1"/>
  <c r="M1223" i="1"/>
  <c r="L1223" i="1"/>
  <c r="W1222" i="1"/>
  <c r="N1222" i="1"/>
  <c r="M1222" i="1"/>
  <c r="L1222" i="1"/>
  <c r="W1221" i="1"/>
  <c r="N1221" i="1"/>
  <c r="M1221" i="1"/>
  <c r="L1221" i="1"/>
  <c r="W1220" i="1"/>
  <c r="N1220" i="1"/>
  <c r="M1220" i="1"/>
  <c r="L1220" i="1"/>
  <c r="W1219" i="1"/>
  <c r="N1219" i="1"/>
  <c r="M1219" i="1"/>
  <c r="L1219" i="1"/>
  <c r="W1218" i="1"/>
  <c r="N1218" i="1"/>
  <c r="M1218" i="1"/>
  <c r="L1218" i="1"/>
  <c r="W1217" i="1"/>
  <c r="N1217" i="1"/>
  <c r="M1217" i="1"/>
  <c r="L1217" i="1"/>
  <c r="W1216" i="1"/>
  <c r="N1216" i="1"/>
  <c r="M1216" i="1"/>
  <c r="L1216" i="1"/>
  <c r="W1215" i="1"/>
  <c r="N1215" i="1"/>
  <c r="M1215" i="1"/>
  <c r="L1215" i="1"/>
  <c r="W1214" i="1"/>
  <c r="N1214" i="1"/>
  <c r="M1214" i="1"/>
  <c r="L1214" i="1"/>
  <c r="W1213" i="1"/>
  <c r="N1213" i="1"/>
  <c r="M1213" i="1"/>
  <c r="L1213" i="1"/>
  <c r="W1212" i="1"/>
  <c r="N1212" i="1"/>
  <c r="M1212" i="1"/>
  <c r="L1212" i="1"/>
  <c r="W1211" i="1"/>
  <c r="N1211" i="1"/>
  <c r="M1211" i="1"/>
  <c r="L1211" i="1"/>
  <c r="W1210" i="1"/>
  <c r="N1210" i="1"/>
  <c r="M1210" i="1"/>
  <c r="L1210" i="1"/>
  <c r="W1209" i="1"/>
  <c r="N1209" i="1"/>
  <c r="M1209" i="1"/>
  <c r="L1209" i="1"/>
  <c r="W1208" i="1"/>
  <c r="N1208" i="1"/>
  <c r="M1208" i="1"/>
  <c r="L1208" i="1"/>
  <c r="W1207" i="1"/>
  <c r="N1207" i="1"/>
  <c r="M1207" i="1"/>
  <c r="L1207" i="1"/>
  <c r="W1206" i="1"/>
  <c r="N1206" i="1"/>
  <c r="M1206" i="1"/>
  <c r="L1206" i="1"/>
  <c r="W1205" i="1"/>
  <c r="N1205" i="1"/>
  <c r="M1205" i="1"/>
  <c r="L1205" i="1"/>
  <c r="W1204" i="1"/>
  <c r="N1204" i="1"/>
  <c r="M1204" i="1"/>
  <c r="L1204" i="1"/>
  <c r="W1203" i="1"/>
  <c r="N1203" i="1"/>
  <c r="M1203" i="1"/>
  <c r="L1203" i="1"/>
  <c r="W1202" i="1"/>
  <c r="N1202" i="1"/>
  <c r="M1202" i="1"/>
  <c r="L1202" i="1"/>
  <c r="W1201" i="1"/>
  <c r="N1201" i="1"/>
  <c r="M1201" i="1"/>
  <c r="L1201" i="1"/>
  <c r="W1200" i="1"/>
  <c r="N1200" i="1"/>
  <c r="M1200" i="1"/>
  <c r="L1200" i="1"/>
  <c r="W1199" i="1"/>
  <c r="N1199" i="1"/>
  <c r="M1199" i="1"/>
  <c r="L1199" i="1"/>
  <c r="W1198" i="1"/>
  <c r="N1198" i="1"/>
  <c r="M1198" i="1"/>
  <c r="L1198" i="1"/>
  <c r="W1197" i="1"/>
  <c r="N1197" i="1"/>
  <c r="M1197" i="1"/>
  <c r="L1197" i="1"/>
  <c r="W1196" i="1"/>
  <c r="N1196" i="1"/>
  <c r="M1196" i="1"/>
  <c r="L1196" i="1"/>
  <c r="W1195" i="1"/>
  <c r="N1195" i="1"/>
  <c r="M1195" i="1"/>
  <c r="L1195" i="1"/>
  <c r="W1194" i="1"/>
  <c r="N1194" i="1"/>
  <c r="M1194" i="1"/>
  <c r="L1194" i="1"/>
  <c r="W1193" i="1"/>
  <c r="N1193" i="1"/>
  <c r="M1193" i="1"/>
  <c r="L1193" i="1"/>
  <c r="W1192" i="1"/>
  <c r="N1192" i="1"/>
  <c r="M1192" i="1"/>
  <c r="L1192" i="1"/>
  <c r="W1191" i="1"/>
  <c r="N1191" i="1"/>
  <c r="M1191" i="1"/>
  <c r="L1191" i="1"/>
  <c r="W1190" i="1"/>
  <c r="N1190" i="1"/>
  <c r="M1190" i="1"/>
  <c r="L1190" i="1"/>
  <c r="W1189" i="1"/>
  <c r="N1189" i="1"/>
  <c r="M1189" i="1"/>
  <c r="L1189" i="1"/>
  <c r="W1188" i="1"/>
  <c r="N1188" i="1"/>
  <c r="M1188" i="1"/>
  <c r="L1188" i="1"/>
  <c r="W1187" i="1"/>
  <c r="N1187" i="1"/>
  <c r="M1187" i="1"/>
  <c r="L1187" i="1"/>
  <c r="W1186" i="1"/>
  <c r="N1186" i="1"/>
  <c r="M1186" i="1"/>
  <c r="L1186" i="1"/>
  <c r="W1185" i="1"/>
  <c r="N1185" i="1"/>
  <c r="M1185" i="1"/>
  <c r="L1185" i="1"/>
  <c r="W1184" i="1"/>
  <c r="N1184" i="1"/>
  <c r="M1184" i="1"/>
  <c r="L1184" i="1"/>
  <c r="W1183" i="1"/>
  <c r="N1183" i="1"/>
  <c r="M1183" i="1"/>
  <c r="L1183" i="1"/>
  <c r="W1182" i="1"/>
  <c r="N1182" i="1"/>
  <c r="M1182" i="1"/>
  <c r="L1182" i="1"/>
  <c r="W1181" i="1"/>
  <c r="N1181" i="1"/>
  <c r="M1181" i="1"/>
  <c r="L1181" i="1"/>
  <c r="W1180" i="1"/>
  <c r="N1180" i="1"/>
  <c r="M1180" i="1"/>
  <c r="L1180" i="1"/>
  <c r="W1179" i="1"/>
  <c r="N1179" i="1"/>
  <c r="M1179" i="1"/>
  <c r="L1179" i="1"/>
  <c r="W1178" i="1"/>
  <c r="N1178" i="1"/>
  <c r="M1178" i="1"/>
  <c r="L1178" i="1"/>
  <c r="W1177" i="1"/>
  <c r="N1177" i="1"/>
  <c r="M1177" i="1"/>
  <c r="L1177" i="1"/>
  <c r="W1176" i="1"/>
  <c r="N1176" i="1"/>
  <c r="M1176" i="1"/>
  <c r="L1176" i="1"/>
  <c r="W1175" i="1"/>
  <c r="N1175" i="1"/>
  <c r="M1175" i="1"/>
  <c r="L1175" i="1"/>
  <c r="W1174" i="1"/>
  <c r="N1174" i="1"/>
  <c r="M1174" i="1"/>
  <c r="L1174" i="1"/>
  <c r="W1173" i="1"/>
  <c r="N1173" i="1"/>
  <c r="M1173" i="1"/>
  <c r="L1173" i="1"/>
  <c r="W1172" i="1"/>
  <c r="N1172" i="1"/>
  <c r="M1172" i="1"/>
  <c r="L1172" i="1"/>
  <c r="W1171" i="1"/>
  <c r="N1171" i="1"/>
  <c r="M1171" i="1"/>
  <c r="L1171" i="1"/>
  <c r="W1170" i="1"/>
  <c r="N1170" i="1"/>
  <c r="M1170" i="1"/>
  <c r="L1170" i="1"/>
  <c r="W1169" i="1"/>
  <c r="N1169" i="1"/>
  <c r="M1169" i="1"/>
  <c r="L1169" i="1"/>
  <c r="W1168" i="1"/>
  <c r="N1168" i="1"/>
  <c r="M1168" i="1"/>
  <c r="L1168" i="1"/>
  <c r="W1167" i="1"/>
  <c r="N1167" i="1"/>
  <c r="M1167" i="1"/>
  <c r="L1167" i="1"/>
  <c r="W1166" i="1"/>
  <c r="N1166" i="1"/>
  <c r="M1166" i="1"/>
  <c r="L1166" i="1"/>
  <c r="W1165" i="1"/>
  <c r="N1165" i="1"/>
  <c r="M1165" i="1"/>
  <c r="L1165" i="1"/>
  <c r="W1164" i="1"/>
  <c r="N1164" i="1"/>
  <c r="M1164" i="1"/>
  <c r="L1164" i="1"/>
  <c r="W1163" i="1"/>
  <c r="N1163" i="1"/>
  <c r="M1163" i="1"/>
  <c r="L1163" i="1"/>
  <c r="W1162" i="1"/>
  <c r="N1162" i="1"/>
  <c r="M1162" i="1"/>
  <c r="L1162" i="1"/>
  <c r="W1161" i="1"/>
  <c r="N1161" i="1"/>
  <c r="M1161" i="1"/>
  <c r="L1161" i="1"/>
  <c r="W1160" i="1"/>
  <c r="N1160" i="1"/>
  <c r="M1160" i="1"/>
  <c r="L1160" i="1"/>
  <c r="W1159" i="1"/>
  <c r="N1159" i="1"/>
  <c r="M1159" i="1"/>
  <c r="L1159" i="1"/>
  <c r="W1158" i="1"/>
  <c r="N1158" i="1"/>
  <c r="M1158" i="1"/>
  <c r="L1158" i="1"/>
  <c r="W1157" i="1"/>
  <c r="N1157" i="1"/>
  <c r="M1157" i="1"/>
  <c r="L1157" i="1"/>
  <c r="W1156" i="1"/>
  <c r="N1156" i="1"/>
  <c r="M1156" i="1"/>
  <c r="L1156" i="1"/>
  <c r="W1155" i="1"/>
  <c r="N1155" i="1"/>
  <c r="M1155" i="1"/>
  <c r="L1155" i="1"/>
  <c r="W1154" i="1"/>
  <c r="N1154" i="1"/>
  <c r="M1154" i="1"/>
  <c r="L1154" i="1"/>
  <c r="W1153" i="1"/>
  <c r="N1153" i="1"/>
  <c r="M1153" i="1"/>
  <c r="L1153" i="1"/>
  <c r="W1152" i="1"/>
  <c r="N1152" i="1"/>
  <c r="M1152" i="1"/>
  <c r="L1152" i="1"/>
  <c r="W1151" i="1"/>
  <c r="N1151" i="1"/>
  <c r="M1151" i="1"/>
  <c r="L1151" i="1"/>
  <c r="W1150" i="1"/>
  <c r="N1150" i="1"/>
  <c r="M1150" i="1"/>
  <c r="L1150" i="1"/>
  <c r="W1149" i="1"/>
  <c r="N1149" i="1"/>
  <c r="M1149" i="1"/>
  <c r="L1149" i="1"/>
  <c r="W1148" i="1"/>
  <c r="N1148" i="1"/>
  <c r="M1148" i="1"/>
  <c r="L1148" i="1"/>
  <c r="W1147" i="1"/>
  <c r="N1147" i="1"/>
  <c r="M1147" i="1"/>
  <c r="L1147" i="1"/>
  <c r="W1146" i="1"/>
  <c r="N1146" i="1"/>
  <c r="M1146" i="1"/>
  <c r="L1146" i="1"/>
  <c r="W1145" i="1"/>
  <c r="N1145" i="1"/>
  <c r="M1145" i="1"/>
  <c r="L1145" i="1"/>
  <c r="W1144" i="1"/>
  <c r="N1144" i="1"/>
  <c r="M1144" i="1"/>
  <c r="L1144" i="1"/>
  <c r="W1143" i="1"/>
  <c r="N1143" i="1"/>
  <c r="M1143" i="1"/>
  <c r="L1143" i="1"/>
  <c r="W1142" i="1"/>
  <c r="N1142" i="1"/>
  <c r="M1142" i="1"/>
  <c r="L1142" i="1"/>
  <c r="W1141" i="1"/>
  <c r="N1141" i="1"/>
  <c r="M1141" i="1"/>
  <c r="L1141" i="1"/>
  <c r="W1140" i="1"/>
  <c r="N1140" i="1"/>
  <c r="M1140" i="1"/>
  <c r="L1140" i="1"/>
  <c r="W1139" i="1"/>
  <c r="N1139" i="1"/>
  <c r="M1139" i="1"/>
  <c r="L1139" i="1"/>
  <c r="W1138" i="1"/>
  <c r="N1138" i="1"/>
  <c r="M1138" i="1"/>
  <c r="L1138" i="1"/>
  <c r="W1137" i="1"/>
  <c r="N1137" i="1"/>
  <c r="M1137" i="1"/>
  <c r="L1137" i="1"/>
  <c r="W1136" i="1"/>
  <c r="N1136" i="1"/>
  <c r="M1136" i="1"/>
  <c r="L1136" i="1"/>
  <c r="W1135" i="1"/>
  <c r="N1135" i="1"/>
  <c r="M1135" i="1"/>
  <c r="L1135" i="1"/>
  <c r="W1134" i="1"/>
  <c r="N1134" i="1"/>
  <c r="M1134" i="1"/>
  <c r="L1134" i="1"/>
  <c r="W1133" i="1"/>
  <c r="N1133" i="1"/>
  <c r="M1133" i="1"/>
  <c r="L1133" i="1"/>
  <c r="W1132" i="1"/>
  <c r="N1132" i="1"/>
  <c r="M1132" i="1"/>
  <c r="L1132" i="1"/>
  <c r="W1131" i="1"/>
  <c r="N1131" i="1"/>
  <c r="M1131" i="1"/>
  <c r="L1131" i="1"/>
  <c r="W1130" i="1"/>
  <c r="N1130" i="1"/>
  <c r="M1130" i="1"/>
  <c r="L1130" i="1"/>
  <c r="W1129" i="1"/>
  <c r="N1129" i="1"/>
  <c r="M1129" i="1"/>
  <c r="L1129" i="1"/>
  <c r="W1128" i="1"/>
  <c r="N1128" i="1"/>
  <c r="M1128" i="1"/>
  <c r="L1128" i="1"/>
  <c r="W1127" i="1"/>
  <c r="N1127" i="1"/>
  <c r="M1127" i="1"/>
  <c r="L1127" i="1"/>
  <c r="W1126" i="1"/>
  <c r="N1126" i="1"/>
  <c r="M1126" i="1"/>
  <c r="L1126" i="1"/>
  <c r="W1125" i="1"/>
  <c r="N1125" i="1"/>
  <c r="M1125" i="1"/>
  <c r="L1125" i="1"/>
  <c r="W1124" i="1"/>
  <c r="N1124" i="1"/>
  <c r="M1124" i="1"/>
  <c r="L1124" i="1"/>
  <c r="W1123" i="1"/>
  <c r="N1123" i="1"/>
  <c r="M1123" i="1"/>
  <c r="L1123" i="1"/>
  <c r="W1122" i="1"/>
  <c r="N1122" i="1"/>
  <c r="M1122" i="1"/>
  <c r="L1122" i="1"/>
  <c r="W1121" i="1"/>
  <c r="N1121" i="1"/>
  <c r="M1121" i="1"/>
  <c r="L1121" i="1"/>
  <c r="W1120" i="1"/>
  <c r="N1120" i="1"/>
  <c r="M1120" i="1"/>
  <c r="L1120" i="1"/>
  <c r="W1119" i="1"/>
  <c r="N1119" i="1"/>
  <c r="M1119" i="1"/>
  <c r="L1119" i="1"/>
  <c r="W1118" i="1"/>
  <c r="N1118" i="1"/>
  <c r="M1118" i="1"/>
  <c r="L1118" i="1"/>
  <c r="W1117" i="1"/>
  <c r="N1117" i="1"/>
  <c r="M1117" i="1"/>
  <c r="L1117" i="1"/>
  <c r="W1116" i="1"/>
  <c r="N1116" i="1"/>
  <c r="M1116" i="1"/>
  <c r="L1116" i="1"/>
  <c r="W1115" i="1"/>
  <c r="N1115" i="1"/>
  <c r="M1115" i="1"/>
  <c r="L1115" i="1"/>
  <c r="W1114" i="1"/>
  <c r="N1114" i="1"/>
  <c r="M1114" i="1"/>
  <c r="L1114" i="1"/>
  <c r="W1113" i="1"/>
  <c r="N1113" i="1"/>
  <c r="M1113" i="1"/>
  <c r="L1113" i="1"/>
  <c r="W1112" i="1"/>
  <c r="N1112" i="1"/>
  <c r="M1112" i="1"/>
  <c r="L1112" i="1"/>
  <c r="W1111" i="1"/>
  <c r="N1111" i="1"/>
  <c r="M1111" i="1"/>
  <c r="L1111" i="1"/>
  <c r="W1110" i="1"/>
  <c r="N1110" i="1"/>
  <c r="M1110" i="1"/>
  <c r="L1110" i="1"/>
  <c r="W1109" i="1"/>
  <c r="N1109" i="1"/>
  <c r="M1109" i="1"/>
  <c r="L1109" i="1"/>
  <c r="W1108" i="1"/>
  <c r="N1108" i="1"/>
  <c r="M1108" i="1"/>
  <c r="L1108" i="1"/>
  <c r="W1107" i="1"/>
  <c r="N1107" i="1"/>
  <c r="M1107" i="1"/>
  <c r="L1107" i="1"/>
  <c r="W1106" i="1"/>
  <c r="N1106" i="1"/>
  <c r="M1106" i="1"/>
  <c r="L1106" i="1"/>
  <c r="W1105" i="1"/>
  <c r="N1105" i="1"/>
  <c r="M1105" i="1"/>
  <c r="L1105" i="1"/>
  <c r="W1104" i="1"/>
  <c r="N1104" i="1"/>
  <c r="M1104" i="1"/>
  <c r="L1104" i="1"/>
  <c r="W1103" i="1"/>
  <c r="N1103" i="1"/>
  <c r="M1103" i="1"/>
  <c r="L1103" i="1"/>
  <c r="W1102" i="1"/>
  <c r="N1102" i="1"/>
  <c r="M1102" i="1"/>
  <c r="L1102" i="1"/>
  <c r="W1101" i="1"/>
  <c r="N1101" i="1"/>
  <c r="M1101" i="1"/>
  <c r="L1101" i="1"/>
  <c r="W1100" i="1"/>
  <c r="N1100" i="1"/>
  <c r="M1100" i="1"/>
  <c r="L1100" i="1"/>
  <c r="W1099" i="1"/>
  <c r="N1099" i="1"/>
  <c r="M1099" i="1"/>
  <c r="L1099" i="1"/>
  <c r="W1098" i="1"/>
  <c r="N1098" i="1"/>
  <c r="M1098" i="1"/>
  <c r="L1098" i="1"/>
  <c r="W1097" i="1"/>
  <c r="N1097" i="1"/>
  <c r="M1097" i="1"/>
  <c r="L1097" i="1"/>
  <c r="W1096" i="1"/>
  <c r="N1096" i="1"/>
  <c r="M1096" i="1"/>
  <c r="L1096" i="1"/>
  <c r="W1095" i="1"/>
  <c r="N1095" i="1"/>
  <c r="M1095" i="1"/>
  <c r="L1095" i="1"/>
  <c r="W1094" i="1"/>
  <c r="N1094" i="1"/>
  <c r="M1094" i="1"/>
  <c r="L1094" i="1"/>
  <c r="W1093" i="1"/>
  <c r="N1093" i="1"/>
  <c r="M1093" i="1"/>
  <c r="L1093" i="1"/>
  <c r="W1092" i="1"/>
  <c r="N1092" i="1"/>
  <c r="M1092" i="1"/>
  <c r="L1092" i="1"/>
  <c r="W1091" i="1"/>
  <c r="N1091" i="1"/>
  <c r="M1091" i="1"/>
  <c r="L1091" i="1"/>
  <c r="W1090" i="1"/>
  <c r="N1090" i="1"/>
  <c r="M1090" i="1"/>
  <c r="L1090" i="1"/>
  <c r="W1089" i="1"/>
  <c r="N1089" i="1"/>
  <c r="M1089" i="1"/>
  <c r="L1089" i="1"/>
  <c r="W1088" i="1"/>
  <c r="N1088" i="1"/>
  <c r="M1088" i="1"/>
  <c r="L1088" i="1"/>
  <c r="W1087" i="1"/>
  <c r="N1087" i="1"/>
  <c r="M1087" i="1"/>
  <c r="L1087" i="1"/>
  <c r="W1086" i="1"/>
  <c r="N1086" i="1"/>
  <c r="M1086" i="1"/>
  <c r="L1086" i="1"/>
  <c r="W1085" i="1"/>
  <c r="N1085" i="1"/>
  <c r="M1085" i="1"/>
  <c r="L1085" i="1"/>
  <c r="W1084" i="1"/>
  <c r="N1084" i="1"/>
  <c r="M1084" i="1"/>
  <c r="L1084" i="1"/>
  <c r="W1083" i="1"/>
  <c r="N1083" i="1"/>
  <c r="M1083" i="1"/>
  <c r="L1083" i="1"/>
  <c r="W1082" i="1"/>
  <c r="N1082" i="1"/>
  <c r="M1082" i="1"/>
  <c r="L1082" i="1"/>
  <c r="W1081" i="1"/>
  <c r="N1081" i="1"/>
  <c r="M1081" i="1"/>
  <c r="L1081" i="1"/>
  <c r="W1080" i="1"/>
  <c r="N1080" i="1"/>
  <c r="M1080" i="1"/>
  <c r="L1080" i="1"/>
  <c r="W1079" i="1"/>
  <c r="N1079" i="1"/>
  <c r="M1079" i="1"/>
  <c r="L1079" i="1"/>
  <c r="W1078" i="1"/>
  <c r="N1078" i="1"/>
  <c r="M1078" i="1"/>
  <c r="L1078" i="1"/>
  <c r="W1077" i="1"/>
  <c r="N1077" i="1"/>
  <c r="M1077" i="1"/>
  <c r="L1077" i="1"/>
  <c r="W1076" i="1"/>
  <c r="N1076" i="1"/>
  <c r="M1076" i="1"/>
  <c r="L1076" i="1"/>
  <c r="W1075" i="1"/>
  <c r="N1075" i="1"/>
  <c r="M1075" i="1"/>
  <c r="L1075" i="1"/>
  <c r="W1074" i="1"/>
  <c r="N1074" i="1"/>
  <c r="M1074" i="1"/>
  <c r="L1074" i="1"/>
  <c r="W1073" i="1"/>
  <c r="N1073" i="1"/>
  <c r="M1073" i="1"/>
  <c r="L1073" i="1"/>
  <c r="W1072" i="1"/>
  <c r="N1072" i="1"/>
  <c r="M1072" i="1"/>
  <c r="L1072" i="1"/>
  <c r="W1071" i="1"/>
  <c r="N1071" i="1"/>
  <c r="M1071" i="1"/>
  <c r="L1071" i="1"/>
  <c r="W1070" i="1"/>
  <c r="N1070" i="1"/>
  <c r="M1070" i="1"/>
  <c r="L1070" i="1"/>
  <c r="W1069" i="1"/>
  <c r="N1069" i="1"/>
  <c r="M1069" i="1"/>
  <c r="L1069" i="1"/>
  <c r="W1068" i="1"/>
  <c r="N1068" i="1"/>
  <c r="M1068" i="1"/>
  <c r="L1068" i="1"/>
  <c r="W1067" i="1"/>
  <c r="N1067" i="1"/>
  <c r="M1067" i="1"/>
  <c r="L1067" i="1"/>
  <c r="W1066" i="1"/>
  <c r="N1066" i="1"/>
  <c r="M1066" i="1"/>
  <c r="L1066" i="1"/>
  <c r="W1065" i="1"/>
  <c r="N1065" i="1"/>
  <c r="M1065" i="1"/>
  <c r="L1065" i="1"/>
  <c r="W1064" i="1"/>
  <c r="N1064" i="1"/>
  <c r="M1064" i="1"/>
  <c r="L1064" i="1"/>
  <c r="W1063" i="1"/>
  <c r="N1063" i="1"/>
  <c r="M1063" i="1"/>
  <c r="L1063" i="1"/>
  <c r="W1062" i="1"/>
  <c r="N1062" i="1"/>
  <c r="M1062" i="1"/>
  <c r="L1062" i="1"/>
  <c r="W1061" i="1"/>
  <c r="N1061" i="1"/>
  <c r="M1061" i="1"/>
  <c r="L1061" i="1"/>
  <c r="W1060" i="1"/>
  <c r="N1060" i="1"/>
  <c r="M1060" i="1"/>
  <c r="L1060" i="1"/>
  <c r="W1059" i="1"/>
  <c r="N1059" i="1"/>
  <c r="M1059" i="1"/>
  <c r="L1059" i="1"/>
  <c r="W1058" i="1"/>
  <c r="N1058" i="1"/>
  <c r="M1058" i="1"/>
  <c r="L1058" i="1"/>
  <c r="W1057" i="1"/>
  <c r="N1057" i="1"/>
  <c r="M1057" i="1"/>
  <c r="L1057" i="1"/>
  <c r="W1056" i="1"/>
  <c r="N1056" i="1"/>
  <c r="M1056" i="1"/>
  <c r="L1056" i="1"/>
  <c r="W1055" i="1"/>
  <c r="N1055" i="1"/>
  <c r="M1055" i="1"/>
  <c r="L1055" i="1"/>
  <c r="W1054" i="1"/>
  <c r="N1054" i="1"/>
  <c r="M1054" i="1"/>
  <c r="L1054" i="1"/>
  <c r="W1053" i="1"/>
  <c r="N1053" i="1"/>
  <c r="M1053" i="1"/>
  <c r="L1053" i="1"/>
  <c r="W1052" i="1"/>
  <c r="N1052" i="1"/>
  <c r="M1052" i="1"/>
  <c r="L1052" i="1"/>
  <c r="W1051" i="1"/>
  <c r="N1051" i="1"/>
  <c r="M1051" i="1"/>
  <c r="L1051" i="1"/>
  <c r="W1050" i="1"/>
  <c r="N1050" i="1"/>
  <c r="M1050" i="1"/>
  <c r="L1050" i="1"/>
  <c r="W1049" i="1"/>
  <c r="N1049" i="1"/>
  <c r="M1049" i="1"/>
  <c r="L1049" i="1"/>
  <c r="W1048" i="1"/>
  <c r="N1048" i="1"/>
  <c r="M1048" i="1"/>
  <c r="L1048" i="1"/>
  <c r="W1047" i="1"/>
  <c r="N1047" i="1"/>
  <c r="M1047" i="1"/>
  <c r="L1047" i="1"/>
  <c r="W1046" i="1"/>
  <c r="N1046" i="1"/>
  <c r="M1046" i="1"/>
  <c r="L1046" i="1"/>
  <c r="W1045" i="1"/>
  <c r="N1045" i="1"/>
  <c r="M1045" i="1"/>
  <c r="L1045" i="1"/>
  <c r="W1044" i="1"/>
  <c r="N1044" i="1"/>
  <c r="M1044" i="1"/>
  <c r="L1044" i="1"/>
  <c r="W1043" i="1"/>
  <c r="N1043" i="1"/>
  <c r="M1043" i="1"/>
  <c r="L1043" i="1"/>
  <c r="W1042" i="1"/>
  <c r="N1042" i="1"/>
  <c r="M1042" i="1"/>
  <c r="L1042" i="1"/>
  <c r="W1041" i="1"/>
  <c r="N1041" i="1"/>
  <c r="M1041" i="1"/>
  <c r="L1041" i="1"/>
  <c r="W1040" i="1"/>
  <c r="N1040" i="1"/>
  <c r="M1040" i="1"/>
  <c r="L1040" i="1"/>
  <c r="W1039" i="1"/>
  <c r="N1039" i="1"/>
  <c r="M1039" i="1"/>
  <c r="L1039" i="1"/>
  <c r="W1038" i="1"/>
  <c r="N1038" i="1"/>
  <c r="M1038" i="1"/>
  <c r="L1038" i="1"/>
  <c r="W1037" i="1"/>
  <c r="N1037" i="1"/>
  <c r="M1037" i="1"/>
  <c r="L1037" i="1"/>
  <c r="W1036" i="1"/>
  <c r="N1036" i="1"/>
  <c r="M1036" i="1"/>
  <c r="L1036" i="1"/>
  <c r="W1035" i="1"/>
  <c r="N1035" i="1"/>
  <c r="M1035" i="1"/>
  <c r="L1035" i="1"/>
  <c r="W1034" i="1"/>
  <c r="N1034" i="1"/>
  <c r="M1034" i="1"/>
  <c r="L1034" i="1"/>
  <c r="W1033" i="1"/>
  <c r="N1033" i="1"/>
  <c r="M1033" i="1"/>
  <c r="L1033" i="1"/>
  <c r="W1032" i="1"/>
  <c r="N1032" i="1"/>
  <c r="M1032" i="1"/>
  <c r="L1032" i="1"/>
  <c r="W1031" i="1"/>
  <c r="N1031" i="1"/>
  <c r="M1031" i="1"/>
  <c r="L1031" i="1"/>
  <c r="W1030" i="1"/>
  <c r="N1030" i="1"/>
  <c r="M1030" i="1"/>
  <c r="L1030" i="1"/>
  <c r="W1029" i="1"/>
  <c r="N1029" i="1"/>
  <c r="M1029" i="1"/>
  <c r="L1029" i="1"/>
  <c r="W1028" i="1"/>
  <c r="N1028" i="1"/>
  <c r="M1028" i="1"/>
  <c r="L1028" i="1"/>
  <c r="H1028" i="1"/>
  <c r="W1027" i="1"/>
  <c r="N1027" i="1"/>
  <c r="M1027" i="1"/>
  <c r="L1027" i="1"/>
  <c r="W1026" i="1"/>
  <c r="N1026" i="1"/>
  <c r="M1026" i="1"/>
  <c r="L1026" i="1"/>
  <c r="W1025" i="1"/>
  <c r="N1025" i="1"/>
  <c r="M1025" i="1"/>
  <c r="L1025" i="1"/>
  <c r="W1024" i="1"/>
  <c r="N1024" i="1"/>
  <c r="M1024" i="1"/>
  <c r="L1024" i="1"/>
  <c r="W1023" i="1"/>
  <c r="N1023" i="1"/>
  <c r="M1023" i="1"/>
  <c r="L1023" i="1"/>
  <c r="W1022" i="1"/>
  <c r="N1022" i="1"/>
  <c r="M1022" i="1"/>
  <c r="L1022" i="1"/>
  <c r="W1021" i="1"/>
  <c r="N1021" i="1"/>
  <c r="M1021" i="1"/>
  <c r="L1021" i="1"/>
  <c r="W1020" i="1"/>
  <c r="N1020" i="1"/>
  <c r="M1020" i="1"/>
  <c r="L1020" i="1"/>
  <c r="W1019" i="1"/>
  <c r="N1019" i="1"/>
  <c r="M1019" i="1"/>
  <c r="L1019" i="1"/>
  <c r="W1018" i="1"/>
  <c r="N1018" i="1"/>
  <c r="M1018" i="1"/>
  <c r="L1018" i="1"/>
  <c r="W1017" i="1"/>
  <c r="N1017" i="1"/>
  <c r="M1017" i="1"/>
  <c r="L1017" i="1"/>
  <c r="W1016" i="1"/>
  <c r="N1016" i="1"/>
  <c r="M1016" i="1"/>
  <c r="L1016" i="1"/>
  <c r="W1015" i="1"/>
  <c r="N1015" i="1"/>
  <c r="M1015" i="1"/>
  <c r="L1015" i="1"/>
  <c r="W1014" i="1"/>
  <c r="N1014" i="1"/>
  <c r="M1014" i="1"/>
  <c r="L1014" i="1"/>
  <c r="W1013" i="1"/>
  <c r="N1013" i="1"/>
  <c r="M1013" i="1"/>
  <c r="L1013" i="1"/>
  <c r="W1012" i="1"/>
  <c r="N1012" i="1"/>
  <c r="M1012" i="1"/>
  <c r="L1012" i="1"/>
  <c r="W1011" i="1"/>
  <c r="N1011" i="1"/>
  <c r="M1011" i="1"/>
  <c r="L1011" i="1"/>
  <c r="W1010" i="1"/>
  <c r="N1010" i="1"/>
  <c r="M1010" i="1"/>
  <c r="L1010" i="1"/>
  <c r="W1009" i="1"/>
  <c r="N1009" i="1"/>
  <c r="M1009" i="1"/>
  <c r="L1009" i="1"/>
  <c r="W1008" i="1"/>
  <c r="N1008" i="1"/>
  <c r="M1008" i="1"/>
  <c r="L1008" i="1"/>
  <c r="W1007" i="1"/>
  <c r="N1007" i="1"/>
  <c r="M1007" i="1"/>
  <c r="L1007" i="1"/>
  <c r="W1006" i="1"/>
  <c r="N1006" i="1"/>
  <c r="M1006" i="1"/>
  <c r="L1006" i="1"/>
  <c r="W1005" i="1"/>
  <c r="N1005" i="1"/>
  <c r="M1005" i="1"/>
  <c r="L1005" i="1"/>
  <c r="W1004" i="1"/>
  <c r="N1004" i="1"/>
  <c r="M1004" i="1"/>
  <c r="L1004" i="1"/>
  <c r="W1003" i="1"/>
  <c r="N1003" i="1"/>
  <c r="M1003" i="1"/>
  <c r="L1003" i="1"/>
  <c r="W1002" i="1"/>
  <c r="N1002" i="1"/>
  <c r="M1002" i="1"/>
  <c r="L1002" i="1"/>
  <c r="W1001" i="1"/>
  <c r="N1001" i="1"/>
  <c r="M1001" i="1"/>
  <c r="L1001" i="1"/>
  <c r="W1000" i="1"/>
  <c r="N1000" i="1"/>
  <c r="M1000" i="1"/>
  <c r="L1000" i="1"/>
  <c r="W999" i="1"/>
  <c r="N999" i="1"/>
  <c r="M999" i="1"/>
  <c r="L999" i="1"/>
  <c r="W998" i="1"/>
  <c r="N998" i="1"/>
  <c r="M998" i="1"/>
  <c r="L998" i="1"/>
  <c r="W997" i="1"/>
  <c r="N997" i="1"/>
  <c r="M997" i="1"/>
  <c r="L997" i="1"/>
  <c r="W996" i="1"/>
  <c r="N996" i="1"/>
  <c r="M996" i="1"/>
  <c r="L996" i="1"/>
  <c r="J996" i="1"/>
  <c r="H996" i="1"/>
  <c r="W995" i="1"/>
  <c r="N995" i="1"/>
  <c r="M995" i="1"/>
  <c r="L995" i="1"/>
  <c r="J995" i="1"/>
  <c r="H995" i="1"/>
  <c r="W994" i="1"/>
  <c r="N994" i="1"/>
  <c r="M994" i="1"/>
  <c r="L994" i="1"/>
  <c r="W993" i="1"/>
  <c r="N993" i="1"/>
  <c r="M993" i="1"/>
  <c r="L993" i="1"/>
  <c r="W992" i="1"/>
  <c r="N992" i="1"/>
  <c r="M992" i="1"/>
  <c r="L992" i="1"/>
  <c r="W991" i="1"/>
  <c r="N991" i="1"/>
  <c r="M991" i="1"/>
  <c r="L991" i="1"/>
  <c r="W990" i="1"/>
  <c r="N990" i="1"/>
  <c r="M990" i="1"/>
  <c r="L990" i="1"/>
  <c r="W989" i="1"/>
  <c r="N989" i="1"/>
  <c r="M989" i="1"/>
  <c r="L989" i="1"/>
  <c r="W988" i="1"/>
  <c r="N988" i="1"/>
  <c r="M988" i="1"/>
  <c r="L988" i="1"/>
  <c r="W987" i="1"/>
  <c r="N987" i="1"/>
  <c r="M987" i="1"/>
  <c r="L987" i="1"/>
  <c r="W986" i="1"/>
  <c r="N986" i="1"/>
  <c r="M986" i="1"/>
  <c r="L986" i="1"/>
  <c r="W985" i="1"/>
  <c r="N985" i="1"/>
  <c r="M985" i="1"/>
  <c r="L985" i="1"/>
  <c r="W984" i="1"/>
  <c r="N984" i="1"/>
  <c r="M984" i="1"/>
  <c r="L984" i="1"/>
  <c r="W983" i="1"/>
  <c r="N983" i="1"/>
  <c r="M983" i="1"/>
  <c r="L983" i="1"/>
  <c r="W982" i="1"/>
  <c r="N982" i="1"/>
  <c r="M982" i="1"/>
  <c r="L982" i="1"/>
  <c r="W981" i="1"/>
  <c r="N981" i="1"/>
  <c r="M981" i="1"/>
  <c r="L981" i="1"/>
  <c r="W980" i="1"/>
  <c r="N980" i="1"/>
  <c r="M980" i="1"/>
  <c r="L980" i="1"/>
  <c r="W979" i="1"/>
  <c r="N979" i="1"/>
  <c r="M979" i="1"/>
  <c r="L979" i="1"/>
  <c r="W978" i="1"/>
  <c r="N978" i="1"/>
  <c r="M978" i="1"/>
  <c r="L978" i="1"/>
  <c r="W977" i="1"/>
  <c r="N977" i="1"/>
  <c r="M977" i="1"/>
  <c r="L977" i="1"/>
  <c r="W976" i="1"/>
  <c r="N976" i="1"/>
  <c r="M976" i="1"/>
  <c r="L976" i="1"/>
  <c r="W975" i="1"/>
  <c r="N975" i="1"/>
  <c r="M975" i="1"/>
  <c r="L975" i="1"/>
  <c r="W974" i="1"/>
  <c r="N974" i="1"/>
  <c r="M974" i="1"/>
  <c r="L974" i="1"/>
  <c r="W973" i="1"/>
  <c r="N973" i="1"/>
  <c r="M973" i="1"/>
  <c r="L973" i="1"/>
  <c r="J973" i="1"/>
  <c r="W972" i="1"/>
  <c r="N972" i="1"/>
  <c r="M972" i="1"/>
  <c r="L972" i="1"/>
  <c r="J972" i="1"/>
  <c r="W971" i="1"/>
  <c r="N971" i="1"/>
  <c r="M971" i="1"/>
  <c r="L971" i="1"/>
  <c r="W970" i="1"/>
  <c r="N970" i="1"/>
  <c r="M970" i="1"/>
  <c r="L970" i="1"/>
  <c r="W969" i="1"/>
  <c r="N969" i="1"/>
  <c r="M969" i="1"/>
  <c r="L969" i="1"/>
  <c r="W968" i="1"/>
  <c r="N968" i="1"/>
  <c r="M968" i="1"/>
  <c r="L968" i="1"/>
  <c r="W967" i="1"/>
  <c r="N967" i="1"/>
  <c r="M967" i="1"/>
  <c r="L967" i="1"/>
  <c r="W966" i="1"/>
  <c r="N966" i="1"/>
  <c r="M966" i="1"/>
  <c r="L966" i="1"/>
  <c r="W965" i="1"/>
  <c r="N965" i="1"/>
  <c r="M965" i="1"/>
  <c r="L965" i="1"/>
  <c r="W964" i="1"/>
  <c r="N964" i="1"/>
  <c r="M964" i="1"/>
  <c r="L964" i="1"/>
  <c r="W963" i="1"/>
  <c r="N963" i="1"/>
  <c r="M963" i="1"/>
  <c r="L963" i="1"/>
  <c r="W962" i="1"/>
  <c r="N962" i="1"/>
  <c r="M962" i="1"/>
  <c r="L962" i="1"/>
  <c r="W961" i="1"/>
  <c r="N961" i="1"/>
  <c r="M961" i="1"/>
  <c r="L961" i="1"/>
  <c r="W960" i="1"/>
  <c r="N960" i="1"/>
  <c r="M960" i="1"/>
  <c r="L960" i="1"/>
  <c r="W959" i="1"/>
  <c r="N959" i="1"/>
  <c r="M959" i="1"/>
  <c r="L959" i="1"/>
  <c r="W958" i="1"/>
  <c r="N958" i="1"/>
  <c r="M958" i="1"/>
  <c r="L958" i="1"/>
  <c r="W957" i="1"/>
  <c r="N957" i="1"/>
  <c r="M957" i="1"/>
  <c r="L957" i="1"/>
  <c r="W956" i="1"/>
  <c r="N956" i="1"/>
  <c r="M956" i="1"/>
  <c r="L956" i="1"/>
  <c r="W955" i="1"/>
  <c r="N955" i="1"/>
  <c r="M955" i="1"/>
  <c r="L955" i="1"/>
  <c r="W954" i="1"/>
  <c r="N954" i="1"/>
  <c r="M954" i="1"/>
  <c r="L954" i="1"/>
  <c r="W953" i="1"/>
  <c r="N953" i="1"/>
  <c r="M953" i="1"/>
  <c r="L953" i="1"/>
  <c r="W952" i="1"/>
  <c r="N952" i="1"/>
  <c r="M952" i="1"/>
  <c r="L952" i="1"/>
  <c r="W951" i="1"/>
  <c r="N951" i="1"/>
  <c r="M951" i="1"/>
  <c r="L951" i="1"/>
  <c r="W950" i="1"/>
  <c r="N950" i="1"/>
  <c r="M950" i="1"/>
  <c r="L950" i="1"/>
  <c r="W949" i="1"/>
  <c r="N949" i="1"/>
  <c r="M949" i="1"/>
  <c r="L949" i="1"/>
  <c r="W948" i="1"/>
  <c r="N948" i="1"/>
  <c r="M948" i="1"/>
  <c r="L948" i="1"/>
  <c r="W947" i="1"/>
  <c r="N947" i="1"/>
  <c r="M947" i="1"/>
  <c r="L947" i="1"/>
  <c r="W946" i="1"/>
  <c r="N946" i="1"/>
  <c r="M946" i="1"/>
  <c r="L946" i="1"/>
  <c r="W945" i="1"/>
  <c r="N945" i="1"/>
  <c r="M945" i="1"/>
  <c r="L945" i="1"/>
  <c r="W944" i="1"/>
  <c r="N944" i="1"/>
  <c r="M944" i="1"/>
  <c r="L944" i="1"/>
  <c r="W943" i="1"/>
  <c r="N943" i="1"/>
  <c r="M943" i="1"/>
  <c r="L943" i="1"/>
  <c r="W942" i="1"/>
  <c r="N942" i="1"/>
  <c r="M942" i="1"/>
  <c r="L942" i="1"/>
  <c r="W941" i="1"/>
  <c r="N941" i="1"/>
  <c r="M941" i="1"/>
  <c r="L941" i="1"/>
  <c r="W940" i="1"/>
  <c r="N940" i="1"/>
  <c r="M940" i="1"/>
  <c r="L940" i="1"/>
  <c r="W939" i="1"/>
  <c r="N939" i="1"/>
  <c r="M939" i="1"/>
  <c r="L939" i="1"/>
  <c r="W938" i="1"/>
  <c r="N938" i="1"/>
  <c r="M938" i="1"/>
  <c r="L938" i="1"/>
  <c r="W937" i="1"/>
  <c r="N937" i="1"/>
  <c r="M937" i="1"/>
  <c r="L937" i="1"/>
  <c r="W936" i="1"/>
  <c r="N936" i="1"/>
  <c r="M936" i="1"/>
  <c r="L936" i="1"/>
  <c r="W935" i="1"/>
  <c r="N935" i="1"/>
  <c r="M935" i="1"/>
  <c r="L935" i="1"/>
  <c r="W934" i="1"/>
  <c r="N934" i="1"/>
  <c r="M934" i="1"/>
  <c r="L934" i="1"/>
  <c r="W933" i="1"/>
  <c r="N933" i="1"/>
  <c r="M933" i="1"/>
  <c r="L933" i="1"/>
  <c r="W932" i="1"/>
  <c r="N932" i="1"/>
  <c r="M932" i="1"/>
  <c r="L932" i="1"/>
  <c r="W931" i="1"/>
  <c r="N931" i="1"/>
  <c r="M931" i="1"/>
  <c r="L931" i="1"/>
  <c r="W930" i="1"/>
  <c r="N930" i="1"/>
  <c r="M930" i="1"/>
  <c r="L930" i="1"/>
  <c r="W929" i="1"/>
  <c r="N929" i="1"/>
  <c r="M929" i="1"/>
  <c r="L929" i="1"/>
  <c r="W928" i="1"/>
  <c r="N928" i="1"/>
  <c r="M928" i="1"/>
  <c r="L928" i="1"/>
  <c r="W927" i="1"/>
  <c r="N927" i="1"/>
  <c r="M927" i="1"/>
  <c r="L927" i="1"/>
  <c r="W926" i="1"/>
  <c r="N926" i="1"/>
  <c r="M926" i="1"/>
  <c r="L926" i="1"/>
  <c r="W925" i="1"/>
  <c r="N925" i="1"/>
  <c r="M925" i="1"/>
  <c r="L925" i="1"/>
  <c r="W924" i="1"/>
  <c r="N924" i="1"/>
  <c r="M924" i="1"/>
  <c r="L924" i="1"/>
  <c r="W923" i="1"/>
  <c r="N923" i="1"/>
  <c r="M923" i="1"/>
  <c r="L923" i="1"/>
  <c r="W922" i="1"/>
  <c r="N922" i="1"/>
  <c r="M922" i="1"/>
  <c r="L922" i="1"/>
  <c r="W921" i="1"/>
  <c r="N921" i="1"/>
  <c r="M921" i="1"/>
  <c r="L921" i="1"/>
  <c r="W920" i="1"/>
  <c r="N920" i="1"/>
  <c r="M920" i="1"/>
  <c r="L920" i="1"/>
  <c r="W919" i="1"/>
  <c r="N919" i="1"/>
  <c r="M919" i="1"/>
  <c r="L919" i="1"/>
  <c r="W918" i="1"/>
  <c r="N918" i="1"/>
  <c r="M918" i="1"/>
  <c r="L918" i="1"/>
  <c r="W917" i="1"/>
  <c r="N917" i="1"/>
  <c r="M917" i="1"/>
  <c r="L917" i="1"/>
  <c r="W916" i="1"/>
  <c r="N916" i="1"/>
  <c r="M916" i="1"/>
  <c r="L916" i="1"/>
  <c r="W915" i="1"/>
  <c r="N915" i="1"/>
  <c r="M915" i="1"/>
  <c r="L915" i="1"/>
  <c r="W914" i="1"/>
  <c r="N914" i="1"/>
  <c r="M914" i="1"/>
  <c r="L914" i="1"/>
  <c r="W913" i="1"/>
  <c r="N913" i="1"/>
  <c r="M913" i="1"/>
  <c r="L913" i="1"/>
  <c r="W912" i="1"/>
  <c r="N912" i="1"/>
  <c r="M912" i="1"/>
  <c r="L912" i="1"/>
  <c r="W911" i="1"/>
  <c r="N911" i="1"/>
  <c r="M911" i="1"/>
  <c r="L911" i="1"/>
  <c r="W910" i="1"/>
  <c r="N910" i="1"/>
  <c r="M910" i="1"/>
  <c r="L910" i="1"/>
  <c r="W909" i="1"/>
  <c r="N909" i="1"/>
  <c r="M909" i="1"/>
  <c r="L909" i="1"/>
  <c r="W908" i="1"/>
  <c r="N908" i="1"/>
  <c r="M908" i="1"/>
  <c r="L908" i="1"/>
  <c r="W907" i="1"/>
  <c r="N907" i="1"/>
  <c r="M907" i="1"/>
  <c r="L907" i="1"/>
  <c r="W906" i="1"/>
  <c r="N906" i="1"/>
  <c r="M906" i="1"/>
  <c r="L906" i="1"/>
  <c r="W905" i="1"/>
  <c r="N905" i="1"/>
  <c r="M905" i="1"/>
  <c r="L905" i="1"/>
  <c r="W904" i="1"/>
  <c r="N904" i="1"/>
  <c r="M904" i="1"/>
  <c r="L904" i="1"/>
  <c r="W903" i="1"/>
  <c r="N903" i="1"/>
  <c r="M903" i="1"/>
  <c r="L903" i="1"/>
  <c r="W902" i="1"/>
  <c r="N902" i="1"/>
  <c r="M902" i="1"/>
  <c r="L902" i="1"/>
  <c r="W901" i="1"/>
  <c r="N901" i="1"/>
  <c r="M901" i="1"/>
  <c r="L901" i="1"/>
  <c r="W900" i="1"/>
  <c r="N900" i="1"/>
  <c r="M900" i="1"/>
  <c r="L900" i="1"/>
  <c r="W899" i="1"/>
  <c r="N899" i="1"/>
  <c r="M899" i="1"/>
  <c r="L899" i="1"/>
  <c r="W898" i="1"/>
  <c r="N898" i="1"/>
  <c r="M898" i="1"/>
  <c r="L898" i="1"/>
  <c r="W897" i="1"/>
  <c r="N897" i="1"/>
  <c r="M897" i="1"/>
  <c r="L897" i="1"/>
  <c r="W896" i="1"/>
  <c r="N896" i="1"/>
  <c r="M896" i="1"/>
  <c r="L896" i="1"/>
  <c r="W895" i="1"/>
  <c r="N895" i="1"/>
  <c r="M895" i="1"/>
  <c r="L895" i="1"/>
  <c r="W894" i="1"/>
  <c r="N894" i="1"/>
  <c r="M894" i="1"/>
  <c r="L894" i="1"/>
  <c r="W893" i="1"/>
  <c r="N893" i="1"/>
  <c r="M893" i="1"/>
  <c r="L893" i="1"/>
  <c r="W892" i="1"/>
  <c r="N892" i="1"/>
  <c r="M892" i="1"/>
  <c r="L892" i="1"/>
  <c r="W891" i="1"/>
  <c r="N891" i="1"/>
  <c r="M891" i="1"/>
  <c r="L891" i="1"/>
  <c r="W890" i="1"/>
  <c r="N890" i="1"/>
  <c r="M890" i="1"/>
  <c r="L890" i="1"/>
  <c r="W889" i="1"/>
  <c r="N889" i="1"/>
  <c r="M889" i="1"/>
  <c r="L889" i="1"/>
  <c r="W888" i="1"/>
  <c r="N888" i="1"/>
  <c r="M888" i="1"/>
  <c r="L888" i="1"/>
  <c r="W887" i="1"/>
  <c r="N887" i="1"/>
  <c r="M887" i="1"/>
  <c r="L887" i="1"/>
  <c r="W886" i="1"/>
  <c r="N886" i="1"/>
  <c r="M886" i="1"/>
  <c r="L886" i="1"/>
  <c r="W885" i="1"/>
  <c r="N885" i="1"/>
  <c r="M885" i="1"/>
  <c r="L885" i="1"/>
  <c r="W884" i="1"/>
  <c r="N884" i="1"/>
  <c r="M884" i="1"/>
  <c r="L884" i="1"/>
  <c r="W883" i="1"/>
  <c r="N883" i="1"/>
  <c r="M883" i="1"/>
  <c r="L883" i="1"/>
  <c r="W882" i="1"/>
  <c r="N882" i="1"/>
  <c r="M882" i="1"/>
  <c r="L882" i="1"/>
  <c r="W881" i="1"/>
  <c r="N881" i="1"/>
  <c r="M881" i="1"/>
  <c r="L881" i="1"/>
  <c r="W880" i="1"/>
  <c r="N880" i="1"/>
  <c r="M880" i="1"/>
  <c r="L880" i="1"/>
  <c r="W879" i="1"/>
  <c r="N879" i="1"/>
  <c r="M879" i="1"/>
  <c r="L879" i="1"/>
  <c r="W878" i="1"/>
  <c r="N878" i="1"/>
  <c r="M878" i="1"/>
  <c r="L878" i="1"/>
  <c r="W877" i="1"/>
  <c r="N877" i="1"/>
  <c r="M877" i="1"/>
  <c r="L877" i="1"/>
  <c r="W876" i="1"/>
  <c r="N876" i="1"/>
  <c r="M876" i="1"/>
  <c r="L876" i="1"/>
  <c r="W875" i="1"/>
  <c r="N875" i="1"/>
  <c r="M875" i="1"/>
  <c r="L875" i="1"/>
  <c r="W874" i="1"/>
  <c r="N874" i="1"/>
  <c r="M874" i="1"/>
  <c r="L874" i="1"/>
  <c r="W873" i="1"/>
  <c r="N873" i="1"/>
  <c r="M873" i="1"/>
  <c r="L873" i="1"/>
  <c r="W872" i="1"/>
  <c r="N872" i="1"/>
  <c r="M872" i="1"/>
  <c r="L872" i="1"/>
  <c r="W871" i="1"/>
  <c r="N871" i="1"/>
  <c r="M871" i="1"/>
  <c r="L871" i="1"/>
  <c r="W870" i="1"/>
  <c r="N870" i="1"/>
  <c r="M870" i="1"/>
  <c r="L870" i="1"/>
  <c r="W869" i="1"/>
  <c r="N869" i="1"/>
  <c r="M869" i="1"/>
  <c r="L869" i="1"/>
  <c r="W868" i="1"/>
  <c r="N868" i="1"/>
  <c r="M868" i="1"/>
  <c r="L868" i="1"/>
  <c r="W867" i="1"/>
  <c r="N867" i="1"/>
  <c r="M867" i="1"/>
  <c r="L867" i="1"/>
  <c r="W866" i="1"/>
  <c r="N866" i="1"/>
  <c r="M866" i="1"/>
  <c r="L866" i="1"/>
  <c r="W865" i="1"/>
  <c r="N865" i="1"/>
  <c r="M865" i="1"/>
  <c r="L865" i="1"/>
  <c r="W864" i="1"/>
  <c r="N864" i="1"/>
  <c r="M864" i="1"/>
  <c r="L864" i="1"/>
  <c r="W863" i="1"/>
  <c r="N863" i="1"/>
  <c r="M863" i="1"/>
  <c r="L863" i="1"/>
  <c r="W862" i="1"/>
  <c r="N862" i="1"/>
  <c r="M862" i="1"/>
  <c r="L862" i="1"/>
  <c r="W861" i="1"/>
  <c r="N861" i="1"/>
  <c r="M861" i="1"/>
  <c r="L861" i="1"/>
  <c r="W860" i="1"/>
  <c r="N860" i="1"/>
  <c r="M860" i="1"/>
  <c r="L860" i="1"/>
  <c r="W859" i="1"/>
  <c r="N859" i="1"/>
  <c r="M859" i="1"/>
  <c r="L859" i="1"/>
  <c r="W858" i="1"/>
  <c r="N858" i="1"/>
  <c r="M858" i="1"/>
  <c r="L858" i="1"/>
  <c r="W857" i="1"/>
  <c r="N857" i="1"/>
  <c r="M857" i="1"/>
  <c r="L857" i="1"/>
  <c r="W856" i="1"/>
  <c r="N856" i="1"/>
  <c r="M856" i="1"/>
  <c r="L856" i="1"/>
  <c r="W855" i="1"/>
  <c r="N855" i="1"/>
  <c r="M855" i="1"/>
  <c r="L855" i="1"/>
  <c r="W854" i="1"/>
  <c r="N854" i="1"/>
  <c r="M854" i="1"/>
  <c r="L854" i="1"/>
  <c r="W853" i="1"/>
  <c r="N853" i="1"/>
  <c r="M853" i="1"/>
  <c r="L853" i="1"/>
  <c r="W852" i="1"/>
  <c r="N852" i="1"/>
  <c r="M852" i="1"/>
  <c r="L852" i="1"/>
  <c r="W851" i="1"/>
  <c r="N851" i="1"/>
  <c r="M851" i="1"/>
  <c r="L851" i="1"/>
  <c r="W850" i="1"/>
  <c r="N850" i="1"/>
  <c r="M850" i="1"/>
  <c r="L850" i="1"/>
  <c r="W849" i="1"/>
  <c r="N849" i="1"/>
  <c r="M849" i="1"/>
  <c r="L849" i="1"/>
  <c r="W848" i="1"/>
  <c r="N848" i="1"/>
  <c r="M848" i="1"/>
  <c r="L848" i="1"/>
  <c r="W847" i="1"/>
  <c r="N847" i="1"/>
  <c r="M847" i="1"/>
  <c r="L847" i="1"/>
  <c r="W846" i="1"/>
  <c r="N846" i="1"/>
  <c r="M846" i="1"/>
  <c r="L846" i="1"/>
  <c r="W845" i="1"/>
  <c r="N845" i="1"/>
  <c r="M845" i="1"/>
  <c r="L845" i="1"/>
  <c r="W844" i="1"/>
  <c r="N844" i="1"/>
  <c r="M844" i="1"/>
  <c r="L844" i="1"/>
  <c r="W843" i="1"/>
  <c r="N843" i="1"/>
  <c r="M843" i="1"/>
  <c r="L843" i="1"/>
  <c r="W842" i="1"/>
  <c r="N842" i="1"/>
  <c r="M842" i="1"/>
  <c r="L842" i="1"/>
  <c r="W841" i="1"/>
  <c r="N841" i="1"/>
  <c r="M841" i="1"/>
  <c r="L841" i="1"/>
  <c r="W840" i="1"/>
  <c r="N840" i="1"/>
  <c r="M840" i="1"/>
  <c r="L840" i="1"/>
  <c r="W839" i="1"/>
  <c r="N839" i="1"/>
  <c r="M839" i="1"/>
  <c r="L839" i="1"/>
  <c r="W838" i="1"/>
  <c r="N838" i="1"/>
  <c r="M838" i="1"/>
  <c r="L838" i="1"/>
  <c r="W837" i="1"/>
  <c r="N837" i="1"/>
  <c r="M837" i="1"/>
  <c r="L837" i="1"/>
  <c r="W836" i="1"/>
  <c r="N836" i="1"/>
  <c r="M836" i="1"/>
  <c r="L836" i="1"/>
  <c r="W835" i="1"/>
  <c r="N835" i="1"/>
  <c r="M835" i="1"/>
  <c r="L835" i="1"/>
  <c r="W834" i="1"/>
  <c r="N834" i="1"/>
  <c r="M834" i="1"/>
  <c r="L834" i="1"/>
  <c r="W833" i="1"/>
  <c r="N833" i="1"/>
  <c r="M833" i="1"/>
  <c r="L833" i="1"/>
  <c r="W832" i="1"/>
  <c r="N832" i="1"/>
  <c r="M832" i="1"/>
  <c r="L832" i="1"/>
  <c r="W831" i="1"/>
  <c r="N831" i="1"/>
  <c r="M831" i="1"/>
  <c r="L831" i="1"/>
  <c r="W830" i="1"/>
  <c r="N830" i="1"/>
  <c r="M830" i="1"/>
  <c r="L830" i="1"/>
  <c r="W829" i="1"/>
  <c r="N829" i="1"/>
  <c r="M829" i="1"/>
  <c r="L829" i="1"/>
  <c r="W828" i="1"/>
  <c r="N828" i="1"/>
  <c r="M828" i="1"/>
  <c r="L828" i="1"/>
  <c r="W827" i="1"/>
  <c r="N827" i="1"/>
  <c r="M827" i="1"/>
  <c r="L827" i="1"/>
  <c r="W826" i="1"/>
  <c r="N826" i="1"/>
  <c r="M826" i="1"/>
  <c r="L826" i="1"/>
  <c r="W825" i="1"/>
  <c r="N825" i="1"/>
  <c r="M825" i="1"/>
  <c r="L825" i="1"/>
  <c r="W824" i="1"/>
  <c r="N824" i="1"/>
  <c r="M824" i="1"/>
  <c r="L824" i="1"/>
  <c r="W823" i="1"/>
  <c r="N823" i="1"/>
  <c r="M823" i="1"/>
  <c r="L823" i="1"/>
  <c r="W822" i="1"/>
  <c r="N822" i="1"/>
  <c r="M822" i="1"/>
  <c r="L822" i="1"/>
  <c r="W821" i="1"/>
  <c r="N821" i="1"/>
  <c r="M821" i="1"/>
  <c r="L821" i="1"/>
  <c r="W820" i="1"/>
  <c r="N820" i="1"/>
  <c r="M820" i="1"/>
  <c r="L820" i="1"/>
  <c r="W819" i="1"/>
  <c r="N819" i="1"/>
  <c r="M819" i="1"/>
  <c r="L819" i="1"/>
  <c r="W818" i="1"/>
  <c r="N818" i="1"/>
  <c r="M818" i="1"/>
  <c r="L818" i="1"/>
  <c r="W817" i="1"/>
  <c r="N817" i="1"/>
  <c r="M817" i="1"/>
  <c r="L817" i="1"/>
  <c r="W816" i="1"/>
  <c r="N816" i="1"/>
  <c r="M816" i="1"/>
  <c r="L816" i="1"/>
  <c r="W815" i="1"/>
  <c r="N815" i="1"/>
  <c r="M815" i="1"/>
  <c r="L815" i="1"/>
  <c r="W814" i="1"/>
  <c r="N814" i="1"/>
  <c r="M814" i="1"/>
  <c r="L814" i="1"/>
  <c r="W813" i="1"/>
  <c r="N813" i="1"/>
  <c r="M813" i="1"/>
  <c r="L813" i="1"/>
  <c r="W812" i="1"/>
  <c r="N812" i="1"/>
  <c r="M812" i="1"/>
  <c r="L812" i="1"/>
  <c r="W811" i="1"/>
  <c r="N811" i="1"/>
  <c r="M811" i="1"/>
  <c r="L811" i="1"/>
  <c r="W810" i="1"/>
  <c r="N810" i="1"/>
  <c r="M810" i="1"/>
  <c r="L810" i="1"/>
  <c r="W809" i="1"/>
  <c r="N809" i="1"/>
  <c r="M809" i="1"/>
  <c r="L809" i="1"/>
  <c r="W808" i="1"/>
  <c r="N808" i="1"/>
  <c r="M808" i="1"/>
  <c r="L808" i="1"/>
  <c r="W807" i="1"/>
  <c r="N807" i="1"/>
  <c r="M807" i="1"/>
  <c r="L807" i="1"/>
  <c r="W806" i="1"/>
  <c r="N806" i="1"/>
  <c r="M806" i="1"/>
  <c r="L806" i="1"/>
  <c r="W805" i="1"/>
  <c r="N805" i="1"/>
  <c r="M805" i="1"/>
  <c r="L805" i="1"/>
  <c r="W804" i="1"/>
  <c r="N804" i="1"/>
  <c r="M804" i="1"/>
  <c r="L804" i="1"/>
  <c r="W803" i="1"/>
  <c r="N803" i="1"/>
  <c r="M803" i="1"/>
  <c r="L803" i="1"/>
  <c r="W802" i="1"/>
  <c r="N802" i="1"/>
  <c r="M802" i="1"/>
  <c r="L802" i="1"/>
  <c r="W801" i="1"/>
  <c r="N801" i="1"/>
  <c r="M801" i="1"/>
  <c r="L801" i="1"/>
  <c r="W800" i="1"/>
  <c r="N800" i="1"/>
  <c r="M800" i="1"/>
  <c r="L800" i="1"/>
  <c r="W799" i="1"/>
  <c r="N799" i="1"/>
  <c r="M799" i="1"/>
  <c r="L799" i="1"/>
  <c r="W798" i="1"/>
  <c r="N798" i="1"/>
  <c r="M798" i="1"/>
  <c r="L798" i="1"/>
  <c r="W797" i="1"/>
  <c r="N797" i="1"/>
  <c r="M797" i="1"/>
  <c r="L797" i="1"/>
  <c r="W796" i="1"/>
  <c r="N796" i="1"/>
  <c r="M796" i="1"/>
  <c r="L796" i="1"/>
  <c r="W795" i="1"/>
  <c r="N795" i="1"/>
  <c r="M795" i="1"/>
  <c r="L795" i="1"/>
  <c r="W794" i="1"/>
  <c r="N794" i="1"/>
  <c r="M794" i="1"/>
  <c r="L794" i="1"/>
  <c r="W793" i="1"/>
  <c r="N793" i="1"/>
  <c r="M793" i="1"/>
  <c r="L793" i="1"/>
  <c r="W792" i="1"/>
  <c r="N792" i="1"/>
  <c r="M792" i="1"/>
  <c r="L792" i="1"/>
  <c r="W791" i="1"/>
  <c r="N791" i="1"/>
  <c r="M791" i="1"/>
  <c r="L791" i="1"/>
  <c r="W790" i="1"/>
  <c r="N790" i="1"/>
  <c r="M790" i="1"/>
  <c r="L790" i="1"/>
  <c r="W789" i="1"/>
  <c r="N789" i="1"/>
  <c r="M789" i="1"/>
  <c r="L789" i="1"/>
  <c r="W788" i="1"/>
  <c r="N788" i="1"/>
  <c r="M788" i="1"/>
  <c r="L788" i="1"/>
  <c r="W787" i="1"/>
  <c r="N787" i="1"/>
  <c r="M787" i="1"/>
  <c r="L787" i="1"/>
  <c r="W786" i="1"/>
  <c r="N786" i="1"/>
  <c r="M786" i="1"/>
  <c r="L786" i="1"/>
  <c r="W785" i="1"/>
  <c r="N785" i="1"/>
  <c r="M785" i="1"/>
  <c r="L785" i="1"/>
  <c r="W784" i="1"/>
  <c r="N784" i="1"/>
  <c r="M784" i="1"/>
  <c r="L784" i="1"/>
  <c r="W783" i="1"/>
  <c r="N783" i="1"/>
  <c r="M783" i="1"/>
  <c r="L783" i="1"/>
  <c r="W782" i="1"/>
  <c r="N782" i="1"/>
  <c r="M782" i="1"/>
  <c r="L782" i="1"/>
  <c r="W781" i="1"/>
  <c r="N781" i="1"/>
  <c r="M781" i="1"/>
  <c r="L781" i="1"/>
  <c r="W780" i="1"/>
  <c r="N780" i="1"/>
  <c r="M780" i="1"/>
  <c r="L780" i="1"/>
  <c r="W779" i="1"/>
  <c r="N779" i="1"/>
  <c r="M779" i="1"/>
  <c r="L779" i="1"/>
  <c r="W778" i="1"/>
  <c r="N778" i="1"/>
  <c r="M778" i="1"/>
  <c r="L778" i="1"/>
  <c r="W777" i="1"/>
  <c r="N777" i="1"/>
  <c r="M777" i="1"/>
  <c r="L777" i="1"/>
  <c r="W776" i="1"/>
  <c r="N776" i="1"/>
  <c r="M776" i="1"/>
  <c r="L776" i="1"/>
  <c r="W775" i="1"/>
  <c r="N775" i="1"/>
  <c r="M775" i="1"/>
  <c r="L775" i="1"/>
  <c r="W774" i="1"/>
  <c r="N774" i="1"/>
  <c r="M774" i="1"/>
  <c r="L774" i="1"/>
  <c r="W773" i="1"/>
  <c r="N773" i="1"/>
  <c r="M773" i="1"/>
  <c r="L773" i="1"/>
  <c r="W772" i="1"/>
  <c r="N772" i="1"/>
  <c r="M772" i="1"/>
  <c r="L772" i="1"/>
  <c r="W771" i="1"/>
  <c r="N771" i="1"/>
  <c r="M771" i="1"/>
  <c r="L771" i="1"/>
  <c r="W770" i="1"/>
  <c r="N770" i="1"/>
  <c r="M770" i="1"/>
  <c r="L770" i="1"/>
  <c r="W769" i="1"/>
  <c r="N769" i="1"/>
  <c r="M769" i="1"/>
  <c r="L769" i="1"/>
  <c r="W768" i="1"/>
  <c r="N768" i="1"/>
  <c r="M768" i="1"/>
  <c r="L768" i="1"/>
  <c r="W767" i="1"/>
  <c r="N767" i="1"/>
  <c r="M767" i="1"/>
  <c r="L767" i="1"/>
  <c r="W766" i="1"/>
  <c r="N766" i="1"/>
  <c r="M766" i="1"/>
  <c r="L766" i="1"/>
  <c r="W765" i="1"/>
  <c r="N765" i="1"/>
  <c r="M765" i="1"/>
  <c r="L765" i="1"/>
  <c r="W764" i="1"/>
  <c r="N764" i="1"/>
  <c r="M764" i="1"/>
  <c r="L764" i="1"/>
  <c r="W763" i="1"/>
  <c r="N763" i="1"/>
  <c r="M763" i="1"/>
  <c r="L763" i="1"/>
  <c r="W762" i="1"/>
  <c r="N762" i="1"/>
  <c r="M762" i="1"/>
  <c r="L762" i="1"/>
  <c r="W761" i="1"/>
  <c r="N761" i="1"/>
  <c r="M761" i="1"/>
  <c r="L761" i="1"/>
  <c r="W760" i="1"/>
  <c r="N760" i="1"/>
  <c r="M760" i="1"/>
  <c r="L760" i="1"/>
  <c r="W759" i="1"/>
  <c r="N759" i="1"/>
  <c r="M759" i="1"/>
  <c r="L759" i="1"/>
  <c r="W758" i="1"/>
  <c r="N758" i="1"/>
  <c r="M758" i="1"/>
  <c r="L758" i="1"/>
  <c r="W757" i="1"/>
  <c r="N757" i="1"/>
  <c r="M757" i="1"/>
  <c r="L757" i="1"/>
  <c r="W756" i="1"/>
  <c r="N756" i="1"/>
  <c r="M756" i="1"/>
  <c r="L756" i="1"/>
  <c r="W755" i="1"/>
  <c r="N755" i="1"/>
  <c r="M755" i="1"/>
  <c r="L755" i="1"/>
  <c r="W754" i="1"/>
  <c r="N754" i="1"/>
  <c r="M754" i="1"/>
  <c r="L754" i="1"/>
  <c r="W753" i="1"/>
  <c r="N753" i="1"/>
  <c r="M753" i="1"/>
  <c r="L753" i="1"/>
  <c r="W752" i="1"/>
  <c r="N752" i="1"/>
  <c r="M752" i="1"/>
  <c r="L752" i="1"/>
  <c r="W751" i="1"/>
  <c r="N751" i="1"/>
  <c r="M751" i="1"/>
  <c r="L751" i="1"/>
  <c r="W750" i="1"/>
  <c r="N750" i="1"/>
  <c r="M750" i="1"/>
  <c r="L750" i="1"/>
  <c r="W749" i="1"/>
  <c r="N749" i="1"/>
  <c r="M749" i="1"/>
  <c r="L749" i="1"/>
  <c r="W748" i="1"/>
  <c r="N748" i="1"/>
  <c r="M748" i="1"/>
  <c r="L748" i="1"/>
  <c r="W747" i="1"/>
  <c r="N747" i="1"/>
  <c r="M747" i="1"/>
  <c r="L747" i="1"/>
  <c r="W746" i="1"/>
  <c r="N746" i="1"/>
  <c r="M746" i="1"/>
  <c r="L746" i="1"/>
  <c r="W745" i="1"/>
  <c r="N745" i="1"/>
  <c r="M745" i="1"/>
  <c r="L745" i="1"/>
  <c r="W744" i="1"/>
  <c r="N744" i="1"/>
  <c r="M744" i="1"/>
  <c r="L744" i="1"/>
  <c r="W743" i="1"/>
  <c r="N743" i="1"/>
  <c r="M743" i="1"/>
  <c r="L743" i="1"/>
  <c r="W742" i="1"/>
  <c r="N742" i="1"/>
  <c r="M742" i="1"/>
  <c r="L742" i="1"/>
  <c r="W741" i="1"/>
  <c r="N741" i="1"/>
  <c r="M741" i="1"/>
  <c r="L741" i="1"/>
  <c r="W740" i="1"/>
  <c r="N740" i="1"/>
  <c r="M740" i="1"/>
  <c r="L740" i="1"/>
  <c r="W739" i="1"/>
  <c r="N739" i="1"/>
  <c r="M739" i="1"/>
  <c r="L739" i="1"/>
  <c r="W738" i="1"/>
  <c r="N738" i="1"/>
  <c r="M738" i="1"/>
  <c r="L738" i="1"/>
  <c r="W737" i="1"/>
  <c r="N737" i="1"/>
  <c r="M737" i="1"/>
  <c r="L737" i="1"/>
  <c r="W736" i="1"/>
  <c r="N736" i="1"/>
  <c r="M736" i="1"/>
  <c r="L736" i="1"/>
  <c r="W735" i="1"/>
  <c r="N735" i="1"/>
  <c r="M735" i="1"/>
  <c r="L735" i="1"/>
  <c r="W734" i="1"/>
  <c r="N734" i="1"/>
  <c r="M734" i="1"/>
  <c r="L734" i="1"/>
  <c r="W733" i="1"/>
  <c r="N733" i="1"/>
  <c r="M733" i="1"/>
  <c r="L733" i="1"/>
  <c r="W732" i="1"/>
  <c r="N732" i="1"/>
  <c r="M732" i="1"/>
  <c r="L732" i="1"/>
  <c r="W731" i="1"/>
  <c r="N731" i="1"/>
  <c r="M731" i="1"/>
  <c r="L731" i="1"/>
  <c r="W730" i="1"/>
  <c r="N730" i="1"/>
  <c r="M730" i="1"/>
  <c r="L730" i="1"/>
  <c r="N729" i="1"/>
  <c r="M729" i="1"/>
  <c r="L729" i="1"/>
  <c r="N728" i="1"/>
  <c r="M728" i="1"/>
  <c r="L728" i="1"/>
  <c r="W727" i="1"/>
  <c r="N727" i="1"/>
  <c r="M727" i="1"/>
  <c r="L727" i="1"/>
  <c r="W726" i="1"/>
  <c r="N726" i="1"/>
  <c r="M726" i="1"/>
  <c r="L726" i="1"/>
  <c r="W725" i="1"/>
  <c r="N725" i="1"/>
  <c r="M725" i="1"/>
  <c r="L725" i="1"/>
  <c r="N724" i="1"/>
  <c r="M724" i="1"/>
  <c r="L724" i="1"/>
  <c r="N723" i="1"/>
  <c r="M723" i="1"/>
  <c r="L723" i="1"/>
  <c r="W722" i="1"/>
  <c r="N722" i="1"/>
  <c r="M722" i="1"/>
  <c r="L722" i="1"/>
  <c r="W721" i="1"/>
  <c r="N721" i="1"/>
  <c r="M721" i="1"/>
  <c r="L721" i="1"/>
  <c r="W720" i="1"/>
  <c r="N720" i="1"/>
  <c r="M720" i="1"/>
  <c r="L720" i="1"/>
  <c r="W719" i="1"/>
  <c r="N719" i="1"/>
  <c r="M719" i="1"/>
  <c r="L719" i="1"/>
  <c r="W718" i="1"/>
  <c r="N718" i="1"/>
  <c r="M718" i="1"/>
  <c r="L718" i="1"/>
  <c r="W717" i="1"/>
  <c r="N717" i="1"/>
  <c r="M717" i="1"/>
  <c r="L717" i="1"/>
  <c r="W716" i="1"/>
  <c r="N716" i="1"/>
  <c r="M716" i="1"/>
  <c r="L716" i="1"/>
  <c r="W715" i="1"/>
  <c r="N715" i="1"/>
  <c r="M715" i="1"/>
  <c r="L715" i="1"/>
  <c r="W714" i="1"/>
  <c r="N714" i="1"/>
  <c r="M714" i="1"/>
  <c r="L714" i="1"/>
  <c r="W713" i="1"/>
  <c r="N713" i="1"/>
  <c r="M713" i="1"/>
  <c r="L713" i="1"/>
  <c r="W712" i="1"/>
  <c r="N712" i="1"/>
  <c r="M712" i="1"/>
  <c r="L712" i="1"/>
  <c r="W711" i="1"/>
  <c r="N711" i="1"/>
  <c r="M711" i="1"/>
  <c r="L711" i="1"/>
  <c r="W710" i="1"/>
  <c r="N710" i="1"/>
  <c r="M710" i="1"/>
  <c r="L710" i="1"/>
  <c r="W709" i="1"/>
  <c r="N709" i="1"/>
  <c r="M709" i="1"/>
  <c r="L709" i="1"/>
  <c r="W708" i="1"/>
  <c r="N708" i="1"/>
  <c r="M708" i="1"/>
  <c r="L708" i="1"/>
  <c r="W707" i="1"/>
  <c r="N707" i="1"/>
  <c r="M707" i="1"/>
  <c r="L707" i="1"/>
  <c r="W706" i="1"/>
  <c r="N706" i="1"/>
  <c r="M706" i="1"/>
  <c r="L706" i="1"/>
  <c r="W705" i="1"/>
  <c r="N705" i="1"/>
  <c r="M705" i="1"/>
  <c r="L705" i="1"/>
  <c r="W704" i="1"/>
  <c r="N704" i="1"/>
  <c r="M704" i="1"/>
  <c r="L704" i="1"/>
  <c r="W703" i="1"/>
  <c r="N703" i="1"/>
  <c r="M703" i="1"/>
  <c r="L703" i="1"/>
  <c r="W702" i="1"/>
  <c r="N702" i="1"/>
  <c r="M702" i="1"/>
  <c r="L702" i="1"/>
  <c r="W701" i="1"/>
  <c r="N701" i="1"/>
  <c r="M701" i="1"/>
  <c r="L701" i="1"/>
  <c r="W700" i="1"/>
  <c r="N700" i="1"/>
  <c r="M700" i="1"/>
  <c r="L700" i="1"/>
  <c r="W699" i="1"/>
  <c r="N699" i="1"/>
  <c r="M699" i="1"/>
  <c r="L699" i="1"/>
  <c r="W698" i="1"/>
  <c r="N698" i="1"/>
  <c r="M698" i="1"/>
  <c r="L698" i="1"/>
  <c r="W697" i="1"/>
  <c r="N697" i="1"/>
  <c r="M697" i="1"/>
  <c r="L697" i="1"/>
  <c r="W696" i="1"/>
  <c r="N696" i="1"/>
  <c r="M696" i="1"/>
  <c r="L696" i="1"/>
  <c r="W695" i="1"/>
  <c r="N695" i="1"/>
  <c r="M695" i="1"/>
  <c r="L695" i="1"/>
  <c r="W694" i="1"/>
  <c r="N694" i="1"/>
  <c r="M694" i="1"/>
  <c r="L694" i="1"/>
  <c r="W693" i="1"/>
  <c r="N693" i="1"/>
  <c r="M693" i="1"/>
  <c r="L693" i="1"/>
  <c r="W692" i="1"/>
  <c r="N692" i="1"/>
  <c r="M692" i="1"/>
  <c r="L692" i="1"/>
  <c r="W691" i="1"/>
  <c r="N691" i="1"/>
  <c r="M691" i="1"/>
  <c r="L691" i="1"/>
  <c r="W690" i="1"/>
  <c r="N690" i="1"/>
  <c r="M690" i="1"/>
  <c r="L690" i="1"/>
  <c r="W689" i="1"/>
  <c r="N689" i="1"/>
  <c r="M689" i="1"/>
  <c r="L689" i="1"/>
  <c r="W688" i="1"/>
  <c r="N688" i="1"/>
  <c r="M688" i="1"/>
  <c r="L688" i="1"/>
  <c r="W687" i="1"/>
  <c r="N687" i="1"/>
  <c r="M687" i="1"/>
  <c r="L687" i="1"/>
  <c r="W686" i="1"/>
  <c r="N686" i="1"/>
  <c r="M686" i="1"/>
  <c r="L686" i="1"/>
  <c r="W685" i="1"/>
  <c r="N685" i="1"/>
  <c r="M685" i="1"/>
  <c r="L685" i="1"/>
  <c r="W684" i="1"/>
  <c r="N684" i="1"/>
  <c r="M684" i="1"/>
  <c r="L684" i="1"/>
  <c r="W683" i="1"/>
  <c r="N683" i="1"/>
  <c r="M683" i="1"/>
  <c r="L683" i="1"/>
  <c r="W682" i="1"/>
  <c r="N682" i="1"/>
  <c r="M682" i="1"/>
  <c r="L682" i="1"/>
  <c r="W681" i="1"/>
  <c r="N681" i="1"/>
  <c r="M681" i="1"/>
  <c r="L681" i="1"/>
  <c r="W680" i="1"/>
  <c r="N680" i="1"/>
  <c r="M680" i="1"/>
  <c r="L680" i="1"/>
  <c r="W679" i="1"/>
  <c r="N679" i="1"/>
  <c r="M679" i="1"/>
  <c r="L679" i="1"/>
  <c r="W678" i="1"/>
  <c r="N678" i="1"/>
  <c r="M678" i="1"/>
  <c r="L678" i="1"/>
  <c r="W677" i="1"/>
  <c r="N677" i="1"/>
  <c r="M677" i="1"/>
  <c r="L677" i="1"/>
  <c r="W676" i="1"/>
  <c r="N676" i="1"/>
  <c r="M676" i="1"/>
  <c r="L676" i="1"/>
  <c r="W675" i="1"/>
  <c r="N675" i="1"/>
  <c r="M675" i="1"/>
  <c r="L675" i="1"/>
  <c r="W674" i="1"/>
  <c r="N674" i="1"/>
  <c r="M674" i="1"/>
  <c r="L674" i="1"/>
  <c r="W673" i="1"/>
  <c r="N673" i="1"/>
  <c r="M673" i="1"/>
  <c r="L673" i="1"/>
  <c r="W672" i="1"/>
  <c r="N672" i="1"/>
  <c r="M672" i="1"/>
  <c r="L672" i="1"/>
  <c r="W671" i="1"/>
  <c r="N671" i="1"/>
  <c r="M671" i="1"/>
  <c r="L671" i="1"/>
  <c r="W670" i="1"/>
  <c r="N670" i="1"/>
  <c r="M670" i="1"/>
  <c r="L670" i="1"/>
  <c r="W669" i="1"/>
  <c r="N669" i="1"/>
  <c r="M669" i="1"/>
  <c r="L669" i="1"/>
  <c r="W668" i="1"/>
  <c r="N668" i="1"/>
  <c r="M668" i="1"/>
  <c r="L668" i="1"/>
  <c r="W667" i="1"/>
  <c r="N667" i="1"/>
  <c r="M667" i="1"/>
  <c r="L667" i="1"/>
  <c r="W666" i="1"/>
  <c r="N666" i="1"/>
  <c r="M666" i="1"/>
  <c r="L666" i="1"/>
  <c r="W665" i="1"/>
  <c r="N665" i="1"/>
  <c r="M665" i="1"/>
  <c r="L665" i="1"/>
  <c r="W664" i="1"/>
  <c r="N664" i="1"/>
  <c r="M664" i="1"/>
  <c r="L664" i="1"/>
  <c r="W663" i="1"/>
  <c r="N663" i="1"/>
  <c r="M663" i="1"/>
  <c r="L663" i="1"/>
  <c r="W662" i="1"/>
  <c r="N662" i="1"/>
  <c r="M662" i="1"/>
  <c r="L662" i="1"/>
  <c r="W661" i="1"/>
  <c r="N661" i="1"/>
  <c r="M661" i="1"/>
  <c r="L661" i="1"/>
  <c r="W660" i="1"/>
  <c r="N660" i="1"/>
  <c r="M660" i="1"/>
  <c r="L660" i="1"/>
  <c r="W659" i="1"/>
  <c r="N659" i="1"/>
  <c r="M659" i="1"/>
  <c r="L659" i="1"/>
  <c r="W658" i="1"/>
  <c r="N658" i="1"/>
  <c r="M658" i="1"/>
  <c r="L658" i="1"/>
  <c r="W657" i="1"/>
  <c r="N657" i="1"/>
  <c r="M657" i="1"/>
  <c r="L657" i="1"/>
  <c r="W656" i="1"/>
  <c r="N656" i="1"/>
  <c r="M656" i="1"/>
  <c r="L656" i="1"/>
  <c r="W655" i="1"/>
  <c r="N655" i="1"/>
  <c r="M655" i="1"/>
  <c r="L655" i="1"/>
  <c r="W654" i="1"/>
  <c r="N654" i="1"/>
  <c r="M654" i="1"/>
  <c r="L654" i="1"/>
  <c r="W653" i="1"/>
  <c r="N653" i="1"/>
  <c r="M653" i="1"/>
  <c r="L653" i="1"/>
  <c r="W652" i="1"/>
  <c r="N652" i="1"/>
  <c r="M652" i="1"/>
  <c r="L652" i="1"/>
  <c r="W651" i="1"/>
  <c r="N651" i="1"/>
  <c r="M651" i="1"/>
  <c r="L651" i="1"/>
  <c r="W650" i="1"/>
  <c r="N650" i="1"/>
  <c r="M650" i="1"/>
  <c r="L650" i="1"/>
  <c r="W649" i="1"/>
  <c r="N649" i="1"/>
  <c r="M649" i="1"/>
  <c r="L649" i="1"/>
  <c r="W648" i="1"/>
  <c r="N648" i="1"/>
  <c r="M648" i="1"/>
  <c r="L648" i="1"/>
  <c r="W647" i="1"/>
  <c r="N647" i="1"/>
  <c r="M647" i="1"/>
  <c r="L647" i="1"/>
  <c r="W646" i="1"/>
  <c r="N646" i="1"/>
  <c r="M646" i="1"/>
  <c r="L646" i="1"/>
  <c r="W645" i="1"/>
  <c r="N645" i="1"/>
  <c r="M645" i="1"/>
  <c r="L645" i="1"/>
  <c r="W644" i="1"/>
  <c r="N644" i="1"/>
  <c r="M644" i="1"/>
  <c r="L644" i="1"/>
  <c r="W643" i="1"/>
  <c r="N643" i="1"/>
  <c r="M643" i="1"/>
  <c r="L643" i="1"/>
  <c r="W642" i="1"/>
  <c r="N642" i="1"/>
  <c r="M642" i="1"/>
  <c r="L642" i="1"/>
  <c r="W641" i="1"/>
  <c r="N641" i="1"/>
  <c r="M641" i="1"/>
  <c r="L641" i="1"/>
  <c r="W640" i="1"/>
  <c r="N640" i="1"/>
  <c r="M640" i="1"/>
  <c r="L640" i="1"/>
  <c r="W639" i="1"/>
  <c r="N639" i="1"/>
  <c r="M639" i="1"/>
  <c r="L639" i="1"/>
  <c r="W638" i="1"/>
  <c r="N638" i="1"/>
  <c r="M638" i="1"/>
  <c r="L638" i="1"/>
  <c r="W637" i="1"/>
  <c r="N637" i="1"/>
  <c r="M637" i="1"/>
  <c r="L637" i="1"/>
  <c r="W636" i="1"/>
  <c r="N636" i="1"/>
  <c r="M636" i="1"/>
  <c r="L636" i="1"/>
  <c r="W635" i="1"/>
  <c r="N635" i="1"/>
  <c r="M635" i="1"/>
  <c r="L635" i="1"/>
  <c r="W634" i="1"/>
  <c r="N634" i="1"/>
  <c r="M634" i="1"/>
  <c r="L634" i="1"/>
  <c r="W633" i="1"/>
  <c r="N633" i="1"/>
  <c r="M633" i="1"/>
  <c r="L633" i="1"/>
  <c r="W632" i="1"/>
  <c r="N632" i="1"/>
  <c r="M632" i="1"/>
  <c r="L632" i="1"/>
  <c r="W631" i="1"/>
  <c r="N631" i="1"/>
  <c r="M631" i="1"/>
  <c r="L631" i="1"/>
  <c r="W630" i="1"/>
  <c r="N630" i="1"/>
  <c r="M630" i="1"/>
  <c r="L630" i="1"/>
  <c r="W629" i="1"/>
  <c r="N629" i="1"/>
  <c r="M629" i="1"/>
  <c r="L629" i="1"/>
  <c r="W628" i="1"/>
  <c r="N628" i="1"/>
  <c r="M628" i="1"/>
  <c r="L628" i="1"/>
  <c r="W627" i="1"/>
  <c r="N627" i="1"/>
  <c r="M627" i="1"/>
  <c r="L627" i="1"/>
  <c r="W626" i="1"/>
  <c r="N626" i="1"/>
  <c r="M626" i="1"/>
  <c r="L626" i="1"/>
  <c r="W625" i="1"/>
  <c r="N625" i="1"/>
  <c r="M625" i="1"/>
  <c r="L625" i="1"/>
  <c r="W624" i="1"/>
  <c r="N624" i="1"/>
  <c r="M624" i="1"/>
  <c r="L624" i="1"/>
  <c r="W623" i="1"/>
  <c r="N623" i="1"/>
  <c r="M623" i="1"/>
  <c r="L623" i="1"/>
  <c r="W622" i="1"/>
  <c r="N622" i="1"/>
  <c r="M622" i="1"/>
  <c r="L622" i="1"/>
  <c r="W621" i="1"/>
  <c r="N621" i="1"/>
  <c r="M621" i="1"/>
  <c r="L621" i="1"/>
  <c r="W620" i="1"/>
  <c r="N620" i="1"/>
  <c r="M620" i="1"/>
  <c r="L620" i="1"/>
  <c r="W619" i="1"/>
  <c r="N619" i="1"/>
  <c r="M619" i="1"/>
  <c r="L619" i="1"/>
  <c r="W618" i="1"/>
  <c r="N618" i="1"/>
  <c r="M618" i="1"/>
  <c r="L618" i="1"/>
  <c r="W617" i="1"/>
  <c r="N617" i="1"/>
  <c r="M617" i="1"/>
  <c r="L617" i="1"/>
  <c r="W616" i="1"/>
  <c r="N616" i="1"/>
  <c r="M616" i="1"/>
  <c r="L616" i="1"/>
  <c r="W615" i="1"/>
  <c r="N615" i="1"/>
  <c r="M615" i="1"/>
  <c r="L615" i="1"/>
  <c r="W614" i="1"/>
  <c r="N614" i="1"/>
  <c r="M614" i="1"/>
  <c r="L614" i="1"/>
  <c r="W613" i="1"/>
  <c r="N613" i="1"/>
  <c r="M613" i="1"/>
  <c r="L613" i="1"/>
  <c r="W612" i="1"/>
  <c r="N612" i="1"/>
  <c r="M612" i="1"/>
  <c r="L612" i="1"/>
  <c r="W611" i="1"/>
  <c r="N611" i="1"/>
  <c r="M611" i="1"/>
  <c r="L611" i="1"/>
  <c r="W610" i="1"/>
  <c r="N610" i="1"/>
  <c r="M610" i="1"/>
  <c r="L610" i="1"/>
  <c r="W609" i="1"/>
  <c r="N609" i="1"/>
  <c r="M609" i="1"/>
  <c r="L609" i="1"/>
  <c r="W608" i="1"/>
  <c r="N608" i="1"/>
  <c r="M608" i="1"/>
  <c r="L608" i="1"/>
  <c r="W607" i="1"/>
  <c r="N607" i="1"/>
  <c r="M607" i="1"/>
  <c r="L607" i="1"/>
  <c r="W606" i="1"/>
  <c r="N606" i="1"/>
  <c r="M606" i="1"/>
  <c r="L606" i="1"/>
  <c r="W605" i="1"/>
  <c r="N605" i="1"/>
  <c r="M605" i="1"/>
  <c r="L605" i="1"/>
  <c r="W604" i="1"/>
  <c r="N604" i="1"/>
  <c r="M604" i="1"/>
  <c r="L604" i="1"/>
  <c r="W603" i="1"/>
  <c r="N603" i="1"/>
  <c r="M603" i="1"/>
  <c r="L603" i="1"/>
  <c r="W602" i="1"/>
  <c r="N602" i="1"/>
  <c r="M602" i="1"/>
  <c r="L602" i="1"/>
  <c r="W601" i="1"/>
  <c r="N601" i="1"/>
  <c r="M601" i="1"/>
  <c r="L601" i="1"/>
  <c r="W600" i="1"/>
  <c r="N600" i="1"/>
  <c r="M600" i="1"/>
  <c r="L600" i="1"/>
  <c r="W599" i="1"/>
  <c r="N599" i="1"/>
  <c r="M599" i="1"/>
  <c r="L599" i="1"/>
  <c r="W598" i="1"/>
  <c r="N598" i="1"/>
  <c r="M598" i="1"/>
  <c r="L598" i="1"/>
  <c r="W597" i="1"/>
  <c r="N597" i="1"/>
  <c r="M597" i="1"/>
  <c r="L597" i="1"/>
  <c r="W596" i="1"/>
  <c r="N596" i="1"/>
  <c r="M596" i="1"/>
  <c r="L596" i="1"/>
  <c r="W595" i="1"/>
  <c r="N595" i="1"/>
  <c r="M595" i="1"/>
  <c r="L595" i="1"/>
  <c r="W594" i="1"/>
  <c r="N594" i="1"/>
  <c r="M594" i="1"/>
  <c r="L594" i="1"/>
  <c r="W593" i="1"/>
  <c r="N593" i="1"/>
  <c r="M593" i="1"/>
  <c r="L593" i="1"/>
  <c r="W592" i="1"/>
  <c r="N592" i="1"/>
  <c r="M592" i="1"/>
  <c r="L592" i="1"/>
  <c r="W591" i="1"/>
  <c r="N591" i="1"/>
  <c r="M591" i="1"/>
  <c r="L591" i="1"/>
  <c r="W590" i="1"/>
  <c r="N590" i="1"/>
  <c r="M590" i="1"/>
  <c r="L590" i="1"/>
  <c r="W589" i="1"/>
  <c r="N589" i="1"/>
  <c r="M589" i="1"/>
  <c r="L589" i="1"/>
  <c r="W588" i="1"/>
  <c r="N588" i="1"/>
  <c r="M588" i="1"/>
  <c r="L588" i="1"/>
  <c r="W587" i="1"/>
  <c r="N587" i="1"/>
  <c r="M587" i="1"/>
  <c r="L587" i="1"/>
  <c r="W586" i="1"/>
  <c r="N586" i="1"/>
  <c r="M586" i="1"/>
  <c r="L586" i="1"/>
  <c r="W585" i="1"/>
  <c r="N585" i="1"/>
  <c r="M585" i="1"/>
  <c r="L585" i="1"/>
  <c r="W584" i="1"/>
  <c r="N584" i="1"/>
  <c r="M584" i="1"/>
  <c r="L584" i="1"/>
  <c r="W583" i="1"/>
  <c r="N583" i="1"/>
  <c r="M583" i="1"/>
  <c r="L583" i="1"/>
  <c r="W582" i="1"/>
  <c r="N582" i="1"/>
  <c r="M582" i="1"/>
  <c r="L582" i="1"/>
  <c r="W581" i="1"/>
  <c r="N581" i="1"/>
  <c r="M581" i="1"/>
  <c r="L581" i="1"/>
  <c r="W580" i="1"/>
  <c r="N580" i="1"/>
  <c r="M580" i="1"/>
  <c r="L580" i="1"/>
  <c r="W579" i="1"/>
  <c r="N579" i="1"/>
  <c r="M579" i="1"/>
  <c r="L579" i="1"/>
  <c r="W578" i="1"/>
  <c r="N578" i="1"/>
  <c r="M578" i="1"/>
  <c r="L578" i="1"/>
  <c r="W577" i="1"/>
  <c r="N577" i="1"/>
  <c r="M577" i="1"/>
  <c r="L577" i="1"/>
  <c r="W576" i="1"/>
  <c r="N576" i="1"/>
  <c r="M576" i="1"/>
  <c r="L576" i="1"/>
  <c r="W575" i="1"/>
  <c r="N575" i="1"/>
  <c r="M575" i="1"/>
  <c r="L575" i="1"/>
  <c r="W574" i="1"/>
  <c r="N574" i="1"/>
  <c r="M574" i="1"/>
  <c r="L574" i="1"/>
  <c r="W573" i="1"/>
  <c r="N573" i="1"/>
  <c r="M573" i="1"/>
  <c r="L573" i="1"/>
  <c r="W572" i="1"/>
  <c r="N572" i="1"/>
  <c r="M572" i="1"/>
  <c r="L572" i="1"/>
  <c r="W571" i="1"/>
  <c r="N571" i="1"/>
  <c r="M571" i="1"/>
  <c r="L571" i="1"/>
  <c r="W570" i="1"/>
  <c r="N570" i="1"/>
  <c r="M570" i="1"/>
  <c r="L570" i="1"/>
  <c r="W569" i="1"/>
  <c r="N569" i="1"/>
  <c r="M569" i="1"/>
  <c r="L569" i="1"/>
  <c r="W568" i="1"/>
  <c r="N568" i="1"/>
  <c r="M568" i="1"/>
  <c r="L568" i="1"/>
  <c r="W567" i="1"/>
  <c r="N567" i="1"/>
  <c r="M567" i="1"/>
  <c r="L567" i="1"/>
  <c r="W566" i="1"/>
  <c r="N566" i="1"/>
  <c r="M566" i="1"/>
  <c r="L566" i="1"/>
  <c r="W565" i="1"/>
  <c r="N565" i="1"/>
  <c r="M565" i="1"/>
  <c r="L565" i="1"/>
  <c r="W564" i="1"/>
  <c r="N564" i="1"/>
  <c r="M564" i="1"/>
  <c r="L564" i="1"/>
  <c r="W563" i="1"/>
  <c r="N563" i="1"/>
  <c r="M563" i="1"/>
  <c r="L563" i="1"/>
  <c r="W562" i="1"/>
  <c r="N562" i="1"/>
  <c r="M562" i="1"/>
  <c r="L562" i="1"/>
  <c r="W561" i="1"/>
  <c r="N561" i="1"/>
  <c r="M561" i="1"/>
  <c r="L561" i="1"/>
  <c r="W560" i="1"/>
  <c r="N560" i="1"/>
  <c r="M560" i="1"/>
  <c r="L560" i="1"/>
  <c r="W559" i="1"/>
  <c r="N559" i="1"/>
  <c r="M559" i="1"/>
  <c r="L559" i="1"/>
  <c r="W558" i="1"/>
  <c r="N558" i="1"/>
  <c r="M558" i="1"/>
  <c r="L558" i="1"/>
  <c r="W557" i="1"/>
  <c r="N557" i="1"/>
  <c r="M557" i="1"/>
  <c r="L557" i="1"/>
  <c r="W556" i="1"/>
  <c r="N556" i="1"/>
  <c r="M556" i="1"/>
  <c r="L556" i="1"/>
  <c r="W555" i="1"/>
  <c r="N555" i="1"/>
  <c r="M555" i="1"/>
  <c r="L555" i="1"/>
  <c r="W554" i="1"/>
  <c r="N554" i="1"/>
  <c r="M554" i="1"/>
  <c r="L554" i="1"/>
  <c r="W553" i="1"/>
  <c r="N553" i="1"/>
  <c r="M553" i="1"/>
  <c r="L553" i="1"/>
  <c r="W552" i="1"/>
  <c r="N552" i="1"/>
  <c r="M552" i="1"/>
  <c r="L552" i="1"/>
  <c r="W551" i="1"/>
  <c r="N551" i="1"/>
  <c r="M551" i="1"/>
  <c r="L551" i="1"/>
  <c r="W550" i="1"/>
  <c r="N550" i="1"/>
  <c r="M550" i="1"/>
  <c r="L550" i="1"/>
  <c r="W549" i="1"/>
  <c r="N549" i="1"/>
  <c r="M549" i="1"/>
  <c r="L549" i="1"/>
  <c r="W548" i="1"/>
  <c r="N548" i="1"/>
  <c r="M548" i="1"/>
  <c r="L548" i="1"/>
  <c r="W547" i="1"/>
  <c r="N547" i="1"/>
  <c r="M547" i="1"/>
  <c r="L547" i="1"/>
  <c r="W546" i="1"/>
  <c r="N546" i="1"/>
  <c r="M546" i="1"/>
  <c r="L546" i="1"/>
  <c r="W545" i="1"/>
  <c r="N545" i="1"/>
  <c r="M545" i="1"/>
  <c r="L545" i="1"/>
  <c r="W544" i="1"/>
  <c r="N544" i="1"/>
  <c r="M544" i="1"/>
  <c r="L544" i="1"/>
  <c r="W543" i="1"/>
  <c r="N543" i="1"/>
  <c r="M543" i="1"/>
  <c r="L543" i="1"/>
  <c r="W542" i="1"/>
  <c r="N542" i="1"/>
  <c r="M542" i="1"/>
  <c r="L542" i="1"/>
  <c r="W541" i="1"/>
  <c r="N541" i="1"/>
  <c r="M541" i="1"/>
  <c r="L541" i="1"/>
  <c r="W540" i="1"/>
  <c r="N540" i="1"/>
  <c r="M540" i="1"/>
  <c r="L540" i="1"/>
  <c r="W539" i="1"/>
  <c r="N539" i="1"/>
  <c r="M539" i="1"/>
  <c r="L539" i="1"/>
  <c r="W538" i="1"/>
  <c r="N538" i="1"/>
  <c r="M538" i="1"/>
  <c r="L538" i="1"/>
  <c r="W537" i="1"/>
  <c r="N537" i="1"/>
  <c r="M537" i="1"/>
  <c r="L537" i="1"/>
  <c r="W536" i="1"/>
  <c r="N536" i="1"/>
  <c r="M536" i="1"/>
  <c r="L536" i="1"/>
  <c r="W535" i="1"/>
  <c r="N535" i="1"/>
  <c r="M535" i="1"/>
  <c r="L535" i="1"/>
  <c r="W534" i="1"/>
  <c r="N534" i="1"/>
  <c r="M534" i="1"/>
  <c r="L534" i="1"/>
  <c r="W533" i="1"/>
  <c r="N533" i="1"/>
  <c r="M533" i="1"/>
  <c r="L533" i="1"/>
  <c r="W532" i="1"/>
  <c r="N532" i="1"/>
  <c r="M532" i="1"/>
  <c r="L532" i="1"/>
  <c r="W531" i="1"/>
  <c r="N531" i="1"/>
  <c r="M531" i="1"/>
  <c r="L531" i="1"/>
  <c r="W530" i="1"/>
  <c r="N530" i="1"/>
  <c r="M530" i="1"/>
  <c r="L530" i="1"/>
  <c r="W529" i="1"/>
  <c r="N529" i="1"/>
  <c r="M529" i="1"/>
  <c r="L529" i="1"/>
  <c r="W528" i="1"/>
  <c r="N528" i="1"/>
  <c r="M528" i="1"/>
  <c r="L528" i="1"/>
  <c r="W527" i="1"/>
  <c r="N527" i="1"/>
  <c r="M527" i="1"/>
  <c r="L527" i="1"/>
  <c r="W526" i="1"/>
  <c r="N526" i="1"/>
  <c r="M526" i="1"/>
  <c r="L526" i="1"/>
  <c r="W525" i="1"/>
  <c r="N525" i="1"/>
  <c r="M525" i="1"/>
  <c r="L525" i="1"/>
  <c r="W524" i="1"/>
  <c r="N524" i="1"/>
  <c r="M524" i="1"/>
  <c r="L524" i="1"/>
  <c r="W523" i="1"/>
  <c r="N523" i="1"/>
  <c r="M523" i="1"/>
  <c r="L523" i="1"/>
  <c r="W522" i="1"/>
  <c r="N522" i="1"/>
  <c r="M522" i="1"/>
  <c r="L522" i="1"/>
  <c r="W521" i="1"/>
  <c r="N521" i="1"/>
  <c r="M521" i="1"/>
  <c r="L521" i="1"/>
  <c r="W520" i="1"/>
  <c r="N520" i="1"/>
  <c r="M520" i="1"/>
  <c r="L520" i="1"/>
  <c r="W519" i="1"/>
  <c r="N519" i="1"/>
  <c r="M519" i="1"/>
  <c r="L519" i="1"/>
  <c r="W518" i="1"/>
  <c r="N518" i="1"/>
  <c r="M518" i="1"/>
  <c r="L518" i="1"/>
  <c r="W517" i="1"/>
  <c r="N517" i="1"/>
  <c r="M517" i="1"/>
  <c r="L517" i="1"/>
  <c r="W516" i="1"/>
  <c r="N516" i="1"/>
  <c r="M516" i="1"/>
  <c r="L516" i="1"/>
  <c r="W515" i="1"/>
  <c r="N515" i="1"/>
  <c r="M515" i="1"/>
  <c r="L515" i="1"/>
  <c r="W514" i="1"/>
  <c r="N514" i="1"/>
  <c r="M514" i="1"/>
  <c r="L514" i="1"/>
  <c r="W513" i="1"/>
  <c r="N513" i="1"/>
  <c r="M513" i="1"/>
  <c r="L513" i="1"/>
  <c r="W512" i="1"/>
  <c r="N512" i="1"/>
  <c r="M512" i="1"/>
  <c r="L512" i="1"/>
  <c r="W511" i="1"/>
  <c r="N511" i="1"/>
  <c r="M511" i="1"/>
  <c r="L511" i="1"/>
  <c r="W510" i="1"/>
  <c r="N510" i="1"/>
  <c r="M510" i="1"/>
  <c r="L510" i="1"/>
  <c r="W509" i="1"/>
  <c r="N509" i="1"/>
  <c r="M509" i="1"/>
  <c r="L509" i="1"/>
  <c r="W508" i="1"/>
  <c r="N508" i="1"/>
  <c r="M508" i="1"/>
  <c r="L508" i="1"/>
  <c r="W507" i="1"/>
  <c r="N507" i="1"/>
  <c r="M507" i="1"/>
  <c r="L507" i="1"/>
  <c r="W506" i="1"/>
  <c r="N506" i="1"/>
  <c r="M506" i="1"/>
  <c r="L506" i="1"/>
  <c r="W505" i="1"/>
  <c r="N505" i="1"/>
  <c r="M505" i="1"/>
  <c r="L505" i="1"/>
  <c r="W504" i="1"/>
  <c r="N504" i="1"/>
  <c r="M504" i="1"/>
  <c r="L504" i="1"/>
  <c r="W503" i="1"/>
  <c r="N503" i="1"/>
  <c r="M503" i="1"/>
  <c r="L503" i="1"/>
  <c r="W502" i="1"/>
  <c r="N502" i="1"/>
  <c r="M502" i="1"/>
  <c r="L502" i="1"/>
  <c r="W501" i="1"/>
  <c r="N501" i="1"/>
  <c r="M501" i="1"/>
  <c r="L501" i="1"/>
  <c r="W500" i="1"/>
  <c r="N500" i="1"/>
  <c r="M500" i="1"/>
  <c r="L500" i="1"/>
  <c r="W499" i="1"/>
  <c r="N499" i="1"/>
  <c r="M499" i="1"/>
  <c r="L499" i="1"/>
  <c r="W498" i="1"/>
  <c r="N498" i="1"/>
  <c r="M498" i="1"/>
  <c r="L498" i="1"/>
  <c r="W497" i="1"/>
  <c r="N497" i="1"/>
  <c r="M497" i="1"/>
  <c r="L497" i="1"/>
  <c r="W496" i="1"/>
  <c r="N496" i="1"/>
  <c r="M496" i="1"/>
  <c r="L496" i="1"/>
  <c r="W495" i="1"/>
  <c r="N495" i="1"/>
  <c r="M495" i="1"/>
  <c r="L495" i="1"/>
  <c r="W494" i="1"/>
  <c r="N494" i="1"/>
  <c r="M494" i="1"/>
  <c r="L494" i="1"/>
  <c r="W493" i="1"/>
  <c r="N493" i="1"/>
  <c r="M493" i="1"/>
  <c r="L493" i="1"/>
  <c r="W492" i="1"/>
  <c r="N492" i="1"/>
  <c r="M492" i="1"/>
  <c r="L492" i="1"/>
  <c r="W491" i="1"/>
  <c r="N491" i="1"/>
  <c r="M491" i="1"/>
  <c r="L491" i="1"/>
  <c r="W490" i="1"/>
  <c r="N490" i="1"/>
  <c r="M490" i="1"/>
  <c r="L490" i="1"/>
  <c r="W489" i="1"/>
  <c r="N489" i="1"/>
  <c r="M489" i="1"/>
  <c r="L489" i="1"/>
  <c r="W488" i="1"/>
  <c r="N488" i="1"/>
  <c r="M488" i="1"/>
  <c r="L488" i="1"/>
  <c r="W487" i="1"/>
  <c r="N487" i="1"/>
  <c r="M487" i="1"/>
  <c r="L487" i="1"/>
  <c r="W486" i="1"/>
  <c r="N486" i="1"/>
  <c r="M486" i="1"/>
  <c r="L486" i="1"/>
  <c r="W485" i="1"/>
  <c r="N485" i="1"/>
  <c r="M485" i="1"/>
  <c r="L485" i="1"/>
  <c r="W484" i="1"/>
  <c r="N484" i="1"/>
  <c r="M484" i="1"/>
  <c r="L484" i="1"/>
  <c r="W483" i="1"/>
  <c r="N483" i="1"/>
  <c r="M483" i="1"/>
  <c r="L483" i="1"/>
  <c r="W482" i="1"/>
  <c r="N482" i="1"/>
  <c r="M482" i="1"/>
  <c r="L482" i="1"/>
  <c r="W481" i="1"/>
  <c r="N481" i="1"/>
  <c r="M481" i="1"/>
  <c r="L481" i="1"/>
  <c r="W480" i="1"/>
  <c r="N480" i="1"/>
  <c r="M480" i="1"/>
  <c r="L480" i="1"/>
  <c r="W479" i="1"/>
  <c r="N479" i="1"/>
  <c r="M479" i="1"/>
  <c r="L479" i="1"/>
  <c r="W478" i="1"/>
  <c r="N478" i="1"/>
  <c r="M478" i="1"/>
  <c r="L478" i="1"/>
  <c r="W477" i="1"/>
  <c r="N477" i="1"/>
  <c r="M477" i="1"/>
  <c r="L477" i="1"/>
  <c r="W476" i="1"/>
  <c r="N476" i="1"/>
  <c r="M476" i="1"/>
  <c r="L476" i="1"/>
  <c r="W475" i="1"/>
  <c r="N475" i="1"/>
  <c r="M475" i="1"/>
  <c r="L475" i="1"/>
  <c r="W474" i="1"/>
  <c r="N474" i="1"/>
  <c r="M474" i="1"/>
  <c r="L474" i="1"/>
  <c r="W473" i="1"/>
  <c r="N473" i="1"/>
  <c r="M473" i="1"/>
  <c r="L473" i="1"/>
  <c r="W472" i="1"/>
  <c r="N472" i="1"/>
  <c r="M472" i="1"/>
  <c r="L472" i="1"/>
  <c r="W471" i="1"/>
  <c r="N471" i="1"/>
  <c r="M471" i="1"/>
  <c r="L471" i="1"/>
  <c r="W470" i="1"/>
  <c r="N470" i="1"/>
  <c r="M470" i="1"/>
  <c r="L470" i="1"/>
  <c r="W469" i="1"/>
  <c r="N469" i="1"/>
  <c r="M469" i="1"/>
  <c r="L469" i="1"/>
  <c r="W468" i="1"/>
  <c r="N468" i="1"/>
  <c r="M468" i="1"/>
  <c r="L468" i="1"/>
  <c r="W467" i="1"/>
  <c r="N467" i="1"/>
  <c r="M467" i="1"/>
  <c r="L467" i="1"/>
  <c r="W466" i="1"/>
  <c r="N466" i="1"/>
  <c r="M466" i="1"/>
  <c r="L466" i="1"/>
  <c r="W465" i="1"/>
  <c r="N465" i="1"/>
  <c r="M465" i="1"/>
  <c r="L465" i="1"/>
  <c r="W464" i="1"/>
  <c r="N464" i="1"/>
  <c r="M464" i="1"/>
  <c r="L464" i="1"/>
  <c r="W463" i="1"/>
  <c r="N463" i="1"/>
  <c r="M463" i="1"/>
  <c r="L463" i="1"/>
  <c r="W462" i="1"/>
  <c r="N462" i="1"/>
  <c r="M462" i="1"/>
  <c r="L462" i="1"/>
  <c r="W461" i="1"/>
  <c r="N461" i="1"/>
  <c r="M461" i="1"/>
  <c r="L461" i="1"/>
  <c r="W460" i="1"/>
  <c r="N460" i="1"/>
  <c r="M460" i="1"/>
  <c r="L460" i="1"/>
  <c r="W459" i="1"/>
  <c r="N459" i="1"/>
  <c r="M459" i="1"/>
  <c r="L459" i="1"/>
  <c r="W458" i="1"/>
  <c r="N458" i="1"/>
  <c r="M458" i="1"/>
  <c r="L458" i="1"/>
  <c r="W457" i="1"/>
  <c r="N457" i="1"/>
  <c r="M457" i="1"/>
  <c r="L457" i="1"/>
  <c r="W456" i="1"/>
  <c r="N456" i="1"/>
  <c r="M456" i="1"/>
  <c r="L456" i="1"/>
  <c r="W455" i="1"/>
  <c r="N455" i="1"/>
  <c r="M455" i="1"/>
  <c r="L455" i="1"/>
  <c r="W454" i="1"/>
  <c r="N454" i="1"/>
  <c r="M454" i="1"/>
  <c r="L454" i="1"/>
  <c r="W453" i="1"/>
  <c r="N453" i="1"/>
  <c r="M453" i="1"/>
  <c r="L453" i="1"/>
  <c r="W452" i="1"/>
  <c r="N452" i="1"/>
  <c r="M452" i="1"/>
  <c r="L452" i="1"/>
  <c r="W451" i="1"/>
  <c r="N451" i="1"/>
  <c r="M451" i="1"/>
  <c r="L451" i="1"/>
  <c r="W450" i="1"/>
  <c r="N450" i="1"/>
  <c r="M450" i="1"/>
  <c r="L450" i="1"/>
  <c r="W449" i="1"/>
  <c r="N449" i="1"/>
  <c r="M449" i="1"/>
  <c r="L449" i="1"/>
  <c r="W448" i="1"/>
  <c r="N448" i="1"/>
  <c r="M448" i="1"/>
  <c r="W447" i="1"/>
  <c r="N447" i="1"/>
  <c r="M447" i="1"/>
  <c r="L447" i="1"/>
  <c r="W446" i="1"/>
  <c r="N446" i="1"/>
  <c r="M446" i="1"/>
  <c r="L446" i="1"/>
  <c r="W445" i="1"/>
  <c r="N445" i="1"/>
  <c r="M445" i="1"/>
  <c r="L445" i="1"/>
  <c r="W444" i="1"/>
  <c r="N444" i="1"/>
  <c r="M444" i="1"/>
  <c r="L444" i="1"/>
  <c r="W443" i="1"/>
  <c r="N443" i="1"/>
  <c r="M443" i="1"/>
  <c r="L443" i="1"/>
  <c r="W442" i="1"/>
  <c r="N442" i="1"/>
  <c r="M442" i="1"/>
  <c r="L442" i="1"/>
  <c r="W441" i="1"/>
  <c r="N441" i="1"/>
  <c r="M441" i="1"/>
  <c r="L441" i="1"/>
  <c r="W440" i="1"/>
  <c r="N440" i="1"/>
  <c r="M440" i="1"/>
  <c r="L440" i="1"/>
  <c r="W439" i="1"/>
  <c r="N439" i="1"/>
  <c r="M439" i="1"/>
  <c r="L439" i="1"/>
  <c r="W438" i="1"/>
  <c r="N438" i="1"/>
  <c r="M438" i="1"/>
  <c r="L438" i="1"/>
  <c r="W437" i="1"/>
  <c r="N437" i="1"/>
  <c r="M437" i="1"/>
  <c r="L437" i="1"/>
  <c r="W436" i="1"/>
  <c r="N436" i="1"/>
  <c r="M436" i="1"/>
  <c r="L436" i="1"/>
  <c r="W435" i="1"/>
  <c r="N435" i="1"/>
  <c r="M435" i="1"/>
  <c r="L435" i="1"/>
  <c r="W434" i="1"/>
  <c r="N434" i="1"/>
  <c r="M434" i="1"/>
  <c r="L434" i="1"/>
  <c r="W433" i="1"/>
  <c r="N433" i="1"/>
  <c r="M433" i="1"/>
  <c r="L433" i="1"/>
  <c r="W432" i="1"/>
  <c r="N432" i="1"/>
  <c r="M432" i="1"/>
  <c r="L432" i="1"/>
  <c r="W431" i="1"/>
  <c r="N431" i="1"/>
  <c r="M431" i="1"/>
  <c r="L431" i="1"/>
  <c r="W430" i="1"/>
  <c r="N430" i="1"/>
  <c r="M430" i="1"/>
  <c r="L430" i="1"/>
  <c r="W429" i="1"/>
  <c r="N429" i="1"/>
  <c r="M429" i="1"/>
  <c r="L429" i="1"/>
  <c r="W428" i="1"/>
  <c r="N428" i="1"/>
  <c r="M428" i="1"/>
  <c r="L428" i="1"/>
  <c r="W427" i="1"/>
  <c r="N427" i="1"/>
  <c r="M427" i="1"/>
  <c r="L427" i="1"/>
  <c r="W426" i="1"/>
  <c r="N426" i="1"/>
  <c r="M426" i="1"/>
  <c r="L426" i="1"/>
  <c r="W425" i="1"/>
  <c r="N425" i="1"/>
  <c r="M425" i="1"/>
  <c r="L425" i="1"/>
  <c r="W424" i="1"/>
  <c r="N424" i="1"/>
  <c r="M424" i="1"/>
  <c r="L424" i="1"/>
  <c r="W423" i="1"/>
  <c r="N423" i="1"/>
  <c r="M423" i="1"/>
  <c r="L423" i="1"/>
  <c r="W422" i="1"/>
  <c r="N422" i="1"/>
  <c r="M422" i="1"/>
  <c r="L422" i="1"/>
  <c r="W421" i="1"/>
  <c r="N421" i="1"/>
  <c r="M421" i="1"/>
  <c r="L421" i="1"/>
  <c r="W420" i="1"/>
  <c r="N420" i="1"/>
  <c r="M420" i="1"/>
  <c r="L420" i="1"/>
  <c r="W419" i="1"/>
  <c r="N419" i="1"/>
  <c r="M419" i="1"/>
  <c r="L419" i="1"/>
  <c r="W418" i="1"/>
  <c r="N418" i="1"/>
  <c r="M418" i="1"/>
  <c r="L418" i="1"/>
  <c r="W417" i="1"/>
  <c r="N417" i="1"/>
  <c r="M417" i="1"/>
  <c r="L417" i="1"/>
  <c r="W416" i="1"/>
  <c r="N416" i="1"/>
  <c r="M416" i="1"/>
  <c r="L416" i="1"/>
  <c r="W415" i="1"/>
  <c r="N415" i="1"/>
  <c r="M415" i="1"/>
  <c r="L415" i="1"/>
  <c r="W414" i="1"/>
  <c r="N414" i="1"/>
  <c r="M414" i="1"/>
  <c r="L414" i="1"/>
  <c r="W413" i="1"/>
  <c r="N413" i="1"/>
  <c r="M413" i="1"/>
  <c r="L413" i="1"/>
  <c r="W412" i="1"/>
  <c r="N412" i="1"/>
  <c r="M412" i="1"/>
  <c r="L412" i="1"/>
  <c r="W411" i="1"/>
  <c r="N411" i="1"/>
  <c r="M411" i="1"/>
  <c r="L411" i="1"/>
  <c r="W410" i="1"/>
  <c r="N410" i="1"/>
  <c r="M410" i="1"/>
  <c r="L410" i="1"/>
  <c r="W409" i="1"/>
  <c r="N409" i="1"/>
  <c r="M409" i="1"/>
  <c r="L409" i="1"/>
  <c r="W408" i="1"/>
  <c r="N408" i="1"/>
  <c r="M408" i="1"/>
  <c r="L408" i="1"/>
  <c r="W407" i="1"/>
  <c r="N407" i="1"/>
  <c r="M407" i="1"/>
  <c r="L407" i="1"/>
  <c r="W406" i="1"/>
  <c r="N406" i="1"/>
  <c r="M406" i="1"/>
  <c r="L406" i="1"/>
  <c r="W405" i="1"/>
  <c r="N405" i="1"/>
  <c r="M405" i="1"/>
  <c r="L405" i="1"/>
  <c r="W404" i="1"/>
  <c r="N404" i="1"/>
  <c r="M404" i="1"/>
  <c r="L404" i="1"/>
  <c r="W403" i="1"/>
  <c r="N403" i="1"/>
  <c r="M403" i="1"/>
  <c r="L403" i="1"/>
  <c r="W402" i="1"/>
  <c r="N402" i="1"/>
  <c r="M402" i="1"/>
  <c r="L402" i="1"/>
  <c r="W401" i="1"/>
  <c r="N401" i="1"/>
  <c r="M401" i="1"/>
  <c r="L401" i="1"/>
  <c r="W400" i="1"/>
  <c r="N400" i="1"/>
  <c r="M400" i="1"/>
  <c r="L400" i="1"/>
  <c r="W399" i="1"/>
  <c r="N399" i="1"/>
  <c r="M399" i="1"/>
  <c r="L399" i="1"/>
  <c r="W398" i="1"/>
  <c r="N398" i="1"/>
  <c r="M398" i="1"/>
  <c r="L398" i="1"/>
  <c r="W397" i="1"/>
  <c r="N397" i="1"/>
  <c r="M397" i="1"/>
  <c r="L397" i="1"/>
  <c r="W396" i="1"/>
  <c r="N396" i="1"/>
  <c r="M396" i="1"/>
  <c r="L396" i="1"/>
  <c r="W395" i="1"/>
  <c r="N395" i="1"/>
  <c r="M395" i="1"/>
  <c r="L395" i="1"/>
  <c r="W394" i="1"/>
  <c r="N394" i="1"/>
  <c r="M394" i="1"/>
  <c r="L394" i="1"/>
  <c r="W393" i="1"/>
  <c r="N393" i="1"/>
  <c r="M393" i="1"/>
  <c r="L393" i="1"/>
  <c r="W392" i="1"/>
  <c r="N392" i="1"/>
  <c r="M392" i="1"/>
  <c r="L392" i="1"/>
  <c r="W391" i="1"/>
  <c r="N391" i="1"/>
  <c r="M391" i="1"/>
  <c r="L391" i="1"/>
  <c r="W390" i="1"/>
  <c r="N390" i="1"/>
  <c r="M390" i="1"/>
  <c r="L390" i="1"/>
  <c r="W389" i="1"/>
  <c r="N389" i="1"/>
  <c r="M389" i="1"/>
  <c r="L389" i="1"/>
  <c r="W388" i="1"/>
  <c r="N388" i="1"/>
  <c r="M388" i="1"/>
  <c r="L388" i="1"/>
  <c r="W387" i="1"/>
  <c r="N387" i="1"/>
  <c r="M387" i="1"/>
  <c r="L387" i="1"/>
  <c r="W386" i="1"/>
  <c r="N386" i="1"/>
  <c r="M386" i="1"/>
  <c r="L386" i="1"/>
  <c r="W385" i="1"/>
  <c r="N385" i="1"/>
  <c r="M385" i="1"/>
  <c r="L385" i="1"/>
  <c r="W384" i="1"/>
  <c r="N384" i="1"/>
  <c r="M384" i="1"/>
  <c r="L384" i="1"/>
  <c r="W383" i="1"/>
  <c r="N383" i="1"/>
  <c r="M383" i="1"/>
  <c r="L383" i="1"/>
  <c r="W382" i="1"/>
  <c r="N382" i="1"/>
  <c r="M382" i="1"/>
  <c r="L382" i="1"/>
  <c r="W381" i="1"/>
  <c r="N381" i="1"/>
  <c r="M381" i="1"/>
  <c r="L381" i="1"/>
  <c r="W380" i="1"/>
  <c r="N380" i="1"/>
  <c r="M380" i="1"/>
  <c r="L380" i="1"/>
  <c r="W379" i="1"/>
  <c r="N379" i="1"/>
  <c r="M379" i="1"/>
  <c r="L379" i="1"/>
  <c r="W378" i="1"/>
  <c r="N378" i="1"/>
  <c r="M378" i="1"/>
  <c r="L378" i="1"/>
  <c r="W377" i="1"/>
  <c r="N377" i="1"/>
  <c r="M377" i="1"/>
  <c r="L377" i="1"/>
  <c r="W376" i="1"/>
  <c r="N376" i="1"/>
  <c r="M376" i="1"/>
  <c r="L376" i="1"/>
  <c r="W375" i="1"/>
  <c r="N375" i="1"/>
  <c r="M375" i="1"/>
  <c r="L375" i="1"/>
  <c r="W374" i="1"/>
  <c r="N374" i="1"/>
  <c r="M374" i="1"/>
  <c r="L374" i="1"/>
  <c r="W373" i="1"/>
  <c r="N373" i="1"/>
  <c r="M373" i="1"/>
  <c r="L373" i="1"/>
  <c r="W372" i="1"/>
  <c r="N372" i="1"/>
  <c r="M372" i="1"/>
  <c r="L372" i="1"/>
  <c r="W371" i="1"/>
  <c r="N371" i="1"/>
  <c r="M371" i="1"/>
  <c r="L371" i="1"/>
  <c r="W370" i="1"/>
  <c r="N370" i="1"/>
  <c r="M370" i="1"/>
  <c r="L370" i="1"/>
  <c r="W369" i="1"/>
  <c r="N369" i="1"/>
  <c r="M369" i="1"/>
  <c r="L369" i="1"/>
  <c r="W368" i="1"/>
  <c r="N368" i="1"/>
  <c r="M368" i="1"/>
  <c r="L368" i="1"/>
  <c r="W367" i="1"/>
  <c r="N367" i="1"/>
  <c r="M367" i="1"/>
  <c r="L367" i="1"/>
  <c r="W366" i="1"/>
  <c r="N366" i="1"/>
  <c r="M366" i="1"/>
  <c r="L366" i="1"/>
  <c r="W365" i="1"/>
  <c r="N365" i="1"/>
  <c r="M365" i="1"/>
  <c r="L365" i="1"/>
  <c r="W364" i="1"/>
  <c r="N364" i="1"/>
  <c r="M364" i="1"/>
  <c r="L364" i="1"/>
  <c r="W363" i="1"/>
  <c r="N363" i="1"/>
  <c r="M363" i="1"/>
  <c r="L363" i="1"/>
  <c r="W362" i="1"/>
  <c r="N362" i="1"/>
  <c r="M362" i="1"/>
  <c r="L362" i="1"/>
  <c r="W361" i="1"/>
  <c r="N361" i="1"/>
  <c r="M361" i="1"/>
  <c r="L361" i="1"/>
  <c r="W360" i="1"/>
  <c r="N360" i="1"/>
  <c r="M360" i="1"/>
  <c r="L360" i="1"/>
  <c r="W359" i="1"/>
  <c r="N359" i="1"/>
  <c r="M359" i="1"/>
  <c r="L359" i="1"/>
  <c r="W358" i="1"/>
  <c r="N358" i="1"/>
  <c r="M358" i="1"/>
  <c r="L358" i="1"/>
  <c r="W357" i="1"/>
  <c r="N357" i="1"/>
  <c r="M357" i="1"/>
  <c r="L357" i="1"/>
  <c r="W356" i="1"/>
  <c r="N356" i="1"/>
  <c r="M356" i="1"/>
  <c r="L356" i="1"/>
  <c r="W355" i="1"/>
  <c r="N355" i="1"/>
  <c r="M355" i="1"/>
  <c r="L355" i="1"/>
  <c r="W354" i="1"/>
  <c r="N354" i="1"/>
  <c r="M354" i="1"/>
  <c r="L354" i="1"/>
  <c r="W353" i="1"/>
  <c r="N353" i="1"/>
  <c r="M353" i="1"/>
  <c r="L353" i="1"/>
  <c r="W352" i="1"/>
  <c r="N352" i="1"/>
  <c r="M352" i="1"/>
  <c r="L352" i="1"/>
  <c r="W351" i="1"/>
  <c r="N351" i="1"/>
  <c r="M351" i="1"/>
  <c r="L351" i="1"/>
  <c r="W350" i="1"/>
  <c r="N350" i="1"/>
  <c r="M350" i="1"/>
  <c r="L350" i="1"/>
  <c r="W349" i="1"/>
  <c r="N349" i="1"/>
  <c r="M349" i="1"/>
  <c r="L349" i="1"/>
  <c r="W348" i="1"/>
  <c r="N348" i="1"/>
  <c r="M348" i="1"/>
  <c r="L348" i="1"/>
  <c r="W347" i="1"/>
  <c r="N347" i="1"/>
  <c r="M347" i="1"/>
  <c r="L347" i="1"/>
  <c r="W346" i="1"/>
  <c r="N346" i="1"/>
  <c r="M346" i="1"/>
  <c r="L346" i="1"/>
  <c r="W345" i="1"/>
  <c r="N345" i="1"/>
  <c r="M345" i="1"/>
  <c r="L345" i="1"/>
  <c r="W344" i="1"/>
  <c r="N344" i="1"/>
  <c r="M344" i="1"/>
  <c r="L344" i="1"/>
  <c r="W343" i="1"/>
  <c r="N343" i="1"/>
  <c r="M343" i="1"/>
  <c r="L343" i="1"/>
  <c r="W342" i="1"/>
  <c r="N342" i="1"/>
  <c r="M342" i="1"/>
  <c r="L342" i="1"/>
  <c r="W341" i="1"/>
  <c r="N341" i="1"/>
  <c r="M341" i="1"/>
  <c r="L341" i="1"/>
  <c r="W340" i="1"/>
  <c r="N340" i="1"/>
  <c r="M340" i="1"/>
  <c r="L340" i="1"/>
  <c r="W339" i="1"/>
  <c r="N339" i="1"/>
  <c r="M339" i="1"/>
  <c r="L339" i="1"/>
  <c r="W338" i="1"/>
  <c r="N338" i="1"/>
  <c r="M338" i="1"/>
  <c r="L338" i="1"/>
  <c r="W337" i="1"/>
  <c r="N337" i="1"/>
  <c r="M337" i="1"/>
  <c r="L337" i="1"/>
  <c r="W336" i="1"/>
  <c r="N336" i="1"/>
  <c r="M336" i="1"/>
  <c r="L336" i="1"/>
  <c r="W335" i="1"/>
  <c r="N335" i="1"/>
  <c r="M335" i="1"/>
  <c r="L335" i="1"/>
  <c r="W334" i="1"/>
  <c r="N334" i="1"/>
  <c r="M334" i="1"/>
  <c r="L334" i="1"/>
  <c r="W333" i="1"/>
  <c r="N333" i="1"/>
  <c r="M333" i="1"/>
  <c r="L333" i="1"/>
  <c r="W332" i="1"/>
  <c r="N332" i="1"/>
  <c r="M332" i="1"/>
  <c r="L332" i="1"/>
  <c r="W331" i="1"/>
  <c r="N331" i="1"/>
  <c r="M331" i="1"/>
  <c r="L331" i="1"/>
  <c r="W330" i="1"/>
  <c r="N330" i="1"/>
  <c r="M330" i="1"/>
  <c r="L330" i="1"/>
  <c r="W329" i="1"/>
  <c r="N329" i="1"/>
  <c r="M329" i="1"/>
  <c r="L329" i="1"/>
  <c r="W328" i="1"/>
  <c r="N328" i="1"/>
  <c r="M328" i="1"/>
  <c r="L328" i="1"/>
  <c r="W327" i="1"/>
  <c r="N327" i="1"/>
  <c r="M327" i="1"/>
  <c r="L327" i="1"/>
  <c r="W326" i="1"/>
  <c r="N326" i="1"/>
  <c r="M326" i="1"/>
  <c r="L326" i="1"/>
  <c r="W325" i="1"/>
  <c r="N325" i="1"/>
  <c r="M325" i="1"/>
  <c r="L325" i="1"/>
  <c r="W324" i="1"/>
  <c r="N324" i="1"/>
  <c r="M324" i="1"/>
  <c r="L324" i="1"/>
  <c r="W323" i="1"/>
  <c r="N323" i="1"/>
  <c r="M323" i="1"/>
  <c r="L323" i="1"/>
  <c r="W322" i="1"/>
  <c r="N322" i="1"/>
  <c r="M322" i="1"/>
  <c r="L322" i="1"/>
  <c r="W321" i="1"/>
  <c r="N321" i="1"/>
  <c r="M321" i="1"/>
  <c r="L321" i="1"/>
  <c r="W320" i="1"/>
  <c r="N320" i="1"/>
  <c r="M320" i="1"/>
  <c r="L320" i="1"/>
  <c r="W319" i="1"/>
  <c r="N319" i="1"/>
  <c r="M319" i="1"/>
  <c r="L319" i="1"/>
  <c r="W318" i="1"/>
  <c r="N318" i="1"/>
  <c r="M318" i="1"/>
  <c r="L318" i="1"/>
  <c r="W317" i="1"/>
  <c r="N317" i="1"/>
  <c r="M317" i="1"/>
  <c r="L317" i="1"/>
  <c r="W316" i="1"/>
  <c r="N316" i="1"/>
  <c r="M316" i="1"/>
  <c r="L316" i="1"/>
  <c r="W315" i="1"/>
  <c r="N315" i="1"/>
  <c r="M315" i="1"/>
  <c r="L315" i="1"/>
  <c r="W314" i="1"/>
  <c r="N314" i="1"/>
  <c r="M314" i="1"/>
  <c r="L314" i="1"/>
  <c r="W313" i="1"/>
  <c r="N313" i="1"/>
  <c r="M313" i="1"/>
  <c r="L313" i="1"/>
  <c r="W312" i="1"/>
  <c r="N312" i="1"/>
  <c r="M312" i="1"/>
  <c r="L312" i="1"/>
  <c r="W311" i="1"/>
  <c r="N311" i="1"/>
  <c r="M311" i="1"/>
  <c r="L311" i="1"/>
  <c r="W310" i="1"/>
  <c r="N310" i="1"/>
  <c r="M310" i="1"/>
  <c r="L310" i="1"/>
  <c r="W309" i="1"/>
  <c r="N309" i="1"/>
  <c r="M309" i="1"/>
  <c r="L309" i="1"/>
  <c r="W308" i="1"/>
  <c r="N308" i="1"/>
  <c r="M308" i="1"/>
  <c r="L308" i="1"/>
  <c r="W307" i="1"/>
  <c r="N307" i="1"/>
  <c r="M307" i="1"/>
  <c r="L307" i="1"/>
  <c r="W306" i="1"/>
  <c r="N306" i="1"/>
  <c r="M306" i="1"/>
  <c r="L306" i="1"/>
  <c r="W305" i="1"/>
  <c r="N305" i="1"/>
  <c r="M305" i="1"/>
  <c r="L305" i="1"/>
  <c r="W304" i="1"/>
  <c r="N304" i="1"/>
  <c r="M304" i="1"/>
  <c r="L304" i="1"/>
  <c r="W303" i="1"/>
  <c r="N303" i="1"/>
  <c r="M303" i="1"/>
  <c r="L303" i="1"/>
  <c r="W302" i="1"/>
  <c r="N302" i="1"/>
  <c r="M302" i="1"/>
  <c r="L302" i="1"/>
  <c r="W301" i="1"/>
  <c r="N301" i="1"/>
  <c r="M301" i="1"/>
  <c r="L301" i="1"/>
  <c r="W300" i="1"/>
  <c r="N300" i="1"/>
  <c r="M300" i="1"/>
  <c r="L300" i="1"/>
  <c r="W299" i="1"/>
  <c r="N299" i="1"/>
  <c r="M299" i="1"/>
  <c r="L299" i="1"/>
  <c r="W298" i="1"/>
  <c r="N298" i="1"/>
  <c r="M298" i="1"/>
  <c r="L298" i="1"/>
  <c r="W297" i="1"/>
  <c r="N297" i="1"/>
  <c r="M297" i="1"/>
  <c r="L297" i="1"/>
  <c r="W296" i="1"/>
  <c r="N296" i="1"/>
  <c r="M296" i="1"/>
  <c r="L296" i="1"/>
  <c r="W295" i="1"/>
  <c r="N295" i="1"/>
  <c r="M295" i="1"/>
  <c r="L295" i="1"/>
  <c r="W294" i="1"/>
  <c r="N294" i="1"/>
  <c r="M294" i="1"/>
  <c r="L294" i="1"/>
  <c r="W293" i="1"/>
  <c r="N293" i="1"/>
  <c r="M293" i="1"/>
  <c r="L293" i="1"/>
  <c r="W292" i="1"/>
  <c r="N292" i="1"/>
  <c r="M292" i="1"/>
  <c r="L292" i="1"/>
  <c r="W291" i="1"/>
  <c r="N291" i="1"/>
  <c r="M291" i="1"/>
  <c r="L291" i="1"/>
  <c r="W290" i="1"/>
  <c r="N290" i="1"/>
  <c r="M290" i="1"/>
  <c r="L290" i="1"/>
  <c r="W289" i="1"/>
  <c r="N289" i="1"/>
  <c r="M289" i="1"/>
  <c r="L289" i="1"/>
  <c r="W288" i="1"/>
  <c r="N288" i="1"/>
  <c r="M288" i="1"/>
  <c r="L288" i="1"/>
  <c r="W287" i="1"/>
  <c r="N287" i="1"/>
  <c r="M287" i="1"/>
  <c r="L287" i="1"/>
  <c r="W286" i="1"/>
  <c r="N286" i="1"/>
  <c r="M286" i="1"/>
  <c r="L286" i="1"/>
  <c r="W285" i="1"/>
  <c r="N285" i="1"/>
  <c r="M285" i="1"/>
  <c r="L285" i="1"/>
  <c r="W284" i="1"/>
  <c r="N284" i="1"/>
  <c r="M284" i="1"/>
  <c r="L284" i="1"/>
  <c r="W283" i="1"/>
  <c r="N283" i="1"/>
  <c r="M283" i="1"/>
  <c r="L283" i="1"/>
  <c r="W282" i="1"/>
  <c r="N282" i="1"/>
  <c r="M282" i="1"/>
  <c r="L282" i="1"/>
  <c r="W281" i="1"/>
  <c r="N281" i="1"/>
  <c r="M281" i="1"/>
  <c r="L281" i="1"/>
  <c r="W280" i="1"/>
  <c r="N280" i="1"/>
  <c r="M280" i="1"/>
  <c r="L280" i="1"/>
  <c r="W279" i="1"/>
  <c r="N279" i="1"/>
  <c r="M279" i="1"/>
  <c r="L279" i="1"/>
  <c r="W278" i="1"/>
  <c r="N278" i="1"/>
  <c r="M278" i="1"/>
  <c r="L278" i="1"/>
  <c r="W277" i="1"/>
  <c r="N277" i="1"/>
  <c r="M277" i="1"/>
  <c r="L277" i="1"/>
  <c r="W276" i="1"/>
  <c r="N276" i="1"/>
  <c r="M276" i="1"/>
  <c r="L276" i="1"/>
  <c r="W275" i="1"/>
  <c r="N275" i="1"/>
  <c r="M275" i="1"/>
  <c r="L275" i="1"/>
  <c r="W274" i="1"/>
  <c r="N274" i="1"/>
  <c r="M274" i="1"/>
  <c r="L274" i="1"/>
  <c r="W273" i="1"/>
  <c r="N273" i="1"/>
  <c r="M273" i="1"/>
  <c r="L273" i="1"/>
  <c r="W272" i="1"/>
  <c r="N272" i="1"/>
  <c r="M272" i="1"/>
  <c r="L272" i="1"/>
  <c r="W271" i="1"/>
  <c r="N271" i="1"/>
  <c r="M271" i="1"/>
  <c r="L271" i="1"/>
  <c r="W270" i="1"/>
  <c r="N270" i="1"/>
  <c r="M270" i="1"/>
  <c r="L270" i="1"/>
  <c r="W269" i="1"/>
  <c r="N269" i="1"/>
  <c r="M269" i="1"/>
  <c r="L269" i="1"/>
  <c r="W268" i="1"/>
  <c r="N268" i="1"/>
  <c r="M268" i="1"/>
  <c r="L268" i="1"/>
  <c r="W267" i="1"/>
  <c r="N267" i="1"/>
  <c r="M267" i="1"/>
  <c r="L267" i="1"/>
  <c r="W266" i="1"/>
  <c r="N266" i="1"/>
  <c r="M266" i="1"/>
  <c r="L266" i="1"/>
  <c r="W265" i="1"/>
  <c r="N265" i="1"/>
  <c r="M265" i="1"/>
  <c r="L265" i="1"/>
  <c r="W264" i="1"/>
  <c r="N264" i="1"/>
  <c r="M264" i="1"/>
  <c r="L264" i="1"/>
  <c r="W263" i="1"/>
  <c r="N263" i="1"/>
  <c r="M263" i="1"/>
  <c r="L263" i="1"/>
  <c r="W262" i="1"/>
  <c r="N262" i="1"/>
  <c r="M262" i="1"/>
  <c r="L262" i="1"/>
  <c r="W261" i="1"/>
  <c r="N261" i="1"/>
  <c r="M261" i="1"/>
  <c r="L261" i="1"/>
  <c r="W260" i="1"/>
  <c r="N260" i="1"/>
  <c r="M260" i="1"/>
  <c r="L260" i="1"/>
  <c r="W259" i="1"/>
  <c r="N259" i="1"/>
  <c r="M259" i="1"/>
  <c r="L259" i="1"/>
  <c r="W258" i="1"/>
  <c r="N258" i="1"/>
  <c r="M258" i="1"/>
  <c r="L258" i="1"/>
  <c r="W257" i="1"/>
  <c r="N257" i="1"/>
  <c r="M257" i="1"/>
  <c r="L257" i="1"/>
  <c r="W256" i="1"/>
  <c r="N256" i="1"/>
  <c r="M256" i="1"/>
  <c r="L256" i="1"/>
  <c r="W255" i="1"/>
  <c r="N255" i="1"/>
  <c r="M255" i="1"/>
  <c r="L255" i="1"/>
  <c r="W254" i="1"/>
  <c r="N254" i="1"/>
  <c r="M254" i="1"/>
  <c r="L254" i="1"/>
  <c r="W253" i="1"/>
  <c r="N253" i="1"/>
  <c r="M253" i="1"/>
  <c r="L253" i="1"/>
  <c r="W252" i="1"/>
  <c r="N252" i="1"/>
  <c r="M252" i="1"/>
  <c r="L252" i="1"/>
  <c r="W251" i="1"/>
  <c r="N251" i="1"/>
  <c r="M251" i="1"/>
  <c r="L251" i="1"/>
  <c r="W250" i="1"/>
  <c r="N250" i="1"/>
  <c r="M250" i="1"/>
  <c r="L250" i="1"/>
  <c r="W249" i="1"/>
  <c r="N249" i="1"/>
  <c r="M249" i="1"/>
  <c r="L249" i="1"/>
  <c r="W248" i="1"/>
  <c r="N248" i="1"/>
  <c r="M248" i="1"/>
  <c r="L248" i="1"/>
  <c r="W247" i="1"/>
  <c r="N247" i="1"/>
  <c r="M247" i="1"/>
  <c r="L247" i="1"/>
  <c r="W246" i="1"/>
  <c r="N246" i="1"/>
  <c r="M246" i="1"/>
  <c r="L246" i="1"/>
  <c r="W245" i="1"/>
  <c r="N245" i="1"/>
  <c r="M245" i="1"/>
  <c r="L245" i="1"/>
  <c r="J245" i="1"/>
  <c r="W244" i="1"/>
  <c r="N244" i="1"/>
  <c r="M244" i="1"/>
  <c r="L244" i="1"/>
  <c r="J244" i="1"/>
  <c r="W243" i="1"/>
  <c r="N243" i="1"/>
  <c r="M243" i="1"/>
  <c r="L243" i="1"/>
  <c r="J243" i="1"/>
  <c r="W242" i="1"/>
  <c r="N242" i="1"/>
  <c r="M242" i="1"/>
  <c r="L242" i="1"/>
  <c r="W241" i="1"/>
  <c r="N241" i="1"/>
  <c r="M241" i="1"/>
  <c r="L241" i="1"/>
  <c r="W240" i="1"/>
  <c r="N240" i="1"/>
  <c r="M240" i="1"/>
  <c r="L240" i="1"/>
  <c r="W239" i="1"/>
  <c r="N239" i="1"/>
  <c r="M239" i="1"/>
  <c r="L239" i="1"/>
  <c r="W238" i="1"/>
  <c r="N238" i="1"/>
  <c r="M238" i="1"/>
  <c r="L238" i="1"/>
  <c r="W237" i="1"/>
  <c r="N237" i="1"/>
  <c r="M237" i="1"/>
  <c r="L237" i="1"/>
  <c r="W236" i="1"/>
  <c r="N236" i="1"/>
  <c r="M236" i="1"/>
  <c r="L236" i="1"/>
  <c r="W235" i="1"/>
  <c r="N235" i="1"/>
  <c r="M235" i="1"/>
  <c r="L235" i="1"/>
  <c r="W234" i="1"/>
  <c r="N234" i="1"/>
  <c r="M234" i="1"/>
  <c r="L234" i="1"/>
  <c r="W233" i="1"/>
  <c r="N233" i="1"/>
  <c r="M233" i="1"/>
  <c r="L233" i="1"/>
  <c r="W232" i="1"/>
  <c r="N232" i="1"/>
  <c r="M232" i="1"/>
  <c r="L232" i="1"/>
  <c r="W231" i="1"/>
  <c r="N231" i="1"/>
  <c r="M231" i="1"/>
  <c r="L231" i="1"/>
  <c r="W230" i="1"/>
  <c r="N230" i="1"/>
  <c r="M230" i="1"/>
  <c r="L230" i="1"/>
  <c r="W229" i="1"/>
  <c r="N229" i="1"/>
  <c r="M229" i="1"/>
  <c r="L229" i="1"/>
  <c r="W228" i="1"/>
  <c r="N228" i="1"/>
  <c r="M228" i="1"/>
  <c r="L228" i="1"/>
  <c r="W227" i="1"/>
  <c r="N227" i="1"/>
  <c r="M227" i="1"/>
  <c r="L227" i="1"/>
  <c r="W226" i="1"/>
  <c r="N226" i="1"/>
  <c r="M226" i="1"/>
  <c r="L226" i="1"/>
  <c r="W225" i="1"/>
  <c r="N225" i="1"/>
  <c r="M225" i="1"/>
  <c r="L225" i="1"/>
  <c r="J225" i="1"/>
  <c r="W224" i="1"/>
  <c r="N224" i="1"/>
  <c r="M224" i="1"/>
  <c r="L224" i="1"/>
  <c r="J224" i="1"/>
  <c r="W223" i="1"/>
  <c r="N223" i="1"/>
  <c r="M223" i="1"/>
  <c r="L223" i="1"/>
  <c r="W222" i="1"/>
  <c r="N222" i="1"/>
  <c r="M222" i="1"/>
  <c r="L222" i="1"/>
  <c r="W221" i="1"/>
  <c r="N221" i="1"/>
  <c r="M221" i="1"/>
  <c r="L221" i="1"/>
  <c r="W220" i="1"/>
  <c r="N220" i="1"/>
  <c r="M220" i="1"/>
  <c r="L220" i="1"/>
  <c r="W219" i="1"/>
  <c r="N219" i="1"/>
  <c r="M219" i="1"/>
  <c r="L219" i="1"/>
  <c r="W218" i="1"/>
  <c r="N218" i="1"/>
  <c r="M218" i="1"/>
  <c r="L218" i="1"/>
  <c r="W217" i="1"/>
  <c r="N217" i="1"/>
  <c r="M217" i="1"/>
  <c r="L217" i="1"/>
  <c r="W216" i="1"/>
  <c r="N216" i="1"/>
  <c r="M216" i="1"/>
  <c r="L216" i="1"/>
  <c r="W215" i="1"/>
  <c r="N215" i="1"/>
  <c r="M215" i="1"/>
  <c r="L215" i="1"/>
  <c r="W214" i="1"/>
  <c r="N214" i="1"/>
  <c r="M214" i="1"/>
  <c r="L214" i="1"/>
  <c r="W213" i="1"/>
  <c r="N213" i="1"/>
  <c r="M213" i="1"/>
  <c r="L213" i="1"/>
  <c r="W212" i="1"/>
  <c r="N212" i="1"/>
  <c r="M212" i="1"/>
  <c r="L212" i="1"/>
  <c r="W211" i="1"/>
  <c r="N211" i="1"/>
  <c r="M211" i="1"/>
  <c r="L211" i="1"/>
  <c r="W210" i="1"/>
  <c r="N210" i="1"/>
  <c r="M210" i="1"/>
  <c r="L210" i="1"/>
  <c r="W209" i="1"/>
  <c r="N209" i="1"/>
  <c r="M209" i="1"/>
  <c r="L209" i="1"/>
  <c r="W208" i="1"/>
  <c r="N208" i="1"/>
  <c r="M208" i="1"/>
  <c r="L208" i="1"/>
  <c r="W207" i="1"/>
  <c r="N207" i="1"/>
  <c r="M207" i="1"/>
  <c r="L207" i="1"/>
  <c r="W206" i="1"/>
  <c r="N206" i="1"/>
  <c r="M206" i="1"/>
  <c r="L206" i="1"/>
  <c r="W205" i="1"/>
  <c r="N205" i="1"/>
  <c r="M205" i="1"/>
  <c r="L205" i="1"/>
  <c r="W204" i="1"/>
  <c r="N204" i="1"/>
  <c r="M204" i="1"/>
  <c r="L204" i="1"/>
  <c r="W203" i="1"/>
  <c r="N203" i="1"/>
  <c r="M203" i="1"/>
  <c r="L203" i="1"/>
  <c r="W202" i="1"/>
  <c r="N202" i="1"/>
  <c r="M202" i="1"/>
  <c r="L202" i="1"/>
  <c r="W201" i="1"/>
  <c r="N201" i="1"/>
  <c r="M201" i="1"/>
  <c r="L201" i="1"/>
  <c r="W200" i="1"/>
  <c r="N200" i="1"/>
  <c r="M200" i="1"/>
  <c r="L200" i="1"/>
  <c r="W199" i="1"/>
  <c r="N199" i="1"/>
  <c r="M199" i="1"/>
  <c r="W198" i="1"/>
  <c r="N198" i="1"/>
  <c r="M198" i="1"/>
  <c r="L198" i="1"/>
  <c r="W197" i="1"/>
  <c r="N197" i="1"/>
  <c r="M197" i="1"/>
  <c r="L197" i="1"/>
  <c r="W196" i="1"/>
  <c r="N196" i="1"/>
  <c r="M196" i="1"/>
  <c r="L196" i="1"/>
  <c r="W195" i="1"/>
  <c r="N195" i="1"/>
  <c r="M195" i="1"/>
  <c r="L195" i="1"/>
  <c r="W194" i="1"/>
  <c r="N194" i="1"/>
  <c r="M194" i="1"/>
  <c r="L194" i="1"/>
  <c r="W193" i="1"/>
  <c r="N193" i="1"/>
  <c r="M193" i="1"/>
  <c r="L193" i="1"/>
  <c r="W192" i="1"/>
  <c r="N192" i="1"/>
  <c r="M192" i="1"/>
  <c r="L192" i="1"/>
  <c r="W191" i="1"/>
  <c r="N191" i="1"/>
  <c r="M191" i="1"/>
  <c r="L191" i="1"/>
  <c r="W190" i="1"/>
  <c r="N190" i="1"/>
  <c r="M190" i="1"/>
  <c r="L190" i="1"/>
  <c r="W189" i="1"/>
  <c r="N189" i="1"/>
  <c r="M189" i="1"/>
  <c r="L189" i="1"/>
  <c r="W188" i="1"/>
  <c r="N188" i="1"/>
  <c r="M188" i="1"/>
  <c r="L188" i="1"/>
  <c r="W187" i="1"/>
  <c r="N187" i="1"/>
  <c r="M187" i="1"/>
  <c r="L187" i="1"/>
  <c r="W186" i="1"/>
  <c r="N186" i="1"/>
  <c r="M186" i="1"/>
  <c r="L186" i="1"/>
  <c r="W185" i="1"/>
  <c r="N185" i="1"/>
  <c r="M185" i="1"/>
  <c r="L185" i="1"/>
  <c r="W184" i="1"/>
  <c r="N184" i="1"/>
  <c r="M184" i="1"/>
  <c r="L184" i="1"/>
  <c r="W183" i="1"/>
  <c r="N183" i="1"/>
  <c r="M183" i="1"/>
  <c r="L183" i="1"/>
  <c r="W182" i="1"/>
  <c r="N182" i="1"/>
  <c r="M182" i="1"/>
  <c r="L182" i="1"/>
  <c r="W181" i="1"/>
  <c r="N181" i="1"/>
  <c r="M181" i="1"/>
  <c r="L181" i="1"/>
  <c r="W180" i="1"/>
  <c r="N180" i="1"/>
  <c r="M180" i="1"/>
  <c r="L180" i="1"/>
  <c r="W179" i="1"/>
  <c r="N179" i="1"/>
  <c r="M179" i="1"/>
  <c r="L179" i="1"/>
  <c r="W178" i="1"/>
  <c r="N178" i="1"/>
  <c r="M178" i="1"/>
  <c r="L178" i="1"/>
  <c r="W177" i="1"/>
  <c r="N177" i="1"/>
  <c r="M177" i="1"/>
  <c r="L177" i="1"/>
  <c r="W176" i="1"/>
  <c r="N176" i="1"/>
  <c r="M176" i="1"/>
  <c r="L176" i="1"/>
  <c r="W175" i="1"/>
  <c r="N175" i="1"/>
  <c r="M175" i="1"/>
  <c r="L175" i="1"/>
  <c r="W174" i="1"/>
  <c r="N174" i="1"/>
  <c r="M174" i="1"/>
  <c r="L174" i="1"/>
  <c r="W173" i="1"/>
  <c r="N173" i="1"/>
  <c r="M173" i="1"/>
  <c r="L173" i="1"/>
  <c r="W172" i="1"/>
  <c r="N172" i="1"/>
  <c r="M172" i="1"/>
  <c r="L172" i="1"/>
  <c r="W171" i="1"/>
  <c r="N171" i="1"/>
  <c r="M171" i="1"/>
  <c r="L171" i="1"/>
  <c r="W170" i="1"/>
  <c r="N170" i="1"/>
  <c r="M170" i="1"/>
  <c r="L170" i="1"/>
  <c r="W169" i="1"/>
  <c r="N169" i="1"/>
  <c r="M169" i="1"/>
  <c r="L169" i="1"/>
  <c r="W168" i="1"/>
  <c r="N168" i="1"/>
  <c r="M168" i="1"/>
  <c r="L168" i="1"/>
  <c r="W167" i="1"/>
  <c r="N167" i="1"/>
  <c r="M167" i="1"/>
  <c r="L167" i="1"/>
  <c r="W166" i="1"/>
  <c r="N166" i="1"/>
  <c r="M166" i="1"/>
  <c r="L166" i="1"/>
  <c r="W165" i="1"/>
  <c r="N165" i="1"/>
  <c r="M165" i="1"/>
  <c r="L165" i="1"/>
  <c r="W164" i="1"/>
  <c r="N164" i="1"/>
  <c r="M164" i="1"/>
  <c r="L164" i="1"/>
  <c r="W163" i="1"/>
  <c r="N163" i="1"/>
  <c r="M163" i="1"/>
  <c r="L163" i="1"/>
  <c r="W162" i="1"/>
  <c r="N162" i="1"/>
  <c r="M162" i="1"/>
  <c r="L162" i="1"/>
  <c r="W161" i="1"/>
  <c r="N161" i="1"/>
  <c r="M161" i="1"/>
  <c r="L161" i="1"/>
  <c r="W160" i="1"/>
  <c r="N160" i="1"/>
  <c r="M160" i="1"/>
  <c r="L160" i="1"/>
  <c r="W159" i="1"/>
  <c r="N159" i="1"/>
  <c r="M159" i="1"/>
  <c r="L159" i="1"/>
  <c r="W158" i="1"/>
  <c r="N158" i="1"/>
  <c r="M158" i="1"/>
  <c r="L158" i="1"/>
  <c r="W157" i="1"/>
  <c r="N157" i="1"/>
  <c r="M157" i="1"/>
  <c r="L157" i="1"/>
  <c r="W156" i="1"/>
  <c r="N156" i="1"/>
  <c r="M156" i="1"/>
  <c r="L156" i="1"/>
  <c r="W155" i="1"/>
  <c r="N155" i="1"/>
  <c r="M155" i="1"/>
  <c r="L155" i="1"/>
  <c r="W154" i="1"/>
  <c r="N154" i="1"/>
  <c r="M154" i="1"/>
  <c r="L154" i="1"/>
  <c r="W153" i="1"/>
  <c r="N153" i="1"/>
  <c r="M153" i="1"/>
  <c r="L153" i="1"/>
  <c r="W152" i="1"/>
  <c r="N152" i="1"/>
  <c r="M152" i="1"/>
  <c r="L152" i="1"/>
  <c r="W151" i="1"/>
  <c r="N151" i="1"/>
  <c r="M151" i="1"/>
  <c r="L151" i="1"/>
  <c r="W150" i="1"/>
  <c r="N150" i="1"/>
  <c r="M150" i="1"/>
  <c r="L150" i="1"/>
  <c r="W149" i="1"/>
  <c r="N149" i="1"/>
  <c r="M149" i="1"/>
  <c r="L149" i="1"/>
  <c r="W148" i="1"/>
  <c r="N148" i="1"/>
  <c r="M148" i="1"/>
  <c r="L148" i="1"/>
  <c r="W147" i="1"/>
  <c r="N147" i="1"/>
  <c r="M147" i="1"/>
  <c r="L147" i="1"/>
  <c r="W146" i="1"/>
  <c r="N146" i="1"/>
  <c r="M146" i="1"/>
  <c r="L146" i="1"/>
  <c r="J146" i="1"/>
  <c r="W145" i="1"/>
  <c r="N145" i="1"/>
  <c r="M145" i="1"/>
  <c r="L145" i="1"/>
  <c r="W144" i="1"/>
  <c r="N144" i="1"/>
  <c r="M144" i="1"/>
  <c r="L144" i="1"/>
  <c r="W143" i="1"/>
  <c r="N143" i="1"/>
  <c r="M143" i="1"/>
  <c r="L143" i="1"/>
  <c r="W142" i="1"/>
  <c r="N142" i="1"/>
  <c r="M142" i="1"/>
  <c r="L142" i="1"/>
  <c r="W141" i="1"/>
  <c r="N141" i="1"/>
  <c r="M141" i="1"/>
  <c r="L141" i="1"/>
  <c r="W140" i="1"/>
  <c r="N140" i="1"/>
  <c r="M140" i="1"/>
  <c r="L140" i="1"/>
  <c r="W139" i="1"/>
  <c r="N139" i="1"/>
  <c r="M139" i="1"/>
  <c r="L139" i="1"/>
  <c r="W138" i="1"/>
  <c r="N138" i="1"/>
  <c r="M138" i="1"/>
  <c r="L138" i="1"/>
  <c r="W137" i="1"/>
  <c r="N137" i="1"/>
  <c r="M137" i="1"/>
  <c r="L137" i="1"/>
  <c r="J137" i="1"/>
  <c r="W136" i="1"/>
  <c r="N136" i="1"/>
  <c r="M136" i="1"/>
  <c r="L136" i="1"/>
  <c r="J136" i="1"/>
  <c r="W135" i="1"/>
  <c r="N135" i="1"/>
  <c r="M135" i="1"/>
  <c r="L135" i="1"/>
  <c r="W134" i="1"/>
  <c r="N134" i="1"/>
  <c r="M134" i="1"/>
  <c r="L134" i="1"/>
  <c r="W133" i="1"/>
  <c r="N133" i="1"/>
  <c r="M133" i="1"/>
  <c r="L133" i="1"/>
  <c r="W132" i="1"/>
  <c r="N132" i="1"/>
  <c r="M132" i="1"/>
  <c r="L132" i="1"/>
  <c r="W131" i="1"/>
  <c r="N131" i="1"/>
  <c r="M131" i="1"/>
  <c r="L131" i="1"/>
  <c r="W130" i="1"/>
  <c r="N130" i="1"/>
  <c r="M130" i="1"/>
  <c r="L130" i="1"/>
  <c r="W129" i="1"/>
  <c r="N129" i="1"/>
  <c r="M129" i="1"/>
  <c r="L129" i="1"/>
  <c r="W128" i="1"/>
  <c r="N128" i="1"/>
  <c r="M128" i="1"/>
  <c r="L128" i="1"/>
  <c r="W127" i="1"/>
  <c r="N127" i="1"/>
  <c r="M127" i="1"/>
  <c r="L127" i="1"/>
  <c r="W126" i="1"/>
  <c r="N126" i="1"/>
  <c r="M126" i="1"/>
  <c r="L126" i="1"/>
  <c r="W125" i="1"/>
  <c r="N125" i="1"/>
  <c r="M125" i="1"/>
  <c r="L125" i="1"/>
  <c r="W124" i="1"/>
  <c r="N124" i="1"/>
  <c r="M124" i="1"/>
  <c r="L124" i="1"/>
  <c r="W123" i="1"/>
  <c r="N123" i="1"/>
  <c r="M123" i="1"/>
  <c r="L123" i="1"/>
  <c r="W122" i="1"/>
  <c r="N122" i="1"/>
  <c r="M122" i="1"/>
  <c r="L122" i="1"/>
  <c r="W121" i="1"/>
  <c r="N121" i="1"/>
  <c r="M121" i="1"/>
  <c r="L121" i="1"/>
  <c r="W120" i="1"/>
  <c r="N120" i="1"/>
  <c r="M120" i="1"/>
  <c r="L120" i="1"/>
  <c r="W119" i="1"/>
  <c r="N119" i="1"/>
  <c r="M119" i="1"/>
  <c r="L119" i="1"/>
  <c r="W118" i="1"/>
  <c r="N118" i="1"/>
  <c r="M118" i="1"/>
  <c r="L118" i="1"/>
  <c r="W117" i="1"/>
  <c r="N117" i="1"/>
  <c r="M117" i="1"/>
  <c r="L117" i="1"/>
  <c r="W116" i="1"/>
  <c r="N116" i="1"/>
  <c r="M116" i="1"/>
  <c r="L116" i="1"/>
  <c r="W115" i="1"/>
  <c r="N115" i="1"/>
  <c r="M115" i="1"/>
  <c r="L115" i="1"/>
  <c r="W114" i="1"/>
  <c r="N114" i="1"/>
  <c r="M114" i="1"/>
  <c r="L114" i="1"/>
  <c r="W113" i="1"/>
  <c r="N113" i="1"/>
  <c r="M113" i="1"/>
  <c r="L113" i="1"/>
  <c r="W112" i="1"/>
  <c r="N112" i="1"/>
  <c r="M112" i="1"/>
  <c r="L112" i="1"/>
  <c r="W111" i="1"/>
  <c r="N111" i="1"/>
  <c r="M111" i="1"/>
  <c r="L111" i="1"/>
  <c r="W110" i="1"/>
  <c r="N110" i="1"/>
  <c r="M110" i="1"/>
  <c r="L110" i="1"/>
  <c r="W109" i="1"/>
  <c r="N109" i="1"/>
  <c r="M109" i="1"/>
  <c r="L109" i="1"/>
  <c r="W108" i="1"/>
  <c r="N108" i="1"/>
  <c r="M108" i="1"/>
  <c r="L108" i="1"/>
  <c r="W107" i="1"/>
  <c r="N107" i="1"/>
  <c r="M107" i="1"/>
  <c r="L107" i="1"/>
  <c r="W106" i="1"/>
  <c r="N106" i="1"/>
  <c r="M106" i="1"/>
  <c r="L106" i="1"/>
  <c r="W105" i="1"/>
  <c r="N105" i="1"/>
  <c r="M105" i="1"/>
  <c r="L105" i="1"/>
  <c r="W104" i="1"/>
  <c r="N104" i="1"/>
  <c r="M104" i="1"/>
  <c r="L104" i="1"/>
  <c r="W103" i="1"/>
  <c r="N103" i="1"/>
  <c r="M103" i="1"/>
  <c r="L103" i="1"/>
  <c r="W102" i="1"/>
  <c r="N102" i="1"/>
  <c r="M102" i="1"/>
  <c r="L102" i="1"/>
  <c r="W101" i="1"/>
  <c r="N101" i="1"/>
  <c r="M101" i="1"/>
  <c r="L101" i="1"/>
  <c r="W100" i="1"/>
  <c r="N100" i="1"/>
  <c r="M100" i="1"/>
  <c r="L100" i="1"/>
  <c r="W99" i="1"/>
  <c r="N99" i="1"/>
  <c r="M99" i="1"/>
  <c r="L99" i="1"/>
  <c r="W98" i="1"/>
  <c r="N98" i="1"/>
  <c r="M98" i="1"/>
  <c r="L98" i="1"/>
  <c r="W97" i="1"/>
  <c r="N97" i="1"/>
  <c r="M97" i="1"/>
  <c r="L97" i="1"/>
  <c r="W96" i="1"/>
  <c r="N96" i="1"/>
  <c r="M96" i="1"/>
  <c r="L96" i="1"/>
  <c r="W95" i="1"/>
  <c r="N95" i="1"/>
  <c r="M95" i="1"/>
  <c r="L95" i="1"/>
  <c r="W94" i="1"/>
  <c r="N94" i="1"/>
  <c r="M94" i="1"/>
  <c r="L94" i="1"/>
  <c r="W93" i="1"/>
  <c r="N93" i="1"/>
  <c r="M93" i="1"/>
  <c r="L93" i="1"/>
  <c r="W92" i="1"/>
  <c r="N92" i="1"/>
  <c r="M92" i="1"/>
  <c r="L92" i="1"/>
  <c r="W91" i="1"/>
  <c r="N91" i="1"/>
  <c r="M91" i="1"/>
  <c r="L91" i="1"/>
  <c r="W90" i="1"/>
  <c r="N90" i="1"/>
  <c r="M90" i="1"/>
  <c r="L90" i="1"/>
  <c r="W89" i="1"/>
  <c r="N89" i="1"/>
  <c r="M89" i="1"/>
  <c r="L89" i="1"/>
  <c r="W88" i="1"/>
  <c r="N88" i="1"/>
  <c r="M88" i="1"/>
  <c r="L88" i="1"/>
  <c r="W87" i="1"/>
  <c r="N87" i="1"/>
  <c r="M87" i="1"/>
  <c r="L87" i="1"/>
  <c r="W86" i="1"/>
  <c r="N86" i="1"/>
  <c r="M86" i="1"/>
  <c r="L86" i="1"/>
  <c r="W85" i="1"/>
  <c r="N85" i="1"/>
  <c r="M85" i="1"/>
  <c r="L85" i="1"/>
  <c r="W84" i="1"/>
  <c r="N84" i="1"/>
  <c r="M84" i="1"/>
  <c r="L84" i="1"/>
  <c r="W83" i="1"/>
  <c r="N83" i="1"/>
  <c r="M83" i="1"/>
  <c r="L83" i="1"/>
  <c r="W82" i="1"/>
  <c r="N82" i="1"/>
  <c r="M82" i="1"/>
  <c r="L82" i="1"/>
  <c r="W81" i="1"/>
  <c r="N81" i="1"/>
  <c r="M81" i="1"/>
  <c r="L81" i="1"/>
  <c r="W80" i="1"/>
  <c r="N80" i="1"/>
  <c r="M80" i="1"/>
  <c r="L80" i="1"/>
  <c r="W79" i="1"/>
  <c r="N79" i="1"/>
  <c r="M79" i="1"/>
  <c r="L79" i="1"/>
  <c r="J79" i="1"/>
  <c r="W78" i="1"/>
  <c r="N78" i="1"/>
  <c r="M78" i="1"/>
  <c r="L78" i="1"/>
  <c r="W77" i="1"/>
  <c r="N77" i="1"/>
  <c r="M77" i="1"/>
  <c r="L77" i="1"/>
  <c r="W76" i="1"/>
  <c r="N76" i="1"/>
  <c r="M76" i="1"/>
  <c r="L76" i="1"/>
  <c r="W75" i="1"/>
  <c r="N75" i="1"/>
  <c r="M75" i="1"/>
  <c r="L75" i="1"/>
  <c r="W74" i="1"/>
  <c r="N74" i="1"/>
  <c r="M74" i="1"/>
  <c r="L74" i="1"/>
  <c r="W73" i="1"/>
  <c r="N73" i="1"/>
  <c r="M73" i="1"/>
  <c r="L73" i="1"/>
  <c r="W72" i="1"/>
  <c r="N72" i="1"/>
  <c r="M72" i="1"/>
  <c r="L72" i="1"/>
  <c r="W71" i="1"/>
  <c r="N71" i="1"/>
  <c r="M71" i="1"/>
  <c r="L71" i="1"/>
  <c r="W70" i="1"/>
  <c r="N70" i="1"/>
  <c r="M70" i="1"/>
  <c r="L70" i="1"/>
  <c r="W69" i="1"/>
  <c r="N69" i="1"/>
  <c r="M69" i="1"/>
  <c r="L69" i="1"/>
  <c r="W68" i="1"/>
  <c r="N68" i="1"/>
  <c r="M68" i="1"/>
  <c r="L68" i="1"/>
  <c r="W67" i="1"/>
  <c r="N67" i="1"/>
  <c r="M67" i="1"/>
  <c r="L67" i="1"/>
  <c r="W66" i="1"/>
  <c r="N66" i="1"/>
  <c r="M66" i="1"/>
  <c r="L66" i="1"/>
  <c r="W65" i="1"/>
  <c r="N65" i="1"/>
  <c r="M65" i="1"/>
  <c r="L65" i="1"/>
  <c r="W64" i="1"/>
  <c r="N64" i="1"/>
  <c r="M64" i="1"/>
  <c r="L64" i="1"/>
  <c r="W63" i="1"/>
  <c r="N63" i="1"/>
  <c r="M63" i="1"/>
  <c r="L63" i="1"/>
  <c r="W62" i="1"/>
  <c r="N62" i="1"/>
  <c r="M62" i="1"/>
  <c r="L62" i="1"/>
  <c r="W61" i="1"/>
  <c r="N61" i="1"/>
  <c r="M61" i="1"/>
  <c r="L61" i="1"/>
  <c r="W60" i="1"/>
  <c r="N60" i="1"/>
  <c r="M60" i="1"/>
  <c r="L60" i="1"/>
  <c r="W59" i="1"/>
  <c r="N59" i="1"/>
  <c r="M59" i="1"/>
  <c r="L59" i="1"/>
  <c r="W58" i="1"/>
  <c r="N58" i="1"/>
  <c r="M58" i="1"/>
  <c r="L58" i="1"/>
  <c r="W57" i="1"/>
  <c r="N57" i="1"/>
  <c r="M57" i="1"/>
  <c r="L57" i="1"/>
  <c r="W56" i="1"/>
  <c r="N56" i="1"/>
  <c r="M56" i="1"/>
  <c r="L56" i="1"/>
  <c r="W55" i="1"/>
  <c r="N55" i="1"/>
  <c r="M55" i="1"/>
  <c r="L55" i="1"/>
  <c r="W54" i="1"/>
  <c r="N54" i="1"/>
  <c r="M54" i="1"/>
  <c r="L54" i="1"/>
  <c r="W53" i="1"/>
  <c r="N53" i="1"/>
  <c r="M53" i="1"/>
  <c r="L53" i="1"/>
  <c r="W52" i="1"/>
  <c r="N52" i="1"/>
  <c r="M52" i="1"/>
  <c r="L52" i="1"/>
  <c r="W51" i="1"/>
  <c r="N51" i="1"/>
  <c r="M51" i="1"/>
  <c r="L51" i="1"/>
  <c r="W50" i="1"/>
  <c r="N50" i="1"/>
  <c r="M50" i="1"/>
  <c r="L50" i="1"/>
  <c r="W49" i="1"/>
  <c r="N49" i="1"/>
  <c r="M49" i="1"/>
  <c r="L49" i="1"/>
  <c r="W48" i="1"/>
  <c r="N48" i="1"/>
  <c r="M48" i="1"/>
  <c r="L48" i="1"/>
  <c r="W47" i="1"/>
  <c r="N47" i="1"/>
  <c r="M47" i="1"/>
  <c r="L47" i="1"/>
  <c r="W46" i="1"/>
  <c r="N46" i="1"/>
  <c r="M46" i="1"/>
  <c r="L46" i="1"/>
  <c r="W45" i="1"/>
  <c r="N45" i="1"/>
  <c r="M45" i="1"/>
  <c r="L45" i="1"/>
  <c r="W44" i="1"/>
  <c r="N44" i="1"/>
  <c r="M44" i="1"/>
  <c r="L44" i="1"/>
  <c r="W43" i="1"/>
  <c r="N43" i="1"/>
  <c r="M43" i="1"/>
  <c r="L43" i="1"/>
  <c r="W42" i="1"/>
  <c r="N42" i="1"/>
  <c r="M42" i="1"/>
  <c r="L42" i="1"/>
  <c r="W41" i="1"/>
  <c r="N41" i="1"/>
  <c r="M41" i="1"/>
  <c r="L41" i="1"/>
  <c r="W40" i="1"/>
  <c r="N40" i="1"/>
  <c r="M40" i="1"/>
  <c r="L40" i="1"/>
  <c r="W39" i="1"/>
  <c r="N39" i="1"/>
  <c r="M39" i="1"/>
  <c r="L39" i="1"/>
  <c r="W38" i="1"/>
  <c r="N38" i="1"/>
  <c r="M38" i="1"/>
  <c r="L38" i="1"/>
  <c r="W37" i="1"/>
  <c r="N37" i="1"/>
  <c r="M37" i="1"/>
  <c r="L37" i="1"/>
  <c r="W36" i="1"/>
  <c r="N36" i="1"/>
  <c r="M36" i="1"/>
  <c r="L36" i="1"/>
  <c r="W35" i="1"/>
  <c r="N35" i="1"/>
  <c r="M35" i="1"/>
  <c r="L35" i="1"/>
  <c r="W34" i="1"/>
  <c r="N34" i="1"/>
  <c r="M34" i="1"/>
  <c r="L34" i="1"/>
  <c r="W33" i="1"/>
  <c r="N33" i="1"/>
  <c r="M33" i="1"/>
  <c r="L33" i="1"/>
  <c r="W32" i="1"/>
  <c r="N32" i="1"/>
  <c r="M32" i="1"/>
  <c r="L32" i="1"/>
  <c r="W31" i="1"/>
  <c r="N31" i="1"/>
  <c r="M31" i="1"/>
  <c r="L31" i="1"/>
  <c r="W30" i="1"/>
  <c r="N30" i="1"/>
  <c r="M30" i="1"/>
  <c r="L30" i="1"/>
  <c r="W29" i="1"/>
  <c r="N29" i="1"/>
  <c r="M29" i="1"/>
  <c r="L29" i="1"/>
  <c r="W28" i="1"/>
  <c r="N28" i="1"/>
  <c r="M28" i="1"/>
  <c r="L28" i="1"/>
  <c r="W27" i="1"/>
  <c r="N27" i="1"/>
  <c r="M27" i="1"/>
  <c r="L27" i="1"/>
  <c r="W26" i="1"/>
  <c r="N26" i="1"/>
  <c r="M26" i="1"/>
  <c r="L26" i="1"/>
  <c r="W25" i="1"/>
  <c r="N25" i="1"/>
  <c r="M25" i="1"/>
  <c r="L25" i="1"/>
  <c r="W24" i="1"/>
  <c r="N24" i="1"/>
  <c r="M24" i="1"/>
  <c r="L24" i="1"/>
  <c r="W23" i="1"/>
  <c r="N23" i="1"/>
  <c r="M23" i="1"/>
  <c r="L23" i="1"/>
  <c r="W22" i="1"/>
  <c r="N22" i="1"/>
  <c r="M22" i="1"/>
  <c r="L22" i="1"/>
  <c r="W21" i="1"/>
  <c r="N21" i="1"/>
  <c r="M21" i="1"/>
  <c r="L21" i="1"/>
  <c r="W20" i="1"/>
  <c r="N20" i="1"/>
  <c r="M20" i="1"/>
  <c r="L20" i="1"/>
  <c r="W19" i="1"/>
  <c r="N19" i="1"/>
  <c r="M19" i="1"/>
  <c r="L19" i="1"/>
  <c r="W18" i="1"/>
  <c r="N18" i="1"/>
  <c r="M18" i="1"/>
  <c r="L18" i="1"/>
  <c r="W17" i="1"/>
  <c r="N17" i="1"/>
  <c r="M17" i="1"/>
  <c r="L17" i="1"/>
  <c r="W16" i="1"/>
  <c r="N16" i="1"/>
  <c r="M16" i="1"/>
  <c r="L16" i="1"/>
  <c r="W15" i="1"/>
  <c r="N15" i="1"/>
  <c r="M15" i="1"/>
  <c r="L15" i="1"/>
  <c r="W14" i="1"/>
  <c r="N14" i="1"/>
  <c r="M14" i="1"/>
  <c r="L14" i="1"/>
  <c r="W13" i="1"/>
  <c r="N13" i="1"/>
  <c r="M13" i="1"/>
  <c r="L13" i="1"/>
  <c r="W12" i="1"/>
  <c r="N12" i="1"/>
  <c r="M12" i="1"/>
  <c r="L12" i="1"/>
  <c r="W11" i="1"/>
  <c r="N11" i="1"/>
  <c r="M11" i="1"/>
  <c r="L11" i="1"/>
  <c r="W10" i="1"/>
  <c r="N10" i="1"/>
  <c r="M10" i="1"/>
  <c r="L10" i="1"/>
  <c r="W9" i="1"/>
  <c r="N9" i="1"/>
  <c r="M9" i="1"/>
  <c r="L9" i="1"/>
  <c r="W8" i="1"/>
  <c r="N8" i="1"/>
  <c r="M8" i="1"/>
  <c r="L8" i="1"/>
  <c r="W7" i="1"/>
  <c r="N7" i="1"/>
  <c r="M7" i="1"/>
  <c r="L7" i="1"/>
  <c r="W6" i="1"/>
  <c r="N6" i="1"/>
  <c r="M6" i="1"/>
  <c r="L6" i="1"/>
  <c r="W5" i="1"/>
  <c r="N5" i="1"/>
  <c r="M5" i="1"/>
  <c r="L5" i="1"/>
  <c r="W4" i="1"/>
  <c r="N4" i="1"/>
  <c r="M4" i="1"/>
  <c r="L4" i="1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3" i="15"/>
  <c r="D2" i="15"/>
  <c r="AM17" i="3" l="1"/>
  <c r="AM10" i="3"/>
  <c r="AO27" i="3"/>
  <c r="AA12" i="3"/>
  <c r="AQ21" i="3"/>
  <c r="AQ13" i="3"/>
  <c r="AM7" i="3"/>
  <c r="AM4" i="3"/>
  <c r="AA5" i="3"/>
  <c r="AM12" i="3"/>
  <c r="W13" i="3"/>
  <c r="AA17" i="3"/>
  <c r="AM20" i="3"/>
  <c r="AA22" i="3"/>
  <c r="AA23" i="3"/>
  <c r="AA24" i="3"/>
  <c r="AO4" i="3"/>
  <c r="AA6" i="3"/>
  <c r="AQ8" i="3"/>
  <c r="AA10" i="3"/>
  <c r="AQ12" i="3"/>
  <c r="AA13" i="3"/>
  <c r="K14" i="3"/>
  <c r="AQ16" i="3"/>
  <c r="AC17" i="3"/>
  <c r="M19" i="3"/>
  <c r="AQ20" i="3"/>
  <c r="AC22" i="3"/>
  <c r="AC23" i="3"/>
  <c r="AC24" i="3"/>
  <c r="B217" i="2"/>
  <c r="D217" i="2"/>
  <c r="C217" i="2"/>
  <c r="AQ30" i="3"/>
  <c r="B218" i="2"/>
  <c r="B216" i="2"/>
  <c r="B215" i="2"/>
  <c r="C218" i="2"/>
  <c r="D215" i="2"/>
  <c r="C216" i="2"/>
  <c r="D218" i="2"/>
  <c r="D216" i="2"/>
  <c r="C215" i="2"/>
  <c r="AO10" i="3"/>
  <c r="AO30" i="3"/>
  <c r="AM8" i="3"/>
  <c r="AM18" i="3"/>
  <c r="AO23" i="3"/>
  <c r="AM5" i="3"/>
  <c r="AO8" i="3"/>
  <c r="AO11" i="3"/>
  <c r="AM15" i="3"/>
  <c r="AO25" i="3"/>
  <c r="AM3" i="3"/>
  <c r="AM13" i="3"/>
  <c r="AM22" i="3"/>
  <c r="AQ26" i="3"/>
  <c r="AQ31" i="3"/>
  <c r="AM6" i="3"/>
  <c r="AM11" i="3"/>
  <c r="AM16" i="3"/>
  <c r="AM19" i="3"/>
  <c r="AM23" i="3"/>
  <c r="AM27" i="3"/>
  <c r="AT39" i="3"/>
  <c r="AM9" i="3"/>
  <c r="W15" i="3"/>
  <c r="AA20" i="3"/>
  <c r="AM14" i="3"/>
  <c r="W18" i="3"/>
  <c r="AQ23" i="3"/>
  <c r="AA25" i="3"/>
  <c r="AQ27" i="3"/>
  <c r="AA28" i="3"/>
  <c r="AG30" i="3"/>
  <c r="AG3" i="3"/>
  <c r="Y6" i="3"/>
  <c r="AO17" i="3"/>
  <c r="AO22" i="3"/>
  <c r="C39" i="3"/>
  <c r="K39" i="3"/>
  <c r="S39" i="3"/>
  <c r="AA39" i="3"/>
  <c r="AI39" i="3"/>
  <c r="AO5" i="3"/>
  <c r="AG7" i="3"/>
  <c r="AO13" i="3"/>
  <c r="AO15" i="3"/>
  <c r="AO31" i="3"/>
  <c r="AO7" i="3"/>
  <c r="AO18" i="3"/>
  <c r="Y22" i="3"/>
  <c r="Y3" i="3"/>
  <c r="AG10" i="3"/>
  <c r="AO21" i="3"/>
  <c r="AO6" i="3"/>
  <c r="Y7" i="3"/>
  <c r="AO14" i="3"/>
  <c r="U17" i="3"/>
  <c r="AW9" i="3"/>
  <c r="AG19" i="3"/>
  <c r="AW20" i="3"/>
  <c r="AW5" i="3"/>
  <c r="AG6" i="3"/>
  <c r="AG9" i="3"/>
  <c r="AG12" i="3"/>
  <c r="AG15" i="3"/>
  <c r="AW17" i="3"/>
  <c r="AG18" i="3"/>
  <c r="S4" i="3"/>
  <c r="AW8" i="3"/>
  <c r="AW11" i="3"/>
  <c r="AG5" i="3"/>
  <c r="S10" i="3"/>
  <c r="AG14" i="3"/>
  <c r="S16" i="3"/>
  <c r="AG17" i="3"/>
  <c r="Q19" i="3"/>
  <c r="AW4" i="3"/>
  <c r="AG8" i="3"/>
  <c r="AG11" i="3"/>
  <c r="S15" i="3"/>
  <c r="Q21" i="3"/>
  <c r="AG25" i="3"/>
  <c r="AA26" i="3"/>
  <c r="AG4" i="3"/>
  <c r="AG13" i="3"/>
  <c r="AA18" i="3"/>
  <c r="K22" i="3"/>
  <c r="AQ22" i="3"/>
  <c r="AQ25" i="3"/>
  <c r="AG22" i="3"/>
  <c r="AQ32" i="3"/>
  <c r="AA30" i="3"/>
  <c r="AG21" i="3"/>
  <c r="K32" i="3"/>
  <c r="AG20" i="3"/>
  <c r="AM21" i="3"/>
  <c r="AG26" i="3"/>
  <c r="AG16" i="3"/>
  <c r="W33" i="3"/>
  <c r="AQ39" i="3"/>
  <c r="AG24" i="3"/>
  <c r="S28" i="3"/>
  <c r="AG23" i="3"/>
  <c r="AQ33" i="3"/>
  <c r="AI21" i="3"/>
  <c r="S23" i="3"/>
  <c r="S3" i="3"/>
  <c r="S9" i="3"/>
  <c r="AI12" i="3"/>
  <c r="S22" i="3"/>
  <c r="AI24" i="3"/>
  <c r="S25" i="3"/>
  <c r="S13" i="3"/>
  <c r="S14" i="3"/>
  <c r="AI18" i="3"/>
  <c r="S21" i="3"/>
  <c r="AI26" i="3"/>
  <c r="S27" i="3"/>
  <c r="S34" i="3"/>
  <c r="AB39" i="3"/>
  <c r="AI5" i="3"/>
  <c r="S8" i="3"/>
  <c r="U13" i="3"/>
  <c r="U14" i="3"/>
  <c r="S20" i="3"/>
  <c r="U27" i="3"/>
  <c r="AI31" i="3"/>
  <c r="S33" i="3"/>
  <c r="S7" i="3"/>
  <c r="S12" i="3"/>
  <c r="S18" i="3"/>
  <c r="U20" i="3"/>
  <c r="AI23" i="3"/>
  <c r="S6" i="3"/>
  <c r="S17" i="3"/>
  <c r="S19" i="3"/>
  <c r="AG29" i="3"/>
  <c r="S5" i="3"/>
  <c r="AI9" i="3"/>
  <c r="S11" i="3"/>
  <c r="AI15" i="3"/>
  <c r="AI29" i="3"/>
  <c r="W34" i="3"/>
  <c r="E7" i="15"/>
  <c r="AR39" i="3"/>
  <c r="AM34" i="3"/>
  <c r="U28" i="3"/>
  <c r="E11" i="15"/>
  <c r="U31" i="3"/>
  <c r="U3" i="3"/>
  <c r="U4" i="3"/>
  <c r="U7" i="3"/>
  <c r="U8" i="3"/>
  <c r="U18" i="3"/>
  <c r="U21" i="3"/>
  <c r="U22" i="3"/>
  <c r="S31" i="3"/>
  <c r="U33" i="3"/>
  <c r="S35" i="3"/>
  <c r="U15" i="3"/>
  <c r="U19" i="3"/>
  <c r="AW23" i="3"/>
  <c r="S26" i="3"/>
  <c r="U16" i="3"/>
  <c r="U26" i="3"/>
  <c r="AK29" i="3"/>
  <c r="S30" i="3"/>
  <c r="AM29" i="3"/>
  <c r="AK6" i="3"/>
  <c r="U12" i="3"/>
  <c r="U25" i="3"/>
  <c r="AG27" i="3"/>
  <c r="S29" i="3"/>
  <c r="AK31" i="3"/>
  <c r="S32" i="3"/>
  <c r="U11" i="3"/>
  <c r="AK27" i="3"/>
  <c r="AG28" i="3"/>
  <c r="U29" i="3"/>
  <c r="AA32" i="3"/>
  <c r="U5" i="3"/>
  <c r="U6" i="3"/>
  <c r="U9" i="3"/>
  <c r="U10" i="3"/>
  <c r="U23" i="3"/>
  <c r="U24" i="3"/>
  <c r="AG39" i="3"/>
  <c r="Q8" i="3"/>
  <c r="Q9" i="3"/>
  <c r="AK9" i="3"/>
  <c r="Y19" i="3"/>
  <c r="W21" i="3"/>
  <c r="AM24" i="3"/>
  <c r="Q25" i="3"/>
  <c r="AM25" i="3"/>
  <c r="AM26" i="3"/>
  <c r="Q27" i="3"/>
  <c r="AM30" i="3"/>
  <c r="AG34" i="3"/>
  <c r="Q3" i="3"/>
  <c r="Q30" i="3"/>
  <c r="Q4" i="3"/>
  <c r="Q5" i="3"/>
  <c r="AK5" i="3"/>
  <c r="Q11" i="3"/>
  <c r="Q12" i="3"/>
  <c r="AK12" i="3"/>
  <c r="Q15" i="3"/>
  <c r="W24" i="3"/>
  <c r="Q29" i="3"/>
  <c r="Q13" i="3"/>
  <c r="Y25" i="3"/>
  <c r="W27" i="3"/>
  <c r="Q28" i="3"/>
  <c r="AM28" i="3"/>
  <c r="Y30" i="3"/>
  <c r="AG32" i="3"/>
  <c r="Q6" i="3"/>
  <c r="W10" i="3"/>
  <c r="Q16" i="3"/>
  <c r="Q17" i="3"/>
  <c r="Y27" i="3"/>
  <c r="AM32" i="3"/>
  <c r="U34" i="3"/>
  <c r="AC35" i="3"/>
  <c r="Q20" i="3"/>
  <c r="Q23" i="3"/>
  <c r="E16" i="15"/>
  <c r="W6" i="3"/>
  <c r="Q7" i="3"/>
  <c r="W16" i="3"/>
  <c r="Q24" i="3"/>
  <c r="AM31" i="3"/>
  <c r="AO39" i="3"/>
  <c r="E15" i="15"/>
  <c r="AW3" i="3"/>
  <c r="AK4" i="3"/>
  <c r="Y5" i="3"/>
  <c r="M6" i="3"/>
  <c r="AW7" i="3"/>
  <c r="AK8" i="3"/>
  <c r="Y9" i="3"/>
  <c r="M10" i="3"/>
  <c r="AK11" i="3"/>
  <c r="Y12" i="3"/>
  <c r="AK14" i="3"/>
  <c r="K15" i="3"/>
  <c r="AW16" i="3"/>
  <c r="AK17" i="3"/>
  <c r="AW19" i="3"/>
  <c r="AK20" i="3"/>
  <c r="K21" i="3"/>
  <c r="W23" i="3"/>
  <c r="K24" i="3"/>
  <c r="AW25" i="3"/>
  <c r="W26" i="3"/>
  <c r="M27" i="3"/>
  <c r="W29" i="3"/>
  <c r="AW30" i="3"/>
  <c r="W31" i="3"/>
  <c r="AK33" i="3"/>
  <c r="M34" i="3"/>
  <c r="AX35" i="3"/>
  <c r="AY7" i="3" s="1"/>
  <c r="AA35" i="3"/>
  <c r="D39" i="3"/>
  <c r="L39" i="3"/>
  <c r="T39" i="3"/>
  <c r="AJ39" i="3"/>
  <c r="AI3" i="3"/>
  <c r="W4" i="3"/>
  <c r="K5" i="3"/>
  <c r="AI7" i="3"/>
  <c r="W8" i="3"/>
  <c r="K9" i="3"/>
  <c r="W11" i="3"/>
  <c r="K12" i="3"/>
  <c r="AW13" i="3"/>
  <c r="W14" i="3"/>
  <c r="M15" i="3"/>
  <c r="W17" i="3"/>
  <c r="K18" i="3"/>
  <c r="AI19" i="3"/>
  <c r="W20" i="3"/>
  <c r="M21" i="3"/>
  <c r="AI22" i="3"/>
  <c r="Y23" i="3"/>
  <c r="M24" i="3"/>
  <c r="AI25" i="3"/>
  <c r="Y26" i="3"/>
  <c r="AI28" i="3"/>
  <c r="AA29" i="3"/>
  <c r="AS29" i="3"/>
  <c r="AI30" i="3"/>
  <c r="Y31" i="3"/>
  <c r="AI32" i="3"/>
  <c r="K33" i="3"/>
  <c r="AM33" i="3"/>
  <c r="O34" i="3"/>
  <c r="AI34" i="3"/>
  <c r="AK3" i="3"/>
  <c r="Y4" i="3"/>
  <c r="M5" i="3"/>
  <c r="AW6" i="3"/>
  <c r="AK7" i="3"/>
  <c r="Y8" i="3"/>
  <c r="M9" i="3"/>
  <c r="AI10" i="3"/>
  <c r="Y11" i="3"/>
  <c r="M12" i="3"/>
  <c r="AI13" i="3"/>
  <c r="Y14" i="3"/>
  <c r="AI16" i="3"/>
  <c r="Y17" i="3"/>
  <c r="M18" i="3"/>
  <c r="AK19" i="3"/>
  <c r="Y20" i="3"/>
  <c r="AK22" i="3"/>
  <c r="K23" i="3"/>
  <c r="AW24" i="3"/>
  <c r="AK25" i="3"/>
  <c r="AW27" i="3"/>
  <c r="AK28" i="3"/>
  <c r="K29" i="3"/>
  <c r="U30" i="3"/>
  <c r="AK30" i="3"/>
  <c r="AS31" i="3"/>
  <c r="U32" i="3"/>
  <c r="AK32" i="3"/>
  <c r="M33" i="3"/>
  <c r="AK34" i="3"/>
  <c r="E18" i="15"/>
  <c r="W3" i="3"/>
  <c r="K4" i="3"/>
  <c r="AI6" i="3"/>
  <c r="W7" i="3"/>
  <c r="K8" i="3"/>
  <c r="AK10" i="3"/>
  <c r="K11" i="3"/>
  <c r="AW12" i="3"/>
  <c r="AK13" i="3"/>
  <c r="AW15" i="3"/>
  <c r="AK16" i="3"/>
  <c r="K17" i="3"/>
  <c r="W19" i="3"/>
  <c r="K20" i="3"/>
  <c r="AW21" i="3"/>
  <c r="W22" i="3"/>
  <c r="M23" i="3"/>
  <c r="W25" i="3"/>
  <c r="K26" i="3"/>
  <c r="AI27" i="3"/>
  <c r="W28" i="3"/>
  <c r="M29" i="3"/>
  <c r="W30" i="3"/>
  <c r="K31" i="3"/>
  <c r="W32" i="3"/>
  <c r="O39" i="3"/>
  <c r="AE39" i="3"/>
  <c r="AM39" i="3"/>
  <c r="Y32" i="3"/>
  <c r="E2" i="15"/>
  <c r="K3" i="3"/>
  <c r="K7" i="3"/>
  <c r="Y10" i="3"/>
  <c r="Y13" i="3"/>
  <c r="M14" i="3"/>
  <c r="AK15" i="3"/>
  <c r="Y16" i="3"/>
  <c r="AK18" i="3"/>
  <c r="K19" i="3"/>
  <c r="AK21" i="3"/>
  <c r="AK24" i="3"/>
  <c r="K25" i="3"/>
  <c r="K28" i="3"/>
  <c r="K30" i="3"/>
  <c r="Y34" i="3"/>
  <c r="K35" i="3"/>
  <c r="AW39" i="3"/>
  <c r="AI4" i="3"/>
  <c r="W5" i="3"/>
  <c r="K6" i="3"/>
  <c r="AI8" i="3"/>
  <c r="W9" i="3"/>
  <c r="K10" i="3"/>
  <c r="AI11" i="3"/>
  <c r="W12" i="3"/>
  <c r="M13" i="3"/>
  <c r="AI14" i="3"/>
  <c r="Y15" i="3"/>
  <c r="M16" i="3"/>
  <c r="AI17" i="3"/>
  <c r="Y18" i="3"/>
  <c r="AI20" i="3"/>
  <c r="Y21" i="3"/>
  <c r="M22" i="3"/>
  <c r="AK23" i="3"/>
  <c r="Y24" i="3"/>
  <c r="AK26" i="3"/>
  <c r="K27" i="3"/>
  <c r="AW28" i="3"/>
  <c r="AI33" i="3"/>
  <c r="W4" i="6"/>
  <c r="Y4" i="6" s="1"/>
  <c r="AA4" i="6" s="1"/>
  <c r="W39" i="3"/>
  <c r="Q33" i="3"/>
  <c r="AZ35" i="3"/>
  <c r="BA24" i="3" s="1"/>
  <c r="AX38" i="3"/>
  <c r="J39" i="3"/>
  <c r="R39" i="3"/>
  <c r="Z39" i="3"/>
  <c r="AH39" i="3"/>
  <c r="AP39" i="3"/>
  <c r="E10" i="15"/>
  <c r="BA4" i="3"/>
  <c r="G39" i="3"/>
  <c r="Q32" i="3"/>
  <c r="AW32" i="3"/>
  <c r="AS34" i="3"/>
  <c r="AZ38" i="3"/>
  <c r="W3" i="6"/>
  <c r="Y3" i="6" s="1"/>
  <c r="AA3" i="6" s="1"/>
  <c r="Q10" i="3"/>
  <c r="AW10" i="3"/>
  <c r="AO12" i="3"/>
  <c r="Q14" i="3"/>
  <c r="AW14" i="3"/>
  <c r="AO16" i="3"/>
  <c r="Q18" i="3"/>
  <c r="AW18" i="3"/>
  <c r="AO20" i="3"/>
  <c r="Q22" i="3"/>
  <c r="AW22" i="3"/>
  <c r="AO24" i="3"/>
  <c r="Q26" i="3"/>
  <c r="AW26" i="3"/>
  <c r="AO28" i="3"/>
  <c r="AW29" i="3"/>
  <c r="E39" i="3"/>
  <c r="M39" i="3"/>
  <c r="U39" i="3"/>
  <c r="AC39" i="3"/>
  <c r="AK39" i="3"/>
  <c r="AS39" i="3"/>
  <c r="E12" i="15"/>
  <c r="AW34" i="3"/>
  <c r="AU39" i="3"/>
  <c r="E8" i="15"/>
  <c r="E14" i="15"/>
  <c r="AO32" i="3"/>
  <c r="H39" i="3"/>
  <c r="P39" i="3"/>
  <c r="X39" i="3"/>
  <c r="AF39" i="3"/>
  <c r="AN39" i="3"/>
  <c r="AV39" i="3"/>
  <c r="AY38" i="3"/>
  <c r="E17" i="15"/>
  <c r="Q34" i="3"/>
  <c r="E9" i="15"/>
  <c r="BA38" i="3"/>
  <c r="E13" i="15"/>
  <c r="AW33" i="3"/>
  <c r="B39" i="3"/>
  <c r="Y29" i="3"/>
  <c r="AO29" i="3"/>
  <c r="Q31" i="3"/>
  <c r="AG31" i="3"/>
  <c r="AW31" i="3"/>
  <c r="AO34" i="3"/>
  <c r="AO35" i="3"/>
  <c r="B230" i="2"/>
  <c r="D274" i="2"/>
  <c r="B63" i="2"/>
  <c r="C65" i="2"/>
  <c r="D67" i="2"/>
  <c r="B72" i="2"/>
  <c r="C76" i="2"/>
  <c r="D78" i="2"/>
  <c r="B81" i="2"/>
  <c r="C83" i="2"/>
  <c r="D85" i="2"/>
  <c r="B90" i="2"/>
  <c r="C92" i="2"/>
  <c r="D94" i="2"/>
  <c r="B97" i="2"/>
  <c r="D103" i="2"/>
  <c r="B108" i="2"/>
  <c r="D110" i="2"/>
  <c r="B114" i="2"/>
  <c r="C117" i="2"/>
  <c r="D126" i="2"/>
  <c r="B130" i="2"/>
  <c r="D133" i="2"/>
  <c r="D137" i="2"/>
  <c r="C142" i="2"/>
  <c r="D149" i="2"/>
  <c r="B155" i="2"/>
  <c r="C160" i="2"/>
  <c r="D165" i="2"/>
  <c r="C173" i="2"/>
  <c r="B181" i="2"/>
  <c r="C187" i="2"/>
  <c r="C202" i="2"/>
  <c r="D208" i="2"/>
  <c r="B222" i="2"/>
  <c r="C235" i="2"/>
  <c r="D256" i="2"/>
  <c r="B280" i="2"/>
  <c r="B5" i="2"/>
  <c r="B7" i="2"/>
  <c r="B9" i="2"/>
  <c r="B11" i="2"/>
  <c r="B13" i="2"/>
  <c r="B15" i="2"/>
  <c r="B17" i="2"/>
  <c r="B19" i="2"/>
  <c r="B21" i="2"/>
  <c r="B23" i="2"/>
  <c r="B27" i="2"/>
  <c r="B29" i="2"/>
  <c r="B31" i="2"/>
  <c r="B33" i="2"/>
  <c r="B35" i="2"/>
  <c r="B37" i="2"/>
  <c r="B39" i="2"/>
  <c r="B41" i="2"/>
  <c r="B43" i="2"/>
  <c r="B45" i="2"/>
  <c r="B47" i="2"/>
  <c r="B51" i="2"/>
  <c r="B53" i="2"/>
  <c r="B55" i="2"/>
  <c r="B57" i="2"/>
  <c r="B59" i="2"/>
  <c r="B61" i="2"/>
  <c r="C63" i="2"/>
  <c r="D65" i="2"/>
  <c r="B70" i="2"/>
  <c r="C72" i="2"/>
  <c r="D76" i="2"/>
  <c r="B79" i="2"/>
  <c r="C81" i="2"/>
  <c r="D83" i="2"/>
  <c r="B88" i="2"/>
  <c r="C90" i="2"/>
  <c r="D92" i="2"/>
  <c r="B95" i="2"/>
  <c r="C97" i="2"/>
  <c r="B106" i="2"/>
  <c r="C108" i="2"/>
  <c r="B111" i="2"/>
  <c r="C114" i="2"/>
  <c r="D117" i="2"/>
  <c r="B127" i="2"/>
  <c r="C130" i="2"/>
  <c r="C134" i="2"/>
  <c r="B138" i="2"/>
  <c r="D142" i="2"/>
  <c r="B150" i="2"/>
  <c r="C155" i="2"/>
  <c r="D160" i="2"/>
  <c r="B166" i="2"/>
  <c r="B174" i="2"/>
  <c r="C181" i="2"/>
  <c r="B189" i="2"/>
  <c r="D202" i="2"/>
  <c r="C210" i="2"/>
  <c r="C224" i="2"/>
  <c r="B238" i="2"/>
  <c r="C259" i="2"/>
  <c r="D282" i="2"/>
  <c r="C5" i="2"/>
  <c r="C7" i="2"/>
  <c r="C9" i="2"/>
  <c r="C11" i="2"/>
  <c r="C13" i="2"/>
  <c r="C15" i="2"/>
  <c r="C17" i="2"/>
  <c r="C19" i="2"/>
  <c r="C21" i="2"/>
  <c r="C23" i="2"/>
  <c r="C27" i="2"/>
  <c r="C29" i="2"/>
  <c r="C31" i="2"/>
  <c r="C33" i="2"/>
  <c r="C35" i="2"/>
  <c r="C37" i="2"/>
  <c r="C39" i="2"/>
  <c r="C41" i="2"/>
  <c r="C43" i="2"/>
  <c r="C45" i="2"/>
  <c r="C47" i="2"/>
  <c r="C51" i="2"/>
  <c r="C53" i="2"/>
  <c r="C55" i="2"/>
  <c r="C57" i="2"/>
  <c r="C59" i="2"/>
  <c r="C61" i="2"/>
  <c r="D63" i="2"/>
  <c r="B68" i="2"/>
  <c r="C70" i="2"/>
  <c r="D72" i="2"/>
  <c r="B77" i="2"/>
  <c r="C79" i="2"/>
  <c r="D81" i="2"/>
  <c r="B86" i="2"/>
  <c r="C88" i="2"/>
  <c r="D90" i="2"/>
  <c r="B93" i="2"/>
  <c r="C95" i="2"/>
  <c r="D97" i="2"/>
  <c r="B104" i="2"/>
  <c r="C106" i="2"/>
  <c r="D108" i="2"/>
  <c r="C111" i="2"/>
  <c r="D114" i="2"/>
  <c r="C118" i="2"/>
  <c r="B124" i="2"/>
  <c r="C127" i="2"/>
  <c r="B131" i="2"/>
  <c r="D134" i="2"/>
  <c r="B139" i="2"/>
  <c r="C143" i="2"/>
  <c r="D150" i="2"/>
  <c r="B156" i="2"/>
  <c r="C161" i="2"/>
  <c r="D166" i="2"/>
  <c r="D175" i="2"/>
  <c r="B182" i="2"/>
  <c r="C189" i="2"/>
  <c r="B197" i="2"/>
  <c r="C203" i="2"/>
  <c r="D210" i="2"/>
  <c r="D224" i="2"/>
  <c r="D240" i="2"/>
  <c r="B262" i="2"/>
  <c r="C285" i="2"/>
  <c r="D5" i="2"/>
  <c r="D7" i="2"/>
  <c r="D9" i="2"/>
  <c r="D11" i="2"/>
  <c r="D13" i="2"/>
  <c r="D15" i="2"/>
  <c r="D17" i="2"/>
  <c r="D19" i="2"/>
  <c r="D21" i="2"/>
  <c r="D23" i="2"/>
  <c r="D27" i="2"/>
  <c r="D29" i="2"/>
  <c r="D31" i="2"/>
  <c r="D33" i="2"/>
  <c r="D35" i="2"/>
  <c r="D37" i="2"/>
  <c r="D39" i="2"/>
  <c r="D41" i="2"/>
  <c r="D43" i="2"/>
  <c r="D45" i="2"/>
  <c r="D47" i="2"/>
  <c r="D51" i="2"/>
  <c r="D53" i="2"/>
  <c r="D55" i="2"/>
  <c r="D57" i="2"/>
  <c r="D59" i="2"/>
  <c r="D61" i="2"/>
  <c r="B66" i="2"/>
  <c r="C68" i="2"/>
  <c r="D70" i="2"/>
  <c r="C77" i="2"/>
  <c r="D79" i="2"/>
  <c r="B84" i="2"/>
  <c r="C86" i="2"/>
  <c r="D88" i="2"/>
  <c r="B91" i="2"/>
  <c r="C93" i="2"/>
  <c r="D95" i="2"/>
  <c r="B102" i="2"/>
  <c r="C104" i="2"/>
  <c r="D106" i="2"/>
  <c r="B109" i="2"/>
  <c r="D111" i="2"/>
  <c r="B115" i="2"/>
  <c r="B119" i="2"/>
  <c r="C124" i="2"/>
  <c r="D127" i="2"/>
  <c r="D131" i="2"/>
  <c r="B135" i="2"/>
  <c r="D139" i="2"/>
  <c r="D151" i="2"/>
  <c r="B157" i="2"/>
  <c r="C162" i="2"/>
  <c r="D167" i="2"/>
  <c r="B176" i="2"/>
  <c r="D183" i="2"/>
  <c r="B190" i="2"/>
  <c r="C197" i="2"/>
  <c r="B205" i="2"/>
  <c r="C211" i="2"/>
  <c r="B227" i="2"/>
  <c r="C243" i="2"/>
  <c r="D264" i="2"/>
  <c r="B288" i="2"/>
  <c r="B64" i="2"/>
  <c r="C66" i="2"/>
  <c r="D68" i="2"/>
  <c r="B71" i="2"/>
  <c r="D77" i="2"/>
  <c r="B82" i="2"/>
  <c r="C84" i="2"/>
  <c r="D86" i="2"/>
  <c r="B89" i="2"/>
  <c r="C91" i="2"/>
  <c r="D93" i="2"/>
  <c r="B98" i="2"/>
  <c r="C102" i="2"/>
  <c r="D104" i="2"/>
  <c r="B107" i="2"/>
  <c r="C109" i="2"/>
  <c r="B112" i="2"/>
  <c r="D115" i="2"/>
  <c r="C119" i="2"/>
  <c r="D124" i="2"/>
  <c r="C128" i="2"/>
  <c r="B132" i="2"/>
  <c r="C135" i="2"/>
  <c r="B140" i="2"/>
  <c r="B147" i="2"/>
  <c r="C152" i="2"/>
  <c r="D157" i="2"/>
  <c r="B163" i="2"/>
  <c r="C168" i="2"/>
  <c r="D176" i="2"/>
  <c r="B184" i="2"/>
  <c r="D191" i="2"/>
  <c r="B198" i="2"/>
  <c r="C205" i="2"/>
  <c r="B213" i="2"/>
  <c r="C227" i="2"/>
  <c r="C267" i="2"/>
  <c r="D290" i="2"/>
  <c r="B4" i="2"/>
  <c r="B6" i="2"/>
  <c r="B8" i="2"/>
  <c r="B10" i="2"/>
  <c r="B12" i="2"/>
  <c r="B14" i="2"/>
  <c r="B16" i="2"/>
  <c r="B18" i="2"/>
  <c r="B20" i="2"/>
  <c r="B22" i="2"/>
  <c r="B28" i="2"/>
  <c r="B30" i="2"/>
  <c r="B32" i="2"/>
  <c r="B34" i="2"/>
  <c r="B36" i="2"/>
  <c r="B38" i="2"/>
  <c r="B40" i="2"/>
  <c r="B42" i="2"/>
  <c r="B44" i="2"/>
  <c r="B46" i="2"/>
  <c r="B52" i="2"/>
  <c r="B54" i="2"/>
  <c r="B56" i="2"/>
  <c r="B58" i="2"/>
  <c r="B60" i="2"/>
  <c r="B62" i="2"/>
  <c r="C64" i="2"/>
  <c r="D66" i="2"/>
  <c r="B69" i="2"/>
  <c r="C71" i="2"/>
  <c r="B80" i="2"/>
  <c r="C82" i="2"/>
  <c r="D84" i="2"/>
  <c r="B87" i="2"/>
  <c r="C89" i="2"/>
  <c r="D91" i="2"/>
  <c r="B96" i="2"/>
  <c r="C98" i="2"/>
  <c r="D102" i="2"/>
  <c r="B105" i="2"/>
  <c r="C107" i="2"/>
  <c r="D109" i="2"/>
  <c r="C112" i="2"/>
  <c r="C116" i="2"/>
  <c r="D119" i="2"/>
  <c r="B125" i="2"/>
  <c r="B129" i="2"/>
  <c r="C132" i="2"/>
  <c r="C136" i="2"/>
  <c r="C140" i="2"/>
  <c r="C147" i="2"/>
  <c r="D152" i="2"/>
  <c r="B158" i="2"/>
  <c r="C163" i="2"/>
  <c r="D168" i="2"/>
  <c r="C178" i="2"/>
  <c r="D184" i="2"/>
  <c r="B192" i="2"/>
  <c r="D199" i="2"/>
  <c r="B206" i="2"/>
  <c r="C213" i="2"/>
  <c r="D229" i="2"/>
  <c r="D248" i="2"/>
  <c r="B272" i="2"/>
  <c r="C4" i="2"/>
  <c r="C6" i="2"/>
  <c r="C8" i="2"/>
  <c r="C10" i="2"/>
  <c r="C12" i="2"/>
  <c r="C14" i="2"/>
  <c r="C16" i="2"/>
  <c r="C18" i="2"/>
  <c r="C20" i="2"/>
  <c r="C22" i="2"/>
  <c r="C28" i="2"/>
  <c r="C30" i="2"/>
  <c r="C32" i="2"/>
  <c r="C34" i="2"/>
  <c r="C36" i="2"/>
  <c r="C38" i="2"/>
  <c r="C40" i="2"/>
  <c r="C42" i="2"/>
  <c r="C44" i="2"/>
  <c r="C46" i="2"/>
  <c r="C52" i="2"/>
  <c r="C54" i="2"/>
  <c r="C56" i="2"/>
  <c r="C58" i="2"/>
  <c r="C60" i="2"/>
  <c r="C62" i="2"/>
  <c r="D64" i="2"/>
  <c r="B67" i="2"/>
  <c r="C69" i="2"/>
  <c r="D71" i="2"/>
  <c r="B78" i="2"/>
  <c r="C80" i="2"/>
  <c r="D82" i="2"/>
  <c r="B85" i="2"/>
  <c r="C87" i="2"/>
  <c r="D89" i="2"/>
  <c r="B94" i="2"/>
  <c r="C96" i="2"/>
  <c r="D98" i="2"/>
  <c r="B103" i="2"/>
  <c r="C105" i="2"/>
  <c r="D107" i="2"/>
  <c r="B113" i="2"/>
  <c r="D116" i="2"/>
  <c r="B120" i="2"/>
  <c r="D125" i="2"/>
  <c r="C129" i="2"/>
  <c r="D132" i="2"/>
  <c r="B137" i="2"/>
  <c r="D140" i="2"/>
  <c r="B148" i="2"/>
  <c r="C153" i="2"/>
  <c r="D158" i="2"/>
  <c r="B164" i="2"/>
  <c r="C169" i="2"/>
  <c r="D178" i="2"/>
  <c r="C186" i="2"/>
  <c r="D192" i="2"/>
  <c r="B200" i="2"/>
  <c r="D207" i="2"/>
  <c r="B214" i="2"/>
  <c r="C251" i="2"/>
  <c r="B293" i="2"/>
  <c r="B285" i="2"/>
  <c r="B277" i="2"/>
  <c r="B267" i="2"/>
  <c r="B259" i="2"/>
  <c r="B251" i="2"/>
  <c r="B243" i="2"/>
  <c r="B235" i="2"/>
  <c r="B290" i="2"/>
  <c r="B282" i="2"/>
  <c r="B274" i="2"/>
  <c r="B264" i="2"/>
  <c r="B256" i="2"/>
  <c r="B248" i="2"/>
  <c r="B240" i="2"/>
  <c r="B232" i="2"/>
  <c r="B224" i="2"/>
  <c r="B210" i="2"/>
  <c r="B202" i="2"/>
  <c r="B186" i="2"/>
  <c r="B178" i="2"/>
  <c r="B168" i="2"/>
  <c r="B160" i="2"/>
  <c r="B152" i="2"/>
  <c r="B142" i="2"/>
  <c r="B134" i="2"/>
  <c r="B126" i="2"/>
  <c r="B116" i="2"/>
  <c r="B287" i="2"/>
  <c r="B279" i="2"/>
  <c r="B271" i="2"/>
  <c r="B261" i="2"/>
  <c r="B253" i="2"/>
  <c r="B237" i="2"/>
  <c r="B229" i="2"/>
  <c r="B207" i="2"/>
  <c r="B199" i="2"/>
  <c r="B191" i="2"/>
  <c r="B183" i="2"/>
  <c r="B175" i="2"/>
  <c r="B292" i="2"/>
  <c r="B284" i="2"/>
  <c r="B276" i="2"/>
  <c r="B266" i="2"/>
  <c r="B258" i="2"/>
  <c r="B250" i="2"/>
  <c r="B242" i="2"/>
  <c r="B234" i="2"/>
  <c r="B226" i="2"/>
  <c r="B212" i="2"/>
  <c r="B204" i="2"/>
  <c r="B196" i="2"/>
  <c r="B188" i="2"/>
  <c r="B180" i="2"/>
  <c r="B162" i="2"/>
  <c r="B154" i="2"/>
  <c r="B136" i="2"/>
  <c r="B128" i="2"/>
  <c r="B118" i="2"/>
  <c r="B289" i="2"/>
  <c r="B281" i="2"/>
  <c r="B273" i="2"/>
  <c r="B263" i="2"/>
  <c r="B255" i="2"/>
  <c r="B247" i="2"/>
  <c r="B239" i="2"/>
  <c r="B231" i="2"/>
  <c r="B223" i="2"/>
  <c r="B209" i="2"/>
  <c r="B201" i="2"/>
  <c r="B185" i="2"/>
  <c r="B177" i="2"/>
  <c r="B167" i="2"/>
  <c r="B159" i="2"/>
  <c r="B151" i="2"/>
  <c r="B141" i="2"/>
  <c r="B286" i="2"/>
  <c r="B278" i="2"/>
  <c r="B260" i="2"/>
  <c r="B252" i="2"/>
  <c r="B236" i="2"/>
  <c r="B228" i="2"/>
  <c r="B291" i="2"/>
  <c r="B283" i="2"/>
  <c r="B275" i="2"/>
  <c r="B265" i="2"/>
  <c r="B257" i="2"/>
  <c r="B249" i="2"/>
  <c r="B241" i="2"/>
  <c r="B233" i="2"/>
  <c r="B225" i="2"/>
  <c r="B211" i="2"/>
  <c r="B203" i="2"/>
  <c r="B187" i="2"/>
  <c r="B179" i="2"/>
  <c r="B169" i="2"/>
  <c r="B161" i="2"/>
  <c r="B153" i="2"/>
  <c r="B143" i="2"/>
  <c r="D293" i="2"/>
  <c r="C293" i="2"/>
  <c r="D292" i="2"/>
  <c r="C292" i="2"/>
  <c r="C290" i="2"/>
  <c r="D287" i="2"/>
  <c r="C282" i="2"/>
  <c r="D279" i="2"/>
  <c r="C274" i="2"/>
  <c r="D271" i="2"/>
  <c r="C264" i="2"/>
  <c r="D261" i="2"/>
  <c r="C256" i="2"/>
  <c r="D253" i="2"/>
  <c r="C248" i="2"/>
  <c r="C240" i="2"/>
  <c r="D237" i="2"/>
  <c r="C232" i="2"/>
  <c r="C287" i="2"/>
  <c r="D284" i="2"/>
  <c r="C279" i="2"/>
  <c r="D276" i="2"/>
  <c r="C271" i="2"/>
  <c r="D266" i="2"/>
  <c r="C261" i="2"/>
  <c r="D258" i="2"/>
  <c r="C253" i="2"/>
  <c r="D250" i="2"/>
  <c r="D242" i="2"/>
  <c r="C237" i="2"/>
  <c r="D234" i="2"/>
  <c r="C229" i="2"/>
  <c r="D226" i="2"/>
  <c r="D212" i="2"/>
  <c r="C207" i="2"/>
  <c r="D204" i="2"/>
  <c r="C199" i="2"/>
  <c r="D196" i="2"/>
  <c r="C191" i="2"/>
  <c r="D188" i="2"/>
  <c r="C183" i="2"/>
  <c r="D180" i="2"/>
  <c r="C175" i="2"/>
  <c r="C165" i="2"/>
  <c r="D162" i="2"/>
  <c r="C157" i="2"/>
  <c r="D154" i="2"/>
  <c r="C149" i="2"/>
  <c r="C139" i="2"/>
  <c r="D136" i="2"/>
  <c r="C131" i="2"/>
  <c r="D128" i="2"/>
  <c r="D118" i="2"/>
  <c r="C113" i="2"/>
  <c r="D289" i="2"/>
  <c r="C284" i="2"/>
  <c r="D281" i="2"/>
  <c r="C276" i="2"/>
  <c r="D273" i="2"/>
  <c r="C266" i="2"/>
  <c r="D263" i="2"/>
  <c r="C258" i="2"/>
  <c r="D255" i="2"/>
  <c r="C250" i="2"/>
  <c r="D247" i="2"/>
  <c r="C242" i="2"/>
  <c r="D239" i="2"/>
  <c r="C234" i="2"/>
  <c r="D231" i="2"/>
  <c r="C226" i="2"/>
  <c r="D223" i="2"/>
  <c r="C212" i="2"/>
  <c r="D209" i="2"/>
  <c r="C204" i="2"/>
  <c r="D201" i="2"/>
  <c r="C196" i="2"/>
  <c r="C188" i="2"/>
  <c r="D185" i="2"/>
  <c r="C180" i="2"/>
  <c r="D177" i="2"/>
  <c r="C289" i="2"/>
  <c r="D286" i="2"/>
  <c r="C281" i="2"/>
  <c r="D278" i="2"/>
  <c r="C273" i="2"/>
  <c r="C263" i="2"/>
  <c r="D260" i="2"/>
  <c r="C255" i="2"/>
  <c r="D252" i="2"/>
  <c r="C247" i="2"/>
  <c r="C239" i="2"/>
  <c r="D236" i="2"/>
  <c r="C231" i="2"/>
  <c r="D228" i="2"/>
  <c r="C223" i="2"/>
  <c r="D214" i="2"/>
  <c r="C209" i="2"/>
  <c r="D206" i="2"/>
  <c r="C201" i="2"/>
  <c r="D198" i="2"/>
  <c r="D190" i="2"/>
  <c r="C185" i="2"/>
  <c r="D182" i="2"/>
  <c r="C177" i="2"/>
  <c r="D174" i="2"/>
  <c r="C167" i="2"/>
  <c r="D164" i="2"/>
  <c r="C159" i="2"/>
  <c r="D156" i="2"/>
  <c r="C151" i="2"/>
  <c r="D148" i="2"/>
  <c r="C141" i="2"/>
  <c r="D138" i="2"/>
  <c r="C133" i="2"/>
  <c r="D130" i="2"/>
  <c r="C125" i="2"/>
  <c r="D120" i="2"/>
  <c r="C115" i="2"/>
  <c r="D112" i="2"/>
  <c r="C110" i="2"/>
  <c r="D291" i="2"/>
  <c r="C286" i="2"/>
  <c r="D283" i="2"/>
  <c r="C278" i="2"/>
  <c r="D275" i="2"/>
  <c r="D265" i="2"/>
  <c r="C260" i="2"/>
  <c r="D257" i="2"/>
  <c r="C252" i="2"/>
  <c r="D249" i="2"/>
  <c r="D241" i="2"/>
  <c r="C236" i="2"/>
  <c r="D233" i="2"/>
  <c r="C228" i="2"/>
  <c r="D225" i="2"/>
  <c r="C214" i="2"/>
  <c r="D211" i="2"/>
  <c r="C206" i="2"/>
  <c r="D203" i="2"/>
  <c r="C198" i="2"/>
  <c r="C190" i="2"/>
  <c r="D187" i="2"/>
  <c r="C182" i="2"/>
  <c r="D179" i="2"/>
  <c r="C174" i="2"/>
  <c r="D169" i="2"/>
  <c r="C164" i="2"/>
  <c r="D161" i="2"/>
  <c r="C156" i="2"/>
  <c r="D153" i="2"/>
  <c r="C148" i="2"/>
  <c r="D143" i="2"/>
  <c r="C138" i="2"/>
  <c r="D135" i="2"/>
  <c r="C291" i="2"/>
  <c r="D288" i="2"/>
  <c r="C283" i="2"/>
  <c r="D280" i="2"/>
  <c r="C275" i="2"/>
  <c r="D272" i="2"/>
  <c r="C265" i="2"/>
  <c r="D262" i="2"/>
  <c r="C257" i="2"/>
  <c r="D254" i="2"/>
  <c r="C249" i="2"/>
  <c r="C241" i="2"/>
  <c r="D238" i="2"/>
  <c r="C233" i="2"/>
  <c r="D230" i="2"/>
  <c r="C225" i="2"/>
  <c r="D222" i="2"/>
  <c r="C288" i="2"/>
  <c r="D285" i="2"/>
  <c r="C280" i="2"/>
  <c r="D277" i="2"/>
  <c r="C272" i="2"/>
  <c r="D267" i="2"/>
  <c r="C262" i="2"/>
  <c r="D259" i="2"/>
  <c r="C254" i="2"/>
  <c r="D251" i="2"/>
  <c r="D243" i="2"/>
  <c r="C238" i="2"/>
  <c r="D235" i="2"/>
  <c r="C230" i="2"/>
  <c r="D227" i="2"/>
  <c r="C222" i="2"/>
  <c r="D213" i="2"/>
  <c r="C208" i="2"/>
  <c r="D205" i="2"/>
  <c r="C200" i="2"/>
  <c r="D197" i="2"/>
  <c r="C192" i="2"/>
  <c r="D189" i="2"/>
  <c r="C184" i="2"/>
  <c r="D181" i="2"/>
  <c r="C176" i="2"/>
  <c r="D173" i="2"/>
  <c r="C166" i="2"/>
  <c r="D163" i="2"/>
  <c r="C158" i="2"/>
  <c r="D155" i="2"/>
  <c r="C150" i="2"/>
  <c r="D147" i="2"/>
  <c r="D4" i="2"/>
  <c r="D6" i="2"/>
  <c r="D8" i="2"/>
  <c r="D10" i="2"/>
  <c r="D12" i="2"/>
  <c r="D14" i="2"/>
  <c r="D16" i="2"/>
  <c r="D18" i="2"/>
  <c r="D20" i="2"/>
  <c r="D22" i="2"/>
  <c r="D28" i="2"/>
  <c r="D30" i="2"/>
  <c r="D32" i="2"/>
  <c r="D34" i="2"/>
  <c r="D36" i="2"/>
  <c r="D38" i="2"/>
  <c r="D40" i="2"/>
  <c r="D42" i="2"/>
  <c r="D44" i="2"/>
  <c r="D46" i="2"/>
  <c r="D52" i="2"/>
  <c r="D54" i="2"/>
  <c r="D56" i="2"/>
  <c r="D58" i="2"/>
  <c r="D60" i="2"/>
  <c r="D62" i="2"/>
  <c r="B65" i="2"/>
  <c r="C67" i="2"/>
  <c r="D69" i="2"/>
  <c r="B76" i="2"/>
  <c r="C78" i="2"/>
  <c r="D80" i="2"/>
  <c r="B83" i="2"/>
  <c r="C85" i="2"/>
  <c r="D87" i="2"/>
  <c r="B92" i="2"/>
  <c r="C94" i="2"/>
  <c r="D96" i="2"/>
  <c r="C103" i="2"/>
  <c r="D105" i="2"/>
  <c r="B110" i="2"/>
  <c r="D113" i="2"/>
  <c r="B117" i="2"/>
  <c r="C120" i="2"/>
  <c r="C126" i="2"/>
  <c r="D129" i="2"/>
  <c r="B133" i="2"/>
  <c r="C137" i="2"/>
  <c r="D141" i="2"/>
  <c r="B149" i="2"/>
  <c r="C154" i="2"/>
  <c r="D159" i="2"/>
  <c r="B165" i="2"/>
  <c r="B173" i="2"/>
  <c r="C179" i="2"/>
  <c r="D186" i="2"/>
  <c r="D200" i="2"/>
  <c r="B208" i="2"/>
  <c r="D232" i="2"/>
  <c r="B254" i="2"/>
  <c r="C277" i="2"/>
  <c r="E5" i="3" l="1"/>
  <c r="E217" i="2"/>
  <c r="E272" i="2"/>
  <c r="E215" i="2"/>
  <c r="E216" i="2"/>
  <c r="E218" i="2"/>
  <c r="C5" i="3"/>
  <c r="E288" i="2"/>
  <c r="C21" i="3"/>
  <c r="AY28" i="3"/>
  <c r="C34" i="3"/>
  <c r="C28" i="3"/>
  <c r="AY20" i="3"/>
  <c r="C7" i="3"/>
  <c r="AY14" i="3"/>
  <c r="AY33" i="3"/>
  <c r="C6" i="3"/>
  <c r="E254" i="2"/>
  <c r="BA33" i="3"/>
  <c r="AY27" i="3"/>
  <c r="C8" i="3"/>
  <c r="C22" i="3"/>
  <c r="AY23" i="3"/>
  <c r="C12" i="3"/>
  <c r="E24" i="3"/>
  <c r="C3" i="3"/>
  <c r="BA10" i="3"/>
  <c r="AY31" i="3"/>
  <c r="C17" i="3"/>
  <c r="C23" i="3"/>
  <c r="E25" i="3"/>
  <c r="E32" i="3"/>
  <c r="E29" i="3"/>
  <c r="E11" i="3"/>
  <c r="E18" i="3"/>
  <c r="E35" i="3"/>
  <c r="E19" i="3"/>
  <c r="E22" i="3"/>
  <c r="BA35" i="3"/>
  <c r="E23" i="3"/>
  <c r="BA25" i="3"/>
  <c r="E26" i="3"/>
  <c r="E12" i="3"/>
  <c r="E27" i="3"/>
  <c r="E30" i="3"/>
  <c r="E16" i="3"/>
  <c r="E31" i="3"/>
  <c r="BA12" i="3"/>
  <c r="BA30" i="3"/>
  <c r="E21" i="3"/>
  <c r="E28" i="3"/>
  <c r="E85" i="2"/>
  <c r="AZ39" i="3"/>
  <c r="AY15" i="3"/>
  <c r="AY16" i="3"/>
  <c r="E94" i="2"/>
  <c r="C9" i="3"/>
  <c r="AY34" i="3"/>
  <c r="C32" i="3"/>
  <c r="C27" i="3"/>
  <c r="C26" i="3"/>
  <c r="AY11" i="3"/>
  <c r="AY4" i="3"/>
  <c r="AY24" i="3"/>
  <c r="AY6" i="3"/>
  <c r="C13" i="3"/>
  <c r="C4" i="3"/>
  <c r="BB35" i="3"/>
  <c r="BC28" i="3" s="1"/>
  <c r="C31" i="3"/>
  <c r="C30" i="3"/>
  <c r="AY29" i="3"/>
  <c r="AY32" i="3"/>
  <c r="AY17" i="3"/>
  <c r="AY26" i="3"/>
  <c r="AY13" i="3"/>
  <c r="AY25" i="3"/>
  <c r="E6" i="3"/>
  <c r="E9" i="3"/>
  <c r="E34" i="3"/>
  <c r="BD35" i="3"/>
  <c r="I32" i="3" s="1"/>
  <c r="AY30" i="3"/>
  <c r="C25" i="3"/>
  <c r="C16" i="3"/>
  <c r="C11" i="3"/>
  <c r="C10" i="3"/>
  <c r="AY8" i="3"/>
  <c r="AY9" i="3"/>
  <c r="AY12" i="3"/>
  <c r="AY21" i="3"/>
  <c r="E10" i="3"/>
  <c r="E13" i="3"/>
  <c r="E4" i="3"/>
  <c r="E3" i="3"/>
  <c r="C35" i="3"/>
  <c r="C29" i="3"/>
  <c r="C20" i="3"/>
  <c r="C15" i="3"/>
  <c r="C14" i="3"/>
  <c r="BA29" i="3"/>
  <c r="BA13" i="3"/>
  <c r="BA32" i="3"/>
  <c r="E14" i="3"/>
  <c r="E17" i="3"/>
  <c r="E8" i="3"/>
  <c r="E7" i="3"/>
  <c r="AY35" i="3"/>
  <c r="C33" i="3"/>
  <c r="C24" i="3"/>
  <c r="C19" i="3"/>
  <c r="C18" i="3"/>
  <c r="BA18" i="3"/>
  <c r="AY5" i="3"/>
  <c r="AY18" i="3"/>
  <c r="AY19" i="3"/>
  <c r="E125" i="2"/>
  <c r="E131" i="2"/>
  <c r="BA14" i="3"/>
  <c r="BA8" i="3"/>
  <c r="AX39" i="3"/>
  <c r="BA9" i="3"/>
  <c r="AY3" i="3"/>
  <c r="AY10" i="3"/>
  <c r="BA11" i="3"/>
  <c r="AY22" i="3"/>
  <c r="AY39" i="3"/>
  <c r="BA26" i="3"/>
  <c r="BA19" i="3"/>
  <c r="BA20" i="3"/>
  <c r="BA21" i="3"/>
  <c r="BA34" i="3"/>
  <c r="BA31" i="3"/>
  <c r="E33" i="3"/>
  <c r="E20" i="3"/>
  <c r="E15" i="3"/>
  <c r="BA22" i="3"/>
  <c r="BA27" i="3"/>
  <c r="BA16" i="3"/>
  <c r="BA17" i="3"/>
  <c r="E274" i="2"/>
  <c r="E157" i="2"/>
  <c r="E230" i="2"/>
  <c r="E176" i="2"/>
  <c r="E262" i="2"/>
  <c r="E126" i="2"/>
  <c r="E67" i="2"/>
  <c r="E165" i="2"/>
  <c r="BA5" i="3"/>
  <c r="BA6" i="3"/>
  <c r="BA7" i="3"/>
  <c r="BA28" i="3"/>
  <c r="BA23" i="3"/>
  <c r="BA15" i="3"/>
  <c r="BA3" i="3"/>
  <c r="BA39" i="3"/>
  <c r="E238" i="2"/>
  <c r="E199" i="2"/>
  <c r="E166" i="2"/>
  <c r="E256" i="2"/>
  <c r="E290" i="2"/>
  <c r="E240" i="2"/>
  <c r="E167" i="2"/>
  <c r="E282" i="2"/>
  <c r="E208" i="2"/>
  <c r="E151" i="2"/>
  <c r="E150" i="2"/>
  <c r="E158" i="2"/>
  <c r="E110" i="2"/>
  <c r="E179" i="2"/>
  <c r="E207" i="2"/>
  <c r="E115" i="2"/>
  <c r="E139" i="2"/>
  <c r="E149" i="2"/>
  <c r="E229" i="2"/>
  <c r="E154" i="2"/>
  <c r="E248" i="2"/>
  <c r="E280" i="2"/>
  <c r="E137" i="2"/>
  <c r="E291" i="2"/>
  <c r="E183" i="2"/>
  <c r="E103" i="2"/>
  <c r="E78" i="2"/>
  <c r="E191" i="2"/>
  <c r="E265" i="2"/>
  <c r="E120" i="2"/>
  <c r="E233" i="2"/>
  <c r="E281" i="2"/>
  <c r="E241" i="2"/>
  <c r="E228" i="2"/>
  <c r="E260" i="2"/>
  <c r="E204" i="2"/>
  <c r="E250" i="2"/>
  <c r="E284" i="2"/>
  <c r="E257" i="2"/>
  <c r="E277" i="2"/>
  <c r="E192" i="2"/>
  <c r="E138" i="2"/>
  <c r="E174" i="2"/>
  <c r="E286" i="2"/>
  <c r="E133" i="2"/>
  <c r="E201" i="2"/>
  <c r="E239" i="2"/>
  <c r="E234" i="2"/>
  <c r="E266" i="2"/>
  <c r="E275" i="2"/>
  <c r="E225" i="2"/>
  <c r="E273" i="2"/>
  <c r="E188" i="2"/>
  <c r="E226" i="2"/>
  <c r="E258" i="2"/>
  <c r="E177" i="2"/>
  <c r="E209" i="2"/>
  <c r="E289" i="2"/>
  <c r="E242" i="2"/>
  <c r="E276" i="2"/>
  <c r="E253" i="2"/>
  <c r="E287" i="2"/>
  <c r="E292" i="2"/>
  <c r="E278" i="2"/>
  <c r="E148" i="2"/>
  <c r="E182" i="2"/>
  <c r="E175" i="2"/>
  <c r="E264" i="2"/>
  <c r="E180" i="2"/>
  <c r="E212" i="2"/>
  <c r="E293" i="2"/>
  <c r="E184" i="2"/>
  <c r="E231" i="2"/>
  <c r="E263" i="2"/>
  <c r="B193" i="2"/>
  <c r="B99" i="2"/>
  <c r="E206" i="2"/>
  <c r="E113" i="2"/>
  <c r="E237" i="2"/>
  <c r="E214" i="2"/>
  <c r="E252" i="2"/>
  <c r="C294" i="2"/>
  <c r="E271" i="2"/>
  <c r="B219" i="2"/>
  <c r="E153" i="2"/>
  <c r="E46" i="2"/>
  <c r="E30" i="2"/>
  <c r="E10" i="2"/>
  <c r="E116" i="2"/>
  <c r="E205" i="2"/>
  <c r="E152" i="2"/>
  <c r="E91" i="2"/>
  <c r="E66" i="2"/>
  <c r="E197" i="2"/>
  <c r="E86" i="2"/>
  <c r="E143" i="2"/>
  <c r="E111" i="2"/>
  <c r="E88" i="2"/>
  <c r="E45" i="2"/>
  <c r="E29" i="2"/>
  <c r="E11" i="2"/>
  <c r="E210" i="2"/>
  <c r="B48" i="2"/>
  <c r="E202" i="2"/>
  <c r="E83" i="2"/>
  <c r="E196" i="2"/>
  <c r="C219" i="2"/>
  <c r="E279" i="2"/>
  <c r="E87" i="2"/>
  <c r="E44" i="2"/>
  <c r="E28" i="2"/>
  <c r="E8" i="2"/>
  <c r="E147" i="2"/>
  <c r="C170" i="2"/>
  <c r="E112" i="2"/>
  <c r="E89" i="2"/>
  <c r="E64" i="2"/>
  <c r="B170" i="2"/>
  <c r="E189" i="2"/>
  <c r="E61" i="2"/>
  <c r="E43" i="2"/>
  <c r="C48" i="2"/>
  <c r="E27" i="2"/>
  <c r="E9" i="2"/>
  <c r="E108" i="2"/>
  <c r="E81" i="2"/>
  <c r="E142" i="2"/>
  <c r="E200" i="2"/>
  <c r="E141" i="2"/>
  <c r="E247" i="2"/>
  <c r="C268" i="2"/>
  <c r="E62" i="2"/>
  <c r="E42" i="2"/>
  <c r="E22" i="2"/>
  <c r="E6" i="2"/>
  <c r="E140" i="2"/>
  <c r="E109" i="2"/>
  <c r="E104" i="2"/>
  <c r="E285" i="2"/>
  <c r="E106" i="2"/>
  <c r="E59" i="2"/>
  <c r="E41" i="2"/>
  <c r="E23" i="2"/>
  <c r="E7" i="2"/>
  <c r="E187" i="2"/>
  <c r="D193" i="2"/>
  <c r="B268" i="2"/>
  <c r="E186" i="2"/>
  <c r="E105" i="2"/>
  <c r="E60" i="2"/>
  <c r="E40" i="2"/>
  <c r="E20" i="2"/>
  <c r="C24" i="2"/>
  <c r="E4" i="2"/>
  <c r="E136" i="2"/>
  <c r="E107" i="2"/>
  <c r="B24" i="2"/>
  <c r="E135" i="2"/>
  <c r="E84" i="2"/>
  <c r="B121" i="2"/>
  <c r="E77" i="2"/>
  <c r="E79" i="2"/>
  <c r="E57" i="2"/>
  <c r="E39" i="2"/>
  <c r="E21" i="2"/>
  <c r="E5" i="2"/>
  <c r="E181" i="2"/>
  <c r="E134" i="2"/>
  <c r="E97" i="2"/>
  <c r="D99" i="2"/>
  <c r="E76" i="2"/>
  <c r="C99" i="2"/>
  <c r="D24" i="2"/>
  <c r="E249" i="2"/>
  <c r="E283" i="2"/>
  <c r="E156" i="2"/>
  <c r="E190" i="2"/>
  <c r="E185" i="2"/>
  <c r="E223" i="2"/>
  <c r="E255" i="2"/>
  <c r="D268" i="2"/>
  <c r="E232" i="2"/>
  <c r="E80" i="2"/>
  <c r="E58" i="2"/>
  <c r="E38" i="2"/>
  <c r="E18" i="2"/>
  <c r="E178" i="2"/>
  <c r="E132" i="2"/>
  <c r="E82" i="2"/>
  <c r="E243" i="2"/>
  <c r="E124" i="2"/>
  <c r="C144" i="2"/>
  <c r="D73" i="2"/>
  <c r="E127" i="2"/>
  <c r="E55" i="2"/>
  <c r="E37" i="2"/>
  <c r="E19" i="2"/>
  <c r="E130" i="2"/>
  <c r="E72" i="2"/>
  <c r="E173" i="2"/>
  <c r="C193" i="2"/>
  <c r="D219" i="2"/>
  <c r="D170" i="2"/>
  <c r="E198" i="2"/>
  <c r="E236" i="2"/>
  <c r="E261" i="2"/>
  <c r="D294" i="2"/>
  <c r="E169" i="2"/>
  <c r="E129" i="2"/>
  <c r="E56" i="2"/>
  <c r="E36" i="2"/>
  <c r="E16" i="2"/>
  <c r="D121" i="2"/>
  <c r="E267" i="2"/>
  <c r="E168" i="2"/>
  <c r="E128" i="2"/>
  <c r="C121" i="2"/>
  <c r="E102" i="2"/>
  <c r="E162" i="2"/>
  <c r="E93" i="2"/>
  <c r="E68" i="2"/>
  <c r="E161" i="2"/>
  <c r="B144" i="2"/>
  <c r="E95" i="2"/>
  <c r="E53" i="2"/>
  <c r="E35" i="2"/>
  <c r="E17" i="2"/>
  <c r="E259" i="2"/>
  <c r="B73" i="2"/>
  <c r="E235" i="2"/>
  <c r="E92" i="2"/>
  <c r="E222" i="2"/>
  <c r="C244" i="2"/>
  <c r="D244" i="2"/>
  <c r="E164" i="2"/>
  <c r="E159" i="2"/>
  <c r="B294" i="2"/>
  <c r="E251" i="2"/>
  <c r="E96" i="2"/>
  <c r="E54" i="2"/>
  <c r="E34" i="2"/>
  <c r="E14" i="2"/>
  <c r="E163" i="2"/>
  <c r="E98" i="2"/>
  <c r="E71" i="2"/>
  <c r="E227" i="2"/>
  <c r="D144" i="2"/>
  <c r="E211" i="2"/>
  <c r="E118" i="2"/>
  <c r="E70" i="2"/>
  <c r="C73" i="2"/>
  <c r="E51" i="2"/>
  <c r="E33" i="2"/>
  <c r="E15" i="2"/>
  <c r="E90" i="2"/>
  <c r="B244" i="2"/>
  <c r="E160" i="2"/>
  <c r="E117" i="2"/>
  <c r="E65" i="2"/>
  <c r="E69" i="2"/>
  <c r="E52" i="2"/>
  <c r="E32" i="2"/>
  <c r="E12" i="2"/>
  <c r="E213" i="2"/>
  <c r="E119" i="2"/>
  <c r="D48" i="2"/>
  <c r="E203" i="2"/>
  <c r="E47" i="2"/>
  <c r="E31" i="2"/>
  <c r="E13" i="2"/>
  <c r="E224" i="2"/>
  <c r="E155" i="2"/>
  <c r="E114" i="2"/>
  <c r="E63" i="2"/>
  <c r="G31" i="3" l="1"/>
  <c r="BE16" i="3"/>
  <c r="BC15" i="3"/>
  <c r="BC31" i="3"/>
  <c r="BE18" i="3"/>
  <c r="BC18" i="3"/>
  <c r="G16" i="3"/>
  <c r="G34" i="3"/>
  <c r="G32" i="3"/>
  <c r="G15" i="3"/>
  <c r="BE31" i="3"/>
  <c r="BE34" i="3"/>
  <c r="I7" i="3"/>
  <c r="I9" i="3"/>
  <c r="I23" i="3"/>
  <c r="I25" i="3"/>
  <c r="BE32" i="3"/>
  <c r="I34" i="3"/>
  <c r="I6" i="3"/>
  <c r="I8" i="3"/>
  <c r="BE15" i="3"/>
  <c r="BE17" i="3"/>
  <c r="I22" i="3"/>
  <c r="I24" i="3"/>
  <c r="I3" i="3"/>
  <c r="I19" i="3"/>
  <c r="BE33" i="3"/>
  <c r="I18" i="3"/>
  <c r="I5" i="3"/>
  <c r="I21" i="3"/>
  <c r="I4" i="3"/>
  <c r="I20" i="3"/>
  <c r="BE35" i="3"/>
  <c r="BE4" i="3"/>
  <c r="BE20" i="3"/>
  <c r="BE3" i="3"/>
  <c r="BE19" i="3"/>
  <c r="BE6" i="3"/>
  <c r="BE22" i="3"/>
  <c r="BE5" i="3"/>
  <c r="BE21" i="3"/>
  <c r="BE8" i="3"/>
  <c r="BE24" i="3"/>
  <c r="BE7" i="3"/>
  <c r="BE23" i="3"/>
  <c r="BE10" i="3"/>
  <c r="BE26" i="3"/>
  <c r="I11" i="3"/>
  <c r="I27" i="3"/>
  <c r="I10" i="3"/>
  <c r="I26" i="3"/>
  <c r="I13" i="3"/>
  <c r="I29" i="3"/>
  <c r="I12" i="3"/>
  <c r="I28" i="3"/>
  <c r="BE25" i="3"/>
  <c r="BE12" i="3"/>
  <c r="BE28" i="3"/>
  <c r="BE11" i="3"/>
  <c r="BE27" i="3"/>
  <c r="BE14" i="3"/>
  <c r="BE30" i="3"/>
  <c r="BE13" i="3"/>
  <c r="BE29" i="3"/>
  <c r="BE9" i="3"/>
  <c r="I15" i="3"/>
  <c r="I31" i="3"/>
  <c r="I14" i="3"/>
  <c r="I30" i="3"/>
  <c r="I17" i="3"/>
  <c r="I33" i="3"/>
  <c r="I16" i="3"/>
  <c r="BC33" i="3"/>
  <c r="G18" i="3"/>
  <c r="G5" i="3"/>
  <c r="G21" i="3"/>
  <c r="BC35" i="3"/>
  <c r="BC17" i="3"/>
  <c r="BC34" i="3"/>
  <c r="BC16" i="3"/>
  <c r="BC32" i="3"/>
  <c r="BC3" i="3"/>
  <c r="BC19" i="3"/>
  <c r="BC6" i="3"/>
  <c r="BC22" i="3"/>
  <c r="G4" i="3"/>
  <c r="G20" i="3"/>
  <c r="G3" i="3"/>
  <c r="G19" i="3"/>
  <c r="G6" i="3"/>
  <c r="G22" i="3"/>
  <c r="G9" i="3"/>
  <c r="G25" i="3"/>
  <c r="BC5" i="3"/>
  <c r="BC21" i="3"/>
  <c r="BC4" i="3"/>
  <c r="BC20" i="3"/>
  <c r="BC7" i="3"/>
  <c r="BC23" i="3"/>
  <c r="BC10" i="3"/>
  <c r="BC26" i="3"/>
  <c r="G8" i="3"/>
  <c r="G24" i="3"/>
  <c r="G7" i="3"/>
  <c r="G23" i="3"/>
  <c r="G10" i="3"/>
  <c r="G26" i="3"/>
  <c r="G13" i="3"/>
  <c r="G29" i="3"/>
  <c r="BC9" i="3"/>
  <c r="BC25" i="3"/>
  <c r="BC8" i="3"/>
  <c r="BC24" i="3"/>
  <c r="BC11" i="3"/>
  <c r="BC27" i="3"/>
  <c r="BC14" i="3"/>
  <c r="BC30" i="3"/>
  <c r="G12" i="3"/>
  <c r="G28" i="3"/>
  <c r="G11" i="3"/>
  <c r="G27" i="3"/>
  <c r="G14" i="3"/>
  <c r="G30" i="3"/>
  <c r="G17" i="3"/>
  <c r="G33" i="3"/>
  <c r="BC13" i="3"/>
  <c r="BC29" i="3"/>
  <c r="BC12" i="3"/>
  <c r="E193" i="2"/>
  <c r="E244" i="2"/>
  <c r="E73" i="2"/>
  <c r="E99" i="2"/>
  <c r="E48" i="2"/>
  <c r="E121" i="2"/>
  <c r="E24" i="2"/>
  <c r="E268" i="2"/>
  <c r="E294" i="2"/>
  <c r="E144" i="2"/>
  <c r="E170" i="2"/>
  <c r="E219" i="2"/>
  <c r="G35" i="3" l="1"/>
  <c r="I35" i="3"/>
</calcChain>
</file>

<file path=xl/sharedStrings.xml><?xml version="1.0" encoding="utf-8"?>
<sst xmlns="http://schemas.openxmlformats.org/spreadsheetml/2006/main" count="15376" uniqueCount="5697">
  <si>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</si>
  <si>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</t>
  </si>
  <si>
    <t>Container Status ( By Division )</t>
  </si>
  <si>
    <r>
      <t>O</t>
    </r>
    <r>
      <rPr>
        <b/>
        <sz val="11"/>
        <color rgb="FF000000"/>
        <rFont val="맑은 고딕"/>
        <family val="3"/>
        <charset val="129"/>
      </rPr>
      <t>verage</t>
    </r>
  </si>
  <si>
    <r>
      <t>BONDED WAREHOUSE ARRIVAL DATE</t>
    </r>
    <r>
      <rPr>
        <b/>
        <i/>
        <sz val="10"/>
        <color rgb="FF000000"/>
        <rFont val="Bookman Old Style"/>
        <family val="1"/>
      </rPr>
      <t xml:space="preserve"> :  </t>
    </r>
  </si>
  <si>
    <t>엔젤스쉐어&amp;젠트레이딩</t>
  </si>
  <si>
    <t>LOADED / PL</t>
  </si>
  <si>
    <t>DESCRIPTION</t>
  </si>
  <si>
    <t>CHECKED BY:</t>
  </si>
  <si>
    <t>pl or bulk</t>
  </si>
  <si>
    <t>중       량</t>
  </si>
  <si>
    <t>품       명</t>
  </si>
  <si>
    <t>***  ***</t>
  </si>
  <si>
    <t>(주)제일에스엔씨</t>
  </si>
  <si>
    <t>입   고   일</t>
  </si>
  <si>
    <t>INSPECTOR :</t>
  </si>
  <si>
    <t>F1 + BL번호</t>
  </si>
  <si>
    <t>Non-Grocery</t>
  </si>
  <si>
    <t>actual q`ty</t>
  </si>
  <si>
    <t>F2-ONEYGOAU21778300</t>
  </si>
  <si>
    <t>INSPECTION DATE :</t>
  </si>
  <si>
    <t>Pallet load Total</t>
  </si>
  <si>
    <t>ONEYGOAU21778300</t>
  </si>
  <si>
    <t>INSPECTION SHEET</t>
  </si>
  <si>
    <t>식품</t>
  </si>
  <si>
    <t>총식품</t>
  </si>
  <si>
    <t>자라</t>
  </si>
  <si>
    <t>스텐리</t>
  </si>
  <si>
    <t>비식품</t>
  </si>
  <si>
    <t>다볼</t>
  </si>
  <si>
    <t>LCL</t>
  </si>
  <si>
    <t>일우</t>
  </si>
  <si>
    <t>코만</t>
  </si>
  <si>
    <t>공차</t>
  </si>
  <si>
    <t>#</t>
  </si>
  <si>
    <t>SPC</t>
  </si>
  <si>
    <t>업체명</t>
  </si>
  <si>
    <t>EXP</t>
  </si>
  <si>
    <t>화주명</t>
  </si>
  <si>
    <t>입고일</t>
  </si>
  <si>
    <t>상판</t>
  </si>
  <si>
    <t>총합계</t>
  </si>
  <si>
    <t>NO</t>
  </si>
  <si>
    <t>BNI</t>
  </si>
  <si>
    <t>제임스</t>
  </si>
  <si>
    <t>의자</t>
  </si>
  <si>
    <t>BL</t>
  </si>
  <si>
    <t>KG</t>
  </si>
  <si>
    <t>품명</t>
  </si>
  <si>
    <t>하랄코</t>
  </si>
  <si>
    <t>다리</t>
  </si>
  <si>
    <t>PL</t>
  </si>
  <si>
    <t>인원</t>
  </si>
  <si>
    <t>우진</t>
  </si>
  <si>
    <t>원탑</t>
  </si>
  <si>
    <t>비고</t>
  </si>
  <si>
    <t>화 주</t>
  </si>
  <si>
    <t>코렐</t>
  </si>
  <si>
    <t>두산</t>
  </si>
  <si>
    <t>MFD</t>
  </si>
  <si>
    <t>O
(OVERAGE)</t>
  </si>
  <si>
    <t>수       량</t>
  </si>
  <si>
    <t>업   체  명</t>
  </si>
  <si>
    <t>WH2811RTW</t>
  </si>
  <si>
    <t>Damage q'ty</t>
  </si>
  <si>
    <t xml:space="preserve">Inv q’ty </t>
  </si>
  <si>
    <t>Container</t>
  </si>
  <si>
    <t>D
(DAMAGE)</t>
  </si>
  <si>
    <t>로트번호,상품명…</t>
  </si>
  <si>
    <t>Seal NO/ 항차</t>
  </si>
  <si>
    <t>WH3111RUA</t>
  </si>
  <si>
    <t>COMET DESSERT PLATE 7.5"</t>
  </si>
  <si>
    <t xml:space="preserve">4월 In-Cargo </t>
  </si>
  <si>
    <t>Container q'ty</t>
  </si>
  <si>
    <t xml:space="preserve">         컨테이너 수</t>
  </si>
  <si>
    <t xml:space="preserve">7월 In-Cargo </t>
  </si>
  <si>
    <t xml:space="preserve"> 1월 In -Cargo  </t>
  </si>
  <si>
    <t xml:space="preserve">2월 In-Cargo </t>
  </si>
  <si>
    <t xml:space="preserve">3월 In-Cargo </t>
  </si>
  <si>
    <t xml:space="preserve">5월 In-Cargo </t>
  </si>
  <si>
    <t xml:space="preserve">6월 In-Cargo </t>
  </si>
  <si>
    <t xml:space="preserve">8월 In-Cargo </t>
  </si>
  <si>
    <t>pallet  Q'ty</t>
  </si>
  <si>
    <t>INVOICE
UNIT</t>
  </si>
  <si>
    <t xml:space="preserve">9월 In-Cargo </t>
  </si>
  <si>
    <t>SPCGFS(시노관세사)</t>
  </si>
  <si>
    <t>Container No.</t>
  </si>
  <si>
    <t xml:space="preserve">11월 In-Cargo </t>
  </si>
  <si>
    <t xml:space="preserve">12월 In-Cargo </t>
  </si>
  <si>
    <t xml:space="preserve">10월 In-Cargo </t>
  </si>
  <si>
    <t>Overage q'ty</t>
  </si>
  <si>
    <t>S
(SHORTAGHE)</t>
  </si>
  <si>
    <t>SPCGFS(시노로직스)</t>
  </si>
  <si>
    <t xml:space="preserve">Actual q’ty </t>
  </si>
  <si>
    <t>작업종류   (P / B)</t>
  </si>
  <si>
    <t>대진디에스</t>
  </si>
  <si>
    <t>밸리스포</t>
  </si>
  <si>
    <t>Date</t>
  </si>
  <si>
    <t xml:space="preserve">Pallet </t>
  </si>
  <si>
    <t>우진기업</t>
  </si>
  <si>
    <t>케이비켐</t>
  </si>
  <si>
    <t>40FT</t>
  </si>
  <si>
    <t>입고pl</t>
  </si>
  <si>
    <t>총비식품</t>
  </si>
  <si>
    <t>Total</t>
  </si>
  <si>
    <t>Bulk</t>
  </si>
  <si>
    <t>스위치코리아</t>
  </si>
  <si>
    <t>한스무역</t>
  </si>
  <si>
    <t>ACTUAL</t>
  </si>
  <si>
    <t>label</t>
  </si>
  <si>
    <t>컨테이너 수</t>
  </si>
  <si>
    <t>서강비철</t>
  </si>
  <si>
    <t>입고PL</t>
  </si>
  <si>
    <t>MPLJ</t>
  </si>
  <si>
    <t xml:space="preserve">B/L </t>
  </si>
  <si>
    <t>20FT</t>
  </si>
  <si>
    <t>엔젤스쉐어</t>
  </si>
  <si>
    <t>remark</t>
  </si>
  <si>
    <t>아보드앤코</t>
  </si>
  <si>
    <t>원탑해운항공</t>
  </si>
  <si>
    <t>CA02A</t>
  </si>
  <si>
    <t>UNIT</t>
  </si>
  <si>
    <t>제임스포워딩</t>
  </si>
  <si>
    <t>파렛트수량</t>
  </si>
  <si>
    <t>케이비켐㈜</t>
  </si>
  <si>
    <t>작업시간</t>
  </si>
  <si>
    <t>Damage</t>
  </si>
  <si>
    <t>비전메탈</t>
  </si>
  <si>
    <t>현대그린푸드</t>
  </si>
  <si>
    <t>관 리 번 호</t>
  </si>
  <si>
    <t>Grocery</t>
  </si>
  <si>
    <t>오스카프렌즈</t>
  </si>
  <si>
    <t>티엔에이치</t>
  </si>
  <si>
    <t>두산큐벡스</t>
  </si>
  <si>
    <t>제일에스엔시</t>
  </si>
  <si>
    <t>CA7413A</t>
  </si>
  <si>
    <t>서진폴리텍</t>
  </si>
  <si>
    <t xml:space="preserve">                     </t>
  </si>
  <si>
    <t>뉴 월남쌈사탕수수(원형22cm) 500g</t>
  </si>
  <si>
    <t>Receivied Pallet Stats</t>
  </si>
  <si>
    <r>
      <t>Inv q</t>
    </r>
    <r>
      <rPr>
        <b/>
        <sz val="10"/>
        <color rgb="FF000000"/>
        <rFont val="Arial"/>
        <family val="2"/>
      </rPr>
      <t>’</t>
    </r>
    <r>
      <rPr>
        <b/>
        <sz val="10"/>
        <color rgb="FF000000"/>
        <rFont val="굴림"/>
        <family val="3"/>
        <charset val="129"/>
      </rPr>
      <t xml:space="preserve">ty </t>
    </r>
  </si>
  <si>
    <r>
      <t>S</t>
    </r>
    <r>
      <rPr>
        <b/>
        <sz val="11"/>
        <color rgb="FF000000"/>
        <rFont val="맑은 고딕"/>
        <family val="3"/>
        <charset val="129"/>
      </rPr>
      <t>hortage</t>
    </r>
  </si>
  <si>
    <r>
      <t xml:space="preserve">B/L NO  </t>
    </r>
    <r>
      <rPr>
        <b/>
        <i/>
        <u/>
        <sz val="10"/>
        <color rgb="FF000000"/>
        <rFont val="Bookman Old Style"/>
        <family val="1"/>
      </rPr>
      <t xml:space="preserve">: </t>
    </r>
  </si>
  <si>
    <r>
      <t>Actual q</t>
    </r>
    <r>
      <rPr>
        <b/>
        <sz val="10"/>
        <color rgb="FF000000"/>
        <rFont val="Arial"/>
        <family val="2"/>
      </rPr>
      <t>’</t>
    </r>
    <r>
      <rPr>
        <b/>
        <sz val="10"/>
        <color rgb="FF000000"/>
        <rFont val="굴림"/>
        <family val="3"/>
        <charset val="129"/>
      </rPr>
      <t xml:space="preserve">ty </t>
    </r>
  </si>
  <si>
    <r>
      <t xml:space="preserve">INVOICE NO </t>
    </r>
    <r>
      <rPr>
        <b/>
        <i/>
        <u/>
        <sz val="10"/>
        <color rgb="FF000000"/>
        <rFont val="Bookman Old Style"/>
        <family val="1"/>
      </rPr>
      <t xml:space="preserve">: </t>
    </r>
  </si>
  <si>
    <r>
      <t xml:space="preserve">VESSEL NAME </t>
    </r>
    <r>
      <rPr>
        <b/>
        <i/>
        <u/>
        <sz val="10"/>
        <color rgb="FF000000"/>
        <rFont val="Bookman Old Style"/>
        <family val="1"/>
      </rPr>
      <t xml:space="preserve">: </t>
    </r>
  </si>
  <si>
    <t>합계 : 20FT</t>
  </si>
  <si>
    <t>합계 : 40FT</t>
  </si>
  <si>
    <t>DATE</t>
  </si>
  <si>
    <t>컨테이너 입고 목록요약</t>
    <phoneticPr fontId="68" type="noConversion"/>
  </si>
  <si>
    <t>(비어 있음)</t>
  </si>
  <si>
    <t>SPCGFS(시노관세사)</t>
    <phoneticPr fontId="68" type="noConversion"/>
  </si>
  <si>
    <t>WHSU2255286</t>
  </si>
  <si>
    <t>BEAU2424216</t>
  </si>
  <si>
    <t>BEAU2743717</t>
  </si>
  <si>
    <t>BEAU2862491</t>
  </si>
  <si>
    <t>BEAU2987668</t>
  </si>
  <si>
    <t>BEAU2997711</t>
  </si>
  <si>
    <t>DFSU1346711</t>
  </si>
  <si>
    <t>FCIU6139185</t>
  </si>
  <si>
    <t>HALU2059204</t>
  </si>
  <si>
    <t>HALU2074298</t>
  </si>
  <si>
    <t>HALU2074425</t>
  </si>
  <si>
    <t>SEGU2302776</t>
  </si>
  <si>
    <t>SKLU1603227</t>
  </si>
  <si>
    <t>SKLU2021597</t>
  </si>
  <si>
    <t>TEMU0015963</t>
  </si>
  <si>
    <t>TEMU1168231</t>
  </si>
  <si>
    <t>TEMU1230071</t>
  </si>
  <si>
    <t>TEMU1548416</t>
  </si>
  <si>
    <t>NYKU9853981</t>
  </si>
  <si>
    <t>7월27일</t>
  </si>
  <si>
    <t>WHSU5842097</t>
  </si>
  <si>
    <t>WHSU5782341</t>
  </si>
  <si>
    <t>WHSU5822320</t>
  </si>
  <si>
    <t>SKHU8918275</t>
  </si>
  <si>
    <t>BMOU5403377</t>
  </si>
  <si>
    <t>7월28일</t>
  </si>
  <si>
    <t>7월29일</t>
  </si>
  <si>
    <t>7월30일</t>
  </si>
  <si>
    <t>7월31일</t>
  </si>
  <si>
    <t>㈜동원홈푸드</t>
    <phoneticPr fontId="68" type="noConversion"/>
  </si>
  <si>
    <t>(주)우리앤</t>
    <phoneticPr fontId="68" type="noConversion"/>
  </si>
  <si>
    <t>FINE IS FINE</t>
    <phoneticPr fontId="68" type="noConversion"/>
  </si>
  <si>
    <t>㈜태진지엔에스</t>
    <phoneticPr fontId="68" type="noConversion"/>
  </si>
  <si>
    <t>오리엔트스타로직스</t>
    <phoneticPr fontId="68" type="noConversion"/>
  </si>
  <si>
    <t>푸디토리</t>
    <phoneticPr fontId="68" type="noConversion"/>
  </si>
  <si>
    <t>콤파스커피로스터스</t>
    <phoneticPr fontId="68" type="noConversion"/>
  </si>
  <si>
    <t>한규한신</t>
    <phoneticPr fontId="68" type="noConversion"/>
  </si>
  <si>
    <t>티알코리아</t>
    <phoneticPr fontId="68" type="noConversion"/>
  </si>
  <si>
    <t>원탑</t>
    <phoneticPr fontId="68" type="noConversion"/>
  </si>
  <si>
    <t>입고pl</t>
    <phoneticPr fontId="68" type="noConversion"/>
  </si>
  <si>
    <t>엔젤스셰어</t>
  </si>
  <si>
    <t>콤파스 커피 로스터스</t>
    <phoneticPr fontId="68" type="noConversion"/>
  </si>
  <si>
    <t>㈜태진지엔에스</t>
  </si>
  <si>
    <t>코만</t>
    <phoneticPr fontId="68" type="noConversion"/>
  </si>
  <si>
    <t>2021년 Aver Out -Cargo</t>
    <phoneticPr fontId="68" type="noConversion"/>
  </si>
  <si>
    <t>2021년  ToTal Out -Cargo</t>
    <phoneticPr fontId="68" type="noConversion"/>
  </si>
  <si>
    <t>플라잉타이거</t>
    <phoneticPr fontId="68" type="noConversion"/>
  </si>
  <si>
    <t>(주)엔비코퍼레이션(시노관세사)</t>
    <phoneticPr fontId="68" type="noConversion"/>
  </si>
  <si>
    <t>㈜시마즈 사이언티픽 코리아</t>
    <phoneticPr fontId="68" type="noConversion"/>
  </si>
  <si>
    <t>bulk</t>
    <phoneticPr fontId="68" type="noConversion"/>
  </si>
  <si>
    <t xml:space="preserve">Pallet </t>
    <phoneticPr fontId="68" type="noConversion"/>
  </si>
  <si>
    <t>오키드인더스트리 주식회사</t>
    <phoneticPr fontId="68" type="noConversion"/>
  </si>
  <si>
    <t>에스앤드에스비글로벌 유한회사</t>
    <phoneticPr fontId="68" type="noConversion"/>
  </si>
  <si>
    <t>(주)웰인더스트리</t>
    <phoneticPr fontId="68" type="noConversion"/>
  </si>
  <si>
    <t>㈜맥스어스인터내셔널</t>
    <phoneticPr fontId="68" type="noConversion"/>
  </si>
  <si>
    <t>뱅그루 주식회사</t>
    <phoneticPr fontId="68" type="noConversion"/>
  </si>
  <si>
    <t>차수</t>
    <phoneticPr fontId="68" type="noConversion"/>
  </si>
  <si>
    <t>비     고</t>
    <phoneticPr fontId="68" type="noConversion"/>
  </si>
  <si>
    <t>아주쿡</t>
    <phoneticPr fontId="68" type="noConversion"/>
  </si>
  <si>
    <t>PL</t>
    <phoneticPr fontId="68" type="noConversion"/>
  </si>
  <si>
    <t>(주)엠에스에프솔루션</t>
    <phoneticPr fontId="68" type="noConversion"/>
  </si>
  <si>
    <t>엠앤에프</t>
    <phoneticPr fontId="68" type="noConversion"/>
  </si>
  <si>
    <t>㈜이언트레이딩</t>
    <phoneticPr fontId="68" type="noConversion"/>
  </si>
  <si>
    <t>티알코리아(원해운)</t>
    <phoneticPr fontId="68" type="noConversion"/>
  </si>
  <si>
    <t>(주)선일에프앤씨</t>
    <phoneticPr fontId="68" type="noConversion"/>
  </si>
  <si>
    <t>Date</t>
    <phoneticPr fontId="68" type="noConversion"/>
  </si>
  <si>
    <t>pallet  Qty</t>
    <phoneticPr fontId="68" type="noConversion"/>
  </si>
  <si>
    <t>Container</t>
    <phoneticPr fontId="68" type="noConversion"/>
  </si>
  <si>
    <t>스위치코리아</t>
    <phoneticPr fontId="68" type="noConversion"/>
  </si>
  <si>
    <t>전자부품</t>
    <phoneticPr fontId="68" type="noConversion"/>
  </si>
  <si>
    <t>푸드블레싱 16차</t>
  </si>
  <si>
    <t>시노로지스(티알코리아)</t>
    <phoneticPr fontId="68" type="noConversion"/>
  </si>
  <si>
    <t>SPC</t>
    <phoneticPr fontId="68" type="noConversion"/>
  </si>
  <si>
    <t>(주)면사랑</t>
    <phoneticPr fontId="68" type="noConversion"/>
  </si>
  <si>
    <t>보승무역(피알로지스틱)</t>
    <phoneticPr fontId="68" type="noConversion"/>
  </si>
  <si>
    <t>윤진무역(피알로지스틱)</t>
    <phoneticPr fontId="68" type="noConversion"/>
  </si>
  <si>
    <t>윤푸드(피알로지스틱)</t>
    <phoneticPr fontId="68" type="noConversion"/>
  </si>
  <si>
    <t>엘앤엘(피아이로직스)</t>
    <phoneticPr fontId="68" type="noConversion"/>
  </si>
  <si>
    <t>SPCGFS</t>
    <phoneticPr fontId="68" type="noConversion"/>
  </si>
  <si>
    <t>시노로지스(닥터메디코스)</t>
    <phoneticPr fontId="68" type="noConversion"/>
  </si>
  <si>
    <t>타이코코넛 11차</t>
  </si>
  <si>
    <t>위아더월드</t>
    <phoneticPr fontId="68" type="noConversion"/>
  </si>
  <si>
    <t>대흥공업</t>
    <phoneticPr fontId="68" type="noConversion"/>
  </si>
  <si>
    <t>시노관세사(밀리벳)</t>
    <phoneticPr fontId="68" type="noConversion"/>
  </si>
  <si>
    <t>세계 136차</t>
  </si>
  <si>
    <t>시노로지스(에프에스시스템)</t>
    <phoneticPr fontId="68" type="noConversion"/>
  </si>
  <si>
    <t>몬 버미셀리 250g</t>
    <phoneticPr fontId="68" type="noConversion"/>
  </si>
  <si>
    <t>피알로지스틱(부강)</t>
    <phoneticPr fontId="68" type="noConversion"/>
  </si>
  <si>
    <t>시노로지스</t>
    <phoneticPr fontId="68" type="noConversion"/>
  </si>
  <si>
    <t>피알로지스틱(차마요)</t>
    <phoneticPr fontId="68" type="noConversion"/>
  </si>
  <si>
    <t>비앤케이에이</t>
    <phoneticPr fontId="68" type="noConversion"/>
  </si>
  <si>
    <t>피아이로직스</t>
    <phoneticPr fontId="68" type="noConversion"/>
  </si>
  <si>
    <t>HS트레이딩</t>
    <phoneticPr fontId="68" type="noConversion"/>
  </si>
  <si>
    <t>피알로지스틱(홍서수산)</t>
    <phoneticPr fontId="68" type="noConversion"/>
  </si>
  <si>
    <t>행 레이블</t>
  </si>
  <si>
    <t>&lt;입고 예정건&gt;</t>
    <phoneticPr fontId="68" type="noConversion"/>
  </si>
  <si>
    <t>&lt;입고 확정건&gt;</t>
    <phoneticPr fontId="68" type="noConversion"/>
  </si>
  <si>
    <t>&lt;업체별 입고현황&gt;</t>
    <phoneticPr fontId="68" type="noConversion"/>
  </si>
  <si>
    <t>2물류 주간 보고 현황</t>
    <phoneticPr fontId="77" type="noConversion"/>
  </si>
  <si>
    <t>업체명</t>
    <phoneticPr fontId="77" type="noConversion"/>
  </si>
  <si>
    <t>Remark</t>
    <phoneticPr fontId="77" type="noConversion"/>
  </si>
  <si>
    <t>시노로지스(티알코리아)</t>
    <phoneticPr fontId="77" type="noConversion"/>
  </si>
  <si>
    <t>40FT</t>
    <phoneticPr fontId="77" type="noConversion"/>
  </si>
  <si>
    <t>20FT</t>
    <phoneticPr fontId="77" type="noConversion"/>
  </si>
  <si>
    <t>SPCGFS(시노관세사)</t>
    <phoneticPr fontId="77" type="noConversion"/>
  </si>
  <si>
    <t>코만</t>
    <phoneticPr fontId="77" type="noConversion"/>
  </si>
  <si>
    <t>피알로직스틱</t>
    <phoneticPr fontId="77" type="noConversion"/>
  </si>
  <si>
    <t>HS</t>
    <phoneticPr fontId="77" type="noConversion"/>
  </si>
  <si>
    <t>케이비켐</t>
    <phoneticPr fontId="77" type="noConversion"/>
  </si>
  <si>
    <t>스위치 코리아</t>
    <phoneticPr fontId="77" type="noConversion"/>
  </si>
  <si>
    <t>BAKNA</t>
    <phoneticPr fontId="77" type="noConversion"/>
  </si>
  <si>
    <t>Total</t>
    <phoneticPr fontId="77" type="noConversion"/>
  </si>
  <si>
    <t>TOTAL</t>
    <phoneticPr fontId="68" type="noConversion"/>
  </si>
  <si>
    <t xml:space="preserve">예정 물량 </t>
    <phoneticPr fontId="77" type="noConversion"/>
  </si>
  <si>
    <t xml:space="preserve">완료 물량 </t>
    <phoneticPr fontId="77" type="noConversion"/>
  </si>
  <si>
    <t>(8/5~8/9)</t>
    <phoneticPr fontId="68" type="noConversion"/>
  </si>
  <si>
    <t>BULK
중량</t>
    <phoneticPr fontId="68" type="noConversion"/>
  </si>
  <si>
    <t>BULK
수량</t>
    <phoneticPr fontId="68" type="noConversion"/>
  </si>
  <si>
    <t>BULK
평균 중량</t>
    <phoneticPr fontId="68" type="noConversion"/>
  </si>
  <si>
    <t>시노관세사(웰에프아이주식회사)</t>
    <phoneticPr fontId="68" type="noConversion"/>
  </si>
  <si>
    <t>한로지스틱스(길상무역)</t>
    <phoneticPr fontId="68" type="noConversion"/>
  </si>
  <si>
    <t>열 레이블</t>
  </si>
  <si>
    <t>전체 합계 : 40FT</t>
  </si>
  <si>
    <t>전체 합계 : 20FT</t>
  </si>
  <si>
    <t>ONEYGOAE40534300</t>
    <phoneticPr fontId="68" type="noConversion"/>
  </si>
  <si>
    <t>MAEU720464811</t>
    <phoneticPr fontId="68" type="noConversion"/>
  </si>
  <si>
    <t>ONEYGOAE41650300</t>
    <phoneticPr fontId="68" type="noConversion"/>
  </si>
  <si>
    <t>합성수지</t>
    <phoneticPr fontId="68" type="noConversion"/>
  </si>
  <si>
    <t>코만</t>
    <phoneticPr fontId="68" type="noConversion"/>
  </si>
  <si>
    <t>시나몬 파우더 40g</t>
    <phoneticPr fontId="68" type="noConversion"/>
  </si>
  <si>
    <t>The Spice Factory 7차(과세)</t>
    <phoneticPr fontId="68" type="noConversion"/>
  </si>
  <si>
    <t>수리 268차</t>
  </si>
  <si>
    <t>수리 269차</t>
  </si>
  <si>
    <t>수리 270차</t>
  </si>
  <si>
    <t>수리 271차</t>
  </si>
  <si>
    <t>수리 281차</t>
  </si>
  <si>
    <t>몬 스위트칠리소스 5L</t>
    <phoneticPr fontId="68" type="noConversion"/>
  </si>
  <si>
    <t>수리 스프링롤소스 435ml(튜브)</t>
    <phoneticPr fontId="68" type="noConversion"/>
  </si>
  <si>
    <t>수리 블랙빈소스 295ml</t>
    <phoneticPr fontId="68" type="noConversion"/>
  </si>
  <si>
    <t>수리 휘시소스 295ml</t>
    <phoneticPr fontId="68" type="noConversion"/>
  </si>
  <si>
    <t>수리 호이신소스 435ml(튜브)</t>
    <phoneticPr fontId="68" type="noConversion"/>
  </si>
  <si>
    <t>몬 볶음 쌀국수소스 295ml</t>
    <phoneticPr fontId="68" type="noConversion"/>
  </si>
  <si>
    <t>하이몬 쌀국수칠리소스 230g</t>
    <phoneticPr fontId="68" type="noConversion"/>
  </si>
  <si>
    <t>월남쌈소스 2L</t>
    <phoneticPr fontId="68" type="noConversion"/>
  </si>
  <si>
    <t>수리 굴소스 5L</t>
    <phoneticPr fontId="68" type="noConversion"/>
  </si>
  <si>
    <t>KTHSE2401311</t>
    <phoneticPr fontId="68" type="noConversion"/>
  </si>
  <si>
    <t>TMXGICHD6820118</t>
    <phoneticPr fontId="68" type="noConversion"/>
  </si>
  <si>
    <t>정성가득 통팥앙금</t>
    <phoneticPr fontId="68" type="noConversion"/>
  </si>
  <si>
    <t>JKT0478499</t>
    <phoneticPr fontId="68" type="noConversion"/>
  </si>
  <si>
    <t>카네카 임프루버 MZ KS</t>
    <phoneticPr fontId="68" type="noConversion"/>
  </si>
  <si>
    <t>SDTINC2412023</t>
    <phoneticPr fontId="68" type="noConversion"/>
  </si>
  <si>
    <t>폴리글리시톨시럽</t>
    <phoneticPr fontId="68" type="noConversion"/>
  </si>
  <si>
    <t>웰에프아이</t>
    <phoneticPr fontId="68" type="noConversion"/>
  </si>
  <si>
    <t>WDFU1218058</t>
    <phoneticPr fontId="68" type="noConversion"/>
  </si>
  <si>
    <t>WDFU1220034</t>
    <phoneticPr fontId="68" type="noConversion"/>
  </si>
  <si>
    <t>0276066</t>
    <phoneticPr fontId="68" type="noConversion"/>
  </si>
  <si>
    <t>0277999</t>
    <phoneticPr fontId="68" type="noConversion"/>
  </si>
  <si>
    <t>8시 입고 후 15PL 출고</t>
    <phoneticPr fontId="68" type="noConversion"/>
  </si>
  <si>
    <t>KTHSE2401295</t>
    <phoneticPr fontId="68" type="noConversion"/>
  </si>
  <si>
    <t>FFAU1081078</t>
    <phoneticPr fontId="68" type="noConversion"/>
  </si>
  <si>
    <t>APO241260</t>
    <phoneticPr fontId="68" type="noConversion"/>
  </si>
  <si>
    <t>TCLU3873892</t>
    <phoneticPr fontId="68" type="noConversion"/>
  </si>
  <si>
    <t>DFSU1869878</t>
    <phoneticPr fontId="68" type="noConversion"/>
  </si>
  <si>
    <t>KMTU7410155</t>
    <phoneticPr fontId="68" type="noConversion"/>
  </si>
  <si>
    <t>BMOU1312181</t>
    <phoneticPr fontId="68" type="noConversion"/>
  </si>
  <si>
    <t>TEMU0367861</t>
    <phoneticPr fontId="68" type="noConversion"/>
  </si>
  <si>
    <t>케이비켐㈜</t>
    <phoneticPr fontId="68" type="noConversion"/>
  </si>
  <si>
    <t>산화마그네슘</t>
    <phoneticPr fontId="68" type="noConversion"/>
  </si>
  <si>
    <t>TEMU5284287</t>
    <phoneticPr fontId="68" type="noConversion"/>
  </si>
  <si>
    <t>CAIU5189809</t>
    <phoneticPr fontId="68" type="noConversion"/>
  </si>
  <si>
    <t>NS2495984</t>
    <phoneticPr fontId="68" type="noConversion"/>
  </si>
  <si>
    <t>DWSU2401567</t>
    <phoneticPr fontId="68" type="noConversion"/>
  </si>
  <si>
    <t>0169240</t>
    <phoneticPr fontId="68" type="noConversion"/>
  </si>
  <si>
    <t>TLLU6051758</t>
    <phoneticPr fontId="68" type="noConversion"/>
  </si>
  <si>
    <t>유니온 36차</t>
    <phoneticPr fontId="68" type="noConversion"/>
  </si>
  <si>
    <t>WDFCGBF30612116</t>
    <phoneticPr fontId="68" type="noConversion"/>
  </si>
  <si>
    <t>WDFU1213457</t>
    <phoneticPr fontId="68" type="noConversion"/>
  </si>
  <si>
    <t>023347</t>
    <phoneticPr fontId="68" type="noConversion"/>
  </si>
  <si>
    <t>뉴 월남쌈(원형16cm) 300g</t>
    <phoneticPr fontId="68" type="noConversion"/>
  </si>
  <si>
    <t>몬 월남쌈(원형16cm) 200g</t>
    <phoneticPr fontId="68" type="noConversion"/>
  </si>
  <si>
    <t>PNCHCM2412015</t>
    <phoneticPr fontId="68" type="noConversion"/>
  </si>
  <si>
    <t>NSSU7094314</t>
    <phoneticPr fontId="68" type="noConversion"/>
  </si>
  <si>
    <t>유니온 42차</t>
  </si>
  <si>
    <t>몬 코코넛밀크 400ml</t>
    <phoneticPr fontId="68" type="noConversion"/>
  </si>
  <si>
    <t>몬 코코넛밀크 2900ml</t>
    <phoneticPr fontId="68" type="noConversion"/>
  </si>
  <si>
    <t>몬 라이스누들 1mm 250g</t>
    <phoneticPr fontId="68" type="noConversion"/>
  </si>
  <si>
    <t>쌀국수 한그릇 320g</t>
    <phoneticPr fontId="68" type="noConversion"/>
  </si>
  <si>
    <t>타이누들 3mm 400g</t>
    <phoneticPr fontId="68" type="noConversion"/>
  </si>
  <si>
    <t>HFIBKO24C046</t>
  </si>
  <si>
    <t>KTHSE2401334</t>
  </si>
  <si>
    <t>세계 145차</t>
  </si>
  <si>
    <t>세계 146차</t>
  </si>
  <si>
    <t>하이몬 칠리 샤브수끼소스 300ml</t>
    <phoneticPr fontId="68" type="noConversion"/>
  </si>
  <si>
    <t>몬 월남쌈(원형16cm) 200g*16(홈플용)</t>
    <phoneticPr fontId="68" type="noConversion"/>
  </si>
  <si>
    <t>몬 현미월남쌈(원형16cm) 200g*16(홈플용)</t>
    <phoneticPr fontId="68" type="noConversion"/>
  </si>
  <si>
    <t>PNCHCM2412016</t>
  </si>
  <si>
    <t>수리 273차</t>
  </si>
  <si>
    <t>수리 277차</t>
  </si>
  <si>
    <t>수리 278차</t>
  </si>
  <si>
    <t>수리 쓰리라차소스 20L</t>
    <phoneticPr fontId="68" type="noConversion"/>
  </si>
  <si>
    <t>몬 라이스누들 3mm 250g</t>
    <phoneticPr fontId="68" type="noConversion"/>
  </si>
  <si>
    <t>몬 스위트칠리소스 5L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</si>
  <si>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</si>
  <si>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</si>
  <si>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</si>
  <si>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</si>
  <si>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KTHSE2401332</t>
    <phoneticPr fontId="68" type="noConversion"/>
  </si>
  <si>
    <t>수리 266차</t>
  </si>
  <si>
    <t>수리 274차</t>
  </si>
  <si>
    <t>수리 275차</t>
  </si>
  <si>
    <t>수리 276차</t>
  </si>
  <si>
    <t>하이몬 월남쌈소스 295ml</t>
    <phoneticPr fontId="68" type="noConversion"/>
  </si>
  <si>
    <t>세계 143차</t>
  </si>
  <si>
    <t>세계 144차</t>
  </si>
  <si>
    <t>세계 147차</t>
  </si>
  <si>
    <t>세계 148차</t>
  </si>
  <si>
    <t>몬 월남쌈(원형16cm) 100g(24입)</t>
    <phoneticPr fontId="68" type="noConversion"/>
  </si>
  <si>
    <t>PNCHCM2412017</t>
  </si>
  <si>
    <t>세계 135차</t>
    <phoneticPr fontId="68" type="noConversion"/>
  </si>
  <si>
    <t>MSKU7510721</t>
    <phoneticPr fontId="68" type="noConversion"/>
  </si>
  <si>
    <t>DLCS12412234</t>
    <phoneticPr fontId="68" type="noConversion"/>
  </si>
  <si>
    <t>CSNU1089796</t>
    <phoneticPr fontId="68" type="noConversion"/>
  </si>
  <si>
    <t>FCIU5920911</t>
    <phoneticPr fontId="68" type="noConversion"/>
  </si>
  <si>
    <t>P347451</t>
    <phoneticPr fontId="68" type="noConversion"/>
  </si>
  <si>
    <t>P347453</t>
    <phoneticPr fontId="68" type="noConversion"/>
  </si>
  <si>
    <t>1PL=32EA,14시 이후 입고</t>
    <phoneticPr fontId="68" type="noConversion"/>
  </si>
  <si>
    <t>통관후입고,13시 이후 입고</t>
    <phoneticPr fontId="68" type="noConversion"/>
  </si>
  <si>
    <t>실화주-에이치투케이,13시 이후 입고</t>
    <phoneticPr fontId="68" type="noConversion"/>
  </si>
  <si>
    <t>통관후입고,14시 이후 입고</t>
    <phoneticPr fontId="68" type="noConversion"/>
  </si>
  <si>
    <t>습기</t>
    <phoneticPr fontId="68" type="noConversion"/>
  </si>
  <si>
    <t>9시 입고 후 6PL 출고</t>
    <phoneticPr fontId="68" type="noConversion"/>
  </si>
  <si>
    <t>피알로지스틱(토호식품)</t>
    <phoneticPr fontId="68" type="noConversion"/>
  </si>
  <si>
    <t>백초생강</t>
    <phoneticPr fontId="68" type="noConversion"/>
  </si>
  <si>
    <t>적초생강</t>
    <phoneticPr fontId="68" type="noConversion"/>
  </si>
  <si>
    <t>백초생강(채)</t>
    <phoneticPr fontId="68" type="noConversion"/>
  </si>
  <si>
    <t>적초생강(채)</t>
    <phoneticPr fontId="68" type="noConversion"/>
  </si>
  <si>
    <t>JYPRQD2501003</t>
    <phoneticPr fontId="68" type="noConversion"/>
  </si>
  <si>
    <t>BHCU3199780</t>
    <phoneticPr fontId="68" type="noConversion"/>
  </si>
  <si>
    <t>PANP658612</t>
    <phoneticPr fontId="68" type="noConversion"/>
  </si>
  <si>
    <t>HFIBKO24C046</t>
    <phoneticPr fontId="68" type="noConversion"/>
  </si>
  <si>
    <t>SKLU2002128</t>
    <phoneticPr fontId="68" type="noConversion"/>
  </si>
  <si>
    <t>KTHSE2401334</t>
    <phoneticPr fontId="68" type="noConversion"/>
  </si>
  <si>
    <t>FCIU7458823</t>
    <phoneticPr fontId="68" type="noConversion"/>
  </si>
  <si>
    <t>KTHSE2401337</t>
    <phoneticPr fontId="68" type="noConversion"/>
  </si>
  <si>
    <t>SEGU2437370</t>
    <phoneticPr fontId="68" type="noConversion"/>
  </si>
  <si>
    <t>HFIBKO24C045</t>
    <phoneticPr fontId="68" type="noConversion"/>
  </si>
  <si>
    <t>HALU2433607</t>
    <phoneticPr fontId="68" type="noConversion"/>
  </si>
  <si>
    <t>PNCHCM2412016</t>
    <phoneticPr fontId="68" type="noConversion"/>
  </si>
  <si>
    <t>NSSU7089637</t>
    <phoneticPr fontId="68" type="noConversion"/>
  </si>
  <si>
    <t>KTHSE2401312</t>
    <phoneticPr fontId="68" type="noConversion"/>
  </si>
  <si>
    <t>LCL</t>
    <phoneticPr fontId="68" type="noConversion"/>
  </si>
  <si>
    <t>인고트(브랜드  MSG)</t>
    <phoneticPr fontId="68" type="noConversion"/>
  </si>
  <si>
    <t>F2-250106</t>
    <phoneticPr fontId="68" type="noConversion"/>
  </si>
  <si>
    <t>F2-250107</t>
    <phoneticPr fontId="68" type="noConversion"/>
  </si>
  <si>
    <t>인고트(브랜드  BANKA)</t>
    <phoneticPr fontId="68" type="noConversion"/>
  </si>
  <si>
    <t>F2-250109</t>
    <phoneticPr fontId="68" type="noConversion"/>
  </si>
  <si>
    <t>당일 전량출고</t>
    <phoneticPr fontId="68" type="noConversion"/>
  </si>
  <si>
    <t>당일 부분출고</t>
    <phoneticPr fontId="68" type="noConversion"/>
  </si>
  <si>
    <t>LVL 단목</t>
    <phoneticPr fontId="68" type="noConversion"/>
  </si>
  <si>
    <t>012412NA1INC1293</t>
    <phoneticPr fontId="68" type="noConversion"/>
  </si>
  <si>
    <t>CAIU7239961</t>
    <phoneticPr fontId="68" type="noConversion"/>
  </si>
  <si>
    <t>PAN257724</t>
    <phoneticPr fontId="68" type="noConversion"/>
  </si>
  <si>
    <t>STXU4553721</t>
    <phoneticPr fontId="68" type="noConversion"/>
  </si>
  <si>
    <t>PAN257739</t>
    <phoneticPr fontId="68" type="noConversion"/>
  </si>
  <si>
    <t>통관완료</t>
    <phoneticPr fontId="68" type="noConversion"/>
  </si>
  <si>
    <t>SJTJ25010011</t>
    <phoneticPr fontId="68" type="noConversion"/>
  </si>
  <si>
    <t>블루베리믹스필링</t>
    <phoneticPr fontId="68" type="noConversion"/>
  </si>
  <si>
    <t>PCLU2197315</t>
    <phoneticPr fontId="68" type="noConversion"/>
  </si>
  <si>
    <t>PCLU101656</t>
    <phoneticPr fontId="68" type="noConversion"/>
  </si>
  <si>
    <t>1물류</t>
    <phoneticPr fontId="68" type="noConversion"/>
  </si>
  <si>
    <t>입고처</t>
    <phoneticPr fontId="68" type="noConversion"/>
  </si>
  <si>
    <t>TYSPQDSN250008</t>
    <phoneticPr fontId="68" type="noConversion"/>
  </si>
  <si>
    <t>딸기다이스</t>
    <phoneticPr fontId="68" type="noConversion"/>
  </si>
  <si>
    <t>PNCHCM2412017</t>
    <phoneticPr fontId="68" type="noConversion"/>
  </si>
  <si>
    <t>FBLU0160017</t>
    <phoneticPr fontId="68" type="noConversion"/>
  </si>
  <si>
    <t>DFSU3099884</t>
    <phoneticPr fontId="68" type="noConversion"/>
  </si>
  <si>
    <t>KTHSE2401313</t>
    <phoneticPr fontId="68" type="noConversion"/>
  </si>
  <si>
    <t>FCIU7543714</t>
    <phoneticPr fontId="68" type="noConversion"/>
  </si>
  <si>
    <t>유니온 42차</t>
    <phoneticPr fontId="68" type="noConversion"/>
  </si>
  <si>
    <t>타이아시아 23차</t>
    <phoneticPr fontId="68" type="noConversion"/>
  </si>
  <si>
    <t>KMTU7463772</t>
    <phoneticPr fontId="68" type="noConversion"/>
  </si>
  <si>
    <t>TEMU1963171</t>
    <phoneticPr fontId="68" type="noConversion"/>
  </si>
  <si>
    <t>SEGU2972084</t>
    <phoneticPr fontId="68" type="noConversion"/>
  </si>
  <si>
    <t>SEGU2442280</t>
    <phoneticPr fontId="68" type="noConversion"/>
  </si>
  <si>
    <t>TEMU5529374</t>
    <phoneticPr fontId="68" type="noConversion"/>
  </si>
  <si>
    <t>TEMU0924144</t>
    <phoneticPr fontId="68" type="noConversion"/>
  </si>
  <si>
    <t>16PL만 습기</t>
    <phoneticPr fontId="68" type="noConversion"/>
  </si>
  <si>
    <t>합판(11MM)</t>
    <phoneticPr fontId="68" type="noConversion"/>
  </si>
  <si>
    <t>INC2412965</t>
    <phoneticPr fontId="68" type="noConversion"/>
  </si>
  <si>
    <t>INC2412966</t>
    <phoneticPr fontId="68" type="noConversion"/>
  </si>
  <si>
    <t>EGSU1263158</t>
    <phoneticPr fontId="68" type="noConversion"/>
  </si>
  <si>
    <t>EMCU8808820</t>
    <phoneticPr fontId="68" type="noConversion"/>
  </si>
  <si>
    <t>GAOU6396862</t>
    <phoneticPr fontId="68" type="noConversion"/>
  </si>
  <si>
    <t>EMCSTD0333</t>
    <phoneticPr fontId="68" type="noConversion"/>
  </si>
  <si>
    <t>EMCSTD0913</t>
    <phoneticPr fontId="68" type="noConversion"/>
  </si>
  <si>
    <t>EMCSTD0923</t>
    <phoneticPr fontId="68" type="noConversion"/>
  </si>
  <si>
    <t>화주-세종우드텍</t>
    <phoneticPr fontId="68" type="noConversion"/>
  </si>
  <si>
    <t>통관완료</t>
    <phoneticPr fontId="68" type="noConversion"/>
  </si>
  <si>
    <t>EITU1173391</t>
    <phoneticPr fontId="68" type="noConversion"/>
  </si>
  <si>
    <t>EITU9357667</t>
    <phoneticPr fontId="68" type="noConversion"/>
  </si>
  <si>
    <t>EMCMRN7074</t>
    <phoneticPr fontId="68" type="noConversion"/>
  </si>
  <si>
    <t>EMCSTD0903</t>
    <phoneticPr fontId="68" type="noConversion"/>
  </si>
  <si>
    <t>후쿠진스케</t>
    <phoneticPr fontId="68" type="noConversion"/>
  </si>
  <si>
    <t>아오갓빠스케</t>
    <phoneticPr fontId="68" type="noConversion"/>
  </si>
  <si>
    <t>시바스케</t>
    <phoneticPr fontId="68" type="noConversion"/>
  </si>
  <si>
    <t>타카나</t>
    <phoneticPr fontId="68" type="noConversion"/>
  </si>
  <si>
    <t>SITTAGIN427418</t>
    <phoneticPr fontId="68" type="noConversion"/>
  </si>
  <si>
    <t>SITU2651170</t>
    <phoneticPr fontId="68" type="noConversion"/>
  </si>
  <si>
    <t>023194</t>
    <phoneticPr fontId="68" type="noConversion"/>
  </si>
  <si>
    <t>012412MA7INC1320</t>
    <phoneticPr fontId="68" type="noConversion"/>
  </si>
  <si>
    <t>칩블럭</t>
    <phoneticPr fontId="68" type="noConversion"/>
  </si>
  <si>
    <t>유니온 43차</t>
    <phoneticPr fontId="68" type="noConversion"/>
  </si>
  <si>
    <t>13시</t>
    <phoneticPr fontId="68" type="noConversion"/>
  </si>
  <si>
    <t>15시</t>
    <phoneticPr fontId="68" type="noConversion"/>
  </si>
  <si>
    <t>160]</t>
    <phoneticPr fontId="68" type="noConversion"/>
  </si>
  <si>
    <t>WDFCGBF30642118</t>
    <phoneticPr fontId="68" type="noConversion"/>
  </si>
  <si>
    <t>WDFU1223619</t>
    <phoneticPr fontId="68" type="noConversion"/>
  </si>
  <si>
    <t>PNCHCM2501010</t>
    <phoneticPr fontId="68" type="noConversion"/>
  </si>
  <si>
    <t>MARS AUSTRALIA 5차</t>
  </si>
  <si>
    <t>유니온 44차</t>
  </si>
  <si>
    <t>유니온 45차</t>
  </si>
  <si>
    <t>민트젤리 290g</t>
    <phoneticPr fontId="68" type="noConversion"/>
  </si>
  <si>
    <t>민트젤리 3kg</t>
    <phoneticPr fontId="68" type="noConversion"/>
  </si>
  <si>
    <t>몬 라이스누들 1mm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</si>
  <si>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</si>
  <si>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</si>
  <si>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PLF1551201C</t>
  </si>
  <si>
    <t>수리 282차</t>
  </si>
  <si>
    <t>수리 283차</t>
  </si>
  <si>
    <t>수리 285차</t>
  </si>
  <si>
    <t>몬 스위트칠리소스 5L</t>
    <phoneticPr fontId="68" type="noConversion"/>
  </si>
  <si>
    <t>수리 칠리오일 295ml</t>
    <phoneticPr fontId="68" type="noConversion"/>
  </si>
  <si>
    <t>수리 파타이소스 5L</t>
    <phoneticPr fontId="68" type="noConversion"/>
  </si>
  <si>
    <t>수리 쓰리라차소스 20L</t>
    <phoneticPr fontId="68" type="noConversion"/>
  </si>
  <si>
    <t>KTHSE2500011</t>
    <phoneticPr fontId="68" type="noConversion"/>
  </si>
  <si>
    <t>수리 260차</t>
  </si>
  <si>
    <t>수리 279차</t>
  </si>
  <si>
    <t>수리 280차</t>
  </si>
  <si>
    <t>몬 스위트칠리소스 200ml</t>
    <phoneticPr fontId="68" type="noConversion"/>
  </si>
  <si>
    <t>수리 레드칠리피클 227g</t>
    <phoneticPr fontId="68" type="noConversion"/>
  </si>
  <si>
    <t>몬 스위트칠리소스 295ml</t>
    <phoneticPr fontId="68" type="noConversion"/>
  </si>
  <si>
    <t>스퀴드 9차</t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</si>
  <si>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</si>
  <si>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</si>
  <si>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</si>
  <si>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HFIBKO24C077</t>
    <phoneticPr fontId="68" type="noConversion"/>
  </si>
  <si>
    <t>POLU4508507</t>
    <phoneticPr fontId="68" type="noConversion"/>
  </si>
  <si>
    <t>PLF1551201C</t>
    <phoneticPr fontId="68" type="noConversion"/>
  </si>
  <si>
    <t>HDMU2722848</t>
    <phoneticPr fontId="68" type="noConversion"/>
  </si>
  <si>
    <t>KTHSE2500009</t>
    <phoneticPr fontId="68" type="noConversion"/>
  </si>
  <si>
    <t>FFAU4253102</t>
    <phoneticPr fontId="68" type="noConversion"/>
  </si>
  <si>
    <t>KTHSE2500010</t>
    <phoneticPr fontId="68" type="noConversion"/>
  </si>
  <si>
    <t>TEMU7213209</t>
    <phoneticPr fontId="68" type="noConversion"/>
  </si>
  <si>
    <t>SEKU5494975</t>
    <phoneticPr fontId="68" type="noConversion"/>
  </si>
  <si>
    <t>CKLVN309263</t>
    <phoneticPr fontId="68" type="noConversion"/>
  </si>
  <si>
    <t>DFSU1506770</t>
    <phoneticPr fontId="68" type="noConversion"/>
  </si>
  <si>
    <t>FDCU0445871</t>
    <phoneticPr fontId="68" type="noConversion"/>
  </si>
  <si>
    <t>15시</t>
    <phoneticPr fontId="68" type="noConversion"/>
  </si>
  <si>
    <t>F2-250113</t>
    <phoneticPr fontId="68" type="noConversion"/>
  </si>
  <si>
    <t>F2-250116</t>
    <phoneticPr fontId="68" type="noConversion"/>
  </si>
  <si>
    <t>전량출고</t>
    <phoneticPr fontId="68" type="noConversion"/>
  </si>
  <si>
    <t>13시</t>
    <phoneticPr fontId="68" type="noConversion"/>
  </si>
  <si>
    <t>SNKO190241104060</t>
    <phoneticPr fontId="68" type="noConversion"/>
  </si>
  <si>
    <t>피알로지스틱(유구수산)</t>
  </si>
  <si>
    <t>피알로지스틱(유구수산)</t>
    <phoneticPr fontId="68" type="noConversion"/>
  </si>
  <si>
    <t>JYPRWH2501030</t>
    <phoneticPr fontId="68" type="noConversion"/>
  </si>
  <si>
    <t>SKHU9832725</t>
    <phoneticPr fontId="68" type="noConversion"/>
  </si>
  <si>
    <t>E09111</t>
    <phoneticPr fontId="68" type="noConversion"/>
  </si>
  <si>
    <t>SEA MUD CLEANING MANCHINE PLASTIC BASIN</t>
    <phoneticPr fontId="68" type="noConversion"/>
  </si>
  <si>
    <t>시노로지스(해인에프에스)</t>
    <phoneticPr fontId="68" type="noConversion"/>
  </si>
  <si>
    <t>LCL</t>
    <phoneticPr fontId="68" type="noConversion"/>
  </si>
  <si>
    <t>SUNEM0161324</t>
    <phoneticPr fontId="68" type="noConversion"/>
  </si>
  <si>
    <t>JYPRQD2501028</t>
    <phoneticPr fontId="68" type="noConversion"/>
  </si>
  <si>
    <t>BSIU3029129</t>
    <phoneticPr fontId="68" type="noConversion"/>
  </si>
  <si>
    <t>PANP689205</t>
    <phoneticPr fontId="68" type="noConversion"/>
  </si>
  <si>
    <t>FTAU1115869</t>
    <phoneticPr fontId="68" type="noConversion"/>
  </si>
  <si>
    <t>FTAU1058394</t>
    <phoneticPr fontId="68" type="noConversion"/>
  </si>
  <si>
    <t>FTAU1118277</t>
    <phoneticPr fontId="68" type="noConversion"/>
  </si>
  <si>
    <t>FTAU1084393</t>
    <phoneticPr fontId="68" type="noConversion"/>
  </si>
  <si>
    <t>SEGU3133900</t>
    <phoneticPr fontId="68" type="noConversion"/>
  </si>
  <si>
    <t>FCIU6524366</t>
    <phoneticPr fontId="68" type="noConversion"/>
  </si>
  <si>
    <t>13시</t>
    <phoneticPr fontId="68" type="noConversion"/>
  </si>
  <si>
    <t>WWTINC25010001</t>
    <phoneticPr fontId="68" type="noConversion"/>
  </si>
  <si>
    <t>TEMU8589401</t>
    <phoneticPr fontId="68" type="noConversion"/>
  </si>
  <si>
    <t>CKLVN309694</t>
    <phoneticPr fontId="68" type="noConversion"/>
  </si>
  <si>
    <t>합판(14MM)</t>
    <phoneticPr fontId="68" type="noConversion"/>
  </si>
  <si>
    <t>25KG설탕(5KG*5EA)</t>
    <phoneticPr fontId="68" type="noConversion"/>
  </si>
  <si>
    <t>012501DU2INC0125</t>
    <phoneticPr fontId="68" type="noConversion"/>
  </si>
  <si>
    <t>SKHU8931847</t>
    <phoneticPr fontId="68" type="noConversion"/>
  </si>
  <si>
    <t>YZJ2141EQDIH605</t>
    <phoneticPr fontId="68" type="noConversion"/>
  </si>
  <si>
    <t>GWSU5000405</t>
    <phoneticPr fontId="68" type="noConversion"/>
  </si>
  <si>
    <t>SKY008566</t>
    <phoneticPr fontId="68" type="noConversion"/>
  </si>
  <si>
    <t>마늘</t>
    <phoneticPr fontId="68" type="noConversion"/>
  </si>
  <si>
    <t>단무지 슬라이스</t>
    <phoneticPr fontId="68" type="noConversion"/>
  </si>
  <si>
    <t>단무지 알밥</t>
    <phoneticPr fontId="68" type="noConversion"/>
  </si>
  <si>
    <t>샌기리다이꽁 채</t>
    <phoneticPr fontId="68" type="noConversion"/>
  </si>
  <si>
    <t>샌기리다이꽁 알밥</t>
    <phoneticPr fontId="68" type="noConversion"/>
  </si>
  <si>
    <t>쯔보즈케</t>
    <phoneticPr fontId="68" type="noConversion"/>
  </si>
  <si>
    <t>백단무지 슬라이스</t>
    <phoneticPr fontId="68" type="noConversion"/>
  </si>
  <si>
    <t>POBUTAO250180406</t>
    <phoneticPr fontId="68" type="noConversion"/>
  </si>
  <si>
    <t>CAIU6385149</t>
    <phoneticPr fontId="68" type="noConversion"/>
  </si>
  <si>
    <t>PANP658835</t>
    <phoneticPr fontId="68" type="noConversion"/>
  </si>
  <si>
    <t>1PL=66EA</t>
    <phoneticPr fontId="68" type="noConversion"/>
  </si>
  <si>
    <t>9시 입고</t>
    <phoneticPr fontId="68" type="noConversion"/>
  </si>
  <si>
    <t>13시 입고</t>
    <phoneticPr fontId="68" type="noConversion"/>
  </si>
  <si>
    <t>1/18(토) 14번들 출고</t>
    <phoneticPr fontId="68" type="noConversion"/>
  </si>
  <si>
    <t>F2-250115</t>
    <phoneticPr fontId="68" type="noConversion"/>
  </si>
  <si>
    <t>블루컬러</t>
    <phoneticPr fontId="68" type="noConversion"/>
  </si>
  <si>
    <t>GXAUS24122432</t>
    <phoneticPr fontId="68" type="noConversion"/>
  </si>
  <si>
    <t>LCL</t>
    <phoneticPr fontId="68" type="noConversion"/>
  </si>
  <si>
    <t>WDFCGBF30672117</t>
    <phoneticPr fontId="68" type="noConversion"/>
  </si>
  <si>
    <t>WDFU1211990</t>
    <phoneticPr fontId="68" type="noConversion"/>
  </si>
  <si>
    <t>유니온 46차</t>
  </si>
  <si>
    <t>수리 284차</t>
  </si>
  <si>
    <t>콘타이 2차</t>
  </si>
  <si>
    <t>몬 라이스누들 3mm 250g</t>
    <phoneticPr fontId="68" type="noConversion"/>
  </si>
  <si>
    <t>몬 스위트칠리소스 5L</t>
    <phoneticPr fontId="68" type="noConversion"/>
  </si>
  <si>
    <t>코코넛 크림 파우더 370g</t>
    <phoneticPr fontId="68" type="noConversion"/>
  </si>
  <si>
    <t>르네 33차</t>
  </si>
  <si>
    <t>르네 34차</t>
  </si>
  <si>
    <t>홀그레인 머스타드 820g</t>
    <phoneticPr fontId="68" type="noConversion"/>
  </si>
  <si>
    <t>홀그레인 머스타드 5kg</t>
    <phoneticPr fontId="68" type="noConversion"/>
  </si>
  <si>
    <t>디존 머스타드 850g</t>
    <phoneticPr fontId="68" type="noConversion"/>
  </si>
  <si>
    <t>디존 머스타드 5kg</t>
    <phoneticPr fontId="68" type="noConversion"/>
  </si>
  <si>
    <t>OO35264</t>
  </si>
  <si>
    <t>OO35336</t>
  </si>
  <si>
    <t>세계 149차</t>
  </si>
  <si>
    <t>세계 150차</t>
  </si>
  <si>
    <t>세계 151차</t>
  </si>
  <si>
    <t>세계 152차</t>
  </si>
  <si>
    <t>몬 월남쌈(원형16cm) 200g</t>
    <phoneticPr fontId="68" type="noConversion"/>
  </si>
  <si>
    <t>몬 월남쌈(사각16cm) 200g</t>
    <phoneticPr fontId="68" type="noConversion"/>
  </si>
  <si>
    <t>뉴 월남쌈(원형16cm) 300g</t>
    <phoneticPr fontId="68" type="noConversion"/>
  </si>
  <si>
    <t>뉴 월남쌈(원형18cm) 300g</t>
    <phoneticPr fontId="68" type="noConversion"/>
  </si>
  <si>
    <t>PNCHCM2501011</t>
    <phoneticPr fontId="68" type="noConversion"/>
  </si>
  <si>
    <t>타이코코넛 12차</t>
  </si>
  <si>
    <t>수리 267차</t>
  </si>
  <si>
    <t>손순복 17차</t>
  </si>
  <si>
    <t>하이몬 월남쌈소스 295ml</t>
    <phoneticPr fontId="68" type="noConversion"/>
  </si>
  <si>
    <t>에그누들 454g</t>
    <phoneticPr fontId="68" type="noConversion"/>
  </si>
  <si>
    <t>세계 155차</t>
  </si>
  <si>
    <t>세계 156차</t>
  </si>
  <si>
    <t>유니온 47차</t>
  </si>
  <si>
    <t>펜타 30차</t>
  </si>
  <si>
    <t>수리 292차</t>
  </si>
  <si>
    <t>몬 현미월남쌈(원형16cm) 200g*16(홈플용)</t>
    <phoneticPr fontId="68" type="noConversion"/>
  </si>
  <si>
    <t>몬 라이스누들 1mm 250g</t>
    <phoneticPr fontId="68" type="noConversion"/>
  </si>
  <si>
    <t>하이몬 피넛월남쌈소스 230g</t>
    <phoneticPr fontId="68" type="noConversion"/>
  </si>
  <si>
    <t>하이몬 피넛월남쌈소스 4,8kg</t>
    <phoneticPr fontId="68" type="noConversion"/>
  </si>
  <si>
    <t>하이몬 피넛월남쌈소스(홈플용) 230g</t>
    <phoneticPr fontId="68" type="noConversion"/>
  </si>
  <si>
    <t>수리 소이소스 5L</t>
    <phoneticPr fontId="68" type="noConversion"/>
  </si>
  <si>
    <t>수리 호이신소스 435ml(튜브)</t>
    <phoneticPr fontId="68" type="noConversion"/>
  </si>
  <si>
    <t>KTHSE2500012</t>
    <phoneticPr fontId="68" type="noConversion"/>
  </si>
  <si>
    <t>FFAU4308397</t>
    <phoneticPr fontId="68" type="noConversion"/>
  </si>
  <si>
    <t>KTHSE2500013</t>
    <phoneticPr fontId="68" type="noConversion"/>
  </si>
  <si>
    <t>TEMU4342310</t>
    <phoneticPr fontId="68" type="noConversion"/>
  </si>
  <si>
    <t>KTHSE2500014</t>
    <phoneticPr fontId="68" type="noConversion"/>
  </si>
  <si>
    <t>OO35264</t>
    <phoneticPr fontId="68" type="noConversion"/>
  </si>
  <si>
    <t>DFSU7657942</t>
    <phoneticPr fontId="68" type="noConversion"/>
  </si>
  <si>
    <t>SKLCH006058</t>
    <phoneticPr fontId="68" type="noConversion"/>
  </si>
  <si>
    <t>SEGU5473915</t>
    <phoneticPr fontId="68" type="noConversion"/>
  </si>
  <si>
    <t>SKLCH006073</t>
    <phoneticPr fontId="68" type="noConversion"/>
  </si>
  <si>
    <t>UETU5138139</t>
    <phoneticPr fontId="68" type="noConversion"/>
  </si>
  <si>
    <t>SKLCH006031</t>
    <phoneticPr fontId="68" type="noConversion"/>
  </si>
  <si>
    <t>SKHU8206748</t>
    <phoneticPr fontId="68" type="noConversion"/>
  </si>
  <si>
    <t>SKLCH006069</t>
    <phoneticPr fontId="68" type="noConversion"/>
  </si>
  <si>
    <t>F2-250123</t>
    <phoneticPr fontId="68" type="noConversion"/>
  </si>
  <si>
    <t>환산수량</t>
    <phoneticPr fontId="77" type="noConversion"/>
  </si>
  <si>
    <t>증감률</t>
    <phoneticPr fontId="77" type="noConversion"/>
  </si>
  <si>
    <t>XMZ7256436270</t>
    <phoneticPr fontId="68" type="noConversion"/>
  </si>
  <si>
    <t>목이버섯A</t>
    <phoneticPr fontId="68" type="noConversion"/>
  </si>
  <si>
    <t>목이버섯B</t>
    <phoneticPr fontId="68" type="noConversion"/>
  </si>
  <si>
    <t>DFSU2969001</t>
    <phoneticPr fontId="68" type="noConversion"/>
  </si>
  <si>
    <t>CV090927</t>
    <phoneticPr fontId="68" type="noConversion"/>
  </si>
  <si>
    <t>안키모 250g</t>
    <phoneticPr fontId="68" type="noConversion"/>
  </si>
  <si>
    <t>안키모 200g</t>
    <phoneticPr fontId="68" type="noConversion"/>
  </si>
  <si>
    <t>COHEAR265YN046</t>
    <phoneticPr fontId="68" type="noConversion"/>
  </si>
  <si>
    <t>TEMU5594153</t>
    <phoneticPr fontId="68" type="noConversion"/>
  </si>
  <si>
    <t>004467</t>
    <phoneticPr fontId="68" type="noConversion"/>
  </si>
  <si>
    <t>TCNU5189865</t>
    <phoneticPr fontId="68" type="noConversion"/>
  </si>
  <si>
    <t>OO35336</t>
    <phoneticPr fontId="68" type="noConversion"/>
  </si>
  <si>
    <t>KKFU8113737</t>
    <phoneticPr fontId="68" type="noConversion"/>
  </si>
  <si>
    <t>FCIU7229540</t>
    <phoneticPr fontId="68" type="noConversion"/>
  </si>
  <si>
    <t>LCL</t>
    <phoneticPr fontId="68" type="noConversion"/>
  </si>
  <si>
    <t>LYFRLYIF1256506C</t>
    <phoneticPr fontId="68" type="noConversion"/>
  </si>
  <si>
    <t>시노관세사(서울아이씨)</t>
    <phoneticPr fontId="68" type="noConversion"/>
  </si>
  <si>
    <t>시노관세사(서울아이씨)</t>
    <phoneticPr fontId="68" type="noConversion"/>
  </si>
  <si>
    <t>제일인산칼륨</t>
    <phoneticPr fontId="68" type="noConversion"/>
  </si>
  <si>
    <t>제이인산칼륨</t>
    <phoneticPr fontId="68" type="noConversion"/>
  </si>
  <si>
    <t>SDTINC2501035</t>
    <phoneticPr fontId="68" type="noConversion"/>
  </si>
  <si>
    <t>WDFU1214962</t>
    <phoneticPr fontId="68" type="noConversion"/>
  </si>
  <si>
    <t>0297883</t>
    <phoneticPr fontId="68" type="noConversion"/>
  </si>
  <si>
    <t>폴리글리시톨시럽 드럼</t>
    <phoneticPr fontId="68" type="noConversion"/>
  </si>
  <si>
    <t>16시</t>
    <phoneticPr fontId="68" type="noConversion"/>
  </si>
  <si>
    <t>WWTINC2501018</t>
    <phoneticPr fontId="68" type="noConversion"/>
  </si>
  <si>
    <t>DFSU7600891</t>
    <phoneticPr fontId="68" type="noConversion"/>
  </si>
  <si>
    <t>HAS1512224</t>
    <phoneticPr fontId="68" type="noConversion"/>
  </si>
  <si>
    <t>012501TP4INC0681</t>
    <phoneticPr fontId="68" type="noConversion"/>
  </si>
  <si>
    <t>TXGU8458894</t>
    <phoneticPr fontId="68" type="noConversion"/>
  </si>
  <si>
    <t>CKLVN308058</t>
    <phoneticPr fontId="68" type="noConversion"/>
  </si>
  <si>
    <t>012412TP4INC1446</t>
    <phoneticPr fontId="68" type="noConversion"/>
  </si>
  <si>
    <t>FFAU4647030</t>
    <phoneticPr fontId="68" type="noConversion"/>
  </si>
  <si>
    <t>TLLU8900068</t>
    <phoneticPr fontId="68" type="noConversion"/>
  </si>
  <si>
    <t>000317</t>
    <phoneticPr fontId="68" type="noConversion"/>
  </si>
  <si>
    <t>DYL658357</t>
    <phoneticPr fontId="68" type="noConversion"/>
  </si>
  <si>
    <t>15시</t>
    <phoneticPr fontId="68" type="noConversion"/>
  </si>
  <si>
    <t>10시</t>
    <phoneticPr fontId="68" type="noConversion"/>
  </si>
  <si>
    <t>11시</t>
    <phoneticPr fontId="68" type="noConversion"/>
  </si>
  <si>
    <t>LYSE25010014</t>
    <phoneticPr fontId="68" type="noConversion"/>
  </si>
  <si>
    <t>젖산칼륨</t>
    <phoneticPr fontId="68" type="noConversion"/>
  </si>
  <si>
    <t>시노관세사((주)면사랑)</t>
    <phoneticPr fontId="68" type="noConversion"/>
  </si>
  <si>
    <t>KPP 작업(1PLT=32GT)</t>
    <phoneticPr fontId="68" type="noConversion"/>
  </si>
  <si>
    <t>ETA 1/26</t>
    <phoneticPr fontId="68" type="noConversion"/>
  </si>
  <si>
    <t>CKCOTAO9007817</t>
    <phoneticPr fontId="68" type="noConversion"/>
  </si>
  <si>
    <t>포도당20KG</t>
    <phoneticPr fontId="68" type="noConversion"/>
  </si>
  <si>
    <t>KPP 작업</t>
    <phoneticPr fontId="68" type="noConversion"/>
  </si>
  <si>
    <t>PNCHCM2501012</t>
    <phoneticPr fontId="68" type="noConversion"/>
  </si>
  <si>
    <t>BFSZ2501050</t>
    <phoneticPr fontId="68" type="noConversion"/>
  </si>
  <si>
    <t>TRHU5783994</t>
    <phoneticPr fontId="68" type="noConversion"/>
  </si>
  <si>
    <t>HFIBKO251002</t>
    <phoneticPr fontId="68" type="noConversion"/>
  </si>
  <si>
    <t>KTHSE2500015</t>
    <phoneticPr fontId="68" type="noConversion"/>
  </si>
  <si>
    <t>INC2501034</t>
    <phoneticPr fontId="68" type="noConversion"/>
  </si>
  <si>
    <t>SKHU6438868</t>
    <phoneticPr fontId="68" type="noConversion"/>
  </si>
  <si>
    <t>SKHU8124296</t>
    <phoneticPr fontId="68" type="noConversion"/>
  </si>
  <si>
    <t>SMLMBKK4A9223200</t>
    <phoneticPr fontId="68" type="noConversion"/>
  </si>
  <si>
    <t>SM684277</t>
  </si>
  <si>
    <t>SM684298</t>
  </si>
  <si>
    <t>SM684286</t>
  </si>
  <si>
    <t>SM684256</t>
  </si>
  <si>
    <t>SM684222</t>
  </si>
  <si>
    <t>SM684225</t>
  </si>
  <si>
    <t>SM684281</t>
  </si>
  <si>
    <t>SM684251</t>
  </si>
  <si>
    <t>SM684285</t>
  </si>
  <si>
    <t>SM684204</t>
  </si>
  <si>
    <t>실화주-티알코리아</t>
    <phoneticPr fontId="68" type="noConversion"/>
  </si>
  <si>
    <t>실화주-해인에프에스</t>
    <phoneticPr fontId="68" type="noConversion"/>
  </si>
  <si>
    <t xml:space="preserve">라벨 입고 – 1/22(수) 퀵입고 예정 </t>
    <phoneticPr fontId="68" type="noConversion"/>
  </si>
  <si>
    <t>KPP PLT 입고 – 1/22(수) 예정</t>
    <phoneticPr fontId="68" type="noConversion"/>
  </si>
  <si>
    <t>AJ PLT 입고 – 1/22(수)</t>
    <phoneticPr fontId="68" type="noConversion"/>
  </si>
  <si>
    <t>라벨 입고 – 1/22(수)입고로 조율 중</t>
    <phoneticPr fontId="68" type="noConversion"/>
  </si>
  <si>
    <t>25KG설탕(티알코리아)</t>
    <phoneticPr fontId="68" type="noConversion"/>
  </si>
  <si>
    <t>25KG설탕(해인에프에스)</t>
    <phoneticPr fontId="68" type="noConversion"/>
  </si>
  <si>
    <t>25ASLFD420i-1010-1000</t>
    <phoneticPr fontId="68" type="noConversion"/>
  </si>
  <si>
    <t>25ASLFD420i-1010-2000</t>
    <phoneticPr fontId="68" type="noConversion"/>
  </si>
  <si>
    <t>단무지1KG</t>
    <phoneticPr fontId="68" type="noConversion"/>
  </si>
  <si>
    <t>단무지(슬)</t>
    <phoneticPr fontId="68" type="noConversion"/>
  </si>
  <si>
    <t>샌기리(채)</t>
    <phoneticPr fontId="68" type="noConversion"/>
  </si>
  <si>
    <t>샌기리(알밥)</t>
    <phoneticPr fontId="68" type="noConversion"/>
  </si>
  <si>
    <t>우엉</t>
    <phoneticPr fontId="68" type="noConversion"/>
  </si>
  <si>
    <t>POBUTAO250181037</t>
    <phoneticPr fontId="68" type="noConversion"/>
  </si>
  <si>
    <t>CAIU6809442</t>
    <phoneticPr fontId="68" type="noConversion"/>
  </si>
  <si>
    <t>PANP659469</t>
    <phoneticPr fontId="68" type="noConversion"/>
  </si>
  <si>
    <t>JYPRQD2501075</t>
    <phoneticPr fontId="68" type="noConversion"/>
  </si>
  <si>
    <t>DFSU2667552</t>
    <phoneticPr fontId="68" type="noConversion"/>
  </si>
  <si>
    <t>PANP659456</t>
    <phoneticPr fontId="68" type="noConversion"/>
  </si>
  <si>
    <t>습기</t>
    <phoneticPr fontId="68" type="noConversion"/>
  </si>
  <si>
    <t>습기-9PL</t>
    <phoneticPr fontId="68" type="noConversion"/>
  </si>
  <si>
    <t>습기-2PL</t>
    <phoneticPr fontId="68" type="noConversion"/>
  </si>
  <si>
    <t>SKLU2348851</t>
    <phoneticPr fontId="68" type="noConversion"/>
  </si>
  <si>
    <t>KMTU7427121</t>
    <phoneticPr fontId="68" type="noConversion"/>
  </si>
  <si>
    <t>BSIU3147190</t>
    <phoneticPr fontId="68" type="noConversion"/>
  </si>
  <si>
    <t>CAIU6624069</t>
    <phoneticPr fontId="68" type="noConversion"/>
  </si>
  <si>
    <t>SMCU2016650</t>
    <phoneticPr fontId="68" type="noConversion"/>
  </si>
  <si>
    <t>SMCU2022150</t>
    <phoneticPr fontId="68" type="noConversion"/>
  </si>
  <si>
    <t>SMCU2039722</t>
    <phoneticPr fontId="68" type="noConversion"/>
  </si>
  <si>
    <t>SMCU2039893</t>
    <phoneticPr fontId="68" type="noConversion"/>
  </si>
  <si>
    <t>CAIU6430762</t>
    <phoneticPr fontId="68" type="noConversion"/>
  </si>
  <si>
    <t>CAIU6618301</t>
    <phoneticPr fontId="68" type="noConversion"/>
  </si>
  <si>
    <t>FCGU2321759</t>
    <phoneticPr fontId="68" type="noConversion"/>
  </si>
  <si>
    <t>SMCU2016809</t>
    <phoneticPr fontId="68" type="noConversion"/>
  </si>
  <si>
    <t>SMCU2038937</t>
    <phoneticPr fontId="68" type="noConversion"/>
  </si>
  <si>
    <t>WTAOINC25013052</t>
    <phoneticPr fontId="68" type="noConversion"/>
  </si>
  <si>
    <t>동결건조 블루베리 분말</t>
    <phoneticPr fontId="68" type="noConversion"/>
  </si>
  <si>
    <t>8시</t>
    <phoneticPr fontId="68" type="noConversion"/>
  </si>
  <si>
    <t>15시</t>
    <phoneticPr fontId="68" type="noConversion"/>
  </si>
  <si>
    <t>안티치콜리 22차</t>
    <phoneticPr fontId="68" type="noConversion"/>
  </si>
  <si>
    <t>발사믹 크림 500ml</t>
    <phoneticPr fontId="68" type="noConversion"/>
  </si>
  <si>
    <t>AMO242370</t>
    <phoneticPr fontId="68" type="noConversion"/>
  </si>
  <si>
    <t>인고트(브랜드 BANKA)</t>
    <phoneticPr fontId="68" type="noConversion"/>
  </si>
  <si>
    <t>F2-250203</t>
    <phoneticPr fontId="68" type="noConversion"/>
  </si>
  <si>
    <t>인고트(브랜드 MSG)</t>
    <phoneticPr fontId="68" type="noConversion"/>
  </si>
  <si>
    <t>하이몬 쌀국수장국 4,5kg</t>
    <phoneticPr fontId="68" type="noConversion"/>
  </si>
  <si>
    <t>펜타 29차</t>
    <phoneticPr fontId="68" type="noConversion"/>
  </si>
  <si>
    <t>KTHSE2500036</t>
  </si>
  <si>
    <t>KTHSE2500033</t>
  </si>
  <si>
    <t>PNCHCM2501014</t>
    <phoneticPr fontId="68" type="noConversion"/>
  </si>
  <si>
    <t>세계 153차</t>
  </si>
  <si>
    <t>세계 154차</t>
  </si>
  <si>
    <t>타이아시아 24차</t>
  </si>
  <si>
    <t>타이아시아 25차</t>
  </si>
  <si>
    <t>몬 월남쌈(원형16cm) 100g(48입)</t>
    <phoneticPr fontId="68" type="noConversion"/>
  </si>
  <si>
    <t>몬 현미월남쌈(원형16cm) 200g</t>
    <phoneticPr fontId="68" type="noConversion"/>
  </si>
  <si>
    <t>하이몬 칠리 샤브수끼소스 300ml</t>
    <phoneticPr fontId="68" type="noConversion"/>
  </si>
  <si>
    <t>타이누들 1mm 400g</t>
    <phoneticPr fontId="68" type="noConversion"/>
  </si>
  <si>
    <t>타이누들 1mm 4kg</t>
    <phoneticPr fontId="68" type="noConversion"/>
  </si>
  <si>
    <t>타이누들 3mm 400g</t>
    <phoneticPr fontId="68" type="noConversion"/>
  </si>
  <si>
    <t>PNCHCM2501013</t>
  </si>
  <si>
    <t>KTHSE2500034</t>
  </si>
  <si>
    <t>수리 316차</t>
  </si>
  <si>
    <t>수리 317차</t>
  </si>
  <si>
    <t>수리 321차</t>
  </si>
  <si>
    <t>수리 323차</t>
  </si>
  <si>
    <t>몬 스위트칠리소스 5L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</si>
  <si>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</si>
  <si>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</si>
  <si>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수리 287차</t>
  </si>
  <si>
    <t>수리 313차</t>
  </si>
  <si>
    <t>수리 314차</t>
  </si>
  <si>
    <t>수리 315차</t>
  </si>
  <si>
    <t>몬 스위트칠리소스 200ml</t>
    <phoneticPr fontId="68" type="noConversion"/>
  </si>
  <si>
    <t>유니온 48차</t>
  </si>
  <si>
    <t>수리 286차</t>
  </si>
  <si>
    <t>수리 293차</t>
  </si>
  <si>
    <t>몬 라이스누들 3mm 250g</t>
    <phoneticPr fontId="68" type="noConversion"/>
  </si>
  <si>
    <t>하이몬 해선장소스 260g</t>
    <phoneticPr fontId="68" type="noConversion"/>
  </si>
  <si>
    <t>수리 호이신소스 435ml(튜브)</t>
    <phoneticPr fontId="68" type="noConversion"/>
  </si>
  <si>
    <t>세계 157차</t>
  </si>
  <si>
    <t>세계 158차</t>
  </si>
  <si>
    <t>세계 1차</t>
  </si>
  <si>
    <t>세계 2차</t>
  </si>
  <si>
    <t>뉴 월남쌈(원형16cm) 300g</t>
    <phoneticPr fontId="68" type="noConversion"/>
  </si>
  <si>
    <t>뉴 월남쌈(사각16cm) 300g</t>
    <phoneticPr fontId="68" type="noConversion"/>
  </si>
  <si>
    <t>뉴 월남쌈사탕수수(원형22cm) 500g</t>
    <phoneticPr fontId="68" type="noConversion"/>
  </si>
  <si>
    <t>몬 월남쌈(원형16cm) 200g</t>
    <phoneticPr fontId="68" type="noConversion"/>
  </si>
  <si>
    <t>몬 월남쌈(원형16cm) 500g</t>
    <phoneticPr fontId="68" type="noConversion"/>
  </si>
  <si>
    <t>ONEU2056134</t>
    <phoneticPr fontId="68" type="noConversion"/>
  </si>
  <si>
    <t>KTHSE2500028</t>
    <phoneticPr fontId="68" type="noConversion"/>
  </si>
  <si>
    <t>KTHSE2500036</t>
    <phoneticPr fontId="68" type="noConversion"/>
  </si>
  <si>
    <t>KTHSE2500037</t>
    <phoneticPr fontId="68" type="noConversion"/>
  </si>
  <si>
    <t>KTHSE2500033</t>
    <phoneticPr fontId="68" type="noConversion"/>
  </si>
  <si>
    <t>KMTU7393269</t>
    <phoneticPr fontId="68" type="noConversion"/>
  </si>
  <si>
    <t>FFAU1086995</t>
    <phoneticPr fontId="68" type="noConversion"/>
  </si>
  <si>
    <t>KMTCLCH5032914</t>
    <phoneticPr fontId="68" type="noConversion"/>
  </si>
  <si>
    <t>톤백설탕</t>
    <phoneticPr fontId="68" type="noConversion"/>
  </si>
  <si>
    <t>HS트레이딩</t>
    <phoneticPr fontId="68" type="noConversion"/>
  </si>
  <si>
    <t>팔레트 2월3일 입고</t>
    <phoneticPr fontId="68" type="noConversion"/>
  </si>
  <si>
    <t>케이비켐㈜</t>
    <phoneticPr fontId="68" type="noConversion"/>
  </si>
  <si>
    <t>SHXM2501074B</t>
    <phoneticPr fontId="68" type="noConversion"/>
  </si>
  <si>
    <t>OOLU8346039</t>
    <phoneticPr fontId="68" type="noConversion"/>
  </si>
  <si>
    <t>TRIU0575667</t>
    <phoneticPr fontId="68" type="noConversion"/>
  </si>
  <si>
    <t>자라</t>
    <phoneticPr fontId="68" type="noConversion"/>
  </si>
  <si>
    <t>WDFCGBF30702119</t>
    <phoneticPr fontId="68" type="noConversion"/>
  </si>
  <si>
    <t>WDFU1220944</t>
    <phoneticPr fontId="68" type="noConversion"/>
  </si>
  <si>
    <t>020556</t>
    <phoneticPr fontId="68" type="noConversion"/>
  </si>
  <si>
    <t>TEMU0399323</t>
    <phoneticPr fontId="68" type="noConversion"/>
  </si>
  <si>
    <t>FCIU7139301</t>
    <phoneticPr fontId="68" type="noConversion"/>
  </si>
  <si>
    <t>PNCHCM2501013</t>
    <phoneticPr fontId="68" type="noConversion"/>
  </si>
  <si>
    <t>NSSU7100063</t>
    <phoneticPr fontId="68" type="noConversion"/>
  </si>
  <si>
    <t>HFIBKO251044</t>
    <phoneticPr fontId="68" type="noConversion"/>
  </si>
  <si>
    <t>HALU2425290</t>
    <phoneticPr fontId="68" type="noConversion"/>
  </si>
  <si>
    <t>KTHSE2500034</t>
    <phoneticPr fontId="68" type="noConversion"/>
  </si>
  <si>
    <t>BSIU2973514</t>
    <phoneticPr fontId="68" type="noConversion"/>
  </si>
  <si>
    <t>KTHSE2500035</t>
    <phoneticPr fontId="68" type="noConversion"/>
  </si>
  <si>
    <t>BEAU2925096</t>
    <phoneticPr fontId="68" type="noConversion"/>
  </si>
  <si>
    <t>피알로지스틱(세계주철산업)</t>
    <phoneticPr fontId="68" type="noConversion"/>
  </si>
  <si>
    <t>CAST IRON DRAIN</t>
    <phoneticPr fontId="68" type="noConversion"/>
  </si>
  <si>
    <t>TMXGICHD6860040A</t>
    <phoneticPr fontId="68" type="noConversion"/>
  </si>
  <si>
    <t>DWSU2400093</t>
    <phoneticPr fontId="68" type="noConversion"/>
  </si>
  <si>
    <t>0166444</t>
    <phoneticPr fontId="68" type="noConversion"/>
  </si>
  <si>
    <t>FQDINC25000655</t>
    <phoneticPr fontId="68" type="noConversion"/>
  </si>
  <si>
    <t>딸기 파우다</t>
    <phoneticPr fontId="68" type="noConversion"/>
  </si>
  <si>
    <t>MARS AUSTRALIA 5차</t>
    <phoneticPr fontId="68" type="noConversion"/>
  </si>
  <si>
    <t>습기</t>
    <phoneticPr fontId="68" type="noConversion"/>
  </si>
  <si>
    <t>튀긴마늘150G</t>
    <phoneticPr fontId="68" type="noConversion"/>
  </si>
  <si>
    <t>튀긴마늘500G(A)</t>
    <phoneticPr fontId="68" type="noConversion"/>
  </si>
  <si>
    <t>튀긴마늘500G(B)</t>
    <phoneticPr fontId="68" type="noConversion"/>
  </si>
  <si>
    <t>죽순</t>
    <phoneticPr fontId="68" type="noConversion"/>
  </si>
  <si>
    <t>CKCOTAO2014535</t>
    <phoneticPr fontId="68" type="noConversion"/>
  </si>
  <si>
    <t>BEAU4797498</t>
    <phoneticPr fontId="68" type="noConversion"/>
  </si>
  <si>
    <t>CKL39200</t>
    <phoneticPr fontId="68" type="noConversion"/>
  </si>
  <si>
    <t>타카나(매운맛)</t>
    <phoneticPr fontId="68" type="noConversion"/>
  </si>
  <si>
    <t>SITTAGIN435807</t>
    <phoneticPr fontId="68" type="noConversion"/>
  </si>
  <si>
    <t>SITU2885603</t>
    <phoneticPr fontId="68" type="noConversion"/>
  </si>
  <si>
    <t>023368</t>
    <phoneticPr fontId="68" type="noConversion"/>
  </si>
  <si>
    <t>보세운송,검역,실화주-우리와</t>
    <phoneticPr fontId="68" type="noConversion"/>
  </si>
  <si>
    <t>HASLS22241201953</t>
    <phoneticPr fontId="68" type="noConversion"/>
  </si>
  <si>
    <t>SKLU1552834</t>
    <phoneticPr fontId="68" type="noConversion"/>
  </si>
  <si>
    <t>HAL442079</t>
    <phoneticPr fontId="68" type="noConversion"/>
  </si>
  <si>
    <t>DTECH 10L NAOX PET FOOD(액상)</t>
    <phoneticPr fontId="68" type="noConversion"/>
  </si>
  <si>
    <t>KTHSE2500055</t>
    <phoneticPr fontId="68" type="noConversion"/>
  </si>
  <si>
    <t>KTHSE2500043</t>
    <phoneticPr fontId="68" type="noConversion"/>
  </si>
  <si>
    <t>KTHSE2500061</t>
    <phoneticPr fontId="68" type="noConversion"/>
  </si>
  <si>
    <t>KTHSE2500059</t>
    <phoneticPr fontId="68" type="noConversion"/>
  </si>
  <si>
    <t>PNCHCM2501015</t>
    <phoneticPr fontId="68" type="noConversion"/>
  </si>
  <si>
    <t>PNCHCM2501016</t>
    <phoneticPr fontId="68" type="noConversion"/>
  </si>
  <si>
    <t>WBPU7079568</t>
    <phoneticPr fontId="68" type="noConversion"/>
  </si>
  <si>
    <t>FCIU7236277</t>
    <phoneticPr fontId="68" type="noConversion"/>
  </si>
  <si>
    <t>FCIU6239306</t>
    <phoneticPr fontId="68" type="noConversion"/>
  </si>
  <si>
    <t>CKL328048</t>
    <phoneticPr fontId="68" type="noConversion"/>
  </si>
  <si>
    <t>ETA 1/31,프리타임 2/10 이전</t>
    <phoneticPr fontId="68" type="noConversion"/>
  </si>
  <si>
    <t>TEMU0787381</t>
    <phoneticPr fontId="68" type="noConversion"/>
  </si>
  <si>
    <t>TEMU3907515</t>
    <phoneticPr fontId="68" type="noConversion"/>
  </si>
  <si>
    <t>KMTU7410978</t>
    <phoneticPr fontId="68" type="noConversion"/>
  </si>
  <si>
    <t>SEGU2474190</t>
    <phoneticPr fontId="68" type="noConversion"/>
  </si>
  <si>
    <t>BEAU2601306</t>
    <phoneticPr fontId="68" type="noConversion"/>
  </si>
  <si>
    <t>BEAU2918646</t>
    <phoneticPr fontId="68" type="noConversion"/>
  </si>
  <si>
    <t>FTAU1072073</t>
    <phoneticPr fontId="68" type="noConversion"/>
  </si>
  <si>
    <t>SEGU2269683</t>
    <phoneticPr fontId="68" type="noConversion"/>
  </si>
  <si>
    <t>TEMU5527900</t>
    <phoneticPr fontId="68" type="noConversion"/>
  </si>
  <si>
    <t>BEAU2933933</t>
    <phoneticPr fontId="68" type="noConversion"/>
  </si>
  <si>
    <t>BEAU2607330</t>
  </si>
  <si>
    <t>BEAU2929131</t>
  </si>
  <si>
    <t>DFSU1876898</t>
  </si>
  <si>
    <t>FTAU1036796</t>
  </si>
  <si>
    <t>FTAU1113378</t>
  </si>
  <si>
    <t>SEGU1527124</t>
  </si>
  <si>
    <t>SEGU1849516</t>
  </si>
  <si>
    <t>SEGU3145630</t>
  </si>
  <si>
    <t>TEMU3289361</t>
  </si>
  <si>
    <t>TGBU2633997</t>
  </si>
  <si>
    <t>KMC651539</t>
  </si>
  <si>
    <t>KMC651587</t>
  </si>
  <si>
    <t>KMC651586</t>
  </si>
  <si>
    <t>KMC654336</t>
  </si>
  <si>
    <t>KMC654390</t>
  </si>
  <si>
    <t>KMC654337</t>
  </si>
  <si>
    <t>KMC654347</t>
  </si>
  <si>
    <t>KMC651540</t>
  </si>
  <si>
    <t>KMC654342</t>
  </si>
  <si>
    <t>KMC654399</t>
  </si>
  <si>
    <t>012501MA7INC0918</t>
    <phoneticPr fontId="68" type="noConversion"/>
  </si>
  <si>
    <t>012501TP4INC1042</t>
    <phoneticPr fontId="68" type="noConversion"/>
  </si>
  <si>
    <t>프리타임 2/9</t>
    <phoneticPr fontId="68" type="noConversion"/>
  </si>
  <si>
    <t>012501MA7INC1176</t>
    <phoneticPr fontId="68" type="noConversion"/>
  </si>
  <si>
    <t>프리타임 2/10</t>
    <phoneticPr fontId="68" type="noConversion"/>
  </si>
  <si>
    <t>COINC2501078</t>
    <phoneticPr fontId="68" type="noConversion"/>
  </si>
  <si>
    <t>프리타임 2/12</t>
    <phoneticPr fontId="68" type="noConversion"/>
  </si>
  <si>
    <t>INC2501070</t>
    <phoneticPr fontId="68" type="noConversion"/>
  </si>
  <si>
    <t>012501DU2INC1420</t>
    <phoneticPr fontId="68" type="noConversion"/>
  </si>
  <si>
    <t>SIF430922</t>
    <phoneticPr fontId="68" type="noConversion"/>
  </si>
  <si>
    <t>SIF436931</t>
    <phoneticPr fontId="68" type="noConversion"/>
  </si>
  <si>
    <t>자라자재</t>
    <phoneticPr fontId="68" type="noConversion"/>
  </si>
  <si>
    <t>높이 3.3으로 오픈탑 컨테이너</t>
    <phoneticPr fontId="68" type="noConversion"/>
  </si>
  <si>
    <t>SEKU5217728</t>
    <phoneticPr fontId="68" type="noConversion"/>
  </si>
  <si>
    <t>F2-250204</t>
    <phoneticPr fontId="68" type="noConversion"/>
  </si>
  <si>
    <t>F2-250206</t>
    <phoneticPr fontId="68" type="noConversion"/>
  </si>
  <si>
    <t>13시</t>
    <phoneticPr fontId="68" type="noConversion"/>
  </si>
  <si>
    <t>16시</t>
    <phoneticPr fontId="68" type="noConversion"/>
  </si>
  <si>
    <t>14시</t>
    <phoneticPr fontId="68" type="noConversion"/>
  </si>
  <si>
    <t>15시</t>
    <phoneticPr fontId="68" type="noConversion"/>
  </si>
  <si>
    <t>HASLS22241201955</t>
    <phoneticPr fontId="68" type="noConversion"/>
  </si>
  <si>
    <t>푸드블레싱 17차</t>
    <phoneticPr fontId="68" type="noConversion"/>
  </si>
  <si>
    <t>타이아시아 24차</t>
    <phoneticPr fontId="68" type="noConversion"/>
  </si>
  <si>
    <t>HASLS22241201951</t>
    <phoneticPr fontId="68" type="noConversion"/>
  </si>
  <si>
    <t>HALU2413540</t>
    <phoneticPr fontId="68" type="noConversion"/>
  </si>
  <si>
    <t>SKLU1670760</t>
    <phoneticPr fontId="68" type="noConversion"/>
  </si>
  <si>
    <t>SKLU1944476</t>
    <phoneticPr fontId="68" type="noConversion"/>
  </si>
  <si>
    <t>HAL424071</t>
    <phoneticPr fontId="68" type="noConversion"/>
  </si>
  <si>
    <t>HAL444481</t>
    <phoneticPr fontId="68" type="noConversion"/>
  </si>
  <si>
    <t>HAL444291</t>
    <phoneticPr fontId="68" type="noConversion"/>
  </si>
  <si>
    <t>CSENS 9L POULTRY NAOX(액상)</t>
    <phoneticPr fontId="68" type="noConversion"/>
  </si>
  <si>
    <t>CSENS 12L POULTRY NAOX(액상)</t>
    <phoneticPr fontId="68" type="noConversion"/>
  </si>
  <si>
    <t>프리타임 2/9</t>
  </si>
  <si>
    <t>프리타임 2/9</t>
    <phoneticPr fontId="68" type="noConversion"/>
  </si>
  <si>
    <t>TGBU7066751</t>
    <phoneticPr fontId="68" type="noConversion"/>
  </si>
  <si>
    <t>VS527248</t>
    <phoneticPr fontId="68" type="noConversion"/>
  </si>
  <si>
    <t>프리타임 2/5</t>
  </si>
  <si>
    <t>13시,통관완료</t>
    <phoneticPr fontId="68" type="noConversion"/>
  </si>
  <si>
    <t>14시,통관완료</t>
    <phoneticPr fontId="68" type="noConversion"/>
  </si>
  <si>
    <t>실화주-대한사료,14시</t>
    <phoneticPr fontId="68" type="noConversion"/>
  </si>
  <si>
    <t>TXGU6744137</t>
    <phoneticPr fontId="68" type="noConversion"/>
  </si>
  <si>
    <t>CKLVN308148</t>
    <phoneticPr fontId="68" type="noConversion"/>
  </si>
  <si>
    <t>SKLU2358654</t>
    <phoneticPr fontId="68" type="noConversion"/>
  </si>
  <si>
    <t>HAL441911</t>
    <phoneticPr fontId="68" type="noConversion"/>
  </si>
  <si>
    <t>14시</t>
    <phoneticPr fontId="68" type="noConversion"/>
  </si>
  <si>
    <t>코만</t>
    <phoneticPr fontId="68" type="noConversion"/>
  </si>
  <si>
    <t>LCL</t>
    <phoneticPr fontId="68" type="noConversion"/>
  </si>
  <si>
    <t>수출건</t>
    <phoneticPr fontId="68" type="noConversion"/>
  </si>
  <si>
    <t>F2-250204(2)</t>
    <phoneticPr fontId="68" type="noConversion"/>
  </si>
  <si>
    <t>9시</t>
    <phoneticPr fontId="68" type="noConversion"/>
  </si>
  <si>
    <t>INC2501074</t>
    <phoneticPr fontId="68" type="noConversion"/>
  </si>
  <si>
    <t>TCNU2147737</t>
    <phoneticPr fontId="68" type="noConversion"/>
  </si>
  <si>
    <t>TCNU2152688</t>
    <phoneticPr fontId="68" type="noConversion"/>
  </si>
  <si>
    <t>EMCSTD1593</t>
    <phoneticPr fontId="68" type="noConversion"/>
  </si>
  <si>
    <t>EMCSTD1583</t>
    <phoneticPr fontId="68" type="noConversion"/>
  </si>
  <si>
    <t>프리타임 2/10</t>
    <phoneticPr fontId="68" type="noConversion"/>
  </si>
  <si>
    <t>13시</t>
    <phoneticPr fontId="68" type="noConversion"/>
  </si>
  <si>
    <t>씨에치홀딩스</t>
    <phoneticPr fontId="68" type="noConversion"/>
  </si>
  <si>
    <t>HASLS22241201956</t>
    <phoneticPr fontId="68" type="noConversion"/>
  </si>
  <si>
    <t>HASLS22241201957</t>
    <phoneticPr fontId="68" type="noConversion"/>
  </si>
  <si>
    <t>실화주-우리와</t>
    <phoneticPr fontId="68" type="noConversion"/>
  </si>
  <si>
    <t>CSENS 10L POULTRY NAOX(액상)</t>
    <phoneticPr fontId="68" type="noConversion"/>
  </si>
  <si>
    <t>FFAU4550409</t>
    <phoneticPr fontId="68" type="noConversion"/>
  </si>
  <si>
    <t>CKLVN314677</t>
    <phoneticPr fontId="68" type="noConversion"/>
  </si>
  <si>
    <t>GAOU6005823</t>
    <phoneticPr fontId="68" type="noConversion"/>
  </si>
  <si>
    <t>CKLVN314675</t>
    <phoneticPr fontId="68" type="noConversion"/>
  </si>
  <si>
    <t>FBLU0196832</t>
    <phoneticPr fontId="68" type="noConversion"/>
  </si>
  <si>
    <t>BMOU6494387</t>
    <phoneticPr fontId="68" type="noConversion"/>
  </si>
  <si>
    <t>VSICO20902732</t>
    <phoneticPr fontId="68" type="noConversion"/>
  </si>
  <si>
    <t>TXGU6748908</t>
    <phoneticPr fontId="68" type="noConversion"/>
  </si>
  <si>
    <t>CKLVN314603</t>
    <phoneticPr fontId="68" type="noConversion"/>
  </si>
  <si>
    <t>칩블럭(90*70*85)</t>
    <phoneticPr fontId="68" type="noConversion"/>
  </si>
  <si>
    <t>칩블럭(75*75*75)</t>
    <phoneticPr fontId="68" type="noConversion"/>
  </si>
  <si>
    <t>유니온 50차</t>
    <phoneticPr fontId="68" type="noConversion"/>
  </si>
  <si>
    <t>몬 라이스누들 3mm 250g</t>
    <phoneticPr fontId="68" type="noConversion"/>
  </si>
  <si>
    <t>스퀴드 10차</t>
  </si>
  <si>
    <t>ufc 3차</t>
  </si>
  <si>
    <t>스퀴드 휘시소스 300ml</t>
    <phoneticPr fontId="68" type="noConversion"/>
  </si>
  <si>
    <t>스퀴드 휘시소스 700ml</t>
    <phoneticPr fontId="68" type="noConversion"/>
  </si>
  <si>
    <t>스퀴드 휘시소스  4500ml</t>
    <phoneticPr fontId="68" type="noConversion"/>
  </si>
  <si>
    <t>몬 망고슬라이스 565g</t>
    <phoneticPr fontId="68" type="noConversion"/>
  </si>
  <si>
    <t>HFIBKO25200F</t>
  </si>
  <si>
    <t>타이아시아 26차</t>
  </si>
  <si>
    <t>펜타 31차</t>
  </si>
  <si>
    <t>타이누들 3mm 400g</t>
    <phoneticPr fontId="68" type="noConversion"/>
  </si>
  <si>
    <t>하이몬 쌀국수장국 4,5kg</t>
    <phoneticPr fontId="68" type="noConversion"/>
  </si>
  <si>
    <t>레드와인 식초 500ml</t>
    <phoneticPr fontId="68" type="noConversion"/>
  </si>
  <si>
    <t>화이트와인 식초 500ml</t>
    <phoneticPr fontId="68" type="noConversion"/>
  </si>
  <si>
    <t>안티치콜리 23차</t>
    <phoneticPr fontId="68" type="noConversion"/>
  </si>
  <si>
    <t>AMO242525</t>
    <phoneticPr fontId="68" type="noConversion"/>
  </si>
  <si>
    <t>파슬리 12g</t>
    <phoneticPr fontId="68" type="noConversion"/>
  </si>
  <si>
    <t>APO241484</t>
    <phoneticPr fontId="68" type="noConversion"/>
  </si>
  <si>
    <t>The Spice Factory 8차(면세)</t>
    <phoneticPr fontId="68" type="noConversion"/>
  </si>
  <si>
    <t>스타아니스 60g</t>
    <phoneticPr fontId="68" type="noConversion"/>
  </si>
  <si>
    <t>The Spice Factory 10-1차(과세)</t>
    <phoneticPr fontId="68" type="noConversion"/>
  </si>
  <si>
    <t>AIR</t>
    <phoneticPr fontId="68" type="noConversion"/>
  </si>
  <si>
    <t>KTHSE2500081</t>
    <phoneticPr fontId="68" type="noConversion"/>
  </si>
  <si>
    <t>HFIBKO25200F</t>
    <phoneticPr fontId="68" type="noConversion"/>
  </si>
  <si>
    <t>HALU2409473</t>
    <phoneticPr fontId="68" type="noConversion"/>
  </si>
  <si>
    <t>KTHSE2500050</t>
    <phoneticPr fontId="68" type="noConversion"/>
  </si>
  <si>
    <t>SEGU3366414</t>
    <phoneticPr fontId="68" type="noConversion"/>
  </si>
  <si>
    <t>KTHSE2500075</t>
    <phoneticPr fontId="68" type="noConversion"/>
  </si>
  <si>
    <t>11시</t>
    <phoneticPr fontId="68" type="noConversion"/>
  </si>
  <si>
    <t>13시</t>
    <phoneticPr fontId="68" type="noConversion"/>
  </si>
  <si>
    <t>14시</t>
    <phoneticPr fontId="68" type="noConversion"/>
  </si>
  <si>
    <t>APA2500479</t>
    <phoneticPr fontId="68" type="noConversion"/>
  </si>
  <si>
    <t>CAIU4939051</t>
    <phoneticPr fontId="68" type="noConversion"/>
  </si>
  <si>
    <t>HALU2332366</t>
    <phoneticPr fontId="68" type="noConversion"/>
  </si>
  <si>
    <t>HAL440509</t>
    <phoneticPr fontId="68" type="noConversion"/>
  </si>
  <si>
    <t>HALU2356408</t>
    <phoneticPr fontId="68" type="noConversion"/>
  </si>
  <si>
    <t>HAL440610</t>
    <phoneticPr fontId="68" type="noConversion"/>
  </si>
  <si>
    <t>SKLU2125740</t>
    <phoneticPr fontId="68" type="noConversion"/>
  </si>
  <si>
    <t>HAL440602</t>
    <phoneticPr fontId="68" type="noConversion"/>
  </si>
  <si>
    <t>TGCU2412480</t>
    <phoneticPr fontId="68" type="noConversion"/>
  </si>
  <si>
    <t>HAL440551</t>
    <phoneticPr fontId="68" type="noConversion"/>
  </si>
  <si>
    <t>실화주-씨에치홀딩스</t>
    <phoneticPr fontId="68" type="noConversion"/>
  </si>
  <si>
    <t>2/21 입항</t>
    <phoneticPr fontId="68" type="noConversion"/>
  </si>
  <si>
    <t>15KG설탕</t>
    <phoneticPr fontId="68" type="noConversion"/>
  </si>
  <si>
    <t>실화주-엘앤엘</t>
    <phoneticPr fontId="68" type="noConversion"/>
  </si>
  <si>
    <t>TEMU0448161</t>
    <phoneticPr fontId="68" type="noConversion"/>
  </si>
  <si>
    <t>KTHSE2500060</t>
    <phoneticPr fontId="68" type="noConversion"/>
  </si>
  <si>
    <t>TXGU5041016</t>
    <phoneticPr fontId="68" type="noConversion"/>
  </si>
  <si>
    <t>BMOU1424073</t>
    <phoneticPr fontId="68" type="noConversion"/>
  </si>
  <si>
    <t>TCLU7229070</t>
    <phoneticPr fontId="68" type="noConversion"/>
  </si>
  <si>
    <t>F2-250213</t>
    <phoneticPr fontId="68" type="noConversion"/>
  </si>
  <si>
    <t>F2-250214</t>
    <phoneticPr fontId="68" type="noConversion"/>
  </si>
  <si>
    <t>JYPRQD2502005</t>
    <phoneticPr fontId="68" type="noConversion"/>
  </si>
  <si>
    <t>백초생강(3KG*4EA)</t>
    <phoneticPr fontId="68" type="noConversion"/>
  </si>
  <si>
    <t>BSIU3028631</t>
    <phoneticPr fontId="68" type="noConversion"/>
  </si>
  <si>
    <t>PANP784510</t>
    <phoneticPr fontId="68" type="noConversion"/>
  </si>
  <si>
    <t>합성수지</t>
    <phoneticPr fontId="68" type="noConversion"/>
  </si>
  <si>
    <t>SNKO190250102197</t>
    <phoneticPr fontId="68" type="noConversion"/>
  </si>
  <si>
    <t>ONEYGOAE49419700</t>
    <phoneticPr fontId="68" type="noConversion"/>
  </si>
  <si>
    <t>MAEU720573428</t>
    <phoneticPr fontId="68" type="noConversion"/>
  </si>
  <si>
    <t>JKT0481926</t>
    <phoneticPr fontId="68" type="noConversion"/>
  </si>
  <si>
    <t xml:space="preserve">ETA 2/17,2/13 한글라벨 발주 </t>
    <phoneticPr fontId="68" type="noConversion"/>
  </si>
  <si>
    <t>WDFCGBF30752117A</t>
    <phoneticPr fontId="68" type="noConversion"/>
  </si>
  <si>
    <t>WDFU1207330</t>
    <phoneticPr fontId="68" type="noConversion"/>
  </si>
  <si>
    <t>020566</t>
    <phoneticPr fontId="68" type="noConversion"/>
  </si>
  <si>
    <t>WDFCGBF30752117B</t>
    <phoneticPr fontId="68" type="noConversion"/>
  </si>
  <si>
    <t>유니온 52차</t>
  </si>
  <si>
    <t>타이와 6차</t>
  </si>
  <si>
    <t>몬 라이스누들 3mm 250g</t>
    <phoneticPr fontId="68" type="noConversion"/>
  </si>
  <si>
    <t>몬 라이스누들 3mm 500g</t>
    <phoneticPr fontId="68" type="noConversion"/>
  </si>
  <si>
    <t>멍빈누들 200g</t>
    <phoneticPr fontId="68" type="noConversion"/>
  </si>
  <si>
    <t>멍빈누들 500g</t>
    <phoneticPr fontId="68" type="noConversion"/>
  </si>
  <si>
    <t>타피오카 펄 400g</t>
    <phoneticPr fontId="68" type="noConversion"/>
  </si>
  <si>
    <t>KTHSE2500093</t>
  </si>
  <si>
    <t>KTHSE2500086</t>
  </si>
  <si>
    <t>코만</t>
    <phoneticPr fontId="68" type="noConversion"/>
  </si>
  <si>
    <t>타이와 6차</t>
    <phoneticPr fontId="68" type="noConversion"/>
  </si>
  <si>
    <t>수리 299차</t>
  </si>
  <si>
    <t>수리 301차</t>
  </si>
  <si>
    <t>수리 302차</t>
  </si>
  <si>
    <t>몬 스위트칠리소스 5L</t>
    <phoneticPr fontId="68" type="noConversion"/>
  </si>
  <si>
    <t>수리 칠리페이스트(볶음) 3kg</t>
    <phoneticPr fontId="68" type="noConversion"/>
  </si>
  <si>
    <t>수리 칠리페이스트(똠얌) 3kg</t>
    <phoneticPr fontId="68" type="noConversion"/>
  </si>
  <si>
    <t>몬 스위트칠리소스 435ml(튜브)</t>
    <phoneticPr fontId="68" type="noConversion"/>
  </si>
  <si>
    <t>수리 쓰리라차소스 435ml(튜브)</t>
    <phoneticPr fontId="68" type="noConversion"/>
  </si>
  <si>
    <t>수리 322차</t>
    <phoneticPr fontId="68" type="noConversion"/>
  </si>
  <si>
    <t>KTHSE2500064</t>
    <phoneticPr fontId="68" type="noConversion"/>
  </si>
  <si>
    <t>수리 304차</t>
    <phoneticPr fontId="68" type="noConversion"/>
  </si>
  <si>
    <t>몬 스위트칠리소스 20L</t>
    <phoneticPr fontId="68" type="noConversion"/>
  </si>
  <si>
    <t>수리 288차</t>
  </si>
  <si>
    <t>수리 295차</t>
  </si>
  <si>
    <t>수리 296차</t>
  </si>
  <si>
    <t>수리 297차</t>
  </si>
  <si>
    <t>수리 쓰리라차소스 295ml</t>
    <phoneticPr fontId="68" type="noConversion"/>
  </si>
  <si>
    <t>화끈하게 매운쓰리라차소스 295ml</t>
    <phoneticPr fontId="68" type="noConversion"/>
  </si>
  <si>
    <t>몬 스위트칠리소스 295ml</t>
    <phoneticPr fontId="68" type="noConversion"/>
  </si>
  <si>
    <t>새로운병적용차순(1p=88b)</t>
    <phoneticPr fontId="68" type="noConversion"/>
  </si>
  <si>
    <t>푸드블레싱 18차</t>
  </si>
  <si>
    <t>타이아시아 27차</t>
  </si>
  <si>
    <t>하이몬 칠리 샤브수끼소스 300ml</t>
    <phoneticPr fontId="68" type="noConversion"/>
  </si>
  <si>
    <t>타이누들 1mm 400g</t>
    <phoneticPr fontId="68" type="noConversion"/>
  </si>
  <si>
    <t>타이누들 5mm 400g</t>
    <phoneticPr fontId="68" type="noConversion"/>
  </si>
  <si>
    <t>에그누들 454g</t>
    <phoneticPr fontId="68" type="noConversion"/>
  </si>
  <si>
    <t>KTHSE2500085</t>
  </si>
  <si>
    <t>세계 159차</t>
  </si>
  <si>
    <t>세계 160차</t>
  </si>
  <si>
    <t>세계 161차</t>
  </si>
  <si>
    <t>세계 162차</t>
  </si>
  <si>
    <t>몬 월남쌈(사각16cm) 200g</t>
    <phoneticPr fontId="68" type="noConversion"/>
  </si>
  <si>
    <t>몬 현미월남쌈(원형16cm) 200g</t>
    <phoneticPr fontId="68" type="noConversion"/>
  </si>
  <si>
    <t>뉴 월남쌈(원형16cm) 300g</t>
    <phoneticPr fontId="68" type="noConversion"/>
  </si>
  <si>
    <t>몬 월남쌈(원형16cm) 200g</t>
    <phoneticPr fontId="68" type="noConversion"/>
  </si>
  <si>
    <t>PNCHCM2502010</t>
    <phoneticPr fontId="68" type="noConversion"/>
  </si>
  <si>
    <t>FTAU1044370</t>
    <phoneticPr fontId="68" type="noConversion"/>
  </si>
  <si>
    <t>TEMU0267287</t>
    <phoneticPr fontId="68" type="noConversion"/>
  </si>
  <si>
    <t>FTAU1105705</t>
    <phoneticPr fontId="68" type="noConversion"/>
  </si>
  <si>
    <t>SEGU2969434</t>
    <phoneticPr fontId="68" type="noConversion"/>
  </si>
  <si>
    <t>DFSU1988671</t>
    <phoneticPr fontId="68" type="noConversion"/>
  </si>
  <si>
    <t>FCIU6517032</t>
    <phoneticPr fontId="68" type="noConversion"/>
  </si>
  <si>
    <t>TEMU0452080</t>
    <phoneticPr fontId="68" type="noConversion"/>
  </si>
  <si>
    <t>TEMU0409864</t>
    <phoneticPr fontId="68" type="noConversion"/>
  </si>
  <si>
    <t>FTAU1050285</t>
    <phoneticPr fontId="68" type="noConversion"/>
  </si>
  <si>
    <t>KTHSE2500093</t>
    <phoneticPr fontId="68" type="noConversion"/>
  </si>
  <si>
    <t>25KG설탕</t>
    <phoneticPr fontId="68" type="noConversion"/>
  </si>
  <si>
    <t>2/17 입항</t>
    <phoneticPr fontId="68" type="noConversion"/>
  </si>
  <si>
    <t>10시30분</t>
    <phoneticPr fontId="68" type="noConversion"/>
  </si>
  <si>
    <t>13시</t>
    <phoneticPr fontId="68" type="noConversion"/>
  </si>
  <si>
    <t>10시</t>
    <phoneticPr fontId="68" type="noConversion"/>
  </si>
  <si>
    <t>TCNU5290757</t>
    <phoneticPr fontId="68" type="noConversion"/>
  </si>
  <si>
    <t>TCLU8144656</t>
    <phoneticPr fontId="68" type="noConversion"/>
  </si>
  <si>
    <t>1/1~1/4</t>
    <phoneticPr fontId="68" type="noConversion"/>
  </si>
  <si>
    <t>1/6~1/11</t>
  </si>
  <si>
    <t>1/13~1/18</t>
  </si>
  <si>
    <t>1/20~1/25</t>
  </si>
  <si>
    <t>1/27~2/1</t>
  </si>
  <si>
    <t>2/3~2/8</t>
  </si>
  <si>
    <t>2/10~2/15</t>
  </si>
  <si>
    <t>이번주 컨테이너</t>
    <phoneticPr fontId="68" type="noConversion"/>
  </si>
  <si>
    <t>저번주 컨테이너</t>
    <phoneticPr fontId="68" type="noConversion"/>
  </si>
  <si>
    <t>딸기 파우다</t>
    <phoneticPr fontId="68" type="noConversion"/>
  </si>
  <si>
    <t>FQDINC25000873</t>
    <phoneticPr fontId="68" type="noConversion"/>
  </si>
  <si>
    <t>블루베리 믹스필링</t>
    <phoneticPr fontId="68" type="noConversion"/>
  </si>
  <si>
    <t>SJTJ25020017</t>
    <phoneticPr fontId="68" type="noConversion"/>
  </si>
  <si>
    <t>WTAOINC25023012</t>
    <phoneticPr fontId="68" type="noConversion"/>
  </si>
  <si>
    <t>동결건조 블루베리 분말</t>
    <phoneticPr fontId="68" type="noConversion"/>
  </si>
  <si>
    <t>F2-250220</t>
    <phoneticPr fontId="68" type="noConversion"/>
  </si>
  <si>
    <t>F2-250221</t>
    <phoneticPr fontId="68" type="noConversion"/>
  </si>
  <si>
    <t>작업 : 5포 * 8단 / 1PLT</t>
    <phoneticPr fontId="68" type="noConversion"/>
  </si>
  <si>
    <t>25KG소금</t>
    <phoneticPr fontId="68" type="noConversion"/>
  </si>
  <si>
    <t>실화주-해인,라벨 : 작업 완료</t>
    <phoneticPr fontId="68" type="noConversion"/>
  </si>
  <si>
    <t>KMTU7372646</t>
    <phoneticPr fontId="68" type="noConversion"/>
  </si>
  <si>
    <t>SEGU2484074</t>
    <phoneticPr fontId="68" type="noConversion"/>
  </si>
  <si>
    <t>FFAU1023451</t>
    <phoneticPr fontId="68" type="noConversion"/>
  </si>
  <si>
    <t>KTHSE2500086</t>
    <phoneticPr fontId="68" type="noConversion"/>
  </si>
  <si>
    <t>FTAU1067354</t>
    <phoneticPr fontId="68" type="noConversion"/>
  </si>
  <si>
    <t>SKLCH007989</t>
    <phoneticPr fontId="68" type="noConversion"/>
  </si>
  <si>
    <t>SKLCH007992</t>
    <phoneticPr fontId="68" type="noConversion"/>
  </si>
  <si>
    <t>SKHU9408208</t>
    <phoneticPr fontId="68" type="noConversion"/>
  </si>
  <si>
    <t>LVL 단목(19MM*73MM*750MM)</t>
    <phoneticPr fontId="68" type="noConversion"/>
  </si>
  <si>
    <t>LVL 단목(19MM*85MM*1050MM)</t>
    <phoneticPr fontId="68" type="noConversion"/>
  </si>
  <si>
    <t>프리타임 2/19</t>
    <phoneticPr fontId="68" type="noConversion"/>
  </si>
  <si>
    <t>13시</t>
    <phoneticPr fontId="68" type="noConversion"/>
  </si>
  <si>
    <t>CAXU3009371</t>
    <phoneticPr fontId="68" type="noConversion"/>
  </si>
  <si>
    <t>NS2493159</t>
    <phoneticPr fontId="68" type="noConversion"/>
  </si>
  <si>
    <t>JJSLKHIINC050(KMTCKHI0679249)</t>
    <phoneticPr fontId="68" type="noConversion"/>
  </si>
  <si>
    <t>HASLS22250101388</t>
    <phoneticPr fontId="68" type="noConversion"/>
  </si>
  <si>
    <t>DTECH 12L NAOX PET FOOD(액상)</t>
    <phoneticPr fontId="68" type="noConversion"/>
  </si>
  <si>
    <t>SKLU1001528</t>
    <phoneticPr fontId="68" type="noConversion"/>
  </si>
  <si>
    <t>HAL443991</t>
    <phoneticPr fontId="68" type="noConversion"/>
  </si>
  <si>
    <t>SKLU2105321</t>
    <phoneticPr fontId="68" type="noConversion"/>
  </si>
  <si>
    <t>HASLS22250101390</t>
    <phoneticPr fontId="68" type="noConversion"/>
  </si>
  <si>
    <t>SKLU1406228</t>
    <phoneticPr fontId="68" type="noConversion"/>
  </si>
  <si>
    <t>HAL443963</t>
    <phoneticPr fontId="68" type="noConversion"/>
  </si>
  <si>
    <t>SKLU1923196</t>
    <phoneticPr fontId="68" type="noConversion"/>
  </si>
  <si>
    <t>HAL443955</t>
    <phoneticPr fontId="68" type="noConversion"/>
  </si>
  <si>
    <t>HAL443961</t>
    <phoneticPr fontId="68" type="noConversion"/>
  </si>
  <si>
    <t>ANRPUS4113055V</t>
    <phoneticPr fontId="68" type="noConversion"/>
  </si>
  <si>
    <t>SEGU2314648</t>
    <phoneticPr fontId="68" type="noConversion"/>
  </si>
  <si>
    <t>PCLU102205</t>
    <phoneticPr fontId="68" type="noConversion"/>
  </si>
  <si>
    <t>HFIBKO25200E</t>
    <phoneticPr fontId="68" type="noConversion"/>
  </si>
  <si>
    <t>SKLU2031445</t>
    <phoneticPr fontId="68" type="noConversion"/>
  </si>
  <si>
    <t>KTHSE2500085</t>
    <phoneticPr fontId="68" type="noConversion"/>
  </si>
  <si>
    <t>FTAU1073974</t>
    <phoneticPr fontId="68" type="noConversion"/>
  </si>
  <si>
    <t>손순복 18차</t>
    <phoneticPr fontId="68" type="noConversion"/>
  </si>
  <si>
    <t>BFSZ2502014</t>
    <phoneticPr fontId="68" type="noConversion"/>
  </si>
  <si>
    <t>BSIU2967867</t>
    <phoneticPr fontId="68" type="noConversion"/>
  </si>
  <si>
    <t>NSSU7115926</t>
    <phoneticPr fontId="68" type="noConversion"/>
  </si>
  <si>
    <t>PNCHCM2502011</t>
    <phoneticPr fontId="68" type="noConversion"/>
  </si>
  <si>
    <t>BSIU9800085</t>
    <phoneticPr fontId="68" type="noConversion"/>
  </si>
  <si>
    <t>수리 307차</t>
  </si>
  <si>
    <t>수리 308차</t>
  </si>
  <si>
    <t>수리 309차</t>
  </si>
  <si>
    <t>수리 310차</t>
  </si>
  <si>
    <t>수리 311차</t>
  </si>
  <si>
    <t>수리 312차</t>
  </si>
  <si>
    <t>몬 스위트칠리소스 200ml</t>
    <phoneticPr fontId="68" type="noConversion"/>
  </si>
  <si>
    <t>몬 스위트칠리소스 5L</t>
    <phoneticPr fontId="68" type="noConversion"/>
  </si>
  <si>
    <t>몬 스위트칠리소스 295ml(홈플용)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</si>
  <si>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</si>
  <si>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</si>
  <si>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몬 파인애플 월남쌈소스 295ml</t>
    <phoneticPr fontId="68" type="noConversion"/>
  </si>
  <si>
    <t>수리 파타이소스 5L</t>
    <phoneticPr fontId="68" type="noConversion"/>
  </si>
  <si>
    <t>수리 레드칠리피클 227g</t>
    <phoneticPr fontId="68" type="noConversion"/>
  </si>
  <si>
    <t>수리 레드커리 페이스트 400g</t>
    <phoneticPr fontId="68" type="noConversion"/>
  </si>
  <si>
    <t>코만</t>
    <phoneticPr fontId="68" type="noConversion"/>
  </si>
  <si>
    <t>KTHSE2500072</t>
    <phoneticPr fontId="68" type="noConversion"/>
  </si>
  <si>
    <t>수리 298차</t>
  </si>
  <si>
    <t>수리 300차</t>
  </si>
  <si>
    <t>수리 305차</t>
  </si>
  <si>
    <t>수리 306차</t>
  </si>
  <si>
    <t>수리 324차</t>
  </si>
  <si>
    <t>수리 호이신소스 435ml(튜브)</t>
    <phoneticPr fontId="68" type="noConversion"/>
  </si>
  <si>
    <t>하이몬 쌀국수칠리소스 230g</t>
    <phoneticPr fontId="68" type="noConversion"/>
  </si>
  <si>
    <t>몬 씨푸드용 망고칠리소스 295ml</t>
    <phoneticPr fontId="68" type="noConversion"/>
  </si>
  <si>
    <t>몬 분짜소스 295ml</t>
    <phoneticPr fontId="68" type="noConversion"/>
  </si>
  <si>
    <t>KTHSE2500104</t>
    <phoneticPr fontId="68" type="noConversion"/>
  </si>
  <si>
    <t>푸드블레싱 1차</t>
  </si>
  <si>
    <t>푸드블레싱 2차</t>
  </si>
  <si>
    <t>펜타 1차</t>
  </si>
  <si>
    <t>펜타 2차</t>
  </si>
  <si>
    <t>하이몬 칠리 샤브수끼소스 300ml</t>
    <phoneticPr fontId="68" type="noConversion"/>
  </si>
  <si>
    <t>하이몬 피넛월남쌈소스 230g</t>
    <phoneticPr fontId="68" type="noConversion"/>
  </si>
  <si>
    <t>하이몬 피넛월남쌈소스 4,8kg</t>
    <phoneticPr fontId="68" type="noConversion"/>
  </si>
  <si>
    <t>몬타이 피넛월남쌈소스(컬리용) 250ml</t>
    <phoneticPr fontId="68" type="noConversion"/>
  </si>
  <si>
    <t>몬타이 스위트칠리소스(컬리용) 250ml</t>
    <phoneticPr fontId="68" type="noConversion"/>
  </si>
  <si>
    <t>HFIBKO25202B</t>
  </si>
  <si>
    <t>KTHSE2500108</t>
  </si>
  <si>
    <t>유니온 53차</t>
  </si>
  <si>
    <t>세계 3차</t>
  </si>
  <si>
    <t>세계 4차</t>
  </si>
  <si>
    <t>세계 6차</t>
  </si>
  <si>
    <t>몬 라이스누들 3mm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</si>
  <si>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</si>
  <si>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</si>
  <si>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뉴 월남쌈(원형16cm) 300g</t>
    <phoneticPr fontId="68" type="noConversion"/>
  </si>
  <si>
    <t>뉴 월남쌈(원형18cm) 300g</t>
    <phoneticPr fontId="68" type="noConversion"/>
  </si>
  <si>
    <t>뉴 월남쌈사탕수수(원형22cm) 500g</t>
    <phoneticPr fontId="68" type="noConversion"/>
  </si>
  <si>
    <t>몬 월남쌈(원형16cm) 200g*16(홈플용)</t>
    <phoneticPr fontId="68" type="noConversion"/>
  </si>
  <si>
    <t>몬 현미월남쌈(원형16cm) 200g</t>
    <phoneticPr fontId="68" type="noConversion"/>
  </si>
  <si>
    <t>KTHSE2500125</t>
  </si>
  <si>
    <t>PNCHCM2502012</t>
  </si>
  <si>
    <t>유니온 51차</t>
  </si>
  <si>
    <t>수리 318차</t>
  </si>
  <si>
    <t>수리 1차</t>
  </si>
  <si>
    <t>수리 2차</t>
  </si>
  <si>
    <t>수리 3차</t>
  </si>
  <si>
    <t>수리 6차</t>
  </si>
  <si>
    <t>MARS 6차</t>
  </si>
  <si>
    <t>몬 라이스누들 1mm 250g</t>
    <phoneticPr fontId="68" type="noConversion"/>
  </si>
  <si>
    <t>몬 스위트칠리소스 2L</t>
    <phoneticPr fontId="68" type="noConversion"/>
  </si>
  <si>
    <t>몬 스위트칠리소스 295ml</t>
    <phoneticPr fontId="68" type="noConversion"/>
  </si>
  <si>
    <t>몬 스위트칠리소스 435ml(튜브)</t>
    <phoneticPr fontId="68" type="noConversion"/>
  </si>
  <si>
    <t>수리 굴소스 5L</t>
    <phoneticPr fontId="68" type="noConversion"/>
  </si>
  <si>
    <t>수리 블랙빈소스 295ml</t>
    <phoneticPr fontId="68" type="noConversion"/>
  </si>
  <si>
    <t>민트젤리 290g</t>
    <phoneticPr fontId="68" type="noConversion"/>
  </si>
  <si>
    <t>민트젤리 3kg</t>
    <phoneticPr fontId="68" type="noConversion"/>
  </si>
  <si>
    <t>KTHSE2500106</t>
  </si>
  <si>
    <t>DTECH 12L NAOX PET FOOD 샘플(액상)</t>
    <phoneticPr fontId="68" type="noConversion"/>
  </si>
  <si>
    <t>ITLINC202502065</t>
    <phoneticPr fontId="68" type="noConversion"/>
  </si>
  <si>
    <t>XMZ7257051470</t>
    <phoneticPr fontId="68" type="noConversion"/>
  </si>
  <si>
    <t>SEGU3131620</t>
    <phoneticPr fontId="68" type="noConversion"/>
  </si>
  <si>
    <t>CV104136</t>
    <phoneticPr fontId="68" type="noConversion"/>
  </si>
  <si>
    <t>나무팔레트 수거 예정</t>
    <phoneticPr fontId="68" type="noConversion"/>
  </si>
  <si>
    <t>2/20 라벨입고</t>
    <phoneticPr fontId="68" type="noConversion"/>
  </si>
  <si>
    <t>2/24 팔레트 입고</t>
    <phoneticPr fontId="68" type="noConversion"/>
  </si>
  <si>
    <t>WDFCPES10172116</t>
    <phoneticPr fontId="68" type="noConversion"/>
  </si>
  <si>
    <t>WDFU1208403</t>
    <phoneticPr fontId="68" type="noConversion"/>
  </si>
  <si>
    <t>020558</t>
    <phoneticPr fontId="68" type="noConversion"/>
  </si>
  <si>
    <t>목이버섯600g</t>
    <phoneticPr fontId="68" type="noConversion"/>
  </si>
  <si>
    <t>목이버섯60g</t>
    <phoneticPr fontId="68" type="noConversion"/>
  </si>
  <si>
    <t>인고트(브랜드 YT)</t>
    <phoneticPr fontId="68" type="noConversion"/>
  </si>
  <si>
    <t>인고트(브랜드 BL)</t>
    <phoneticPr fontId="68" type="noConversion"/>
  </si>
  <si>
    <t>DJSCLCH250000075</t>
    <phoneticPr fontId="68" type="noConversion"/>
  </si>
  <si>
    <t>PLT : 2/21 입고예정</t>
    <phoneticPr fontId="68" type="noConversion"/>
  </si>
  <si>
    <t>라벨 : 2/22 입고예정(2개 업체로 분할 예정)</t>
    <phoneticPr fontId="68" type="noConversion"/>
  </si>
  <si>
    <t>DO : 2/21 전달 드릴 예정</t>
    <phoneticPr fontId="68" type="noConversion"/>
  </si>
  <si>
    <t>DJLU2231004</t>
  </si>
  <si>
    <t>DJLU2232762</t>
  </si>
  <si>
    <t>DJLU2233500</t>
  </si>
  <si>
    <t>DJLU2233732</t>
  </si>
  <si>
    <t>DJS125463</t>
  </si>
  <si>
    <t>DJS125485</t>
  </si>
  <si>
    <t>DJS125434</t>
  </si>
  <si>
    <t>DJS125419</t>
  </si>
  <si>
    <t>DJS125458</t>
  </si>
  <si>
    <t>DJS125467</t>
  </si>
  <si>
    <t>DJS125412</t>
  </si>
  <si>
    <t>DJS125254</t>
  </si>
  <si>
    <t>DJS125413</t>
  </si>
  <si>
    <t>DJS125255</t>
  </si>
  <si>
    <t>KTHSE2500106</t>
    <phoneticPr fontId="68" type="noConversion"/>
  </si>
  <si>
    <t>TEMU0398179</t>
    <phoneticPr fontId="68" type="noConversion"/>
  </si>
  <si>
    <t>SEGU3214659</t>
    <phoneticPr fontId="68" type="noConversion"/>
  </si>
  <si>
    <t>TCLU3890518</t>
    <phoneticPr fontId="68" type="noConversion"/>
  </si>
  <si>
    <t>SEGU2493899</t>
    <phoneticPr fontId="68" type="noConversion"/>
  </si>
  <si>
    <t>TRHU3368084</t>
    <phoneticPr fontId="68" type="noConversion"/>
  </si>
  <si>
    <t>SEGU2976916</t>
    <phoneticPr fontId="68" type="noConversion"/>
  </si>
  <si>
    <t>SEGU2521476</t>
    <phoneticPr fontId="68" type="noConversion"/>
  </si>
  <si>
    <t>BEAU2939660</t>
    <phoneticPr fontId="68" type="noConversion"/>
  </si>
  <si>
    <t>SEGU2421688</t>
    <phoneticPr fontId="68" type="noConversion"/>
  </si>
  <si>
    <t>TEMU3333593</t>
    <phoneticPr fontId="68" type="noConversion"/>
  </si>
  <si>
    <t>KMTU7477267</t>
    <phoneticPr fontId="68" type="noConversion"/>
  </si>
  <si>
    <t>BEAU2310189</t>
    <phoneticPr fontId="68" type="noConversion"/>
  </si>
  <si>
    <t>TEMU0457348</t>
    <phoneticPr fontId="68" type="noConversion"/>
  </si>
  <si>
    <t>SEGU2988455</t>
    <phoneticPr fontId="68" type="noConversion"/>
  </si>
  <si>
    <t>SEGU2455857</t>
    <phoneticPr fontId="68" type="noConversion"/>
  </si>
  <si>
    <t>KMTU7398276</t>
    <phoneticPr fontId="68" type="noConversion"/>
  </si>
  <si>
    <t>SHXM2502032</t>
    <phoneticPr fontId="68" type="noConversion"/>
  </si>
  <si>
    <t>FFAU6243248</t>
    <phoneticPr fontId="68" type="noConversion"/>
  </si>
  <si>
    <t>FFAU6055127</t>
    <phoneticPr fontId="68" type="noConversion"/>
  </si>
  <si>
    <t>DYLU5117104</t>
    <phoneticPr fontId="68" type="noConversion"/>
  </si>
  <si>
    <t>자라</t>
    <phoneticPr fontId="68" type="noConversion"/>
  </si>
  <si>
    <t>자라자재</t>
    <phoneticPr fontId="68" type="noConversion"/>
  </si>
  <si>
    <t>HASLS22250100728</t>
    <phoneticPr fontId="68" type="noConversion"/>
  </si>
  <si>
    <t>HASLS22250101922</t>
    <phoneticPr fontId="68" type="noConversion"/>
  </si>
  <si>
    <t>SKLU1668927</t>
    <phoneticPr fontId="68" type="noConversion"/>
  </si>
  <si>
    <t>HAL441211</t>
    <phoneticPr fontId="68" type="noConversion"/>
  </si>
  <si>
    <t>DTECH 10L NAOX PET FOOD 샘플(액상)</t>
    <phoneticPr fontId="68" type="noConversion"/>
  </si>
  <si>
    <t>BEAU2411266</t>
  </si>
  <si>
    <t>BEAU2744354</t>
  </si>
  <si>
    <t>HALU2344460</t>
  </si>
  <si>
    <t>HALU2431380</t>
  </si>
  <si>
    <t>HALU2434500</t>
  </si>
  <si>
    <t>SKLU1537336</t>
  </si>
  <si>
    <t>TEMU0912734</t>
  </si>
  <si>
    <t>TEMU1223452</t>
  </si>
  <si>
    <t>HAL443772</t>
  </si>
  <si>
    <t>HAL443763</t>
  </si>
  <si>
    <t>HAL443766</t>
  </si>
  <si>
    <t>HAL443776</t>
  </si>
  <si>
    <t>HAL443798</t>
  </si>
  <si>
    <t>HAL443762</t>
  </si>
  <si>
    <t>HAL443769</t>
  </si>
  <si>
    <t>HAL443775</t>
  </si>
  <si>
    <t>HAL443800</t>
  </si>
  <si>
    <t>HAL443794</t>
  </si>
  <si>
    <t>DRYU4303287</t>
    <phoneticPr fontId="68" type="noConversion"/>
  </si>
  <si>
    <t>2/17~2/22</t>
    <phoneticPr fontId="68" type="noConversion"/>
  </si>
  <si>
    <t>F2-250227</t>
    <phoneticPr fontId="68" type="noConversion"/>
  </si>
  <si>
    <t>F2-250228</t>
    <phoneticPr fontId="68" type="noConversion"/>
  </si>
  <si>
    <t>동운푸드-136EA</t>
    <phoneticPr fontId="68" type="noConversion"/>
  </si>
  <si>
    <t>엘앤엘-20EA</t>
    <phoneticPr fontId="68" type="noConversion"/>
  </si>
  <si>
    <t>엠에스트레이딩-44EA</t>
    <phoneticPr fontId="68" type="noConversion"/>
  </si>
  <si>
    <t>합판(11MM)</t>
    <phoneticPr fontId="68" type="noConversion"/>
  </si>
  <si>
    <t>합판(14MM)</t>
    <phoneticPr fontId="68" type="noConversion"/>
  </si>
  <si>
    <t>HFIBKO252025</t>
    <phoneticPr fontId="68" type="noConversion"/>
  </si>
  <si>
    <t>SKLU2022280</t>
    <phoneticPr fontId="68" type="noConversion"/>
  </si>
  <si>
    <t>HFIBKO25202B</t>
    <phoneticPr fontId="68" type="noConversion"/>
  </si>
  <si>
    <t>SKLU1603700</t>
    <phoneticPr fontId="68" type="noConversion"/>
  </si>
  <si>
    <t>KTHSE2500109</t>
    <phoneticPr fontId="68" type="noConversion"/>
  </si>
  <si>
    <t>FCIU7274446</t>
    <phoneticPr fontId="68" type="noConversion"/>
  </si>
  <si>
    <t>KTHSE2500108</t>
    <phoneticPr fontId="68" type="noConversion"/>
  </si>
  <si>
    <t>SEGU2379130</t>
    <phoneticPr fontId="68" type="noConversion"/>
  </si>
  <si>
    <t>하이몬 쌀국수장국 4.5kg</t>
    <phoneticPr fontId="68" type="noConversion"/>
  </si>
  <si>
    <t>EASBJ2508XI8033</t>
    <phoneticPr fontId="68" type="noConversion"/>
  </si>
  <si>
    <t>토마토 페이스트</t>
    <phoneticPr fontId="68" type="noConversion"/>
  </si>
  <si>
    <t>시노관세사(㈜동원홈푸드)</t>
    <phoneticPr fontId="68" type="noConversion"/>
  </si>
  <si>
    <t>13시</t>
    <phoneticPr fontId="68" type="noConversion"/>
  </si>
  <si>
    <t>마늘10KG</t>
    <phoneticPr fontId="68" type="noConversion"/>
  </si>
  <si>
    <t>YZJ2153EQDIH603</t>
    <phoneticPr fontId="68" type="noConversion"/>
  </si>
  <si>
    <t>CBLU1120124</t>
    <phoneticPr fontId="68" type="noConversion"/>
  </si>
  <si>
    <t>SKY008754</t>
    <phoneticPr fontId="68" type="noConversion"/>
  </si>
  <si>
    <t>티원 170매 / 론파인 30매</t>
    <phoneticPr fontId="68" type="noConversion"/>
  </si>
  <si>
    <t>HLCUANR241160349</t>
    <phoneticPr fontId="68" type="noConversion"/>
  </si>
  <si>
    <t>바이탈 밀 글루텐</t>
    <phoneticPr fontId="68" type="noConversion"/>
  </si>
  <si>
    <t>ETA 2/28,라벨부착작업진행,1PLT=40bag</t>
    <phoneticPr fontId="68" type="noConversion"/>
  </si>
  <si>
    <t>HLXU1082427</t>
    <phoneticPr fontId="68" type="noConversion"/>
  </si>
  <si>
    <t>TMXGICHD6900036</t>
    <phoneticPr fontId="68" type="noConversion"/>
  </si>
  <si>
    <t>ETA 2/24</t>
    <phoneticPr fontId="68" type="noConversion"/>
  </si>
  <si>
    <t>DWSU1002794</t>
    <phoneticPr fontId="68" type="noConversion"/>
  </si>
  <si>
    <t>0190914</t>
    <phoneticPr fontId="68" type="noConversion"/>
  </si>
  <si>
    <t>SKLU2119921</t>
    <phoneticPr fontId="68" type="noConversion"/>
  </si>
  <si>
    <t>HALU2416111</t>
    <phoneticPr fontId="68" type="noConversion"/>
  </si>
  <si>
    <t>HASLS22250101639</t>
    <phoneticPr fontId="68" type="noConversion"/>
  </si>
  <si>
    <t>SKLU1536290</t>
    <phoneticPr fontId="68" type="noConversion"/>
  </si>
  <si>
    <t>HAL444553</t>
    <phoneticPr fontId="68" type="noConversion"/>
  </si>
  <si>
    <t>몬타이 칠리 샤브수끼소스 250ml(컬리용)</t>
    <phoneticPr fontId="68" type="noConversion"/>
  </si>
  <si>
    <t>JYPRQD2502040</t>
    <phoneticPr fontId="68" type="noConversion"/>
  </si>
  <si>
    <t>STXU2056080</t>
    <phoneticPr fontId="68" type="noConversion"/>
  </si>
  <si>
    <t>PANP667587</t>
    <phoneticPr fontId="68" type="noConversion"/>
  </si>
  <si>
    <t>BMOU1558787</t>
    <phoneticPr fontId="68" type="noConversion"/>
  </si>
  <si>
    <t>BMOU1559823</t>
    <phoneticPr fontId="68" type="noConversion"/>
  </si>
  <si>
    <t>BMOU1559926</t>
    <phoneticPr fontId="68" type="noConversion"/>
  </si>
  <si>
    <t>DJLU2155990</t>
    <phoneticPr fontId="68" type="noConversion"/>
  </si>
  <si>
    <t>DJLU2184108</t>
    <phoneticPr fontId="68" type="noConversion"/>
  </si>
  <si>
    <t>DJLU2188417</t>
    <phoneticPr fontId="68" type="noConversion"/>
  </si>
  <si>
    <t>KTHSE2500125</t>
    <phoneticPr fontId="68" type="noConversion"/>
  </si>
  <si>
    <t>TXGU5047729</t>
    <phoneticPr fontId="68" type="noConversion"/>
  </si>
  <si>
    <t>PNCHCM2502012</t>
    <phoneticPr fontId="68" type="noConversion"/>
  </si>
  <si>
    <t>TRHU8747007</t>
    <phoneticPr fontId="68" type="noConversion"/>
  </si>
  <si>
    <t>KTHSE2500126</t>
    <phoneticPr fontId="68" type="noConversion"/>
  </si>
  <si>
    <t>BMOU6362930</t>
    <phoneticPr fontId="68" type="noConversion"/>
  </si>
  <si>
    <t>산화마그네슘</t>
    <phoneticPr fontId="68" type="noConversion"/>
  </si>
  <si>
    <t>실화주-에이치투케이</t>
    <phoneticPr fontId="68" type="noConversion"/>
  </si>
  <si>
    <t xml:space="preserve">3월 중순경 </t>
    <phoneticPr fontId="68" type="noConversion"/>
  </si>
  <si>
    <t>SNKO190250101184</t>
    <phoneticPr fontId="68" type="noConversion"/>
  </si>
  <si>
    <t>25KMTCWW02i-3039-1000</t>
    <phoneticPr fontId="68" type="noConversion"/>
  </si>
  <si>
    <t>HALU2313730</t>
    <phoneticPr fontId="68" type="noConversion"/>
  </si>
  <si>
    <t>HALU2360706</t>
    <phoneticPr fontId="68" type="noConversion"/>
  </si>
  <si>
    <t>SKLU2320371</t>
    <phoneticPr fontId="68" type="noConversion"/>
  </si>
  <si>
    <t>SKLU2409577</t>
    <phoneticPr fontId="68" type="noConversion"/>
  </si>
  <si>
    <t>SKLU2488621</t>
    <phoneticPr fontId="68" type="noConversion"/>
  </si>
  <si>
    <t>50KG설탕</t>
    <phoneticPr fontId="68" type="noConversion"/>
  </si>
  <si>
    <t>보세운송</t>
    <phoneticPr fontId="68" type="noConversion"/>
  </si>
  <si>
    <t>25KMTCWW02i-3039-2000</t>
    <phoneticPr fontId="68" type="noConversion"/>
  </si>
  <si>
    <t>GCXU2425141</t>
    <phoneticPr fontId="68" type="noConversion"/>
  </si>
  <si>
    <t>HALU2417550</t>
    <phoneticPr fontId="68" type="noConversion"/>
  </si>
  <si>
    <t>SKLU2332747</t>
    <phoneticPr fontId="68" type="noConversion"/>
  </si>
  <si>
    <t>SKLU2468100</t>
    <phoneticPr fontId="68" type="noConversion"/>
  </si>
  <si>
    <t>SKLU2475666</t>
    <phoneticPr fontId="68" type="noConversion"/>
  </si>
  <si>
    <t>PLT : 기입고 분 + 2/26 추가 입고 예정</t>
    <phoneticPr fontId="68" type="noConversion"/>
  </si>
  <si>
    <t xml:space="preserve">라벨 : 2/26 도착 예정 </t>
    <phoneticPr fontId="68" type="noConversion"/>
  </si>
  <si>
    <t>WDFCREV21532033</t>
    <phoneticPr fontId="68" type="noConversion"/>
  </si>
  <si>
    <t>MSKU4466184</t>
    <phoneticPr fontId="68" type="noConversion"/>
  </si>
  <si>
    <t>폴리글리시톨시럽 드럼 1300kg</t>
    <phoneticPr fontId="68" type="noConversion"/>
  </si>
  <si>
    <t>14시</t>
    <phoneticPr fontId="68" type="noConversion"/>
  </si>
  <si>
    <t>통관완료,11시</t>
    <phoneticPr fontId="68" type="noConversion"/>
  </si>
  <si>
    <t>WDFU1205662</t>
    <phoneticPr fontId="68" type="noConversion"/>
  </si>
  <si>
    <t>WDFU1211032</t>
    <phoneticPr fontId="68" type="noConversion"/>
  </si>
  <si>
    <t>0297034</t>
    <phoneticPr fontId="68" type="noConversion"/>
  </si>
  <si>
    <t>0297044</t>
    <phoneticPr fontId="68" type="noConversion"/>
  </si>
  <si>
    <t>백초생강(채)5KG*2EA</t>
    <phoneticPr fontId="68" type="noConversion"/>
  </si>
  <si>
    <t>수리 289차</t>
  </si>
  <si>
    <t>수리 290차</t>
  </si>
  <si>
    <t>수리 291차</t>
  </si>
  <si>
    <t>수리 294차</t>
  </si>
  <si>
    <t>수리 303차</t>
  </si>
  <si>
    <t>수리 쓰리라차소스 5L</t>
    <phoneticPr fontId="68" type="noConversion"/>
  </si>
  <si>
    <t>수리 쓰리라차소스 20L</t>
    <phoneticPr fontId="68" type="noConversion"/>
  </si>
  <si>
    <t>몬 스위트칠리소스 5L</t>
    <phoneticPr fontId="68" type="noConversion"/>
  </si>
  <si>
    <t>몬 스위트칠리소스 2L</t>
    <phoneticPr fontId="68" type="noConversion"/>
  </si>
  <si>
    <t>몬 쓰리라차소스 2L</t>
    <phoneticPr fontId="68" type="noConversion"/>
  </si>
  <si>
    <t>월남쌈소스 2L</t>
    <phoneticPr fontId="68" type="noConversion"/>
  </si>
  <si>
    <t>KTHSE2500106</t>
    <phoneticPr fontId="68" type="noConversion"/>
  </si>
  <si>
    <t>수리 319차</t>
  </si>
  <si>
    <t>수리 320차</t>
  </si>
  <si>
    <t>수리 4차</t>
  </si>
  <si>
    <t>수리 5차</t>
  </si>
  <si>
    <t>수리 7차</t>
  </si>
  <si>
    <t>수리 12차</t>
  </si>
  <si>
    <t>방콕칠리 1차</t>
  </si>
  <si>
    <t>수리 그린커리 페이스트 400g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</si>
  <si>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</si>
  <si>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</si>
  <si>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</si>
  <si>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</si>
  <si>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몬 스위트칠리소스 200ml</t>
    <phoneticPr fontId="68" type="noConversion"/>
  </si>
  <si>
    <t>그린페파콘 227g</t>
    <phoneticPr fontId="68" type="noConversion"/>
  </si>
  <si>
    <t>KTHSE2500134</t>
  </si>
  <si>
    <t>코만</t>
    <phoneticPr fontId="68" type="noConversion"/>
  </si>
  <si>
    <t>세계 8차</t>
  </si>
  <si>
    <t>세계 9차</t>
  </si>
  <si>
    <t>세계 10차</t>
  </si>
  <si>
    <t>타이아시아 1차</t>
  </si>
  <si>
    <t>타이아시아 2차</t>
  </si>
  <si>
    <t>뉴 월남쌈(원형16cm) 300g</t>
    <phoneticPr fontId="68" type="noConversion"/>
  </si>
  <si>
    <t>몬 월남쌈(원형16cm) 200g</t>
    <phoneticPr fontId="68" type="noConversion"/>
  </si>
  <si>
    <t>뉴 월남쌈(사각16cm) 300g</t>
    <phoneticPr fontId="68" type="noConversion"/>
  </si>
  <si>
    <t>타이누들 3mm 400g</t>
    <phoneticPr fontId="68" type="noConversion"/>
  </si>
  <si>
    <t>타이누들 1mm 400g</t>
    <phoneticPr fontId="68" type="noConversion"/>
  </si>
  <si>
    <t>PNCHCM2502014</t>
  </si>
  <si>
    <t>PNCHCM2502015</t>
  </si>
  <si>
    <t>세계 7차</t>
  </si>
  <si>
    <t>유니온 2차</t>
  </si>
  <si>
    <t>유니온 5차</t>
  </si>
  <si>
    <t>스퀴드 1차</t>
  </si>
  <si>
    <t>몬 버미셀리 250g</t>
    <phoneticPr fontId="68" type="noConversion"/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</si>
  <si>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</si>
  <si>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</si>
  <si>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</si>
  <si>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HFIBKO25202C</t>
  </si>
  <si>
    <t>세계 5차</t>
    <phoneticPr fontId="68" type="noConversion"/>
  </si>
  <si>
    <t>PNCHCM2502013</t>
    <phoneticPr fontId="68" type="noConversion"/>
  </si>
  <si>
    <t>DFSU7083187</t>
    <phoneticPr fontId="68" type="noConversion"/>
  </si>
  <si>
    <t>MARS 6차</t>
    <phoneticPr fontId="68" type="noConversion"/>
  </si>
  <si>
    <t>PLF1563901C</t>
    <phoneticPr fontId="68" type="noConversion"/>
  </si>
  <si>
    <t>SKBKK002221</t>
    <phoneticPr fontId="68" type="noConversion"/>
  </si>
  <si>
    <t>SKBKK002237</t>
    <phoneticPr fontId="68" type="noConversion"/>
  </si>
  <si>
    <t>SKBKK002238</t>
    <phoneticPr fontId="68" type="noConversion"/>
  </si>
  <si>
    <t>SKBKK002200</t>
    <phoneticPr fontId="68" type="noConversion"/>
  </si>
  <si>
    <t>SKBKK002222</t>
    <phoneticPr fontId="68" type="noConversion"/>
  </si>
  <si>
    <t>HMMU2047012</t>
    <phoneticPr fontId="68" type="noConversion"/>
  </si>
  <si>
    <t>BEAU2599111</t>
    <phoneticPr fontId="68" type="noConversion"/>
  </si>
  <si>
    <t>TEMU0462051</t>
    <phoneticPr fontId="68" type="noConversion"/>
  </si>
  <si>
    <t>GESU1436020</t>
    <phoneticPr fontId="68" type="noConversion"/>
  </si>
  <si>
    <t>TEMU4351288</t>
    <phoneticPr fontId="68" type="noConversion"/>
  </si>
  <si>
    <t>TEMU4489174</t>
    <phoneticPr fontId="68" type="noConversion"/>
  </si>
  <si>
    <t>CKCOTAO9008191</t>
    <phoneticPr fontId="68" type="noConversion"/>
  </si>
  <si>
    <t>ETA 2/26,KPP 작업 (1PLT=40BAG)</t>
    <phoneticPr fontId="68" type="noConversion"/>
  </si>
  <si>
    <t>DRYU3121987</t>
    <phoneticPr fontId="68" type="noConversion"/>
  </si>
  <si>
    <t>CKL391563</t>
    <phoneticPr fontId="68" type="noConversion"/>
  </si>
  <si>
    <t>말토덱스트린20KG</t>
    <phoneticPr fontId="68" type="noConversion"/>
  </si>
  <si>
    <t>WDFU1220517</t>
    <phoneticPr fontId="68" type="noConversion"/>
  </si>
  <si>
    <t>WDFCPES10202116</t>
    <phoneticPr fontId="68" type="noConversion"/>
  </si>
  <si>
    <t>000164</t>
    <phoneticPr fontId="68" type="noConversion"/>
  </si>
  <si>
    <t>KTHSE2500134</t>
    <phoneticPr fontId="68" type="noConversion"/>
  </si>
  <si>
    <t>FTAU1042525</t>
    <phoneticPr fontId="68" type="noConversion"/>
  </si>
  <si>
    <t>FTAU1111122</t>
    <phoneticPr fontId="68" type="noConversion"/>
  </si>
  <si>
    <t>BEAU2655302</t>
    <phoneticPr fontId="68" type="noConversion"/>
  </si>
  <si>
    <t>SEGU3350450</t>
    <phoneticPr fontId="68" type="noConversion"/>
  </si>
  <si>
    <t>BEAU2924382</t>
    <phoneticPr fontId="68" type="noConversion"/>
  </si>
  <si>
    <t>KTHSE2500135</t>
    <phoneticPr fontId="68" type="noConversion"/>
  </si>
  <si>
    <t>ETA 3/3</t>
    <phoneticPr fontId="68" type="noConversion"/>
  </si>
  <si>
    <t>아주팔레트 3/4</t>
    <phoneticPr fontId="68" type="noConversion"/>
  </si>
  <si>
    <t>3/6 입항</t>
    <phoneticPr fontId="68" type="noConversion"/>
  </si>
  <si>
    <t>단무지(압착)</t>
    <phoneticPr fontId="68" type="noConversion"/>
  </si>
  <si>
    <t>단무지(슬라이스)</t>
    <phoneticPr fontId="68" type="noConversion"/>
  </si>
  <si>
    <t>단무지(알밥)</t>
    <phoneticPr fontId="68" type="noConversion"/>
  </si>
  <si>
    <t>샌기리 다이꽁(채)</t>
    <phoneticPr fontId="68" type="noConversion"/>
  </si>
  <si>
    <t>샌기리 다이꽁(알밥)</t>
    <phoneticPr fontId="68" type="noConversion"/>
  </si>
  <si>
    <t>백단무지(슬라이스)</t>
    <phoneticPr fontId="68" type="noConversion"/>
  </si>
  <si>
    <t>WDFCREV21542199</t>
    <phoneticPr fontId="68" type="noConversion"/>
  </si>
  <si>
    <t>WDFU1223748</t>
    <phoneticPr fontId="68" type="noConversion"/>
  </si>
  <si>
    <t>0267023</t>
    <phoneticPr fontId="68" type="noConversion"/>
  </si>
  <si>
    <t>양파</t>
    <phoneticPr fontId="68" type="noConversion"/>
  </si>
  <si>
    <t>EASRE2154QI213</t>
    <phoneticPr fontId="68" type="noConversion"/>
  </si>
  <si>
    <t>EAXU2024060</t>
    <phoneticPr fontId="68" type="noConversion"/>
  </si>
  <si>
    <t>02332935</t>
    <phoneticPr fontId="68" type="noConversion"/>
  </si>
  <si>
    <t>HASLS22250101640</t>
    <phoneticPr fontId="68" type="noConversion"/>
  </si>
  <si>
    <t>HASLS22250101706</t>
    <phoneticPr fontId="68" type="noConversion"/>
  </si>
  <si>
    <t>KMTCPEN1067694</t>
    <phoneticPr fontId="68" type="noConversion"/>
  </si>
  <si>
    <t>FTAU1027834</t>
    <phoneticPr fontId="68" type="noConversion"/>
  </si>
  <si>
    <t>KMTC1478400</t>
    <phoneticPr fontId="68" type="noConversion"/>
  </si>
  <si>
    <t>인고트(브랜드 BANKA )</t>
    <phoneticPr fontId="68" type="noConversion"/>
  </si>
  <si>
    <t>F2-250304</t>
    <phoneticPr fontId="68" type="noConversion"/>
  </si>
  <si>
    <t>F2-250305</t>
    <phoneticPr fontId="68" type="noConversion"/>
  </si>
  <si>
    <t>KMTCBKK3586111</t>
    <phoneticPr fontId="68" type="noConversion"/>
  </si>
  <si>
    <t xml:space="preserve">홀 커널 스위트콘 </t>
    <phoneticPr fontId="68" type="noConversion"/>
  </si>
  <si>
    <t>KPP 작업 (PLT=72CT)</t>
    <phoneticPr fontId="68" type="noConversion"/>
  </si>
  <si>
    <t>KMTU7468780</t>
    <phoneticPr fontId="68" type="noConversion"/>
  </si>
  <si>
    <t>KTHSE2500136</t>
    <phoneticPr fontId="68" type="noConversion"/>
  </si>
  <si>
    <t>NSSU0192427</t>
  </si>
  <si>
    <t>NSSU0199490</t>
  </si>
  <si>
    <t>NSSU0201853</t>
  </si>
  <si>
    <t>SEKU1114260</t>
  </si>
  <si>
    <t>SEKU1115899</t>
  </si>
  <si>
    <t>SEKU1294109</t>
  </si>
  <si>
    <t>SEKU1298613</t>
  </si>
  <si>
    <t>SEKU1384199</t>
  </si>
  <si>
    <t>SEKU1453047</t>
  </si>
  <si>
    <t>SEKU1479078</t>
  </si>
  <si>
    <t>NS2472986</t>
  </si>
  <si>
    <t>NS2472933</t>
  </si>
  <si>
    <t>NS2472958</t>
  </si>
  <si>
    <t>NS2472955</t>
  </si>
  <si>
    <t>NS2472960</t>
  </si>
  <si>
    <t>NS2472901</t>
  </si>
  <si>
    <t>NS2472902</t>
  </si>
  <si>
    <t>NS2472959</t>
  </si>
  <si>
    <t>NS2472956</t>
  </si>
  <si>
    <t>NS2472988</t>
  </si>
  <si>
    <t>알로에 드럼</t>
    <phoneticPr fontId="68" type="noConversion"/>
  </si>
  <si>
    <t>PNCHCM2502014</t>
    <phoneticPr fontId="68" type="noConversion"/>
  </si>
  <si>
    <t>TEMU7054581</t>
    <phoneticPr fontId="68" type="noConversion"/>
  </si>
  <si>
    <t>PNCHCM2502015</t>
    <phoneticPr fontId="68" type="noConversion"/>
  </si>
  <si>
    <t>SEKU6739732</t>
    <phoneticPr fontId="68" type="noConversion"/>
  </si>
  <si>
    <t>KTHSE2500147</t>
    <phoneticPr fontId="68" type="noConversion"/>
  </si>
  <si>
    <t>TEMU5681094</t>
    <phoneticPr fontId="68" type="noConversion"/>
  </si>
  <si>
    <t>KTHSE2500146</t>
    <phoneticPr fontId="68" type="noConversion"/>
  </si>
  <si>
    <t>SEGU2467610</t>
    <phoneticPr fontId="68" type="noConversion"/>
  </si>
  <si>
    <t>SKBKK002217</t>
    <phoneticPr fontId="68" type="noConversion"/>
  </si>
  <si>
    <t>SKBKK002227</t>
    <phoneticPr fontId="68" type="noConversion"/>
  </si>
  <si>
    <t>SKBKK002214</t>
    <phoneticPr fontId="68" type="noConversion"/>
  </si>
  <si>
    <t>SKBKK002228</t>
    <phoneticPr fontId="68" type="noConversion"/>
  </si>
  <si>
    <t>SKBKK002215</t>
    <phoneticPr fontId="68" type="noConversion"/>
  </si>
  <si>
    <t>3월 7일 입항예정</t>
    <phoneticPr fontId="68" type="noConversion"/>
  </si>
  <si>
    <t>KMTCBKK3574721</t>
    <phoneticPr fontId="68" type="noConversion"/>
  </si>
  <si>
    <t>TEMU5663064</t>
    <phoneticPr fontId="68" type="noConversion"/>
  </si>
  <si>
    <t>KMC640413</t>
    <phoneticPr fontId="68" type="noConversion"/>
  </si>
  <si>
    <t>F2-250306</t>
    <phoneticPr fontId="68" type="noConversion"/>
  </si>
  <si>
    <t>F1HCS2502078</t>
    <phoneticPr fontId="68" type="noConversion"/>
  </si>
  <si>
    <t>연유</t>
    <phoneticPr fontId="68" type="noConversion"/>
  </si>
  <si>
    <t>PCLU2164651</t>
    <phoneticPr fontId="68" type="noConversion"/>
  </si>
  <si>
    <t>PCL785207</t>
    <phoneticPr fontId="68" type="noConversion"/>
  </si>
  <si>
    <t>DSLQI2513EQD012</t>
    <phoneticPr fontId="68" type="noConversion"/>
  </si>
  <si>
    <t>DWSU2402619</t>
    <phoneticPr fontId="68" type="noConversion"/>
  </si>
  <si>
    <t>CMLX03560</t>
    <phoneticPr fontId="68" type="noConversion"/>
  </si>
  <si>
    <t>통관후입고</t>
    <phoneticPr fontId="68" type="noConversion"/>
  </si>
  <si>
    <t>실화주-동원홈푸드,13시</t>
    <phoneticPr fontId="68" type="noConversion"/>
  </si>
  <si>
    <t>14시</t>
    <phoneticPr fontId="68" type="noConversion"/>
  </si>
  <si>
    <t>피알로지스틱(부강)</t>
  </si>
  <si>
    <t>Masuya Miso Awase Miso 10kg_ctm</t>
  </si>
  <si>
    <t>Masuya Miso Awase Miso 1kg*10packs_ctn</t>
    <phoneticPr fontId="68" type="noConversion"/>
  </si>
  <si>
    <t>Masuya Miso Koshi Kouji 1kg*10packs_ctn</t>
    <phoneticPr fontId="68" type="noConversion"/>
  </si>
  <si>
    <t>Masuya Miso Akadashi Kouji 1kg*10packs_ctn</t>
    <phoneticPr fontId="68" type="noConversion"/>
  </si>
  <si>
    <t>Business moromi miso 1kg*10packs_ctn</t>
    <phoneticPr fontId="68" type="noConversion"/>
  </si>
  <si>
    <t>HIJINH25022601</t>
    <phoneticPr fontId="68" type="noConversion"/>
  </si>
  <si>
    <t>Korea udon tsuyu 1,8L*6pieces_ctn</t>
    <phoneticPr fontId="68" type="noConversion"/>
  </si>
  <si>
    <t>Wasabi moromi miso 1kg*10packs_ctn</t>
    <phoneticPr fontId="68" type="noConversion"/>
  </si>
  <si>
    <t>BEAU2920767</t>
    <phoneticPr fontId="68" type="noConversion"/>
  </si>
  <si>
    <t>KSB853104</t>
    <phoneticPr fontId="68" type="noConversion"/>
  </si>
  <si>
    <t>DJSCLCH250000319</t>
    <phoneticPr fontId="68" type="noConversion"/>
  </si>
  <si>
    <t>BMOU1390142</t>
    <phoneticPr fontId="68" type="noConversion"/>
  </si>
  <si>
    <t>BMOU1559248</t>
    <phoneticPr fontId="68" type="noConversion"/>
  </si>
  <si>
    <t>BMOU1561559</t>
    <phoneticPr fontId="68" type="noConversion"/>
  </si>
  <si>
    <t>DJLU2180191</t>
    <phoneticPr fontId="68" type="noConversion"/>
  </si>
  <si>
    <t>DJLU2182532</t>
    <phoneticPr fontId="68" type="noConversion"/>
  </si>
  <si>
    <t>PHRU2603225</t>
    <phoneticPr fontId="68" type="noConversion"/>
  </si>
  <si>
    <t>라벨작업 없음</t>
    <phoneticPr fontId="68" type="noConversion"/>
  </si>
  <si>
    <t>세계 11차</t>
  </si>
  <si>
    <t>세계 12차</t>
  </si>
  <si>
    <t>뉴 월남쌈(원형16cm) 300g</t>
    <phoneticPr fontId="68" type="noConversion"/>
  </si>
  <si>
    <t>몬 현미월남쌈(원형16cm) 200g</t>
    <phoneticPr fontId="68" type="noConversion"/>
  </si>
  <si>
    <t>쥬니퍼베리 100g</t>
    <phoneticPr fontId="68" type="noConversion"/>
  </si>
  <si>
    <t>바질 18g</t>
    <phoneticPr fontId="68" type="noConversion"/>
  </si>
  <si>
    <t>The Spice Factory 9차(과세)</t>
    <phoneticPr fontId="68" type="noConversion"/>
  </si>
  <si>
    <t>PNCHCM2503011</t>
  </si>
  <si>
    <t>APO241577</t>
  </si>
  <si>
    <t>수리 13차</t>
    <phoneticPr fontId="68" type="noConversion"/>
  </si>
  <si>
    <t>몬 스위트칠리소스 20L</t>
    <phoneticPr fontId="68" type="noConversion"/>
  </si>
  <si>
    <t>수리 25차</t>
  </si>
  <si>
    <t>수리 42차</t>
  </si>
  <si>
    <t>수리 43차</t>
  </si>
  <si>
    <t>수리 44차</t>
  </si>
  <si>
    <t>몬 스위트칠리소스 295ml</t>
    <phoneticPr fontId="68" type="noConversion"/>
  </si>
  <si>
    <t>몬 스위트칠리소스 435ml(튜브)</t>
    <phoneticPr fontId="68" type="noConversion"/>
  </si>
  <si>
    <t>KTHSE2500182</t>
    <phoneticPr fontId="68" type="noConversion"/>
  </si>
  <si>
    <t>수리 8차</t>
  </si>
  <si>
    <t>수리 9차</t>
  </si>
  <si>
    <t>수리 쓰리라차소스 435ml(튜브)</t>
    <phoneticPr fontId="68" type="noConversion"/>
  </si>
  <si>
    <t>수리 14차</t>
  </si>
  <si>
    <t>수리 15차</t>
  </si>
  <si>
    <t>하이몬 월남쌈소스 200ml</t>
    <phoneticPr fontId="68" type="noConversion"/>
  </si>
  <si>
    <t>하이몬 월남쌈소스 295ml</t>
    <phoneticPr fontId="68" type="noConversion"/>
  </si>
  <si>
    <t>수리 45차</t>
  </si>
  <si>
    <t>수리 50차</t>
  </si>
  <si>
    <t>DJS125389</t>
    <phoneticPr fontId="68" type="noConversion"/>
  </si>
  <si>
    <t>DJS125333</t>
    <phoneticPr fontId="68" type="noConversion"/>
  </si>
  <si>
    <t>DJS125331</t>
    <phoneticPr fontId="68" type="noConversion"/>
  </si>
  <si>
    <t>DJS125372</t>
    <phoneticPr fontId="68" type="noConversion"/>
  </si>
  <si>
    <t>DJS125337</t>
    <phoneticPr fontId="68" type="noConversion"/>
  </si>
  <si>
    <t>DJS125384</t>
    <phoneticPr fontId="68" type="noConversion"/>
  </si>
  <si>
    <t>KTHSE2500152</t>
    <phoneticPr fontId="68" type="noConversion"/>
  </si>
  <si>
    <t>FFAU1044557</t>
    <phoneticPr fontId="68" type="noConversion"/>
  </si>
  <si>
    <t>KTHSE2500154</t>
    <phoneticPr fontId="68" type="noConversion"/>
  </si>
  <si>
    <t>TXGU5031039</t>
    <phoneticPr fontId="68" type="noConversion"/>
  </si>
  <si>
    <t>통관업체 : 명인상사ㅡ&gt;통관 후, 전량 티알에서 매입</t>
    <phoneticPr fontId="68" type="noConversion"/>
  </si>
  <si>
    <t>KMTU7453645</t>
    <phoneticPr fontId="68" type="noConversion"/>
  </si>
  <si>
    <t>KMC644718</t>
    <phoneticPr fontId="68" type="noConversion"/>
  </si>
  <si>
    <t>SEGU6562278</t>
    <phoneticPr fontId="68" type="noConversion"/>
  </si>
  <si>
    <t>NSSLLCICC2500077</t>
    <phoneticPr fontId="68" type="noConversion"/>
  </si>
  <si>
    <t>실화주-해인</t>
    <phoneticPr fontId="68" type="noConversion"/>
  </si>
  <si>
    <t>배차-화인</t>
    <phoneticPr fontId="68" type="noConversion"/>
  </si>
  <si>
    <t>프리타임 3/13</t>
    <phoneticPr fontId="68" type="noConversion"/>
  </si>
  <si>
    <t>LYGU1625269</t>
  </si>
  <si>
    <t>LYGU3129458</t>
  </si>
  <si>
    <t>NSSU0191360</t>
  </si>
  <si>
    <t>SEGU3991010</t>
  </si>
  <si>
    <t>SEKU1294120</t>
  </si>
  <si>
    <t>SEKU1298017</t>
  </si>
  <si>
    <t>SEKU1368346</t>
  </si>
  <si>
    <t>SEKU1397909</t>
  </si>
  <si>
    <t>SEKU1398633</t>
  </si>
  <si>
    <t>SEKU1451419</t>
  </si>
  <si>
    <t>NS2467306</t>
  </si>
  <si>
    <t>NS2467305</t>
  </si>
  <si>
    <t>NS2461580</t>
  </si>
  <si>
    <t>NS2461583</t>
  </si>
  <si>
    <t>NS2461579</t>
  </si>
  <si>
    <t>NS2462366</t>
  </si>
  <si>
    <t>NS2461437</t>
  </si>
  <si>
    <t>NS2465515</t>
  </si>
  <si>
    <t>NS2461531</t>
  </si>
  <si>
    <t>NS2462385</t>
  </si>
  <si>
    <t>선광신컨테이너터미널보세창고</t>
    <phoneticPr fontId="68" type="noConversion"/>
  </si>
  <si>
    <t>PLT : 12A ( 재고 확인완료 )</t>
    <phoneticPr fontId="68" type="noConversion"/>
  </si>
  <si>
    <t>( 화남인터네셔날 : 138T / 정푸드코리아 : 62T )</t>
    <phoneticPr fontId="68" type="noConversion"/>
  </si>
  <si>
    <t>실화주-HYC인터내셔널</t>
    <phoneticPr fontId="68" type="noConversion"/>
  </si>
  <si>
    <t>KMTCLCH5088826</t>
    <phoneticPr fontId="68" type="noConversion"/>
  </si>
  <si>
    <t>2/24~2/28</t>
    <phoneticPr fontId="68" type="noConversion"/>
  </si>
  <si>
    <t>3/4~3/8</t>
    <phoneticPr fontId="68" type="noConversion"/>
  </si>
  <si>
    <t>HFIBKO25202C</t>
    <phoneticPr fontId="68" type="noConversion"/>
  </si>
  <si>
    <t>SKLU1312880</t>
    <phoneticPr fontId="68" type="noConversion"/>
  </si>
  <si>
    <t>라벨 2곳</t>
    <phoneticPr fontId="68" type="noConversion"/>
  </si>
  <si>
    <t>FTAU1029518</t>
  </si>
  <si>
    <t>KMTU7392067</t>
  </si>
  <si>
    <t>KMTU7452952</t>
  </si>
  <si>
    <t>SEGU1885874</t>
  </si>
  <si>
    <t>TEMU0423899</t>
  </si>
  <si>
    <t>TEMU5034117</t>
  </si>
  <si>
    <t>KMC642220</t>
  </si>
  <si>
    <t>KMC644989</t>
  </si>
  <si>
    <t>KMC614326</t>
  </si>
  <si>
    <t>KMC641530</t>
  </si>
  <si>
    <t>KMC651629</t>
  </si>
  <si>
    <t>KMC644965</t>
  </si>
  <si>
    <t>KMC644984</t>
  </si>
  <si>
    <t>KMC641583</t>
  </si>
  <si>
    <t>KMC644853</t>
  </si>
  <si>
    <t>KMC644981</t>
  </si>
  <si>
    <t>HALU2325897</t>
    <phoneticPr fontId="68" type="noConversion"/>
  </si>
  <si>
    <t>HAL437370</t>
    <phoneticPr fontId="68" type="noConversion"/>
  </si>
  <si>
    <t>SKLU1407651</t>
    <phoneticPr fontId="68" type="noConversion"/>
  </si>
  <si>
    <t>HAL437362</t>
    <phoneticPr fontId="68" type="noConversion"/>
  </si>
  <si>
    <t>SKLU1987380</t>
    <phoneticPr fontId="68" type="noConversion"/>
  </si>
  <si>
    <t>HAL437262</t>
    <phoneticPr fontId="68" type="noConversion"/>
  </si>
  <si>
    <t>HALU2467926</t>
    <phoneticPr fontId="68" type="noConversion"/>
  </si>
  <si>
    <t>HAL443432</t>
    <phoneticPr fontId="68" type="noConversion"/>
  </si>
  <si>
    <t>EAXU2020552</t>
    <phoneticPr fontId="68" type="noConversion"/>
  </si>
  <si>
    <t>EAXU2034854</t>
    <phoneticPr fontId="68" type="noConversion"/>
  </si>
  <si>
    <t>ES02292084</t>
    <phoneticPr fontId="68" type="noConversion"/>
  </si>
  <si>
    <t>ES02292085</t>
    <phoneticPr fontId="68" type="noConversion"/>
  </si>
  <si>
    <t>PNCHCM2503011</t>
    <phoneticPr fontId="68" type="noConversion"/>
  </si>
  <si>
    <t>APO241577</t>
    <phoneticPr fontId="68" type="noConversion"/>
  </si>
  <si>
    <t>SEGU1866719</t>
    <phoneticPr fontId="68" type="noConversion"/>
  </si>
  <si>
    <t>SEGU1844263</t>
    <phoneticPr fontId="68" type="noConversion"/>
  </si>
  <si>
    <t>KMTU7464315</t>
    <phoneticPr fontId="68" type="noConversion"/>
  </si>
  <si>
    <t>FCIU6551612</t>
    <phoneticPr fontId="68" type="noConversion"/>
  </si>
  <si>
    <t>CAIU3598583</t>
    <phoneticPr fontId="68" type="noConversion"/>
  </si>
  <si>
    <t>DFSU1892395</t>
    <phoneticPr fontId="68" type="noConversion"/>
  </si>
  <si>
    <t>BEAU2653207</t>
    <phoneticPr fontId="68" type="noConversion"/>
  </si>
  <si>
    <t>BEAU2400282</t>
    <phoneticPr fontId="68" type="noConversion"/>
  </si>
  <si>
    <t>SEGU2385256</t>
    <phoneticPr fontId="68" type="noConversion"/>
  </si>
  <si>
    <t>KMTU7391287</t>
    <phoneticPr fontId="68" type="noConversion"/>
  </si>
  <si>
    <t>TEMU4216210</t>
    <phoneticPr fontId="68" type="noConversion"/>
  </si>
  <si>
    <t>인고트(브랜드 BSAL)</t>
    <phoneticPr fontId="68" type="noConversion"/>
  </si>
  <si>
    <t>F2-250310</t>
    <phoneticPr fontId="68" type="noConversion"/>
  </si>
  <si>
    <t>통관 후 입고,1PLT=84CT,터미널 F/T : 3/13,9시입고</t>
    <phoneticPr fontId="68" type="noConversion"/>
  </si>
  <si>
    <t>실화주-엘앤엘,보세운송</t>
    <phoneticPr fontId="68" type="noConversion"/>
  </si>
  <si>
    <t>ITLINC2502004</t>
    <phoneticPr fontId="68" type="noConversion"/>
  </si>
  <si>
    <t>SNBU2293735</t>
    <phoneticPr fontId="68" type="noConversion"/>
  </si>
  <si>
    <t>WDFU1209800</t>
    <phoneticPr fontId="68" type="noConversion"/>
  </si>
  <si>
    <t>023891</t>
    <phoneticPr fontId="68" type="noConversion"/>
  </si>
  <si>
    <t>WDFCPES10232117A</t>
    <phoneticPr fontId="68" type="noConversion"/>
  </si>
  <si>
    <t>WDFCPES10232117B</t>
    <phoneticPr fontId="68" type="noConversion"/>
  </si>
  <si>
    <t>펜타 3차</t>
    <phoneticPr fontId="68" type="noConversion"/>
  </si>
  <si>
    <t>하이몬 피넛월남쌈소스 230g</t>
    <phoneticPr fontId="68" type="noConversion"/>
  </si>
  <si>
    <t>하이몬 피넛월남쌈소스 4,8kg</t>
    <phoneticPr fontId="68" type="noConversion"/>
  </si>
  <si>
    <t>KTHSE2500155</t>
    <phoneticPr fontId="68" type="noConversion"/>
  </si>
  <si>
    <t>펜타 4차</t>
  </si>
  <si>
    <t>푸드블레싱 3차</t>
  </si>
  <si>
    <t>타이아시아 3차</t>
  </si>
  <si>
    <t>세계 13차</t>
  </si>
  <si>
    <t>세계 14차</t>
  </si>
  <si>
    <t>하이몬 쌀국수장국 220g</t>
    <phoneticPr fontId="68" type="noConversion"/>
  </si>
  <si>
    <t>하이몬 쌀국수장국 4,5kg</t>
    <phoneticPr fontId="68" type="noConversion"/>
  </si>
  <si>
    <t>하이몬 칠리 샤브수끼소스 300ml</t>
    <phoneticPr fontId="68" type="noConversion"/>
  </si>
  <si>
    <t>몬타이 칠리 샤브수끼소스 300ml(컬리용)</t>
    <phoneticPr fontId="68" type="noConversion"/>
  </si>
  <si>
    <t>타이누들 3mm 400g</t>
    <phoneticPr fontId="68" type="noConversion"/>
  </si>
  <si>
    <t>뉴 월남쌈(원형16cm) 300g</t>
    <phoneticPr fontId="68" type="noConversion"/>
  </si>
  <si>
    <t>몬 월남쌈(사각16cm) 200g</t>
    <phoneticPr fontId="68" type="noConversion"/>
  </si>
  <si>
    <t>KTHSE2500189</t>
  </si>
  <si>
    <t>HFIBKO253006</t>
  </si>
  <si>
    <t>PNCHCM2503012</t>
  </si>
  <si>
    <t>012502DU2INC0765</t>
    <phoneticPr fontId="68" type="noConversion"/>
  </si>
  <si>
    <t>LVL 단목(19MM*85MM*960MM)</t>
    <phoneticPr fontId="68" type="noConversion"/>
  </si>
  <si>
    <t>LVL 단목(19MM*85MM*900MM)</t>
    <phoneticPr fontId="68" type="noConversion"/>
  </si>
  <si>
    <t>실화주-세종우드텍</t>
    <phoneticPr fontId="68" type="noConversion"/>
  </si>
  <si>
    <t>FFAU1651519</t>
    <phoneticPr fontId="68" type="noConversion"/>
  </si>
  <si>
    <t>A29216408</t>
    <phoneticPr fontId="68" type="noConversion"/>
  </si>
  <si>
    <t>3/12 입항</t>
    <phoneticPr fontId="68" type="noConversion"/>
  </si>
  <si>
    <t>8시 2대</t>
    <phoneticPr fontId="68" type="noConversion"/>
  </si>
  <si>
    <t>9시 2대</t>
    <phoneticPr fontId="68" type="noConversion"/>
  </si>
  <si>
    <t>8시</t>
    <phoneticPr fontId="68" type="noConversion"/>
  </si>
  <si>
    <t>EASPZ2509QP002</t>
    <phoneticPr fontId="68" type="noConversion"/>
  </si>
  <si>
    <t>CAIU3765269</t>
    <phoneticPr fontId="68" type="noConversion"/>
  </si>
  <si>
    <t>02232013</t>
    <phoneticPr fontId="68" type="noConversion"/>
  </si>
  <si>
    <t>TGBU5078331</t>
    <phoneticPr fontId="68" type="noConversion"/>
  </si>
  <si>
    <t>NYKU3653219</t>
    <phoneticPr fontId="68" type="noConversion"/>
  </si>
  <si>
    <t>FTAU1120952</t>
    <phoneticPr fontId="68" type="noConversion"/>
  </si>
  <si>
    <t>SEGU2269092</t>
    <phoneticPr fontId="68" type="noConversion"/>
  </si>
  <si>
    <t>SEGU2533820</t>
    <phoneticPr fontId="68" type="noConversion"/>
  </si>
  <si>
    <t>TMXGICHD6920019A</t>
    <phoneticPr fontId="68" type="noConversion"/>
  </si>
  <si>
    <t>0171761</t>
    <phoneticPr fontId="68" type="noConversion"/>
  </si>
  <si>
    <t>3/12 출고</t>
    <phoneticPr fontId="68" type="noConversion"/>
  </si>
  <si>
    <t>SEGU3330638</t>
    <phoneticPr fontId="68" type="noConversion"/>
  </si>
  <si>
    <t>SEGU3155685</t>
    <phoneticPr fontId="68" type="noConversion"/>
  </si>
  <si>
    <t>실화주-해인</t>
    <phoneticPr fontId="68" type="noConversion"/>
  </si>
  <si>
    <t>14시 2대</t>
    <phoneticPr fontId="68" type="noConversion"/>
  </si>
  <si>
    <t>9시 2대</t>
    <phoneticPr fontId="68" type="noConversion"/>
  </si>
  <si>
    <t>3/13 11시 1대</t>
    <phoneticPr fontId="68" type="noConversion"/>
  </si>
  <si>
    <t>TYSPQDSN250225</t>
    <phoneticPr fontId="68" type="noConversion"/>
  </si>
  <si>
    <t>딸기 다이스</t>
    <phoneticPr fontId="68" type="noConversion"/>
  </si>
  <si>
    <t>ETA 3/10,13시 입고</t>
    <phoneticPr fontId="68" type="noConversion"/>
  </si>
  <si>
    <t>TYLU9180250</t>
    <phoneticPr fontId="68" type="noConversion"/>
  </si>
  <si>
    <t>TYS650288</t>
    <phoneticPr fontId="68" type="noConversion"/>
  </si>
  <si>
    <t>CKCOTAO9008339</t>
    <phoneticPr fontId="68" type="noConversion"/>
  </si>
  <si>
    <t>SMLMBKK5A0861200</t>
    <phoneticPr fontId="68" type="noConversion"/>
  </si>
  <si>
    <t>ETA 3/18</t>
    <phoneticPr fontId="68" type="noConversion"/>
  </si>
  <si>
    <t>GXAUS25030014</t>
    <phoneticPr fontId="68" type="noConversion"/>
  </si>
  <si>
    <t>오징어 먹물색소</t>
    <phoneticPr fontId="68" type="noConversion"/>
  </si>
  <si>
    <t>LCL</t>
    <phoneticPr fontId="68" type="noConversion"/>
  </si>
  <si>
    <t>ETA 3/11,한글라벨 발주 3/12,KPP 작업,1PL=40EA</t>
    <phoneticPr fontId="68" type="noConversion"/>
  </si>
  <si>
    <t>SNKO190250101183</t>
    <phoneticPr fontId="68" type="noConversion"/>
  </si>
  <si>
    <t>3/14 검역/통관</t>
    <phoneticPr fontId="68" type="noConversion"/>
  </si>
  <si>
    <t>SKLU1802640</t>
  </si>
  <si>
    <t>SKLU1943839</t>
  </si>
  <si>
    <t>SKLU1953375</t>
  </si>
  <si>
    <t>SKLU2018438</t>
  </si>
  <si>
    <t>SKLU2049568</t>
  </si>
  <si>
    <t>SKLU2363223</t>
  </si>
  <si>
    <t>TEMU0568090</t>
  </si>
  <si>
    <t>TGCU2383398</t>
  </si>
  <si>
    <t>TGCU2395634</t>
  </si>
  <si>
    <t>SKLCH003145</t>
  </si>
  <si>
    <t>SKLCH003140</t>
  </si>
  <si>
    <t>SKLCH003151</t>
  </si>
  <si>
    <t>SKLCH003150</t>
  </si>
  <si>
    <t>SKLCH003148</t>
  </si>
  <si>
    <t>SKLCH003141</t>
  </si>
  <si>
    <t>SKLCH003149</t>
  </si>
  <si>
    <t>SKLCH003146</t>
  </si>
  <si>
    <t>SKLCH003147</t>
  </si>
  <si>
    <t>SNKO190250202256</t>
    <phoneticPr fontId="68" type="noConversion"/>
  </si>
  <si>
    <t>합성수지</t>
    <phoneticPr fontId="68" type="noConversion"/>
  </si>
  <si>
    <t>KTHSE2500189</t>
    <phoneticPr fontId="68" type="noConversion"/>
  </si>
  <si>
    <t>SEGU2379989</t>
    <phoneticPr fontId="68" type="noConversion"/>
  </si>
  <si>
    <t>HFIBKO253006</t>
    <phoneticPr fontId="68" type="noConversion"/>
  </si>
  <si>
    <t>HALU2469317</t>
    <phoneticPr fontId="68" type="noConversion"/>
  </si>
  <si>
    <t>KTHSE2500181</t>
    <phoneticPr fontId="68" type="noConversion"/>
  </si>
  <si>
    <t>TEMU3908928</t>
    <phoneticPr fontId="68" type="noConversion"/>
  </si>
  <si>
    <t>PNCHCM2503012</t>
    <phoneticPr fontId="68" type="noConversion"/>
  </si>
  <si>
    <t>STXU4550928</t>
    <phoneticPr fontId="68" type="noConversion"/>
  </si>
  <si>
    <t>르네 35차</t>
  </si>
  <si>
    <t>르네 36차</t>
  </si>
  <si>
    <t>홀그레인 머스타드 820g</t>
    <phoneticPr fontId="68" type="noConversion"/>
  </si>
  <si>
    <t>홀그레인 머스타드 5kg</t>
    <phoneticPr fontId="68" type="noConversion"/>
  </si>
  <si>
    <t>디존 머스타드 850g</t>
    <phoneticPr fontId="68" type="noConversion"/>
  </si>
  <si>
    <t>디존 머스타드 5kg</t>
    <phoneticPr fontId="68" type="noConversion"/>
  </si>
  <si>
    <t>OO35424</t>
  </si>
  <si>
    <t>OO35491</t>
  </si>
  <si>
    <t>코만</t>
    <phoneticPr fontId="68" type="noConversion"/>
  </si>
  <si>
    <t>세계 15차</t>
  </si>
  <si>
    <t>세계 16차</t>
  </si>
  <si>
    <t>유니온 54차</t>
  </si>
  <si>
    <t>유니온 3차</t>
  </si>
  <si>
    <t>뉴 월남쌈(원형16cm) 300g</t>
    <phoneticPr fontId="68" type="noConversion"/>
  </si>
  <si>
    <t>몬 월남쌈(원형16cm) 200g</t>
    <phoneticPr fontId="68" type="noConversion"/>
  </si>
  <si>
    <t>몬 라이스누들 1mm 250g</t>
    <phoneticPr fontId="68" type="noConversion"/>
  </si>
  <si>
    <t>쌀국수 한그릇 320g</t>
    <phoneticPr fontId="68" type="noConversion"/>
  </si>
  <si>
    <t>몬 라이스누들 3mm 250g</t>
    <phoneticPr fontId="68" type="noConversion"/>
  </si>
  <si>
    <t>PNCHCM2503013</t>
  </si>
  <si>
    <t>KTHSE2500185</t>
  </si>
  <si>
    <t>타이와 1차</t>
  </si>
  <si>
    <t>손순복 1차</t>
  </si>
  <si>
    <t>타이코코넛 13차</t>
  </si>
  <si>
    <t>멍빈누들 200g</t>
    <phoneticPr fontId="68" type="noConversion"/>
  </si>
  <si>
    <t>멍빈누들 500g</t>
    <phoneticPr fontId="68" type="noConversion"/>
  </si>
  <si>
    <t>타피오카 펄 400g</t>
    <phoneticPr fontId="68" type="noConversion"/>
  </si>
  <si>
    <t>에그누들 454g</t>
    <phoneticPr fontId="68" type="noConversion"/>
  </si>
  <si>
    <t>몬 코코넛밀크 400ml</t>
    <phoneticPr fontId="68" type="noConversion"/>
  </si>
  <si>
    <t>KTHSE2500187</t>
  </si>
  <si>
    <t>타이와 1차</t>
    <phoneticPr fontId="68" type="noConversion"/>
  </si>
  <si>
    <t>수리 35차</t>
  </si>
  <si>
    <t>수리 36차</t>
  </si>
  <si>
    <t>수리 37차</t>
  </si>
  <si>
    <t>수리 38차</t>
  </si>
  <si>
    <t>수리 39차</t>
  </si>
  <si>
    <t>몬 스위트칠리소스 5L</t>
    <phoneticPr fontId="68" type="noConversion"/>
  </si>
  <si>
    <t>수리 11차</t>
  </si>
  <si>
    <t>수리 16차</t>
  </si>
  <si>
    <t>수리 17차</t>
  </si>
  <si>
    <t>수리 19차</t>
  </si>
  <si>
    <t>수리 21차</t>
  </si>
  <si>
    <t>수리 쓰리라차소스 5L</t>
    <phoneticPr fontId="68" type="noConversion"/>
  </si>
  <si>
    <t>몬타이 월남쌈소스 250ml</t>
    <phoneticPr fontId="68" type="noConversion"/>
  </si>
  <si>
    <t>수리 타마린 227g</t>
    <phoneticPr fontId="68" type="noConversion"/>
  </si>
  <si>
    <t>몬 스위트칠리소스 435ml(튜브)</t>
    <phoneticPr fontId="68" type="noConversion"/>
  </si>
  <si>
    <t>수리 팟타이소스 5L</t>
    <phoneticPr fontId="68" type="noConversion"/>
  </si>
  <si>
    <t>KTHSE2500184</t>
    <phoneticPr fontId="68" type="noConversion"/>
  </si>
  <si>
    <t>수리 40차</t>
  </si>
  <si>
    <t>수리 41차</t>
  </si>
  <si>
    <t>몬 스위트칠리소스 200ml</t>
    <phoneticPr fontId="68" type="noConversion"/>
  </si>
  <si>
    <t>WDFU1222567</t>
    <phoneticPr fontId="68" type="noConversion"/>
  </si>
  <si>
    <t>000190</t>
    <phoneticPr fontId="68" type="noConversion"/>
  </si>
  <si>
    <t>WDFCGBF30792117</t>
    <phoneticPr fontId="68" type="noConversion"/>
  </si>
  <si>
    <t>HASLS22250200687</t>
    <phoneticPr fontId="68" type="noConversion"/>
  </si>
  <si>
    <t>ETA : 3/15 오후 예정</t>
    <phoneticPr fontId="68" type="noConversion"/>
  </si>
  <si>
    <t>DO 발급 – 차주 발급받고 안내 드리겠습니다.</t>
    <phoneticPr fontId="68" type="noConversion"/>
  </si>
  <si>
    <t>실화주-디에스푸드웰</t>
    <phoneticPr fontId="68" type="noConversion"/>
  </si>
  <si>
    <t>HASLS22250200487</t>
    <phoneticPr fontId="68" type="noConversion"/>
  </si>
  <si>
    <t>JKT0486687</t>
    <phoneticPr fontId="68" type="noConversion"/>
  </si>
  <si>
    <t>CKCODLC0016468</t>
    <phoneticPr fontId="68" type="noConversion"/>
  </si>
  <si>
    <t>CKLU3059415</t>
    <phoneticPr fontId="68" type="noConversion"/>
  </si>
  <si>
    <t>DRYU3128786</t>
    <phoneticPr fontId="68" type="noConversion"/>
  </si>
  <si>
    <t>TEMU0315277</t>
    <phoneticPr fontId="68" type="noConversion"/>
  </si>
  <si>
    <t>CK246136</t>
    <phoneticPr fontId="68" type="noConversion"/>
  </si>
  <si>
    <t>CK246156</t>
    <phoneticPr fontId="68" type="noConversion"/>
  </si>
  <si>
    <t>CK246131</t>
    <phoneticPr fontId="68" type="noConversion"/>
  </si>
  <si>
    <t>SKHU9006512</t>
    <phoneticPr fontId="68" type="noConversion"/>
  </si>
  <si>
    <t>8시 입고</t>
    <phoneticPr fontId="68" type="noConversion"/>
  </si>
  <si>
    <t>HASLS22250201210</t>
    <phoneticPr fontId="68" type="noConversion"/>
  </si>
  <si>
    <t>터미널 통관 후, 이동</t>
    <phoneticPr fontId="68" type="noConversion"/>
  </si>
  <si>
    <t>실화주-HYC인터내셔널,통관완료</t>
    <phoneticPr fontId="68" type="noConversion"/>
  </si>
  <si>
    <t>3/18 출고예정 6개 출고</t>
    <phoneticPr fontId="68" type="noConversion"/>
  </si>
  <si>
    <t>3/19 출고예정 출고8개</t>
    <phoneticPr fontId="68" type="noConversion"/>
  </si>
  <si>
    <t>보세건</t>
    <phoneticPr fontId="68" type="noConversion"/>
  </si>
  <si>
    <t>ETA : 3/18 18:00 예정</t>
    <phoneticPr fontId="68" type="noConversion"/>
  </si>
  <si>
    <t>4개씩10단=40포 적재</t>
    <phoneticPr fontId="68" type="noConversion"/>
  </si>
  <si>
    <t>SKLU1524088</t>
    <phoneticPr fontId="68" type="noConversion"/>
  </si>
  <si>
    <t>HALU2029961</t>
    <phoneticPr fontId="68" type="noConversion"/>
  </si>
  <si>
    <t>HALU2357148</t>
    <phoneticPr fontId="68" type="noConversion"/>
  </si>
  <si>
    <t>TEMU1169270</t>
    <phoneticPr fontId="68" type="noConversion"/>
  </si>
  <si>
    <t>SKLU1531111</t>
    <phoneticPr fontId="68" type="noConversion"/>
  </si>
  <si>
    <t>프리타임 3/23</t>
    <phoneticPr fontId="68" type="noConversion"/>
  </si>
  <si>
    <t>13시부터 30분 간격으로</t>
    <phoneticPr fontId="68" type="noConversion"/>
  </si>
  <si>
    <t>9시 입고</t>
    <phoneticPr fontId="68" type="noConversion"/>
  </si>
  <si>
    <t>11시</t>
    <phoneticPr fontId="68" type="noConversion"/>
  </si>
  <si>
    <t>10시</t>
    <phoneticPr fontId="68" type="noConversion"/>
  </si>
  <si>
    <t>3/10~3/14</t>
    <phoneticPr fontId="68" type="noConversion"/>
  </si>
  <si>
    <t>무수포도당25KG</t>
    <phoneticPr fontId="68" type="noConversion"/>
  </si>
  <si>
    <t>무수포도당800KG</t>
    <phoneticPr fontId="68" type="noConversion"/>
  </si>
  <si>
    <t>XMZKN2505NIN306</t>
    <phoneticPr fontId="68" type="noConversion"/>
  </si>
  <si>
    <t>목이버섯</t>
    <phoneticPr fontId="68" type="noConversion"/>
  </si>
  <si>
    <t>SITU2872756</t>
    <phoneticPr fontId="68" type="noConversion"/>
  </si>
  <si>
    <t>SITF506102</t>
    <phoneticPr fontId="68" type="noConversion"/>
  </si>
  <si>
    <t>F2-250318</t>
    <phoneticPr fontId="68" type="noConversion"/>
  </si>
  <si>
    <t>OO35424</t>
    <phoneticPr fontId="68" type="noConversion"/>
  </si>
  <si>
    <t>TGHU6607935</t>
    <phoneticPr fontId="68" type="noConversion"/>
  </si>
  <si>
    <t>OO35491</t>
    <phoneticPr fontId="68" type="noConversion"/>
  </si>
  <si>
    <t>NYKU4347810</t>
    <phoneticPr fontId="68" type="noConversion"/>
  </si>
  <si>
    <t>BEAU2985161</t>
  </si>
  <si>
    <t>SEGU2877209</t>
  </si>
  <si>
    <t>SKLU1102729</t>
  </si>
  <si>
    <t>SKLU1410948</t>
  </si>
  <si>
    <t>SKLU1519754</t>
  </si>
  <si>
    <t>HAL489503</t>
  </si>
  <si>
    <t>HAL489509</t>
  </si>
  <si>
    <t>HAL489717</t>
  </si>
  <si>
    <t>HAL489705</t>
  </si>
  <si>
    <t>HAL489664</t>
  </si>
  <si>
    <t>SKLU1585798</t>
  </si>
  <si>
    <t>SKLU1593664</t>
  </si>
  <si>
    <t>SKLU1804155</t>
  </si>
  <si>
    <t>SKLU2047842</t>
  </si>
  <si>
    <t>TEMU1226030</t>
  </si>
  <si>
    <t>HAL489665</t>
  </si>
  <si>
    <t>HAL489706</t>
  </si>
  <si>
    <t>HAL489661</t>
  </si>
  <si>
    <t>HAL489666</t>
  </si>
  <si>
    <t>HAL489502</t>
  </si>
  <si>
    <t>HAL482010</t>
    <phoneticPr fontId="68" type="noConversion"/>
  </si>
  <si>
    <t>HAL489703</t>
    <phoneticPr fontId="68" type="noConversion"/>
  </si>
  <si>
    <t>HAL489704</t>
    <phoneticPr fontId="68" type="noConversion"/>
  </si>
  <si>
    <t>HAL489708</t>
    <phoneticPr fontId="68" type="noConversion"/>
  </si>
  <si>
    <t>HAL489709</t>
    <phoneticPr fontId="68" type="noConversion"/>
  </si>
  <si>
    <t>PNCHCM2503013</t>
    <phoneticPr fontId="68" type="noConversion"/>
  </si>
  <si>
    <t>KTHSE2500185</t>
    <phoneticPr fontId="68" type="noConversion"/>
  </si>
  <si>
    <t>TXGU5049721</t>
    <phoneticPr fontId="68" type="noConversion"/>
  </si>
  <si>
    <t>KTHSE2500186</t>
    <phoneticPr fontId="68" type="noConversion"/>
  </si>
  <si>
    <t>FFAU1090423</t>
    <phoneticPr fontId="68" type="noConversion"/>
  </si>
  <si>
    <t>KTHSE2500187</t>
    <phoneticPr fontId="68" type="noConversion"/>
  </si>
  <si>
    <t>TEMU5033050</t>
    <phoneticPr fontId="68" type="noConversion"/>
  </si>
  <si>
    <t>BFSZ2503045</t>
    <phoneticPr fontId="68" type="noConversion"/>
  </si>
  <si>
    <t>CSLU1913985</t>
    <phoneticPr fontId="68" type="noConversion"/>
  </si>
  <si>
    <t>HFIBKO252084</t>
    <phoneticPr fontId="68" type="noConversion"/>
  </si>
  <si>
    <t>TEMU1169665</t>
    <phoneticPr fontId="68" type="noConversion"/>
  </si>
  <si>
    <t>SEGU3002921</t>
    <phoneticPr fontId="68" type="noConversion"/>
  </si>
  <si>
    <t>FCIU4398253</t>
    <phoneticPr fontId="68" type="noConversion"/>
  </si>
  <si>
    <t>TEMU0454061</t>
    <phoneticPr fontId="68" type="noConversion"/>
  </si>
  <si>
    <t>SEGU1888209</t>
    <phoneticPr fontId="68" type="noConversion"/>
  </si>
  <si>
    <t>FCIU4392363</t>
    <phoneticPr fontId="68" type="noConversion"/>
  </si>
  <si>
    <t>FTAU1036862</t>
    <phoneticPr fontId="68" type="noConversion"/>
  </si>
  <si>
    <t>KMTU7386383</t>
    <phoneticPr fontId="68" type="noConversion"/>
  </si>
  <si>
    <t>SEGU3374810</t>
    <phoneticPr fontId="68" type="noConversion"/>
  </si>
  <si>
    <t>TEMU1965786</t>
    <phoneticPr fontId="68" type="noConversion"/>
  </si>
  <si>
    <t>SEGU1870299</t>
    <phoneticPr fontId="68" type="noConversion"/>
  </si>
  <si>
    <t>SEGU2465080</t>
    <phoneticPr fontId="68" type="noConversion"/>
  </si>
  <si>
    <t>DFSU1876368</t>
    <phoneticPr fontId="68" type="noConversion"/>
  </si>
  <si>
    <t>SKLCH010181</t>
    <phoneticPr fontId="68" type="noConversion"/>
  </si>
  <si>
    <t>SKLCH010186</t>
    <phoneticPr fontId="68" type="noConversion"/>
  </si>
  <si>
    <t>UIO25030061</t>
    <phoneticPr fontId="68" type="noConversion"/>
  </si>
  <si>
    <t>TRHU8646439</t>
    <phoneticPr fontId="68" type="noConversion"/>
  </si>
  <si>
    <t>TRHU8751007</t>
    <phoneticPr fontId="68" type="noConversion"/>
  </si>
  <si>
    <t>SITE913207</t>
    <phoneticPr fontId="68" type="noConversion"/>
  </si>
  <si>
    <t>SITE913205</t>
    <phoneticPr fontId="68" type="noConversion"/>
  </si>
  <si>
    <t>본사</t>
    <phoneticPr fontId="68" type="noConversion"/>
  </si>
  <si>
    <t>25TSLUC035i-2066-0001</t>
    <phoneticPr fontId="68" type="noConversion"/>
  </si>
  <si>
    <t xml:space="preserve">	25TSLUC035i-2066-0002</t>
    <phoneticPr fontId="68" type="noConversion"/>
  </si>
  <si>
    <t>KMTCBKK3597496</t>
    <phoneticPr fontId="68" type="noConversion"/>
  </si>
  <si>
    <t>홀 커널 스위트콘</t>
    <phoneticPr fontId="68" type="noConversion"/>
  </si>
  <si>
    <t>ETA 3/20,KPP 작업 (PLT=72CT)</t>
    <phoneticPr fontId="68" type="noConversion"/>
  </si>
  <si>
    <t>안키모 200G</t>
    <phoneticPr fontId="68" type="noConversion"/>
  </si>
  <si>
    <t>안키모 250G</t>
    <phoneticPr fontId="68" type="noConversion"/>
  </si>
  <si>
    <t>COHEAR305YN044</t>
    <phoneticPr fontId="68" type="noConversion"/>
  </si>
  <si>
    <t>TEMU5592757</t>
    <phoneticPr fontId="68" type="noConversion"/>
  </si>
  <si>
    <t>001728</t>
    <phoneticPr fontId="68" type="noConversion"/>
  </si>
  <si>
    <t>WTAOINC25033041</t>
    <phoneticPr fontId="68" type="noConversion"/>
  </si>
  <si>
    <t>동결건조 블루베리 분말</t>
    <phoneticPr fontId="68" type="noConversion"/>
  </si>
  <si>
    <t>LCL</t>
    <phoneticPr fontId="68" type="noConversion"/>
  </si>
  <si>
    <t>SJTJ25030046</t>
    <phoneticPr fontId="68" type="noConversion"/>
  </si>
  <si>
    <t>JCSCFE693E126</t>
    <phoneticPr fontId="68" type="noConversion"/>
  </si>
  <si>
    <t>SEGU6393579</t>
    <phoneticPr fontId="68" type="noConversion"/>
  </si>
  <si>
    <r>
      <t xml:space="preserve">무작위 </t>
    </r>
    <r>
      <rPr>
        <sz val="10"/>
        <color rgb="FF000000"/>
        <rFont val="Wingdings"/>
        <family val="3"/>
        <charset val="2"/>
      </rPr>
      <t></t>
    </r>
    <r>
      <rPr>
        <sz val="10"/>
        <color rgb="FF000000"/>
        <rFont val="돋움"/>
        <family val="3"/>
        <charset val="129"/>
      </rPr>
      <t xml:space="preserve"> 3/21 검역,통관 예상</t>
    </r>
    <phoneticPr fontId="68" type="noConversion"/>
  </si>
  <si>
    <t>무작위</t>
    <phoneticPr fontId="68" type="noConversion"/>
  </si>
  <si>
    <t>피알로지스틱(보승무역)</t>
    <phoneticPr fontId="68" type="noConversion"/>
  </si>
  <si>
    <t>피알로지스틱(보승무역)</t>
    <phoneticPr fontId="68" type="noConversion"/>
  </si>
  <si>
    <t>피알로지스틱(성공트레이딩)</t>
  </si>
  <si>
    <t>피알로지스틱(성공트레이딩)</t>
    <phoneticPr fontId="68" type="noConversion"/>
  </si>
  <si>
    <t>피알로지스틱(성준무역)</t>
  </si>
  <si>
    <t>피알로지스틱(성준무역)</t>
    <phoneticPr fontId="68" type="noConversion"/>
  </si>
  <si>
    <t>JYPRWH2503057</t>
    <phoneticPr fontId="68" type="noConversion"/>
  </si>
  <si>
    <t>JYPRWH2503058</t>
    <phoneticPr fontId="68" type="noConversion"/>
  </si>
  <si>
    <t>JYPRWH2503059</t>
    <phoneticPr fontId="68" type="noConversion"/>
  </si>
  <si>
    <t>NOUGAT COOKIES</t>
    <phoneticPr fontId="68" type="noConversion"/>
  </si>
  <si>
    <t>WANDOU</t>
    <phoneticPr fontId="68" type="noConversion"/>
  </si>
  <si>
    <t>KONJAK NOODLES KONJAK TOFU KONJAK HUAJUAN</t>
    <phoneticPr fontId="68" type="noConversion"/>
  </si>
  <si>
    <t>LCL</t>
    <phoneticPr fontId="68" type="noConversion"/>
  </si>
  <si>
    <t>OBL 미접수</t>
    <phoneticPr fontId="68" type="noConversion"/>
  </si>
  <si>
    <t>OBL 3/20 접수</t>
    <phoneticPr fontId="68" type="noConversion"/>
  </si>
  <si>
    <t>ETA 3/21,KPP 작업</t>
    <phoneticPr fontId="68" type="noConversion"/>
  </si>
  <si>
    <t>WDFU1224723</t>
    <phoneticPr fontId="68" type="noConversion"/>
  </si>
  <si>
    <t>010288</t>
    <phoneticPr fontId="68" type="noConversion"/>
  </si>
  <si>
    <t>WDFCGBF30822116</t>
    <phoneticPr fontId="68" type="noConversion"/>
  </si>
  <si>
    <t>WDFU1212527</t>
    <phoneticPr fontId="68" type="noConversion"/>
  </si>
  <si>
    <t>000604</t>
    <phoneticPr fontId="68" type="noConversion"/>
  </si>
  <si>
    <t>11시 입고</t>
    <phoneticPr fontId="68" type="noConversion"/>
  </si>
  <si>
    <t>POBUBKK250300004</t>
    <phoneticPr fontId="68" type="noConversion"/>
  </si>
  <si>
    <t>STXU2021566</t>
    <phoneticPr fontId="68" type="noConversion"/>
  </si>
  <si>
    <t>PAN216443</t>
    <phoneticPr fontId="68" type="noConversion"/>
  </si>
  <si>
    <t>BMOU5188931</t>
    <phoneticPr fontId="68" type="noConversion"/>
  </si>
  <si>
    <t>수리 34차</t>
  </si>
  <si>
    <t>시암 1차</t>
  </si>
  <si>
    <t>타마린 페이스트 10kg</t>
    <phoneticPr fontId="68" type="noConversion"/>
  </si>
  <si>
    <t>몬 스위트칠리소스 5L</t>
    <phoneticPr fontId="68" type="noConversion"/>
  </si>
  <si>
    <t>KTHSE2500207</t>
    <phoneticPr fontId="68" type="noConversion"/>
  </si>
  <si>
    <t>SEGU2267171</t>
    <phoneticPr fontId="68" type="noConversion"/>
  </si>
  <si>
    <t>KTHSE2500208</t>
    <phoneticPr fontId="68" type="noConversion"/>
  </si>
  <si>
    <t>수리 24차</t>
  </si>
  <si>
    <t>수리 31차</t>
  </si>
  <si>
    <t>수리 51차</t>
  </si>
  <si>
    <t>세계 17차</t>
  </si>
  <si>
    <t>세계 18차</t>
  </si>
  <si>
    <t>수리 레드칠리피클 227g</t>
    <phoneticPr fontId="68" type="noConversion"/>
  </si>
  <si>
    <t>수리 레드커리 페이스트 400g</t>
    <phoneticPr fontId="68" type="noConversion"/>
  </si>
  <si>
    <t>수리 옐로우커리 페이스트 400g</t>
    <phoneticPr fontId="68" type="noConversion"/>
  </si>
  <si>
    <t>수리 쓰리라차소스 20L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</si>
  <si>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</si>
  <si>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</si>
  <si>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</si>
  <si>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</si>
  <si>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몬 월남쌈(원형16cm) 500g</t>
    <phoneticPr fontId="68" type="noConversion"/>
  </si>
  <si>
    <t>몬 월남쌈(원형16cm) 100g(24입)</t>
    <phoneticPr fontId="68" type="noConversion"/>
  </si>
  <si>
    <t>KTHSE2500211</t>
    <phoneticPr fontId="68" type="noConversion"/>
  </si>
  <si>
    <t>PNCHCM2503014</t>
    <phoneticPr fontId="68" type="noConversion"/>
  </si>
  <si>
    <t>코만</t>
    <phoneticPr fontId="68" type="noConversion"/>
  </si>
  <si>
    <t>수리 18차</t>
  </si>
  <si>
    <t>수리 20차</t>
  </si>
  <si>
    <t>수리 22차</t>
  </si>
  <si>
    <t>수리 23차</t>
  </si>
  <si>
    <t>몬 쓰리라차소스 2L</t>
    <phoneticPr fontId="68" type="noConversion"/>
  </si>
  <si>
    <t>월남쌈소스 2L</t>
    <phoneticPr fontId="68" type="noConversion"/>
  </si>
  <si>
    <t>수리 스프링롤소스 435ml(튜브)</t>
    <phoneticPr fontId="68" type="noConversion"/>
  </si>
  <si>
    <t>수리 팟타이소스 295ml</t>
    <phoneticPr fontId="68" type="noConversion"/>
  </si>
  <si>
    <t>수리 소이소스 295ml</t>
    <phoneticPr fontId="68" type="noConversion"/>
  </si>
  <si>
    <t>수리 휘시소스 295ml</t>
    <phoneticPr fontId="68" type="noConversion"/>
  </si>
  <si>
    <t>수리 호이신소스 435ml(튜브)</t>
    <phoneticPr fontId="68" type="noConversion"/>
  </si>
  <si>
    <t>하이몬 해선장소스 260g</t>
    <phoneticPr fontId="68" type="noConversion"/>
  </si>
  <si>
    <t>안티치콜리 24차</t>
    <phoneticPr fontId="68" type="noConversion"/>
  </si>
  <si>
    <t>발사믹 식초 250ml</t>
    <phoneticPr fontId="68" type="noConversion"/>
  </si>
  <si>
    <t>발사믹 식초 5L</t>
    <phoneticPr fontId="68" type="noConversion"/>
  </si>
  <si>
    <t>AMO242741</t>
    <phoneticPr fontId="68" type="noConversion"/>
  </si>
  <si>
    <t>펜타 5차</t>
  </si>
  <si>
    <t>펜타 6차</t>
  </si>
  <si>
    <t>유니온 4차</t>
  </si>
  <si>
    <t>하이몬 피넛월남쌈소스 230g</t>
    <phoneticPr fontId="68" type="noConversion"/>
  </si>
  <si>
    <t>하이몬 피넛월남쌈소스 4,8kg</t>
    <phoneticPr fontId="68" type="noConversion"/>
  </si>
  <si>
    <t>몬타이 피넛월남쌈소스(컬리용) 250ml</t>
    <phoneticPr fontId="68" type="noConversion"/>
  </si>
  <si>
    <t>몬타이 스위트칠리소스(컬리용) 250ml</t>
    <phoneticPr fontId="68" type="noConversion"/>
  </si>
  <si>
    <t>하이몬 쌀국수장국 4,5kg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</si>
  <si>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</si>
  <si>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</si>
  <si>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KTHSE2500209</t>
  </si>
  <si>
    <t>KTHSE2500220</t>
  </si>
  <si>
    <t>수리 10차</t>
  </si>
  <si>
    <t>수리 48차</t>
  </si>
  <si>
    <t>수리 49차</t>
  </si>
  <si>
    <t>타이코코넛 2차</t>
  </si>
  <si>
    <t>타이아시아 4차</t>
  </si>
  <si>
    <t>수리 쓰리라차소스 435ml(튜브)</t>
    <phoneticPr fontId="68" type="noConversion"/>
  </si>
  <si>
    <t>수리 쓰리라차소스 5L</t>
    <phoneticPr fontId="68" type="noConversion"/>
  </si>
  <si>
    <t>하이몬 월남쌈소스 200ml</t>
    <phoneticPr fontId="68" type="noConversion"/>
  </si>
  <si>
    <t>하이몬 월남쌈소스 295ml</t>
    <phoneticPr fontId="68" type="noConversion"/>
  </si>
  <si>
    <t>몬 코코넛밀크 400ml</t>
    <phoneticPr fontId="68" type="noConversion"/>
  </si>
  <si>
    <t>타이누들 1mm 400g</t>
    <phoneticPr fontId="68" type="noConversion"/>
  </si>
  <si>
    <t>타이누들 1mm 4kg</t>
    <phoneticPr fontId="68" type="noConversion"/>
  </si>
  <si>
    <t>KTHSE2500210</t>
  </si>
  <si>
    <t>KTHSE2500225</t>
  </si>
  <si>
    <t>르네 37차</t>
  </si>
  <si>
    <t>르네 38차</t>
  </si>
  <si>
    <t>홀그레인 머스타드 820g</t>
    <phoneticPr fontId="68" type="noConversion"/>
  </si>
  <si>
    <t>홀그레인 머스타드 5kg</t>
    <phoneticPr fontId="68" type="noConversion"/>
  </si>
  <si>
    <t>디존 머스타드 850g</t>
    <phoneticPr fontId="68" type="noConversion"/>
  </si>
  <si>
    <t>디존 머스타드 5kg</t>
    <phoneticPr fontId="68" type="noConversion"/>
  </si>
  <si>
    <t>OO35448</t>
  </si>
  <si>
    <t>OO35512</t>
  </si>
  <si>
    <t>본사입고로 확인 중</t>
    <phoneticPr fontId="68" type="noConversion"/>
  </si>
  <si>
    <t>KTHSE2500210</t>
    <phoneticPr fontId="68" type="noConversion"/>
  </si>
  <si>
    <t>BSIU3146275</t>
  </si>
  <si>
    <t>CAIU2569003</t>
  </si>
  <si>
    <t>CAIU6033657</t>
  </si>
  <si>
    <t>CAIU6430464</t>
  </si>
  <si>
    <t>CAIU6593749</t>
  </si>
  <si>
    <t>CAIU6610316</t>
  </si>
  <si>
    <t>CAIU6614477</t>
  </si>
  <si>
    <t>DFSU1016279</t>
  </si>
  <si>
    <t>FCGU2247970</t>
  </si>
  <si>
    <t>SMCU2019325</t>
  </si>
  <si>
    <t>SM670301</t>
  </si>
  <si>
    <t>SM670215</t>
  </si>
  <si>
    <t>SM670319</t>
  </si>
  <si>
    <t>SM670267</t>
  </si>
  <si>
    <t>SM670268</t>
  </si>
  <si>
    <t>SM670238</t>
  </si>
  <si>
    <t>SM670323</t>
  </si>
  <si>
    <t>SM670231</t>
  </si>
  <si>
    <t>SM670320</t>
  </si>
  <si>
    <t>SM670365</t>
  </si>
  <si>
    <t>CKSU2217337</t>
    <phoneticPr fontId="68" type="noConversion"/>
  </si>
  <si>
    <t>CKL394795</t>
    <phoneticPr fontId="68" type="noConversion"/>
  </si>
  <si>
    <t>SEGU2487279</t>
    <phoneticPr fontId="68" type="noConversion"/>
  </si>
  <si>
    <t>FTAU1016892</t>
    <phoneticPr fontId="68" type="noConversion"/>
  </si>
  <si>
    <t>SEGU3374111</t>
    <phoneticPr fontId="68" type="noConversion"/>
  </si>
  <si>
    <t>FTAU1072432</t>
    <phoneticPr fontId="68" type="noConversion"/>
  </si>
  <si>
    <t>BEAU2854428</t>
    <phoneticPr fontId="68" type="noConversion"/>
  </si>
  <si>
    <t>BEAU2936974</t>
    <phoneticPr fontId="68" type="noConversion"/>
  </si>
  <si>
    <t>TEMU0274199</t>
    <phoneticPr fontId="68" type="noConversion"/>
  </si>
  <si>
    <t>SEKU5662636</t>
    <phoneticPr fontId="68" type="noConversion"/>
  </si>
  <si>
    <t>KTHSE2500209</t>
    <phoneticPr fontId="68" type="noConversion"/>
  </si>
  <si>
    <t>FTAU1080171</t>
    <phoneticPr fontId="68" type="noConversion"/>
  </si>
  <si>
    <t>KTHSE2500218</t>
    <phoneticPr fontId="68" type="noConversion"/>
  </si>
  <si>
    <t>FCIU7145979</t>
    <phoneticPr fontId="68" type="noConversion"/>
  </si>
  <si>
    <t>KTHSE2500220</t>
    <phoneticPr fontId="68" type="noConversion"/>
  </si>
  <si>
    <t>GCXU5936103</t>
    <phoneticPr fontId="68" type="noConversion"/>
  </si>
  <si>
    <t>BSIU2967996</t>
    <phoneticPr fontId="68" type="noConversion"/>
  </si>
  <si>
    <t>BEAU2606139</t>
    <phoneticPr fontId="68" type="noConversion"/>
  </si>
  <si>
    <t>TEMU5731868</t>
    <phoneticPr fontId="68" type="noConversion"/>
  </si>
  <si>
    <t>HFIBKO253003</t>
    <phoneticPr fontId="68" type="noConversion"/>
  </si>
  <si>
    <t>SKLU2310440</t>
    <phoneticPr fontId="68" type="noConversion"/>
  </si>
  <si>
    <t>KTHSE2500225</t>
    <phoneticPr fontId="68" type="noConversion"/>
  </si>
  <si>
    <t>FCIU6588484</t>
    <phoneticPr fontId="68" type="noConversion"/>
  </si>
  <si>
    <t>OO35448</t>
    <phoneticPr fontId="68" type="noConversion"/>
  </si>
  <si>
    <t>3/17~3/22</t>
    <phoneticPr fontId="68" type="noConversion"/>
  </si>
  <si>
    <t>SMLMBKK5A0862300</t>
    <phoneticPr fontId="68" type="noConversion"/>
  </si>
  <si>
    <t>ETA 3/24</t>
    <phoneticPr fontId="68" type="noConversion"/>
  </si>
  <si>
    <t>실화주-대한사료</t>
    <phoneticPr fontId="68" type="noConversion"/>
  </si>
  <si>
    <t>SNKO190250202260</t>
    <phoneticPr fontId="68" type="noConversion"/>
  </si>
  <si>
    <t>SKHU9965353</t>
    <phoneticPr fontId="68" type="noConversion"/>
  </si>
  <si>
    <t>SKLCH027840</t>
    <phoneticPr fontId="68" type="noConversion"/>
  </si>
  <si>
    <t>CAXU3010074</t>
    <phoneticPr fontId="68" type="noConversion"/>
  </si>
  <si>
    <t>NS2492839</t>
    <phoneticPr fontId="68" type="noConversion"/>
  </si>
  <si>
    <t>POBUTAO250381091</t>
    <phoneticPr fontId="68" type="noConversion"/>
  </si>
  <si>
    <t>매콤한단무지</t>
    <phoneticPr fontId="68" type="noConversion"/>
  </si>
  <si>
    <t>STXU2027137</t>
    <phoneticPr fontId="68" type="noConversion"/>
  </si>
  <si>
    <t>PANP772954</t>
    <phoneticPr fontId="68" type="noConversion"/>
  </si>
  <si>
    <t>JYPRQD2503081</t>
    <phoneticPr fontId="68" type="noConversion"/>
  </si>
  <si>
    <t>공박스</t>
    <phoneticPr fontId="68" type="noConversion"/>
  </si>
  <si>
    <t>BMOU1082957</t>
    <phoneticPr fontId="68" type="noConversion"/>
  </si>
  <si>
    <t>PANP772034</t>
    <phoneticPr fontId="68" type="noConversion"/>
  </si>
  <si>
    <t>TCLU2992937</t>
    <phoneticPr fontId="68" type="noConversion"/>
  </si>
  <si>
    <t>MSKU5914405</t>
    <phoneticPr fontId="68" type="noConversion"/>
  </si>
  <si>
    <t>CN1130645</t>
    <phoneticPr fontId="68" type="noConversion"/>
  </si>
  <si>
    <t>OBL 접수 유무 3/26</t>
    <phoneticPr fontId="68" type="noConversion"/>
  </si>
  <si>
    <t>F/T 4/3</t>
    <phoneticPr fontId="68" type="noConversion"/>
  </si>
  <si>
    <t>한글라벨 3/26</t>
    <phoneticPr fontId="68" type="noConversion"/>
  </si>
  <si>
    <t>AJ파렛트 3/27</t>
    <phoneticPr fontId="68" type="noConversion"/>
  </si>
  <si>
    <t>MRKU9637225</t>
    <phoneticPr fontId="68" type="noConversion"/>
  </si>
  <si>
    <t>MSKU3354512</t>
    <phoneticPr fontId="68" type="noConversion"/>
  </si>
  <si>
    <t>CN9429902</t>
    <phoneticPr fontId="68" type="noConversion"/>
  </si>
  <si>
    <t>CN9429903</t>
    <phoneticPr fontId="68" type="noConversion"/>
  </si>
  <si>
    <t>후쿠진스케</t>
  </si>
  <si>
    <t>아오갓빠스케</t>
  </si>
  <si>
    <t>시바스케</t>
  </si>
  <si>
    <t>타카나</t>
  </si>
  <si>
    <t>SEGU3212276</t>
    <phoneticPr fontId="68" type="noConversion"/>
  </si>
  <si>
    <t>KMC643707</t>
    <phoneticPr fontId="68" type="noConversion"/>
  </si>
  <si>
    <t>OO35512</t>
    <phoneticPr fontId="68" type="noConversion"/>
  </si>
  <si>
    <t>ONEU1332834</t>
    <phoneticPr fontId="68" type="noConversion"/>
  </si>
  <si>
    <t>BEAU5493123</t>
    <phoneticPr fontId="68" type="noConversion"/>
  </si>
  <si>
    <t>ITLINC2503008</t>
    <phoneticPr fontId="68" type="noConversion"/>
  </si>
  <si>
    <t>마늘 500G</t>
    <phoneticPr fontId="68" type="noConversion"/>
  </si>
  <si>
    <t>마늘 11KG</t>
    <phoneticPr fontId="68" type="noConversion"/>
  </si>
  <si>
    <t>양파 400G</t>
    <phoneticPr fontId="68" type="noConversion"/>
  </si>
  <si>
    <t>양파 500G</t>
    <phoneticPr fontId="68" type="noConversion"/>
  </si>
  <si>
    <t>CMAU2676719</t>
    <phoneticPr fontId="68" type="noConversion"/>
  </si>
  <si>
    <t>R1883031</t>
    <phoneticPr fontId="68" type="noConversion"/>
  </si>
  <si>
    <t>WDFCGBF30852116</t>
    <phoneticPr fontId="68" type="noConversion"/>
  </si>
  <si>
    <t xml:space="preserve">WDFU1214200 </t>
    <phoneticPr fontId="68" type="noConversion"/>
  </si>
  <si>
    <t>048826</t>
    <phoneticPr fontId="68" type="noConversion"/>
  </si>
  <si>
    <t>SKLU1547611</t>
    <phoneticPr fontId="68" type="noConversion"/>
  </si>
  <si>
    <t>SKLU1812612</t>
    <phoneticPr fontId="68" type="noConversion"/>
  </si>
  <si>
    <t>SKLU2463222</t>
    <phoneticPr fontId="68" type="noConversion"/>
  </si>
  <si>
    <t>BEAU2525654</t>
    <phoneticPr fontId="68" type="noConversion"/>
  </si>
  <si>
    <t>BEAU2995386</t>
    <phoneticPr fontId="68" type="noConversion"/>
  </si>
  <si>
    <t>SNKO190250200685</t>
    <phoneticPr fontId="68" type="noConversion"/>
  </si>
  <si>
    <t>천우식품_통관건</t>
    <phoneticPr fontId="68" type="noConversion"/>
  </si>
  <si>
    <t>25KMTCWW03i-3048-1000</t>
    <phoneticPr fontId="68" type="noConversion"/>
  </si>
  <si>
    <t>SKBKK010559</t>
    <phoneticPr fontId="68" type="noConversion"/>
  </si>
  <si>
    <t>SKBKK010557</t>
    <phoneticPr fontId="68" type="noConversion"/>
  </si>
  <si>
    <t>SKBKK010558</t>
    <phoneticPr fontId="68" type="noConversion"/>
  </si>
  <si>
    <t>SKBKK010560</t>
    <phoneticPr fontId="68" type="noConversion"/>
  </si>
  <si>
    <r>
      <t xml:space="preserve">위 </t>
    </r>
    <r>
      <rPr>
        <sz val="10"/>
        <color rgb="FF000000"/>
        <rFont val="Wingdings"/>
        <family val="3"/>
        <charset val="2"/>
      </rPr>
      <t></t>
    </r>
    <r>
      <rPr>
        <sz val="10"/>
        <color rgb="FF000000"/>
        <rFont val="돋움"/>
        <family val="3"/>
        <charset val="129"/>
      </rPr>
      <t xml:space="preserve"> 아래로 비닐 씌우는 작업 추가 ( 기존 비닐 제거X ) – 톤백 끈이 밖으로 나오면 안되는 업체라 이렇게 작업 부탁드립니다. </t>
    </r>
    <phoneticPr fontId="68" type="noConversion"/>
  </si>
  <si>
    <t>3/24~3/28</t>
    <phoneticPr fontId="68" type="noConversion"/>
  </si>
  <si>
    <t>2물류</t>
    <phoneticPr fontId="77" type="noConversion"/>
  </si>
  <si>
    <t>수리 30차</t>
  </si>
  <si>
    <t>수리 46차</t>
  </si>
  <si>
    <t>수리 47차</t>
  </si>
  <si>
    <t>세계 19차</t>
  </si>
  <si>
    <t>세계 20차</t>
  </si>
  <si>
    <t>몬 스위트칠리소스 5L</t>
    <phoneticPr fontId="68" type="noConversion"/>
  </si>
  <si>
    <t>수리 그린칠리피클 227g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</si>
  <si>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</si>
  <si>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</si>
  <si>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뉴 월남쌈(원형16cm) 300g</t>
    <phoneticPr fontId="68" type="noConversion"/>
  </si>
  <si>
    <t>몬 현미월남쌈(원형16cm) 200g</t>
    <phoneticPr fontId="68" type="noConversion"/>
  </si>
  <si>
    <t>KTHSE2500239</t>
    <phoneticPr fontId="68" type="noConversion"/>
  </si>
  <si>
    <t>PNCHCM2503015</t>
    <phoneticPr fontId="68" type="noConversion"/>
  </si>
  <si>
    <t>코만</t>
    <phoneticPr fontId="68" type="noConversion"/>
  </si>
  <si>
    <t>수리 26차</t>
  </si>
  <si>
    <t>수리 27차</t>
  </si>
  <si>
    <t>수리 28차</t>
  </si>
  <si>
    <t>수리 29차</t>
  </si>
  <si>
    <t>몬 스위트칠리소스 295ml</t>
    <phoneticPr fontId="68" type="noConversion"/>
  </si>
  <si>
    <t>몬 스위트칠리소스 295ml(홈플용)</t>
    <phoneticPr fontId="68" type="noConversion"/>
  </si>
  <si>
    <t>몬 파인애플 월남쌈소스 295ml</t>
    <phoneticPr fontId="68" type="noConversion"/>
  </si>
  <si>
    <t>수리 쓰리라차소스 20L</t>
    <phoneticPr fontId="68" type="noConversion"/>
  </si>
  <si>
    <t>세계 21차</t>
  </si>
  <si>
    <t>세계 22차</t>
  </si>
  <si>
    <t>MARS 1차</t>
  </si>
  <si>
    <t>몬 월남쌈(원형16cm) 100g(48입)</t>
    <phoneticPr fontId="68" type="noConversion"/>
  </si>
  <si>
    <t>민트젤리 290g</t>
    <phoneticPr fontId="68" type="noConversion"/>
  </si>
  <si>
    <t>민트젤리 3kg</t>
    <phoneticPr fontId="68" type="noConversion"/>
  </si>
  <si>
    <t>PNCHCM2503016</t>
  </si>
  <si>
    <t>PLF1568801C</t>
  </si>
  <si>
    <t>유니온 1차</t>
  </si>
  <si>
    <t>유니온 8차</t>
  </si>
  <si>
    <t>몬 라이스누들 1mm 250g</t>
    <phoneticPr fontId="68" type="noConversion"/>
  </si>
  <si>
    <t>몬 라이스누들 3mm 250g</t>
    <phoneticPr fontId="68" type="noConversion"/>
  </si>
  <si>
    <t>몬 라이스누들 3mm 500g</t>
    <phoneticPr fontId="68" type="noConversion"/>
  </si>
  <si>
    <t>KTHSE2500244</t>
  </si>
  <si>
    <t>푸드블레싱 4차</t>
  </si>
  <si>
    <t>타이코코넛 1차</t>
  </si>
  <si>
    <t>하이몬 칠리 샤브수끼소스 300ml</t>
    <phoneticPr fontId="68" type="noConversion"/>
  </si>
  <si>
    <t>몬 코코넛밀크 2,900ml</t>
    <phoneticPr fontId="68" type="noConversion"/>
  </si>
  <si>
    <t>SEGU3148496</t>
    <phoneticPr fontId="68" type="noConversion"/>
  </si>
  <si>
    <t>SEGU3286284</t>
    <phoneticPr fontId="68" type="noConversion"/>
  </si>
  <si>
    <t>TEMU0437486</t>
    <phoneticPr fontId="68" type="noConversion"/>
  </si>
  <si>
    <t>SEGU2373609</t>
    <phoneticPr fontId="68" type="noConversion"/>
  </si>
  <si>
    <t>TCLU3764377</t>
    <phoneticPr fontId="68" type="noConversion"/>
  </si>
  <si>
    <t>SEGU2447018</t>
    <phoneticPr fontId="68" type="noConversion"/>
  </si>
  <si>
    <t>KMTU7391646</t>
    <phoneticPr fontId="68" type="noConversion"/>
  </si>
  <si>
    <t>CAIU7890778</t>
    <phoneticPr fontId="68" type="noConversion"/>
  </si>
  <si>
    <t>PNCHCM2503016</t>
    <phoneticPr fontId="68" type="noConversion"/>
  </si>
  <si>
    <t>KTHSE2500134</t>
    <phoneticPr fontId="68" type="noConversion"/>
  </si>
  <si>
    <t>톤백설탕(천우식품)</t>
    <phoneticPr fontId="68" type="noConversion"/>
  </si>
  <si>
    <t>톤백설탕(오쎄)</t>
    <phoneticPr fontId="68" type="noConversion"/>
  </si>
  <si>
    <t>25KMTCWW03i-3048-2000</t>
    <phoneticPr fontId="68" type="noConversion"/>
  </si>
  <si>
    <t>오쎄_통관건</t>
    <phoneticPr fontId="68" type="noConversion"/>
  </si>
  <si>
    <t>F2-250401</t>
    <phoneticPr fontId="68" type="noConversion"/>
  </si>
  <si>
    <t>04/01 당일 2번들 출고, 04/10 1번들 출고 예정입니다</t>
  </si>
  <si>
    <t>JYPRQD2503101</t>
    <phoneticPr fontId="68" type="noConversion"/>
  </si>
  <si>
    <t>백초생강(채)1,3KG*10EA</t>
    <phoneticPr fontId="68" type="noConversion"/>
  </si>
  <si>
    <t>STXU2059176</t>
    <phoneticPr fontId="68" type="noConversion"/>
  </si>
  <si>
    <t>PANP689500</t>
    <phoneticPr fontId="68" type="noConversion"/>
  </si>
  <si>
    <t>GESU1436797</t>
  </si>
  <si>
    <t>SKLU1649608</t>
  </si>
  <si>
    <t>SKLU1813239</t>
  </si>
  <si>
    <t>SKLU2403692</t>
  </si>
  <si>
    <t>SKLU2464260</t>
  </si>
  <si>
    <t>SKBKK010554</t>
  </si>
  <si>
    <t>SKBKK010561</t>
  </si>
  <si>
    <t>SKBKK010556</t>
  </si>
  <si>
    <t>SKBKK010553</t>
  </si>
  <si>
    <t>SKBKK010555</t>
  </si>
  <si>
    <t>허브프로망스 230g</t>
    <phoneticPr fontId="68" type="noConversion"/>
  </si>
  <si>
    <t>블랙페파 크러쉬드 160g</t>
    <phoneticPr fontId="68" type="noConversion"/>
  </si>
  <si>
    <t>블랙페파 홀 160g</t>
    <phoneticPr fontId="68" type="noConversion"/>
  </si>
  <si>
    <t>레드(핑크)후추홀 80g</t>
    <phoneticPr fontId="68" type="noConversion"/>
  </si>
  <si>
    <t>The Spice Factory 10-2차(과세)</t>
    <phoneticPr fontId="68" type="noConversion"/>
  </si>
  <si>
    <t>The Spice Factory 10-2차(면세)</t>
    <phoneticPr fontId="68" type="noConversion"/>
  </si>
  <si>
    <t>파슬리 12g</t>
    <phoneticPr fontId="68" type="noConversion"/>
  </si>
  <si>
    <t>APO241729</t>
    <phoneticPr fontId="68" type="noConversion"/>
  </si>
  <si>
    <t>DFSU7511979</t>
    <phoneticPr fontId="68" type="noConversion"/>
  </si>
  <si>
    <t>PLF1568801C</t>
    <phoneticPr fontId="68" type="noConversion"/>
  </si>
  <si>
    <t>BSIU2774750</t>
    <phoneticPr fontId="68" type="noConversion"/>
  </si>
  <si>
    <t>NYKU3791748</t>
    <phoneticPr fontId="68" type="noConversion"/>
  </si>
  <si>
    <t>KTHSE2500257</t>
    <phoneticPr fontId="68" type="noConversion"/>
  </si>
  <si>
    <t>FFAU2586207</t>
    <phoneticPr fontId="68" type="noConversion"/>
  </si>
  <si>
    <t>KTHSE2500244</t>
    <phoneticPr fontId="68" type="noConversion"/>
  </si>
  <si>
    <t>FCIU7535489</t>
    <phoneticPr fontId="68" type="noConversion"/>
  </si>
  <si>
    <t>HFIBKO253022</t>
    <phoneticPr fontId="68" type="noConversion"/>
  </si>
  <si>
    <t>CKSU2201623</t>
    <phoneticPr fontId="68" type="noConversion"/>
  </si>
  <si>
    <t>HFIBKO253021</t>
    <phoneticPr fontId="68" type="noConversion"/>
  </si>
  <si>
    <t>BEAU2660525</t>
    <phoneticPr fontId="68" type="noConversion"/>
  </si>
  <si>
    <t>XMZQM2503NIN317</t>
    <phoneticPr fontId="68" type="noConversion"/>
  </si>
  <si>
    <t>SITU2752112</t>
    <phoneticPr fontId="68" type="noConversion"/>
  </si>
  <si>
    <t>SITZ401691</t>
    <phoneticPr fontId="68" type="noConversion"/>
  </si>
  <si>
    <t>POBUTAO250381323</t>
    <phoneticPr fontId="68" type="noConversion"/>
  </si>
  <si>
    <t>STXU2031857</t>
    <phoneticPr fontId="68" type="noConversion"/>
  </si>
  <si>
    <t>PANP769731</t>
    <phoneticPr fontId="68" type="noConversion"/>
  </si>
  <si>
    <t>펜타 7차</t>
  </si>
  <si>
    <t>수리 32차</t>
  </si>
  <si>
    <t>수리 33차</t>
  </si>
  <si>
    <t>수리 57차</t>
  </si>
  <si>
    <t>하이몬 피넛월남쌈소스 230g</t>
    <phoneticPr fontId="68" type="noConversion"/>
  </si>
  <si>
    <t>하이몬 피넛월남쌈소스 4,8kg</t>
    <phoneticPr fontId="68" type="noConversion"/>
  </si>
  <si>
    <t>수리 쓰리라차소스 20L</t>
    <phoneticPr fontId="68" type="noConversion"/>
  </si>
  <si>
    <t>몬 스위트칠리소스 5L</t>
    <phoneticPr fontId="68" type="noConversion"/>
  </si>
  <si>
    <t>수리 쓰리라차소스 20g(사쳇)</t>
    <phoneticPr fontId="68" type="noConversion"/>
  </si>
  <si>
    <t>몬 스위트칠리소스 295ml</t>
    <phoneticPr fontId="68" type="noConversion"/>
  </si>
  <si>
    <t>KTHSE2500276</t>
  </si>
  <si>
    <t>KTHSE2500268</t>
  </si>
  <si>
    <t>코만</t>
    <phoneticPr fontId="68" type="noConversion"/>
  </si>
  <si>
    <t>수리 60차</t>
  </si>
  <si>
    <t>수리 61차</t>
  </si>
  <si>
    <t>수리 71차</t>
  </si>
  <si>
    <t>세계 23차</t>
  </si>
  <si>
    <t>세계 24차</t>
  </si>
  <si>
    <t>몬 씨푸드용 망고칠리소스 295ml</t>
    <phoneticPr fontId="68" type="noConversion"/>
  </si>
  <si>
    <t>수리 블랙빈소스 5L</t>
    <phoneticPr fontId="68" type="noConversion"/>
  </si>
  <si>
    <t>몬 스위트칠리소스 435ml(튜브)</t>
    <phoneticPr fontId="68" type="noConversion"/>
  </si>
  <si>
    <t>뉴 월남쌈(원형16cm) 300g</t>
    <phoneticPr fontId="68" type="noConversion"/>
  </si>
  <si>
    <t>뉴 월남쌈(사각16cm) 300g</t>
    <phoneticPr fontId="68" type="noConversion"/>
  </si>
  <si>
    <t>PNCHCM2503017</t>
    <phoneticPr fontId="68" type="noConversion"/>
  </si>
  <si>
    <t>수리 52차</t>
  </si>
  <si>
    <t>수리 53차</t>
  </si>
  <si>
    <t>수리 54차</t>
  </si>
  <si>
    <t>몬 스위트칠리소스 200m</t>
    <phoneticPr fontId="68" type="noConversion"/>
  </si>
  <si>
    <t>몬 스위트칠리소스 2L</t>
    <phoneticPr fontId="68" type="noConversion"/>
  </si>
  <si>
    <t>KTHSE2500267</t>
    <phoneticPr fontId="68" type="noConversion"/>
  </si>
  <si>
    <t>수리 55차</t>
  </si>
  <si>
    <t>수리 56차</t>
  </si>
  <si>
    <t>유니온 7차</t>
  </si>
  <si>
    <t>몬 스위트칠리소스 20L</t>
    <phoneticPr fontId="68" type="noConversion"/>
  </si>
  <si>
    <t>하이몬 월남쌈소스 295ml</t>
    <phoneticPr fontId="68" type="noConversion"/>
  </si>
  <si>
    <t>몬 라이스누들 3mm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</si>
  <si>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</si>
  <si>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</si>
  <si>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KTHSE2500279</t>
    <phoneticPr fontId="68" type="noConversion"/>
  </si>
  <si>
    <t>안티치콜리 25차</t>
  </si>
  <si>
    <t>안티치콜리 1차</t>
  </si>
  <si>
    <t>안티치콜리 2차</t>
  </si>
  <si>
    <t>발사믹 식초 500ml</t>
    <phoneticPr fontId="68" type="noConversion"/>
  </si>
  <si>
    <t>발사믹 식초 5L</t>
    <phoneticPr fontId="68" type="noConversion"/>
  </si>
  <si>
    <t>레드와인 식초 500ml</t>
    <phoneticPr fontId="68" type="noConversion"/>
  </si>
  <si>
    <t>화이트와인 식초 500ml</t>
    <phoneticPr fontId="68" type="noConversion"/>
  </si>
  <si>
    <t>발사믹 크림 500ml</t>
    <phoneticPr fontId="68" type="noConversion"/>
  </si>
  <si>
    <t>AMO250248</t>
  </si>
  <si>
    <t>AMO250343</t>
  </si>
  <si>
    <t>WDFCGBF30882121</t>
    <phoneticPr fontId="68" type="noConversion"/>
  </si>
  <si>
    <t>WDFU1205810</t>
    <phoneticPr fontId="68" type="noConversion"/>
  </si>
  <si>
    <t>051920</t>
    <phoneticPr fontId="68" type="noConversion"/>
  </si>
  <si>
    <t>SMLMBKK5A0863400</t>
    <phoneticPr fontId="68" type="noConversion"/>
  </si>
  <si>
    <t>KTHSE2500276</t>
    <phoneticPr fontId="68" type="noConversion"/>
  </si>
  <si>
    <t>TEMU5028259</t>
    <phoneticPr fontId="68" type="noConversion"/>
  </si>
  <si>
    <t>HASLS22250301539</t>
    <phoneticPr fontId="68" type="noConversion"/>
  </si>
  <si>
    <t>SKHU6388746</t>
    <phoneticPr fontId="68" type="noConversion"/>
  </si>
  <si>
    <t>HAL488029</t>
    <phoneticPr fontId="68" type="noConversion"/>
  </si>
  <si>
    <t>SKHU9511664</t>
    <phoneticPr fontId="68" type="noConversion"/>
  </si>
  <si>
    <t>HAL488077</t>
    <phoneticPr fontId="68" type="noConversion"/>
  </si>
  <si>
    <t>SKHU8911917</t>
    <phoneticPr fontId="68" type="noConversion"/>
  </si>
  <si>
    <t>HAL488028</t>
    <phoneticPr fontId="68" type="noConversion"/>
  </si>
  <si>
    <t>CKCOTAO9008427</t>
    <phoneticPr fontId="68" type="noConversion"/>
  </si>
  <si>
    <t>ETA 4/5,KPP 작업 (1PLT=40BAG)</t>
    <phoneticPr fontId="68" type="noConversion"/>
  </si>
  <si>
    <t>소금</t>
    <phoneticPr fontId="68" type="noConversion"/>
  </si>
  <si>
    <t>HASLS22250202053</t>
    <phoneticPr fontId="68" type="noConversion"/>
  </si>
  <si>
    <t>TCLU3708753</t>
    <phoneticPr fontId="68" type="noConversion"/>
  </si>
  <si>
    <t>SKLU2022192</t>
    <phoneticPr fontId="68" type="noConversion"/>
  </si>
  <si>
    <t>HALU2359958</t>
    <phoneticPr fontId="68" type="noConversion"/>
  </si>
  <si>
    <t>KTHSE2500268</t>
    <phoneticPr fontId="68" type="noConversion"/>
  </si>
  <si>
    <t>HLCUANR250175820</t>
    <phoneticPr fontId="68" type="noConversion"/>
  </si>
  <si>
    <t>바이탈 밀 글루텐</t>
    <phoneticPr fontId="68" type="noConversion"/>
  </si>
  <si>
    <t>ETA 4/29,라벨부착작업진행,1PLT=40bag,아주팔레트 적재</t>
    <phoneticPr fontId="68" type="noConversion"/>
  </si>
  <si>
    <t>MRKU8777860</t>
    <phoneticPr fontId="68" type="noConversion"/>
  </si>
  <si>
    <t>MRKU9323348</t>
    <phoneticPr fontId="68" type="noConversion"/>
  </si>
  <si>
    <t>CN2006825</t>
    <phoneticPr fontId="68" type="noConversion"/>
  </si>
  <si>
    <t>CN2006814</t>
    <phoneticPr fontId="68" type="noConversion"/>
  </si>
  <si>
    <t>13시 입고</t>
    <phoneticPr fontId="68" type="noConversion"/>
  </si>
  <si>
    <t>11시입고</t>
    <phoneticPr fontId="68" type="noConversion"/>
  </si>
  <si>
    <t>11시 30분 입고</t>
    <phoneticPr fontId="68" type="noConversion"/>
  </si>
  <si>
    <t>TEMU0466566</t>
    <phoneticPr fontId="68" type="noConversion"/>
  </si>
  <si>
    <t>BEAU2935556</t>
    <phoneticPr fontId="68" type="noConversion"/>
  </si>
  <si>
    <t>TEMU4219076</t>
    <phoneticPr fontId="68" type="noConversion"/>
  </si>
  <si>
    <t>SEGU2512197</t>
    <phoneticPr fontId="68" type="noConversion"/>
  </si>
  <si>
    <t>SEGU2469357</t>
    <phoneticPr fontId="68" type="noConversion"/>
  </si>
  <si>
    <t>KMTU7412266</t>
    <phoneticPr fontId="68" type="noConversion"/>
  </si>
  <si>
    <t>BMOU1150408</t>
    <phoneticPr fontId="68" type="noConversion"/>
  </si>
  <si>
    <t>SEGU2505578</t>
    <phoneticPr fontId="68" type="noConversion"/>
  </si>
  <si>
    <t>CAIU3596235</t>
    <phoneticPr fontId="68" type="noConversion"/>
  </si>
  <si>
    <t>FTAU1077199</t>
    <phoneticPr fontId="68" type="noConversion"/>
  </si>
  <si>
    <t>SEGU2993718</t>
    <phoneticPr fontId="68" type="noConversion"/>
  </si>
  <si>
    <t>F2-250407</t>
    <phoneticPr fontId="68" type="noConversion"/>
  </si>
  <si>
    <t>ATLNZ0000022553</t>
    <phoneticPr fontId="68" type="noConversion"/>
  </si>
  <si>
    <t>GAOU2018735</t>
    <phoneticPr fontId="68" type="noConversion"/>
  </si>
  <si>
    <t>CKL392976</t>
    <phoneticPr fontId="68" type="noConversion"/>
  </si>
  <si>
    <t>FCIU7239770</t>
    <phoneticPr fontId="68" type="noConversion"/>
  </si>
  <si>
    <t>KMTU9330444</t>
    <phoneticPr fontId="68" type="noConversion"/>
  </si>
  <si>
    <t>AMO250248</t>
    <phoneticPr fontId="68" type="noConversion"/>
  </si>
  <si>
    <t>HAL437084</t>
    <phoneticPr fontId="68" type="noConversion"/>
  </si>
  <si>
    <t>HAL437133</t>
    <phoneticPr fontId="68" type="noConversion"/>
  </si>
  <si>
    <t>HAL437136</t>
    <phoneticPr fontId="68" type="noConversion"/>
  </si>
  <si>
    <t>YZJ2162EQDIH621</t>
    <phoneticPr fontId="68" type="noConversion"/>
  </si>
  <si>
    <t>마늘500G</t>
    <phoneticPr fontId="68" type="noConversion"/>
  </si>
  <si>
    <t>마늘300G</t>
    <phoneticPr fontId="68" type="noConversion"/>
  </si>
  <si>
    <t>DWSU2405500</t>
    <phoneticPr fontId="68" type="noConversion"/>
  </si>
  <si>
    <t>SKY006435</t>
    <phoneticPr fontId="68" type="noConversion"/>
  </si>
  <si>
    <t>9시</t>
    <phoneticPr fontId="68" type="noConversion"/>
  </si>
  <si>
    <t>012503TP4INC1198</t>
    <phoneticPr fontId="68" type="noConversion"/>
  </si>
  <si>
    <t>BEAU5179494</t>
    <phoneticPr fontId="68" type="noConversion"/>
  </si>
  <si>
    <t>DYL725764</t>
    <phoneticPr fontId="68" type="noConversion"/>
  </si>
  <si>
    <t>몬 스위트칠리소스 5L</t>
    <phoneticPr fontId="68" type="noConversion"/>
  </si>
  <si>
    <t>수리 소이소스 5L</t>
    <phoneticPr fontId="68" type="noConversion"/>
  </si>
  <si>
    <t>몬 볶음쌀국수소스 295ml</t>
    <phoneticPr fontId="68" type="noConversion"/>
  </si>
  <si>
    <t>하이몬 쌀국수칠리소스 230g</t>
    <phoneticPr fontId="68" type="noConversion"/>
  </si>
  <si>
    <t>세계 25차</t>
  </si>
  <si>
    <t>세계 26차</t>
  </si>
  <si>
    <t>뉴 월남쌈(원형16cm) 300g</t>
    <phoneticPr fontId="68" type="noConversion"/>
  </si>
  <si>
    <t>몬 월남쌈(원형16cm) 200g</t>
    <phoneticPr fontId="68" type="noConversion"/>
  </si>
  <si>
    <t>PNCHCM2503018</t>
    <phoneticPr fontId="68" type="noConversion"/>
  </si>
  <si>
    <t>10시</t>
    <phoneticPr fontId="68" type="noConversion"/>
  </si>
  <si>
    <t>HHSE5035873</t>
    <phoneticPr fontId="68" type="noConversion"/>
  </si>
  <si>
    <t>ETA 4/5,KPP 작업(1PLT=32GT)</t>
    <phoneticPr fontId="68" type="noConversion"/>
  </si>
  <si>
    <t>ONEYGOAF02096500</t>
    <phoneticPr fontId="68" type="noConversion"/>
  </si>
  <si>
    <t>F2-250408</t>
    <phoneticPr fontId="68" type="noConversion"/>
  </si>
  <si>
    <t>ONEYANRF02067500</t>
    <phoneticPr fontId="68" type="noConversion"/>
  </si>
  <si>
    <t>ONEYANRF01481400</t>
    <phoneticPr fontId="68" type="noConversion"/>
  </si>
  <si>
    <t>MAEU720639431</t>
    <phoneticPr fontId="68" type="noConversion"/>
  </si>
  <si>
    <t>TEMU1337162</t>
    <phoneticPr fontId="68" type="noConversion"/>
  </si>
  <si>
    <t>008252</t>
    <phoneticPr fontId="68" type="noConversion"/>
  </si>
  <si>
    <t>KMTCPEN1073138</t>
    <phoneticPr fontId="68" type="noConversion"/>
  </si>
  <si>
    <t>LCL(2)</t>
    <phoneticPr fontId="68" type="noConversion"/>
  </si>
  <si>
    <t>DJSCLCH250000357</t>
    <phoneticPr fontId="68" type="noConversion"/>
  </si>
  <si>
    <t>스티커 업체 : 지엘지 109톤 / 태리인터내셔날 73톤 / 론파인 18톤 : 총 200톤</t>
    <phoneticPr fontId="68" type="noConversion"/>
  </si>
  <si>
    <t>BMOU1558642</t>
  </si>
  <si>
    <t>BMOU1561409</t>
  </si>
  <si>
    <t>DJLU2015160</t>
  </si>
  <si>
    <t>DJLU2015258</t>
  </si>
  <si>
    <t>DJLU2179483</t>
  </si>
  <si>
    <t>FTAU1616238</t>
  </si>
  <si>
    <t>PHRU2605700</t>
  </si>
  <si>
    <t>PHRU2704051</t>
  </si>
  <si>
    <t>PHRU2704766</t>
  </si>
  <si>
    <t>PHRU2704909</t>
  </si>
  <si>
    <t>DJS132580</t>
  </si>
  <si>
    <t>DJS132579</t>
  </si>
  <si>
    <t>DJS132574</t>
  </si>
  <si>
    <t>DJS132571</t>
  </si>
  <si>
    <t>DJS132578</t>
  </si>
  <si>
    <t>DJS132539</t>
  </si>
  <si>
    <t>DJS132119</t>
  </si>
  <si>
    <t>DJS132576</t>
  </si>
  <si>
    <t>DJS132114</t>
  </si>
  <si>
    <t>DJS132575</t>
  </si>
  <si>
    <t>운송방식 : 보세운송</t>
    <phoneticPr fontId="68" type="noConversion"/>
  </si>
  <si>
    <t>ETA 4/8</t>
    <phoneticPr fontId="68" type="noConversion"/>
  </si>
  <si>
    <t>OBL 접수 유무 4/9~10</t>
    <phoneticPr fontId="68" type="noConversion"/>
  </si>
  <si>
    <t>프리타임 4/18</t>
    <phoneticPr fontId="68" type="noConversion"/>
  </si>
  <si>
    <t>BMOU1306595</t>
    <phoneticPr fontId="68" type="noConversion"/>
  </si>
  <si>
    <t>KMTC1479715</t>
    <phoneticPr fontId="68" type="noConversion"/>
  </si>
  <si>
    <t>MARS 1차</t>
    <phoneticPr fontId="68" type="noConversion"/>
  </si>
  <si>
    <t>BSIU9799261</t>
    <phoneticPr fontId="68" type="noConversion"/>
  </si>
  <si>
    <t>WDFCGBF30912117A</t>
    <phoneticPr fontId="68" type="noConversion"/>
  </si>
  <si>
    <t>WDFU1215465</t>
    <phoneticPr fontId="68" type="noConversion"/>
  </si>
  <si>
    <t>000153</t>
    <phoneticPr fontId="68" type="noConversion"/>
  </si>
  <si>
    <t>WDFCGBF30912117B</t>
    <phoneticPr fontId="68" type="noConversion"/>
  </si>
  <si>
    <t>수리 66차</t>
  </si>
  <si>
    <t>수리 67차</t>
  </si>
  <si>
    <t>수리 68차</t>
  </si>
  <si>
    <t>수리 76차</t>
  </si>
  <si>
    <t>수리 쓰리라차소스 5L</t>
    <phoneticPr fontId="68" type="noConversion"/>
  </si>
  <si>
    <t>몬 스위트칠리소스 5L</t>
    <phoneticPr fontId="68" type="noConversion"/>
  </si>
  <si>
    <t>수리 블랙빈소스 295ml</t>
    <phoneticPr fontId="68" type="noConversion"/>
  </si>
  <si>
    <t>수리 쓰리라차소스 295ml</t>
    <phoneticPr fontId="68" type="noConversion"/>
  </si>
  <si>
    <t>화끈하게 매운쓰리라차소스 295ml</t>
    <phoneticPr fontId="68" type="noConversion"/>
  </si>
  <si>
    <t>수리 쓰리라차소스 250ml(튜브)</t>
    <phoneticPr fontId="68" type="noConversion"/>
  </si>
  <si>
    <t>몬 쓰리라차소스 2L</t>
    <phoneticPr fontId="68" type="noConversion"/>
  </si>
  <si>
    <t>KTHSE2500284</t>
  </si>
  <si>
    <t>KTHSE2500284</t>
    <phoneticPr fontId="68" type="noConversion"/>
  </si>
  <si>
    <t>코만</t>
    <phoneticPr fontId="68" type="noConversion"/>
  </si>
  <si>
    <t>수리 58차</t>
  </si>
  <si>
    <t>수리 63차</t>
  </si>
  <si>
    <t>수리 64차</t>
  </si>
  <si>
    <t>수리 65차</t>
  </si>
  <si>
    <t>하이몬 월남쌈소스 200ml</t>
    <phoneticPr fontId="68" type="noConversion"/>
  </si>
  <si>
    <t>하이몬 월남쌈소스 295ml</t>
    <phoneticPr fontId="68" type="noConversion"/>
  </si>
  <si>
    <t>수리 쓰리라차소스 435ml(튜브)</t>
    <phoneticPr fontId="68" type="noConversion"/>
  </si>
  <si>
    <t>KTHSE2500283</t>
  </si>
  <si>
    <t>타이와 2차</t>
  </si>
  <si>
    <t>스퀴드 2차</t>
  </si>
  <si>
    <t>멍빈누들 200g</t>
    <phoneticPr fontId="68" type="noConversion"/>
  </si>
  <si>
    <t>멍빈누들 500g</t>
    <phoneticPr fontId="68" type="noConversion"/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</si>
  <si>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</si>
  <si>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</si>
  <si>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</si>
  <si>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KTHSE2500313</t>
  </si>
  <si>
    <t>HFIBKO254002</t>
  </si>
  <si>
    <t>푸드블레싱 5차</t>
  </si>
  <si>
    <t>세계 27차</t>
  </si>
  <si>
    <t>세계 28차</t>
  </si>
  <si>
    <t>하이몬 칠리 샤브수끼소스 300ml</t>
    <phoneticPr fontId="68" type="noConversion"/>
  </si>
  <si>
    <t>HFIBKO25400D</t>
    <phoneticPr fontId="68" type="noConversion"/>
  </si>
  <si>
    <t>DFSU1882714</t>
    <phoneticPr fontId="68" type="noConversion"/>
  </si>
  <si>
    <t>TCLU3530893</t>
    <phoneticPr fontId="68" type="noConversion"/>
  </si>
  <si>
    <t>SEGU3278798</t>
    <phoneticPr fontId="68" type="noConversion"/>
  </si>
  <si>
    <t>TEMU0453722</t>
    <phoneticPr fontId="68" type="noConversion"/>
  </si>
  <si>
    <t>BEAU2401653</t>
    <phoneticPr fontId="68" type="noConversion"/>
  </si>
  <si>
    <t>KMTU7472028</t>
    <phoneticPr fontId="68" type="noConversion"/>
  </si>
  <si>
    <t>BEAU2652427</t>
    <phoneticPr fontId="68" type="noConversion"/>
  </si>
  <si>
    <t>LCL</t>
    <phoneticPr fontId="68" type="noConversion"/>
  </si>
  <si>
    <t>규조토 톤백</t>
    <phoneticPr fontId="68" type="noConversion"/>
  </si>
  <si>
    <t>F2-250411</t>
    <phoneticPr fontId="68" type="noConversion"/>
  </si>
  <si>
    <t>8,000원 청구</t>
    <phoneticPr fontId="68" type="noConversion"/>
  </si>
  <si>
    <t>BMOU2883009</t>
  </si>
  <si>
    <t>BSIU3143213</t>
  </si>
  <si>
    <t>CAIU6669016</t>
  </si>
  <si>
    <t>FCGU2250378</t>
  </si>
  <si>
    <t>FCGU2267787</t>
  </si>
  <si>
    <t>IPXU2121948</t>
  </si>
  <si>
    <t>SMCU2004773</t>
  </si>
  <si>
    <t>SMCU2017370</t>
  </si>
  <si>
    <t>SMCU2033180</t>
  </si>
  <si>
    <t>SMCU2036913</t>
  </si>
  <si>
    <t>SM675796</t>
  </si>
  <si>
    <t>SM675715</t>
  </si>
  <si>
    <t>SM675788</t>
  </si>
  <si>
    <t>SM675753</t>
  </si>
  <si>
    <t>SM675737</t>
  </si>
  <si>
    <t>SM675703</t>
  </si>
  <si>
    <t>SM675762</t>
  </si>
  <si>
    <t>SM675754</t>
  </si>
  <si>
    <t>SM675767</t>
  </si>
  <si>
    <t>SM675749</t>
  </si>
  <si>
    <t>수리 59차</t>
  </si>
  <si>
    <t>수리 62차</t>
  </si>
  <si>
    <t>수리 69차</t>
  </si>
  <si>
    <t>수리 70차</t>
  </si>
  <si>
    <t>수리 칠리페이스트(볶음) 454g</t>
    <phoneticPr fontId="68" type="noConversion"/>
  </si>
  <si>
    <t>하이몬 월남쌈소스 295ml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</si>
  <si>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</si>
  <si>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</si>
  <si>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</si>
  <si>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몬 스위트칠리소스 5L</t>
    <phoneticPr fontId="68" type="noConversion"/>
  </si>
  <si>
    <t>몬 스위트칠리소스 200ml</t>
    <phoneticPr fontId="68" type="noConversion"/>
  </si>
  <si>
    <t>KTHSE2500315</t>
    <phoneticPr fontId="68" type="noConversion"/>
  </si>
  <si>
    <t>수리 옐로우커리페이스트 10kg(기존박스_흰색)</t>
    <phoneticPr fontId="68" type="noConversion"/>
  </si>
  <si>
    <t>수리 옐로우커리페이스트 10kg(신규박스_황색)</t>
    <phoneticPr fontId="68" type="noConversion"/>
  </si>
  <si>
    <t>KTHSE2500283</t>
    <phoneticPr fontId="68" type="noConversion"/>
  </si>
  <si>
    <t>TEMU0420251</t>
    <phoneticPr fontId="68" type="noConversion"/>
  </si>
  <si>
    <t>NYKU3901341</t>
    <phoneticPr fontId="68" type="noConversion"/>
  </si>
  <si>
    <t>AMO250343</t>
    <phoneticPr fontId="68" type="noConversion"/>
  </si>
  <si>
    <t>NYKU9763234</t>
    <phoneticPr fontId="68" type="noConversion"/>
  </si>
  <si>
    <t>AMO2503431</t>
    <phoneticPr fontId="68" type="noConversion"/>
  </si>
  <si>
    <t>ONEU2476055</t>
    <phoneticPr fontId="68" type="noConversion"/>
  </si>
  <si>
    <t>KTHSE2500313</t>
    <phoneticPr fontId="68" type="noConversion"/>
  </si>
  <si>
    <t>TEMU0422383</t>
    <phoneticPr fontId="68" type="noConversion"/>
  </si>
  <si>
    <t>HFIBKO254002</t>
    <phoneticPr fontId="68" type="noConversion"/>
  </si>
  <si>
    <t>TCLU8286748</t>
    <phoneticPr fontId="68" type="noConversion"/>
  </si>
  <si>
    <t>F2-250415</t>
    <phoneticPr fontId="68" type="noConversion"/>
  </si>
  <si>
    <t>F2-250416</t>
    <phoneticPr fontId="68" type="noConversion"/>
  </si>
  <si>
    <t>입항하면, 바로 4/17일이나 4/18일 오전에 창고입고 하여, 5.5톤 당일 직출고 할 수 있도록 부탁드립니다.</t>
    <phoneticPr fontId="68" type="noConversion"/>
  </si>
  <si>
    <t>TYSPQDSN250349</t>
    <phoneticPr fontId="68" type="noConversion"/>
  </si>
  <si>
    <t>012504DU2ICN0169</t>
    <phoneticPr fontId="68" type="noConversion"/>
  </si>
  <si>
    <t>DYLU5149776</t>
    <phoneticPr fontId="68" type="noConversion"/>
  </si>
  <si>
    <t>DYL725770</t>
    <phoneticPr fontId="68" type="noConversion"/>
  </si>
  <si>
    <t>CKCOTAO9008436</t>
    <phoneticPr fontId="68" type="noConversion"/>
  </si>
  <si>
    <t>ETA 4/14,4/22 입고 검토 요청,KPP 작업 (1PLT=40BAG)</t>
    <phoneticPr fontId="68" type="noConversion"/>
  </si>
  <si>
    <t>DRYU3124348</t>
    <phoneticPr fontId="68" type="noConversion"/>
  </si>
  <si>
    <t>8시 입고</t>
    <phoneticPr fontId="68" type="noConversion"/>
  </si>
  <si>
    <t>13시 30분 입고</t>
    <phoneticPr fontId="68" type="noConversion"/>
  </si>
  <si>
    <t>14시 입고</t>
    <phoneticPr fontId="68" type="noConversion"/>
  </si>
  <si>
    <t>TEMU0569707</t>
    <phoneticPr fontId="68" type="noConversion"/>
  </si>
  <si>
    <t>SKLU1809440</t>
    <phoneticPr fontId="68" type="noConversion"/>
  </si>
  <si>
    <t>ONEU1464234</t>
    <phoneticPr fontId="68" type="noConversion"/>
  </si>
  <si>
    <t>SEGU2971940</t>
    <phoneticPr fontId="68" type="noConversion"/>
  </si>
  <si>
    <t>FTAU1110790</t>
    <phoneticPr fontId="68" type="noConversion"/>
  </si>
  <si>
    <t>KMTU7394774</t>
    <phoneticPr fontId="68" type="noConversion"/>
  </si>
  <si>
    <t>SEGU2421688</t>
    <phoneticPr fontId="68" type="noConversion"/>
  </si>
  <si>
    <t>실화주-우리와</t>
    <phoneticPr fontId="68" type="noConversion"/>
  </si>
  <si>
    <t xml:space="preserve">ETA 4/13, 무상샘플 1CT </t>
    <phoneticPr fontId="68" type="noConversion"/>
  </si>
  <si>
    <t>TYLU9180097</t>
    <phoneticPr fontId="68" type="noConversion"/>
  </si>
  <si>
    <t>TYS662152</t>
    <phoneticPr fontId="68" type="noConversion"/>
  </si>
  <si>
    <t>NSSU7157095</t>
    <phoneticPr fontId="68" type="noConversion"/>
  </si>
  <si>
    <t>칩블럭</t>
    <phoneticPr fontId="68" type="noConversion"/>
  </si>
  <si>
    <t>COINC2504297</t>
    <phoneticPr fontId="68" type="noConversion"/>
  </si>
  <si>
    <t>ETA 4/19</t>
    <phoneticPr fontId="68" type="noConversion"/>
  </si>
  <si>
    <t>WDFU1221961</t>
    <phoneticPr fontId="68" type="noConversion"/>
  </si>
  <si>
    <t>000192</t>
    <phoneticPr fontId="68" type="noConversion"/>
  </si>
  <si>
    <t>WDFCGBF30942116</t>
    <phoneticPr fontId="68" type="noConversion"/>
  </si>
  <si>
    <t>9시 입고</t>
    <phoneticPr fontId="68" type="noConversion"/>
  </si>
  <si>
    <t>수리 72차</t>
  </si>
  <si>
    <t>수리 73차</t>
  </si>
  <si>
    <t>수리 74차</t>
  </si>
  <si>
    <t>수리 75차</t>
  </si>
  <si>
    <t>몬 스위트칠리소스 5L</t>
    <phoneticPr fontId="68" type="noConversion"/>
  </si>
  <si>
    <t>수리 굴소스 5L</t>
    <phoneticPr fontId="68" type="noConversion"/>
  </si>
  <si>
    <t>수리 칠리오일 295ml</t>
    <phoneticPr fontId="68" type="noConversion"/>
  </si>
  <si>
    <t>수리 파타이소스 295ml</t>
    <phoneticPr fontId="68" type="noConversion"/>
  </si>
  <si>
    <t>수리 파타이소스 5L</t>
    <phoneticPr fontId="68" type="noConversion"/>
  </si>
  <si>
    <t>수리 호이신소스 435ml(튜브)</t>
    <phoneticPr fontId="68" type="noConversion"/>
  </si>
  <si>
    <t>KTHSE2500315</t>
    <phoneticPr fontId="68" type="noConversion"/>
  </si>
  <si>
    <t>코만</t>
    <phoneticPr fontId="68" type="noConversion"/>
  </si>
  <si>
    <t>유니온 6차</t>
    <phoneticPr fontId="68" type="noConversion"/>
  </si>
  <si>
    <t>몬 라이스누들 3mm 250g</t>
    <phoneticPr fontId="68" type="noConversion"/>
  </si>
  <si>
    <t>몬 현미쌀국수 3mm 250g</t>
    <phoneticPr fontId="68" type="noConversion"/>
  </si>
  <si>
    <t>KTHSE2500342</t>
    <phoneticPr fontId="68" type="noConversion"/>
  </si>
  <si>
    <t>뉴 월남쌈(사각16cm) 300g</t>
    <phoneticPr fontId="68" type="noConversion"/>
  </si>
  <si>
    <t>뉴 월남쌈사탕수수(원형22cm) 500g</t>
    <phoneticPr fontId="68" type="noConversion"/>
  </si>
  <si>
    <t>몬 현미월남쌈(원형16cm) 200g</t>
    <phoneticPr fontId="68" type="noConversion"/>
  </si>
  <si>
    <t>PNCHCM2504010</t>
    <phoneticPr fontId="68" type="noConversion"/>
  </si>
  <si>
    <t>세계 29차</t>
  </si>
  <si>
    <t>세계 30차</t>
  </si>
  <si>
    <t>몬 월남쌈(원형16cm) 500g</t>
    <phoneticPr fontId="68" type="noConversion"/>
  </si>
  <si>
    <t>PNCHCM2504011</t>
    <phoneticPr fontId="68" type="noConversion"/>
  </si>
  <si>
    <t>BMOU1303831</t>
    <phoneticPr fontId="68" type="noConversion"/>
  </si>
  <si>
    <t>TEMU0269530</t>
    <phoneticPr fontId="68" type="noConversion"/>
  </si>
  <si>
    <t>TEMU5393056</t>
    <phoneticPr fontId="68" type="noConversion"/>
  </si>
  <si>
    <t>TEMU4257498</t>
    <phoneticPr fontId="68" type="noConversion"/>
  </si>
  <si>
    <t>QPSE5033556</t>
    <phoneticPr fontId="68" type="noConversion"/>
  </si>
  <si>
    <t>옥수수변정전분</t>
    <phoneticPr fontId="68" type="noConversion"/>
  </si>
  <si>
    <t>LCL</t>
    <phoneticPr fontId="68" type="noConversion"/>
  </si>
  <si>
    <t>ONEU5413451</t>
    <phoneticPr fontId="68" type="noConversion"/>
  </si>
  <si>
    <t>SEKU5852831</t>
    <phoneticPr fontId="68" type="noConversion"/>
  </si>
  <si>
    <t>CAIU4743454</t>
    <phoneticPr fontId="68" type="noConversion"/>
  </si>
  <si>
    <t>EASRE2165QI003</t>
    <phoneticPr fontId="68" type="noConversion"/>
  </si>
  <si>
    <t>EAXU2030817</t>
    <phoneticPr fontId="68" type="noConversion"/>
  </si>
  <si>
    <t>02336219</t>
    <phoneticPr fontId="68" type="noConversion"/>
  </si>
  <si>
    <t>HASLS22250302629</t>
    <phoneticPr fontId="68" type="noConversion"/>
  </si>
  <si>
    <t>라벨-2곳</t>
    <phoneticPr fontId="68" type="noConversion"/>
  </si>
  <si>
    <t>라벨-3곳</t>
    <phoneticPr fontId="68" type="noConversion"/>
  </si>
  <si>
    <t>WDFCREV21652121</t>
    <phoneticPr fontId="68" type="noConversion"/>
  </si>
  <si>
    <t>WDFU1216918</t>
    <phoneticPr fontId="68" type="noConversion"/>
  </si>
  <si>
    <t>0289320</t>
    <phoneticPr fontId="68" type="noConversion"/>
  </si>
  <si>
    <t>JYPRQD2504063</t>
    <phoneticPr fontId="68" type="noConversion"/>
  </si>
  <si>
    <t>STXU2028431</t>
    <phoneticPr fontId="68" type="noConversion"/>
  </si>
  <si>
    <t>PANP796042</t>
    <phoneticPr fontId="68" type="noConversion"/>
  </si>
  <si>
    <t>긴급건</t>
    <phoneticPr fontId="68" type="noConversion"/>
  </si>
  <si>
    <t>KPP (1PLT=32GT)</t>
    <phoneticPr fontId="68" type="noConversion"/>
  </si>
  <si>
    <t>G3S6625040009</t>
    <phoneticPr fontId="68" type="noConversion"/>
  </si>
  <si>
    <t>F/T 5/1</t>
    <phoneticPr fontId="68" type="noConversion"/>
  </si>
  <si>
    <t>BEAU2598049</t>
  </si>
  <si>
    <t>BEAU2849946</t>
  </si>
  <si>
    <t>SEGU2450623</t>
  </si>
  <si>
    <t>SEGU2462521</t>
  </si>
  <si>
    <t>SEGU3122059</t>
  </si>
  <si>
    <t>SEGU3276120</t>
  </si>
  <si>
    <t>TCLU3768644</t>
  </si>
  <si>
    <t>TEMU0276294</t>
  </si>
  <si>
    <t>TEMU3109285</t>
  </si>
  <si>
    <t>TEMU5030683</t>
  </si>
  <si>
    <t>KMC638573</t>
  </si>
  <si>
    <t>KMC709328</t>
  </si>
  <si>
    <t>KMC709355</t>
  </si>
  <si>
    <t>KMC709356</t>
  </si>
  <si>
    <t>KMC709351</t>
  </si>
  <si>
    <t>KMC638553</t>
  </si>
  <si>
    <t>KMC638578</t>
  </si>
  <si>
    <t>KMC638593</t>
  </si>
  <si>
    <t>KMC709353</t>
  </si>
  <si>
    <t>KMC709325</t>
  </si>
  <si>
    <t>NSSLLCICC2500160</t>
    <phoneticPr fontId="68" type="noConversion"/>
  </si>
  <si>
    <t>PLT : 4/24 200매 입고 예정</t>
    <phoneticPr fontId="68" type="noConversion"/>
  </si>
  <si>
    <t>라벨 : 부착해서 옵니다(대경오앤티)</t>
    <phoneticPr fontId="68" type="noConversion"/>
  </si>
  <si>
    <t>라벨 작업 없음,KPP,1PL=50EA</t>
    <phoneticPr fontId="68" type="noConversion"/>
  </si>
  <si>
    <t>DYL763282</t>
    <phoneticPr fontId="68" type="noConversion"/>
  </si>
  <si>
    <t>BEAU4889167</t>
    <phoneticPr fontId="68" type="noConversion"/>
  </si>
  <si>
    <t>시노관세사((웰에프아이)</t>
  </si>
  <si>
    <t>시노관세사((웰에프아이)</t>
    <phoneticPr fontId="68" type="noConversion"/>
  </si>
  <si>
    <t>펜타 8차</t>
  </si>
  <si>
    <t>펜타 9차</t>
  </si>
  <si>
    <t>하이몬 피넛월남쌈소스 230g</t>
    <phoneticPr fontId="68" type="noConversion"/>
  </si>
  <si>
    <t>하이몬 피넛월남쌈소스 4,8kg</t>
    <phoneticPr fontId="68" type="noConversion"/>
  </si>
  <si>
    <t>하이몬 쌀국수장국 4,5kg</t>
    <phoneticPr fontId="68" type="noConversion"/>
  </si>
  <si>
    <t>몬타이 피넛월남쌈소스(컬리용) 250ml</t>
    <phoneticPr fontId="68" type="noConversion"/>
  </si>
  <si>
    <t>몬타이 스위트칠리소스(컬리용) 250ml</t>
    <phoneticPr fontId="68" type="noConversion"/>
  </si>
  <si>
    <t>코만</t>
    <phoneticPr fontId="68" type="noConversion"/>
  </si>
  <si>
    <t>KTHSE2500352</t>
    <phoneticPr fontId="68" type="noConversion"/>
  </si>
  <si>
    <t>KTHSE2500351</t>
    <phoneticPr fontId="68" type="noConversion"/>
  </si>
  <si>
    <t>HIJINH25040901</t>
    <phoneticPr fontId="68" type="noConversion"/>
  </si>
  <si>
    <t>Easy cup moromi miso(90g*12packs)*10_ctn</t>
    <phoneticPr fontId="68" type="noConversion"/>
  </si>
  <si>
    <t>Cup moromi miso 180g*12packs_ctn</t>
    <phoneticPr fontId="68" type="noConversion"/>
  </si>
  <si>
    <t>DFSU1870143</t>
    <phoneticPr fontId="68" type="noConversion"/>
  </si>
  <si>
    <t>KSB853136</t>
    <phoneticPr fontId="68" type="noConversion"/>
  </si>
  <si>
    <t>단무지</t>
    <phoneticPr fontId="68" type="noConversion"/>
  </si>
  <si>
    <t>샌기리채</t>
    <phoneticPr fontId="68" type="noConversion"/>
  </si>
  <si>
    <t>샌기리알밥</t>
    <phoneticPr fontId="68" type="noConversion"/>
  </si>
  <si>
    <t>백단무지</t>
    <phoneticPr fontId="68" type="noConversion"/>
  </si>
  <si>
    <t>CKCOTAO2015799</t>
    <phoneticPr fontId="68" type="noConversion"/>
  </si>
  <si>
    <t>MWLU2170902</t>
    <phoneticPr fontId="68" type="noConversion"/>
  </si>
  <si>
    <t>CKL392438</t>
    <phoneticPr fontId="68" type="noConversion"/>
  </si>
  <si>
    <t>긴급건</t>
    <phoneticPr fontId="68" type="noConversion"/>
  </si>
  <si>
    <t>WDFCGBF30972116</t>
    <phoneticPr fontId="68" type="noConversion"/>
  </si>
  <si>
    <t>WDFU1210680</t>
    <phoneticPr fontId="68" type="noConversion"/>
  </si>
  <si>
    <t>048428</t>
    <phoneticPr fontId="68" type="noConversion"/>
  </si>
  <si>
    <t>FTAU1087561</t>
    <phoneticPr fontId="68" type="noConversion"/>
  </si>
  <si>
    <t>FTAU1126251</t>
    <phoneticPr fontId="68" type="noConversion"/>
  </si>
  <si>
    <t>수리 77차</t>
  </si>
  <si>
    <t>수리 78차</t>
  </si>
  <si>
    <t>수리 79차</t>
  </si>
  <si>
    <t>몬 스위트칠리소스 295ml</t>
    <phoneticPr fontId="68" type="noConversion"/>
  </si>
  <si>
    <t>몬 스위트칠리소스 5L</t>
    <phoneticPr fontId="68" type="noConversion"/>
  </si>
  <si>
    <t>KTHSE2500350</t>
    <phoneticPr fontId="68" type="noConversion"/>
  </si>
  <si>
    <t>코만</t>
    <phoneticPr fontId="68" type="noConversion"/>
  </si>
  <si>
    <t>수리 80차</t>
  </si>
  <si>
    <t>수리 81차</t>
  </si>
  <si>
    <t>수리 82차</t>
  </si>
  <si>
    <t>수리 84차</t>
  </si>
  <si>
    <t>수리 쓰리라차소스 435ml(튜브)</t>
    <phoneticPr fontId="68" type="noConversion"/>
  </si>
  <si>
    <t>몬 파인애플 월남쌈소스 295ml</t>
    <phoneticPr fontId="68" type="noConversion"/>
  </si>
  <si>
    <t>몬타이 월남쌈소스 250ml(컬리용)</t>
    <phoneticPr fontId="68" type="noConversion"/>
  </si>
  <si>
    <t>수리 스프링롤소스 435ml(튜브)</t>
    <phoneticPr fontId="68" type="noConversion"/>
  </si>
  <si>
    <t>유니온 11차</t>
  </si>
  <si>
    <t>유니온 12차</t>
  </si>
  <si>
    <t>몬 라이스누들 3mm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</si>
  <si>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</si>
  <si>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</si>
  <si>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몬 버미셀리 250g</t>
    <phoneticPr fontId="68" type="noConversion"/>
  </si>
  <si>
    <t>KTHSE2500368</t>
  </si>
  <si>
    <t>르네 2차</t>
  </si>
  <si>
    <t>르네 3차</t>
  </si>
  <si>
    <t>르네 4차</t>
  </si>
  <si>
    <t>홀그레인 머스타드 820g</t>
    <phoneticPr fontId="68" type="noConversion"/>
  </si>
  <si>
    <t>홀그레인 머스타드 5kg</t>
    <phoneticPr fontId="68" type="noConversion"/>
  </si>
  <si>
    <t>OO35645</t>
  </si>
  <si>
    <t>OO35597</t>
  </si>
  <si>
    <t>안티치콜리 3차</t>
  </si>
  <si>
    <t>르네 39차</t>
  </si>
  <si>
    <t>르네 1차</t>
  </si>
  <si>
    <t>발사믹 식초 500ml</t>
    <phoneticPr fontId="68" type="noConversion"/>
  </si>
  <si>
    <t>발사믹 식초 5L</t>
    <phoneticPr fontId="68" type="noConversion"/>
  </si>
  <si>
    <t>디존 머스타드 850g</t>
    <phoneticPr fontId="68" type="noConversion"/>
  </si>
  <si>
    <t>디존 머스타드 5kg</t>
    <phoneticPr fontId="68" type="noConversion"/>
  </si>
  <si>
    <t>AMO250483</t>
  </si>
  <si>
    <t>OO35516</t>
  </si>
  <si>
    <t>OO35517</t>
  </si>
  <si>
    <t>SEKU1381414</t>
  </si>
  <si>
    <t>SEKU1480660</t>
  </si>
  <si>
    <t>NS2460841</t>
  </si>
  <si>
    <t>NS2460979</t>
  </si>
  <si>
    <t>NS2460878</t>
  </si>
  <si>
    <t>NS2461680</t>
  </si>
  <si>
    <t>NS2460834</t>
  </si>
  <si>
    <t>NS2461687</t>
  </si>
  <si>
    <t>NS2461606</t>
  </si>
  <si>
    <t>NS2460829</t>
  </si>
  <si>
    <t>NS2460869</t>
  </si>
  <si>
    <t>NS2460814</t>
  </si>
  <si>
    <t>프리타임 4/27</t>
    <phoneticPr fontId="68" type="noConversion"/>
  </si>
  <si>
    <t>BEAU2928177</t>
    <phoneticPr fontId="68" type="noConversion"/>
  </si>
  <si>
    <t>SEGU2418529</t>
    <phoneticPr fontId="68" type="noConversion"/>
  </si>
  <si>
    <t>CAIU2427138</t>
    <phoneticPr fontId="68" type="noConversion"/>
  </si>
  <si>
    <t>SEGU1853795</t>
    <phoneticPr fontId="68" type="noConversion"/>
  </si>
  <si>
    <t>BEAU2321959</t>
    <phoneticPr fontId="68" type="noConversion"/>
  </si>
  <si>
    <t>TRHU3350059</t>
    <phoneticPr fontId="68" type="noConversion"/>
  </si>
  <si>
    <t>TEMU0190251</t>
    <phoneticPr fontId="68" type="noConversion"/>
  </si>
  <si>
    <t>BSIU3042809</t>
    <phoneticPr fontId="68" type="noConversion"/>
  </si>
  <si>
    <t>DFSU1591935</t>
    <phoneticPr fontId="68" type="noConversion"/>
  </si>
  <si>
    <t>DYLU2142187</t>
    <phoneticPr fontId="68" type="noConversion"/>
  </si>
  <si>
    <t>NSSU0190039</t>
    <phoneticPr fontId="68" type="noConversion"/>
  </si>
  <si>
    <t>NSSU0201621</t>
    <phoneticPr fontId="68" type="noConversion"/>
  </si>
  <si>
    <t>SEKU1123493</t>
    <phoneticPr fontId="68" type="noConversion"/>
  </si>
  <si>
    <t>SEKU1290762</t>
    <phoneticPr fontId="68" type="noConversion"/>
  </si>
  <si>
    <t>SEKU1380167</t>
    <phoneticPr fontId="68" type="noConversion"/>
  </si>
  <si>
    <t>UIO25040198</t>
    <phoneticPr fontId="68" type="noConversion"/>
  </si>
  <si>
    <t>012504MA7INC0748</t>
    <phoneticPr fontId="68" type="noConversion"/>
  </si>
  <si>
    <t>CAAU8429500</t>
    <phoneticPr fontId="68" type="noConversion"/>
  </si>
  <si>
    <t>SITR173922</t>
    <phoneticPr fontId="68" type="noConversion"/>
  </si>
  <si>
    <t>HLHU8359713</t>
    <phoneticPr fontId="68" type="noConversion"/>
  </si>
  <si>
    <t>HAS1516359</t>
    <phoneticPr fontId="68" type="noConversion"/>
  </si>
  <si>
    <t>KTHSE2500368</t>
    <phoneticPr fontId="68" type="noConversion"/>
  </si>
  <si>
    <t>GCXU5905099</t>
    <phoneticPr fontId="68" type="noConversion"/>
  </si>
  <si>
    <t>KTHSE2500367</t>
    <phoneticPr fontId="68" type="noConversion"/>
  </si>
  <si>
    <t>BMOU6351684</t>
    <phoneticPr fontId="68" type="noConversion"/>
  </si>
  <si>
    <t>OO35645</t>
    <phoneticPr fontId="68" type="noConversion"/>
  </si>
  <si>
    <t>TEMU8675454</t>
    <phoneticPr fontId="68" type="noConversion"/>
  </si>
  <si>
    <t>OO35644</t>
    <phoneticPr fontId="68" type="noConversion"/>
  </si>
  <si>
    <t>TCNU3795797</t>
    <phoneticPr fontId="68" type="noConversion"/>
  </si>
  <si>
    <t>OO35597</t>
    <phoneticPr fontId="68" type="noConversion"/>
  </si>
  <si>
    <t>TRHU5389023</t>
    <phoneticPr fontId="68" type="noConversion"/>
  </si>
  <si>
    <t>CRSU1447556</t>
    <phoneticPr fontId="68" type="noConversion"/>
  </si>
  <si>
    <t>IT2170557</t>
    <phoneticPr fontId="68" type="noConversion"/>
  </si>
  <si>
    <t>AMO250483</t>
    <phoneticPr fontId="68" type="noConversion"/>
  </si>
  <si>
    <t>NYKU9835062</t>
    <phoneticPr fontId="68" type="noConversion"/>
  </si>
  <si>
    <t>OO35516</t>
    <phoneticPr fontId="68" type="noConversion"/>
  </si>
  <si>
    <t>BEAU5238010</t>
    <phoneticPr fontId="68" type="noConversion"/>
  </si>
  <si>
    <t>OO35517</t>
    <phoneticPr fontId="68" type="noConversion"/>
  </si>
  <si>
    <t>ONEU1354279</t>
    <phoneticPr fontId="68" type="noConversion"/>
  </si>
  <si>
    <t>FQDiNC25003506</t>
    <phoneticPr fontId="68" type="noConversion"/>
  </si>
  <si>
    <t>ETA 4/29</t>
    <phoneticPr fontId="68" type="noConversion"/>
  </si>
  <si>
    <t>LCL</t>
    <phoneticPr fontId="68" type="noConversion"/>
  </si>
  <si>
    <t>ONEYGOAF07524600</t>
    <phoneticPr fontId="68" type="noConversion"/>
  </si>
  <si>
    <t>ONEU5998243</t>
    <phoneticPr fontId="68" type="noConversion"/>
  </si>
  <si>
    <t>TRHU6467244</t>
    <phoneticPr fontId="68" type="noConversion"/>
  </si>
  <si>
    <t>LSCTL16368</t>
    <phoneticPr fontId="68" type="noConversion"/>
  </si>
  <si>
    <t>수리 97차</t>
  </si>
  <si>
    <t>몬 스위트칠리소스 5L</t>
    <phoneticPr fontId="68" type="noConversion"/>
  </si>
  <si>
    <t>몬 분짜소스 295ml</t>
    <phoneticPr fontId="68" type="noConversion"/>
  </si>
  <si>
    <t>KTHSE2500377</t>
    <phoneticPr fontId="68" type="noConversion"/>
  </si>
  <si>
    <t>코만</t>
    <phoneticPr fontId="68" type="noConversion"/>
  </si>
  <si>
    <t>세계 31차</t>
  </si>
  <si>
    <t>세계 32차</t>
  </si>
  <si>
    <t>뉴 월남쌈(원형16cm) 300g</t>
    <phoneticPr fontId="68" type="noConversion"/>
  </si>
  <si>
    <t>뉴 월남쌈(원형18cm) 300g</t>
    <phoneticPr fontId="68" type="noConversion"/>
  </si>
  <si>
    <t>몬 월남쌈(원형16cm) 200g</t>
    <phoneticPr fontId="68" type="noConversion"/>
  </si>
  <si>
    <t>PNCHCM2504012</t>
    <phoneticPr fontId="68" type="noConversion"/>
  </si>
  <si>
    <t>수리 109차</t>
  </si>
  <si>
    <t>시암 3차</t>
  </si>
  <si>
    <t>타마린 페이스트 10kg</t>
    <phoneticPr fontId="68" type="noConversion"/>
  </si>
  <si>
    <t>아주팔레트 작업 건으로 5/7 자로 19장 발주 예정이오니 참고 부탁드립니다.</t>
    <phoneticPr fontId="68" type="noConversion"/>
  </si>
  <si>
    <t>ETA 5/3</t>
    <phoneticPr fontId="68" type="noConversion"/>
  </si>
  <si>
    <t>CKCOTAO9008437</t>
    <phoneticPr fontId="68" type="noConversion"/>
  </si>
  <si>
    <t>ETA 4/29 (F/T: 5/9),KPP 작업</t>
    <phoneticPr fontId="68" type="noConversion"/>
  </si>
  <si>
    <t>WDFCGBF31002116</t>
    <phoneticPr fontId="68" type="noConversion"/>
  </si>
  <si>
    <t>WDFU1219584</t>
    <phoneticPr fontId="68" type="noConversion"/>
  </si>
  <si>
    <t>000108</t>
    <phoneticPr fontId="68" type="noConversion"/>
  </si>
  <si>
    <t>SEGU2402420</t>
    <phoneticPr fontId="68" type="noConversion"/>
  </si>
  <si>
    <t>TEMU0363784</t>
    <phoneticPr fontId="68" type="noConversion"/>
  </si>
  <si>
    <t>CKL392460</t>
    <phoneticPr fontId="68" type="noConversion"/>
  </si>
  <si>
    <t>피알로지스틱(골든스톤)</t>
    <phoneticPr fontId="68" type="noConversion"/>
  </si>
  <si>
    <t>피알로지스틱(골든스톤)</t>
    <phoneticPr fontId="68" type="noConversion"/>
  </si>
  <si>
    <t>ZHFU2813836</t>
    <phoneticPr fontId="68" type="noConversion"/>
  </si>
  <si>
    <t>SNL716635</t>
    <phoneticPr fontId="68" type="noConversion"/>
  </si>
  <si>
    <t>HSTE25041216HA</t>
    <phoneticPr fontId="68" type="noConversion"/>
  </si>
  <si>
    <t>ARTIFICIAL GRASS PRODUCTS</t>
    <phoneticPr fontId="68" type="noConversion"/>
  </si>
  <si>
    <t>통관후입고</t>
    <phoneticPr fontId="68" type="noConversion"/>
  </si>
  <si>
    <t>F2-250507</t>
    <phoneticPr fontId="68" type="noConversion"/>
  </si>
  <si>
    <t>05/07 2번들 05/15 1번들 분할 출고 예정입니다</t>
    <phoneticPr fontId="68" type="noConversion"/>
  </si>
  <si>
    <t>F2-250508</t>
    <phoneticPr fontId="68" type="noConversion"/>
  </si>
  <si>
    <t>SNKO190250301311</t>
    <phoneticPr fontId="68" type="noConversion"/>
  </si>
  <si>
    <t>SKLU2412288</t>
  </si>
  <si>
    <t>SKLU2427539</t>
  </si>
  <si>
    <t>SKLU2485520</t>
  </si>
  <si>
    <t>SKLCH012814</t>
  </si>
  <si>
    <t>SKLCH012838</t>
  </si>
  <si>
    <t>SKLCH012812</t>
  </si>
  <si>
    <t>SKLCH012839</t>
  </si>
  <si>
    <t>SKLCH012831</t>
  </si>
  <si>
    <t>SKLCH012832</t>
  </si>
  <si>
    <t>SKLCH012807</t>
  </si>
  <si>
    <t>SKLCH012806</t>
  </si>
  <si>
    <t>SKLCH012813</t>
  </si>
  <si>
    <t>SKLCH012811</t>
  </si>
  <si>
    <t>SKLCH012830</t>
  </si>
  <si>
    <t>SKLCH012810</t>
  </si>
  <si>
    <t>SKLCH012809</t>
  </si>
  <si>
    <t>COINC2504333</t>
    <phoneticPr fontId="68" type="noConversion"/>
  </si>
  <si>
    <t>DYLU5137142</t>
    <phoneticPr fontId="68" type="noConversion"/>
  </si>
  <si>
    <t>DYL763363</t>
    <phoneticPr fontId="68" type="noConversion"/>
  </si>
  <si>
    <t>5/7 10PL만 출고</t>
    <phoneticPr fontId="68" type="noConversion"/>
  </si>
  <si>
    <t>DHAN25040150</t>
    <phoneticPr fontId="68" type="noConversion"/>
  </si>
  <si>
    <t>DYLU5115605</t>
    <phoneticPr fontId="68" type="noConversion"/>
  </si>
  <si>
    <t>DYLU5168903</t>
    <phoneticPr fontId="68" type="noConversion"/>
  </si>
  <si>
    <t>DYL763367</t>
    <phoneticPr fontId="68" type="noConversion"/>
  </si>
  <si>
    <t>DYL763368</t>
    <phoneticPr fontId="68" type="noConversion"/>
  </si>
  <si>
    <t>10시 입고, 사이즈 상관없이 출고</t>
    <phoneticPr fontId="68" type="noConversion"/>
  </si>
  <si>
    <t>JYPRQD2504111</t>
    <phoneticPr fontId="68" type="noConversion"/>
  </si>
  <si>
    <t>DFSU2767335</t>
    <phoneticPr fontId="68" type="noConversion"/>
  </si>
  <si>
    <t>PANP655414</t>
    <phoneticPr fontId="68" type="noConversion"/>
  </si>
  <si>
    <t>CAIU7655763</t>
    <phoneticPr fontId="68" type="noConversion"/>
  </si>
  <si>
    <t>5/9 입항</t>
    <phoneticPr fontId="68" type="noConversion"/>
  </si>
  <si>
    <t>TMXGICHD7000018B</t>
    <phoneticPr fontId="68" type="noConversion"/>
  </si>
  <si>
    <t>CICU9553750</t>
    <phoneticPr fontId="68" type="noConversion"/>
  </si>
  <si>
    <t>0185632</t>
    <phoneticPr fontId="68" type="noConversion"/>
  </si>
  <si>
    <t>HALU2308056</t>
    <phoneticPr fontId="68" type="noConversion"/>
  </si>
  <si>
    <t>HALU2361087</t>
    <phoneticPr fontId="68" type="noConversion"/>
  </si>
  <si>
    <t>HALU2425140</t>
    <phoneticPr fontId="68" type="noConversion"/>
  </si>
  <si>
    <t>SKLU2325408</t>
    <phoneticPr fontId="68" type="noConversion"/>
  </si>
  <si>
    <t>SKLU2326847</t>
    <phoneticPr fontId="68" type="noConversion"/>
  </si>
  <si>
    <t>SKLU2429320</t>
    <phoneticPr fontId="68" type="noConversion"/>
  </si>
  <si>
    <t>SKLU2469452</t>
    <phoneticPr fontId="68" type="noConversion"/>
  </si>
  <si>
    <t>SKLU2481798</t>
    <phoneticPr fontId="68" type="noConversion"/>
  </si>
  <si>
    <t>SKLU2491965</t>
    <phoneticPr fontId="68" type="noConversion"/>
  </si>
  <si>
    <t>SKLU2363922</t>
    <phoneticPr fontId="68" type="noConversion"/>
  </si>
  <si>
    <t>SNKO190250402959</t>
    <phoneticPr fontId="68" type="noConversion"/>
  </si>
  <si>
    <t>ONEYANRF05433500</t>
    <phoneticPr fontId="68" type="noConversion"/>
  </si>
  <si>
    <t>COAU7259159190</t>
    <phoneticPr fontId="68" type="noConversion"/>
  </si>
  <si>
    <t>UETU2304154</t>
    <phoneticPr fontId="68" type="noConversion"/>
  </si>
  <si>
    <t>WBPU2002120</t>
    <phoneticPr fontId="68" type="noConversion"/>
  </si>
  <si>
    <t>T118217</t>
    <phoneticPr fontId="68" type="noConversion"/>
  </si>
  <si>
    <t>T115485</t>
    <phoneticPr fontId="68" type="noConversion"/>
  </si>
  <si>
    <t>보세운송</t>
    <phoneticPr fontId="68" type="noConversion"/>
  </si>
  <si>
    <t>KMTCBKK3620757</t>
    <phoneticPr fontId="68" type="noConversion"/>
  </si>
  <si>
    <t>ETA 5/4,KPP 작업 (PLT=72CT)</t>
    <phoneticPr fontId="68" type="noConversion"/>
  </si>
  <si>
    <t>FBLU0074264</t>
    <phoneticPr fontId="68" type="noConversion"/>
  </si>
  <si>
    <t>PCLU102597</t>
    <phoneticPr fontId="68" type="noConversion"/>
  </si>
  <si>
    <t>10시</t>
    <phoneticPr fontId="68" type="noConversion"/>
  </si>
  <si>
    <t>11시</t>
    <phoneticPr fontId="68" type="noConversion"/>
  </si>
  <si>
    <t>F2-250508(2)</t>
    <phoneticPr fontId="68" type="noConversion"/>
  </si>
  <si>
    <t>F1HCS2504223</t>
    <phoneticPr fontId="68" type="noConversion"/>
  </si>
  <si>
    <t>XMZXE2509NIN324</t>
    <phoneticPr fontId="68" type="noConversion"/>
  </si>
  <si>
    <t>SEGU3500293</t>
    <phoneticPr fontId="68" type="noConversion"/>
  </si>
  <si>
    <t>SITZ401530</t>
    <phoneticPr fontId="68" type="noConversion"/>
  </si>
  <si>
    <t>012504MA7INC1069</t>
    <phoneticPr fontId="68" type="noConversion"/>
  </si>
  <si>
    <t>HLHU8423520</t>
    <phoneticPr fontId="68" type="noConversion"/>
  </si>
  <si>
    <t>HHPH017686</t>
    <phoneticPr fontId="68" type="noConversion"/>
  </si>
  <si>
    <t>FCIU5971400</t>
    <phoneticPr fontId="68" type="noConversion"/>
  </si>
  <si>
    <t>JCSC282048</t>
    <phoneticPr fontId="68" type="noConversion"/>
  </si>
  <si>
    <t>XHXGINC2505002</t>
    <phoneticPr fontId="68" type="noConversion"/>
  </si>
  <si>
    <t>SJTJ25050001</t>
    <phoneticPr fontId="68" type="noConversion"/>
  </si>
  <si>
    <t>블루베리 믹스필링(GFS25-0183)</t>
    <phoneticPr fontId="68" type="noConversion"/>
  </si>
  <si>
    <t>블루베리 믹스필링(GFS25-0194)</t>
    <phoneticPr fontId="68" type="noConversion"/>
  </si>
  <si>
    <t>매주콩 푸주</t>
    <phoneticPr fontId="68" type="noConversion"/>
  </si>
  <si>
    <t>절단 푸주</t>
    <phoneticPr fontId="68" type="noConversion"/>
  </si>
  <si>
    <t>두유피</t>
    <phoneticPr fontId="68" type="noConversion"/>
  </si>
  <si>
    <t>유부롤 튀김</t>
    <phoneticPr fontId="68" type="noConversion"/>
  </si>
  <si>
    <t>즉석 푸주</t>
    <phoneticPr fontId="68" type="noConversion"/>
  </si>
  <si>
    <t>인조고기200G</t>
    <phoneticPr fontId="68" type="noConversion"/>
  </si>
  <si>
    <t>인조고기2.5KG</t>
    <phoneticPr fontId="68" type="noConversion"/>
  </si>
  <si>
    <t>소바</t>
    <phoneticPr fontId="68" type="noConversion"/>
  </si>
  <si>
    <t>당면</t>
    <phoneticPr fontId="68" type="noConversion"/>
  </si>
  <si>
    <t>BEAU2344614</t>
  </si>
  <si>
    <t>GCXU2425033</t>
  </si>
  <si>
    <t>HALU2106190</t>
  </si>
  <si>
    <t>HALU2410746</t>
  </si>
  <si>
    <t>SEGU3300401</t>
  </si>
  <si>
    <t>SKLU1009880</t>
  </si>
  <si>
    <t>SKLU1532864</t>
  </si>
  <si>
    <t>SKLU2362309</t>
  </si>
  <si>
    <t>SKLU2410048</t>
  </si>
  <si>
    <t>TEMU0012795</t>
  </si>
  <si>
    <t>HAL441537</t>
  </si>
  <si>
    <t>HAL435630</t>
  </si>
  <si>
    <t>HAL441533</t>
  </si>
  <si>
    <t>HAL435628</t>
  </si>
  <si>
    <t>HAL435638</t>
  </si>
  <si>
    <t>HAL435622</t>
  </si>
  <si>
    <t>HAL441521</t>
  </si>
  <si>
    <t>HAL435636</t>
  </si>
  <si>
    <t>HAL435632</t>
  </si>
  <si>
    <t>HAL441534</t>
  </si>
  <si>
    <t>참존72EA</t>
    <phoneticPr fontId="68" type="noConversion"/>
  </si>
  <si>
    <t>스마일원108EA</t>
    <phoneticPr fontId="68" type="noConversion"/>
  </si>
  <si>
    <t>엘앤엘20EA</t>
    <phoneticPr fontId="68" type="noConversion"/>
  </si>
  <si>
    <t>에이스푸드7150EA</t>
    <phoneticPr fontId="68" type="noConversion"/>
  </si>
  <si>
    <t>라벨도착</t>
    <phoneticPr fontId="68" type="noConversion"/>
  </si>
  <si>
    <t>씨엔트레이드8250EA</t>
    <phoneticPr fontId="68" type="noConversion"/>
  </si>
  <si>
    <t>펜타 10차</t>
  </si>
  <si>
    <t>푸드블레싱 6차</t>
  </si>
  <si>
    <t>하이몬 피넛월남쌈소스 230g</t>
    <phoneticPr fontId="68" type="noConversion"/>
  </si>
  <si>
    <t>하이몬 쌀국수장국 220g</t>
    <phoneticPr fontId="68" type="noConversion"/>
  </si>
  <si>
    <t>하이몬 쌀국수장국 4,5kg</t>
    <phoneticPr fontId="68" type="noConversion"/>
  </si>
  <si>
    <t>하이몬 칠리 샤브수끼소스 300ml</t>
    <phoneticPr fontId="68" type="noConversion"/>
  </si>
  <si>
    <t>KTHSE2500419</t>
  </si>
  <si>
    <t>유니온 9차</t>
  </si>
  <si>
    <t>유니온 13차</t>
  </si>
  <si>
    <t>몬 라이스누들 1mm 250g</t>
    <phoneticPr fontId="68" type="noConversion"/>
  </si>
  <si>
    <t>몬 라이스누들 3mm 250g</t>
    <phoneticPr fontId="68" type="noConversion"/>
  </si>
  <si>
    <t>쌀국수 한그릇 320g</t>
    <phoneticPr fontId="68" type="noConversion"/>
  </si>
  <si>
    <t>KTHSE2500398</t>
  </si>
  <si>
    <t>수리 85차</t>
  </si>
  <si>
    <t>수리 101차</t>
  </si>
  <si>
    <t>수리 106차</t>
  </si>
  <si>
    <t>수리 107차</t>
  </si>
  <si>
    <t>몬 스위트칠리소스 5L</t>
    <phoneticPr fontId="68" type="noConversion"/>
  </si>
  <si>
    <t>수리 쓰리라차소스 295ml</t>
    <phoneticPr fontId="68" type="noConversion"/>
  </si>
  <si>
    <t>수리 휘시소스 295ml</t>
    <phoneticPr fontId="68" type="noConversion"/>
  </si>
  <si>
    <t>몬 볶음 쌀국수소스 295ml</t>
    <phoneticPr fontId="68" type="noConversion"/>
  </si>
  <si>
    <t>몬 파인애플 월남쌈소스 295ml</t>
    <phoneticPr fontId="68" type="noConversion"/>
  </si>
  <si>
    <t>수리 블랙빈소스 295ml</t>
    <phoneticPr fontId="68" type="noConversion"/>
  </si>
  <si>
    <t>수리 블랙빈소스 5L</t>
    <phoneticPr fontId="68" type="noConversion"/>
  </si>
  <si>
    <t>수리 호이신소스 435ml(튜브)</t>
    <phoneticPr fontId="68" type="noConversion"/>
  </si>
  <si>
    <t>하이몬 해선장소스 260g</t>
    <phoneticPr fontId="68" type="noConversion"/>
  </si>
  <si>
    <t>수리 쓰리라차소스 20L</t>
    <phoneticPr fontId="68" type="noConversion"/>
  </si>
  <si>
    <t>KTHSE2500378</t>
    <phoneticPr fontId="68" type="noConversion"/>
  </si>
  <si>
    <t>타이아시아 5차</t>
  </si>
  <si>
    <t>타이아시아 6차</t>
  </si>
  <si>
    <t>타이누들 3mm 400g</t>
    <phoneticPr fontId="68" type="noConversion"/>
  </si>
  <si>
    <t>타이누들 1mm 400g</t>
    <phoneticPr fontId="68" type="noConversion"/>
  </si>
  <si>
    <t>KTHSE2500379</t>
    <phoneticPr fontId="68" type="noConversion"/>
  </si>
  <si>
    <t>FTAU1017836</t>
    <phoneticPr fontId="68" type="noConversion"/>
  </si>
  <si>
    <t>KTHSE2500380</t>
    <phoneticPr fontId="68" type="noConversion"/>
  </si>
  <si>
    <t>KTHSE2500419</t>
    <phoneticPr fontId="68" type="noConversion"/>
  </si>
  <si>
    <t>TEMU0412560</t>
    <phoneticPr fontId="68" type="noConversion"/>
  </si>
  <si>
    <t>HFIBKO25406F</t>
    <phoneticPr fontId="68" type="noConversion"/>
  </si>
  <si>
    <t>HALU2423635</t>
    <phoneticPr fontId="68" type="noConversion"/>
  </si>
  <si>
    <t>KTHSE2500397</t>
    <phoneticPr fontId="68" type="noConversion"/>
  </si>
  <si>
    <t>KMTU9347494</t>
    <phoneticPr fontId="68" type="noConversion"/>
  </si>
  <si>
    <t>KTHSE2500398</t>
    <phoneticPr fontId="68" type="noConversion"/>
  </si>
  <si>
    <t>BEAU4876405</t>
    <phoneticPr fontId="68" type="noConversion"/>
  </si>
  <si>
    <t>KTHSE2500385</t>
    <phoneticPr fontId="68" type="noConversion"/>
  </si>
  <si>
    <t>SEGU3121690</t>
    <phoneticPr fontId="68" type="noConversion"/>
  </si>
  <si>
    <t>KTHSE2500384</t>
    <phoneticPr fontId="68" type="noConversion"/>
  </si>
  <si>
    <t>KMTU7398635</t>
    <phoneticPr fontId="68" type="noConversion"/>
  </si>
  <si>
    <t>TCNU2076145</t>
    <phoneticPr fontId="68" type="noConversion"/>
  </si>
  <si>
    <t>FEA7398124</t>
    <phoneticPr fontId="68" type="noConversion"/>
  </si>
  <si>
    <t>SKHU8932139</t>
    <phoneticPr fontId="68" type="noConversion"/>
  </si>
  <si>
    <t>SKLCH014546</t>
    <phoneticPr fontId="68" type="noConversion"/>
  </si>
  <si>
    <t>BMOU6069562</t>
    <phoneticPr fontId="68" type="noConversion"/>
  </si>
  <si>
    <t>SKLCH014542</t>
    <phoneticPr fontId="68" type="noConversion"/>
  </si>
  <si>
    <t>블루컬러</t>
    <phoneticPr fontId="68" type="noConversion"/>
  </si>
  <si>
    <t>GXAUS25042930</t>
    <phoneticPr fontId="68" type="noConversion"/>
  </si>
  <si>
    <t>HLBU3722444</t>
    <phoneticPr fontId="68" type="noConversion"/>
  </si>
  <si>
    <t>SITTAGIN472432</t>
    <phoneticPr fontId="68" type="noConversion"/>
  </si>
  <si>
    <t>SITU2486347</t>
    <phoneticPr fontId="68" type="noConversion"/>
  </si>
  <si>
    <t>032005</t>
    <phoneticPr fontId="68" type="noConversion"/>
  </si>
  <si>
    <t>TEMU3527623</t>
    <phoneticPr fontId="68" type="noConversion"/>
  </si>
  <si>
    <t>BMOU1315350</t>
    <phoneticPr fontId="68" type="noConversion"/>
  </si>
  <si>
    <t>FCIU6535946</t>
    <phoneticPr fontId="68" type="noConversion"/>
  </si>
  <si>
    <t>FTAU1127540</t>
    <phoneticPr fontId="68" type="noConversion"/>
  </si>
  <si>
    <t>튀긴마늘500g</t>
    <phoneticPr fontId="68" type="noConversion"/>
  </si>
  <si>
    <t>튀긴마늘500g(B)</t>
    <phoneticPr fontId="68" type="noConversion"/>
  </si>
  <si>
    <t>튀긴마늘후레이크</t>
    <phoneticPr fontId="68" type="noConversion"/>
  </si>
  <si>
    <t>튀긴마늘칩</t>
    <phoneticPr fontId="68" type="noConversion"/>
  </si>
  <si>
    <t>EASPS1252QI201</t>
    <phoneticPr fontId="68" type="noConversion"/>
  </si>
  <si>
    <t>TEMU0805361</t>
    <phoneticPr fontId="68" type="noConversion"/>
  </si>
  <si>
    <t>02342428</t>
    <phoneticPr fontId="68" type="noConversion"/>
  </si>
  <si>
    <t>KMTCLCH5153785</t>
    <phoneticPr fontId="68" type="noConversion"/>
  </si>
  <si>
    <t>CAIU6665073</t>
  </si>
  <si>
    <t>SEGU1870621</t>
  </si>
  <si>
    <t>SEGU2423947</t>
  </si>
  <si>
    <t>SEGU2471610</t>
  </si>
  <si>
    <t>SEGU2480870</t>
  </si>
  <si>
    <t>SEGU3285014</t>
  </si>
  <si>
    <t>TEMU0270995</t>
  </si>
  <si>
    <t>KMC698294</t>
  </si>
  <si>
    <t>KMC698232</t>
  </si>
  <si>
    <t>KMC701142</t>
  </si>
  <si>
    <t>KMC709514</t>
  </si>
  <si>
    <t>KMC706646</t>
  </si>
  <si>
    <t>KMC706643</t>
  </si>
  <si>
    <t>KMC706644</t>
  </si>
  <si>
    <t>KMC706648</t>
  </si>
  <si>
    <t>KMC706744</t>
  </si>
  <si>
    <t>KMC701048</t>
  </si>
  <si>
    <t>CKCOTAO2015909</t>
    <phoneticPr fontId="68" type="noConversion"/>
  </si>
  <si>
    <t>TGBU1220284</t>
    <phoneticPr fontId="68" type="noConversion"/>
  </si>
  <si>
    <t>CKL392198</t>
    <phoneticPr fontId="68" type="noConversion"/>
  </si>
  <si>
    <t>F2-250515</t>
    <phoneticPr fontId="68" type="noConversion"/>
  </si>
  <si>
    <t>F2-250515(2)</t>
    <phoneticPr fontId="68" type="noConversion"/>
  </si>
  <si>
    <t>SNKO190250402904</t>
    <phoneticPr fontId="68" type="noConversion"/>
  </si>
  <si>
    <t>ETA 5/17</t>
    <phoneticPr fontId="68" type="noConversion"/>
  </si>
  <si>
    <t>HASLS22250400875</t>
    <phoneticPr fontId="68" type="noConversion"/>
  </si>
  <si>
    <t>SKLU2011388</t>
    <phoneticPr fontId="68" type="noConversion"/>
  </si>
  <si>
    <t>SKLU1343053</t>
    <phoneticPr fontId="68" type="noConversion"/>
  </si>
  <si>
    <t>HALU2447278</t>
    <phoneticPr fontId="68" type="noConversion"/>
  </si>
  <si>
    <t>HAL435514</t>
    <phoneticPr fontId="68" type="noConversion"/>
  </si>
  <si>
    <t>HAL445100</t>
    <phoneticPr fontId="68" type="noConversion"/>
  </si>
  <si>
    <t>HAL435518</t>
    <phoneticPr fontId="68" type="noConversion"/>
  </si>
  <si>
    <t>ETA 5/7,예상 통관일정 5/9,1PLT=84CT,통관후입고</t>
    <phoneticPr fontId="68" type="noConversion"/>
  </si>
  <si>
    <t>반입 16일로 진행</t>
    <phoneticPr fontId="68" type="noConversion"/>
  </si>
  <si>
    <t>BMOU1301382</t>
    <phoneticPr fontId="68" type="noConversion"/>
  </si>
  <si>
    <t>KMC705415</t>
    <phoneticPr fontId="68" type="noConversion"/>
  </si>
  <si>
    <t>KMTCPEN1073276</t>
    <phoneticPr fontId="68" type="noConversion"/>
  </si>
  <si>
    <t>HASLS22250301339</t>
    <phoneticPr fontId="68" type="noConversion"/>
  </si>
  <si>
    <t>통관후입고</t>
    <phoneticPr fontId="68" type="noConversion"/>
  </si>
  <si>
    <t>SKLU2424355</t>
  </si>
  <si>
    <t>SKLU1805444</t>
  </si>
  <si>
    <t>TGCU2422257</t>
  </si>
  <si>
    <t>HAL499361</t>
  </si>
  <si>
    <t>HAL499362</t>
  </si>
  <si>
    <t>HAL499368</t>
  </si>
  <si>
    <t>HAL499369</t>
  </si>
  <si>
    <t>HAL499265</t>
  </si>
  <si>
    <t>HAL499266</t>
  </si>
  <si>
    <t>HAL499268</t>
  </si>
  <si>
    <t>HAL499269</t>
  </si>
  <si>
    <t>HASLS22250401990</t>
    <phoneticPr fontId="68" type="noConversion"/>
  </si>
  <si>
    <t>HALU2307738</t>
    <phoneticPr fontId="68" type="noConversion"/>
  </si>
  <si>
    <t>HAL438105</t>
    <phoneticPr fontId="68" type="noConversion"/>
  </si>
  <si>
    <t>SNKO190250401062</t>
    <phoneticPr fontId="68" type="noConversion"/>
  </si>
  <si>
    <t>피알로지스틱(디와이(DY)텍)</t>
    <phoneticPr fontId="68" type="noConversion"/>
  </si>
  <si>
    <t>OHANA20250509001</t>
    <phoneticPr fontId="68" type="noConversion"/>
  </si>
  <si>
    <t>CBHU4499559</t>
    <phoneticPr fontId="68" type="noConversion"/>
  </si>
  <si>
    <t>SIF452939</t>
    <phoneticPr fontId="68" type="noConversion"/>
  </si>
  <si>
    <t>BZW-3,0 TD AUTOMATIC TERMINAL CRIMPING MACHINE</t>
    <phoneticPr fontId="68" type="noConversion"/>
  </si>
  <si>
    <t>피알로지스틱(윤바이오)</t>
    <phoneticPr fontId="68" type="noConversion"/>
  </si>
  <si>
    <t>피알로지스틱(윤바이오)</t>
    <phoneticPr fontId="68" type="noConversion"/>
  </si>
  <si>
    <t>JYPRWH2505025</t>
    <phoneticPr fontId="68" type="noConversion"/>
  </si>
  <si>
    <t>FCIU3963241</t>
    <phoneticPr fontId="68" type="noConversion"/>
  </si>
  <si>
    <t>PLASTIC CRATE</t>
    <phoneticPr fontId="68" type="noConversion"/>
  </si>
  <si>
    <t>SKLU1826262</t>
    <phoneticPr fontId="68" type="noConversion"/>
  </si>
  <si>
    <t>TGCU2396380</t>
    <phoneticPr fontId="68" type="noConversion"/>
  </si>
  <si>
    <t>HALU2332237</t>
    <phoneticPr fontId="68" type="noConversion"/>
  </si>
  <si>
    <t>HALU2404743</t>
    <phoneticPr fontId="68" type="noConversion"/>
  </si>
  <si>
    <t>HALU2332155</t>
    <phoneticPr fontId="68" type="noConversion"/>
  </si>
  <si>
    <t>COINC2504370</t>
    <phoneticPr fontId="68" type="noConversion"/>
  </si>
  <si>
    <t>SKHU6386240</t>
    <phoneticPr fontId="68" type="noConversion"/>
  </si>
  <si>
    <t>SHPH006605</t>
    <phoneticPr fontId="68" type="noConversion"/>
  </si>
  <si>
    <t>프리타임이 24일까지여서 다음주 목~금쯤 입고</t>
    <phoneticPr fontId="68" type="noConversion"/>
  </si>
  <si>
    <t>WDFCGBF31062116A</t>
    <phoneticPr fontId="68" type="noConversion"/>
  </si>
  <si>
    <t>WDFU1224003</t>
    <phoneticPr fontId="68" type="noConversion"/>
  </si>
  <si>
    <t>000161</t>
    <phoneticPr fontId="68" type="noConversion"/>
  </si>
  <si>
    <t>WDFCGBF31062116B</t>
    <phoneticPr fontId="68" type="noConversion"/>
  </si>
  <si>
    <t>KMTCLCH5169983</t>
    <phoneticPr fontId="68" type="noConversion"/>
  </si>
  <si>
    <t>BMOU1311966</t>
  </si>
  <si>
    <t>DFSU1884363</t>
  </si>
  <si>
    <t>DFSU1885040</t>
  </si>
  <si>
    <t>DFSU3095410</t>
  </si>
  <si>
    <t>SEGU1534484</t>
  </si>
  <si>
    <t>SEGU2273430</t>
  </si>
  <si>
    <t>SEGU2376465</t>
  </si>
  <si>
    <t>SEGU2413297</t>
  </si>
  <si>
    <t>SEGU2508622</t>
  </si>
  <si>
    <t>SEGU2519695</t>
  </si>
  <si>
    <t>KMC706699</t>
  </si>
  <si>
    <t>KMC709506</t>
  </si>
  <si>
    <t>KMC709511</t>
  </si>
  <si>
    <t>KMC709512</t>
  </si>
  <si>
    <t>KMC709520</t>
  </si>
  <si>
    <t>KMC706783</t>
  </si>
  <si>
    <t>KMC706698</t>
  </si>
  <si>
    <t>KMC709519</t>
  </si>
  <si>
    <t>KMC706739</t>
  </si>
  <si>
    <t>KMC709518</t>
  </si>
  <si>
    <t>5/13 입항</t>
    <phoneticPr fontId="68" type="noConversion"/>
  </si>
  <si>
    <t>TMXGICHD7020051</t>
    <phoneticPr fontId="68" type="noConversion"/>
  </si>
  <si>
    <t>15KG설탕(씨엔트레이드)</t>
    <phoneticPr fontId="68" type="noConversion"/>
  </si>
  <si>
    <t>BEAU2649676</t>
    <phoneticPr fontId="68" type="noConversion"/>
  </si>
  <si>
    <t>BEAU2846130</t>
    <phoneticPr fontId="68" type="noConversion"/>
  </si>
  <si>
    <t>SEGU2971489</t>
    <phoneticPr fontId="68" type="noConversion"/>
  </si>
  <si>
    <t>추가라벨 외곽부착시-5만원추가, 추가라벨 위치지정부착시-135,000원추가(용역인권비)</t>
    <phoneticPr fontId="68" type="noConversion"/>
  </si>
  <si>
    <t>세계 33차</t>
  </si>
  <si>
    <t>세계 34차</t>
  </si>
  <si>
    <t>몬 월남쌈(사각16cm) 200g</t>
    <phoneticPr fontId="68" type="noConversion"/>
  </si>
  <si>
    <t>몬 월남쌈(원형16cm) 100g(48입)</t>
    <phoneticPr fontId="68" type="noConversion"/>
  </si>
  <si>
    <t>코만</t>
    <phoneticPr fontId="68" type="noConversion"/>
  </si>
  <si>
    <t>PNCHCM2505010</t>
    <phoneticPr fontId="68" type="noConversion"/>
  </si>
  <si>
    <t>수리 89차</t>
  </si>
  <si>
    <t>수리 90차</t>
  </si>
  <si>
    <t>수리 91차</t>
  </si>
  <si>
    <t>수리 92차</t>
  </si>
  <si>
    <t>몬 스위트칠리소스 5L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</si>
  <si>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</si>
  <si>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</si>
  <si>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KTHSE2500439</t>
    <phoneticPr fontId="68" type="noConversion"/>
  </si>
  <si>
    <t>수리 83차</t>
  </si>
  <si>
    <t>수리 86차</t>
  </si>
  <si>
    <t>수리 87차</t>
  </si>
  <si>
    <t>수리 88차</t>
  </si>
  <si>
    <t>수리 그린커리페이스트 400g</t>
    <phoneticPr fontId="68" type="noConversion"/>
  </si>
  <si>
    <t>수리 레드커리페이스트 400g</t>
    <phoneticPr fontId="68" type="noConversion"/>
  </si>
  <si>
    <t>몬 스위트칠리소스 20L</t>
    <phoneticPr fontId="68" type="noConversion"/>
  </si>
  <si>
    <t>KTHSE2500438</t>
    <phoneticPr fontId="68" type="noConversion"/>
  </si>
  <si>
    <t>유니온 14차</t>
  </si>
  <si>
    <t>스퀴드 3차</t>
  </si>
  <si>
    <t>몬 라이스누들 3mm 250g</t>
    <phoneticPr fontId="68" type="noConversion"/>
  </si>
  <si>
    <t>몬 라이스누들 3mm 500g</t>
    <phoneticPr fontId="68" type="noConversion"/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</si>
  <si>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</si>
  <si>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</si>
  <si>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</si>
  <si>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KTHSE2500436</t>
  </si>
  <si>
    <t>HFIBKO255015</t>
  </si>
  <si>
    <t>세계 35차</t>
  </si>
  <si>
    <t>세계 36차</t>
  </si>
  <si>
    <t>세계 37차</t>
  </si>
  <si>
    <t>세계 38차</t>
  </si>
  <si>
    <t>뉴 월남쌈(원형16cm) 300g</t>
    <phoneticPr fontId="68" type="noConversion"/>
  </si>
  <si>
    <t>몬 현미월남쌈(원형16cm) 200g</t>
    <phoneticPr fontId="68" type="noConversion"/>
  </si>
  <si>
    <t>뉴 월남쌈(사각16cm) 300g</t>
    <phoneticPr fontId="68" type="noConversion"/>
  </si>
  <si>
    <t>뉴 월남쌈사탕수수(원형22cm) 500g</t>
    <phoneticPr fontId="68" type="noConversion"/>
  </si>
  <si>
    <t>PNCHCM2505011</t>
  </si>
  <si>
    <t>PNCHCM2505012</t>
  </si>
  <si>
    <t>KDCU5130336</t>
    <phoneticPr fontId="68" type="noConversion"/>
  </si>
  <si>
    <t>SEGU2471354</t>
    <phoneticPr fontId="68" type="noConversion"/>
  </si>
  <si>
    <t>BEAU2858090</t>
    <phoneticPr fontId="68" type="noConversion"/>
  </si>
  <si>
    <t>TEMU5663906</t>
    <phoneticPr fontId="68" type="noConversion"/>
  </si>
  <si>
    <t>CAIU6918130</t>
    <phoneticPr fontId="68" type="noConversion"/>
  </si>
  <si>
    <t>FCIU6588709</t>
    <phoneticPr fontId="68" type="noConversion"/>
  </si>
  <si>
    <t>FTAU1094241</t>
    <phoneticPr fontId="68" type="noConversion"/>
  </si>
  <si>
    <t>FTAU1038654</t>
    <phoneticPr fontId="68" type="noConversion"/>
  </si>
  <si>
    <t>TEMU1778018</t>
    <phoneticPr fontId="68" type="noConversion"/>
  </si>
  <si>
    <t>KTHSE2500436</t>
    <phoneticPr fontId="68" type="noConversion"/>
  </si>
  <si>
    <t>BMOU6367335</t>
    <phoneticPr fontId="68" type="noConversion"/>
  </si>
  <si>
    <t>HFIBKO255015</t>
    <phoneticPr fontId="68" type="noConversion"/>
  </si>
  <si>
    <t>PNCHCM2505011</t>
    <phoneticPr fontId="68" type="noConversion"/>
  </si>
  <si>
    <t>SNKO190250401852</t>
    <phoneticPr fontId="68" type="noConversion"/>
  </si>
  <si>
    <t>ETA : 5/16 (금) 도착예정</t>
    <phoneticPr fontId="68" type="noConversion"/>
  </si>
  <si>
    <t>삼진글로벌넷 (티알 재고)</t>
    <phoneticPr fontId="68" type="noConversion"/>
  </si>
  <si>
    <t xml:space="preserve">라벨 : 5/19(월) 도착예정 </t>
    <phoneticPr fontId="68" type="noConversion"/>
  </si>
  <si>
    <t>PLT : 5/19(월)까지 도착예정</t>
    <phoneticPr fontId="68" type="noConversion"/>
  </si>
  <si>
    <t>보세</t>
    <phoneticPr fontId="68" type="noConversion"/>
  </si>
  <si>
    <t>HALU2308966</t>
  </si>
  <si>
    <t>HALU2431266</t>
  </si>
  <si>
    <t>SKLU2304982</t>
  </si>
  <si>
    <t>SKLU2319787</t>
  </si>
  <si>
    <t>SKLU2329872</t>
  </si>
  <si>
    <t>SKLU2340465</t>
  </si>
  <si>
    <t>SKLU2360266</t>
  </si>
  <si>
    <t>SKLU2403917</t>
  </si>
  <si>
    <t>SKLU2409319</t>
  </si>
  <si>
    <t>SKLU2474361</t>
  </si>
  <si>
    <t>SKLCH029421</t>
  </si>
  <si>
    <t>SKLCH029422</t>
  </si>
  <si>
    <t>SKLCH029401</t>
  </si>
  <si>
    <t>SKLCH029409</t>
  </si>
  <si>
    <t>SKLCH029410</t>
  </si>
  <si>
    <t>SKLCH029414</t>
  </si>
  <si>
    <t>SKLCH029413</t>
  </si>
  <si>
    <t>SKLCH029426</t>
  </si>
  <si>
    <t>SKLCH029400</t>
  </si>
  <si>
    <t>SKLCH029425</t>
  </si>
  <si>
    <t>DO 발급 또한 5/19(월) 오후 정도로 예상</t>
    <phoneticPr fontId="68" type="noConversion"/>
  </si>
  <si>
    <t>15KG설탕(에이스푸드)</t>
    <phoneticPr fontId="68" type="noConversion"/>
  </si>
  <si>
    <t>JKT0491442</t>
    <phoneticPr fontId="68" type="noConversion"/>
  </si>
  <si>
    <t>ETA 5/20</t>
    <phoneticPr fontId="68" type="noConversion"/>
  </si>
  <si>
    <t>F2-250522</t>
    <phoneticPr fontId="68" type="noConversion"/>
  </si>
  <si>
    <t>JYPRQD2505039</t>
    <phoneticPr fontId="68" type="noConversion"/>
  </si>
  <si>
    <t>SEGU3459820</t>
    <phoneticPr fontId="68" type="noConversion"/>
  </si>
  <si>
    <t>PANP682541</t>
    <phoneticPr fontId="68" type="noConversion"/>
  </si>
  <si>
    <t>CICU9555557</t>
    <phoneticPr fontId="68" type="noConversion"/>
  </si>
  <si>
    <t>0187640</t>
    <phoneticPr fontId="68" type="noConversion"/>
  </si>
  <si>
    <t>SNKO190250402907</t>
    <phoneticPr fontId="68" type="noConversion"/>
  </si>
  <si>
    <t>ETA 5/25</t>
    <phoneticPr fontId="68" type="noConversion"/>
  </si>
  <si>
    <t>F/T 6/4</t>
    <phoneticPr fontId="68" type="noConversion"/>
  </si>
  <si>
    <t>15KG설탕(국순당)</t>
    <phoneticPr fontId="68" type="noConversion"/>
  </si>
  <si>
    <t xml:space="preserve">25TSLUC063i-2053-1000 </t>
    <phoneticPr fontId="68" type="noConversion"/>
  </si>
  <si>
    <t>SKLU2310096</t>
    <phoneticPr fontId="68" type="noConversion"/>
  </si>
  <si>
    <t>HAL499270</t>
    <phoneticPr fontId="68" type="noConversion"/>
  </si>
  <si>
    <t>통관후입고,비보세</t>
    <phoneticPr fontId="68" type="noConversion"/>
  </si>
  <si>
    <t>KMTCTAO7935673</t>
    <phoneticPr fontId="68" type="noConversion"/>
  </si>
  <si>
    <t>CKCOTAO9008715</t>
    <phoneticPr fontId="68" type="noConversion"/>
  </si>
  <si>
    <t>COINC2505413</t>
    <phoneticPr fontId="68" type="noConversion"/>
  </si>
  <si>
    <t>칩블럭</t>
    <phoneticPr fontId="68" type="noConversion"/>
  </si>
  <si>
    <t>BSIU9804157</t>
    <phoneticPr fontId="68" type="noConversion"/>
  </si>
  <si>
    <t>PAN264514</t>
    <phoneticPr fontId="68" type="noConversion"/>
  </si>
  <si>
    <t>CKCOTAO1400078</t>
    <phoneticPr fontId="68" type="noConversion"/>
  </si>
  <si>
    <t>알룰로스 F</t>
    <phoneticPr fontId="68" type="noConversion"/>
  </si>
  <si>
    <t>웰에프아이</t>
  </si>
  <si>
    <t>튀긴양파500g</t>
    <phoneticPr fontId="68" type="noConversion"/>
  </si>
  <si>
    <t>HCMKRINC250549</t>
    <phoneticPr fontId="68" type="noConversion"/>
  </si>
  <si>
    <t>CAIU6431481</t>
    <phoneticPr fontId="68" type="noConversion"/>
  </si>
  <si>
    <t>SM701318</t>
    <phoneticPr fontId="68" type="noConversion"/>
  </si>
  <si>
    <t>프리타임 05/27</t>
    <phoneticPr fontId="68" type="noConversion"/>
  </si>
  <si>
    <t>UIO25040455</t>
    <phoneticPr fontId="68" type="noConversion"/>
  </si>
  <si>
    <t>BEAU4388885</t>
    <phoneticPr fontId="68" type="noConversion"/>
  </si>
  <si>
    <t>SITR173278</t>
    <phoneticPr fontId="68" type="noConversion"/>
  </si>
  <si>
    <t>손순복 2차</t>
    <phoneticPr fontId="68" type="noConversion"/>
  </si>
  <si>
    <t>에그누들 454g</t>
    <phoneticPr fontId="68" type="noConversion"/>
  </si>
  <si>
    <t>BFSZ2505109</t>
    <phoneticPr fontId="68" type="noConversion"/>
  </si>
  <si>
    <t>HFIBKO2540AB</t>
    <phoneticPr fontId="68" type="noConversion"/>
  </si>
  <si>
    <t>몬 코코넛밀크 400ml</t>
    <phoneticPr fontId="68" type="noConversion"/>
  </si>
  <si>
    <t>수리 93차</t>
  </si>
  <si>
    <t>수리 94차</t>
  </si>
  <si>
    <t>수리 95차</t>
  </si>
  <si>
    <t>수리 96차</t>
  </si>
  <si>
    <t>수리 98차</t>
  </si>
  <si>
    <t>타이코코넛 3차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</si>
  <si>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</si>
  <si>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</si>
  <si>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</si>
  <si>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</si>
  <si>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몬 스위트칠리소스 5L</t>
    <phoneticPr fontId="68" type="noConversion"/>
  </si>
  <si>
    <t>하이몬 월남쌈소스 200ml</t>
    <phoneticPr fontId="68" type="noConversion"/>
  </si>
  <si>
    <t>하이몬 월남쌈소스 295ml</t>
    <phoneticPr fontId="68" type="noConversion"/>
  </si>
  <si>
    <t>몬 씨푸드용 망고칠리소스 295ml</t>
    <phoneticPr fontId="68" type="noConversion"/>
  </si>
  <si>
    <t>수리 파타이소스 5L</t>
    <phoneticPr fontId="68" type="noConversion"/>
  </si>
  <si>
    <t>KTHSE2500467</t>
    <phoneticPr fontId="68" type="noConversion"/>
  </si>
  <si>
    <t>유니온 15차</t>
  </si>
  <si>
    <t>펜타 11차</t>
  </si>
  <si>
    <t>세계 39차</t>
  </si>
  <si>
    <t>세계 40차</t>
  </si>
  <si>
    <t>몬 라이스누들 3mm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</si>
  <si>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</si>
  <si>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</si>
  <si>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하이몬 피넛월남쌈소스 230g</t>
    <phoneticPr fontId="68" type="noConversion"/>
  </si>
  <si>
    <t>하이몬 쌀국수장국 4,5kg</t>
    <phoneticPr fontId="68" type="noConversion"/>
  </si>
  <si>
    <t>몬타이 피넛월남쌈소스(컬리용) 250ml</t>
    <phoneticPr fontId="68" type="noConversion"/>
  </si>
  <si>
    <t>뉴 월남쌈(원형16cm) 300g</t>
    <phoneticPr fontId="68" type="noConversion"/>
  </si>
  <si>
    <t>몬 월남쌈(원형16cm) 500g</t>
    <phoneticPr fontId="68" type="noConversion"/>
  </si>
  <si>
    <t>KTHSE2500459</t>
  </si>
  <si>
    <t>KTHSE2500458</t>
  </si>
  <si>
    <t>PNCHCM2505013</t>
  </si>
  <si>
    <t>안티치콜리 11차</t>
    <phoneticPr fontId="68" type="noConversion"/>
  </si>
  <si>
    <t>레드와인 식초 500ml</t>
    <phoneticPr fontId="68" type="noConversion"/>
  </si>
  <si>
    <t>AIR</t>
    <phoneticPr fontId="68" type="noConversion"/>
  </si>
  <si>
    <t>CAIU5190287</t>
    <phoneticPr fontId="68" type="noConversion"/>
  </si>
  <si>
    <t>NS2559027</t>
    <phoneticPr fontId="68" type="noConversion"/>
  </si>
  <si>
    <t>CKSU2210559</t>
    <phoneticPr fontId="68" type="noConversion"/>
  </si>
  <si>
    <t>CKL392232</t>
    <phoneticPr fontId="68" type="noConversion"/>
  </si>
  <si>
    <t>유니온 14차</t>
    <phoneticPr fontId="68" type="noConversion"/>
  </si>
  <si>
    <t>SEKU6816382</t>
    <phoneticPr fontId="68" type="noConversion"/>
  </si>
  <si>
    <t>PNCHCM2505012</t>
    <phoneticPr fontId="68" type="noConversion"/>
  </si>
  <si>
    <t>BSIU9800228</t>
    <phoneticPr fontId="68" type="noConversion"/>
  </si>
  <si>
    <t>WDFCGBF31092116</t>
    <phoneticPr fontId="68" type="noConversion"/>
  </si>
  <si>
    <t>WDFU1205718</t>
    <phoneticPr fontId="68" type="noConversion"/>
  </si>
  <si>
    <t>048344</t>
    <phoneticPr fontId="68" type="noConversion"/>
  </si>
  <si>
    <t>PNCHCM2505012</t>
    <phoneticPr fontId="68" type="noConversion"/>
  </si>
  <si>
    <t>TIIU2061817</t>
    <phoneticPr fontId="68" type="noConversion"/>
  </si>
  <si>
    <t>TMXGICHD7030009A</t>
    <phoneticPr fontId="68" type="noConversion"/>
  </si>
  <si>
    <t>PHRU2204544</t>
    <phoneticPr fontId="68" type="noConversion"/>
  </si>
  <si>
    <t>0190097</t>
    <phoneticPr fontId="68" type="noConversion"/>
  </si>
  <si>
    <t>CAST IRON DRAIN</t>
    <phoneticPr fontId="68" type="noConversion"/>
  </si>
  <si>
    <t>인고트(브랜드  RAJA)</t>
    <phoneticPr fontId="68" type="noConversion"/>
  </si>
  <si>
    <t>F2-250529</t>
    <phoneticPr fontId="68" type="noConversion"/>
  </si>
  <si>
    <t>SEGU3121659</t>
    <phoneticPr fontId="68" type="noConversion"/>
  </si>
  <si>
    <t>TEMU5037604</t>
    <phoneticPr fontId="68" type="noConversion"/>
  </si>
  <si>
    <t>FTAU1136774</t>
    <phoneticPr fontId="68" type="noConversion"/>
  </si>
  <si>
    <t>SEGU2241238</t>
    <phoneticPr fontId="68" type="noConversion"/>
  </si>
  <si>
    <t>SEGU2971792</t>
    <phoneticPr fontId="68" type="noConversion"/>
  </si>
  <si>
    <t>HALU2030670</t>
    <phoneticPr fontId="68" type="noConversion"/>
  </si>
  <si>
    <t>MWLU2170287</t>
    <phoneticPr fontId="68" type="noConversion"/>
  </si>
  <si>
    <t>KTHSE2500459</t>
    <phoneticPr fontId="68" type="noConversion"/>
  </si>
  <si>
    <t>FCIU6589433</t>
    <phoneticPr fontId="68" type="noConversion"/>
  </si>
  <si>
    <t>CF118547</t>
    <phoneticPr fontId="68" type="noConversion"/>
  </si>
  <si>
    <t>추가라벨작업,KPP,1PL=50EA,통관후입고</t>
    <phoneticPr fontId="68" type="noConversion"/>
  </si>
  <si>
    <t>GAOU2548648</t>
    <phoneticPr fontId="68" type="noConversion"/>
  </si>
  <si>
    <t>CKL392228</t>
    <phoneticPr fontId="68" type="noConversion"/>
  </si>
  <si>
    <t>ONEYGOAF08331300</t>
    <phoneticPr fontId="68" type="noConversion"/>
  </si>
  <si>
    <t>합성수지</t>
    <phoneticPr fontId="68" type="noConversion"/>
  </si>
  <si>
    <t>012505MA7INC0818</t>
    <phoneticPr fontId="68" type="noConversion"/>
  </si>
  <si>
    <t>TRHU8746485</t>
    <phoneticPr fontId="68" type="noConversion"/>
  </si>
  <si>
    <t>칩블럭</t>
    <phoneticPr fontId="68" type="noConversion"/>
  </si>
  <si>
    <t>SNKO190250401423</t>
    <phoneticPr fontId="68" type="noConversion"/>
  </si>
  <si>
    <t>SKLU2472820</t>
  </si>
  <si>
    <t>SKLU2414700</t>
  </si>
  <si>
    <t>SKLU1813183</t>
  </si>
  <si>
    <t>SKLU2352960</t>
  </si>
  <si>
    <t>HALU2092434</t>
  </si>
  <si>
    <t>TGCU2383253</t>
  </si>
  <si>
    <t>SKLU1422240</t>
  </si>
  <si>
    <t>SKBKK015722</t>
  </si>
  <si>
    <t>SKBKK015729</t>
  </si>
  <si>
    <t>SKBKK015601</t>
  </si>
  <si>
    <t>SKBKK015669</t>
  </si>
  <si>
    <t>SKBKK015728</t>
  </si>
  <si>
    <t>SKBKK015668</t>
  </si>
  <si>
    <t>SKBKK015727</t>
  </si>
  <si>
    <t>KMTCBKK3649472</t>
    <phoneticPr fontId="68" type="noConversion"/>
  </si>
  <si>
    <t>ETA 5/28,KPP 작업 (PLT=72CT)</t>
    <phoneticPr fontId="68" type="noConversion"/>
  </si>
  <si>
    <t>SNKO190250402908</t>
    <phoneticPr fontId="68" type="noConversion"/>
  </si>
  <si>
    <t>JYPRQD2505059</t>
    <phoneticPr fontId="68" type="noConversion"/>
  </si>
  <si>
    <t>CAIU6383465</t>
    <phoneticPr fontId="68" type="noConversion"/>
  </si>
  <si>
    <t>PANP683119</t>
    <phoneticPr fontId="68" type="noConversion"/>
  </si>
  <si>
    <t>WDFU1221874</t>
    <phoneticPr fontId="68" type="noConversion"/>
  </si>
  <si>
    <t>WDFCGBF31122116</t>
    <phoneticPr fontId="68" type="noConversion"/>
  </si>
  <si>
    <t>AMA2550455</t>
    <phoneticPr fontId="68" type="noConversion"/>
  </si>
  <si>
    <t>수리 99차</t>
  </si>
  <si>
    <t>수리 100차</t>
  </si>
  <si>
    <t>수리 102차</t>
  </si>
  <si>
    <t>수리 103차</t>
  </si>
  <si>
    <t>수리 125차</t>
  </si>
  <si>
    <t>몬 스위트칠리소스 200ml</t>
    <phoneticPr fontId="68" type="noConversion"/>
  </si>
  <si>
    <t>몬 스위트칠리소스 435ml(튜브)</t>
    <phoneticPr fontId="68" type="noConversion"/>
  </si>
  <si>
    <t>수리 쓰리라차소스 5L</t>
    <phoneticPr fontId="68" type="noConversion"/>
  </si>
  <si>
    <t>몬 스위트칠리소스 5L</t>
    <phoneticPr fontId="68" type="noConversion"/>
  </si>
  <si>
    <t>수리 그린칠리피클 227g</t>
    <phoneticPr fontId="68" type="noConversion"/>
  </si>
  <si>
    <t>수리 레드칠리피클 227g</t>
    <phoneticPr fontId="68" type="noConversion"/>
  </si>
  <si>
    <t>수리 쓰리라차소스 20L</t>
    <phoneticPr fontId="68" type="noConversion"/>
  </si>
  <si>
    <t>KTHSE2500485</t>
    <phoneticPr fontId="68" type="noConversion"/>
  </si>
  <si>
    <t>수리 126차</t>
  </si>
  <si>
    <t>몬 분짜소스 295ml</t>
    <phoneticPr fontId="68" type="noConversion"/>
  </si>
  <si>
    <t>스타아니스 60g</t>
    <phoneticPr fontId="68" type="noConversion"/>
  </si>
  <si>
    <t>오레가노 홀 12g</t>
    <phoneticPr fontId="68" type="noConversion"/>
  </si>
  <si>
    <t>레드(핑크)후추홀 80g</t>
    <phoneticPr fontId="68" type="noConversion"/>
  </si>
  <si>
    <t>블랙페파 홀 45g</t>
    <phoneticPr fontId="68" type="noConversion"/>
  </si>
  <si>
    <t>월계수 잎 15g</t>
    <phoneticPr fontId="68" type="noConversion"/>
  </si>
  <si>
    <t>The Spice Factory 1차(과세)</t>
    <phoneticPr fontId="68" type="noConversion"/>
  </si>
  <si>
    <t>The Spice Factory 1차(면세)</t>
    <phoneticPr fontId="68" type="noConversion"/>
  </si>
  <si>
    <t>The Spice Factory 2차(과세)</t>
    <phoneticPr fontId="68" type="noConversion"/>
  </si>
  <si>
    <t>KTHSE2500484</t>
  </si>
  <si>
    <t>APO2503481</t>
  </si>
  <si>
    <t>하이몬 칠리 샤브수끼소스 300ml</t>
    <phoneticPr fontId="68" type="noConversion"/>
  </si>
  <si>
    <t>몬타이 칠리 샤브수끼소스 250ml(컬리용)</t>
    <phoneticPr fontId="68" type="noConversion"/>
  </si>
  <si>
    <t>HFIBKO255031</t>
    <phoneticPr fontId="68" type="noConversion"/>
  </si>
  <si>
    <t>푸드블레싱 7차</t>
  </si>
  <si>
    <t>HALU2317398</t>
  </si>
  <si>
    <t>HALU2347371</t>
  </si>
  <si>
    <t>HALU2437475</t>
  </si>
  <si>
    <t>SKLU1811160</t>
  </si>
  <si>
    <t>SKLU2023007</t>
  </si>
  <si>
    <t>SKLU2338154</t>
  </si>
  <si>
    <t>SKLU2345071</t>
  </si>
  <si>
    <t>SKLU2482602</t>
  </si>
  <si>
    <t>TEMU1555098</t>
  </si>
  <si>
    <t>TGCU2396857</t>
  </si>
  <si>
    <t>SKBKK015678</t>
  </si>
  <si>
    <t>SKBKK015579</t>
  </si>
  <si>
    <t>SKBKK015595</t>
  </si>
  <si>
    <t>SKBKK015630</t>
  </si>
  <si>
    <t>SKBKK015578</t>
  </si>
  <si>
    <t>SKBKK015679</t>
  </si>
  <si>
    <t>SKBKK015627</t>
  </si>
  <si>
    <t>SKBKK015596</t>
  </si>
  <si>
    <t>SKBKK015626</t>
  </si>
  <si>
    <t>SKBKK015597</t>
  </si>
  <si>
    <t>TLLU5220806</t>
    <phoneticPr fontId="68" type="noConversion"/>
  </si>
  <si>
    <t>KTHSE2500458</t>
    <phoneticPr fontId="68" type="noConversion"/>
  </si>
  <si>
    <t>KMTU7475942</t>
    <phoneticPr fontId="68" type="noConversion"/>
  </si>
  <si>
    <t>CAIU6629630</t>
    <phoneticPr fontId="68" type="noConversion"/>
  </si>
  <si>
    <t>BEAU2594845</t>
    <phoneticPr fontId="68" type="noConversion"/>
  </si>
  <si>
    <t>SEGU2275829</t>
    <phoneticPr fontId="68" type="noConversion"/>
  </si>
  <si>
    <t>SEGU2999402</t>
    <phoneticPr fontId="68" type="noConversion"/>
  </si>
  <si>
    <t>TEMU0384093</t>
    <phoneticPr fontId="68" type="noConversion"/>
  </si>
  <si>
    <t>TMQDPKQI2533E16</t>
    <phoneticPr fontId="68" type="noConversion"/>
  </si>
  <si>
    <t>BOMU2326627</t>
    <phoneticPr fontId="68" type="noConversion"/>
  </si>
  <si>
    <t>CMLX09904</t>
    <phoneticPr fontId="68" type="noConversion"/>
  </si>
  <si>
    <t>CBLU1109547</t>
    <phoneticPr fontId="68" type="noConversion"/>
  </si>
  <si>
    <t>CMLX09960</t>
    <phoneticPr fontId="68" type="noConversion"/>
  </si>
  <si>
    <t>HS트레이딩</t>
  </si>
  <si>
    <t>씨에치-84EA</t>
    <phoneticPr fontId="68" type="noConversion"/>
  </si>
  <si>
    <t>리치푸드-72EA</t>
    <phoneticPr fontId="68" type="noConversion"/>
  </si>
  <si>
    <t>SITTAGIN482346</t>
    <phoneticPr fontId="68" type="noConversion"/>
  </si>
  <si>
    <t>SITU2762023</t>
    <phoneticPr fontId="68" type="noConversion"/>
  </si>
  <si>
    <t>031817</t>
    <phoneticPr fontId="68" type="noConversion"/>
  </si>
  <si>
    <t>KTHSE2500484</t>
    <phoneticPr fontId="68" type="noConversion"/>
  </si>
  <si>
    <t>KMTU7472028</t>
    <phoneticPr fontId="68" type="noConversion"/>
  </si>
  <si>
    <t>APO2503481</t>
    <phoneticPr fontId="68" type="noConversion"/>
  </si>
  <si>
    <t>TEMU5937606</t>
    <phoneticPr fontId="68" type="noConversion"/>
  </si>
  <si>
    <t>APO2503482</t>
    <phoneticPr fontId="68" type="noConversion"/>
  </si>
  <si>
    <t>BEAU2590881</t>
    <phoneticPr fontId="68" type="noConversion"/>
  </si>
  <si>
    <t>BSIU8099900</t>
    <phoneticPr fontId="68" type="noConversion"/>
  </si>
  <si>
    <t>PNCHCM2505013</t>
    <phoneticPr fontId="68" type="noConversion"/>
  </si>
  <si>
    <t>BSIU9763654</t>
    <phoneticPr fontId="68" type="noConversion"/>
  </si>
  <si>
    <t>TEMU0429897</t>
    <phoneticPr fontId="68" type="noConversion"/>
  </si>
  <si>
    <t>KMC703446</t>
    <phoneticPr fontId="68" type="noConversion"/>
  </si>
  <si>
    <t>웰에프아이</t>
    <phoneticPr fontId="68" type="noConversion"/>
  </si>
  <si>
    <t>SNKO190250500857</t>
    <phoneticPr fontId="68" type="noConversion"/>
  </si>
  <si>
    <t>GCXU2420031</t>
  </si>
  <si>
    <t>SKLU2310120</t>
  </si>
  <si>
    <t>SKLU2411297</t>
  </si>
  <si>
    <t>SKLU2420745</t>
  </si>
  <si>
    <t>SKLU2429399</t>
  </si>
  <si>
    <t>SKLU2471233</t>
  </si>
  <si>
    <t>SKLU2489818</t>
  </si>
  <si>
    <t>TGCU2382175</t>
  </si>
  <si>
    <t>TGCU2400495</t>
  </si>
  <si>
    <t>TGCU2411890</t>
  </si>
  <si>
    <t>SKLCH016100</t>
  </si>
  <si>
    <t>SKLCH016024</t>
  </si>
  <si>
    <t>SKLCH016025</t>
  </si>
  <si>
    <t>SKLCH016071</t>
  </si>
  <si>
    <t>SKLCH016037</t>
  </si>
  <si>
    <t>SKLCH016072</t>
  </si>
  <si>
    <t>SKLCH016038</t>
  </si>
  <si>
    <t>SKLCH016101</t>
  </si>
  <si>
    <t>SKLCH016096</t>
  </si>
  <si>
    <t>SKLCH016102</t>
  </si>
  <si>
    <t>15KG설탕(부리람슈가)</t>
    <phoneticPr fontId="68" type="noConversion"/>
  </si>
  <si>
    <t>라벨-부리람슈가</t>
    <phoneticPr fontId="68" type="noConversion"/>
  </si>
  <si>
    <t>라벨작업완료</t>
    <phoneticPr fontId="68" type="noConversion"/>
  </si>
  <si>
    <t xml:space="preserve">SNKO190250401422 </t>
    <phoneticPr fontId="68" type="noConversion"/>
  </si>
  <si>
    <t>실화주-부리람슈가</t>
    <phoneticPr fontId="68" type="noConversion"/>
  </si>
  <si>
    <t>25KG설탕</t>
    <phoneticPr fontId="68" type="noConversion"/>
  </si>
  <si>
    <t>화물관리번호-25CKCo0547i-8019-3000</t>
    <phoneticPr fontId="68" type="noConversion"/>
  </si>
  <si>
    <t>보세건</t>
    <phoneticPr fontId="68" type="noConversion"/>
  </si>
  <si>
    <t>HALU2331267</t>
  </si>
  <si>
    <t>HALU2336612</t>
  </si>
  <si>
    <t>HALU2418599</t>
  </si>
  <si>
    <t>SKLU2462669</t>
  </si>
  <si>
    <t>SKLCH016136</t>
  </si>
  <si>
    <t>SKLCH016161</t>
  </si>
  <si>
    <t>SKLCH016150</t>
  </si>
  <si>
    <t>SKLCH016138</t>
  </si>
  <si>
    <t>SKLCH016139</t>
  </si>
  <si>
    <t>6/9 라벨도착</t>
    <phoneticPr fontId="68" type="noConversion"/>
  </si>
  <si>
    <t>F2-250605</t>
    <phoneticPr fontId="68" type="noConversion"/>
  </si>
  <si>
    <t>WDFCGBF31152116</t>
    <phoneticPr fontId="68" type="noConversion"/>
  </si>
  <si>
    <t>WDFU1216100</t>
    <phoneticPr fontId="68" type="noConversion"/>
  </si>
  <si>
    <t>044549</t>
    <phoneticPr fontId="68" type="noConversion"/>
  </si>
  <si>
    <t>튀긴마늘슬라이스A</t>
    <phoneticPr fontId="68" type="noConversion"/>
  </si>
  <si>
    <t>마늘후레이크 300g</t>
    <phoneticPr fontId="68" type="noConversion"/>
  </si>
  <si>
    <t>마늘슬라이스 150g</t>
    <phoneticPr fontId="68" type="noConversion"/>
  </si>
  <si>
    <t>SITTAGIN482907</t>
    <phoneticPr fontId="68" type="noConversion"/>
  </si>
  <si>
    <t>SITU2601501</t>
    <phoneticPr fontId="68" type="noConversion"/>
  </si>
  <si>
    <t>031872</t>
    <phoneticPr fontId="68" type="noConversion"/>
  </si>
  <si>
    <t>세계 41차</t>
  </si>
  <si>
    <t>세계 42차</t>
  </si>
  <si>
    <t>뉴 월남쌈(원형16cm) 300g</t>
    <phoneticPr fontId="68" type="noConversion"/>
  </si>
  <si>
    <t>몬 월남쌈(원형16cm) 100g(24입)</t>
    <phoneticPr fontId="68" type="noConversion"/>
  </si>
  <si>
    <t>몬 월남쌈(사각16cm) 200g</t>
    <phoneticPr fontId="68" type="noConversion"/>
  </si>
  <si>
    <t>PNCHCM2505014</t>
    <phoneticPr fontId="68" type="noConversion"/>
  </si>
  <si>
    <t>세계 43차</t>
  </si>
  <si>
    <t>세계 44차</t>
  </si>
  <si>
    <t>몬 현미월남쌈(원형16cm) 200g</t>
    <phoneticPr fontId="68" type="noConversion"/>
  </si>
  <si>
    <t>수리 104차</t>
  </si>
  <si>
    <t>수리 105차</t>
  </si>
  <si>
    <t>수리 108차</t>
  </si>
  <si>
    <t>수리 116차</t>
  </si>
  <si>
    <t>몬 스위트칠리소스 295ml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</si>
  <si>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</si>
  <si>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</si>
  <si>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</si>
  <si>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</si>
  <si>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몬 스위트칠리소스 5L</t>
    <phoneticPr fontId="68" type="noConversion"/>
  </si>
  <si>
    <t>하이몬 월남쌈소스 295ml</t>
    <phoneticPr fontId="68" type="noConversion"/>
  </si>
  <si>
    <t>몬 파인애플 월남쌈소스 295ml</t>
    <phoneticPr fontId="68" type="noConversion"/>
  </si>
  <si>
    <t>KTHSE2500496</t>
    <phoneticPr fontId="68" type="noConversion"/>
  </si>
  <si>
    <t>F/T 6/15</t>
    <phoneticPr fontId="68" type="noConversion"/>
  </si>
  <si>
    <t>F2-250610</t>
    <phoneticPr fontId="68" type="noConversion"/>
  </si>
  <si>
    <t>SKLU2484117</t>
    <phoneticPr fontId="68" type="noConversion"/>
  </si>
  <si>
    <t>SKHU6411281</t>
    <phoneticPr fontId="68" type="noConversion"/>
  </si>
  <si>
    <t>SEGU2452689</t>
    <phoneticPr fontId="68" type="noConversion"/>
  </si>
  <si>
    <t>BEAU2918369</t>
    <phoneticPr fontId="68" type="noConversion"/>
  </si>
  <si>
    <t>KMTU7416106</t>
    <phoneticPr fontId="68" type="noConversion"/>
  </si>
  <si>
    <t>TEMU0395020</t>
    <phoneticPr fontId="68" type="noConversion"/>
  </si>
  <si>
    <t>PNCHCM2506021</t>
    <phoneticPr fontId="68" type="noConversion"/>
  </si>
  <si>
    <t>펜타 12차</t>
    <phoneticPr fontId="68" type="noConversion"/>
  </si>
  <si>
    <t>하이몬 피넛월남쌈소스 230g</t>
    <phoneticPr fontId="68" type="noConversion"/>
  </si>
  <si>
    <t>하이몬 쌀국수장국 220g</t>
    <phoneticPr fontId="68" type="noConversion"/>
  </si>
  <si>
    <t>하이몬 쌀국수장국 4,5kg</t>
    <phoneticPr fontId="68" type="noConversion"/>
  </si>
  <si>
    <t>KTHSE2500501</t>
    <phoneticPr fontId="68" type="noConversion"/>
  </si>
  <si>
    <t>유니온 10차</t>
  </si>
  <si>
    <t>손순복 3차</t>
  </si>
  <si>
    <t>몬 라이스누들 3mm 250g</t>
    <phoneticPr fontId="68" type="noConversion"/>
  </si>
  <si>
    <t>에그누들 454g</t>
    <phoneticPr fontId="68" type="noConversion"/>
  </si>
  <si>
    <t>OBL 6/10 예정</t>
    <phoneticPr fontId="68" type="noConversion"/>
  </si>
  <si>
    <t>ETA 6/6</t>
    <phoneticPr fontId="68" type="noConversion"/>
  </si>
  <si>
    <t>한글라벨 6/9</t>
    <phoneticPr fontId="68" type="noConversion"/>
  </si>
  <si>
    <t>AJ파렛트 6/10</t>
    <phoneticPr fontId="68" type="noConversion"/>
  </si>
  <si>
    <t>EASHP2173QI002</t>
    <phoneticPr fontId="68" type="noConversion"/>
  </si>
  <si>
    <t>DFSU3035982</t>
    <phoneticPr fontId="68" type="noConversion"/>
  </si>
  <si>
    <t>02341735</t>
    <phoneticPr fontId="68" type="noConversion"/>
  </si>
  <si>
    <t>DJSCLCH250001055</t>
    <phoneticPr fontId="68" type="noConversion"/>
  </si>
  <si>
    <t>수입자 : 대경오앤티</t>
    <phoneticPr fontId="68" type="noConversion"/>
  </si>
  <si>
    <t>통관후 입고</t>
    <phoneticPr fontId="68" type="noConversion"/>
  </si>
  <si>
    <t>칩블럭</t>
    <phoneticPr fontId="68" type="noConversion"/>
  </si>
  <si>
    <t>COINC2505497</t>
    <phoneticPr fontId="68" type="noConversion"/>
  </si>
  <si>
    <t>TCKU6823500</t>
    <phoneticPr fontId="68" type="noConversion"/>
  </si>
  <si>
    <t>DYL726233</t>
    <phoneticPr fontId="68" type="noConversion"/>
  </si>
  <si>
    <t>DFSU1507945</t>
  </si>
  <si>
    <t>HALU2310834</t>
  </si>
  <si>
    <t>SKLU1572677</t>
  </si>
  <si>
    <t>SKLU1806353</t>
  </si>
  <si>
    <t>SKLU1913808</t>
  </si>
  <si>
    <t>SKLU1967701</t>
  </si>
  <si>
    <t>SKLU1978943</t>
  </si>
  <si>
    <t>SKLU1996309</t>
  </si>
  <si>
    <t>SKLU2348810</t>
  </si>
  <si>
    <t>TEMU1170239</t>
  </si>
  <si>
    <t>SKLCH016220</t>
  </si>
  <si>
    <t>SKLCH016227</t>
  </si>
  <si>
    <t>SKLCH016189</t>
  </si>
  <si>
    <t>SKLCH016211</t>
  </si>
  <si>
    <t>SKLCH016228</t>
  </si>
  <si>
    <t>SKLCH016210</t>
  </si>
  <si>
    <t>SKLCH016170</t>
  </si>
  <si>
    <t>SKLCH016201</t>
  </si>
  <si>
    <t>SKLCH016188</t>
  </si>
  <si>
    <t>SKLCH016171</t>
  </si>
  <si>
    <t>SKLU2316582</t>
    <phoneticPr fontId="68" type="noConversion"/>
  </si>
  <si>
    <t>COHEAR375YN053</t>
    <phoneticPr fontId="68" type="noConversion"/>
  </si>
  <si>
    <t>FCIU5587800</t>
    <phoneticPr fontId="68" type="noConversion"/>
  </si>
  <si>
    <t>G3S6625060054</t>
    <phoneticPr fontId="68" type="noConversion"/>
  </si>
  <si>
    <t>WDFCGBF31182116A</t>
    <phoneticPr fontId="68" type="noConversion"/>
  </si>
  <si>
    <t>WDFU1218628</t>
    <phoneticPr fontId="68" type="noConversion"/>
  </si>
  <si>
    <t>WDFCGBF31182116B</t>
    <phoneticPr fontId="68" type="noConversion"/>
  </si>
  <si>
    <t>F2-250613</t>
    <phoneticPr fontId="68" type="noConversion"/>
  </si>
  <si>
    <t>06/13, 06/19 분할 출고 예정</t>
    <phoneticPr fontId="68" type="noConversion"/>
  </si>
  <si>
    <t>6/24 입항</t>
    <phoneticPr fontId="68" type="noConversion"/>
  </si>
  <si>
    <t>ONEYGOAF09925600</t>
    <phoneticPr fontId="68" type="noConversion"/>
  </si>
  <si>
    <t>합성수지</t>
    <phoneticPr fontId="68" type="noConversion"/>
  </si>
  <si>
    <t>KMTCBKK3657206</t>
    <phoneticPr fontId="68" type="noConversion"/>
  </si>
  <si>
    <t>ETA 6/10,KPP 작업 (PLT=72CT)</t>
    <phoneticPr fontId="68" type="noConversion"/>
  </si>
  <si>
    <t>OBL 접수 6/16 예정</t>
    <phoneticPr fontId="68" type="noConversion"/>
  </si>
  <si>
    <t>XMZCA2507NIN312</t>
    <phoneticPr fontId="68" type="noConversion"/>
  </si>
  <si>
    <t>SITU2845046</t>
    <phoneticPr fontId="68" type="noConversion"/>
  </si>
  <si>
    <t>SITZ401587</t>
    <phoneticPr fontId="68" type="noConversion"/>
  </si>
  <si>
    <t>F2-250616</t>
    <phoneticPr fontId="68" type="noConversion"/>
  </si>
  <si>
    <t>06/16 당일 출고 예정</t>
    <phoneticPr fontId="68" type="noConversion"/>
  </si>
  <si>
    <t>TEMU0196202</t>
    <phoneticPr fontId="68" type="noConversion"/>
  </si>
  <si>
    <t>SEKU5656401</t>
    <phoneticPr fontId="68" type="noConversion"/>
  </si>
  <si>
    <t>KTHSE2500500</t>
    <phoneticPr fontId="68" type="noConversion"/>
  </si>
  <si>
    <t>SEKU5221369</t>
    <phoneticPr fontId="68" type="noConversion"/>
  </si>
  <si>
    <t>BFSZ2506069</t>
    <phoneticPr fontId="68" type="noConversion"/>
  </si>
  <si>
    <t>HSLU2001560</t>
    <phoneticPr fontId="68" type="noConversion"/>
  </si>
  <si>
    <t>SEGU2417482</t>
    <phoneticPr fontId="68" type="noConversion"/>
  </si>
  <si>
    <t>KMC683936</t>
    <phoneticPr fontId="68" type="noConversion"/>
  </si>
  <si>
    <t>HS트레이딩(세종우드텍)</t>
  </si>
  <si>
    <t>HS트레이딩(세종우드텍)</t>
    <phoneticPr fontId="68" type="noConversion"/>
  </si>
  <si>
    <t>HS트레이딩(에이치투케이)</t>
  </si>
  <si>
    <t>HS트레이딩(에이치투케이)</t>
    <phoneticPr fontId="68" type="noConversion"/>
  </si>
  <si>
    <t>HS트레이딩(우리와)</t>
  </si>
  <si>
    <t>HS트레이딩(우리와)</t>
    <phoneticPr fontId="68" type="noConversion"/>
  </si>
  <si>
    <t>HS트레이딩(대한사료)</t>
  </si>
  <si>
    <t>HS트레이딩(대한사료)</t>
    <phoneticPr fontId="68" type="noConversion"/>
  </si>
  <si>
    <t>HS트레이딩(HYC인터내셔널)</t>
  </si>
  <si>
    <t>HS트레이딩(HYC인터내셔널)</t>
    <phoneticPr fontId="68" type="noConversion"/>
  </si>
  <si>
    <t>HS트레이딩(HYC인터내셔널)</t>
    <phoneticPr fontId="68" type="noConversion"/>
  </si>
  <si>
    <t>JYPRQD2506037</t>
    <phoneticPr fontId="68" type="noConversion"/>
  </si>
  <si>
    <t>CAIU6393930</t>
    <phoneticPr fontId="68" type="noConversion"/>
  </si>
  <si>
    <t>PANP770696</t>
    <phoneticPr fontId="68" type="noConversion"/>
  </si>
  <si>
    <t>칩블럭</t>
    <phoneticPr fontId="68" type="noConversion"/>
  </si>
  <si>
    <t>012505MA7INC1150</t>
    <phoneticPr fontId="68" type="noConversion"/>
  </si>
  <si>
    <t>FFAU7162623</t>
    <phoneticPr fontId="68" type="noConversion"/>
  </si>
  <si>
    <t>A29267127</t>
    <phoneticPr fontId="68" type="noConversion"/>
  </si>
  <si>
    <t>SNKO190250402909</t>
    <phoneticPr fontId="68" type="noConversion"/>
  </si>
  <si>
    <t>ETA 6/19</t>
    <phoneticPr fontId="68" type="noConversion"/>
  </si>
  <si>
    <t>F/T 6/29</t>
    <phoneticPr fontId="68" type="noConversion"/>
  </si>
  <si>
    <t>SNKO190250500706</t>
    <phoneticPr fontId="68" type="noConversion"/>
  </si>
  <si>
    <t>ETA 6/22</t>
    <phoneticPr fontId="68" type="noConversion"/>
  </si>
  <si>
    <t>F/T 7/2</t>
    <phoneticPr fontId="68" type="noConversion"/>
  </si>
  <si>
    <t>CPC0254484</t>
    <phoneticPr fontId="68" type="noConversion"/>
  </si>
  <si>
    <t>후르츠 칵테일 3KG</t>
    <phoneticPr fontId="68" type="noConversion"/>
  </si>
  <si>
    <t>ETA6/16,FREE TIME : 6/26</t>
    <phoneticPr fontId="68" type="noConversion"/>
  </si>
  <si>
    <t>PLT : 11A</t>
    <phoneticPr fontId="68" type="noConversion"/>
  </si>
  <si>
    <t>ETA 6/18</t>
    <phoneticPr fontId="68" type="noConversion"/>
  </si>
  <si>
    <t>TCLU3698613</t>
    <phoneticPr fontId="68" type="noConversion"/>
  </si>
  <si>
    <t>R7893442</t>
    <phoneticPr fontId="68" type="noConversion"/>
  </si>
  <si>
    <t>F2-250619</t>
    <phoneticPr fontId="68" type="noConversion"/>
  </si>
  <si>
    <t>06/19 당일 출고 예정</t>
    <phoneticPr fontId="68" type="noConversion"/>
  </si>
  <si>
    <t>수리 113차</t>
  </si>
  <si>
    <t>수리 117차</t>
  </si>
  <si>
    <t>수리 118차</t>
  </si>
  <si>
    <t>수리 119차</t>
  </si>
  <si>
    <t>수리 127차</t>
  </si>
  <si>
    <t>몬 스위트칠리소스 5L</t>
    <phoneticPr fontId="68" type="noConversion"/>
  </si>
  <si>
    <t>수리 쓰리라차소스 250ml(튜브)</t>
    <phoneticPr fontId="68" type="noConversion"/>
  </si>
  <si>
    <t>몬 쓰리라차소스 2L</t>
    <phoneticPr fontId="68" type="noConversion"/>
  </si>
  <si>
    <t>수리 쓰리라차소스 5L</t>
    <phoneticPr fontId="68" type="noConversion"/>
  </si>
  <si>
    <t>몬타이 월남쌈소스 250ml</t>
    <phoneticPr fontId="68" type="noConversion"/>
  </si>
  <si>
    <t>수리 굴소스 5L</t>
    <phoneticPr fontId="68" type="noConversion"/>
  </si>
  <si>
    <t>수리 팟타이소스 295ml</t>
    <phoneticPr fontId="68" type="noConversion"/>
  </si>
  <si>
    <t>수리 팟타이소스 5L</t>
    <phoneticPr fontId="68" type="noConversion"/>
  </si>
  <si>
    <t>몬 스위트칠리소스 295ml(홈플용)</t>
    <phoneticPr fontId="68" type="noConversion"/>
  </si>
  <si>
    <t>하이몬 월남쌈소스 295ml(홈플용)</t>
    <phoneticPr fontId="68" type="noConversion"/>
  </si>
  <si>
    <t>KTHSE2500525</t>
    <phoneticPr fontId="68" type="noConversion"/>
  </si>
  <si>
    <t>세계 45차</t>
  </si>
  <si>
    <t>세계 46차</t>
  </si>
  <si>
    <t>타이아시아 7차</t>
  </si>
  <si>
    <t>수리 115차</t>
  </si>
  <si>
    <t>콘타이 1차</t>
  </si>
  <si>
    <t>뉴 월남쌈(원형16cm) 300g</t>
    <phoneticPr fontId="68" type="noConversion"/>
  </si>
  <si>
    <t>뉴 월남쌈(원형18cm) 300g</t>
    <phoneticPr fontId="68" type="noConversion"/>
  </si>
  <si>
    <t>몬 월남쌈(원형16cm) 100g(48입)</t>
    <phoneticPr fontId="68" type="noConversion"/>
  </si>
  <si>
    <t>타이누들 3mm 400g</t>
    <phoneticPr fontId="68" type="noConversion"/>
  </si>
  <si>
    <t>타이누들 10mm 400g</t>
    <phoneticPr fontId="68" type="noConversion"/>
  </si>
  <si>
    <t>코코넛 크림 파우더 370g</t>
    <phoneticPr fontId="68" type="noConversion"/>
  </si>
  <si>
    <t>PNCHCM2506022</t>
  </si>
  <si>
    <t>수리 110차</t>
  </si>
  <si>
    <t>수리 111차</t>
  </si>
  <si>
    <t>수리 112차</t>
  </si>
  <si>
    <t>수리 114차</t>
  </si>
  <si>
    <t>몬 스위트칠리소스 200ml</t>
    <phoneticPr fontId="68" type="noConversion"/>
  </si>
  <si>
    <t>몬 스위트칠리소스 295ml</t>
    <phoneticPr fontId="68" type="noConversion"/>
  </si>
  <si>
    <t>몬 스위트칠리소스 435ml(튜브)</t>
    <phoneticPr fontId="68" type="noConversion"/>
  </si>
  <si>
    <t>몬 스위트칠리소스 2L</t>
    <phoneticPr fontId="68" type="noConversion"/>
  </si>
  <si>
    <t>KTHSE2500502</t>
    <phoneticPr fontId="68" type="noConversion"/>
  </si>
  <si>
    <t>세계 47차</t>
  </si>
  <si>
    <t>세계 48차</t>
  </si>
  <si>
    <t>펜타 13차</t>
  </si>
  <si>
    <t>푸드블레싱 8차</t>
  </si>
  <si>
    <t>몬 월남쌈(원형16cm) 200g</t>
    <phoneticPr fontId="68" type="noConversion"/>
  </si>
  <si>
    <t>몬 현미월남쌈(원형16cm) 200g</t>
    <phoneticPr fontId="68" type="noConversion"/>
  </si>
  <si>
    <t>하이몬 피넛월남쌈소스 230g</t>
    <phoneticPr fontId="68" type="noConversion"/>
  </si>
  <si>
    <t>하이몬 피넛월남쌈소스 4,8kg</t>
    <phoneticPr fontId="68" type="noConversion"/>
  </si>
  <si>
    <t>하이몬 피넛월남쌈소스 230g(홈플용)</t>
    <phoneticPr fontId="68" type="noConversion"/>
  </si>
  <si>
    <t>하이몬 칠리 샤브수끼소스 300ml</t>
    <phoneticPr fontId="68" type="noConversion"/>
  </si>
  <si>
    <t>PNCHCM2506023</t>
  </si>
  <si>
    <t>KTHSE2500535</t>
  </si>
  <si>
    <t>타이와 3차</t>
  </si>
  <si>
    <t>유니온 17차</t>
  </si>
  <si>
    <t>멍빈누들 200g</t>
    <phoneticPr fontId="68" type="noConversion"/>
  </si>
  <si>
    <t>멍빈누들 500g</t>
    <phoneticPr fontId="68" type="noConversion"/>
  </si>
  <si>
    <t>타피오카 펄 400g</t>
    <phoneticPr fontId="68" type="noConversion"/>
  </si>
  <si>
    <t>몬 라이스누들 3mm 250g</t>
    <phoneticPr fontId="68" type="noConversion"/>
  </si>
  <si>
    <t>몬 라이스누들 3mm 500g</t>
    <phoneticPr fontId="68" type="noConversion"/>
  </si>
  <si>
    <t>몬 코코넛밀크 2,900ml</t>
    <phoneticPr fontId="68" type="noConversion"/>
  </si>
  <si>
    <t>KTHSE2500547</t>
  </si>
  <si>
    <t>KTHSE2500537</t>
  </si>
  <si>
    <t>13시 입고</t>
    <phoneticPr fontId="68" type="noConversion"/>
  </si>
  <si>
    <t>입항일 6/17,13시 입고</t>
    <phoneticPr fontId="68" type="noConversion"/>
  </si>
  <si>
    <t>SEGU2914025</t>
    <phoneticPr fontId="68" type="noConversion"/>
  </si>
  <si>
    <t>DFSU1874874</t>
    <phoneticPr fontId="68" type="noConversion"/>
  </si>
  <si>
    <t>TEMU5026852</t>
    <phoneticPr fontId="68" type="noConversion"/>
  </si>
  <si>
    <t>SEGU2404490</t>
    <phoneticPr fontId="68" type="noConversion"/>
  </si>
  <si>
    <t>KMTU7416929</t>
    <phoneticPr fontId="68" type="noConversion"/>
  </si>
  <si>
    <t>SEGU2457551</t>
    <phoneticPr fontId="68" type="noConversion"/>
  </si>
  <si>
    <t>FTAU1093939</t>
    <phoneticPr fontId="68" type="noConversion"/>
  </si>
  <si>
    <t>CAIU6950390</t>
    <phoneticPr fontId="68" type="noConversion"/>
  </si>
  <si>
    <t>KTHSE2500524</t>
    <phoneticPr fontId="68" type="noConversion"/>
  </si>
  <si>
    <t>PNCHCM2506022</t>
    <phoneticPr fontId="68" type="noConversion"/>
  </si>
  <si>
    <t>HDMUBKKA15452300</t>
    <phoneticPr fontId="68" type="noConversion"/>
  </si>
  <si>
    <t>BEAU2067042</t>
  </si>
  <si>
    <t>BMOU2909335</t>
  </si>
  <si>
    <t>BSIU3205315</t>
  </si>
  <si>
    <t>FCIU5177961</t>
  </si>
  <si>
    <t>FCIU5379216</t>
  </si>
  <si>
    <t>FCIU5638385</t>
  </si>
  <si>
    <t>GCXU2124256</t>
  </si>
  <si>
    <t>GCXU2163210</t>
  </si>
  <si>
    <t>HDMU2806527</t>
  </si>
  <si>
    <t>TCLU3034928</t>
  </si>
  <si>
    <t>TEMU1645735</t>
  </si>
  <si>
    <t>TRHU3016972</t>
  </si>
  <si>
    <t>HMM24H0919132</t>
  </si>
  <si>
    <t>HMM24H0919027</t>
  </si>
  <si>
    <t>HMM24H0919135</t>
  </si>
  <si>
    <t>HMM24H0919134</t>
  </si>
  <si>
    <t>HMM24H0919102</t>
  </si>
  <si>
    <t>HMM24H0919125</t>
  </si>
  <si>
    <t>HMM24H0919136</t>
  </si>
  <si>
    <t>HMM24H0919028</t>
  </si>
  <si>
    <t>HMM24H0919124</t>
  </si>
  <si>
    <t>HMM24H0919170</t>
  </si>
  <si>
    <t>HMM24H0919128</t>
  </si>
  <si>
    <t>HMM24H0919025</t>
  </si>
  <si>
    <t>정푸드코리아 76톤</t>
    <phoneticPr fontId="68" type="noConversion"/>
  </si>
  <si>
    <t>삼포식품 120톤</t>
    <phoneticPr fontId="68" type="noConversion"/>
  </si>
  <si>
    <t>해피라이프 44톤</t>
    <phoneticPr fontId="68" type="noConversion"/>
  </si>
  <si>
    <t>라벨 : 6/20</t>
    <phoneticPr fontId="68" type="noConversion"/>
  </si>
  <si>
    <t>HASLS22250501911</t>
    <phoneticPr fontId="68" type="noConversion"/>
  </si>
  <si>
    <t>SKHU6437413</t>
    <phoneticPr fontId="68" type="noConversion"/>
  </si>
  <si>
    <t>SKHU9812858</t>
    <phoneticPr fontId="68" type="noConversion"/>
  </si>
  <si>
    <t>SKHU9827734</t>
    <phoneticPr fontId="68" type="noConversion"/>
  </si>
  <si>
    <t>HAS1002528</t>
    <phoneticPr fontId="68" type="noConversion"/>
  </si>
  <si>
    <t>HAS1002524</t>
    <phoneticPr fontId="68" type="noConversion"/>
  </si>
  <si>
    <t>HAS1002577</t>
    <phoneticPr fontId="68" type="noConversion"/>
  </si>
  <si>
    <t>GCXU5274516</t>
    <phoneticPr fontId="68" type="noConversion"/>
  </si>
  <si>
    <t>L1635156</t>
    <phoneticPr fontId="68" type="noConversion"/>
  </si>
  <si>
    <t>ONEU1297564</t>
    <phoneticPr fontId="68" type="noConversion"/>
  </si>
  <si>
    <t>TCLU9728649</t>
    <phoneticPr fontId="68" type="noConversion"/>
  </si>
  <si>
    <t>SITTAGIN489850</t>
    <phoneticPr fontId="68" type="noConversion"/>
  </si>
  <si>
    <t>TIIU2648023</t>
    <phoneticPr fontId="68" type="noConversion"/>
  </si>
  <si>
    <t>031017</t>
    <phoneticPr fontId="68" type="noConversion"/>
  </si>
  <si>
    <t>TIIU2649143</t>
    <phoneticPr fontId="68" type="noConversion"/>
  </si>
  <si>
    <t>031020</t>
    <phoneticPr fontId="68" type="noConversion"/>
  </si>
  <si>
    <t>샌기리 알밥</t>
    <phoneticPr fontId="68" type="noConversion"/>
  </si>
  <si>
    <t>샌기리 채</t>
    <phoneticPr fontId="68" type="noConversion"/>
  </si>
  <si>
    <t>CKCOTAO2016157</t>
    <phoneticPr fontId="68" type="noConversion"/>
  </si>
  <si>
    <t>SZLU3962459</t>
    <phoneticPr fontId="68" type="noConversion"/>
  </si>
  <si>
    <t>CKL398568</t>
    <phoneticPr fontId="68" type="noConversion"/>
  </si>
  <si>
    <t>첫번째 작업</t>
    <phoneticPr fontId="68" type="noConversion"/>
  </si>
  <si>
    <t>두번째 작업</t>
    <phoneticPr fontId="68" type="noConversion"/>
  </si>
  <si>
    <t>세번째 작업</t>
    <phoneticPr fontId="68" type="noConversion"/>
  </si>
  <si>
    <t>POBUTAO250680640</t>
    <phoneticPr fontId="68" type="noConversion"/>
  </si>
  <si>
    <t>CAIU6167661</t>
    <phoneticPr fontId="68" type="noConversion"/>
  </si>
  <si>
    <t>PANP770446</t>
    <phoneticPr fontId="68" type="noConversion"/>
  </si>
  <si>
    <t>시노로지스(해인에프에스)</t>
  </si>
  <si>
    <t>시노로지스(티알코리아)</t>
  </si>
  <si>
    <t>시노로지스(티알코리아)</t>
    <phoneticPr fontId="68" type="noConversion"/>
  </si>
  <si>
    <t>WDFCGBF31212116</t>
    <phoneticPr fontId="68" type="noConversion"/>
  </si>
  <si>
    <t>WDFU1221724</t>
    <phoneticPr fontId="68" type="noConversion"/>
  </si>
  <si>
    <t>044644</t>
    <phoneticPr fontId="68" type="noConversion"/>
  </si>
  <si>
    <t>9시</t>
    <phoneticPr fontId="68" type="noConversion"/>
  </si>
  <si>
    <t>10시</t>
    <phoneticPr fontId="68" type="noConversion"/>
  </si>
  <si>
    <t>11시</t>
    <phoneticPr fontId="68" type="noConversion"/>
  </si>
  <si>
    <t>FTAU1062516</t>
    <phoneticPr fontId="68" type="noConversion"/>
  </si>
  <si>
    <t>SEKU5658050</t>
    <phoneticPr fontId="68" type="noConversion"/>
  </si>
  <si>
    <t>KTHSE2500526</t>
    <phoneticPr fontId="68" type="noConversion"/>
  </si>
  <si>
    <t>SEGU2417034</t>
    <phoneticPr fontId="68" type="noConversion"/>
  </si>
  <si>
    <t>KTHSE2500545</t>
    <phoneticPr fontId="68" type="noConversion"/>
  </si>
  <si>
    <t>KTHSE2500546</t>
    <phoneticPr fontId="68" type="noConversion"/>
  </si>
  <si>
    <t>ATLNZ0000023457</t>
    <phoneticPr fontId="68" type="noConversion"/>
  </si>
  <si>
    <t>HFIBKO256037</t>
    <phoneticPr fontId="68" type="noConversion"/>
  </si>
  <si>
    <t>SJTJ25060042</t>
    <phoneticPr fontId="68" type="noConversion"/>
  </si>
  <si>
    <t>ETA 6/21</t>
    <phoneticPr fontId="68" type="noConversion"/>
  </si>
  <si>
    <t>DFSU1886448</t>
    <phoneticPr fontId="68" type="noConversion"/>
  </si>
  <si>
    <t>PNCHCM2506023</t>
    <phoneticPr fontId="68" type="noConversion"/>
  </si>
  <si>
    <t>SEKU5663118</t>
    <phoneticPr fontId="68" type="noConversion"/>
  </si>
  <si>
    <t>KTHSE2500535</t>
    <phoneticPr fontId="68" type="noConversion"/>
  </si>
  <si>
    <t>DFSU1865450</t>
    <phoneticPr fontId="68" type="noConversion"/>
  </si>
  <si>
    <t>HFIBKO25600C</t>
    <phoneticPr fontId="68" type="noConversion"/>
  </si>
  <si>
    <t>F2-250626</t>
    <phoneticPr fontId="68" type="noConversion"/>
  </si>
  <si>
    <t>06/26 당일 출고 예정</t>
    <phoneticPr fontId="68" type="noConversion"/>
  </si>
  <si>
    <t>PCLU2048883</t>
    <phoneticPr fontId="68" type="noConversion"/>
  </si>
  <si>
    <t>PCLU074626</t>
    <phoneticPr fontId="68" type="noConversion"/>
  </si>
  <si>
    <t>FCIU5181730</t>
    <phoneticPr fontId="68" type="noConversion"/>
  </si>
  <si>
    <t>DB287438</t>
    <phoneticPr fontId="68" type="noConversion"/>
  </si>
  <si>
    <t>BMOU1559910</t>
    <phoneticPr fontId="68" type="noConversion"/>
  </si>
  <si>
    <t>DJS130581</t>
    <phoneticPr fontId="68" type="noConversion"/>
  </si>
  <si>
    <t>GCXU2420978</t>
  </si>
  <si>
    <t>GCXU2421779</t>
  </si>
  <si>
    <t>HALU2344201</t>
  </si>
  <si>
    <t>HALU2401791</t>
  </si>
  <si>
    <t>HALU2431836</t>
  </si>
  <si>
    <t>HALU2441222</t>
  </si>
  <si>
    <t>HALU2453012</t>
  </si>
  <si>
    <t>SKLU2401072</t>
  </si>
  <si>
    <t>SKLU2419770</t>
  </si>
  <si>
    <t>SKLU2422835</t>
  </si>
  <si>
    <t>SKLCH021156</t>
  </si>
  <si>
    <t>SKLCH021153</t>
  </si>
  <si>
    <t>SKLCH021182</t>
  </si>
  <si>
    <t>SKLCH021238</t>
  </si>
  <si>
    <t>SKLCH021183</t>
  </si>
  <si>
    <t>SKLCH021155</t>
  </si>
  <si>
    <t>SKLCH021239</t>
  </si>
  <si>
    <t>SKLCH021178</t>
  </si>
  <si>
    <t>SKLCH021154</t>
  </si>
  <si>
    <t>SKLCH021179</t>
  </si>
  <si>
    <t>HALU2338214</t>
  </si>
  <si>
    <t>HALU2360650</t>
  </si>
  <si>
    <t>HALU2469913</t>
  </si>
  <si>
    <t>SKLU1947270</t>
  </si>
  <si>
    <t>SKLU2028272</t>
  </si>
  <si>
    <t>SKLU2035939</t>
  </si>
  <si>
    <t>SKLU2044627</t>
  </si>
  <si>
    <t>SKLU2051272</t>
  </si>
  <si>
    <t>SKLU2324700</t>
  </si>
  <si>
    <t>TEMU0015310</t>
  </si>
  <si>
    <t>SKLCH019994</t>
  </si>
  <si>
    <t>SKLCH019995</t>
  </si>
  <si>
    <t>SKLCH019991</t>
  </si>
  <si>
    <t>SKLCH020000</t>
  </si>
  <si>
    <t>SKLCH019997</t>
  </si>
  <si>
    <t>SKLCH019998</t>
  </si>
  <si>
    <t>SKLCH019996</t>
  </si>
  <si>
    <t>SKLCH019999</t>
  </si>
  <si>
    <t>SKLCH019942</t>
  </si>
  <si>
    <t>SKLCH019941</t>
  </si>
  <si>
    <t>라벨,바코드작업,팔레트재적재작업</t>
    <phoneticPr fontId="68" type="noConversion"/>
  </si>
  <si>
    <t>HCMKRINC250662</t>
    <phoneticPr fontId="68" type="noConversion"/>
  </si>
  <si>
    <t>CAIU6568617</t>
    <phoneticPr fontId="68" type="noConversion"/>
  </si>
  <si>
    <t>SM847315</t>
    <phoneticPr fontId="68" type="noConversion"/>
  </si>
  <si>
    <t>KMTCLCH5221328</t>
    <phoneticPr fontId="68" type="noConversion"/>
  </si>
  <si>
    <t>보르네-11260EA</t>
    <phoneticPr fontId="68" type="noConversion"/>
  </si>
  <si>
    <t>에이치투케이-4830EA</t>
    <phoneticPr fontId="68" type="noConversion"/>
  </si>
  <si>
    <t>앨리트-3930EA</t>
    <phoneticPr fontId="68" type="noConversion"/>
  </si>
  <si>
    <t>7/14 입항</t>
    <phoneticPr fontId="68" type="noConversion"/>
  </si>
  <si>
    <t>삼에스비-11270EA</t>
    <phoneticPr fontId="68" type="noConversion"/>
  </si>
  <si>
    <t>씨에치-4130EA</t>
    <phoneticPr fontId="68" type="noConversion"/>
  </si>
  <si>
    <t>중조톤백</t>
    <phoneticPr fontId="68" type="noConversion"/>
  </si>
  <si>
    <t>LCL</t>
    <phoneticPr fontId="68" type="noConversion"/>
  </si>
  <si>
    <t>F2-250624</t>
    <phoneticPr fontId="68" type="noConversion"/>
  </si>
  <si>
    <t>KTHSE2500526</t>
    <phoneticPr fontId="68" type="noConversion"/>
  </si>
  <si>
    <t>Hey Chips Jackfruit Crisps Regular 30g</t>
    <phoneticPr fontId="68" type="noConversion"/>
  </si>
  <si>
    <t>Hey Chips Pineapple Crisps Regular 30g</t>
    <phoneticPr fontId="68" type="noConversion"/>
  </si>
  <si>
    <t>Hey Chips Broccoli Crisps Regular 20g</t>
    <phoneticPr fontId="68" type="noConversion"/>
  </si>
  <si>
    <t>Hey Chips Cherry Tomato Crisps Regular 20g</t>
    <phoneticPr fontId="68" type="noConversion"/>
  </si>
  <si>
    <t>Hey Chips Okra Crisps Regular 20g</t>
    <phoneticPr fontId="68" type="noConversion"/>
  </si>
  <si>
    <t>Hey Chips Onion Crisps Regular 20g</t>
    <phoneticPr fontId="68" type="noConversion"/>
  </si>
  <si>
    <t>UIO25050368</t>
    <phoneticPr fontId="68" type="noConversion"/>
  </si>
  <si>
    <t>BEAU4340583</t>
    <phoneticPr fontId="68" type="noConversion"/>
  </si>
  <si>
    <t>SITR174143</t>
    <phoneticPr fontId="68" type="noConversion"/>
  </si>
  <si>
    <t>칩블럭</t>
    <phoneticPr fontId="68" type="noConversion"/>
  </si>
  <si>
    <t>8시 입고</t>
    <phoneticPr fontId="68" type="noConversion"/>
  </si>
  <si>
    <t>HIJINH25061701</t>
    <phoneticPr fontId="68" type="noConversion"/>
  </si>
  <si>
    <t>SEGU9874201</t>
    <phoneticPr fontId="68" type="noConversion"/>
  </si>
  <si>
    <t>KSC249365</t>
    <phoneticPr fontId="68" type="noConversion"/>
  </si>
  <si>
    <t>빈박스 출고할때 같이 실어서  보내주세요</t>
    <phoneticPr fontId="68" type="noConversion"/>
  </si>
  <si>
    <t>012506MA7INC0641</t>
    <phoneticPr fontId="68" type="noConversion"/>
  </si>
  <si>
    <t>PHRU8607995</t>
    <phoneticPr fontId="68" type="noConversion"/>
  </si>
  <si>
    <t>DJHN213161</t>
    <phoneticPr fontId="68" type="noConversion"/>
  </si>
  <si>
    <t>F2-HLCUANR241160349</t>
    <phoneticPr fontId="68" type="noConversion"/>
  </si>
  <si>
    <t>샤니성남 회수건</t>
    <phoneticPr fontId="68" type="noConversion"/>
  </si>
  <si>
    <t>KTHSE2500547</t>
    <phoneticPr fontId="68" type="noConversion"/>
  </si>
  <si>
    <t>SEGU2467890</t>
    <phoneticPr fontId="68" type="noConversion"/>
  </si>
  <si>
    <t>KTHSE2500537</t>
    <phoneticPr fontId="68" type="noConversion"/>
  </si>
  <si>
    <t>KMTU9302904</t>
    <phoneticPr fontId="68" type="noConversion"/>
  </si>
  <si>
    <t>HFIBKO25600D</t>
    <phoneticPr fontId="68" type="noConversion"/>
  </si>
  <si>
    <t>HALU2305930</t>
    <phoneticPr fontId="68" type="noConversion"/>
  </si>
  <si>
    <t>에스앤드에스비글로벌 유한회사</t>
    <phoneticPr fontId="68" type="noConversion"/>
  </si>
  <si>
    <t>소금25KG</t>
    <phoneticPr fontId="68" type="noConversion"/>
  </si>
  <si>
    <t>WTAOINC25063041</t>
    <phoneticPr fontId="68" type="noConversion"/>
  </si>
  <si>
    <t>WDFCGBF31242116</t>
    <phoneticPr fontId="68" type="noConversion"/>
  </si>
  <si>
    <t>WDFU1216266</t>
    <phoneticPr fontId="68" type="noConversion"/>
  </si>
  <si>
    <t>044022</t>
    <phoneticPr fontId="68" type="noConversion"/>
  </si>
  <si>
    <t>LCL2</t>
    <phoneticPr fontId="68" type="noConversion"/>
  </si>
  <si>
    <t>LCL3</t>
    <phoneticPr fontId="68" type="noConversion"/>
  </si>
  <si>
    <t>COAU7259057000</t>
    <phoneticPr fontId="68" type="noConversion"/>
  </si>
  <si>
    <t>핑크솔트 25KG(2-5mm)</t>
    <phoneticPr fontId="68" type="noConversion"/>
  </si>
  <si>
    <t xml:space="preserve">FREE TIME : 7/3, 라벨작업 없음,PLT 12A-20장, 작업 5포*8단 (40포) / 1PLT </t>
    <phoneticPr fontId="68" type="noConversion"/>
  </si>
  <si>
    <t>SMLMBKK5A2507100</t>
    <phoneticPr fontId="68" type="noConversion"/>
  </si>
  <si>
    <t>톤백설탕</t>
    <phoneticPr fontId="68" type="noConversion"/>
  </si>
  <si>
    <t>프리타임 7/2</t>
    <phoneticPr fontId="68" type="noConversion"/>
  </si>
  <si>
    <t>통관완료건</t>
    <phoneticPr fontId="68" type="noConversion"/>
  </si>
  <si>
    <t>실화주-대경오앤티</t>
    <phoneticPr fontId="68" type="noConversion"/>
  </si>
  <si>
    <t>CKCODLC0017371</t>
    <phoneticPr fontId="68" type="noConversion"/>
  </si>
  <si>
    <t>CKLU2054810</t>
    <phoneticPr fontId="68" type="noConversion"/>
  </si>
  <si>
    <t>CK246394</t>
    <phoneticPr fontId="68" type="noConversion"/>
  </si>
  <si>
    <t>TEMU0314990</t>
    <phoneticPr fontId="68" type="noConversion"/>
  </si>
  <si>
    <t>CK246322</t>
    <phoneticPr fontId="68" type="noConversion"/>
  </si>
  <si>
    <t>산화마그네슘</t>
    <phoneticPr fontId="68" type="noConversion"/>
  </si>
  <si>
    <t xml:space="preserve"> 28일 입항예정</t>
    <phoneticPr fontId="68" type="noConversion"/>
  </si>
  <si>
    <t>통관후입고</t>
    <phoneticPr fontId="68" type="noConversion"/>
  </si>
  <si>
    <t>TRHU3199003</t>
    <phoneticPr fontId="68" type="noConversion"/>
  </si>
  <si>
    <t>세계 49차</t>
  </si>
  <si>
    <t>세계 50차</t>
  </si>
  <si>
    <t>몬 월남쌈(원형16cm) 200g</t>
    <phoneticPr fontId="68" type="noConversion"/>
  </si>
  <si>
    <t>몬 월남쌈(원형16cm) 500g</t>
    <phoneticPr fontId="68" type="noConversion"/>
  </si>
  <si>
    <t>PNCHCM2506024</t>
    <phoneticPr fontId="68" type="noConversion"/>
  </si>
  <si>
    <t>수리 122차</t>
  </si>
  <si>
    <t>수리 123차</t>
  </si>
  <si>
    <t>수리 124차</t>
  </si>
  <si>
    <t>수리 139차</t>
  </si>
  <si>
    <t>몬 스위트칠리소스 5L</t>
    <phoneticPr fontId="68" type="noConversion"/>
  </si>
  <si>
    <t>수리 블랙빈소스 295ml</t>
    <phoneticPr fontId="68" type="noConversion"/>
  </si>
  <si>
    <t>수리 블랙빈소스 5L</t>
    <phoneticPr fontId="68" type="noConversion"/>
  </si>
  <si>
    <t>수리 휘시소스 295ml</t>
    <phoneticPr fontId="68" type="noConversion"/>
  </si>
  <si>
    <t>수리 호이신소스 435ml(튜브)</t>
    <phoneticPr fontId="68" type="noConversion"/>
  </si>
  <si>
    <t>하이몬 쌀국수칠리소스 230g</t>
    <phoneticPr fontId="68" type="noConversion"/>
  </si>
  <si>
    <t>하이몬 해선장소스 260g</t>
    <phoneticPr fontId="68" type="noConversion"/>
  </si>
  <si>
    <t>수리 그린커리 페이스트 400g</t>
    <phoneticPr fontId="68" type="noConversion"/>
  </si>
  <si>
    <t>수리 레드커리 페이스트 400g</t>
    <phoneticPr fontId="68" type="noConversion"/>
  </si>
  <si>
    <t>수리 옐로우커리 페이스트 400g</t>
    <phoneticPr fontId="68" type="noConversion"/>
  </si>
  <si>
    <t>KTHSE2500544</t>
    <phoneticPr fontId="68" type="noConversion"/>
  </si>
  <si>
    <t>몬 스위트칠리소스 200ml</t>
    <phoneticPr fontId="68" type="noConversion"/>
  </si>
  <si>
    <t>수리 120차</t>
  </si>
  <si>
    <t>수리 121차</t>
  </si>
  <si>
    <t>안티치콜리 4차</t>
  </si>
  <si>
    <t>안티치콜리 5차</t>
  </si>
  <si>
    <t>레드와인 식초 500ml</t>
    <phoneticPr fontId="68" type="noConversion"/>
  </si>
  <si>
    <t>발사믹 식초 500ml</t>
    <phoneticPr fontId="68" type="noConversion"/>
  </si>
  <si>
    <t>발사믹 식초 5L</t>
    <phoneticPr fontId="68" type="noConversion"/>
  </si>
  <si>
    <t>화이트와인 식초 500ml</t>
    <phoneticPr fontId="68" type="noConversion"/>
  </si>
  <si>
    <t>화이트와인 식초 5L</t>
    <phoneticPr fontId="68" type="noConversion"/>
  </si>
  <si>
    <t>AMO2507971</t>
  </si>
  <si>
    <t>AMO250797</t>
  </si>
  <si>
    <t>KINMEN KAOLIANG LIQUOR</t>
    <phoneticPr fontId="68" type="noConversion"/>
  </si>
  <si>
    <t>HFITPO256099</t>
    <phoneticPr fontId="68" type="noConversion"/>
  </si>
  <si>
    <t>WHSU2131454</t>
    <phoneticPr fontId="68" type="noConversion"/>
  </si>
  <si>
    <t>WHLS055522</t>
    <phoneticPr fontId="68" type="noConversion"/>
  </si>
  <si>
    <t>HS트레이딩(HYC인터내셔널)</t>
    <phoneticPr fontId="68" type="noConversion"/>
  </si>
  <si>
    <t>SPCGFS</t>
  </si>
  <si>
    <t>피알로지스틱(부강)</t>
    <phoneticPr fontId="68" type="noConversion"/>
  </si>
  <si>
    <t>KMTCBKK3669823</t>
    <phoneticPr fontId="68" type="noConversion"/>
  </si>
  <si>
    <t>ETA 7/4, KPP 작업 (PLT=72CT)</t>
    <phoneticPr fontId="68" type="noConversion"/>
  </si>
  <si>
    <t>BEAU2856605</t>
  </si>
  <si>
    <t>BEAU2914553</t>
  </si>
  <si>
    <t>BEAU2922651</t>
  </si>
  <si>
    <t>FTAU1026191</t>
  </si>
  <si>
    <t>FTAU1062748</t>
  </si>
  <si>
    <t>FTAU1114918</t>
  </si>
  <si>
    <t>KMTU7437670</t>
  </si>
  <si>
    <t>SEGU2402760</t>
  </si>
  <si>
    <t>SEGU3133270</t>
  </si>
  <si>
    <t>TEMU5663450</t>
  </si>
  <si>
    <t>KMC689760</t>
  </si>
  <si>
    <t>KMC687095</t>
  </si>
  <si>
    <t>KMC689757</t>
  </si>
  <si>
    <t>KMC697359</t>
  </si>
  <si>
    <t>KMC689736</t>
  </si>
  <si>
    <t>KMC688671</t>
  </si>
  <si>
    <t>KMC689613</t>
  </si>
  <si>
    <t>KMC689756</t>
  </si>
  <si>
    <t>KMC688676</t>
  </si>
  <si>
    <t>KMC689776</t>
  </si>
  <si>
    <t>톤백설탕(씨에치홀딩스)</t>
    <phoneticPr fontId="68" type="noConversion"/>
  </si>
  <si>
    <t>톤백설탕(리치푸드)</t>
    <phoneticPr fontId="68" type="noConversion"/>
  </si>
  <si>
    <t>톤백설탕(퓨어쿡)</t>
    <phoneticPr fontId="68" type="noConversion"/>
  </si>
  <si>
    <t>합성수지</t>
    <phoneticPr fontId="68" type="noConversion"/>
  </si>
  <si>
    <t>HLCUANR250335111</t>
    <phoneticPr fontId="68" type="noConversion"/>
  </si>
  <si>
    <t>HAMU3678980</t>
    <phoneticPr fontId="68" type="noConversion"/>
  </si>
  <si>
    <t>CAIU6348090</t>
  </si>
  <si>
    <t>CAIU6598458</t>
  </si>
  <si>
    <t>CAIU6669504</t>
  </si>
  <si>
    <t>DFSU1242002</t>
  </si>
  <si>
    <t>FCGU2948395</t>
  </si>
  <si>
    <t>FCIU4229361</t>
  </si>
  <si>
    <t>FCIU4695159</t>
  </si>
  <si>
    <t>SMCU2005466</t>
  </si>
  <si>
    <t>SMCU2007345</t>
  </si>
  <si>
    <t>SMCU2038686</t>
  </si>
  <si>
    <t>SM820887</t>
  </si>
  <si>
    <t>SM820879</t>
  </si>
  <si>
    <t>SM820865</t>
  </si>
  <si>
    <t>SM820834</t>
  </si>
  <si>
    <t>SM820837</t>
  </si>
  <si>
    <t>SM820866</t>
  </si>
  <si>
    <t>SM820844</t>
  </si>
  <si>
    <t>SM820853</t>
  </si>
  <si>
    <t>SM820892</t>
  </si>
  <si>
    <t>SM820821</t>
  </si>
  <si>
    <t>F2-250630</t>
    <phoneticPr fontId="68" type="noConversion"/>
  </si>
  <si>
    <t>당일 출고 예정</t>
    <phoneticPr fontId="68" type="noConversion"/>
  </si>
  <si>
    <t>F2-250703</t>
    <phoneticPr fontId="68" type="noConversion"/>
  </si>
  <si>
    <t>DFSU1879557</t>
    <phoneticPr fontId="68" type="noConversion"/>
  </si>
  <si>
    <t>FTAU1107056</t>
    <phoneticPr fontId="68" type="noConversion"/>
  </si>
  <si>
    <t>BMOU1317835</t>
    <phoneticPr fontId="68" type="noConversion"/>
  </si>
  <si>
    <t>DFSU1875340</t>
    <phoneticPr fontId="68" type="noConversion"/>
  </si>
  <si>
    <t>TEMU1781541</t>
    <phoneticPr fontId="68" type="noConversion"/>
  </si>
  <si>
    <t>SEGU2392002</t>
    <phoneticPr fontId="68" type="noConversion"/>
  </si>
  <si>
    <t>SKLU2415245</t>
    <phoneticPr fontId="68" type="noConversion"/>
  </si>
  <si>
    <t>타이코코넛 4차</t>
    <phoneticPr fontId="68" type="noConversion"/>
  </si>
  <si>
    <t>CKCOTAO2016196</t>
    <phoneticPr fontId="68" type="noConversion"/>
  </si>
  <si>
    <t>SEKU9389129</t>
    <phoneticPr fontId="68" type="noConversion"/>
  </si>
  <si>
    <t>CKL393842</t>
    <phoneticPr fontId="68" type="noConversion"/>
  </si>
  <si>
    <t>CAIU7165154</t>
    <phoneticPr fontId="68" type="noConversion"/>
  </si>
  <si>
    <t>MAEU254838321</t>
    <phoneticPr fontId="68" type="noConversion"/>
  </si>
  <si>
    <t>SNKO190250500709</t>
    <phoneticPr fontId="68" type="noConversion"/>
  </si>
  <si>
    <t>ETA 7/10</t>
    <phoneticPr fontId="68" type="noConversion"/>
  </si>
  <si>
    <t>F/T 7/20</t>
    <phoneticPr fontId="68" type="noConversion"/>
  </si>
  <si>
    <t>SNKO190250500708</t>
    <phoneticPr fontId="68" type="noConversion"/>
  </si>
  <si>
    <t>7/4 입항</t>
    <phoneticPr fontId="68" type="noConversion"/>
  </si>
  <si>
    <t>LCL</t>
    <phoneticPr fontId="68" type="noConversion"/>
  </si>
  <si>
    <t>GLINCHK2506027</t>
    <phoneticPr fontId="68" type="noConversion"/>
  </si>
  <si>
    <t>WASABI SALT</t>
    <phoneticPr fontId="68" type="noConversion"/>
  </si>
  <si>
    <t>DSLPS2525EQD015</t>
    <phoneticPr fontId="68" type="noConversion"/>
  </si>
  <si>
    <t>KDCU2612020</t>
    <phoneticPr fontId="68" type="noConversion"/>
  </si>
  <si>
    <t>SKY001347</t>
    <phoneticPr fontId="68" type="noConversion"/>
  </si>
  <si>
    <t>CKCOTAO9009151</t>
    <phoneticPr fontId="68" type="noConversion"/>
  </si>
  <si>
    <t>ETA 7/4,해당 건은 KPP 작업 없습니다</t>
    <phoneticPr fontId="68" type="noConversion"/>
  </si>
  <si>
    <t>F1HCS2506304</t>
    <phoneticPr fontId="68" type="noConversion"/>
  </si>
  <si>
    <t>연유</t>
    <phoneticPr fontId="68" type="noConversion"/>
  </si>
  <si>
    <t>CPC0254632</t>
    <phoneticPr fontId="68" type="noConversion"/>
  </si>
  <si>
    <t>보세건, 1PLT=84CT</t>
    <phoneticPr fontId="68" type="noConversion"/>
  </si>
  <si>
    <t>HASLS22250502172</t>
    <phoneticPr fontId="68" type="noConversion"/>
  </si>
  <si>
    <t>SKLU2110349</t>
    <phoneticPr fontId="68" type="noConversion"/>
  </si>
  <si>
    <t>HAL430892</t>
    <phoneticPr fontId="68" type="noConversion"/>
  </si>
  <si>
    <t>JYPRQD2507002</t>
    <phoneticPr fontId="68" type="noConversion"/>
  </si>
  <si>
    <t>STXU2037808</t>
    <phoneticPr fontId="68" type="noConversion"/>
  </si>
  <si>
    <t>PANP770833</t>
    <phoneticPr fontId="68" type="noConversion"/>
  </si>
  <si>
    <t>PCLU2223902</t>
    <phoneticPr fontId="68" type="noConversion"/>
  </si>
  <si>
    <t>PLC820412</t>
    <phoneticPr fontId="68" type="noConversion"/>
  </si>
  <si>
    <t>WDFCGBF31272122</t>
    <phoneticPr fontId="68" type="noConversion"/>
  </si>
  <si>
    <t>WDFU1224718</t>
    <phoneticPr fontId="68" type="noConversion"/>
  </si>
  <si>
    <t>044250</t>
    <phoneticPr fontId="68" type="noConversion"/>
  </si>
  <si>
    <t>HDMUBKKA16071700</t>
    <phoneticPr fontId="68" type="noConversion"/>
  </si>
  <si>
    <t>제이앤케이-171EA</t>
    <phoneticPr fontId="68" type="noConversion"/>
  </si>
  <si>
    <t>트리온인터내셔널-27EA</t>
    <phoneticPr fontId="68" type="noConversion"/>
  </si>
  <si>
    <t>론파인푸드-2EA</t>
    <phoneticPr fontId="68" type="noConversion"/>
  </si>
  <si>
    <t>ETA : 7/4 예정</t>
    <phoneticPr fontId="68" type="noConversion"/>
  </si>
  <si>
    <t>퓨어쿡-44EA중 28개만 비닐작업(삼육출고건)</t>
    <phoneticPr fontId="68" type="noConversion"/>
  </si>
  <si>
    <t>보세건</t>
    <phoneticPr fontId="68" type="noConversion"/>
  </si>
  <si>
    <t>몬 코코넛밀크 400ml</t>
    <phoneticPr fontId="68" type="noConversion"/>
  </si>
  <si>
    <t>타이코코넛 5차</t>
  </si>
  <si>
    <t>타이코코넛 6차</t>
  </si>
  <si>
    <t>타이아시아 8차</t>
  </si>
  <si>
    <t>세계 51차</t>
  </si>
  <si>
    <t>세계 52차</t>
  </si>
  <si>
    <t>타이누들 1mm 400g</t>
    <phoneticPr fontId="68" type="noConversion"/>
  </si>
  <si>
    <t>몬 월남쌈(사각16cm) 200g</t>
    <phoneticPr fontId="68" type="noConversion"/>
  </si>
  <si>
    <t>몬 현미월남쌈(원형16cm) 200g</t>
    <phoneticPr fontId="68" type="noConversion"/>
  </si>
  <si>
    <t>PNCHCM2506025</t>
  </si>
  <si>
    <t>유니온 16차</t>
  </si>
  <si>
    <t>유니온 18차</t>
  </si>
  <si>
    <t>몬 라이스누들 3mm 250g</t>
    <phoneticPr fontId="68" type="noConversion"/>
  </si>
  <si>
    <t>쌀국수 한그릇 320g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</si>
  <si>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</si>
  <si>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</si>
  <si>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KTHSE2500568</t>
  </si>
  <si>
    <t>KTHSE2500578</t>
  </si>
  <si>
    <t>세계 53차</t>
  </si>
  <si>
    <t>세계 54차</t>
  </si>
  <si>
    <t>세계 57차</t>
  </si>
  <si>
    <t>세계 58차</t>
  </si>
  <si>
    <t>뉴 월남쌈(원형16cm) 300g</t>
    <phoneticPr fontId="68" type="noConversion"/>
  </si>
  <si>
    <t>뉴 월남쌈사탕수수(원형22cm) 500g</t>
    <phoneticPr fontId="68" type="noConversion"/>
  </si>
  <si>
    <t>몬 월남쌈(원형16cm) 100g(48입)</t>
    <phoneticPr fontId="68" type="noConversion"/>
  </si>
  <si>
    <t>뉴 월남쌈(사각16cm) 300g</t>
    <phoneticPr fontId="68" type="noConversion"/>
  </si>
  <si>
    <t>AMO2507971</t>
    <phoneticPr fontId="68" type="noConversion"/>
  </si>
  <si>
    <t>TCLU7331267</t>
    <phoneticPr fontId="68" type="noConversion"/>
  </si>
  <si>
    <t>AMO250797</t>
    <phoneticPr fontId="68" type="noConversion"/>
  </si>
  <si>
    <t>TRHU3948605</t>
    <phoneticPr fontId="68" type="noConversion"/>
  </si>
  <si>
    <t>BEAU2987694</t>
    <phoneticPr fontId="68" type="noConversion"/>
  </si>
  <si>
    <t>HFIBKO25608C</t>
    <phoneticPr fontId="68" type="noConversion"/>
  </si>
  <si>
    <t>BEAU2053938</t>
    <phoneticPr fontId="68" type="noConversion"/>
  </si>
  <si>
    <t>KTHSE2500569</t>
    <phoneticPr fontId="68" type="noConversion"/>
  </si>
  <si>
    <t>DFSU1892944</t>
    <phoneticPr fontId="68" type="noConversion"/>
  </si>
  <si>
    <t>PNCHCM2506025</t>
    <phoneticPr fontId="68" type="noConversion"/>
  </si>
  <si>
    <t>SEKU4097660</t>
    <phoneticPr fontId="68" type="noConversion"/>
  </si>
  <si>
    <t>KTHSE2500568</t>
    <phoneticPr fontId="68" type="noConversion"/>
  </si>
  <si>
    <t>TXGU5053212</t>
    <phoneticPr fontId="68" type="noConversion"/>
  </si>
  <si>
    <t>KTHSE2500578</t>
    <phoneticPr fontId="68" type="noConversion"/>
  </si>
  <si>
    <t>SEKU5828408</t>
    <phoneticPr fontId="68" type="noConversion"/>
  </si>
  <si>
    <t>칩블럭</t>
    <phoneticPr fontId="68" type="noConversion"/>
  </si>
  <si>
    <t>COINC2506558</t>
    <phoneticPr fontId="68" type="noConversion"/>
  </si>
  <si>
    <t>11시 입고</t>
    <phoneticPr fontId="68" type="noConversion"/>
  </si>
  <si>
    <t>SKHU8110224</t>
    <phoneticPr fontId="68" type="noConversion"/>
  </si>
  <si>
    <t>SHPH009176</t>
    <phoneticPr fontId="68" type="noConversion"/>
  </si>
  <si>
    <t>012506MA7INC1159</t>
    <phoneticPr fontId="68" type="noConversion"/>
  </si>
  <si>
    <t>FFAU5286630</t>
    <phoneticPr fontId="68" type="noConversion"/>
  </si>
  <si>
    <t>K89801</t>
    <phoneticPr fontId="68" type="noConversion"/>
  </si>
  <si>
    <t>HASLS22250502173</t>
    <phoneticPr fontId="68" type="noConversion"/>
  </si>
  <si>
    <t>HALU2049079</t>
    <phoneticPr fontId="68" type="noConversion"/>
  </si>
  <si>
    <t>HAL429884</t>
    <phoneticPr fontId="68" type="noConversion"/>
  </si>
  <si>
    <t>HALU2462668</t>
    <phoneticPr fontId="68" type="noConversion"/>
  </si>
  <si>
    <t>HAL429881</t>
    <phoneticPr fontId="68" type="noConversion"/>
  </si>
  <si>
    <t>합성수지</t>
    <phoneticPr fontId="68" type="noConversion"/>
  </si>
  <si>
    <t>CKCOLCH0046218</t>
    <phoneticPr fontId="68" type="noConversion"/>
  </si>
  <si>
    <t>KMTCLCH5237735</t>
    <phoneticPr fontId="68" type="noConversion"/>
  </si>
  <si>
    <t>BEAU2917660</t>
  </si>
  <si>
    <t>BEAU2927360</t>
  </si>
  <si>
    <t>BEAU2947109</t>
  </si>
  <si>
    <t>CAIU3599492</t>
  </si>
  <si>
    <t>CAIU6917806</t>
  </si>
  <si>
    <t>FTAU1079782</t>
  </si>
  <si>
    <t>FTAU1126225</t>
  </si>
  <si>
    <t>SEGU1839396</t>
  </si>
  <si>
    <t>SEGU3124998</t>
  </si>
  <si>
    <t>TEMU0186591</t>
  </si>
  <si>
    <t>TEMU0416143</t>
  </si>
  <si>
    <t>TEMU0921633</t>
  </si>
  <si>
    <t>TEMU1778640</t>
  </si>
  <si>
    <t>KMC679609</t>
  </si>
  <si>
    <t>KMC679695</t>
  </si>
  <si>
    <t>KMC679809</t>
  </si>
  <si>
    <t>KMC679682</t>
  </si>
  <si>
    <t>KMC679779</t>
  </si>
  <si>
    <t>KMC679694</t>
  </si>
  <si>
    <t>KMC679681</t>
  </si>
  <si>
    <t>KMC679780</t>
  </si>
  <si>
    <t>KMC679762</t>
  </si>
  <si>
    <t>KMC679769</t>
  </si>
  <si>
    <t>KMC679802</t>
  </si>
  <si>
    <t>KMC678105</t>
  </si>
  <si>
    <t>KMC679608</t>
  </si>
  <si>
    <t>F2-250709</t>
    <phoneticPr fontId="68" type="noConversion"/>
  </si>
  <si>
    <t>CKLU4114230</t>
    <phoneticPr fontId="68" type="noConversion"/>
  </si>
  <si>
    <t>CKL046774</t>
    <phoneticPr fontId="68" type="noConversion"/>
  </si>
  <si>
    <t>SEKU5501992</t>
    <phoneticPr fontId="68" type="noConversion"/>
  </si>
  <si>
    <t>CKL046660</t>
    <phoneticPr fontId="68" type="noConversion"/>
  </si>
  <si>
    <t>TGBU5102973</t>
    <phoneticPr fontId="68" type="noConversion"/>
  </si>
  <si>
    <t>CKL046715</t>
    <phoneticPr fontId="68" type="noConversion"/>
  </si>
  <si>
    <t>15KG설탕(보르네)</t>
    <phoneticPr fontId="68" type="noConversion"/>
  </si>
  <si>
    <t>15KG설탕(에이치투케이)</t>
    <phoneticPr fontId="68" type="noConversion"/>
  </si>
  <si>
    <t>15KG설탕(엘리트)</t>
    <phoneticPr fontId="68" type="noConversion"/>
  </si>
  <si>
    <t>Hey Chips Jackfruit Crisps Regular 30g</t>
  </si>
  <si>
    <t>Hey Chips Pineapple Crisps Regular 30g</t>
  </si>
  <si>
    <t>Hey Chips Broccoli Crisps Regular 20g</t>
  </si>
  <si>
    <t>Hey Chips Cherry Tomato Crisps Regular 20g</t>
  </si>
  <si>
    <t>Hey Chips Okra Crisps Regular 20g</t>
  </si>
  <si>
    <t>Hey Chips Onion Crisps Regular 20g</t>
  </si>
  <si>
    <t>HFIBKO2560C4</t>
    <phoneticPr fontId="68" type="noConversion"/>
  </si>
  <si>
    <t>HFIBKO2560D9</t>
    <phoneticPr fontId="68" type="noConversion"/>
  </si>
  <si>
    <t>Hey Chips Jackfruit Crisps Regular 30g</t>
    <phoneticPr fontId="68" type="noConversion"/>
  </si>
  <si>
    <t>바른관세사무소(더오일컴퍼니)</t>
  </si>
  <si>
    <t>바른관세사무소(더오일컴퍼니)</t>
    <phoneticPr fontId="68" type="noConversion"/>
  </si>
  <si>
    <t>FFAU5479115</t>
    <phoneticPr fontId="68" type="noConversion"/>
  </si>
  <si>
    <t>CKL043126</t>
    <phoneticPr fontId="68" type="noConversion"/>
  </si>
  <si>
    <t>DJLU5232540</t>
    <phoneticPr fontId="68" type="noConversion"/>
  </si>
  <si>
    <t>DJS130475</t>
    <phoneticPr fontId="68" type="noConversion"/>
  </si>
  <si>
    <t>13시 입고</t>
    <phoneticPr fontId="68" type="noConversion"/>
  </si>
  <si>
    <t>13시30분 입고</t>
    <phoneticPr fontId="68" type="noConversion"/>
  </si>
  <si>
    <t>012506DU2INC1295</t>
    <phoneticPr fontId="68" type="noConversion"/>
  </si>
  <si>
    <t>NSSU7069190</t>
    <phoneticPr fontId="68" type="noConversion"/>
  </si>
  <si>
    <t>DYL725559</t>
    <phoneticPr fontId="68" type="noConversion"/>
  </si>
  <si>
    <t>TLLU8843878</t>
    <phoneticPr fontId="68" type="noConversion"/>
  </si>
  <si>
    <t>DYL725566</t>
    <phoneticPr fontId="68" type="noConversion"/>
  </si>
  <si>
    <t>긴급건,통관후입고</t>
    <phoneticPr fontId="68" type="noConversion"/>
  </si>
  <si>
    <t>25톤 윙바디 차량 단목 2대 출고-사이즈 상관없이 출고</t>
    <phoneticPr fontId="68" type="noConversion"/>
  </si>
  <si>
    <t>15KG설탕(엘리트)-72포 적재</t>
    <phoneticPr fontId="68" type="noConversion"/>
  </si>
  <si>
    <t>15KG설탕(엘리트)-84포 적재</t>
    <phoneticPr fontId="68" type="noConversion"/>
  </si>
  <si>
    <t>CKCOTAO2016263</t>
    <phoneticPr fontId="68" type="noConversion"/>
  </si>
  <si>
    <t>SEKU9389279</t>
    <phoneticPr fontId="68" type="noConversion"/>
  </si>
  <si>
    <t>CKL393877</t>
    <phoneticPr fontId="68" type="noConversion"/>
  </si>
  <si>
    <t>ABLQDINC25038035</t>
    <phoneticPr fontId="68" type="noConversion"/>
  </si>
  <si>
    <t>몬 월남쌈(원형 16cm) 100g(24入)</t>
    <phoneticPr fontId="68" type="noConversion"/>
  </si>
  <si>
    <t>시노로지스(티알코리아)</t>
    <phoneticPr fontId="68" type="noConversion"/>
  </si>
  <si>
    <t>PNCHCM250701</t>
    <phoneticPr fontId="68" type="noConversion"/>
  </si>
  <si>
    <t>PNCHCM250702</t>
    <phoneticPr fontId="68" type="noConversion"/>
  </si>
  <si>
    <t>SMLMBKK5A2678300</t>
    <phoneticPr fontId="68" type="noConversion"/>
  </si>
  <si>
    <t>시노로지스(명인상사)</t>
  </si>
  <si>
    <t>시노로지스(명인상사)</t>
    <phoneticPr fontId="68" type="noConversion"/>
  </si>
  <si>
    <t>15KG설탕(사료용)</t>
    <phoneticPr fontId="68" type="noConversion"/>
  </si>
  <si>
    <t>총 15대 컨테이너 중, 적하목록을 보세운송 전에 13대 / 2대로 분할</t>
    <phoneticPr fontId="68" type="noConversion"/>
  </si>
  <si>
    <t>WDFCGBF31292256A</t>
    <phoneticPr fontId="68" type="noConversion"/>
  </si>
  <si>
    <t>딸기 파우더</t>
    <phoneticPr fontId="68" type="noConversion"/>
  </si>
  <si>
    <t>ETA 7/8</t>
    <phoneticPr fontId="68" type="noConversion"/>
  </si>
  <si>
    <t>OBL 접수 유무 7/9</t>
    <phoneticPr fontId="68" type="noConversion"/>
  </si>
  <si>
    <t>OBL 접수 유무 미정</t>
    <phoneticPr fontId="68" type="noConversion"/>
  </si>
  <si>
    <t>HS트레이딩</t>
    <phoneticPr fontId="68" type="noConversion"/>
  </si>
  <si>
    <t>LCL1</t>
    <phoneticPr fontId="68" type="noConversion"/>
  </si>
  <si>
    <t>OHANA20250704001</t>
    <phoneticPr fontId="68" type="noConversion"/>
  </si>
  <si>
    <t>TEMU2797305</t>
    <phoneticPr fontId="68" type="noConversion"/>
  </si>
  <si>
    <t>SIF452115</t>
    <phoneticPr fontId="68" type="noConversion"/>
  </si>
  <si>
    <t>XMZ7260578890</t>
    <phoneticPr fontId="68" type="noConversion"/>
  </si>
  <si>
    <t>CSLU1441636</t>
    <phoneticPr fontId="68" type="noConversion"/>
  </si>
  <si>
    <t>CV474253</t>
    <phoneticPr fontId="68" type="noConversion"/>
  </si>
  <si>
    <t>15시 입고</t>
    <phoneticPr fontId="68" type="noConversion"/>
  </si>
  <si>
    <t>HFIBKO256088</t>
    <phoneticPr fontId="68" type="noConversion"/>
  </si>
  <si>
    <t>WDFCGBF31302117</t>
    <phoneticPr fontId="68" type="noConversion"/>
  </si>
  <si>
    <t>WDFU1213884</t>
    <phoneticPr fontId="68" type="noConversion"/>
  </si>
  <si>
    <t>SEKU5654224</t>
    <phoneticPr fontId="68" type="noConversion"/>
  </si>
  <si>
    <t>KMTU7460942</t>
    <phoneticPr fontId="68" type="noConversion"/>
  </si>
  <si>
    <t>KMC680706</t>
    <phoneticPr fontId="68" type="noConversion"/>
  </si>
  <si>
    <t>HLHU8114053</t>
    <phoneticPr fontId="68" type="noConversion"/>
  </si>
  <si>
    <t>ECMU2613204</t>
    <phoneticPr fontId="68" type="noConversion"/>
  </si>
  <si>
    <t>R7895627</t>
    <phoneticPr fontId="68" type="noConversion"/>
  </si>
  <si>
    <t>CAAU2250008</t>
    <phoneticPr fontId="68" type="noConversion"/>
  </si>
  <si>
    <t>PH0110587</t>
    <phoneticPr fontId="68" type="noConversion"/>
  </si>
  <si>
    <t>BSIU3143790</t>
  </si>
  <si>
    <t>CAIU2920735</t>
  </si>
  <si>
    <t>CAIU6431645</t>
  </si>
  <si>
    <t>CAIU6566770</t>
  </si>
  <si>
    <t>CAIU6610173</t>
  </si>
  <si>
    <t>CAIU6611966</t>
  </si>
  <si>
    <t>CAIU6669994</t>
  </si>
  <si>
    <t>FCGU2234459</t>
  </si>
  <si>
    <t>KDCU2175661</t>
  </si>
  <si>
    <t>SMCU2005255</t>
  </si>
  <si>
    <t>SM814460</t>
  </si>
  <si>
    <t>SM814428</t>
  </si>
  <si>
    <t>SM814440</t>
  </si>
  <si>
    <t>SM814413</t>
  </si>
  <si>
    <t>SM814474</t>
  </si>
  <si>
    <t>SM814416</t>
  </si>
  <si>
    <t>SM814491</t>
  </si>
  <si>
    <t>SM814445</t>
  </si>
  <si>
    <t>SM814466</t>
  </si>
  <si>
    <t>SM814422</t>
  </si>
  <si>
    <t>25SMLMi071i-1002-0001</t>
    <phoneticPr fontId="68" type="noConversion"/>
  </si>
  <si>
    <t>보세건</t>
    <phoneticPr fontId="68" type="noConversion"/>
  </si>
  <si>
    <t>ETA 7/12, KPP(1PLT=40GT)</t>
    <phoneticPr fontId="68" type="noConversion"/>
  </si>
  <si>
    <t>GCXU2424947</t>
  </si>
  <si>
    <t>HALU2315034</t>
  </si>
  <si>
    <t>HALU2317274</t>
  </si>
  <si>
    <t>HALU2355459</t>
  </si>
  <si>
    <t>HALU2458668</t>
  </si>
  <si>
    <t>SKLU2358269</t>
  </si>
  <si>
    <t>SKLU2428345</t>
  </si>
  <si>
    <t>SKLU2430070</t>
  </si>
  <si>
    <t>SKLU2490110</t>
  </si>
  <si>
    <t>SKLU2493119</t>
  </si>
  <si>
    <t>SKLCH021994</t>
  </si>
  <si>
    <t>SKLCH021995</t>
  </si>
  <si>
    <t>SKLCH022011</t>
  </si>
  <si>
    <t>SKLCH021972</t>
  </si>
  <si>
    <t>SKLCH021973</t>
  </si>
  <si>
    <t>SKLCH021996</t>
  </si>
  <si>
    <t>SKLCH022009</t>
  </si>
  <si>
    <t>SKLCH021997</t>
  </si>
  <si>
    <t>SKLCH022010</t>
  </si>
  <si>
    <t>SKLCH022012</t>
  </si>
  <si>
    <t>F2-250714</t>
    <phoneticPr fontId="68" type="noConversion"/>
  </si>
  <si>
    <t>F2-250717</t>
    <phoneticPr fontId="68" type="noConversion"/>
  </si>
  <si>
    <t>세계 73차</t>
  </si>
  <si>
    <t>세계 74차</t>
  </si>
  <si>
    <t>손순복 4차</t>
  </si>
  <si>
    <t>뉴 월남쌈(사각16cm) 300g</t>
    <phoneticPr fontId="68" type="noConversion"/>
  </si>
  <si>
    <t>에그누들 454g</t>
    <phoneticPr fontId="68" type="noConversion"/>
  </si>
  <si>
    <t>스타아니스 60g</t>
    <phoneticPr fontId="68" type="noConversion"/>
  </si>
  <si>
    <t>정향 30g</t>
    <phoneticPr fontId="68" type="noConversion"/>
  </si>
  <si>
    <t>머스타드 시드 750g</t>
    <phoneticPr fontId="68" type="noConversion"/>
  </si>
  <si>
    <t>블랙페파 홀 160g</t>
    <phoneticPr fontId="68" type="noConversion"/>
  </si>
  <si>
    <t>블랙페파 크러쉬드 160g</t>
    <phoneticPr fontId="68" type="noConversion"/>
  </si>
  <si>
    <t>레드(핑크)후추 홀 80g</t>
    <phoneticPr fontId="68" type="noConversion"/>
  </si>
  <si>
    <t>The Spice Factory 4차(과세)</t>
    <phoneticPr fontId="68" type="noConversion"/>
  </si>
  <si>
    <t>The Spice Factory 4차(면세)</t>
    <phoneticPr fontId="68" type="noConversion"/>
  </si>
  <si>
    <t>APO250686</t>
  </si>
  <si>
    <t>유니온 20차</t>
  </si>
  <si>
    <t>유니온 22차</t>
  </si>
  <si>
    <t>몬 버미셀리 250g</t>
    <phoneticPr fontId="68" type="noConversion"/>
  </si>
  <si>
    <t>몬 라이스누들 1mm 250g</t>
    <phoneticPr fontId="68" type="noConversion"/>
  </si>
  <si>
    <t>수리 128차</t>
  </si>
  <si>
    <t>수리 129차</t>
  </si>
  <si>
    <t>수리 130차</t>
  </si>
  <si>
    <t>수리 131차</t>
  </si>
  <si>
    <t>몬 스위트칠리소스 435ml(튜브)</t>
    <phoneticPr fontId="68" type="noConversion"/>
  </si>
  <si>
    <t>몬 스위트칠리소스 20L</t>
    <phoneticPr fontId="68" type="noConversion"/>
  </si>
  <si>
    <t>하이몬 월남쌈소스 200ml</t>
    <phoneticPr fontId="68" type="noConversion"/>
  </si>
  <si>
    <t>몬 파인애플 월남쌈소스 295ml</t>
    <phoneticPr fontId="68" type="noConversion"/>
  </si>
  <si>
    <t>하이몬 월남쌈소스 295ml</t>
    <phoneticPr fontId="68" type="noConversion"/>
  </si>
  <si>
    <t>KTHSE2500577</t>
    <phoneticPr fontId="68" type="noConversion"/>
  </si>
  <si>
    <t>MARS 2차</t>
    <phoneticPr fontId="68" type="noConversion"/>
  </si>
  <si>
    <t>민트젤리 290g</t>
    <phoneticPr fontId="68" type="noConversion"/>
  </si>
  <si>
    <t>민트젤리 3kg</t>
    <phoneticPr fontId="68" type="noConversion"/>
  </si>
  <si>
    <t>PLF1600601C</t>
    <phoneticPr fontId="68" type="noConversion"/>
  </si>
  <si>
    <t>HMMU2044395</t>
    <phoneticPr fontId="68" type="noConversion"/>
  </si>
  <si>
    <t>DFSU1904346</t>
    <phoneticPr fontId="68" type="noConversion"/>
  </si>
  <si>
    <t>FTAU1079416</t>
    <phoneticPr fontId="68" type="noConversion"/>
  </si>
  <si>
    <t>FTAU1057130</t>
    <phoneticPr fontId="68" type="noConversion"/>
  </si>
  <si>
    <t>SEGU2451743</t>
    <phoneticPr fontId="68" type="noConversion"/>
  </si>
  <si>
    <t>KTHSE2500612</t>
    <phoneticPr fontId="68" type="noConversion"/>
  </si>
  <si>
    <t>KTHSE2500611</t>
    <phoneticPr fontId="68" type="noConversion"/>
  </si>
  <si>
    <t>BFSZ2507028</t>
    <phoneticPr fontId="68" type="noConversion"/>
  </si>
  <si>
    <t>케이비켐㈜</t>
    <phoneticPr fontId="68" type="noConversion"/>
  </si>
  <si>
    <t>PNCHCM250722</t>
    <phoneticPr fontId="68" type="noConversion"/>
  </si>
  <si>
    <t>SEKU5657943</t>
    <phoneticPr fontId="68" type="noConversion"/>
  </si>
  <si>
    <t>HALU2311933</t>
  </si>
  <si>
    <t>HALU2315477</t>
  </si>
  <si>
    <t>HALU2347962</t>
  </si>
  <si>
    <t>HALU2404070</t>
  </si>
  <si>
    <t>HALU2460304</t>
  </si>
  <si>
    <t>SKLU2343612</t>
  </si>
  <si>
    <t>SKLU2361684</t>
  </si>
  <si>
    <t>SKLU2405400</t>
  </si>
  <si>
    <t>SKLU2416302</t>
  </si>
  <si>
    <t>SKLU2421675</t>
  </si>
  <si>
    <t>SKLCH020558</t>
  </si>
  <si>
    <t>SKLCH020569</t>
  </si>
  <si>
    <t>SKLCH020562</t>
  </si>
  <si>
    <t>SKLCH020563</t>
  </si>
  <si>
    <t>SKLCH020566</t>
  </si>
  <si>
    <t>SKLCH020561</t>
  </si>
  <si>
    <t>SKLCH020570</t>
  </si>
  <si>
    <t>SKLCH020554</t>
  </si>
  <si>
    <t>SKLCH020557</t>
  </si>
  <si>
    <t>SKLCH020515</t>
  </si>
  <si>
    <t>COHEAR403YN038</t>
    <phoneticPr fontId="68" type="noConversion"/>
  </si>
  <si>
    <t>CBHU2686484</t>
    <phoneticPr fontId="68" type="noConversion"/>
  </si>
  <si>
    <t>HS트레이딩</t>
    <phoneticPr fontId="68" type="noConversion"/>
  </si>
  <si>
    <t>코만</t>
    <phoneticPr fontId="68" type="noConversion"/>
  </si>
  <si>
    <t>UIO25060277</t>
    <phoneticPr fontId="68" type="noConversion"/>
  </si>
  <si>
    <t>TGBU7230778</t>
    <phoneticPr fontId="68" type="noConversion"/>
  </si>
  <si>
    <t>SITU9102675</t>
    <phoneticPr fontId="68" type="noConversion"/>
  </si>
  <si>
    <t>SELU4339652</t>
    <phoneticPr fontId="68" type="noConversion"/>
  </si>
  <si>
    <t>SITR310522</t>
    <phoneticPr fontId="68" type="noConversion"/>
  </si>
  <si>
    <t>SITR309935</t>
    <phoneticPr fontId="68" type="noConversion"/>
  </si>
  <si>
    <t>SITR309932</t>
    <phoneticPr fontId="68" type="noConversion"/>
  </si>
  <si>
    <t>CKCOTAO9008971</t>
    <phoneticPr fontId="68" type="noConversion"/>
  </si>
  <si>
    <t>ETA 7/16</t>
    <phoneticPr fontId="68" type="noConversion"/>
  </si>
  <si>
    <t>KPP 작업 (1PLT=40BAG)</t>
    <phoneticPr fontId="68" type="noConversion"/>
  </si>
  <si>
    <t>EASHP2180QI212</t>
    <phoneticPr fontId="68" type="noConversion"/>
  </si>
  <si>
    <t>TRHU3602211</t>
    <phoneticPr fontId="68" type="noConversion"/>
  </si>
  <si>
    <t>02470485</t>
    <phoneticPr fontId="68" type="noConversion"/>
  </si>
  <si>
    <t>튀긴양파400g</t>
    <phoneticPr fontId="68" type="noConversion"/>
  </si>
  <si>
    <t>TSSU2293556</t>
    <phoneticPr fontId="68" type="noConversion"/>
  </si>
  <si>
    <t>APO250686</t>
    <phoneticPr fontId="68" type="noConversion"/>
  </si>
  <si>
    <t>KKTU8224150</t>
    <phoneticPr fontId="68" type="noConversion"/>
  </si>
  <si>
    <t>CKSU2213970</t>
    <phoneticPr fontId="68" type="noConversion"/>
  </si>
  <si>
    <t>CKL329927</t>
    <phoneticPr fontId="68" type="noConversion"/>
  </si>
  <si>
    <t>FFAU4254428</t>
    <phoneticPr fontId="68" type="noConversion"/>
  </si>
  <si>
    <t>TXGU6058435</t>
    <phoneticPr fontId="68" type="noConversion"/>
  </si>
  <si>
    <t>세계 55차</t>
  </si>
  <si>
    <t>세계 56차</t>
  </si>
  <si>
    <t>펜타 14차</t>
  </si>
  <si>
    <t>UFC 1차</t>
  </si>
  <si>
    <t>뉴 월남쌈(원형16cm) 300g</t>
    <phoneticPr fontId="68" type="noConversion"/>
  </si>
  <si>
    <t>뉴 월남쌈(사각16cm) 300g</t>
    <phoneticPr fontId="68" type="noConversion"/>
  </si>
  <si>
    <t>몬 월남쌈(원형16cm) 200g</t>
    <phoneticPr fontId="68" type="noConversion"/>
  </si>
  <si>
    <t>하이몬 피넛월남쌈소스 230g</t>
    <phoneticPr fontId="68" type="noConversion"/>
  </si>
  <si>
    <t>하이몬 쌀국수장국 220g</t>
    <phoneticPr fontId="68" type="noConversion"/>
  </si>
  <si>
    <t>몬 망고슬라이스 565g</t>
    <phoneticPr fontId="68" type="noConversion"/>
  </si>
  <si>
    <t>PNCHCM250703</t>
  </si>
  <si>
    <t>KTHSE2500610</t>
  </si>
  <si>
    <t>유니온 21차</t>
  </si>
  <si>
    <t>하이몬 칠리 샤브수끼소스 300ml</t>
    <phoneticPr fontId="68" type="noConversion"/>
  </si>
  <si>
    <t>몬 코코넛밀크 400ml</t>
    <phoneticPr fontId="68" type="noConversion"/>
  </si>
  <si>
    <t>몬 라이스누들 3mm 250g</t>
    <phoneticPr fontId="68" type="noConversion"/>
  </si>
  <si>
    <t>타이아시아 9차</t>
  </si>
  <si>
    <t>타이아시아 10차</t>
  </si>
  <si>
    <t>타이누들 3mm 400g</t>
    <phoneticPr fontId="68" type="noConversion"/>
  </si>
  <si>
    <t>타이누들 1mm 4kg</t>
    <phoneticPr fontId="68" type="noConversion"/>
  </si>
  <si>
    <t>타이누들 1mm 400g</t>
    <phoneticPr fontId="68" type="noConversion"/>
  </si>
  <si>
    <t>에그누들 454g</t>
    <phoneticPr fontId="68" type="noConversion"/>
  </si>
  <si>
    <t>KTHSE2500573</t>
    <phoneticPr fontId="68" type="noConversion"/>
  </si>
  <si>
    <t>수리 132차</t>
  </si>
  <si>
    <t>수리 133차</t>
  </si>
  <si>
    <t>수리 134차</t>
  </si>
  <si>
    <t>수리 135차</t>
  </si>
  <si>
    <t>몬 스위트칠리소스 5L</t>
    <phoneticPr fontId="68" type="noConversion"/>
  </si>
  <si>
    <t>수리 쓰리라차소스 5L</t>
    <phoneticPr fontId="68" type="noConversion"/>
  </si>
  <si>
    <t>KTHSE2500602</t>
    <phoneticPr fontId="68" type="noConversion"/>
  </si>
  <si>
    <t>안티치콜리 7차</t>
  </si>
  <si>
    <t>블랙페파 홀(밀) 30g</t>
    <phoneticPr fontId="68" type="noConversion"/>
  </si>
  <si>
    <t>넛맥파우더 50g</t>
    <phoneticPr fontId="68" type="noConversion"/>
  </si>
  <si>
    <t>발사믹 식초 5L</t>
    <phoneticPr fontId="68" type="noConversion"/>
  </si>
  <si>
    <t>The Spice Factory 3차(면세)</t>
    <phoneticPr fontId="68" type="noConversion"/>
  </si>
  <si>
    <t>The Spice Factory 3차(과세)</t>
    <phoneticPr fontId="68" type="noConversion"/>
  </si>
  <si>
    <t>APO250794</t>
  </si>
  <si>
    <t>TEMU4218193</t>
    <phoneticPr fontId="68" type="noConversion"/>
  </si>
  <si>
    <t>TEMU0440474</t>
    <phoneticPr fontId="68" type="noConversion"/>
  </si>
  <si>
    <t>FTAU1096687</t>
    <phoneticPr fontId="68" type="noConversion"/>
  </si>
  <si>
    <t>SEGU1871567</t>
    <phoneticPr fontId="68" type="noConversion"/>
  </si>
  <si>
    <t>SEGU1889761</t>
    <phoneticPr fontId="68" type="noConversion"/>
  </si>
  <si>
    <t>FTAU1080947</t>
    <phoneticPr fontId="68" type="noConversion"/>
  </si>
  <si>
    <t>PNCHCM250703</t>
    <phoneticPr fontId="68" type="noConversion"/>
  </si>
  <si>
    <t>WDFCGBF31332116</t>
    <phoneticPr fontId="68" type="noConversion"/>
  </si>
  <si>
    <t>WDFU1214793</t>
    <phoneticPr fontId="68" type="noConversion"/>
  </si>
  <si>
    <t>YZJHP2181EQDIH601</t>
    <phoneticPr fontId="68" type="noConversion"/>
  </si>
  <si>
    <t>후레이크300g</t>
    <phoneticPr fontId="68" type="noConversion"/>
  </si>
  <si>
    <t>PHRU2200868</t>
    <phoneticPr fontId="68" type="noConversion"/>
  </si>
  <si>
    <t>SKY001251</t>
    <phoneticPr fontId="68" type="noConversion"/>
  </si>
  <si>
    <t>해당건부터 출고</t>
    <phoneticPr fontId="68" type="noConversion"/>
  </si>
  <si>
    <t>10시 입고</t>
    <phoneticPr fontId="68" type="noConversion"/>
  </si>
  <si>
    <t>F2-250718</t>
    <phoneticPr fontId="68" type="noConversion"/>
  </si>
  <si>
    <t>백초생강3KG*4EA</t>
    <phoneticPr fontId="68" type="noConversion"/>
  </si>
  <si>
    <t>JYPRQD2507060</t>
    <phoneticPr fontId="68" type="noConversion"/>
  </si>
  <si>
    <t>STXU2060731</t>
    <phoneticPr fontId="68" type="noConversion"/>
  </si>
  <si>
    <t>PANP755692</t>
    <phoneticPr fontId="68" type="noConversion"/>
  </si>
  <si>
    <t>TTNU1835907</t>
    <phoneticPr fontId="68" type="noConversion"/>
  </si>
  <si>
    <t>030908</t>
    <phoneticPr fontId="68" type="noConversion"/>
  </si>
  <si>
    <t>SITTAGIN499084</t>
    <phoneticPr fontId="68" type="noConversion"/>
  </si>
  <si>
    <t>BSIU8197552</t>
    <phoneticPr fontId="68" type="noConversion"/>
  </si>
  <si>
    <t>KTHSE2500610</t>
    <phoneticPr fontId="68" type="noConversion"/>
  </si>
  <si>
    <t>SEGU2274904</t>
    <phoneticPr fontId="68" type="noConversion"/>
  </si>
  <si>
    <t>KTHSE2500597</t>
    <phoneticPr fontId="68" type="noConversion"/>
  </si>
  <si>
    <t>TEMU0778570</t>
    <phoneticPr fontId="68" type="noConversion"/>
  </si>
  <si>
    <t>DRYU3057234</t>
    <phoneticPr fontId="68" type="noConversion"/>
  </si>
  <si>
    <t>TEMU0257416</t>
    <phoneticPr fontId="68" type="noConversion"/>
  </si>
  <si>
    <t>CKL457541</t>
    <phoneticPr fontId="68" type="noConversion"/>
  </si>
  <si>
    <t>CKL457545</t>
    <phoneticPr fontId="68" type="noConversion"/>
  </si>
  <si>
    <t>HFIBKO257001</t>
    <phoneticPr fontId="68" type="noConversion"/>
  </si>
  <si>
    <t>SKLU2309177</t>
    <phoneticPr fontId="68" type="noConversion"/>
  </si>
  <si>
    <t>HFIBKO257032</t>
    <phoneticPr fontId="68" type="noConversion"/>
  </si>
  <si>
    <t>HALU2301581</t>
    <phoneticPr fontId="68" type="noConversion"/>
  </si>
  <si>
    <t>KTHSE2500629</t>
    <phoneticPr fontId="68" type="noConversion"/>
  </si>
  <si>
    <t>BMOU6236931</t>
    <phoneticPr fontId="68" type="noConversion"/>
  </si>
  <si>
    <t>HASLS22250600828</t>
    <phoneticPr fontId="68" type="noConversion"/>
  </si>
  <si>
    <t>HALU2360795</t>
    <phoneticPr fontId="68" type="noConversion"/>
  </si>
  <si>
    <t>HALU2402340</t>
    <phoneticPr fontId="68" type="noConversion"/>
  </si>
  <si>
    <t>HALU2451046</t>
    <phoneticPr fontId="68" type="noConversion"/>
  </si>
  <si>
    <t>HALU2452232</t>
    <phoneticPr fontId="68" type="noConversion"/>
  </si>
  <si>
    <t>HALU2461810</t>
    <phoneticPr fontId="68" type="noConversion"/>
  </si>
  <si>
    <t>HALU2463047</t>
    <phoneticPr fontId="68" type="noConversion"/>
  </si>
  <si>
    <t>HALU2465796</t>
    <phoneticPr fontId="68" type="noConversion"/>
  </si>
  <si>
    <t>SKLU2355130</t>
    <phoneticPr fontId="68" type="noConversion"/>
  </si>
  <si>
    <t>SKLU2415348</t>
    <phoneticPr fontId="68" type="noConversion"/>
  </si>
  <si>
    <t>SKLU2419528</t>
    <phoneticPr fontId="68" type="noConversion"/>
  </si>
  <si>
    <t>마늘500g</t>
    <phoneticPr fontId="68" type="noConversion"/>
  </si>
  <si>
    <t>양파500g</t>
    <phoneticPr fontId="68" type="noConversion"/>
  </si>
  <si>
    <t>HCMKRINC250771</t>
    <phoneticPr fontId="68" type="noConversion"/>
  </si>
  <si>
    <t>CAIU6349080</t>
    <phoneticPr fontId="68" type="noConversion"/>
  </si>
  <si>
    <t>SM829708</t>
    <phoneticPr fontId="68" type="noConversion"/>
  </si>
  <si>
    <t>KMTCBKK3684475</t>
    <phoneticPr fontId="68" type="noConversion"/>
  </si>
  <si>
    <t>ETA 7/21, KPP 작업 (PLT=72CT)</t>
    <phoneticPr fontId="68" type="noConversion"/>
  </si>
  <si>
    <t>F2-250724</t>
    <phoneticPr fontId="68" type="noConversion"/>
  </si>
  <si>
    <t>HAL477562</t>
  </si>
  <si>
    <t>HAL477563</t>
  </si>
  <si>
    <t>HAL477570</t>
  </si>
  <si>
    <t>HAS1021066</t>
  </si>
  <si>
    <t>HAL477565</t>
  </si>
  <si>
    <t>HAL477566</t>
  </si>
  <si>
    <t>HAL477567</t>
  </si>
  <si>
    <t>HAS1021068</t>
  </si>
  <si>
    <t>HAS1021069</t>
  </si>
  <si>
    <t>HAL477564</t>
  </si>
  <si>
    <t>GXAUS25070303</t>
    <phoneticPr fontId="68" type="noConversion"/>
  </si>
  <si>
    <t>바른관세사무소(루이비통코리아)</t>
    <phoneticPr fontId="68" type="noConversion"/>
  </si>
  <si>
    <t>세계 55차</t>
    <phoneticPr fontId="68" type="noConversion"/>
  </si>
  <si>
    <t>시노관세사(㈜동원홈푸드)</t>
  </si>
  <si>
    <t>BLACK PEPPER</t>
    <phoneticPr fontId="68" type="noConversion"/>
  </si>
  <si>
    <t>BFSZ2507099</t>
    <phoneticPr fontId="68" type="noConversion"/>
  </si>
  <si>
    <t>단무지슬</t>
    <phoneticPr fontId="68" type="noConversion"/>
  </si>
  <si>
    <t>단무지알밥</t>
    <phoneticPr fontId="68" type="noConversion"/>
  </si>
  <si>
    <t>YZJHP2182EQDIH901</t>
    <phoneticPr fontId="68" type="noConversion"/>
  </si>
  <si>
    <t>PHRU5613504</t>
    <phoneticPr fontId="68" type="noConversion"/>
  </si>
  <si>
    <t>CMLX04540</t>
    <phoneticPr fontId="68" type="noConversion"/>
  </si>
  <si>
    <t>YZJHP2182EQDIH902</t>
    <phoneticPr fontId="68" type="noConversion"/>
  </si>
  <si>
    <t>CBHU2673527</t>
    <phoneticPr fontId="68" type="noConversion"/>
  </si>
  <si>
    <t>CMLX04574</t>
    <phoneticPr fontId="68" type="noConversion"/>
  </si>
  <si>
    <t>CKCOTAO7010009</t>
    <phoneticPr fontId="68" type="noConversion"/>
  </si>
  <si>
    <t>APO250794</t>
    <phoneticPr fontId="68" type="noConversion"/>
  </si>
  <si>
    <t>KKTU8122857</t>
    <phoneticPr fontId="68" type="noConversion"/>
  </si>
  <si>
    <t>타이코코넛 7차</t>
    <phoneticPr fontId="68" type="noConversion"/>
  </si>
  <si>
    <t>푸드블레싱 9차</t>
    <phoneticPr fontId="68" type="noConversion"/>
  </si>
  <si>
    <t>HIJINH25071701</t>
    <phoneticPr fontId="68" type="noConversion"/>
  </si>
  <si>
    <t>SEKU9000582</t>
    <phoneticPr fontId="68" type="noConversion"/>
  </si>
  <si>
    <t>KSC249345</t>
    <phoneticPr fontId="68" type="noConversion"/>
  </si>
  <si>
    <t>CCLU7244546</t>
    <phoneticPr fontId="68" type="noConversion"/>
  </si>
  <si>
    <t>CKL396509</t>
    <phoneticPr fontId="68" type="noConversion"/>
  </si>
  <si>
    <t>WDFCGBF31362116</t>
    <phoneticPr fontId="68" type="noConversion"/>
  </si>
  <si>
    <t>WDFU1209360</t>
    <phoneticPr fontId="68" type="noConversion"/>
  </si>
  <si>
    <t>048062</t>
    <phoneticPr fontId="68" type="noConversion"/>
  </si>
  <si>
    <t>하이몬 피넛월남쌈소스 230g</t>
    <phoneticPr fontId="68" type="noConversion"/>
  </si>
  <si>
    <t>하이몬 쌀국수장국 4,5kg</t>
    <phoneticPr fontId="68" type="noConversion"/>
  </si>
  <si>
    <t>KTHSE2500637</t>
    <phoneticPr fontId="68" type="noConversion"/>
  </si>
  <si>
    <t>펜타 15차</t>
    <phoneticPr fontId="68" type="noConversion"/>
  </si>
  <si>
    <t>수리 136차</t>
  </si>
  <si>
    <t>수리 137차</t>
  </si>
  <si>
    <t>수리 138차</t>
  </si>
  <si>
    <t>수리 140차</t>
  </si>
  <si>
    <t>몬 스위트칠리소스 5L</t>
    <phoneticPr fontId="68" type="noConversion"/>
  </si>
  <si>
    <t>몬 씨푸드용 망고칠리소스 295ml</t>
    <phoneticPr fontId="68" type="noConversion"/>
  </si>
  <si>
    <t>수리 스프링롤소스 435ml(튜브)</t>
    <phoneticPr fontId="68" type="noConversion"/>
  </si>
  <si>
    <t>수리 블랙빈소스 5L</t>
    <phoneticPr fontId="68" type="noConversion"/>
  </si>
  <si>
    <t>수리 파타이소스 295ml</t>
    <phoneticPr fontId="68" type="noConversion"/>
  </si>
  <si>
    <t>수리 파타이소스 5L</t>
    <phoneticPr fontId="68" type="noConversion"/>
  </si>
  <si>
    <t>수리 옐로우커리페이스트 10kg</t>
    <phoneticPr fontId="68" type="noConversion"/>
  </si>
  <si>
    <t>KTHSE2500639</t>
    <phoneticPr fontId="68" type="noConversion"/>
  </si>
  <si>
    <t>세계 61차</t>
  </si>
  <si>
    <t>세계 62차</t>
  </si>
  <si>
    <t>세계 63차</t>
  </si>
  <si>
    <t>세계 64차</t>
  </si>
  <si>
    <t>PNCHCM250705</t>
  </si>
  <si>
    <t>뉴 월남쌈(원형16cm) 300g</t>
    <phoneticPr fontId="68" type="noConversion"/>
  </si>
  <si>
    <t>몬 월남쌈(원형16cm) 100g(24입)</t>
    <phoneticPr fontId="68" type="noConversion"/>
  </si>
  <si>
    <t>뉴 월남쌈(사각16cm) 300g</t>
    <phoneticPr fontId="68" type="noConversion"/>
  </si>
  <si>
    <t>유니온 19차</t>
  </si>
  <si>
    <t>유니온 23차</t>
  </si>
  <si>
    <t>몬 라이스누들 1mm 250g</t>
    <phoneticPr fontId="68" type="noConversion"/>
  </si>
  <si>
    <t>쌀국수 한그릇 320g</t>
    <phoneticPr fontId="68" type="noConversion"/>
  </si>
  <si>
    <t>몬 라이스누들 5mm 250g</t>
    <phoneticPr fontId="68" type="noConversion"/>
  </si>
  <si>
    <t>KTHSE2500655</t>
  </si>
  <si>
    <t>KTHSE2500654</t>
  </si>
  <si>
    <t>추가라벨작업-컨테이너당 50,000원 추가</t>
    <phoneticPr fontId="68" type="noConversion"/>
  </si>
  <si>
    <t>012507HW4INC0673</t>
    <phoneticPr fontId="68" type="noConversion"/>
  </si>
  <si>
    <t>DJLU5251004</t>
    <phoneticPr fontId="68" type="noConversion"/>
  </si>
  <si>
    <t>DJHN227985</t>
    <phoneticPr fontId="68" type="noConversion"/>
  </si>
  <si>
    <t>PHRU8702333</t>
    <phoneticPr fontId="68" type="noConversion"/>
  </si>
  <si>
    <t>DJHN227921</t>
    <phoneticPr fontId="68" type="noConversion"/>
  </si>
  <si>
    <t>HS트레이딩(세종우드텍)</t>
    <phoneticPr fontId="68" type="noConversion"/>
  </si>
  <si>
    <t>012507MA7INC0583</t>
    <phoneticPr fontId="68" type="noConversion"/>
  </si>
  <si>
    <t>TRHU4104738</t>
    <phoneticPr fontId="68" type="noConversion"/>
  </si>
  <si>
    <t>DYL725514</t>
    <phoneticPr fontId="68" type="noConversion"/>
  </si>
  <si>
    <t>CKCOTAO9009267</t>
    <phoneticPr fontId="68" type="noConversion"/>
  </si>
  <si>
    <t>ETA 7/29, KPP(1PLT=40GT)</t>
    <phoneticPr fontId="68" type="noConversion"/>
  </si>
  <si>
    <t>AMO250935</t>
    <phoneticPr fontId="68" type="noConversion"/>
  </si>
  <si>
    <t>GCXU2240301</t>
    <phoneticPr fontId="68" type="noConversion"/>
  </si>
  <si>
    <t>SEKU1507009</t>
    <phoneticPr fontId="68" type="noConversion"/>
  </si>
  <si>
    <t>SEGU1759243</t>
    <phoneticPr fontId="68" type="noConversion"/>
  </si>
  <si>
    <t>PNCHCM250705</t>
    <phoneticPr fontId="68" type="noConversion"/>
  </si>
  <si>
    <t>CAIU7892180</t>
    <phoneticPr fontId="68" type="noConversion"/>
  </si>
  <si>
    <t>PNCHCM250704</t>
    <phoneticPr fontId="68" type="noConversion"/>
  </si>
  <si>
    <t>TEMU1780186</t>
    <phoneticPr fontId="68" type="noConversion"/>
  </si>
  <si>
    <t>KMC687733</t>
    <phoneticPr fontId="68" type="noConversion"/>
  </si>
  <si>
    <t>프리타임 7/30, 13시 입고</t>
    <phoneticPr fontId="68" type="noConversion"/>
  </si>
  <si>
    <t>TEMU4474472</t>
    <phoneticPr fontId="68" type="noConversion"/>
  </si>
  <si>
    <t>TEMU0276606</t>
    <phoneticPr fontId="68" type="noConversion"/>
  </si>
  <si>
    <t>KMTU7456599</t>
    <phoneticPr fontId="68" type="noConversion"/>
  </si>
  <si>
    <t>TEMU0433135</t>
    <phoneticPr fontId="68" type="noConversion"/>
  </si>
  <si>
    <t>코만</t>
    <phoneticPr fontId="68" type="noConversion"/>
  </si>
  <si>
    <t>TMXGICHD7120045</t>
    <phoneticPr fontId="68" type="noConversion"/>
  </si>
  <si>
    <t>ETA 7/26</t>
    <phoneticPr fontId="68" type="noConversion"/>
  </si>
  <si>
    <t>HASLS22250601555</t>
    <phoneticPr fontId="68" type="noConversion"/>
  </si>
  <si>
    <t>HALU2351598</t>
    <phoneticPr fontId="68" type="noConversion"/>
  </si>
  <si>
    <t>SKLU1911533</t>
    <phoneticPr fontId="68" type="noConversion"/>
  </si>
  <si>
    <t>JCSCFE712E023B</t>
    <phoneticPr fontId="68" type="noConversion"/>
  </si>
  <si>
    <t>FCIU5937365</t>
    <phoneticPr fontId="68" type="noConversion"/>
  </si>
  <si>
    <t>JCSC286943</t>
    <phoneticPr fontId="68" type="noConversion"/>
  </si>
  <si>
    <t>SJTJ25070055</t>
    <phoneticPr fontId="68" type="noConversion"/>
  </si>
  <si>
    <t>WFHU1413585</t>
    <phoneticPr fontId="68" type="noConversion"/>
  </si>
  <si>
    <t>0191382</t>
    <phoneticPr fontId="68" type="noConversion"/>
  </si>
  <si>
    <t>PCLU2166464</t>
    <phoneticPr fontId="68" type="noConversion"/>
  </si>
  <si>
    <t>PCLU074724</t>
    <phoneticPr fontId="68" type="noConversion"/>
  </si>
  <si>
    <t>손순복 5차</t>
    <phoneticPr fontId="68" type="noConversion"/>
  </si>
  <si>
    <t>HS트레이딩(세종우드텍)</t>
    <phoneticPr fontId="68" type="noConversion"/>
  </si>
  <si>
    <t>코만</t>
    <phoneticPr fontId="68" type="noConversion"/>
  </si>
  <si>
    <t>WDFCGBF31392116</t>
    <phoneticPr fontId="68" type="noConversion"/>
  </si>
  <si>
    <t>WDFU1219780</t>
    <phoneticPr fontId="68" type="noConversion"/>
  </si>
  <si>
    <t>ONEYANRF16036600</t>
    <phoneticPr fontId="68" type="noConversion"/>
  </si>
  <si>
    <t>합성수지</t>
    <phoneticPr fontId="68" type="noConversion"/>
  </si>
  <si>
    <t>KTHSE2500655</t>
    <phoneticPr fontId="68" type="noConversion"/>
  </si>
  <si>
    <t>BMOU6355484</t>
    <phoneticPr fontId="68" type="noConversion"/>
  </si>
  <si>
    <t>KTHSE2500654</t>
    <phoneticPr fontId="68" type="noConversion"/>
  </si>
  <si>
    <t>KMTU9340545</t>
    <phoneticPr fontId="68" type="noConversion"/>
  </si>
  <si>
    <t>13시 입고</t>
    <phoneticPr fontId="68" type="noConversion"/>
  </si>
  <si>
    <t>세계 59차</t>
  </si>
  <si>
    <t>세계 60차</t>
  </si>
  <si>
    <t>세계 65차</t>
  </si>
  <si>
    <t>세계 66차</t>
  </si>
  <si>
    <t>몬 현미월남쌈(원형16cm) 200g</t>
    <phoneticPr fontId="68" type="noConversion"/>
  </si>
  <si>
    <t>수리 141차</t>
  </si>
  <si>
    <t>수리 142차</t>
  </si>
  <si>
    <t>수리 143차</t>
  </si>
  <si>
    <t>몬 스위트칠리소스 435ml(튜브)</t>
    <phoneticPr fontId="68" type="noConversion"/>
  </si>
  <si>
    <t>몬 스위트칠리소스 20L</t>
    <phoneticPr fontId="68" type="noConversion"/>
  </si>
  <si>
    <t>하이몬 월남쌈소스 295ml</t>
    <phoneticPr fontId="68" type="noConversion"/>
  </si>
  <si>
    <t>KTHSE2500664</t>
    <phoneticPr fontId="68" type="noConversion"/>
  </si>
  <si>
    <t>수리 145차</t>
  </si>
  <si>
    <t>수리 146차</t>
  </si>
  <si>
    <t>몬 스위트칠리소스 5L</t>
    <phoneticPr fontId="68" type="noConversion"/>
  </si>
  <si>
    <t>수리 레드칠리피클 227g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</si>
  <si>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</si>
  <si>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</si>
  <si>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</si>
  <si>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</si>
  <si>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타이코코넛 8차</t>
  </si>
  <si>
    <t>유니온 25차</t>
  </si>
  <si>
    <t>몬 코코넛밀크 2,900ml</t>
    <phoneticPr fontId="68" type="noConversion"/>
  </si>
  <si>
    <t>몬 라이스누들 3mm 250g</t>
    <phoneticPr fontId="68" type="noConversion"/>
  </si>
  <si>
    <t>몬 라이스누들 3mm 500g</t>
    <phoneticPr fontId="68" type="noConversion"/>
  </si>
  <si>
    <t>SKHU8712068</t>
    <phoneticPr fontId="68" type="noConversion"/>
  </si>
  <si>
    <t>HAL427743</t>
    <phoneticPr fontId="68" type="noConversion"/>
  </si>
  <si>
    <t>HAL427745</t>
    <phoneticPr fontId="68" type="noConversion"/>
  </si>
  <si>
    <t>DSLPS2529EQD015</t>
    <phoneticPr fontId="68" type="noConversion"/>
  </si>
  <si>
    <t>DWSU2402584</t>
    <phoneticPr fontId="68" type="noConversion"/>
  </si>
  <si>
    <t>SKY001861</t>
    <phoneticPr fontId="68" type="noConversion"/>
  </si>
  <si>
    <t>PNCHCM250704</t>
    <phoneticPr fontId="68" type="noConversion"/>
  </si>
  <si>
    <t>SEGU2525342</t>
    <phoneticPr fontId="68" type="noConversion"/>
  </si>
  <si>
    <t>SEGU2983520</t>
    <phoneticPr fontId="68" type="noConversion"/>
  </si>
  <si>
    <t>BEAU2936887</t>
    <phoneticPr fontId="68" type="noConversion"/>
  </si>
  <si>
    <t>TEMU5032222</t>
    <phoneticPr fontId="68" type="noConversion"/>
  </si>
  <si>
    <t>FTAU1067380</t>
    <phoneticPr fontId="68" type="noConversion"/>
  </si>
  <si>
    <t>012507DU2INC0700</t>
    <phoneticPr fontId="68" type="noConversion"/>
  </si>
  <si>
    <t>FFAU6242513</t>
    <phoneticPr fontId="68" type="noConversion"/>
  </si>
  <si>
    <t>FSCU8502935</t>
    <phoneticPr fontId="68" type="noConversion"/>
  </si>
  <si>
    <t>DYL725541</t>
    <phoneticPr fontId="68" type="noConversion"/>
  </si>
  <si>
    <t>DYL725542</t>
    <phoneticPr fontId="68" type="noConversion"/>
  </si>
  <si>
    <t>13시 입고, 당일 출고예정</t>
    <phoneticPr fontId="68" type="noConversion"/>
  </si>
  <si>
    <t>13시 입고</t>
    <phoneticPr fontId="68" type="noConversion"/>
  </si>
  <si>
    <t>9시 입고, 입고 후 한국바스프 안산공장으로 4 PLT 직출고 예정</t>
    <phoneticPr fontId="68" type="noConversion"/>
  </si>
  <si>
    <t>MEDUAK905795</t>
    <phoneticPr fontId="68" type="noConversion"/>
  </si>
  <si>
    <t>10시 30분 입고</t>
    <phoneticPr fontId="68" type="noConversion"/>
  </si>
  <si>
    <t>TCLU3892085</t>
    <phoneticPr fontId="68" type="noConversion"/>
  </si>
  <si>
    <t>O1345663</t>
    <phoneticPr fontId="68" type="noConversion"/>
  </si>
  <si>
    <t>MEDU1967934</t>
    <phoneticPr fontId="68" type="noConversion"/>
  </si>
  <si>
    <t>SITTAGIN506939</t>
    <phoneticPr fontId="68" type="noConversion"/>
  </si>
  <si>
    <t>JZPU2013366</t>
    <phoneticPr fontId="68" type="noConversion"/>
  </si>
  <si>
    <t>PNCHCM250723</t>
    <phoneticPr fontId="68" type="noConversion"/>
  </si>
  <si>
    <t>PNCHCM250724</t>
    <phoneticPr fontId="68" type="noConversion"/>
  </si>
  <si>
    <t>CAIU7891310</t>
    <phoneticPr fontId="68" type="noConversion"/>
  </si>
  <si>
    <t>STXU4554950</t>
    <phoneticPr fontId="68" type="noConversion"/>
  </si>
  <si>
    <t>통관후입고,10시 입고</t>
    <phoneticPr fontId="68" type="noConversion"/>
  </si>
  <si>
    <t>인고트(브랜드  YT)</t>
    <phoneticPr fontId="68" type="noConversion"/>
  </si>
  <si>
    <t>F2-250805</t>
    <phoneticPr fontId="68" type="noConversion"/>
  </si>
  <si>
    <t>08/05 당일 출고 예정입니다</t>
    <phoneticPr fontId="68" type="noConversion"/>
  </si>
  <si>
    <t>적초생강(채)1,3KG*10EA</t>
    <phoneticPr fontId="68" type="noConversion"/>
  </si>
  <si>
    <t>JYPRQD2508005</t>
    <phoneticPr fontId="68" type="noConversion"/>
  </si>
  <si>
    <t>BSIU3025381</t>
    <phoneticPr fontId="68" type="noConversion"/>
  </si>
  <si>
    <t>PANP790051</t>
    <phoneticPr fontId="68" type="noConversion"/>
  </si>
  <si>
    <t>CKSU2225287</t>
    <phoneticPr fontId="68" type="noConversion"/>
  </si>
  <si>
    <t>CKL458899</t>
    <phoneticPr fontId="68" type="noConversion"/>
  </si>
  <si>
    <t>반입일자 8/8 으로 진행</t>
    <phoneticPr fontId="68" type="noConversion"/>
  </si>
  <si>
    <t>HPHDW2507INC160</t>
    <phoneticPr fontId="68" type="noConversion"/>
  </si>
  <si>
    <t>BEAU6443723</t>
    <phoneticPr fontId="68" type="noConversion"/>
  </si>
  <si>
    <t>SITR346538</t>
    <phoneticPr fontId="68" type="noConversion"/>
  </si>
  <si>
    <t>TIIU4824311</t>
    <phoneticPr fontId="68" type="noConversion"/>
  </si>
  <si>
    <t>SITR346670</t>
    <phoneticPr fontId="68" type="noConversion"/>
  </si>
  <si>
    <t>012507GB3INC0913</t>
    <phoneticPr fontId="68" type="noConversion"/>
  </si>
  <si>
    <t>SELU4423995</t>
    <phoneticPr fontId="68" type="noConversion"/>
  </si>
  <si>
    <t>A29421624</t>
    <phoneticPr fontId="68" type="noConversion"/>
  </si>
  <si>
    <t>F2-250807</t>
    <phoneticPr fontId="68" type="noConversion"/>
  </si>
  <si>
    <t>당일 2번들 출고 예정입니다</t>
    <phoneticPr fontId="68" type="noConversion"/>
  </si>
  <si>
    <t>WDFCGBF31422118A</t>
    <phoneticPr fontId="68" type="noConversion"/>
  </si>
  <si>
    <t>WDFU1206150</t>
    <phoneticPr fontId="68" type="noConversion"/>
  </si>
  <si>
    <t>051175</t>
    <phoneticPr fontId="68" type="noConversion"/>
  </si>
  <si>
    <t>WDFCGBF31422118B</t>
    <phoneticPr fontId="68" type="noConversion"/>
  </si>
  <si>
    <t>HFIBKO257079</t>
    <phoneticPr fontId="68" type="noConversion"/>
  </si>
  <si>
    <t>SKLU1588673</t>
    <phoneticPr fontId="68" type="noConversion"/>
  </si>
  <si>
    <t>세계 67차</t>
  </si>
  <si>
    <t>세계 68차</t>
  </si>
  <si>
    <t>PNCHCM250811</t>
    <phoneticPr fontId="68" type="noConversion"/>
  </si>
  <si>
    <t>뉴 월남쌈(원형16cm) 300g</t>
    <phoneticPr fontId="68" type="noConversion"/>
  </si>
  <si>
    <t>몬 월남쌈(원형16cm) 500g</t>
    <phoneticPr fontId="68" type="noConversion"/>
  </si>
  <si>
    <t>수리 147차</t>
  </si>
  <si>
    <t>수리 148차</t>
  </si>
  <si>
    <t>수리 149차</t>
  </si>
  <si>
    <t>수리 150차</t>
  </si>
  <si>
    <t>수리 151차</t>
  </si>
  <si>
    <t>몬 스위트칠리소스 200ml</t>
    <phoneticPr fontId="68" type="noConversion"/>
  </si>
  <si>
    <t>몬 스위트칠리소스 295ml</t>
    <phoneticPr fontId="68" type="noConversion"/>
  </si>
  <si>
    <t>몬 스위트칠리소스 5L</t>
    <phoneticPr fontId="68" type="noConversion"/>
  </si>
  <si>
    <t>몬 스위트칠리소스 295ml(홈플용)</t>
    <phoneticPr fontId="68" type="noConversion"/>
  </si>
  <si>
    <t>KTHSE2500675</t>
    <phoneticPr fontId="68" type="noConversion"/>
  </si>
  <si>
    <t>유니온 24차</t>
  </si>
  <si>
    <t>세계 69차</t>
  </si>
  <si>
    <t>세계 70차</t>
  </si>
  <si>
    <t>몬 라이스누들 3mm 250g</t>
    <phoneticPr fontId="68" type="noConversion"/>
  </si>
  <si>
    <t>뉴 월남쌈(사각16cm) 300g</t>
    <phoneticPr fontId="68" type="noConversion"/>
  </si>
  <si>
    <t>몬 월남쌈(원형16cm) 100g(48입)</t>
    <phoneticPr fontId="68" type="noConversion"/>
  </si>
  <si>
    <t>KTHSE2500690</t>
  </si>
  <si>
    <t>안티치콜리 10차</t>
  </si>
  <si>
    <t>수리 152차</t>
  </si>
  <si>
    <t>수리 153차</t>
  </si>
  <si>
    <t>수리 154차</t>
  </si>
  <si>
    <t>레드와인 식초 500ml</t>
    <phoneticPr fontId="68" type="noConversion"/>
  </si>
  <si>
    <t>발사믹 식초 500ml</t>
    <phoneticPr fontId="68" type="noConversion"/>
  </si>
  <si>
    <t>수리 휘시소스 295ml</t>
    <phoneticPr fontId="68" type="noConversion"/>
  </si>
  <si>
    <t>월남쌈소스 2L</t>
    <phoneticPr fontId="68" type="noConversion"/>
  </si>
  <si>
    <t>수리 쓰리라차소스 295ml</t>
    <phoneticPr fontId="68" type="noConversion"/>
  </si>
  <si>
    <t>화끈하게 매운쓰리라차소스 295ml</t>
    <phoneticPr fontId="68" type="noConversion"/>
  </si>
  <si>
    <t>수리 쓰리라차소스 435ml(튜브)</t>
    <phoneticPr fontId="68" type="noConversion"/>
  </si>
  <si>
    <t>KTHSE2500674</t>
  </si>
  <si>
    <t>TEMU0193820</t>
    <phoneticPr fontId="68" type="noConversion"/>
  </si>
  <si>
    <t>TEMU4473183</t>
    <phoneticPr fontId="68" type="noConversion"/>
  </si>
  <si>
    <t>SEGU2422880</t>
    <phoneticPr fontId="68" type="noConversion"/>
  </si>
  <si>
    <t>TEMU0427580</t>
    <phoneticPr fontId="68" type="noConversion"/>
  </si>
  <si>
    <t>KMTU7478134</t>
    <phoneticPr fontId="68" type="noConversion"/>
  </si>
  <si>
    <t>BEAU2927611</t>
    <phoneticPr fontId="68" type="noConversion"/>
  </si>
  <si>
    <t>KMTU7409350</t>
    <phoneticPr fontId="68" type="noConversion"/>
  </si>
  <si>
    <t>DFSU1885478</t>
    <phoneticPr fontId="68" type="noConversion"/>
  </si>
  <si>
    <t>수리 155차</t>
  </si>
  <si>
    <t>수리 156차</t>
  </si>
  <si>
    <t>수리 157차</t>
  </si>
  <si>
    <t>수리 169차</t>
  </si>
  <si>
    <t>CAIU4864224</t>
    <phoneticPr fontId="68" type="noConversion"/>
  </si>
  <si>
    <t>KTHSE2500690</t>
    <phoneticPr fontId="68" type="noConversion"/>
  </si>
  <si>
    <t>BMOU6816267</t>
    <phoneticPr fontId="68" type="noConversion"/>
  </si>
  <si>
    <t>KTHSE2500703</t>
    <phoneticPr fontId="68" type="noConversion"/>
  </si>
  <si>
    <t>인고트(브랜드  MBS)</t>
    <phoneticPr fontId="68" type="noConversion"/>
  </si>
  <si>
    <t>F2-250812</t>
    <phoneticPr fontId="68" type="noConversion"/>
  </si>
  <si>
    <t>08/12 당일 출고 예정입니다</t>
    <phoneticPr fontId="68" type="noConversion"/>
  </si>
  <si>
    <t>FQDiNC25007501</t>
    <phoneticPr fontId="68" type="noConversion"/>
  </si>
  <si>
    <t>ETA 8/9</t>
    <phoneticPr fontId="68" type="noConversion"/>
  </si>
  <si>
    <t>F1HCS2507377</t>
    <phoneticPr fontId="68" type="noConversion"/>
  </si>
  <si>
    <t>예상 통관일정 8/12ro8/13,1PLT=84CT,통관후입고</t>
    <phoneticPr fontId="68" type="noConversion"/>
  </si>
  <si>
    <t>피알로지스틱(다이렉트코리아)</t>
  </si>
  <si>
    <t>피알로지스틱(다이렉트코리아)</t>
    <phoneticPr fontId="68" type="noConversion"/>
  </si>
  <si>
    <t>JYPRQD2508024</t>
    <phoneticPr fontId="68" type="noConversion"/>
  </si>
  <si>
    <t>레드생강1,3KG*10EA</t>
    <phoneticPr fontId="68" type="noConversion"/>
  </si>
  <si>
    <t>생강5KG*2EA</t>
    <phoneticPr fontId="68" type="noConversion"/>
  </si>
  <si>
    <t>생강50G*200EA</t>
    <phoneticPr fontId="68" type="noConversion"/>
  </si>
  <si>
    <t>STXU2042390</t>
    <phoneticPr fontId="68" type="noConversion"/>
  </si>
  <si>
    <t>PANP763648</t>
    <phoneticPr fontId="68" type="noConversion"/>
  </si>
  <si>
    <t>KMTCLCH5287573</t>
    <phoneticPr fontId="68" type="noConversion"/>
  </si>
  <si>
    <t>합성수지</t>
    <phoneticPr fontId="68" type="noConversion"/>
  </si>
  <si>
    <t>BMOU6258890</t>
    <phoneticPr fontId="68" type="noConversion"/>
  </si>
  <si>
    <t>KMC725952</t>
    <phoneticPr fontId="68" type="noConversion"/>
  </si>
  <si>
    <t>FCIU7272382</t>
    <phoneticPr fontId="68" type="noConversion"/>
  </si>
  <si>
    <t>KMC725863</t>
    <phoneticPr fontId="68" type="noConversion"/>
  </si>
  <si>
    <t>SEGU5560584</t>
    <phoneticPr fontId="68" type="noConversion"/>
  </si>
  <si>
    <t>KMC725839</t>
    <phoneticPr fontId="68" type="noConversion"/>
  </si>
  <si>
    <t>TEMU7788184</t>
    <phoneticPr fontId="68" type="noConversion"/>
  </si>
  <si>
    <t>KMC725958</t>
    <phoneticPr fontId="68" type="noConversion"/>
  </si>
  <si>
    <t>SEGU1293411</t>
    <phoneticPr fontId="68" type="noConversion"/>
  </si>
  <si>
    <t>PCL822226</t>
    <phoneticPr fontId="68" type="noConversion"/>
  </si>
  <si>
    <t>F2-250812(2)</t>
    <phoneticPr fontId="68" type="noConversion"/>
  </si>
  <si>
    <t>012507MA7INC1093</t>
    <phoneticPr fontId="68" type="noConversion"/>
  </si>
  <si>
    <t>TEMU7419904</t>
    <phoneticPr fontId="68" type="noConversion"/>
  </si>
  <si>
    <t>K2500715</t>
    <phoneticPr fontId="68" type="noConversion"/>
  </si>
  <si>
    <t>피알로지스틱(다이렉트코리아)</t>
    <phoneticPr fontId="68" type="noConversion"/>
  </si>
  <si>
    <t>WTAOINC25083021</t>
    <phoneticPr fontId="68" type="noConversion"/>
  </si>
  <si>
    <t>액상 실리콘</t>
    <phoneticPr fontId="68" type="noConversion"/>
  </si>
  <si>
    <t>LCL(3)</t>
    <phoneticPr fontId="68" type="noConversion"/>
  </si>
  <si>
    <t>F2-250812(3)</t>
    <phoneticPr fontId="68" type="noConversion"/>
  </si>
  <si>
    <t>TXGU6139840</t>
    <phoneticPr fontId="68" type="noConversion"/>
  </si>
  <si>
    <t>PNCHCM250812</t>
    <phoneticPr fontId="68" type="noConversion"/>
  </si>
  <si>
    <t>FCIU7237000</t>
    <phoneticPr fontId="68" type="noConversion"/>
  </si>
  <si>
    <t>세계 81차</t>
  </si>
  <si>
    <t>세계 82차</t>
  </si>
  <si>
    <t>수리 쓰리라차소스 5L</t>
    <phoneticPr fontId="68" type="noConversion"/>
  </si>
  <si>
    <t>몬 스위트칠리소스 5L</t>
    <phoneticPr fontId="68" type="noConversion"/>
  </si>
  <si>
    <t>몬 쓰리라차소스 2L</t>
    <phoneticPr fontId="68" type="noConversion"/>
  </si>
  <si>
    <t>뉴 월남쌈(사각16cm) 300g</t>
    <phoneticPr fontId="68" type="noConversion"/>
  </si>
  <si>
    <t>뉴 월남쌈사탕수수(원형22cm) 500g</t>
    <phoneticPr fontId="68" type="noConversion"/>
  </si>
  <si>
    <t>몬 월남쌈(원형16cm) 200g</t>
    <phoneticPr fontId="68" type="noConversion"/>
  </si>
  <si>
    <t>PNCHCM250813</t>
    <phoneticPr fontId="68" type="noConversion"/>
  </si>
  <si>
    <t>KTHSE2500674</t>
    <phoneticPr fontId="68" type="noConversion"/>
  </si>
  <si>
    <t>BSIU2969387</t>
    <phoneticPr fontId="68" type="noConversion"/>
  </si>
  <si>
    <t>TEMU0424745</t>
    <phoneticPr fontId="68" type="noConversion"/>
  </si>
  <si>
    <t>TEMU5662031</t>
    <phoneticPr fontId="68" type="noConversion"/>
  </si>
  <si>
    <t>SGEU2419799</t>
    <phoneticPr fontId="68" type="noConversion"/>
  </si>
  <si>
    <t>펜타 16차</t>
  </si>
  <si>
    <t>세계 79차</t>
  </si>
  <si>
    <t>세계 80차</t>
  </si>
  <si>
    <t>하이몬 피넛월남쌈소스 230g</t>
    <phoneticPr fontId="68" type="noConversion"/>
  </si>
  <si>
    <t>하이몬 피넛월남쌈소스 4,8kg</t>
    <phoneticPr fontId="68" type="noConversion"/>
  </si>
  <si>
    <t>하이몬 피넛월남쌈소스 230g(홈플용)</t>
    <phoneticPr fontId="68" type="noConversion"/>
  </si>
  <si>
    <t>몬 월남쌈(원형16cm) 200g*16(홈플용)</t>
    <phoneticPr fontId="68" type="noConversion"/>
  </si>
  <si>
    <t>몬 현미월남쌈(원형16cm) 200g*16(홈플용)</t>
    <phoneticPr fontId="68" type="noConversion"/>
  </si>
  <si>
    <t>몬 현미월남쌈(원형16cm) 200g</t>
    <phoneticPr fontId="68" type="noConversion"/>
  </si>
  <si>
    <t>KTHSE2500694</t>
  </si>
  <si>
    <t>PNCHCM250815</t>
  </si>
  <si>
    <t>수리 158차</t>
  </si>
  <si>
    <t>수리 159차</t>
  </si>
  <si>
    <t>수리 160차</t>
  </si>
  <si>
    <t>수리 161차</t>
  </si>
  <si>
    <t>수리 162차</t>
  </si>
  <si>
    <t>몬 스위트칠리소스 295ml</t>
    <phoneticPr fontId="68" type="noConversion"/>
  </si>
  <si>
    <t>몬 스위트칠리소스 435ml(튜브)</t>
    <phoneticPr fontId="68" type="noConversion"/>
  </si>
  <si>
    <t>몬 씨푸드용 망고칠리소스 295ml</t>
    <phoneticPr fontId="68" type="noConversion"/>
  </si>
  <si>
    <t>수리 스프링롤소스 435ml(튜브)</t>
    <phoneticPr fontId="68" type="noConversion"/>
  </si>
  <si>
    <t>하이몬 쌀국수칠리소스 230g</t>
    <phoneticPr fontId="68" type="noConversion"/>
  </si>
  <si>
    <t>하이몬 해선장소스 260g</t>
    <phoneticPr fontId="68" type="noConversion"/>
  </si>
  <si>
    <t>수리 타마린 227g</t>
    <phoneticPr fontId="68" type="noConversion"/>
  </si>
  <si>
    <t>몬 분짜소스 295ml</t>
    <phoneticPr fontId="68" type="noConversion"/>
  </si>
  <si>
    <t>KTHSE2500676</t>
    <phoneticPr fontId="68" type="noConversion"/>
  </si>
  <si>
    <t>타이아시아 11차</t>
  </si>
  <si>
    <t>수리 163차</t>
  </si>
  <si>
    <t>시암 4차</t>
  </si>
  <si>
    <t>타이누들 3mm 400g</t>
    <phoneticPr fontId="68" type="noConversion"/>
  </si>
  <si>
    <t>타마린 페이스트 10kg</t>
    <phoneticPr fontId="68" type="noConversion"/>
  </si>
  <si>
    <t>KTHSE2500719</t>
    <phoneticPr fontId="68" type="noConversion"/>
  </si>
  <si>
    <t>손순복 6차</t>
  </si>
  <si>
    <t>유니온 26차</t>
  </si>
  <si>
    <t>타이와 4차</t>
  </si>
  <si>
    <t>에그누들 454g</t>
    <phoneticPr fontId="68" type="noConversion"/>
  </si>
  <si>
    <t>몬 라이스누들 1mm 250g</t>
    <phoneticPr fontId="68" type="noConversion"/>
  </si>
  <si>
    <t>멍빈누들 200g</t>
    <phoneticPr fontId="68" type="noConversion"/>
  </si>
  <si>
    <t>멍빈누들 500g</t>
    <phoneticPr fontId="68" type="noConversion"/>
  </si>
  <si>
    <t>타피오카 펄 400g</t>
    <phoneticPr fontId="68" type="noConversion"/>
  </si>
  <si>
    <t>KTHSE2500722</t>
  </si>
  <si>
    <t>OOLU2310003500</t>
    <phoneticPr fontId="68" type="noConversion"/>
  </si>
  <si>
    <t>참치캔</t>
    <phoneticPr fontId="68" type="noConversion"/>
  </si>
  <si>
    <t>ETA 8/16,아주팔레트적재,현품에 한글라벨이 부착되어 있는지 확인 부탁드립니다</t>
    <phoneticPr fontId="68" type="noConversion"/>
  </si>
  <si>
    <t>KMTCBKK3696567</t>
    <phoneticPr fontId="68" type="noConversion"/>
  </si>
  <si>
    <t>ETA 8/16, KPP 작업 (PLT=72CT)</t>
    <phoneticPr fontId="68" type="noConversion"/>
  </si>
  <si>
    <t>FCIU6536325</t>
    <phoneticPr fontId="68" type="noConversion"/>
  </si>
  <si>
    <t>BEAU2858090</t>
    <phoneticPr fontId="68" type="noConversion"/>
  </si>
  <si>
    <t>BEAU2942220</t>
    <phoneticPr fontId="68" type="noConversion"/>
  </si>
  <si>
    <t>TEMU0384426</t>
    <phoneticPr fontId="68" type="noConversion"/>
  </si>
  <si>
    <t>BEAU2843697</t>
    <phoneticPr fontId="68" type="noConversion"/>
  </si>
  <si>
    <t>KTHSE2500694</t>
    <phoneticPr fontId="68" type="noConversion"/>
  </si>
  <si>
    <t>KTHSE2500674</t>
    <phoneticPr fontId="68" type="noConversion"/>
  </si>
  <si>
    <t>AMO251025</t>
    <phoneticPr fontId="68" type="noConversion"/>
  </si>
  <si>
    <t>ONEU2108412</t>
    <phoneticPr fontId="68" type="noConversion"/>
  </si>
  <si>
    <t>SITTAGIN512638</t>
    <phoneticPr fontId="68" type="noConversion"/>
  </si>
  <si>
    <t>SITU2628014</t>
    <phoneticPr fontId="68" type="noConversion"/>
  </si>
  <si>
    <t>WDFCGBF31452116</t>
    <phoneticPr fontId="68" type="noConversion"/>
  </si>
  <si>
    <t>WDFU1223856</t>
    <phoneticPr fontId="68" type="noConversion"/>
  </si>
  <si>
    <t>F2-250819</t>
    <phoneticPr fontId="68" type="noConversion"/>
  </si>
  <si>
    <t>TEMU5525487</t>
    <phoneticPr fontId="68" type="noConversion"/>
  </si>
  <si>
    <t>PNCHCM250815</t>
    <phoneticPr fontId="68" type="noConversion"/>
  </si>
  <si>
    <t>KTHSE2500687</t>
    <phoneticPr fontId="68" type="noConversion"/>
  </si>
  <si>
    <t>SEGU1881570</t>
    <phoneticPr fontId="68" type="noConversion"/>
  </si>
  <si>
    <t>피알로지스틱(다이렉트코리아)</t>
    <phoneticPr fontId="68" type="noConversion"/>
  </si>
  <si>
    <t>코만</t>
    <phoneticPr fontId="68" type="noConversion"/>
  </si>
  <si>
    <t>CAIU4705080</t>
    <phoneticPr fontId="68" type="noConversion"/>
  </si>
  <si>
    <t>CSNU1966370</t>
    <phoneticPr fontId="68" type="noConversion"/>
  </si>
  <si>
    <t>OOLKLA5050</t>
    <phoneticPr fontId="68" type="noConversion"/>
  </si>
  <si>
    <t>FCIU6547572</t>
    <phoneticPr fontId="68" type="noConversion"/>
  </si>
  <si>
    <t>KMC726538</t>
    <phoneticPr fontId="68" type="noConversion"/>
  </si>
  <si>
    <t>XMZ7261634100</t>
  </si>
  <si>
    <t>CSLU1057641</t>
    <phoneticPr fontId="68" type="noConversion"/>
  </si>
  <si>
    <t>CV906238</t>
    <phoneticPr fontId="68" type="noConversion"/>
  </si>
  <si>
    <t>목이버섯A 600G</t>
    <phoneticPr fontId="68" type="noConversion"/>
  </si>
  <si>
    <t>목이버섯B 600G</t>
    <phoneticPr fontId="68" type="noConversion"/>
  </si>
  <si>
    <t>BSIU3156020</t>
    <phoneticPr fontId="68" type="noConversion"/>
  </si>
  <si>
    <t>PANP763506</t>
    <phoneticPr fontId="68" type="noConversion"/>
  </si>
  <si>
    <t>JYPRQD2508050</t>
    <phoneticPr fontId="68" type="noConversion"/>
  </si>
  <si>
    <t>백초생강(초)</t>
    <phoneticPr fontId="68" type="noConversion"/>
  </si>
  <si>
    <t>적초생강(초)</t>
    <phoneticPr fontId="68" type="noConversion"/>
  </si>
  <si>
    <t>012508DU2PUS0113</t>
    <phoneticPr fontId="68" type="noConversion"/>
  </si>
  <si>
    <t>BEAU5409703</t>
    <phoneticPr fontId="68" type="noConversion"/>
  </si>
  <si>
    <t>DJHN225882</t>
    <phoneticPr fontId="68" type="noConversion"/>
  </si>
  <si>
    <t>칩블럭(69*89*85)</t>
    <phoneticPr fontId="68" type="noConversion"/>
  </si>
  <si>
    <t>012508MA7INC0160</t>
    <phoneticPr fontId="68" type="noConversion"/>
  </si>
  <si>
    <t>DYLU5136911</t>
    <phoneticPr fontId="68" type="noConversion"/>
  </si>
  <si>
    <t>DYL763817</t>
    <phoneticPr fontId="68" type="noConversion"/>
  </si>
  <si>
    <t>XMZ7261634100</t>
    <phoneticPr fontId="68" type="noConversion"/>
  </si>
  <si>
    <t>BSIU8201668</t>
    <phoneticPr fontId="68" type="noConversion"/>
  </si>
  <si>
    <t>시노로지스(해인에프에스)</t>
    <phoneticPr fontId="68" type="noConversion"/>
  </si>
  <si>
    <t xml:space="preserve">SNKO190250703309 </t>
    <phoneticPr fontId="68" type="noConversion"/>
  </si>
  <si>
    <t>HALU2355910</t>
    <phoneticPr fontId="68" type="noConversion"/>
  </si>
  <si>
    <t>HALU2357657</t>
    <phoneticPr fontId="68" type="noConversion"/>
  </si>
  <si>
    <t>SKLU2315544</t>
    <phoneticPr fontId="68" type="noConversion"/>
  </si>
  <si>
    <t>SKLU2318543</t>
    <phoneticPr fontId="68" type="noConversion"/>
  </si>
  <si>
    <t>SKLU2352337</t>
    <phoneticPr fontId="68" type="noConversion"/>
  </si>
  <si>
    <t>SKLCH025831</t>
    <phoneticPr fontId="68" type="noConversion"/>
  </si>
  <si>
    <t>SKLCH025777</t>
    <phoneticPr fontId="68" type="noConversion"/>
  </si>
  <si>
    <t>SKLCH025839</t>
    <phoneticPr fontId="68" type="noConversion"/>
  </si>
  <si>
    <t>SKLCH025832</t>
    <phoneticPr fontId="68" type="noConversion"/>
  </si>
  <si>
    <t>SKLCH025840</t>
    <phoneticPr fontId="68" type="noConversion"/>
  </si>
  <si>
    <t>25KG설탕</t>
    <phoneticPr fontId="68" type="noConversion"/>
  </si>
  <si>
    <t>백초생강3KG</t>
    <phoneticPr fontId="68" type="noConversion"/>
  </si>
  <si>
    <t>백초생강1,3KG</t>
    <phoneticPr fontId="68" type="noConversion"/>
  </si>
  <si>
    <t xml:space="preserve">SNKO190250701766 </t>
    <phoneticPr fontId="68" type="noConversion"/>
  </si>
  <si>
    <t>15KG 설탕</t>
    <phoneticPr fontId="68" type="noConversion"/>
  </si>
  <si>
    <t>GCXU2426600</t>
    <phoneticPr fontId="68" type="noConversion"/>
  </si>
  <si>
    <t>HALU2422243</t>
    <phoneticPr fontId="68" type="noConversion"/>
  </si>
  <si>
    <t>HALU2431564</t>
    <phoneticPr fontId="68" type="noConversion"/>
  </si>
  <si>
    <t>HALU2452470</t>
    <phoneticPr fontId="68" type="noConversion"/>
  </si>
  <si>
    <t>HALU2452612</t>
    <phoneticPr fontId="68" type="noConversion"/>
  </si>
  <si>
    <t>SKLU2322646</t>
    <phoneticPr fontId="68" type="noConversion"/>
  </si>
  <si>
    <t>SKLU2351691</t>
    <phoneticPr fontId="68" type="noConversion"/>
  </si>
  <si>
    <t>SKLU2360749</t>
    <phoneticPr fontId="68" type="noConversion"/>
  </si>
  <si>
    <t>SKLU2408842</t>
    <phoneticPr fontId="68" type="noConversion"/>
  </si>
  <si>
    <t>SKLU2481519</t>
    <phoneticPr fontId="68" type="noConversion"/>
  </si>
  <si>
    <t>SKLU2487796</t>
    <phoneticPr fontId="68" type="noConversion"/>
  </si>
  <si>
    <t>TGCU2397365</t>
    <phoneticPr fontId="68" type="noConversion"/>
  </si>
  <si>
    <t>SKLCH029083</t>
    <phoneticPr fontId="68" type="noConversion"/>
  </si>
  <si>
    <t>SKLCH029139</t>
    <phoneticPr fontId="68" type="noConversion"/>
  </si>
  <si>
    <t>SKLCH029149</t>
    <phoneticPr fontId="68" type="noConversion"/>
  </si>
  <si>
    <t>SKLCH029105</t>
    <phoneticPr fontId="68" type="noConversion"/>
  </si>
  <si>
    <t>SKLCH029127</t>
    <phoneticPr fontId="68" type="noConversion"/>
  </si>
  <si>
    <t>SKLCH029084</t>
    <phoneticPr fontId="68" type="noConversion"/>
  </si>
  <si>
    <t>SKLCH029106</t>
    <phoneticPr fontId="68" type="noConversion"/>
  </si>
  <si>
    <t>SKLCH021352</t>
    <phoneticPr fontId="68" type="noConversion"/>
  </si>
  <si>
    <t>SKLCH029128</t>
    <phoneticPr fontId="68" type="noConversion"/>
  </si>
  <si>
    <t>SKLCH029193</t>
    <phoneticPr fontId="68" type="noConversion"/>
  </si>
  <si>
    <t>SKLCH029140</t>
    <phoneticPr fontId="68" type="noConversion"/>
  </si>
  <si>
    <t>SKLCH029150</t>
    <phoneticPr fontId="68" type="noConversion"/>
  </si>
  <si>
    <t>The Spice Factory 7차(과세)</t>
    <phoneticPr fontId="68" type="noConversion"/>
  </si>
  <si>
    <t>APO250847</t>
    <phoneticPr fontId="68" type="noConversion"/>
  </si>
  <si>
    <t>NYKU3655931</t>
    <phoneticPr fontId="68" type="noConversion"/>
  </si>
  <si>
    <t>KTHSE2500718</t>
    <phoneticPr fontId="68" type="noConversion"/>
  </si>
  <si>
    <t>KTHSE2500717</t>
    <phoneticPr fontId="68" type="noConversion"/>
  </si>
  <si>
    <t>BFSZ2508092</t>
    <phoneticPr fontId="68" type="noConversion"/>
  </si>
  <si>
    <t>HCMKRINC250885</t>
    <phoneticPr fontId="68" type="noConversion"/>
  </si>
  <si>
    <t>튀긴마늘</t>
    <phoneticPr fontId="68" type="noConversion"/>
  </si>
  <si>
    <t>LCL</t>
    <phoneticPr fontId="68" type="noConversion"/>
  </si>
  <si>
    <t>HSLU2008564</t>
    <phoneticPr fontId="68" type="noConversion"/>
  </si>
  <si>
    <t>CAIU6950213</t>
    <phoneticPr fontId="68" type="noConversion"/>
  </si>
  <si>
    <t>SEKU5834864</t>
    <phoneticPr fontId="68" type="noConversion"/>
  </si>
  <si>
    <t>KTHSE2500722</t>
    <phoneticPr fontId="68" type="noConversion"/>
  </si>
  <si>
    <t>KMTU7449394</t>
    <phoneticPr fontId="68" type="noConversion"/>
  </si>
  <si>
    <t>WDFU1212933</t>
    <phoneticPr fontId="68" type="noConversion"/>
  </si>
  <si>
    <t xml:space="preserve">WDFCGBF31482116 </t>
    <phoneticPr fontId="68" type="noConversion"/>
  </si>
  <si>
    <t>MAEU253789730</t>
    <phoneticPr fontId="68" type="noConversion"/>
  </si>
  <si>
    <t>통관후 명인상사로 재고이관</t>
    <phoneticPr fontId="68" type="noConversion"/>
  </si>
  <si>
    <t>SJTJ25080048</t>
    <phoneticPr fontId="68" type="noConversion"/>
  </si>
  <si>
    <t>F2-250827</t>
    <phoneticPr fontId="68" type="noConversion"/>
  </si>
  <si>
    <t>08/27 당일 출고 예정입니다</t>
    <phoneticPr fontId="68" type="noConversion"/>
  </si>
  <si>
    <t>안티치콜리 6차</t>
  </si>
  <si>
    <t>안티치콜리 8차</t>
  </si>
  <si>
    <t>안티치콜리 9차</t>
  </si>
  <si>
    <t>스퀴드 4차</t>
  </si>
  <si>
    <t>발사믹 크림 500ml</t>
    <phoneticPr fontId="68" type="noConversion"/>
  </si>
  <si>
    <t>발사믹 식초 5L</t>
    <phoneticPr fontId="68" type="noConversion"/>
  </si>
  <si>
    <t>화이트와인 식초 500ml</t>
    <phoneticPr fontId="68" type="noConversion"/>
  </si>
  <si>
    <t>화이트와인 식초 5L</t>
    <phoneticPr fontId="68" type="noConversion"/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</si>
  <si>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</si>
  <si>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</si>
  <si>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</si>
  <si>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AMO251308</t>
  </si>
  <si>
    <t>HFIBKO258001</t>
  </si>
  <si>
    <t>수리 144차</t>
  </si>
  <si>
    <t>수리 165차</t>
  </si>
  <si>
    <t>수리 172차</t>
  </si>
  <si>
    <t>수리 173차</t>
  </si>
  <si>
    <t>몬 스위트칠리소스 5L</t>
    <phoneticPr fontId="68" type="noConversion"/>
  </si>
  <si>
    <t>수리 칠리오일 295ml</t>
    <phoneticPr fontId="68" type="noConversion"/>
  </si>
  <si>
    <t>몬 스위트칠리소스 295ml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</si>
  <si>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</si>
  <si>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</si>
  <si>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KTHSE2500721</t>
    <phoneticPr fontId="68" type="noConversion"/>
  </si>
  <si>
    <t>유니온 29차</t>
  </si>
  <si>
    <t>타이아시아 12차</t>
  </si>
  <si>
    <t>펜타 17차</t>
  </si>
  <si>
    <t>몬 라이스누들 3mm 250g</t>
    <phoneticPr fontId="68" type="noConversion"/>
  </si>
  <si>
    <t>몬 라이스누들 3mm 500g</t>
    <phoneticPr fontId="68" type="noConversion"/>
  </si>
  <si>
    <t>타이누들 1mm 400g</t>
    <phoneticPr fontId="68" type="noConversion"/>
  </si>
  <si>
    <t>타이누들 1mm 4kg</t>
    <phoneticPr fontId="68" type="noConversion"/>
  </si>
  <si>
    <t>타이누들 5mm 400g</t>
    <phoneticPr fontId="68" type="noConversion"/>
  </si>
  <si>
    <t>하이몬 피넛월남쌈소스 230g</t>
    <phoneticPr fontId="68" type="noConversion"/>
  </si>
  <si>
    <t>하이몬 쌀국수장국 220g</t>
    <phoneticPr fontId="68" type="noConversion"/>
  </si>
  <si>
    <t>KTHSE2500743</t>
  </si>
  <si>
    <t>KTHSE2500737</t>
  </si>
  <si>
    <t>KTHSE2500725</t>
  </si>
  <si>
    <t>세계 71차</t>
  </si>
  <si>
    <t>세계 72차</t>
  </si>
  <si>
    <t>AGC 1차</t>
  </si>
  <si>
    <t>수리 164차</t>
  </si>
  <si>
    <t>수리 166차</t>
  </si>
  <si>
    <t>뉴 월남쌈(원형16cm) 300g</t>
    <phoneticPr fontId="68" type="noConversion"/>
  </si>
  <si>
    <t>몬 월남쌈(원형16cm) 200g</t>
    <phoneticPr fontId="68" type="noConversion"/>
  </si>
  <si>
    <t>글레이즈 위드 모데나 발사믹 비니거 500ml</t>
    <phoneticPr fontId="68" type="noConversion"/>
  </si>
  <si>
    <t>몬 스위트칠리소스 200ml</t>
    <phoneticPr fontId="68" type="noConversion"/>
  </si>
  <si>
    <t>KTHSE2500720</t>
  </si>
  <si>
    <t>수리 167차</t>
  </si>
  <si>
    <t>수리 168차</t>
  </si>
  <si>
    <t>수리 170차</t>
  </si>
  <si>
    <t>수리 171차</t>
  </si>
  <si>
    <t>수리 174차</t>
  </si>
  <si>
    <t>몬 스위트칠리소스 20L</t>
    <phoneticPr fontId="68" type="noConversion"/>
  </si>
  <si>
    <t>몬 스위트칠리소스 295ml(홈플용)</t>
    <phoneticPr fontId="68" type="noConversion"/>
  </si>
  <si>
    <t>KTHSE2500720</t>
    <phoneticPr fontId="68" type="noConversion"/>
  </si>
  <si>
    <t>하이몬 쌀국수장국 4,5kg</t>
  </si>
  <si>
    <t>AMO250991</t>
    <phoneticPr fontId="68" type="noConversion"/>
  </si>
  <si>
    <t>ONEU2700416</t>
    <phoneticPr fontId="68" type="noConversion"/>
  </si>
  <si>
    <t>AMO2509911</t>
    <phoneticPr fontId="68" type="noConversion"/>
  </si>
  <si>
    <t>ONEU2736527</t>
    <phoneticPr fontId="68" type="noConversion"/>
  </si>
  <si>
    <t>AMO251308</t>
    <phoneticPr fontId="68" type="noConversion"/>
  </si>
  <si>
    <t>ONEU3089549</t>
    <phoneticPr fontId="68" type="noConversion"/>
  </si>
  <si>
    <t>HFIBKO258001</t>
    <phoneticPr fontId="68" type="noConversion"/>
  </si>
  <si>
    <t>SKLU2110164</t>
    <phoneticPr fontId="68" type="noConversion"/>
  </si>
  <si>
    <t>SEGU3376095</t>
    <phoneticPr fontId="68" type="noConversion"/>
  </si>
  <si>
    <t>SEGU2494730</t>
    <phoneticPr fontId="68" type="noConversion"/>
  </si>
  <si>
    <t>SEGU2989050</t>
    <phoneticPr fontId="68" type="noConversion"/>
  </si>
  <si>
    <t>SEGU2994530</t>
    <phoneticPr fontId="68" type="noConversion"/>
  </si>
  <si>
    <t>KMTU7438851</t>
    <phoneticPr fontId="68" type="noConversion"/>
  </si>
  <si>
    <t>SEGU2986853</t>
    <phoneticPr fontId="68" type="noConversion"/>
  </si>
  <si>
    <t>TEMU0269356</t>
    <phoneticPr fontId="68" type="noConversion"/>
  </si>
  <si>
    <t>BEAU2603567</t>
    <phoneticPr fontId="68" type="noConversion"/>
  </si>
  <si>
    <t>FTAU1062959</t>
    <phoneticPr fontId="68" type="noConversion"/>
  </si>
  <si>
    <t>FTAU1085764</t>
    <phoneticPr fontId="68" type="noConversion"/>
  </si>
  <si>
    <t>TEMU0439093</t>
  </si>
  <si>
    <t>KTHSE2500743</t>
    <phoneticPr fontId="68" type="noConversion"/>
  </si>
  <si>
    <t>FFAU1063500</t>
    <phoneticPr fontId="68" type="noConversion"/>
  </si>
  <si>
    <t>KTHSE2500737</t>
    <phoneticPr fontId="68" type="noConversion"/>
  </si>
  <si>
    <t>KMTU7422238</t>
    <phoneticPr fontId="68" type="noConversion"/>
  </si>
  <si>
    <t>KTHSE2500725</t>
    <phoneticPr fontId="68" type="noConversion"/>
  </si>
  <si>
    <t>TEMU0410865</t>
    <phoneticPr fontId="68" type="noConversion"/>
  </si>
  <si>
    <t>AMO251176</t>
    <phoneticPr fontId="68" type="noConversion"/>
  </si>
  <si>
    <t>TMXGICHD7160015D</t>
    <phoneticPr fontId="68" type="noConversion"/>
  </si>
  <si>
    <t>DWSU2404000</t>
    <phoneticPr fontId="68" type="noConversion"/>
  </si>
  <si>
    <t>0191636</t>
    <phoneticPr fontId="68" type="noConversion"/>
  </si>
  <si>
    <t>JKT0500715</t>
    <phoneticPr fontId="68" type="noConversion"/>
  </si>
  <si>
    <t>ETA 9/1</t>
    <phoneticPr fontId="68" type="noConversion"/>
  </si>
  <si>
    <t>G3S6625080112</t>
    <phoneticPr fontId="68" type="noConversion"/>
  </si>
  <si>
    <t>ETA 8/27</t>
    <phoneticPr fontId="68" type="noConversion"/>
  </si>
  <si>
    <t>OBL 접수 유무 8/26</t>
    <phoneticPr fontId="68" type="noConversion"/>
  </si>
  <si>
    <t>F/T 9/5</t>
    <phoneticPr fontId="68" type="noConversion"/>
  </si>
  <si>
    <t>LCL</t>
    <phoneticPr fontId="68" type="noConversion"/>
  </si>
  <si>
    <t>CKCOTAO2016556</t>
    <phoneticPr fontId="68" type="noConversion"/>
  </si>
  <si>
    <t>단무지슬라이스</t>
    <phoneticPr fontId="68" type="noConversion"/>
  </si>
  <si>
    <t>SEGU9738545</t>
    <phoneticPr fontId="68" type="noConversion"/>
  </si>
  <si>
    <t>CKL393619</t>
    <phoneticPr fontId="68" type="noConversion"/>
  </si>
  <si>
    <t>PNCHCM250814</t>
    <phoneticPr fontId="68" type="noConversion"/>
  </si>
  <si>
    <t>YZJHP2191EQDIH607</t>
    <phoneticPr fontId="68" type="noConversion"/>
  </si>
  <si>
    <t>튀긴마늘슬라이스A 500g</t>
    <phoneticPr fontId="68" type="noConversion"/>
  </si>
  <si>
    <t>튀긴마늘슬라이스A 150g</t>
    <phoneticPr fontId="68" type="noConversion"/>
  </si>
  <si>
    <t>튀긴마늘슬라이스B 500g</t>
    <phoneticPr fontId="68" type="noConversion"/>
  </si>
  <si>
    <t>튀긴마늘후레이크 300g</t>
    <phoneticPr fontId="68" type="noConversion"/>
  </si>
  <si>
    <t>갈릭칩 200g</t>
    <phoneticPr fontId="68" type="noConversion"/>
  </si>
  <si>
    <t>DWSU2406213</t>
    <phoneticPr fontId="68" type="noConversion"/>
  </si>
  <si>
    <t>SKY002032</t>
    <phoneticPr fontId="68" type="noConversion"/>
  </si>
  <si>
    <t>HASLS22250701036</t>
    <phoneticPr fontId="68" type="noConversion"/>
  </si>
  <si>
    <t>CXDU2375408</t>
  </si>
  <si>
    <t>DFSU1502440</t>
  </si>
  <si>
    <t>DFSU3091815</t>
  </si>
  <si>
    <t>SEGU1065725</t>
  </si>
  <si>
    <t>SKLU1427555</t>
  </si>
  <si>
    <t>SKLU1965231</t>
  </si>
  <si>
    <t>SKLU2012018</t>
  </si>
  <si>
    <t>SKLU2020461</t>
  </si>
  <si>
    <t>SKLU2046701</t>
  </si>
  <si>
    <t>SKLU2129391</t>
  </si>
  <si>
    <t>HAL429646</t>
  </si>
  <si>
    <t>HAL429648</t>
  </si>
  <si>
    <t>HAL429582</t>
  </si>
  <si>
    <t>HAL422208</t>
  </si>
  <si>
    <t>HAL422158</t>
  </si>
  <si>
    <t>HAL429650</t>
  </si>
  <si>
    <t>HAL422151</t>
  </si>
  <si>
    <t>HAL429547</t>
  </si>
  <si>
    <t>HAL429702</t>
  </si>
  <si>
    <t>HAL429647</t>
  </si>
  <si>
    <t>HASLS22250702017</t>
    <phoneticPr fontId="68" type="noConversion"/>
  </si>
  <si>
    <t>HASLS22250801084</t>
    <phoneticPr fontId="68" type="noConversion"/>
  </si>
  <si>
    <t>우리에프엠-119EA</t>
    <phoneticPr fontId="68" type="noConversion"/>
  </si>
  <si>
    <t>티엘에스-51EA</t>
    <phoneticPr fontId="68" type="noConversion"/>
  </si>
  <si>
    <t>엘리트-30EA</t>
    <phoneticPr fontId="68" type="noConversion"/>
  </si>
  <si>
    <t>SEKU5657183</t>
    <phoneticPr fontId="68" type="noConversion"/>
  </si>
  <si>
    <t>WDFCGBF31512116</t>
    <phoneticPr fontId="68" type="noConversion"/>
  </si>
  <si>
    <t>WDFU4103200</t>
    <phoneticPr fontId="68" type="noConversion"/>
  </si>
  <si>
    <t>051389</t>
    <phoneticPr fontId="68" type="noConversion"/>
  </si>
  <si>
    <t>CSC2557SG002</t>
    <phoneticPr fontId="68" type="noConversion"/>
  </si>
  <si>
    <t>WFHU1466029</t>
    <phoneticPr fontId="68" type="noConversion"/>
  </si>
  <si>
    <t>SKY001501</t>
    <phoneticPr fontId="68" type="noConversion"/>
  </si>
  <si>
    <t>MARS 3차</t>
  </si>
  <si>
    <t>안티치콜리 13차</t>
  </si>
  <si>
    <t>민트젤리 290g</t>
    <phoneticPr fontId="68" type="noConversion"/>
  </si>
  <si>
    <t>민트젤리 3kg</t>
    <phoneticPr fontId="68" type="noConversion"/>
  </si>
  <si>
    <t>레드와인 식초 500ml</t>
    <phoneticPr fontId="68" type="noConversion"/>
  </si>
  <si>
    <t>발사믹 식초 5L</t>
    <phoneticPr fontId="68" type="noConversion"/>
  </si>
  <si>
    <t>PLF1613501C</t>
  </si>
  <si>
    <t>AMO251315</t>
  </si>
  <si>
    <t>세계 75차</t>
  </si>
  <si>
    <t>세계 76차</t>
  </si>
  <si>
    <t>뉴 월남쌈(원형16cm) 300g</t>
    <phoneticPr fontId="68" type="noConversion"/>
  </si>
  <si>
    <t>뉴 월남쌈사탕수수(원형22cm) 500g</t>
    <phoneticPr fontId="68" type="noConversion"/>
  </si>
  <si>
    <t>몬 월남쌈(원형16cm) 200g</t>
    <phoneticPr fontId="68" type="noConversion"/>
  </si>
  <si>
    <t>PNCHCM250816</t>
    <phoneticPr fontId="68" type="noConversion"/>
  </si>
  <si>
    <t>타이코코넛 9차</t>
  </si>
  <si>
    <t>몬 코코넛밀크 400ml</t>
    <phoneticPr fontId="68" type="noConversion"/>
  </si>
  <si>
    <t>몬 코코넛밀크 2,900ml</t>
    <phoneticPr fontId="68" type="noConversion"/>
  </si>
  <si>
    <t>세계 77차</t>
  </si>
  <si>
    <t>세계 78차</t>
  </si>
  <si>
    <t>수리 175차</t>
  </si>
  <si>
    <t>수리 176차</t>
  </si>
  <si>
    <t>수리 177차</t>
  </si>
  <si>
    <t>뉴 월남쌈(원형18cm) 300g</t>
    <phoneticPr fontId="68" type="noConversion"/>
  </si>
  <si>
    <t>몬 월남쌈(사각16cm) 200g</t>
    <phoneticPr fontId="68" type="noConversion"/>
  </si>
  <si>
    <t>몬 스위트칠리소스 200ml</t>
    <phoneticPr fontId="68" type="noConversion"/>
  </si>
  <si>
    <t>몬 스위트칠리소스 295ml</t>
    <phoneticPr fontId="68" type="noConversion"/>
  </si>
  <si>
    <t>몬 스위트칠리소스 435ml(튜브)</t>
    <phoneticPr fontId="68" type="noConversion"/>
  </si>
  <si>
    <t>KTHSE2500768</t>
    <phoneticPr fontId="68" type="noConversion"/>
  </si>
  <si>
    <t>PLF1613501C</t>
    <phoneticPr fontId="68" type="noConversion"/>
  </si>
  <si>
    <t>BSIU3211236</t>
    <phoneticPr fontId="68" type="noConversion"/>
  </si>
  <si>
    <t>AMO251315</t>
    <phoneticPr fontId="68" type="noConversion"/>
  </si>
  <si>
    <t>ONEU2287766</t>
    <phoneticPr fontId="68" type="noConversion"/>
  </si>
  <si>
    <t>KKTU7816998</t>
    <phoneticPr fontId="68" type="noConversion"/>
  </si>
  <si>
    <t>BSIU8202181</t>
    <phoneticPr fontId="68" type="noConversion"/>
  </si>
  <si>
    <t>HFIBKO25804C</t>
    <phoneticPr fontId="68" type="noConversion"/>
  </si>
  <si>
    <t>KMTU7404614</t>
  </si>
  <si>
    <t>KMTU7419888</t>
  </si>
  <si>
    <t>KMTU7448253</t>
  </si>
  <si>
    <t>SEGU1329290</t>
  </si>
  <si>
    <t>SEGU3009171</t>
  </si>
  <si>
    <t>SEGU3273604</t>
  </si>
  <si>
    <t>TEMU0430202</t>
  </si>
  <si>
    <t>TEMU0779600</t>
  </si>
  <si>
    <t>TEMU0779832</t>
  </si>
  <si>
    <t>TEMU5525450</t>
  </si>
  <si>
    <t>KMC674282</t>
  </si>
  <si>
    <t>KMC674355</t>
  </si>
  <si>
    <t>KMC674366</t>
  </si>
  <si>
    <t>KMC674293</t>
  </si>
  <si>
    <t>KMC674289</t>
  </si>
  <si>
    <t>KMC674670</t>
  </si>
  <si>
    <t>KMC674651</t>
  </si>
  <si>
    <t>KMC674354</t>
  </si>
  <si>
    <t>KMC674287</t>
  </si>
  <si>
    <t>KMC674369</t>
  </si>
  <si>
    <t>KMTCBKK3709505</t>
    <phoneticPr fontId="68" type="noConversion"/>
  </si>
  <si>
    <t>FTAU1039970</t>
    <phoneticPr fontId="68" type="noConversion"/>
  </si>
  <si>
    <t>KMC728979</t>
    <phoneticPr fontId="68" type="noConversion"/>
  </si>
  <si>
    <t>ONEYANRF18613900</t>
    <phoneticPr fontId="68" type="noConversion"/>
  </si>
  <si>
    <t>합성수지</t>
    <phoneticPr fontId="68" type="noConversion"/>
  </si>
  <si>
    <t>ONEYANRF16398300</t>
    <phoneticPr fontId="68" type="noConversion"/>
  </si>
  <si>
    <t>ONEYGOAF20110600</t>
    <phoneticPr fontId="68" type="noConversion"/>
  </si>
  <si>
    <t>ONEYANRF15719600</t>
    <phoneticPr fontId="68" type="noConversion"/>
  </si>
  <si>
    <t>ONEYANRF17468900</t>
    <phoneticPr fontId="68" type="noConversion"/>
  </si>
  <si>
    <t>인고트(브랜드 DR TIN)</t>
    <phoneticPr fontId="68" type="noConversion"/>
  </si>
  <si>
    <t>F2-250901</t>
    <phoneticPr fontId="68" type="noConversion"/>
  </si>
  <si>
    <t>9/1 당일 출고 예정입니다</t>
    <phoneticPr fontId="68" type="noConversion"/>
  </si>
  <si>
    <t>F2-250904</t>
    <phoneticPr fontId="68" type="noConversion"/>
  </si>
  <si>
    <t>MRKU9642670</t>
    <phoneticPr fontId="68" type="noConversion"/>
  </si>
  <si>
    <t>TR1100310</t>
    <phoneticPr fontId="68" type="noConversion"/>
  </si>
  <si>
    <t>1PLT=40bag,KPP</t>
    <phoneticPr fontId="68" type="noConversion"/>
  </si>
  <si>
    <t>HPHDW2508INC054</t>
    <phoneticPr fontId="68" type="noConversion"/>
  </si>
  <si>
    <t>SITU9066053</t>
    <phoneticPr fontId="68" type="noConversion"/>
  </si>
  <si>
    <t>SITR343788</t>
    <phoneticPr fontId="68" type="noConversion"/>
  </si>
  <si>
    <t>SITU9148212</t>
    <phoneticPr fontId="68" type="noConversion"/>
  </si>
  <si>
    <t>SITR351007</t>
    <phoneticPr fontId="68" type="noConversion"/>
  </si>
  <si>
    <t>10시 입고</t>
    <phoneticPr fontId="68" type="noConversion"/>
  </si>
  <si>
    <t>012508GR3INC0915</t>
    <phoneticPr fontId="68" type="noConversion"/>
  </si>
  <si>
    <t>HPHDW2508INC135</t>
    <phoneticPr fontId="68" type="noConversion"/>
  </si>
  <si>
    <t>BEAU6451082</t>
    <phoneticPr fontId="68" type="noConversion"/>
  </si>
  <si>
    <t>MT002962</t>
    <phoneticPr fontId="68" type="noConversion"/>
  </si>
  <si>
    <t>TCKU7238727</t>
    <phoneticPr fontId="68" type="noConversion"/>
  </si>
  <si>
    <t>SITR348493</t>
    <phoneticPr fontId="68" type="noConversion"/>
  </si>
  <si>
    <t>HS트레이딩(세종우드텍)</t>
    <phoneticPr fontId="68" type="noConversion"/>
  </si>
  <si>
    <t>시노로지스(명인상사)</t>
    <phoneticPr fontId="68" type="noConversion"/>
  </si>
  <si>
    <t>SEKU9002775</t>
    <phoneticPr fontId="68" type="noConversion"/>
  </si>
  <si>
    <t>HAJKT08077</t>
    <phoneticPr fontId="68" type="noConversion"/>
  </si>
  <si>
    <t>LCL</t>
    <phoneticPr fontId="68" type="noConversion"/>
  </si>
  <si>
    <t>벌집상자</t>
    <phoneticPr fontId="68" type="noConversion"/>
  </si>
  <si>
    <t>F2-250902</t>
    <phoneticPr fontId="68" type="noConversion"/>
  </si>
  <si>
    <t>PNCHCM250818</t>
    <phoneticPr fontId="68" type="noConversion"/>
  </si>
  <si>
    <t>화주-카이신 글로벌</t>
    <phoneticPr fontId="68" type="noConversion"/>
  </si>
  <si>
    <t>HS트레이딩(카이신 글로벌)</t>
  </si>
  <si>
    <t>HS트레이딩(카이신 글로벌)</t>
    <phoneticPr fontId="68" type="noConversion"/>
  </si>
  <si>
    <t>PLT당 8,000</t>
    <phoneticPr fontId="68" type="noConversion"/>
  </si>
  <si>
    <t>CKCOTAO2016598</t>
    <phoneticPr fontId="68" type="noConversion"/>
  </si>
  <si>
    <t>SZLU2068281</t>
    <phoneticPr fontId="68" type="noConversion"/>
  </si>
  <si>
    <t>CKL458475</t>
    <phoneticPr fontId="68" type="noConversion"/>
  </si>
  <si>
    <t>유자단무지</t>
    <phoneticPr fontId="68" type="noConversion"/>
  </si>
  <si>
    <t>BEAU5313601</t>
    <phoneticPr fontId="68" type="noConversion"/>
  </si>
  <si>
    <t>ONEU1061120</t>
    <phoneticPr fontId="68" type="noConversion"/>
  </si>
  <si>
    <t>13시 입고</t>
    <phoneticPr fontId="68" type="noConversion"/>
  </si>
  <si>
    <t>9/4 당일 출고 예정입니다</t>
    <phoneticPr fontId="68" type="noConversion"/>
  </si>
  <si>
    <t>TCLU7196402</t>
    <phoneticPr fontId="68" type="noConversion"/>
  </si>
  <si>
    <t>HFIBKO25804E</t>
    <phoneticPr fontId="68" type="noConversion"/>
  </si>
  <si>
    <t>SKLU1536509</t>
    <phoneticPr fontId="68" type="noConversion"/>
  </si>
  <si>
    <t>SEKU5655241</t>
    <phoneticPr fontId="68" type="noConversion"/>
  </si>
  <si>
    <t>FFAU1854250</t>
    <phoneticPr fontId="68" type="noConversion"/>
  </si>
  <si>
    <t>NYKU4995010</t>
    <phoneticPr fontId="68" type="noConversion"/>
  </si>
  <si>
    <t>WDFCGBF31542116A</t>
    <phoneticPr fontId="68" type="noConversion"/>
  </si>
  <si>
    <t>WDFU1217719</t>
    <phoneticPr fontId="68" type="noConversion"/>
  </si>
  <si>
    <t>046055</t>
    <phoneticPr fontId="68" type="noConversion"/>
  </si>
  <si>
    <t>WDFCGBF31542116B</t>
    <phoneticPr fontId="68" type="noConversion"/>
  </si>
  <si>
    <t>F2-250905</t>
    <phoneticPr fontId="68" type="noConversion"/>
  </si>
  <si>
    <t>9/5 당일 출고 예정입니다</t>
    <phoneticPr fontId="68" type="noConversion"/>
  </si>
  <si>
    <t>MARS 3차</t>
    <phoneticPr fontId="68" type="noConversion"/>
  </si>
  <si>
    <t>펜타 18차</t>
  </si>
  <si>
    <t>하이몬 피넛월남쌈소스 230g</t>
    <phoneticPr fontId="68" type="noConversion"/>
  </si>
  <si>
    <t>하이몬 쌀국수장국 4,5kg</t>
    <phoneticPr fontId="68" type="noConversion"/>
  </si>
  <si>
    <t>몬타이 피넛월남쌈소스(컬리용) 250ml</t>
    <phoneticPr fontId="68" type="noConversion"/>
  </si>
  <si>
    <t>몬타이 스위트칠리소스(컬리용) 250ml</t>
    <phoneticPr fontId="68" type="noConversion"/>
  </si>
  <si>
    <t>KTHSE2500769</t>
    <phoneticPr fontId="68" type="noConversion"/>
  </si>
  <si>
    <t>푸드블레싱 10차</t>
  </si>
  <si>
    <t>펜타 19차</t>
  </si>
  <si>
    <t>세계 83차</t>
  </si>
  <si>
    <t>세계 84차</t>
  </si>
  <si>
    <t>하이몬 칠리 샤브수끼소스 300ml</t>
    <phoneticPr fontId="68" type="noConversion"/>
  </si>
  <si>
    <t>몬타이 칠리 샤브수끼소스 250ml(컬리용)</t>
    <phoneticPr fontId="68" type="noConversion"/>
  </si>
  <si>
    <t>뉴 월남쌈(원형16cm) 300g</t>
    <phoneticPr fontId="68" type="noConversion"/>
  </si>
  <si>
    <t>몬 월남쌈(사각16cm) 200g</t>
    <phoneticPr fontId="68" type="noConversion"/>
  </si>
  <si>
    <t>HFIBKO25802A</t>
  </si>
  <si>
    <t>유니온 28차</t>
  </si>
  <si>
    <t>유니온 27차</t>
  </si>
  <si>
    <t>몬 라이스누들 3mm 250g</t>
    <phoneticPr fontId="68" type="noConversion"/>
  </si>
  <si>
    <t>몬 라이스누들 5mm 250g</t>
    <phoneticPr fontId="68" type="noConversion"/>
  </si>
  <si>
    <t>몬 라이스누들 10mm 250g</t>
    <phoneticPr fontId="68" type="noConversion"/>
  </si>
  <si>
    <t>KTHSE2500770</t>
  </si>
  <si>
    <t>수리 178차</t>
  </si>
  <si>
    <t>수리 179차</t>
  </si>
  <si>
    <t>수리 180차</t>
  </si>
  <si>
    <t>수리 181차</t>
  </si>
  <si>
    <t>수리 182차</t>
  </si>
  <si>
    <t>몬 스위트칠리소스 5L</t>
    <phoneticPr fontId="68" type="noConversion"/>
  </si>
  <si>
    <t>수리 휘시소스 295ml</t>
    <phoneticPr fontId="68" type="noConversion"/>
  </si>
  <si>
    <t>몬 스위트칠리소스 295ml</t>
    <phoneticPr fontId="68" type="noConversion"/>
  </si>
  <si>
    <t>수리 블랙빈소스 295ml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</si>
  <si>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</si>
  <si>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</si>
  <si>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</si>
  <si>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</si>
  <si>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KTHSE2500788</t>
    <phoneticPr fontId="68" type="noConversion"/>
  </si>
  <si>
    <t>CAIU3596132</t>
    <phoneticPr fontId="68" type="noConversion"/>
  </si>
  <si>
    <t>HFIBKO25802A</t>
    <phoneticPr fontId="68" type="noConversion"/>
  </si>
  <si>
    <t>KTHSE2500789</t>
    <phoneticPr fontId="68" type="noConversion"/>
  </si>
  <si>
    <t>ONEU0927340</t>
    <phoneticPr fontId="68" type="noConversion"/>
  </si>
  <si>
    <t>8178340(ASDF)</t>
    <phoneticPr fontId="68" type="noConversion"/>
  </si>
  <si>
    <t>ONEU5455668</t>
    <phoneticPr fontId="68" type="noConversion"/>
  </si>
  <si>
    <t>인고트(브랜드 MBS)</t>
    <phoneticPr fontId="68" type="noConversion"/>
  </si>
  <si>
    <t>F2-250910</t>
    <phoneticPr fontId="68" type="noConversion"/>
  </si>
  <si>
    <t>9/10 당일 출고 예정입니다</t>
    <phoneticPr fontId="68" type="noConversion"/>
  </si>
  <si>
    <t>FTAU1086713</t>
    <phoneticPr fontId="68" type="noConversion"/>
  </si>
  <si>
    <t>SEGU2446259</t>
    <phoneticPr fontId="68" type="noConversion"/>
  </si>
  <si>
    <t>FTAU1087221</t>
    <phoneticPr fontId="68" type="noConversion"/>
  </si>
  <si>
    <t>FCIU6518091</t>
    <phoneticPr fontId="68" type="noConversion"/>
  </si>
  <si>
    <t>CAIU6580931</t>
    <phoneticPr fontId="68" type="noConversion"/>
  </si>
  <si>
    <t>TEMU4473820</t>
    <phoneticPr fontId="68" type="noConversion"/>
  </si>
  <si>
    <t>SEGU2975627</t>
    <phoneticPr fontId="68" type="noConversion"/>
  </si>
  <si>
    <t>SEGU1866030</t>
    <phoneticPr fontId="68" type="noConversion"/>
  </si>
  <si>
    <t>SNKO190250703785</t>
    <phoneticPr fontId="68" type="noConversion"/>
  </si>
  <si>
    <t>SKLU1445230</t>
    <phoneticPr fontId="68" type="noConversion"/>
  </si>
  <si>
    <t>057824</t>
    <phoneticPr fontId="68" type="noConversion"/>
  </si>
  <si>
    <t>CKCOTAO9009382</t>
    <phoneticPr fontId="68" type="noConversion"/>
  </si>
  <si>
    <t>ETA 9/6,KPP(1PLT=40GT)</t>
    <phoneticPr fontId="68" type="noConversion"/>
  </si>
  <si>
    <t>SITTAGIN522592</t>
    <phoneticPr fontId="68" type="noConversion"/>
  </si>
  <si>
    <t>BXAU2006050</t>
    <phoneticPr fontId="68" type="noConversion"/>
  </si>
  <si>
    <t>HDMUBKKA44796000</t>
    <phoneticPr fontId="68" type="noConversion"/>
  </si>
  <si>
    <t>합성수지</t>
    <phoneticPr fontId="68" type="noConversion"/>
  </si>
  <si>
    <t>CAAU5134589</t>
    <phoneticPr fontId="68" type="noConversion"/>
  </si>
  <si>
    <t>GAOU6192684</t>
    <phoneticPr fontId="68" type="noConversion"/>
  </si>
  <si>
    <t>KOCU4871212</t>
    <phoneticPr fontId="68" type="noConversion"/>
  </si>
  <si>
    <t>KOCU5015376</t>
    <phoneticPr fontId="68" type="noConversion"/>
  </si>
  <si>
    <t>TGBU6342794</t>
    <phoneticPr fontId="68" type="noConversion"/>
  </si>
  <si>
    <t>HMM24H0879939</t>
    <phoneticPr fontId="68" type="noConversion"/>
  </si>
  <si>
    <t>HMM24H0880120</t>
    <phoneticPr fontId="68" type="noConversion"/>
  </si>
  <si>
    <t>HMM24H0879862</t>
    <phoneticPr fontId="68" type="noConversion"/>
  </si>
  <si>
    <t>HMM25H0740132</t>
    <phoneticPr fontId="68" type="noConversion"/>
  </si>
  <si>
    <t>HMM24H0880211</t>
    <phoneticPr fontId="68" type="noConversion"/>
  </si>
  <si>
    <t>SKLU2125570</t>
    <phoneticPr fontId="68" type="noConversion"/>
  </si>
  <si>
    <t>BEAU4864657</t>
    <phoneticPr fontId="68" type="noConversion"/>
  </si>
  <si>
    <t>KTHSE2500770</t>
    <phoneticPr fontId="68" type="noConversion"/>
  </si>
  <si>
    <t>SEKU5231460</t>
    <phoneticPr fontId="68" type="noConversion"/>
  </si>
  <si>
    <t>KTHSE2500780</t>
    <phoneticPr fontId="68" type="noConversion"/>
  </si>
  <si>
    <t>TGBU6224702</t>
    <phoneticPr fontId="68" type="noConversion"/>
  </si>
  <si>
    <t>9/6 입항,13시 입고</t>
    <phoneticPr fontId="68" type="noConversion"/>
  </si>
  <si>
    <t>14시 입고</t>
    <phoneticPr fontId="68" type="noConversion"/>
  </si>
  <si>
    <t>15시 입고</t>
    <phoneticPr fontId="68" type="noConversion"/>
  </si>
  <si>
    <t>PKYFE25304041</t>
    <phoneticPr fontId="68" type="noConversion"/>
  </si>
  <si>
    <t>기장</t>
    <phoneticPr fontId="68" type="noConversion"/>
  </si>
  <si>
    <t>HS트레이딩(광복)</t>
  </si>
  <si>
    <t>HS트레이딩(광복)</t>
    <phoneticPr fontId="68" type="noConversion"/>
  </si>
  <si>
    <t>TEMU3670927</t>
    <phoneticPr fontId="68" type="noConversion"/>
  </si>
  <si>
    <t>TEMU5227559</t>
    <phoneticPr fontId="68" type="noConversion"/>
  </si>
  <si>
    <t>BJ149144</t>
    <phoneticPr fontId="68" type="noConversion"/>
  </si>
  <si>
    <t>BJ149121</t>
    <phoneticPr fontId="68" type="noConversion"/>
  </si>
  <si>
    <t>11시 입고</t>
    <phoneticPr fontId="68" type="noConversion"/>
  </si>
  <si>
    <t>HS트레이딩(대한사료)</t>
    <phoneticPr fontId="68" type="noConversion"/>
  </si>
  <si>
    <t>작업비33만원</t>
    <phoneticPr fontId="68" type="noConversion"/>
  </si>
  <si>
    <t>KMTCLCH5332392</t>
    <phoneticPr fontId="68" type="noConversion"/>
  </si>
  <si>
    <t>15KG설탕</t>
    <phoneticPr fontId="68" type="noConversion"/>
  </si>
  <si>
    <t>ETA 9/20</t>
    <phoneticPr fontId="68" type="noConversion"/>
  </si>
  <si>
    <t>OBL 접수 유무 9/</t>
    <phoneticPr fontId="68" type="noConversion"/>
  </si>
  <si>
    <t>WDFCGBF31572116</t>
    <phoneticPr fontId="68" type="noConversion"/>
  </si>
  <si>
    <t>WDFU1219100</t>
    <phoneticPr fontId="68" type="noConversion"/>
  </si>
  <si>
    <t>입항 9/20</t>
    <phoneticPr fontId="68" type="noConversion"/>
  </si>
  <si>
    <t>GAOU2177505</t>
    <phoneticPr fontId="68" type="noConversion"/>
  </si>
  <si>
    <t>CKL457695</t>
    <phoneticPr fontId="68" type="noConversion"/>
  </si>
  <si>
    <t>SJTJ25090024</t>
    <phoneticPr fontId="68" type="noConversion"/>
  </si>
  <si>
    <t>ETA 9/13</t>
    <phoneticPr fontId="68" type="noConversion"/>
  </si>
  <si>
    <t>WDFCGBF31572118</t>
    <phoneticPr fontId="68" type="noConversion"/>
  </si>
  <si>
    <t>WDFU1222130</t>
    <phoneticPr fontId="68" type="noConversion"/>
  </si>
  <si>
    <t>046288</t>
    <phoneticPr fontId="68" type="noConversion"/>
  </si>
  <si>
    <t>세계 85차</t>
  </si>
  <si>
    <t>세계 86차</t>
  </si>
  <si>
    <t>몬 월남쌈(원형16cm) 200g*16(홈플용)</t>
    <phoneticPr fontId="68" type="noConversion"/>
  </si>
  <si>
    <t>몬 현미월남쌈(원형16cm) 200g</t>
    <phoneticPr fontId="68" type="noConversion"/>
  </si>
  <si>
    <t>몬 현미월남쌈(원형16cm) 200g*16(홈플용)</t>
    <phoneticPr fontId="68" type="noConversion"/>
  </si>
  <si>
    <t>PNCHCM250921</t>
    <phoneticPr fontId="68" type="noConversion"/>
  </si>
  <si>
    <t>르네 17차</t>
  </si>
  <si>
    <t>르네 18차</t>
  </si>
  <si>
    <t>르네 19차</t>
  </si>
  <si>
    <t>홀그레인 머스타드 190g</t>
    <phoneticPr fontId="68" type="noConversion"/>
  </si>
  <si>
    <t>홀그레인 머스타드 820g</t>
    <phoneticPr fontId="68" type="noConversion"/>
  </si>
  <si>
    <t>홀그레인 머스타드 5kg</t>
    <phoneticPr fontId="68" type="noConversion"/>
  </si>
  <si>
    <t>디존 머스타드 200g</t>
    <phoneticPr fontId="68" type="noConversion"/>
  </si>
  <si>
    <t>디존 머스타드 850g</t>
    <phoneticPr fontId="68" type="noConversion"/>
  </si>
  <si>
    <t>디존 머스타드 5kg</t>
    <phoneticPr fontId="68" type="noConversion"/>
  </si>
  <si>
    <t>OO35991</t>
  </si>
  <si>
    <t>OO36147</t>
  </si>
  <si>
    <t>OO36148</t>
  </si>
  <si>
    <t>안티치콜리 12차</t>
  </si>
  <si>
    <t>안티치콜리 14차</t>
  </si>
  <si>
    <t>타이코코넛 10차</t>
  </si>
  <si>
    <t>발사믹 크림 500ml</t>
    <phoneticPr fontId="68" type="noConversion"/>
  </si>
  <si>
    <t>화이트와인 식초 5L</t>
    <phoneticPr fontId="68" type="noConversion"/>
  </si>
  <si>
    <t>몬 코코넛밀크 400ml</t>
    <phoneticPr fontId="68" type="noConversion"/>
  </si>
  <si>
    <t>몬 코코넛밀크 2,900ml</t>
    <phoneticPr fontId="68" type="noConversion"/>
  </si>
  <si>
    <t>HFIBKO25900B</t>
  </si>
  <si>
    <t>타이와 5차</t>
  </si>
  <si>
    <t>멍빈누들 200g</t>
    <phoneticPr fontId="68" type="noConversion"/>
  </si>
  <si>
    <t>멍빈누들 500g</t>
    <phoneticPr fontId="68" type="noConversion"/>
  </si>
  <si>
    <t>타피오카 펄 400g</t>
    <phoneticPr fontId="68" type="noConversion"/>
  </si>
  <si>
    <t>파슬리 12g</t>
    <phoneticPr fontId="68" type="noConversion"/>
  </si>
  <si>
    <t>The Spice Factory 6차(면세)</t>
    <phoneticPr fontId="68" type="noConversion"/>
  </si>
  <si>
    <t>KTHSE2500805</t>
  </si>
  <si>
    <t>수리 183차</t>
  </si>
  <si>
    <t>수리 184차</t>
  </si>
  <si>
    <t>수리 185차</t>
  </si>
  <si>
    <t>수리 186차</t>
  </si>
  <si>
    <t>세계 89차</t>
  </si>
  <si>
    <t>세계 90차</t>
  </si>
  <si>
    <t>몬 스위트칠리소스 5L</t>
    <phoneticPr fontId="68" type="noConversion"/>
  </si>
  <si>
    <t>수리 파타이소스 295ml</t>
    <phoneticPr fontId="68" type="noConversion"/>
  </si>
  <si>
    <t>수리 쓰리라차소스 435ml(튜브)</t>
    <phoneticPr fontId="68" type="noConversion"/>
  </si>
  <si>
    <t>수리 쓰리라차소스 5L</t>
    <phoneticPr fontId="68" type="noConversion"/>
  </si>
  <si>
    <t>뉴 월남쌈(사각16cm) 300g</t>
    <phoneticPr fontId="68" type="noConversion"/>
  </si>
  <si>
    <t>뉴 월남쌈사탕수수(원형22cm) 500g</t>
    <phoneticPr fontId="68" type="noConversion"/>
  </si>
  <si>
    <t>KTHSE2500787</t>
    <phoneticPr fontId="68" type="noConversion"/>
  </si>
  <si>
    <t>BSIU8196704</t>
    <phoneticPr fontId="68" type="noConversion"/>
  </si>
  <si>
    <t>OO35991</t>
    <phoneticPr fontId="68" type="noConversion"/>
  </si>
  <si>
    <t>MORU1310482</t>
    <phoneticPr fontId="68" type="noConversion"/>
  </si>
  <si>
    <t>SEGU9907856</t>
    <phoneticPr fontId="68" type="noConversion"/>
  </si>
  <si>
    <t>OO36148</t>
    <phoneticPr fontId="68" type="noConversion"/>
  </si>
  <si>
    <t>ONEU9111207</t>
    <phoneticPr fontId="68" type="noConversion"/>
  </si>
  <si>
    <t>AMO251512</t>
    <phoneticPr fontId="68" type="noConversion"/>
  </si>
  <si>
    <t>GCXU2285950</t>
    <phoneticPr fontId="68" type="noConversion"/>
  </si>
  <si>
    <t>AMO251397</t>
    <phoneticPr fontId="68" type="noConversion"/>
  </si>
  <si>
    <t>SEGU1152748</t>
    <phoneticPr fontId="68" type="noConversion"/>
  </si>
  <si>
    <t>HFIBKO25900B</t>
    <phoneticPr fontId="68" type="noConversion"/>
  </si>
  <si>
    <t>KTHSE2500805</t>
    <phoneticPr fontId="68" type="noConversion"/>
  </si>
  <si>
    <t>TEMU1959063</t>
    <phoneticPr fontId="68" type="noConversion"/>
  </si>
  <si>
    <t>APO250924</t>
    <phoneticPr fontId="68" type="noConversion"/>
  </si>
  <si>
    <t>PNCHCM250819</t>
    <phoneticPr fontId="68" type="noConversion"/>
  </si>
  <si>
    <t>BSIU8195210</t>
    <phoneticPr fontId="68" type="noConversion"/>
  </si>
  <si>
    <t>입항 9/16</t>
    <phoneticPr fontId="68" type="noConversion"/>
  </si>
  <si>
    <t>선플러스-6320EA</t>
    <phoneticPr fontId="68" type="noConversion"/>
  </si>
  <si>
    <t>지제이-9080EA</t>
    <phoneticPr fontId="68" type="noConversion"/>
  </si>
  <si>
    <t>모아피엔에프-11280EA</t>
    <phoneticPr fontId="68" type="noConversion"/>
  </si>
  <si>
    <t>엘리트-4120EA</t>
    <phoneticPr fontId="68" type="noConversion"/>
  </si>
  <si>
    <t>실화주-씨에치홀딩스</t>
    <phoneticPr fontId="68" type="noConversion"/>
  </si>
  <si>
    <t>TEMU5807541</t>
    <phoneticPr fontId="68" type="noConversion"/>
  </si>
  <si>
    <t>FTAU1126415</t>
    <phoneticPr fontId="68" type="noConversion"/>
  </si>
  <si>
    <t>KMTU7476316</t>
    <phoneticPr fontId="68" type="noConversion"/>
  </si>
  <si>
    <t>TEMU5683482</t>
    <phoneticPr fontId="68" type="noConversion"/>
  </si>
  <si>
    <t>F2-250916</t>
    <phoneticPr fontId="68" type="noConversion"/>
  </si>
  <si>
    <t>당일 출고 예정입니다</t>
    <phoneticPr fontId="68" type="noConversion"/>
  </si>
  <si>
    <t>F2-250917</t>
    <phoneticPr fontId="68" type="noConversion"/>
  </si>
  <si>
    <t>튀긴마늘슬라이스500g(A)</t>
    <phoneticPr fontId="68" type="noConversion"/>
  </si>
  <si>
    <t>튀긴마늘슬라이스150g(A)</t>
    <phoneticPr fontId="68" type="noConversion"/>
  </si>
  <si>
    <t>튀긴마늘후레이크300g</t>
    <phoneticPr fontId="68" type="noConversion"/>
  </si>
  <si>
    <t>보세반입일9/16</t>
    <phoneticPr fontId="68" type="noConversion"/>
  </si>
  <si>
    <t>코만</t>
    <phoneticPr fontId="68" type="noConversion"/>
  </si>
  <si>
    <t>ONEYGOAF22653600</t>
    <phoneticPr fontId="68" type="noConversion"/>
  </si>
  <si>
    <t>FTAU1733487</t>
    <phoneticPr fontId="68" type="noConversion"/>
  </si>
  <si>
    <t>PCLU080003</t>
    <phoneticPr fontId="68" type="noConversion"/>
  </si>
  <si>
    <t>OO36147</t>
    <phoneticPr fontId="68" type="noConversion"/>
  </si>
  <si>
    <t>YUS05756903</t>
    <phoneticPr fontId="68" type="noConversion"/>
  </si>
  <si>
    <t>LCL</t>
    <phoneticPr fontId="68" type="noConversion"/>
  </si>
  <si>
    <t>시노관세사((주)슈퍼내츄럴스)</t>
    <phoneticPr fontId="68" type="noConversion"/>
  </si>
  <si>
    <t>탈지땅콩분말</t>
    <phoneticPr fontId="68" type="noConversion"/>
  </si>
  <si>
    <t>13시 입고</t>
    <phoneticPr fontId="68" type="noConversion"/>
  </si>
  <si>
    <t>SNKO190250801261</t>
    <phoneticPr fontId="68" type="noConversion"/>
  </si>
  <si>
    <t>HALU2432956</t>
  </si>
  <si>
    <t>HALU2452525</t>
  </si>
  <si>
    <t>HALU2460599</t>
  </si>
  <si>
    <t>SKLU2332731</t>
  </si>
  <si>
    <t>SKLU2428094</t>
  </si>
  <si>
    <t>FREE TIME : 9/24</t>
    <phoneticPr fontId="68" type="noConversion"/>
  </si>
  <si>
    <t>시노관세사((주)슈퍼내츄럴스)</t>
    <phoneticPr fontId="68" type="noConversion"/>
  </si>
  <si>
    <t>JYPRQD2509042</t>
    <phoneticPr fontId="68" type="noConversion"/>
  </si>
  <si>
    <t>POLU2002103</t>
    <phoneticPr fontId="68" type="noConversion"/>
  </si>
  <si>
    <t>PANP764886</t>
    <phoneticPr fontId="68" type="noConversion"/>
  </si>
  <si>
    <t>OO35991</t>
    <phoneticPr fontId="68" type="noConversion"/>
  </si>
  <si>
    <t>HS트레이딩(광복)</t>
    <phoneticPr fontId="68" type="noConversion"/>
  </si>
  <si>
    <t>코만</t>
    <phoneticPr fontId="68" type="noConversion"/>
  </si>
  <si>
    <t>KMTCBKK3729141</t>
    <phoneticPr fontId="68" type="noConversion"/>
  </si>
  <si>
    <t>ETA 9/21, KPP 작업 (PLT=72CT)</t>
    <phoneticPr fontId="68" type="noConversion"/>
  </si>
  <si>
    <t>한글라벨 9/17</t>
    <phoneticPr fontId="68" type="noConversion"/>
  </si>
  <si>
    <t>SKLU2064496</t>
    <phoneticPr fontId="68" type="noConversion"/>
  </si>
  <si>
    <t>TCLU7306665</t>
    <phoneticPr fontId="68" type="noConversion"/>
  </si>
  <si>
    <t>PNCHCM250922</t>
    <phoneticPr fontId="68" type="noConversion"/>
  </si>
  <si>
    <t>POLU4503640</t>
    <phoneticPr fontId="68" type="noConversion"/>
  </si>
  <si>
    <t>ONEU1455510</t>
    <phoneticPr fontId="68" type="noConversion"/>
  </si>
  <si>
    <t>케이비켐㈜</t>
    <phoneticPr fontId="68" type="noConversion"/>
  </si>
  <si>
    <t>XMZ7262535910</t>
    <phoneticPr fontId="68" type="noConversion"/>
  </si>
  <si>
    <t>CSLU1565215</t>
    <phoneticPr fontId="68" type="noConversion"/>
  </si>
  <si>
    <t>CV900297</t>
    <phoneticPr fontId="68" type="noConversion"/>
  </si>
  <si>
    <t>WDFCGBF31602116</t>
    <phoneticPr fontId="68" type="noConversion"/>
  </si>
  <si>
    <t>WDFU1212194</t>
    <phoneticPr fontId="68" type="noConversion"/>
  </si>
  <si>
    <t>HASLS22250802372</t>
    <phoneticPr fontId="68" type="noConversion"/>
  </si>
  <si>
    <t>HALU2022653</t>
    <phoneticPr fontId="68" type="noConversion"/>
  </si>
  <si>
    <t>HAL423913</t>
    <phoneticPr fontId="68" type="noConversion"/>
  </si>
  <si>
    <t>SKLU1902594</t>
    <phoneticPr fontId="68" type="noConversion"/>
  </si>
  <si>
    <t>HAL423918</t>
    <phoneticPr fontId="68" type="noConversion"/>
  </si>
  <si>
    <t>OHANA20250905001</t>
    <phoneticPr fontId="68" type="noConversion"/>
  </si>
  <si>
    <t>SEGU6602278</t>
    <phoneticPr fontId="68" type="noConversion"/>
  </si>
  <si>
    <t>SIF469850</t>
    <phoneticPr fontId="68" type="noConversion"/>
  </si>
  <si>
    <t>입항 9/18</t>
    <phoneticPr fontId="68" type="noConversion"/>
  </si>
  <si>
    <t>입항 9/20</t>
    <phoneticPr fontId="68" type="noConversion"/>
  </si>
  <si>
    <t>HALU2327457</t>
  </si>
  <si>
    <t>HALU2345872</t>
  </si>
  <si>
    <t>HALU2413339</t>
  </si>
  <si>
    <t>HALU2416657</t>
  </si>
  <si>
    <t>HALU2453305</t>
  </si>
  <si>
    <t>HALU2455503</t>
  </si>
  <si>
    <t>SKLU1403996</t>
  </si>
  <si>
    <t>SKLU1941820</t>
  </si>
  <si>
    <t>SKLU2309048</t>
  </si>
  <si>
    <t>SKLU2317716</t>
  </si>
  <si>
    <t>HAL473679</t>
  </si>
  <si>
    <t>HAL473623</t>
  </si>
  <si>
    <t>HAL473572</t>
  </si>
  <si>
    <t>HAL473571</t>
  </si>
  <si>
    <t>HAL473629</t>
  </si>
  <si>
    <t>HAL473624</t>
  </si>
  <si>
    <t>HAL473628</t>
  </si>
  <si>
    <t>HAL473680</t>
  </si>
  <si>
    <t>HAL473627</t>
  </si>
  <si>
    <t>HAL473626</t>
  </si>
  <si>
    <t>PKYFE25307051</t>
    <phoneticPr fontId="68" type="noConversion"/>
  </si>
  <si>
    <t>OOLU1028442</t>
    <phoneticPr fontId="68" type="noConversion"/>
  </si>
  <si>
    <t>TGHU3447622</t>
    <phoneticPr fontId="68" type="noConversion"/>
  </si>
  <si>
    <t>HASLS22250900593</t>
    <phoneticPr fontId="68" type="noConversion"/>
  </si>
  <si>
    <t>EASHP2197QI204</t>
    <phoneticPr fontId="68" type="noConversion"/>
  </si>
  <si>
    <t>TRHU3607701</t>
    <phoneticPr fontId="68" type="noConversion"/>
  </si>
  <si>
    <t>02452538</t>
    <phoneticPr fontId="68" type="noConversion"/>
  </si>
  <si>
    <t>스퀴드 5차</t>
    <phoneticPr fontId="68" type="noConversion"/>
  </si>
  <si>
    <t>스퀴드 휘시소스 300ml</t>
    <phoneticPr fontId="68" type="noConversion"/>
  </si>
  <si>
    <t>스퀴드 휘시소스 700ml</t>
    <phoneticPr fontId="68" type="noConversion"/>
  </si>
  <si>
    <t>스퀴드 휘시소스 4500ml</t>
    <phoneticPr fontId="68" type="noConversion"/>
  </si>
  <si>
    <t>HFIBKO259005</t>
    <phoneticPr fontId="68" type="noConversion"/>
  </si>
  <si>
    <t>수리 187차</t>
  </si>
  <si>
    <t>수리 188차</t>
  </si>
  <si>
    <t>수리 189차</t>
  </si>
  <si>
    <t>수리 190차</t>
  </si>
  <si>
    <t>수리 191차</t>
  </si>
  <si>
    <t>하이몬 월남쌈소스 295ml</t>
    <phoneticPr fontId="68" type="noConversion"/>
  </si>
  <si>
    <t>몬 스위트칠리소스 5L</t>
    <phoneticPr fontId="68" type="noConversion"/>
  </si>
  <si>
    <t>몬 파인애플 월남쌈소스 295ml</t>
    <phoneticPr fontId="68" type="noConversion"/>
  </si>
  <si>
    <t>월남쌈소스 2L</t>
    <phoneticPr fontId="68" type="noConversion"/>
  </si>
  <si>
    <t>몬 볶음 쌀국수소스 295ml</t>
    <phoneticPr fontId="68" type="noConversion"/>
  </si>
  <si>
    <t>수리 레드커리 페이스트 400g</t>
    <phoneticPr fontId="68" type="noConversion"/>
  </si>
  <si>
    <t>몬 스위트칠리소스 2L</t>
    <phoneticPr fontId="68" type="noConversion"/>
  </si>
  <si>
    <t>수리 쓰리라차소스 20g(사쳇)</t>
    <phoneticPr fontId="68" type="noConversion"/>
  </si>
  <si>
    <t>KTHSE2500804</t>
    <phoneticPr fontId="68" type="noConversion"/>
  </si>
  <si>
    <t>유니온 30차</t>
  </si>
  <si>
    <t>손순복 7차</t>
  </si>
  <si>
    <t>몬 라이스누들 1mm 250g</t>
    <phoneticPr fontId="68" type="noConversion"/>
  </si>
  <si>
    <t>에그누들 454g</t>
    <phoneticPr fontId="68" type="noConversion"/>
  </si>
  <si>
    <t>세계 87차</t>
  </si>
  <si>
    <t>세계 88차</t>
  </si>
  <si>
    <t>세계 91차</t>
  </si>
  <si>
    <t>세계 92차</t>
  </si>
  <si>
    <t>몬 현미월남쌈(원형16cm) 200g</t>
    <phoneticPr fontId="68" type="noConversion"/>
  </si>
  <si>
    <t>몬 월남쌈(원형16cm) 200g</t>
    <phoneticPr fontId="68" type="noConversion"/>
  </si>
  <si>
    <t>뉴 월남쌈(원형16cm) 300g</t>
    <phoneticPr fontId="68" type="noConversion"/>
  </si>
  <si>
    <t>PNCHCM250923</t>
  </si>
  <si>
    <t>SKLU1574453</t>
    <phoneticPr fontId="68" type="noConversion"/>
  </si>
  <si>
    <t>BJ149120</t>
    <phoneticPr fontId="68" type="noConversion"/>
  </si>
  <si>
    <t>BJ149126</t>
    <phoneticPr fontId="68" type="noConversion"/>
  </si>
  <si>
    <t>TEMU5529245</t>
    <phoneticPr fontId="68" type="noConversion"/>
  </si>
  <si>
    <t>BEAU2916073</t>
    <phoneticPr fontId="68" type="noConversion"/>
  </si>
  <si>
    <t>BEAU2850654</t>
    <phoneticPr fontId="68" type="noConversion"/>
  </si>
  <si>
    <t>TEMU5027360</t>
    <phoneticPr fontId="68" type="noConversion"/>
  </si>
  <si>
    <t>TEMU5031870</t>
    <phoneticPr fontId="68" type="noConversion"/>
  </si>
  <si>
    <t>SEGU2505789</t>
    <phoneticPr fontId="68" type="noConversion"/>
  </si>
  <si>
    <t>KMC742013</t>
    <phoneticPr fontId="68" type="noConversion"/>
  </si>
  <si>
    <t>HALU2347638</t>
  </si>
  <si>
    <t>HALU2461614</t>
  </si>
  <si>
    <t>SKLU1616707</t>
  </si>
  <si>
    <t>SKLU1901453</t>
  </si>
  <si>
    <t>SKLU1910497</t>
  </si>
  <si>
    <t>SKLU1965587</t>
  </si>
  <si>
    <t>SKLU2304344</t>
  </si>
  <si>
    <t>HAL473529</t>
  </si>
  <si>
    <t>HAL473525</t>
  </si>
  <si>
    <t>HAL473735</t>
  </si>
  <si>
    <t>HAL473734</t>
  </si>
  <si>
    <t>HAL473731</t>
  </si>
  <si>
    <t>HAL473636</t>
  </si>
  <si>
    <t>HAL473732</t>
  </si>
  <si>
    <t>HAL473635</t>
  </si>
  <si>
    <t>HAL473528</t>
  </si>
  <si>
    <t>HAL473634</t>
  </si>
  <si>
    <t>KTHSE2500821</t>
    <phoneticPr fontId="68" type="noConversion"/>
  </si>
  <si>
    <t>KMTU9374777</t>
    <phoneticPr fontId="68" type="noConversion"/>
  </si>
  <si>
    <t>BFSZ2509121</t>
    <phoneticPr fontId="68" type="noConversion"/>
  </si>
  <si>
    <t>FCIU6536095</t>
  </si>
  <si>
    <t>FTAU1049200</t>
  </si>
  <si>
    <t>FTAU1055944</t>
  </si>
  <si>
    <t>FTAU1105454</t>
  </si>
  <si>
    <t>KMTU7395889</t>
  </si>
  <si>
    <t>KMTU7397407</t>
  </si>
  <si>
    <t>SEGU1889695</t>
  </si>
  <si>
    <t>SEGU2385852</t>
  </si>
  <si>
    <t>SEGU2385976</t>
  </si>
  <si>
    <t>SEGU2391433</t>
  </si>
  <si>
    <t>SEGU2467204</t>
  </si>
  <si>
    <t>SEGU2505829</t>
  </si>
  <si>
    <t>TEMU0384555</t>
  </si>
  <si>
    <t>TEMU0439241</t>
  </si>
  <si>
    <t>TEMU0781085</t>
  </si>
  <si>
    <t>KMC719146</t>
  </si>
  <si>
    <t>KMC723422</t>
  </si>
  <si>
    <t>KMC723225</t>
  </si>
  <si>
    <t>KMC723440</t>
  </si>
  <si>
    <t>KMC719188</t>
  </si>
  <si>
    <t>KMC719175</t>
  </si>
  <si>
    <t>KMC719161</t>
  </si>
  <si>
    <t>KMC723349</t>
  </si>
  <si>
    <t>KMC723421</t>
  </si>
  <si>
    <t>KMC723302</t>
  </si>
  <si>
    <t>KMC723442</t>
  </si>
  <si>
    <t>KMC723447</t>
  </si>
  <si>
    <t>KMC719143</t>
  </si>
  <si>
    <t>KMC723439</t>
  </si>
  <si>
    <t>KMC723479</t>
  </si>
  <si>
    <t>레드와인 식초 500ml</t>
    <phoneticPr fontId="68" type="noConversion"/>
  </si>
  <si>
    <t>화이트와인 식초 500ml</t>
    <phoneticPr fontId="68" type="noConversion"/>
  </si>
  <si>
    <t>화이트와인 5L</t>
    <phoneticPr fontId="68" type="noConversion"/>
  </si>
  <si>
    <t>안티치콜리 16차</t>
    <phoneticPr fontId="68" type="noConversion"/>
  </si>
  <si>
    <t>AMO251577</t>
    <phoneticPr fontId="68" type="noConversion"/>
  </si>
  <si>
    <t>F/T 10/1</t>
    <phoneticPr fontId="68" type="noConversion"/>
  </si>
  <si>
    <t>JCSCFE720E152B</t>
    <phoneticPr fontId="68" type="noConversion"/>
  </si>
  <si>
    <t>CAIU6198678</t>
    <phoneticPr fontId="68" type="noConversion"/>
  </si>
  <si>
    <t>JCSC286779</t>
    <phoneticPr fontId="68" type="noConversion"/>
  </si>
  <si>
    <t>012509DU2INC0625</t>
    <phoneticPr fontId="68" type="noConversion"/>
  </si>
  <si>
    <t>FFAU6194570</t>
    <phoneticPr fontId="68" type="noConversion"/>
  </si>
  <si>
    <t>A29466252</t>
    <phoneticPr fontId="68" type="noConversion"/>
  </si>
  <si>
    <t>SELU4413805</t>
    <phoneticPr fontId="68" type="noConversion"/>
  </si>
  <si>
    <t>HK01238</t>
    <phoneticPr fontId="68" type="noConversion"/>
  </si>
  <si>
    <t>HPHDW2509INC033</t>
    <phoneticPr fontId="68" type="noConversion"/>
  </si>
  <si>
    <t>FFAU7120090</t>
    <phoneticPr fontId="68" type="noConversion"/>
  </si>
  <si>
    <t>GCXU6249354</t>
    <phoneticPr fontId="68" type="noConversion"/>
  </si>
  <si>
    <t>SITR439847</t>
    <phoneticPr fontId="68" type="noConversion"/>
  </si>
  <si>
    <t>SITR177003</t>
    <phoneticPr fontId="68" type="noConversion"/>
  </si>
  <si>
    <t>AJ파렛트 9/22</t>
    <phoneticPr fontId="68" type="noConversion"/>
  </si>
  <si>
    <t>HDMUBKKA11202400</t>
    <phoneticPr fontId="68" type="noConversion"/>
  </si>
  <si>
    <t>15KG설탕(미미슈가)</t>
    <phoneticPr fontId="68" type="noConversion"/>
  </si>
  <si>
    <t>HDMU2735589</t>
    <phoneticPr fontId="68" type="noConversion"/>
  </si>
  <si>
    <t>HDMU2767117</t>
    <phoneticPr fontId="68" type="noConversion"/>
  </si>
  <si>
    <t>HMMU2001095</t>
    <phoneticPr fontId="68" type="noConversion"/>
  </si>
  <si>
    <t>HMMU2007914</t>
    <phoneticPr fontId="68" type="noConversion"/>
  </si>
  <si>
    <t>HMMU2031696</t>
    <phoneticPr fontId="68" type="noConversion"/>
  </si>
  <si>
    <t>HMMU2046274</t>
    <phoneticPr fontId="68" type="noConversion"/>
  </si>
  <si>
    <t>15KG설탕(명인상사)</t>
    <phoneticPr fontId="68" type="noConversion"/>
  </si>
  <si>
    <t>HMMU2083283</t>
    <phoneticPr fontId="68" type="noConversion"/>
  </si>
  <si>
    <t>HMMU2092768</t>
    <phoneticPr fontId="68" type="noConversion"/>
  </si>
  <si>
    <t>HMMU2103780</t>
    <phoneticPr fontId="68" type="noConversion"/>
  </si>
  <si>
    <t>HMMU2137841</t>
    <phoneticPr fontId="68" type="noConversion"/>
  </si>
  <si>
    <t>HMMU2243170</t>
    <phoneticPr fontId="68" type="noConversion"/>
  </si>
  <si>
    <t>KOCU2030870</t>
    <phoneticPr fontId="68" type="noConversion"/>
  </si>
  <si>
    <t>KOCU2165937</t>
    <phoneticPr fontId="68" type="noConversion"/>
  </si>
  <si>
    <t>KOCU2170506</t>
    <phoneticPr fontId="68" type="noConversion"/>
  </si>
  <si>
    <t>TLLU2366736</t>
    <phoneticPr fontId="68" type="noConversion"/>
  </si>
  <si>
    <t>25KG 설탕</t>
    <phoneticPr fontId="68" type="noConversion"/>
  </si>
  <si>
    <t>라벨-엠에스에프원</t>
    <phoneticPr fontId="68" type="noConversion"/>
  </si>
  <si>
    <t>라벨-원물산</t>
    <phoneticPr fontId="68" type="noConversion"/>
  </si>
  <si>
    <t>HS트레이딩(세종우드텍)</t>
    <phoneticPr fontId="68" type="noConversion"/>
  </si>
  <si>
    <t>15KG설탕(지제이)</t>
    <phoneticPr fontId="68" type="noConversion"/>
  </si>
  <si>
    <t>15KG설탕(선플러스)</t>
    <phoneticPr fontId="68" type="noConversion"/>
  </si>
  <si>
    <t>012509HW4INC0518</t>
    <phoneticPr fontId="68" type="noConversion"/>
  </si>
  <si>
    <t>TIIU4676894</t>
    <phoneticPr fontId="68" type="noConversion"/>
  </si>
  <si>
    <t>A29395505</t>
    <phoneticPr fontId="68" type="noConversion"/>
  </si>
  <si>
    <t>F2-250925</t>
    <phoneticPr fontId="68" type="noConversion"/>
  </si>
  <si>
    <t>09/25 당일 부분 출고 예정입니다</t>
    <phoneticPr fontId="68" type="noConversion"/>
  </si>
  <si>
    <t>펜타 20차</t>
  </si>
  <si>
    <t>유니온 49차</t>
  </si>
  <si>
    <t>유니온 33차</t>
  </si>
  <si>
    <t>하이몬 피넛월남쌈소스 230g</t>
    <phoneticPr fontId="68" type="noConversion"/>
  </si>
  <si>
    <t>하이몬 쌀국수장국 220g</t>
    <phoneticPr fontId="68" type="noConversion"/>
  </si>
  <si>
    <t>하이몬 쌀국수장국 4,5kg</t>
    <phoneticPr fontId="68" type="noConversion"/>
  </si>
  <si>
    <t>몬 똠얌꿍페이스트 230g</t>
    <phoneticPr fontId="68" type="noConversion"/>
  </si>
  <si>
    <t>몬 라이스누들 3mm 250g</t>
    <phoneticPr fontId="68" type="noConversion"/>
  </si>
  <si>
    <t>몬 팟타이 320g</t>
    <phoneticPr fontId="68" type="noConversion"/>
  </si>
  <si>
    <t>몬 라이스누들 3mm 500g</t>
    <phoneticPr fontId="68" type="noConversion"/>
  </si>
  <si>
    <t>KTHSE2500824</t>
  </si>
  <si>
    <t>KTHSE2500832</t>
  </si>
  <si>
    <t>KTHSE2500831</t>
  </si>
  <si>
    <t>뉴 월남쌈(원형16cm) 300g</t>
    <phoneticPr fontId="68" type="noConversion"/>
  </si>
  <si>
    <t>뉴 월남쌈(원형18cm) 300g</t>
    <phoneticPr fontId="68" type="noConversion"/>
  </si>
  <si>
    <t>몬 현미월남쌈(원형16cm) 200g</t>
    <phoneticPr fontId="68" type="noConversion"/>
  </si>
  <si>
    <t>세계 93차</t>
  </si>
  <si>
    <t>세계 94차</t>
  </si>
  <si>
    <t>PNCHCM250924</t>
  </si>
  <si>
    <t>PNCHCM250925</t>
  </si>
  <si>
    <t>세계 95차</t>
  </si>
  <si>
    <t>세계 96차</t>
  </si>
  <si>
    <t>유니온 31차</t>
  </si>
  <si>
    <t>유니온 32차</t>
  </si>
  <si>
    <t>몬 월남쌈(원형16cm) 200g</t>
    <phoneticPr fontId="68" type="noConversion"/>
  </si>
  <si>
    <t>몬 월남쌈(사각16cm) 200g</t>
    <phoneticPr fontId="68" type="noConversion"/>
  </si>
  <si>
    <t>몬 월남쌈(원형16cm) 100g(24입)</t>
    <phoneticPr fontId="68" type="noConversion"/>
  </si>
  <si>
    <t>몬 스위트칠리소스 5L</t>
    <phoneticPr fontId="68" type="noConversion"/>
  </si>
  <si>
    <t>크라잉타이거 쓰리라차 칠리소스 440ml</t>
    <phoneticPr fontId="68" type="noConversion"/>
  </si>
  <si>
    <t>몬 라이스누들 5mm 250g</t>
    <phoneticPr fontId="68" type="noConversion"/>
  </si>
  <si>
    <t>몬 라이스누들 1mm 250g</t>
    <phoneticPr fontId="68" type="noConversion"/>
  </si>
  <si>
    <t>몬 현미 쌀국수 3mm 250g</t>
    <phoneticPr fontId="68" type="noConversion"/>
  </si>
  <si>
    <t>수리 192차</t>
    <phoneticPr fontId="68" type="noConversion"/>
  </si>
  <si>
    <t>KTHSE2500841</t>
  </si>
  <si>
    <t>KTHSE2500844</t>
    <phoneticPr fontId="68" type="noConversion"/>
  </si>
  <si>
    <t>PNCHCM250923</t>
    <phoneticPr fontId="68" type="noConversion"/>
  </si>
  <si>
    <t>SEKU5658960</t>
    <phoneticPr fontId="68" type="noConversion"/>
  </si>
  <si>
    <t>HASLS22250702097</t>
    <phoneticPr fontId="68" type="noConversion"/>
  </si>
  <si>
    <t>HALU2092497</t>
    <phoneticPr fontId="68" type="noConversion"/>
  </si>
  <si>
    <t>HALU2415080</t>
    <phoneticPr fontId="68" type="noConversion"/>
  </si>
  <si>
    <t>HAL425851</t>
    <phoneticPr fontId="68" type="noConversion"/>
  </si>
  <si>
    <t>HAL425934</t>
    <phoneticPr fontId="68" type="noConversion"/>
  </si>
  <si>
    <t>프리타임 30일까지</t>
    <phoneticPr fontId="68" type="noConversion"/>
  </si>
  <si>
    <t>KMTCLCH5353069</t>
    <phoneticPr fontId="68" type="noConversion"/>
  </si>
  <si>
    <t>WDFCGBF31632116</t>
    <phoneticPr fontId="68" type="noConversion"/>
  </si>
  <si>
    <t>WDFU1205277</t>
    <phoneticPr fontId="68" type="noConversion"/>
  </si>
  <si>
    <t>25HDMUC059i-4030-3000</t>
    <phoneticPr fontId="68" type="noConversion"/>
  </si>
  <si>
    <t>25HDMUC059i-4030-1000</t>
    <phoneticPr fontId="68" type="noConversion"/>
  </si>
  <si>
    <t>TIIU2522987</t>
    <phoneticPr fontId="68" type="noConversion"/>
  </si>
  <si>
    <t>ONEU2693786</t>
    <phoneticPr fontId="68" type="noConversion"/>
  </si>
  <si>
    <t>SJTJ25090057</t>
    <phoneticPr fontId="68" type="noConversion"/>
  </si>
  <si>
    <t>ETA 9/27</t>
    <phoneticPr fontId="68" type="noConversion"/>
  </si>
  <si>
    <t>25HDMUC059i-4030-2000</t>
    <phoneticPr fontId="68" type="noConversion"/>
  </si>
  <si>
    <t>F2-251001</t>
    <phoneticPr fontId="68" type="noConversion"/>
  </si>
  <si>
    <t>당일 전량 출고</t>
    <phoneticPr fontId="68" type="noConversion"/>
  </si>
  <si>
    <t>HASLS22250802379</t>
    <phoneticPr fontId="68" type="noConversion"/>
  </si>
  <si>
    <t>입항 10/4</t>
    <phoneticPr fontId="68" type="noConversion"/>
  </si>
  <si>
    <t>012509HW4INC0633</t>
    <phoneticPr fontId="68" type="noConversion"/>
  </si>
  <si>
    <t>012509DU2INC0829</t>
    <phoneticPr fontId="68" type="noConversion"/>
  </si>
  <si>
    <t>터미널 10월 4일까지</t>
    <phoneticPr fontId="68" type="noConversion"/>
  </si>
  <si>
    <t>터미널 10월 4일까지</t>
    <phoneticPr fontId="68" type="noConversion"/>
  </si>
  <si>
    <t>HMM25H0741243</t>
    <phoneticPr fontId="68" type="noConversion"/>
  </si>
  <si>
    <t>HMM25H0739935</t>
    <phoneticPr fontId="68" type="noConversion"/>
  </si>
  <si>
    <t>HMM25H0741249</t>
    <phoneticPr fontId="68" type="noConversion"/>
  </si>
  <si>
    <t>HMM25H0741202</t>
    <phoneticPr fontId="68" type="noConversion"/>
  </si>
  <si>
    <t>HMM25H0739795</t>
    <phoneticPr fontId="68" type="noConversion"/>
  </si>
  <si>
    <t>HMM25H0741225</t>
    <phoneticPr fontId="68" type="noConversion"/>
  </si>
  <si>
    <t>SKLU2331714</t>
    <phoneticPr fontId="68" type="noConversion"/>
  </si>
  <si>
    <t>SKLU2407846</t>
    <phoneticPr fontId="68" type="noConversion"/>
  </si>
  <si>
    <t>SITTAGPT533128</t>
    <phoneticPr fontId="68" type="noConversion"/>
  </si>
  <si>
    <t>HPCU2811390</t>
    <phoneticPr fontId="68" type="noConversion"/>
  </si>
  <si>
    <t>SITZ318149</t>
    <phoneticPr fontId="68" type="noConversion"/>
  </si>
  <si>
    <t>SKLU2325141</t>
    <phoneticPr fontId="68" type="noConversion"/>
  </si>
  <si>
    <t>SITTAGIN529988</t>
    <phoneticPr fontId="68" type="noConversion"/>
  </si>
  <si>
    <t>TIIU2918495</t>
    <phoneticPr fontId="68" type="noConversion"/>
  </si>
  <si>
    <t>SITZ317188</t>
    <phoneticPr fontId="68" type="noConversion"/>
  </si>
  <si>
    <t xml:space="preserve">알룰로스 F </t>
    <phoneticPr fontId="68" type="noConversion"/>
  </si>
  <si>
    <t>FCIU5647129</t>
    <phoneticPr fontId="68" type="noConversion"/>
  </si>
  <si>
    <t>PCLU119077</t>
    <phoneticPr fontId="68" type="noConversion"/>
  </si>
  <si>
    <t>FFAU7235756</t>
    <phoneticPr fontId="68" type="noConversion"/>
  </si>
  <si>
    <t>A294057685</t>
    <phoneticPr fontId="68" type="noConversion"/>
  </si>
  <si>
    <t>HPCU4970934</t>
    <phoneticPr fontId="68" type="noConversion"/>
  </si>
  <si>
    <t>SHP01452</t>
    <phoneticPr fontId="68" type="noConversion"/>
  </si>
  <si>
    <t>TEMU5743597</t>
    <phoneticPr fontId="68" type="noConversion"/>
  </si>
  <si>
    <t>튀긴마늘슬라이스150g</t>
    <phoneticPr fontId="68" type="noConversion"/>
  </si>
  <si>
    <t>튀긴마늘슬라이스A(500g)</t>
    <phoneticPr fontId="68" type="noConversion"/>
  </si>
  <si>
    <t>튀긴마늘슬라이스B(500g)</t>
    <phoneticPr fontId="68" type="noConversion"/>
  </si>
  <si>
    <t>튀긴마늘후레이크300g</t>
    <phoneticPr fontId="68" type="noConversion"/>
  </si>
  <si>
    <t>EASHP2200QI101</t>
    <phoneticPr fontId="68" type="noConversion"/>
  </si>
  <si>
    <t>KTHSE2500824</t>
    <phoneticPr fontId="68" type="noConversion"/>
  </si>
  <si>
    <t>TEMU0386500</t>
    <phoneticPr fontId="68" type="noConversion"/>
  </si>
  <si>
    <t>KTHSE2500832</t>
    <phoneticPr fontId="68" type="noConversion"/>
  </si>
  <si>
    <t>TXGU5045109</t>
    <phoneticPr fontId="68" type="noConversion"/>
  </si>
  <si>
    <t>KTHSE2500831</t>
    <phoneticPr fontId="68" type="noConversion"/>
  </si>
  <si>
    <t>TXGU5962453</t>
    <phoneticPr fontId="68" type="noConversion"/>
  </si>
  <si>
    <t>CKCOLCH0048124</t>
    <phoneticPr fontId="68" type="noConversion"/>
  </si>
  <si>
    <t>합성수지</t>
    <phoneticPr fontId="68" type="noConversion"/>
  </si>
  <si>
    <t>백초생강(채)3KG*4EA</t>
    <phoneticPr fontId="68" type="noConversion"/>
  </si>
  <si>
    <t>JCSCFE721E164</t>
    <phoneticPr fontId="68" type="noConversion"/>
  </si>
  <si>
    <t>튀긴양파</t>
    <phoneticPr fontId="68" type="noConversion"/>
  </si>
  <si>
    <t>HCMKRINC2509104</t>
    <phoneticPr fontId="68" type="noConversion"/>
  </si>
  <si>
    <t>WDFCGBF31662116</t>
    <phoneticPr fontId="68" type="noConversion"/>
  </si>
  <si>
    <t>WDFU1211855</t>
    <phoneticPr fontId="68" type="noConversion"/>
  </si>
  <si>
    <t>046672</t>
    <phoneticPr fontId="68" type="noConversion"/>
  </si>
  <si>
    <t>PNCHCM250926</t>
    <phoneticPr fontId="68" type="noConversion"/>
  </si>
  <si>
    <t>수리 221차</t>
  </si>
  <si>
    <t>몬 스위트칠리소스 5L</t>
    <phoneticPr fontId="68" type="noConversion"/>
  </si>
  <si>
    <t>수리 호이신소스 435ml(튜브)</t>
    <phoneticPr fontId="68" type="noConversion"/>
  </si>
  <si>
    <t>하이몬 쌀국수칠리소스 230g</t>
    <phoneticPr fontId="68" type="noConversion"/>
  </si>
  <si>
    <t>KTHSE2500840</t>
    <phoneticPr fontId="68" type="noConversion"/>
  </si>
  <si>
    <t>세계 107차</t>
  </si>
  <si>
    <t>세계 108차</t>
  </si>
  <si>
    <t>세계 97차</t>
  </si>
  <si>
    <t>세계 98차</t>
  </si>
  <si>
    <t>뉴 월남쌈(사각16cm) 300g</t>
    <phoneticPr fontId="68" type="noConversion"/>
  </si>
  <si>
    <t>뉴 월남쌈사탕수수(원형22cm) 500g</t>
    <phoneticPr fontId="68" type="noConversion"/>
  </si>
  <si>
    <t>스퀴드 6차</t>
  </si>
  <si>
    <t>스퀴드 휘시소스 300ml</t>
    <phoneticPr fontId="68" type="noConversion"/>
  </si>
  <si>
    <t>스퀴드 휘시소스 700ml</t>
    <phoneticPr fontId="68" type="noConversion"/>
  </si>
  <si>
    <t>스퀴드 휘시소스 4500m</t>
    <phoneticPr fontId="68" type="noConversion"/>
  </si>
  <si>
    <t>HFIBKO25A003</t>
    <phoneticPr fontId="68" type="noConversion"/>
  </si>
  <si>
    <t>KTHSE2500843</t>
    <phoneticPr fontId="68" type="noConversion"/>
  </si>
  <si>
    <t>수리 199차</t>
  </si>
  <si>
    <t>수리 200차</t>
  </si>
  <si>
    <t>수리 201차</t>
  </si>
  <si>
    <t>수리 쓰리라차소스 295ml</t>
    <phoneticPr fontId="68" type="noConversion"/>
  </si>
  <si>
    <t>수리 쓰리라차소스 250ml(튜브)</t>
    <phoneticPr fontId="68" type="noConversion"/>
  </si>
  <si>
    <t>몬 스위트칠리소스 200ml</t>
    <phoneticPr fontId="68" type="noConversion"/>
  </si>
  <si>
    <t>수리 쓰리라차소스 435ml(튜브)</t>
    <phoneticPr fontId="68" type="noConversion"/>
  </si>
  <si>
    <t>수리 202차</t>
  </si>
  <si>
    <t>수리 203차</t>
  </si>
  <si>
    <t>수리 204차</t>
  </si>
  <si>
    <t>수리 쓰리라차소스 5L</t>
    <phoneticPr fontId="68" type="noConversion"/>
  </si>
  <si>
    <t>수리 칠리페이스트(볶음) 454g</t>
    <phoneticPr fontId="68" type="noConversion"/>
  </si>
  <si>
    <t>수리 칠리페이스트(볶음) 3kg</t>
    <phoneticPr fontId="68" type="noConversion"/>
  </si>
  <si>
    <t>수리 칠리페이스트(똠얌) 454g</t>
    <phoneticPr fontId="68" type="noConversion"/>
  </si>
  <si>
    <t>수리 칠리페이스트(똠얌) 3kg</t>
    <phoneticPr fontId="68" type="noConversion"/>
  </si>
  <si>
    <t>세계 99차</t>
  </si>
  <si>
    <t>세계 100차</t>
  </si>
  <si>
    <t>타이아시아 13차</t>
  </si>
  <si>
    <t>펜타 22차</t>
  </si>
  <si>
    <t>뉴 월남쌈(원형16cm) 300g</t>
    <phoneticPr fontId="68" type="noConversion"/>
  </si>
  <si>
    <t>몬 현미월남쌈(원형16cm) 200g</t>
    <phoneticPr fontId="68" type="noConversion"/>
  </si>
  <si>
    <t>타이누들 3mm 400g</t>
    <phoneticPr fontId="68" type="noConversion"/>
  </si>
  <si>
    <t>하이몬 피넛월남쌈소스 230g</t>
    <phoneticPr fontId="68" type="noConversion"/>
  </si>
  <si>
    <t>하이몬 쌀국수장국 4,5kg</t>
    <phoneticPr fontId="68" type="noConversion"/>
  </si>
  <si>
    <t>몬타이 피넛월남쌈소스(컬리용) 250ml</t>
    <phoneticPr fontId="68" type="noConversion"/>
  </si>
  <si>
    <t>몬타이 스위트칠리소스(컬리용) 250ml</t>
    <phoneticPr fontId="68" type="noConversion"/>
  </si>
  <si>
    <t>PNCHCM250924</t>
    <phoneticPr fontId="68" type="noConversion"/>
  </si>
  <si>
    <t>BSIU8198707</t>
    <phoneticPr fontId="68" type="noConversion"/>
  </si>
  <si>
    <t>PNCHCM250925</t>
    <phoneticPr fontId="68" type="noConversion"/>
  </si>
  <si>
    <t>BSIU8197439</t>
    <phoneticPr fontId="68" type="noConversion"/>
  </si>
  <si>
    <t>STXU4543997</t>
    <phoneticPr fontId="68" type="noConversion"/>
  </si>
  <si>
    <t>SEGU2392738</t>
    <phoneticPr fontId="68" type="noConversion"/>
  </si>
  <si>
    <t>JYPRQD2509117</t>
    <phoneticPr fontId="68" type="noConversion"/>
  </si>
  <si>
    <t>BSIU3160566</t>
    <phoneticPr fontId="68" type="noConversion"/>
  </si>
  <si>
    <t>PANP757604</t>
    <phoneticPr fontId="68" type="noConversion"/>
  </si>
  <si>
    <t>SMCU2031697</t>
    <phoneticPr fontId="68" type="noConversion"/>
  </si>
  <si>
    <t>SM843619</t>
    <phoneticPr fontId="68" type="noConversion"/>
  </si>
  <si>
    <t>KTHSE2500841</t>
    <phoneticPr fontId="68" type="noConversion"/>
  </si>
  <si>
    <t>입항 10/2</t>
    <phoneticPr fontId="68" type="noConversion"/>
  </si>
  <si>
    <t>ONEYANRF22416500</t>
    <phoneticPr fontId="68" type="noConversion"/>
  </si>
  <si>
    <t>입항 10/26</t>
    <phoneticPr fontId="68" type="noConversion"/>
  </si>
  <si>
    <t>MARS 4차</t>
    <phoneticPr fontId="68" type="noConversion"/>
  </si>
  <si>
    <t>민트젤리 290g</t>
    <phoneticPr fontId="68" type="noConversion"/>
  </si>
  <si>
    <t>민트젤리 3kg</t>
    <phoneticPr fontId="68" type="noConversion"/>
  </si>
  <si>
    <t>PLF1617601C</t>
    <phoneticPr fontId="68" type="noConversion"/>
  </si>
  <si>
    <t>튀긴양파1kg</t>
    <phoneticPr fontId="68" type="noConversion"/>
  </si>
  <si>
    <t>CKCOTAO2016920</t>
    <phoneticPr fontId="68" type="noConversion"/>
  </si>
  <si>
    <t>DRYU3128699</t>
    <phoneticPr fontId="68" type="noConversion"/>
  </si>
  <si>
    <t>CK299503</t>
    <phoneticPr fontId="68" type="noConversion"/>
  </si>
  <si>
    <t>긴급건</t>
    <phoneticPr fontId="68" type="noConversion"/>
  </si>
  <si>
    <t>JCSCFE723E008</t>
    <phoneticPr fontId="68" type="noConversion"/>
  </si>
  <si>
    <t>ETA 10/11</t>
    <phoneticPr fontId="68" type="noConversion"/>
  </si>
  <si>
    <t>COAU7262343880</t>
    <phoneticPr fontId="68" type="noConversion"/>
  </si>
  <si>
    <t>작업 : 5포 * 8단 / 1PLT,PLT : 12A,라벨 : 부착 되어있음</t>
    <phoneticPr fontId="68" type="noConversion"/>
  </si>
  <si>
    <t>KMTCPEN1091102</t>
    <phoneticPr fontId="68" type="noConversion"/>
  </si>
  <si>
    <t>작업 : 5포 * 8단 / 1PLT,PLT : 12A,라벨 : 확인중</t>
    <phoneticPr fontId="68" type="noConversion"/>
  </si>
  <si>
    <t>TEMU0441505</t>
    <phoneticPr fontId="68" type="noConversion"/>
  </si>
  <si>
    <t>CMAU0888133</t>
    <phoneticPr fontId="68" type="noConversion"/>
  </si>
  <si>
    <t>FTAU1114815</t>
    <phoneticPr fontId="68" type="noConversion"/>
  </si>
  <si>
    <t>KMC719895</t>
    <phoneticPr fontId="68" type="noConversion"/>
  </si>
  <si>
    <t>TEMU0189121</t>
    <phoneticPr fontId="68" type="noConversion"/>
  </si>
  <si>
    <t>KMC719881</t>
    <phoneticPr fontId="68" type="noConversion"/>
  </si>
  <si>
    <t>TEMU0410464</t>
    <phoneticPr fontId="68" type="noConversion"/>
  </si>
  <si>
    <t>KMC719963</t>
    <phoneticPr fontId="68" type="noConversion"/>
  </si>
  <si>
    <t>SEGU2374288</t>
    <phoneticPr fontId="68" type="noConversion"/>
  </si>
  <si>
    <t>KMC720120</t>
    <phoneticPr fontId="68" type="noConversion"/>
  </si>
  <si>
    <t>KMTU7449305</t>
    <phoneticPr fontId="68" type="noConversion"/>
  </si>
  <si>
    <t>KMC720106</t>
    <phoneticPr fontId="68" type="noConversion"/>
  </si>
  <si>
    <t>FTAU1099428</t>
    <phoneticPr fontId="68" type="noConversion"/>
  </si>
  <si>
    <t>KMC719891</t>
    <phoneticPr fontId="68" type="noConversion"/>
  </si>
  <si>
    <t>TEMU0436113</t>
    <phoneticPr fontId="68" type="noConversion"/>
  </si>
  <si>
    <t>KMC719896</t>
    <phoneticPr fontId="68" type="noConversion"/>
  </si>
  <si>
    <t>SEGU2998453</t>
    <phoneticPr fontId="68" type="noConversion"/>
  </si>
  <si>
    <t>KMC720118</t>
    <phoneticPr fontId="68" type="noConversion"/>
  </si>
  <si>
    <t>CAIU6667163</t>
    <phoneticPr fontId="68" type="noConversion"/>
  </si>
  <si>
    <t>KMC720117</t>
    <phoneticPr fontId="68" type="noConversion"/>
  </si>
  <si>
    <t>BEAU2651816</t>
    <phoneticPr fontId="68" type="noConversion"/>
  </si>
  <si>
    <t>KMC718137</t>
    <phoneticPr fontId="68" type="noConversion"/>
  </si>
  <si>
    <t>PNCHCM250927</t>
    <phoneticPr fontId="68" type="noConversion"/>
  </si>
  <si>
    <t>PNCHCM251011</t>
    <phoneticPr fontId="68" type="noConversion"/>
  </si>
  <si>
    <t>KTHSE2500891</t>
    <phoneticPr fontId="68" type="noConversion"/>
  </si>
  <si>
    <t>KTHSE2500890</t>
  </si>
  <si>
    <t>BSIU9800640</t>
    <phoneticPr fontId="68" type="noConversion"/>
  </si>
  <si>
    <t>POLU4521643</t>
    <phoneticPr fontId="68" type="noConversion"/>
  </si>
  <si>
    <t>SEKU5845616</t>
    <phoneticPr fontId="68" type="noConversion"/>
  </si>
  <si>
    <t>BEAU4866011</t>
    <phoneticPr fontId="68" type="noConversion"/>
  </si>
  <si>
    <t>DJLU2158808</t>
    <phoneticPr fontId="68" type="noConversion"/>
  </si>
  <si>
    <t>SEGU1300871</t>
    <phoneticPr fontId="68" type="noConversion"/>
  </si>
  <si>
    <t>KMTC1483187</t>
    <phoneticPr fontId="68" type="noConversion"/>
  </si>
  <si>
    <t>TRHU2823389</t>
    <phoneticPr fontId="68" type="noConversion"/>
  </si>
  <si>
    <t>KMTC1483236</t>
    <phoneticPr fontId="68" type="noConversion"/>
  </si>
  <si>
    <t>OOLU0313975</t>
    <phoneticPr fontId="68" type="noConversion"/>
  </si>
  <si>
    <t>11시 입고</t>
    <phoneticPr fontId="68" type="noConversion"/>
  </si>
  <si>
    <t>13시 입고</t>
    <phoneticPr fontId="68" type="noConversion"/>
  </si>
  <si>
    <t>14시 입고</t>
    <phoneticPr fontId="68" type="noConversion"/>
  </si>
  <si>
    <t>시노로지스(해인에프에스)</t>
    <phoneticPr fontId="68" type="noConversion"/>
  </si>
  <si>
    <t>COINC2509862</t>
    <phoneticPr fontId="68" type="noConversion"/>
  </si>
  <si>
    <t>BEAU6474391</t>
    <phoneticPr fontId="68" type="noConversion"/>
  </si>
  <si>
    <t>SITR437695</t>
    <phoneticPr fontId="68" type="noConversion"/>
  </si>
  <si>
    <t>F2-COINC2509862</t>
    <phoneticPr fontId="68" type="noConversion"/>
  </si>
  <si>
    <t>팔레트 물기 제거하여 사용</t>
    <phoneticPr fontId="68" type="noConversion"/>
  </si>
  <si>
    <t>HPHDW2506INC183</t>
    <phoneticPr fontId="68" type="noConversion"/>
  </si>
  <si>
    <t>인고트(브랜드 ATD)</t>
    <phoneticPr fontId="68" type="noConversion"/>
  </si>
  <si>
    <t>F2-251014</t>
    <phoneticPr fontId="68" type="noConversion"/>
  </si>
  <si>
    <t>10/16 출고 예정</t>
    <phoneticPr fontId="68" type="noConversion"/>
  </si>
  <si>
    <t>YZJHP2202EQDIH604</t>
    <phoneticPr fontId="68" type="noConversion"/>
  </si>
  <si>
    <t>DWSU2402711</t>
    <phoneticPr fontId="68" type="noConversion"/>
  </si>
  <si>
    <t>PANP792606</t>
    <phoneticPr fontId="68" type="noConversion"/>
  </si>
  <si>
    <t>KMTCBKK3730724</t>
    <phoneticPr fontId="68" type="noConversion"/>
  </si>
  <si>
    <t>ETA 10/14, KPP 작업 (PLT=72CT)</t>
    <phoneticPr fontId="68" type="noConversion"/>
  </si>
  <si>
    <t>SEGU2497169</t>
    <phoneticPr fontId="68" type="noConversion"/>
  </si>
  <si>
    <t>TEMU0429963</t>
    <phoneticPr fontId="68" type="noConversion"/>
  </si>
  <si>
    <t>SEGU2529306</t>
    <phoneticPr fontId="68" type="noConversion"/>
  </si>
  <si>
    <t>TEMU0367075</t>
    <phoneticPr fontId="68" type="noConversion"/>
  </si>
  <si>
    <t>SEGU2470933</t>
    <phoneticPr fontId="68" type="noConversion"/>
  </si>
  <si>
    <t>FCIU6548054</t>
    <phoneticPr fontId="68" type="noConversion"/>
  </si>
  <si>
    <t>KTHSE2500889</t>
    <phoneticPr fontId="68" type="noConversion"/>
  </si>
  <si>
    <t>KMTU7458014</t>
    <phoneticPr fontId="68" type="noConversion"/>
  </si>
  <si>
    <t>KTHSE2500890</t>
    <phoneticPr fontId="68" type="noConversion"/>
  </si>
  <si>
    <t>SEGU2445479</t>
    <phoneticPr fontId="68" type="noConversion"/>
  </si>
  <si>
    <t>HALU2089209</t>
    <phoneticPr fontId="68" type="noConversion"/>
  </si>
  <si>
    <t>HAL423304</t>
    <phoneticPr fontId="68" type="noConversion"/>
  </si>
  <si>
    <t>SKLU1607979</t>
    <phoneticPr fontId="68" type="noConversion"/>
  </si>
  <si>
    <t>HAL423303</t>
    <phoneticPr fontId="68" type="noConversion"/>
  </si>
  <si>
    <t>SKLU1925687</t>
    <phoneticPr fontId="68" type="noConversion"/>
  </si>
  <si>
    <t>HAL423301</t>
    <phoneticPr fontId="68" type="noConversion"/>
  </si>
  <si>
    <t>FCIU3818942</t>
    <phoneticPr fontId="68" type="noConversion"/>
  </si>
  <si>
    <t>JCSC291966</t>
    <phoneticPr fontId="68" type="noConversion"/>
  </si>
  <si>
    <t>BMOU6459494</t>
    <phoneticPr fontId="68" type="noConversion"/>
  </si>
  <si>
    <t>BMOU6822803</t>
    <phoneticPr fontId="68" type="noConversion"/>
  </si>
  <si>
    <t>CKLU4108936</t>
    <phoneticPr fontId="68" type="noConversion"/>
  </si>
  <si>
    <t>GAOU6005401</t>
    <phoneticPr fontId="68" type="noConversion"/>
  </si>
  <si>
    <t>CKL040152</t>
    <phoneticPr fontId="68" type="noConversion"/>
  </si>
  <si>
    <t>CKL040057</t>
    <phoneticPr fontId="68" type="noConversion"/>
  </si>
  <si>
    <t>CKL040153</t>
    <phoneticPr fontId="68" type="noConversion"/>
  </si>
  <si>
    <t>CKL040203</t>
    <phoneticPr fontId="68" type="noConversion"/>
  </si>
  <si>
    <t>012509DU2INC1171</t>
    <phoneticPr fontId="68" type="noConversion"/>
  </si>
  <si>
    <t>직상차</t>
    <phoneticPr fontId="68" type="noConversion"/>
  </si>
  <si>
    <t>STXU4559484</t>
    <phoneticPr fontId="68" type="noConversion"/>
  </si>
  <si>
    <t>PAN282685</t>
    <phoneticPr fontId="68" type="noConversion"/>
  </si>
  <si>
    <t>STXU4564840</t>
    <phoneticPr fontId="68" type="noConversion"/>
  </si>
  <si>
    <t>PAN282686</t>
    <phoneticPr fontId="68" type="noConversion"/>
  </si>
  <si>
    <t>WDFCHNP22032146</t>
    <phoneticPr fontId="68" type="noConversion"/>
  </si>
  <si>
    <t>WDFU1221220</t>
    <phoneticPr fontId="68" type="noConversion"/>
  </si>
  <si>
    <t>0254872</t>
    <phoneticPr fontId="68" type="noConversion"/>
  </si>
  <si>
    <t>GXAUS25092854</t>
    <phoneticPr fontId="68" type="noConversion"/>
  </si>
  <si>
    <t>블루컬러</t>
    <phoneticPr fontId="68" type="noConversion"/>
  </si>
  <si>
    <t>LCL</t>
    <phoneticPr fontId="68" type="noConversion"/>
  </si>
  <si>
    <t>PNCHCM251012</t>
    <phoneticPr fontId="68" type="noConversion"/>
  </si>
  <si>
    <t>HIJINH25100101</t>
    <phoneticPr fontId="68" type="noConversion"/>
  </si>
  <si>
    <t>SEKU9401456</t>
    <phoneticPr fontId="68" type="noConversion"/>
  </si>
  <si>
    <t>KSC246559</t>
    <phoneticPr fontId="6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</si>
</sst>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₩&quot;* #,##0_-;\-&quot;₩&quot;* #,##0_-;_-&quot;₩&quot;* &quot;-&quot;_-;_-@_-"/>
    <numFmt numFmtId="41" formatCode="_-* #,##0_-;\-* #,##0_-;_-* &quot;-&quot;_-;_-@_-"/>
    <numFmt numFmtId="176" formatCode="m&quot;/&quot;d;@"/>
    <numFmt numFmtId="177" formatCode="0.0%"/>
    <numFmt numFmtId="178" formatCode="#,###&quot;건&quot;"/>
    <numFmt numFmtId="179" formatCode="#,###&quot;PL&quot;"/>
    <numFmt numFmtId="180" formatCode="0_);[Red]\(0\)"/>
    <numFmt numFmtId="181" formatCode="_ * #,##0_ ;_ * \-#,##0_ ;_ * &quot;-&quot;_ ;_ @_ "/>
    <numFmt numFmtId="182" formatCode="_ * #,##0.00_ ;_ * \-#,##0.00_ ;_ * &quot;-&quot;??_ ;_ @_ "/>
    <numFmt numFmtId="183" formatCode="_(&quot;$&quot;* #,##0_);_(&quot;$&quot;* \(#,##0\);_(&quot;$&quot;* &quot;-&quot;_);_(@_)"/>
    <numFmt numFmtId="184" formatCode="_(&quot;$&quot;* #,##0.00_);_(&quot;$&quot;* \(#,##0.00\);_(&quot;$&quot;* &quot;-&quot;??_);_(@_)"/>
    <numFmt numFmtId="185" formatCode="yyyy&quot;년&quot;\ m&quot;월&quot;\ d&quot;일&quot;"/>
    <numFmt numFmtId="186" formatCode="mm&quot;월&quot;\ dd&quot;일&quot;"/>
    <numFmt numFmtId="187" formatCode="#&quot;EA&quot;"/>
    <numFmt numFmtId="188" formatCode="#&quot;PLT&quot;"/>
    <numFmt numFmtId="189" formatCode="&quot;F1&quot;############"/>
    <numFmt numFmtId="190" formatCode="#,##0;[Red]#,##0"/>
    <numFmt numFmtId="191" formatCode="#,##0_ "/>
    <numFmt numFmtId="192" formatCode="#,##0.0_ "/>
    <numFmt numFmtId="193" formatCode="#,##0.00_ "/>
  </numFmts>
  <fonts count="89">
    <font>
      <sz val="11"/>
      <color rgb="FF000000"/>
      <name val="돋움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000000"/>
      <name val="Arial Narrow"/>
      <family val="2"/>
    </font>
    <font>
      <i/>
      <sz val="11"/>
      <color rgb="FF80808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0"/>
      <color rgb="FF000000"/>
      <name val="Arial"/>
      <family val="2"/>
    </font>
    <font>
      <sz val="11"/>
      <color rgb="FFFF99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333399"/>
      <name val="맑은 고딕"/>
      <family val="3"/>
      <charset val="129"/>
    </font>
    <font>
      <b/>
      <sz val="18"/>
      <color rgb="FF003366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sz val="11"/>
      <color rgb="FF008000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2"/>
      <color rgb="FF000000"/>
      <name val="Arial"/>
      <family val="2"/>
    </font>
    <font>
      <sz val="10"/>
      <color rgb="FF000000"/>
      <name val="Times New Roman"/>
      <family val="1"/>
    </font>
    <font>
      <sz val="12"/>
      <color rgb="FF000000"/>
      <name val="바탕체"/>
      <family val="1"/>
      <charset val="129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FFFFFF"/>
      <name val="Arial"/>
      <family val="2"/>
    </font>
    <font>
      <sz val="10"/>
      <color rgb="FF000000"/>
      <name val="돋움"/>
      <family val="3"/>
      <charset val="129"/>
    </font>
    <font>
      <sz val="10"/>
      <color rgb="FFFFFFFF"/>
      <name val="Arial"/>
      <family val="2"/>
    </font>
    <font>
      <b/>
      <sz val="10"/>
      <color rgb="FF000000"/>
      <name val="돋움"/>
      <family val="3"/>
      <charset val="129"/>
    </font>
    <font>
      <b/>
      <sz val="9"/>
      <color rgb="FF000000"/>
      <name val="맑은 고딕"/>
      <family val="3"/>
      <charset val="129"/>
    </font>
    <font>
      <sz val="10"/>
      <color rgb="FF000000"/>
      <name val="Bookman Old Style"/>
      <family val="1"/>
    </font>
    <font>
      <i/>
      <sz val="10"/>
      <color rgb="FF000000"/>
      <name val="Bookman Old Style"/>
      <family val="1"/>
    </font>
    <font>
      <i/>
      <sz val="20"/>
      <color rgb="FF000000"/>
      <name val="Bookman Old Style"/>
      <family val="1"/>
    </font>
    <font>
      <b/>
      <i/>
      <u/>
      <sz val="26"/>
      <color rgb="FF000000"/>
      <name val="Bookman Old Style"/>
      <family val="1"/>
    </font>
    <font>
      <i/>
      <u/>
      <sz val="26"/>
      <color rgb="FF000000"/>
      <name val="Bookman Old Style"/>
      <family val="1"/>
    </font>
    <font>
      <b/>
      <sz val="11"/>
      <color rgb="FF000000"/>
      <name val="Bookman Old Style"/>
      <family val="1"/>
    </font>
    <font>
      <i/>
      <u/>
      <sz val="10"/>
      <color rgb="FF000000"/>
      <name val="Bookman Old Style"/>
      <family val="1"/>
    </font>
    <font>
      <b/>
      <i/>
      <sz val="10"/>
      <color rgb="FF000000"/>
      <name val="Bookman Old Style"/>
      <family val="1"/>
    </font>
    <font>
      <i/>
      <u/>
      <sz val="10"/>
      <color rgb="FF474747"/>
      <name val="Bookman Old Style"/>
      <family val="1"/>
    </font>
    <font>
      <b/>
      <sz val="10"/>
      <color rgb="FF000000"/>
      <name val="Bookman Old Style"/>
      <family val="1"/>
    </font>
    <font>
      <i/>
      <sz val="10"/>
      <color rgb="FF000000"/>
      <name val="바탕"/>
      <family val="1"/>
      <charset val="129"/>
    </font>
    <font>
      <u/>
      <sz val="10"/>
      <color rgb="FF000000"/>
      <name val="Bookman Old Style"/>
      <family val="1"/>
    </font>
    <font>
      <u/>
      <sz val="10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sz val="9"/>
      <color rgb="FF333333"/>
      <name val="돋움"/>
      <family val="3"/>
      <charset val="129"/>
    </font>
    <font>
      <b/>
      <sz val="8"/>
      <color rgb="FF333333"/>
      <name val="돋움"/>
      <family val="3"/>
      <charset val="129"/>
    </font>
    <font>
      <b/>
      <sz val="10"/>
      <color rgb="FF333333"/>
      <name val="돋움"/>
      <family val="3"/>
      <charset val="129"/>
    </font>
    <font>
      <b/>
      <sz val="48"/>
      <color rgb="FF000000"/>
      <name val="휴먼옛체"/>
      <family val="1"/>
      <charset val="129"/>
    </font>
    <font>
      <sz val="36"/>
      <color rgb="FF000000"/>
      <name val="휴먼옛체"/>
      <family val="1"/>
      <charset val="129"/>
    </font>
    <font>
      <sz val="8"/>
      <color rgb="FF000000"/>
      <name val="맑은 고딕"/>
      <family val="3"/>
      <charset val="129"/>
    </font>
    <font>
      <i/>
      <u/>
      <sz val="8"/>
      <color rgb="FF000000"/>
      <name val="맑은 고딕"/>
      <family val="3"/>
      <charset val="129"/>
    </font>
    <font>
      <sz val="22"/>
      <color rgb="FF000000"/>
      <name val="휴먼옛체"/>
      <family val="1"/>
      <charset val="129"/>
    </font>
    <font>
      <sz val="24"/>
      <color rgb="FF000000"/>
      <name val="휴먼옛체"/>
      <family val="1"/>
      <charset val="129"/>
    </font>
    <font>
      <b/>
      <sz val="24"/>
      <color rgb="FF000000"/>
      <name val="휴먼옛체"/>
      <family val="1"/>
      <charset val="129"/>
    </font>
    <font>
      <sz val="11"/>
      <color rgb="FF000000"/>
      <name val="휴먼옛체"/>
      <family val="1"/>
      <charset val="129"/>
    </font>
    <font>
      <sz val="8"/>
      <color rgb="FF000000"/>
      <name val="돋움"/>
      <family val="3"/>
      <charset val="129"/>
    </font>
    <font>
      <b/>
      <sz val="11"/>
      <color rgb="FF0D0D0D"/>
      <name val="Arial"/>
      <family val="2"/>
    </font>
    <font>
      <b/>
      <i/>
      <u/>
      <sz val="24"/>
      <color rgb="FF000000"/>
      <name val="Bookman Old Style"/>
      <family val="1"/>
    </font>
    <font>
      <sz val="28"/>
      <color rgb="FF000000"/>
      <name val="휴먼옛체"/>
      <family val="1"/>
      <charset val="129"/>
    </font>
    <font>
      <b/>
      <sz val="20"/>
      <color rgb="FF000000"/>
      <name val="HY동녘B"/>
      <family val="3"/>
      <charset val="129"/>
    </font>
    <font>
      <b/>
      <sz val="28"/>
      <color rgb="FF000000"/>
      <name val="휴먼옛체"/>
      <family val="1"/>
      <charset val="129"/>
    </font>
    <font>
      <b/>
      <sz val="10"/>
      <color rgb="FF000000"/>
      <name val="Arial"/>
      <family val="2"/>
    </font>
    <font>
      <b/>
      <sz val="10"/>
      <color rgb="FF000000"/>
      <name val="굴림"/>
      <family val="3"/>
      <charset val="129"/>
    </font>
    <font>
      <b/>
      <i/>
      <u/>
      <sz val="10"/>
      <color rgb="FF000000"/>
      <name val="Bookman Old Style"/>
      <family val="1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돋움"/>
      <family val="3"/>
      <charset val="129"/>
    </font>
    <font>
      <b/>
      <sz val="11"/>
      <color theme="1"/>
      <name val="Arial"/>
      <family val="2"/>
    </font>
    <font>
      <sz val="23"/>
      <color rgb="FF000000"/>
      <name val="휴먼옛체"/>
      <family val="1"/>
      <charset val="129"/>
    </font>
    <font>
      <sz val="40"/>
      <color rgb="FF000000"/>
      <name val="휴먼옛체"/>
      <family val="1"/>
      <charset val="129"/>
    </font>
    <font>
      <sz val="11"/>
      <color theme="1"/>
      <name val="맑은 고딕"/>
      <family val="3"/>
      <charset val="129"/>
      <scheme val="minor"/>
    </font>
    <font>
      <sz val="20"/>
      <color rgb="FF000000"/>
      <name val="돋움"/>
      <family val="3"/>
      <charset val="129"/>
    </font>
    <font>
      <sz val="11"/>
      <name val="돋움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36"/>
      <color rgb="FF000000"/>
      <name val="휴먼옛체"/>
      <family val="1"/>
      <charset val="129"/>
    </font>
    <font>
      <sz val="9"/>
      <color rgb="FF000000"/>
      <name val="돋움"/>
      <family val="3"/>
      <charset val="129"/>
    </font>
    <font>
      <b/>
      <sz val="11"/>
      <name val="Arial"/>
      <family val="2"/>
    </font>
    <font>
      <b/>
      <sz val="11"/>
      <name val="돋움"/>
      <family val="3"/>
      <charset val="129"/>
    </font>
    <font>
      <sz val="10"/>
      <color rgb="FF000000"/>
      <name val="Wingdings"/>
      <family val="3"/>
      <charset val="2"/>
    </font>
    <font>
      <b/>
      <sz val="20"/>
      <color rgb="FF000000"/>
      <name val="돋움"/>
      <family val="3"/>
      <charset val="129"/>
    </font>
  </fonts>
  <fills count="40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CCF3FD"/>
        <bgColor indexed="64"/>
      </patternFill>
    </fill>
    <fill>
      <patternFill patternType="solid">
        <fgColor rgb="FFEE0000"/>
        <bgColor indexed="64"/>
      </patternFill>
    </fill>
  </fills>
  <borders count="11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75">
    <xf numFmtId="0" fontId="0" fillId="0" borderId="0">
      <alignment vertical="center"/>
    </xf>
    <xf numFmtId="0" fontId="2" fillId="2" borderId="0">
      <alignment vertical="center"/>
    </xf>
    <xf numFmtId="0" fontId="2" fillId="3" borderId="0">
      <alignment vertical="center"/>
    </xf>
    <xf numFmtId="0" fontId="2" fillId="4" borderId="0">
      <alignment vertical="center"/>
    </xf>
    <xf numFmtId="0" fontId="2" fillId="5" borderId="0">
      <alignment vertical="center"/>
    </xf>
    <xf numFmtId="0" fontId="2" fillId="6" borderId="0">
      <alignment vertical="center"/>
    </xf>
    <xf numFmtId="0" fontId="2" fillId="7" borderId="0">
      <alignment vertical="center"/>
    </xf>
    <xf numFmtId="0" fontId="2" fillId="8" borderId="0">
      <alignment vertical="center"/>
    </xf>
    <xf numFmtId="0" fontId="2" fillId="9" borderId="0">
      <alignment vertical="center"/>
    </xf>
    <xf numFmtId="0" fontId="2" fillId="10" borderId="0">
      <alignment vertical="center"/>
    </xf>
    <xf numFmtId="0" fontId="2" fillId="5" borderId="0">
      <alignment vertical="center"/>
    </xf>
    <xf numFmtId="0" fontId="2" fillId="8" borderId="0">
      <alignment vertical="center"/>
    </xf>
    <xf numFmtId="0" fontId="2" fillId="11" borderId="0">
      <alignment vertical="center"/>
    </xf>
    <xf numFmtId="0" fontId="3" fillId="12" borderId="0">
      <alignment vertical="center"/>
    </xf>
    <xf numFmtId="0" fontId="3" fillId="9" borderId="0">
      <alignment vertical="center"/>
    </xf>
    <xf numFmtId="0" fontId="3" fillId="10" borderId="0">
      <alignment vertical="center"/>
    </xf>
    <xf numFmtId="0" fontId="3" fillId="13" borderId="0">
      <alignment vertical="center"/>
    </xf>
    <xf numFmtId="0" fontId="3" fillId="14" borderId="0">
      <alignment vertical="center"/>
    </xf>
    <xf numFmtId="0" fontId="3" fillId="15" borderId="0">
      <alignment vertical="center"/>
    </xf>
    <xf numFmtId="0" fontId="3" fillId="16" borderId="0">
      <alignment vertical="center"/>
    </xf>
    <xf numFmtId="0" fontId="3" fillId="17" borderId="0">
      <alignment vertical="center"/>
    </xf>
    <xf numFmtId="0" fontId="3" fillId="18" borderId="0">
      <alignment vertical="center"/>
    </xf>
    <xf numFmtId="0" fontId="3" fillId="13" borderId="0">
      <alignment vertical="center"/>
    </xf>
    <xf numFmtId="0" fontId="3" fillId="14" borderId="0">
      <alignment vertical="center"/>
    </xf>
    <xf numFmtId="0" fontId="3" fillId="19" borderId="0">
      <alignment vertical="center"/>
    </xf>
    <xf numFmtId="0" fontId="4" fillId="0" borderId="0">
      <alignment vertical="center"/>
    </xf>
    <xf numFmtId="0" fontId="5" fillId="20" borderId="1">
      <alignment vertical="center"/>
    </xf>
    <xf numFmtId="0" fontId="6" fillId="3" borderId="0">
      <alignment vertical="center"/>
    </xf>
    <xf numFmtId="0" fontId="67" fillId="21" borderId="2">
      <alignment vertical="center"/>
    </xf>
    <xf numFmtId="9" fontId="67" fillId="0" borderId="0">
      <alignment vertical="center"/>
    </xf>
    <xf numFmtId="9" fontId="67" fillId="0" borderId="0">
      <alignment vertical="center"/>
    </xf>
    <xf numFmtId="0" fontId="7" fillId="22" borderId="0">
      <alignment vertical="center"/>
    </xf>
    <xf numFmtId="0" fontId="8" fillId="0" borderId="0"/>
    <xf numFmtId="0" fontId="9" fillId="0" borderId="0">
      <alignment vertical="center"/>
    </xf>
    <xf numFmtId="0" fontId="10" fillId="23" borderId="3">
      <alignment vertical="center"/>
    </xf>
    <xf numFmtId="41" fontId="67" fillId="0" borderId="0">
      <alignment vertical="center"/>
    </xf>
    <xf numFmtId="41" fontId="67" fillId="0" borderId="0">
      <alignment vertical="center"/>
    </xf>
    <xf numFmtId="0" fontId="11" fillId="0" borderId="0">
      <alignment vertical="top"/>
    </xf>
    <xf numFmtId="0" fontId="12" fillId="0" borderId="4">
      <alignment vertical="center"/>
    </xf>
    <xf numFmtId="0" fontId="13" fillId="0" borderId="5">
      <alignment vertical="center"/>
    </xf>
    <xf numFmtId="0" fontId="14" fillId="7" borderId="1">
      <alignment vertical="center"/>
    </xf>
    <xf numFmtId="0" fontId="15" fillId="0" borderId="0">
      <alignment vertical="center"/>
    </xf>
    <xf numFmtId="0" fontId="16" fillId="0" borderId="6">
      <alignment vertical="center"/>
    </xf>
    <xf numFmtId="0" fontId="17" fillId="0" borderId="7">
      <alignment vertical="center"/>
    </xf>
    <xf numFmtId="0" fontId="18" fillId="0" borderId="8">
      <alignment vertical="center"/>
    </xf>
    <xf numFmtId="0" fontId="18" fillId="0" borderId="0">
      <alignment vertical="center"/>
    </xf>
    <xf numFmtId="0" fontId="19" fillId="4" borderId="0">
      <alignment vertical="center"/>
    </xf>
    <xf numFmtId="0" fontId="20" fillId="20" borderId="9">
      <alignment vertical="center"/>
    </xf>
    <xf numFmtId="0" fontId="67" fillId="0" borderId="0"/>
    <xf numFmtId="0" fontId="2" fillId="0" borderId="0">
      <alignment vertical="center"/>
    </xf>
    <xf numFmtId="0" fontId="11" fillId="0" borderId="0"/>
    <xf numFmtId="181" fontId="11" fillId="0" borderId="0"/>
    <xf numFmtId="182" fontId="11" fillId="0" borderId="0"/>
    <xf numFmtId="183" fontId="11" fillId="0" borderId="0"/>
    <xf numFmtId="184" fontId="11" fillId="0" borderId="0"/>
    <xf numFmtId="0" fontId="21" fillId="0" borderId="10">
      <alignment horizontal="left" vertical="center"/>
    </xf>
    <xf numFmtId="0" fontId="21" fillId="0" borderId="11">
      <alignment horizontal="left" vertical="center"/>
    </xf>
    <xf numFmtId="0" fontId="22" fillId="0" borderId="0"/>
    <xf numFmtId="0" fontId="2" fillId="21" borderId="2">
      <alignment vertical="center"/>
    </xf>
    <xf numFmtId="9" fontId="67" fillId="0" borderId="0"/>
    <xf numFmtId="181" fontId="23" fillId="0" borderId="0"/>
    <xf numFmtId="182" fontId="23" fillId="0" borderId="0"/>
    <xf numFmtId="42" fontId="2" fillId="0" borderId="0">
      <alignment vertical="center"/>
    </xf>
    <xf numFmtId="0" fontId="67" fillId="0" borderId="0"/>
    <xf numFmtId="0" fontId="67" fillId="0" borderId="0"/>
    <xf numFmtId="0" fontId="67" fillId="0" borderId="0">
      <alignment vertical="center"/>
    </xf>
    <xf numFmtId="41" fontId="67" fillId="0" borderId="0">
      <alignment vertical="center"/>
    </xf>
    <xf numFmtId="41" fontId="67" fillId="0" borderId="0">
      <alignment vertical="center"/>
    </xf>
    <xf numFmtId="42" fontId="2" fillId="0" borderId="0">
      <alignment vertical="center"/>
    </xf>
    <xf numFmtId="0" fontId="73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41" fontId="7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06">
    <xf numFmtId="0" fontId="0" fillId="0" borderId="0" xfId="0">
      <alignment vertical="center"/>
    </xf>
    <xf numFmtId="0" fontId="24" fillId="24" borderId="0" xfId="0" applyFont="1" applyFill="1">
      <alignment vertical="center"/>
    </xf>
    <xf numFmtId="0" fontId="25" fillId="24" borderId="13" xfId="0" applyFont="1" applyFill="1" applyBorder="1" applyAlignment="1">
      <alignment horizontal="center" vertical="center"/>
    </xf>
    <xf numFmtId="0" fontId="25" fillId="24" borderId="14" xfId="0" applyFont="1" applyFill="1" applyBorder="1" applyAlignment="1">
      <alignment horizontal="center" vertical="center"/>
    </xf>
    <xf numFmtId="0" fontId="25" fillId="24" borderId="15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left" vertical="center"/>
    </xf>
    <xf numFmtId="0" fontId="11" fillId="16" borderId="0" xfId="0" applyFont="1" applyFill="1" applyAlignment="1">
      <alignment horizontal="center"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5" fillId="24" borderId="17" xfId="0" applyFont="1" applyFill="1" applyBorder="1" applyAlignment="1">
      <alignment horizontal="center" vertical="center"/>
    </xf>
    <xf numFmtId="0" fontId="25" fillId="24" borderId="18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41" fontId="25" fillId="24" borderId="19" xfId="0" applyNumberFormat="1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178" fontId="0" fillId="0" borderId="22" xfId="0" applyNumberFormat="1" applyBorder="1">
      <alignment vertical="center"/>
    </xf>
    <xf numFmtId="177" fontId="0" fillId="0" borderId="23" xfId="29" applyNumberFormat="1" applyFont="1" applyBorder="1">
      <alignment vertical="center"/>
    </xf>
    <xf numFmtId="179" fontId="0" fillId="0" borderId="23" xfId="0" applyNumberFormat="1" applyBorder="1">
      <alignment vertical="center"/>
    </xf>
    <xf numFmtId="179" fontId="0" fillId="0" borderId="24" xfId="0" applyNumberFormat="1" applyBorder="1">
      <alignment vertical="center"/>
    </xf>
    <xf numFmtId="178" fontId="0" fillId="0" borderId="25" xfId="0" applyNumberFormat="1" applyBorder="1">
      <alignment vertical="center"/>
    </xf>
    <xf numFmtId="0" fontId="0" fillId="0" borderId="18" xfId="0" applyBorder="1">
      <alignment vertical="center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179" fontId="0" fillId="0" borderId="26" xfId="0" applyNumberFormat="1" applyBorder="1">
      <alignment vertical="center"/>
    </xf>
    <xf numFmtId="178" fontId="0" fillId="0" borderId="24" xfId="0" applyNumberFormat="1" applyBorder="1">
      <alignment vertical="center"/>
    </xf>
    <xf numFmtId="9" fontId="0" fillId="0" borderId="27" xfId="29" applyFont="1" applyBorder="1" applyAlignment="1">
      <alignment vertical="center" wrapText="1"/>
    </xf>
    <xf numFmtId="9" fontId="0" fillId="0" borderId="28" xfId="29" applyFont="1" applyBorder="1" applyAlignment="1">
      <alignment vertical="center" wrapText="1"/>
    </xf>
    <xf numFmtId="9" fontId="0" fillId="0" borderId="29" xfId="29" applyFont="1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26" fillId="25" borderId="0" xfId="0" applyFont="1" applyFill="1" applyAlignment="1">
      <alignment horizontal="left" vertical="center"/>
    </xf>
    <xf numFmtId="0" fontId="27" fillId="0" borderId="24" xfId="0" applyFont="1" applyBorder="1" applyAlignment="1">
      <alignment horizontal="center" vertical="center"/>
    </xf>
    <xf numFmtId="41" fontId="27" fillId="24" borderId="24" xfId="35" applyFont="1" applyFill="1" applyBorder="1" applyAlignment="1">
      <alignment horizontal="center" vertical="center"/>
    </xf>
    <xf numFmtId="177" fontId="0" fillId="0" borderId="26" xfId="29" applyNumberFormat="1" applyFont="1" applyBorder="1">
      <alignment vertical="center"/>
    </xf>
    <xf numFmtId="0" fontId="0" fillId="0" borderId="31" xfId="0" applyBorder="1">
      <alignment vertical="center"/>
    </xf>
    <xf numFmtId="178" fontId="0" fillId="0" borderId="0" xfId="0" applyNumberFormat="1">
      <alignment vertical="center"/>
    </xf>
    <xf numFmtId="0" fontId="0" fillId="0" borderId="32" xfId="0" applyBorder="1">
      <alignment vertical="center"/>
    </xf>
    <xf numFmtId="0" fontId="13" fillId="0" borderId="33" xfId="0" applyFont="1" applyBorder="1">
      <alignment vertical="center"/>
    </xf>
    <xf numFmtId="180" fontId="27" fillId="24" borderId="24" xfId="35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78" fontId="0" fillId="0" borderId="34" xfId="0" applyNumberFormat="1" applyBorder="1">
      <alignment vertical="center"/>
    </xf>
    <xf numFmtId="0" fontId="29" fillId="0" borderId="35" xfId="0" applyFont="1" applyBorder="1" applyAlignment="1">
      <alignment horizontal="center" vertical="center"/>
    </xf>
    <xf numFmtId="0" fontId="27" fillId="0" borderId="0" xfId="0" applyFont="1">
      <alignment vertical="center"/>
    </xf>
    <xf numFmtId="41" fontId="27" fillId="24" borderId="24" xfId="35" applyFont="1" applyFill="1" applyBorder="1">
      <alignment vertical="center"/>
    </xf>
    <xf numFmtId="0" fontId="27" fillId="0" borderId="36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11" fillId="0" borderId="33" xfId="0" applyFont="1" applyBorder="1">
      <alignment vertical="center"/>
    </xf>
    <xf numFmtId="41" fontId="27" fillId="0" borderId="30" xfId="35" applyFont="1" applyBorder="1" applyAlignment="1">
      <alignment horizontal="center" vertical="center"/>
    </xf>
    <xf numFmtId="41" fontId="27" fillId="0" borderId="34" xfId="35" applyFont="1" applyBorder="1" applyAlignment="1">
      <alignment horizontal="center" vertical="center"/>
    </xf>
    <xf numFmtId="0" fontId="2" fillId="0" borderId="0" xfId="49">
      <alignment vertical="center"/>
    </xf>
    <xf numFmtId="0" fontId="13" fillId="0" borderId="38" xfId="49" applyFont="1" applyBorder="1" applyAlignment="1">
      <alignment horizontal="center" vertical="center"/>
    </xf>
    <xf numFmtId="0" fontId="2" fillId="0" borderId="39" xfId="49" applyBorder="1" applyAlignment="1">
      <alignment horizontal="center" vertical="center" shrinkToFit="1"/>
    </xf>
    <xf numFmtId="0" fontId="13" fillId="0" borderId="0" xfId="49" applyFont="1">
      <alignment vertical="center"/>
    </xf>
    <xf numFmtId="0" fontId="13" fillId="0" borderId="40" xfId="49" applyFont="1" applyBorder="1" applyAlignment="1">
      <alignment horizontal="center" vertical="center"/>
    </xf>
    <xf numFmtId="41" fontId="13" fillId="0" borderId="41" xfId="35" applyFont="1" applyBorder="1" applyAlignment="1">
      <alignment horizontal="center" vertical="center"/>
    </xf>
    <xf numFmtId="41" fontId="2" fillId="0" borderId="0" xfId="49" applyNumberFormat="1">
      <alignment vertical="center"/>
    </xf>
    <xf numFmtId="0" fontId="13" fillId="0" borderId="42" xfId="49" applyFont="1" applyBorder="1" applyAlignment="1">
      <alignment horizontal="center" vertical="center"/>
    </xf>
    <xf numFmtId="41" fontId="13" fillId="0" borderId="43" xfId="35" applyFont="1" applyBorder="1" applyAlignment="1">
      <alignment horizontal="center" vertical="center"/>
    </xf>
    <xf numFmtId="10" fontId="13" fillId="0" borderId="0" xfId="29" applyNumberFormat="1" applyFont="1" applyAlignment="1">
      <alignment horizontal="left" vertical="center"/>
    </xf>
    <xf numFmtId="49" fontId="30" fillId="26" borderId="13" xfId="49" applyNumberFormat="1" applyFont="1" applyFill="1" applyBorder="1" applyAlignment="1">
      <alignment horizontal="center" vertical="center" wrapText="1"/>
    </xf>
    <xf numFmtId="0" fontId="30" fillId="26" borderId="14" xfId="49" applyFont="1" applyFill="1" applyBorder="1" applyAlignment="1">
      <alignment horizontal="center" vertical="center" wrapText="1"/>
    </xf>
    <xf numFmtId="0" fontId="30" fillId="26" borderId="15" xfId="49" applyFont="1" applyFill="1" applyBorder="1" applyAlignment="1">
      <alignment horizontal="center" vertical="center" wrapText="1"/>
    </xf>
    <xf numFmtId="0" fontId="31" fillId="24" borderId="0" xfId="0" applyFont="1" applyFill="1" applyAlignment="1">
      <alignment horizontal="left"/>
    </xf>
    <xf numFmtId="0" fontId="31" fillId="24" borderId="0" xfId="0" applyFont="1" applyFill="1">
      <alignment vertical="center"/>
    </xf>
    <xf numFmtId="0" fontId="32" fillId="24" borderId="0" xfId="0" applyFont="1" applyFill="1">
      <alignment vertical="center"/>
    </xf>
    <xf numFmtId="0" fontId="33" fillId="24" borderId="0" xfId="0" applyFont="1" applyFill="1">
      <alignment vertical="center"/>
    </xf>
    <xf numFmtId="0" fontId="31" fillId="0" borderId="0" xfId="0" applyFont="1">
      <alignment vertical="center"/>
    </xf>
    <xf numFmtId="49" fontId="34" fillId="24" borderId="0" xfId="0" applyNumberFormat="1" applyFont="1" applyFill="1" applyAlignment="1">
      <alignment horizontal="center"/>
    </xf>
    <xf numFmtId="0" fontId="35" fillId="24" borderId="0" xfId="0" applyFont="1" applyFill="1" applyAlignment="1">
      <alignment horizontal="center"/>
    </xf>
    <xf numFmtId="0" fontId="36" fillId="24" borderId="0" xfId="0" applyFont="1" applyFill="1" applyAlignment="1">
      <alignment horizontal="left"/>
    </xf>
    <xf numFmtId="0" fontId="37" fillId="24" borderId="0" xfId="0" applyFont="1" applyFill="1" applyAlignment="1">
      <alignment horizontal="left"/>
    </xf>
    <xf numFmtId="0" fontId="2" fillId="0" borderId="0" xfId="49" applyAlignment="1">
      <alignment horizontal="right" vertical="center" shrinkToFit="1"/>
    </xf>
    <xf numFmtId="49" fontId="38" fillId="24" borderId="0" xfId="0" applyNumberFormat="1" applyFont="1" applyFill="1" applyAlignment="1">
      <alignment horizontal="center"/>
    </xf>
    <xf numFmtId="49" fontId="38" fillId="24" borderId="0" xfId="0" applyNumberFormat="1" applyFont="1" applyFill="1" applyAlignment="1">
      <alignment horizontal="left"/>
    </xf>
    <xf numFmtId="0" fontId="32" fillId="24" borderId="0" xfId="0" applyFont="1" applyFill="1" applyAlignment="1">
      <alignment horizontal="left"/>
    </xf>
    <xf numFmtId="0" fontId="32" fillId="24" borderId="0" xfId="50" quotePrefix="1" applyFont="1" applyFill="1" applyAlignment="1">
      <alignment horizontal="right"/>
    </xf>
    <xf numFmtId="14" fontId="32" fillId="24" borderId="44" xfId="0" applyNumberFormat="1" applyFont="1" applyFill="1" applyBorder="1">
      <alignment vertical="center"/>
    </xf>
    <xf numFmtId="0" fontId="37" fillId="24" borderId="0" xfId="0" quotePrefix="1" applyFont="1" applyFill="1" applyAlignment="1">
      <alignment horizontal="left"/>
    </xf>
    <xf numFmtId="0" fontId="38" fillId="24" borderId="0" xfId="0" applyFont="1" applyFill="1" applyAlignment="1">
      <alignment horizontal="center"/>
    </xf>
    <xf numFmtId="0" fontId="32" fillId="24" borderId="0" xfId="0" applyFont="1" applyFill="1" applyAlignment="1">
      <alignment horizontal="right"/>
    </xf>
    <xf numFmtId="0" fontId="39" fillId="0" borderId="0" xfId="0" applyFont="1">
      <alignment vertical="center"/>
    </xf>
    <xf numFmtId="0" fontId="40" fillId="24" borderId="0" xfId="0" applyFont="1" applyFill="1" applyAlignment="1">
      <alignment horizontal="left"/>
    </xf>
    <xf numFmtId="0" fontId="41" fillId="24" borderId="44" xfId="0" applyFont="1" applyFill="1" applyBorder="1">
      <alignment vertical="center"/>
    </xf>
    <xf numFmtId="0" fontId="42" fillId="24" borderId="0" xfId="0" quotePrefix="1" applyFont="1" applyFill="1" applyAlignment="1">
      <alignment horizontal="right"/>
    </xf>
    <xf numFmtId="0" fontId="32" fillId="24" borderId="44" xfId="0" applyFont="1" applyFill="1" applyBorder="1">
      <alignment vertical="center"/>
    </xf>
    <xf numFmtId="0" fontId="27" fillId="24" borderId="0" xfId="0" applyFont="1" applyFill="1" applyAlignment="1">
      <alignment horizontal="left"/>
    </xf>
    <xf numFmtId="0" fontId="43" fillId="24" borderId="0" xfId="0" quotePrefix="1" applyFont="1" applyFill="1" applyAlignment="1">
      <alignment horizontal="right"/>
    </xf>
    <xf numFmtId="0" fontId="29" fillId="24" borderId="0" xfId="0" applyFont="1" applyFill="1" applyAlignment="1">
      <alignment horizontal="left"/>
    </xf>
    <xf numFmtId="0" fontId="27" fillId="24" borderId="0" xfId="0" applyFont="1" applyFill="1">
      <alignment vertical="center"/>
    </xf>
    <xf numFmtId="0" fontId="44" fillId="0" borderId="45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0" fontId="29" fillId="24" borderId="13" xfId="0" applyFont="1" applyFill="1" applyBorder="1" applyAlignment="1">
      <alignment horizontal="center" vertical="center"/>
    </xf>
    <xf numFmtId="0" fontId="46" fillId="24" borderId="47" xfId="0" applyFont="1" applyFill="1" applyBorder="1" applyAlignment="1">
      <alignment horizontal="center" vertical="center" wrapText="1"/>
    </xf>
    <xf numFmtId="41" fontId="29" fillId="24" borderId="15" xfId="35" applyFont="1" applyFill="1" applyBorder="1" applyAlignment="1">
      <alignment horizontal="center" vertical="center" wrapText="1"/>
    </xf>
    <xf numFmtId="0" fontId="47" fillId="24" borderId="48" xfId="0" quotePrefix="1" applyFont="1" applyFill="1" applyBorder="1" applyAlignment="1">
      <alignment vertical="center" textRotation="255"/>
    </xf>
    <xf numFmtId="3" fontId="27" fillId="24" borderId="23" xfId="0" applyNumberFormat="1" applyFont="1" applyFill="1" applyBorder="1" applyAlignment="1">
      <alignment horizontal="center" vertical="center" wrapText="1"/>
    </xf>
    <xf numFmtId="49" fontId="48" fillId="24" borderId="23" xfId="0" applyNumberFormat="1" applyFont="1" applyFill="1" applyBorder="1" applyAlignment="1">
      <alignment horizontal="center" vertical="center" wrapText="1"/>
    </xf>
    <xf numFmtId="49" fontId="49" fillId="24" borderId="23" xfId="0" applyNumberFormat="1" applyFont="1" applyFill="1" applyBorder="1" applyAlignment="1">
      <alignment vertical="center" wrapText="1"/>
    </xf>
    <xf numFmtId="49" fontId="49" fillId="24" borderId="49" xfId="0" applyNumberFormat="1" applyFont="1" applyFill="1" applyBorder="1" applyAlignment="1">
      <alignment horizontal="center" vertical="center" wrapText="1"/>
    </xf>
    <xf numFmtId="3" fontId="27" fillId="24" borderId="24" xfId="0" applyNumberFormat="1" applyFont="1" applyFill="1" applyBorder="1" applyAlignment="1">
      <alignment horizontal="center" vertical="center" wrapText="1"/>
    </xf>
    <xf numFmtId="49" fontId="48" fillId="24" borderId="24" xfId="0" applyNumberFormat="1" applyFont="1" applyFill="1" applyBorder="1" applyAlignment="1">
      <alignment vertical="center" wrapText="1"/>
    </xf>
    <xf numFmtId="49" fontId="49" fillId="24" borderId="24" xfId="0" applyNumberFormat="1" applyFont="1" applyFill="1" applyBorder="1" applyAlignment="1">
      <alignment vertical="center" wrapText="1"/>
    </xf>
    <xf numFmtId="49" fontId="49" fillId="24" borderId="41" xfId="0" applyNumberFormat="1" applyFont="1" applyFill="1" applyBorder="1" applyAlignment="1">
      <alignment vertical="center" wrapText="1"/>
    </xf>
    <xf numFmtId="49" fontId="49" fillId="24" borderId="24" xfId="0" applyNumberFormat="1" applyFont="1" applyFill="1" applyBorder="1" applyAlignment="1">
      <alignment horizontal="center" vertical="center" wrapText="1"/>
    </xf>
    <xf numFmtId="0" fontId="47" fillId="24" borderId="50" xfId="0" applyFont="1" applyFill="1" applyBorder="1" applyAlignment="1">
      <alignment horizontal="center" vertical="center" textRotation="255"/>
    </xf>
    <xf numFmtId="49" fontId="49" fillId="24" borderId="52" xfId="0" applyNumberFormat="1" applyFont="1" applyFill="1" applyBorder="1" applyAlignment="1">
      <alignment horizontal="center" vertical="center"/>
    </xf>
    <xf numFmtId="0" fontId="49" fillId="24" borderId="33" xfId="0" applyFont="1" applyFill="1" applyBorder="1" applyAlignment="1">
      <alignment horizontal="left" vertical="center"/>
    </xf>
    <xf numFmtId="0" fontId="49" fillId="24" borderId="53" xfId="0" applyFont="1" applyFill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 wrapText="1"/>
    </xf>
    <xf numFmtId="0" fontId="27" fillId="27" borderId="24" xfId="0" applyFont="1" applyFill="1" applyBorder="1" applyAlignment="1">
      <alignment horizontal="center" vertical="center"/>
    </xf>
    <xf numFmtId="0" fontId="0" fillId="27" borderId="0" xfId="0" applyFill="1">
      <alignment vertical="center"/>
    </xf>
    <xf numFmtId="0" fontId="29" fillId="27" borderId="20" xfId="0" applyFont="1" applyFill="1" applyBorder="1" applyAlignment="1">
      <alignment horizontal="center" vertical="center"/>
    </xf>
    <xf numFmtId="0" fontId="27" fillId="27" borderId="0" xfId="0" applyFont="1" applyFill="1" applyAlignment="1">
      <alignment horizontal="center" vertical="center"/>
    </xf>
    <xf numFmtId="0" fontId="29" fillId="27" borderId="20" xfId="0" applyFont="1" applyFill="1" applyBorder="1" applyAlignment="1">
      <alignment horizontal="center" vertical="center" wrapText="1"/>
    </xf>
    <xf numFmtId="180" fontId="27" fillId="27" borderId="24" xfId="35" applyNumberFormat="1" applyFont="1" applyFill="1" applyBorder="1" applyAlignment="1">
      <alignment horizontal="center" vertical="center"/>
    </xf>
    <xf numFmtId="180" fontId="27" fillId="27" borderId="24" xfId="0" applyNumberFormat="1" applyFont="1" applyFill="1" applyBorder="1" applyAlignment="1">
      <alignment horizontal="center" vertical="center"/>
    </xf>
    <xf numFmtId="41" fontId="27" fillId="27" borderId="24" xfId="35" applyFont="1" applyFill="1" applyBorder="1" applyAlignment="1">
      <alignment horizontal="center" vertical="center"/>
    </xf>
    <xf numFmtId="0" fontId="27" fillId="27" borderId="41" xfId="0" applyFont="1" applyFill="1" applyBorder="1" applyAlignment="1">
      <alignment horizontal="center" vertical="center"/>
    </xf>
    <xf numFmtId="0" fontId="27" fillId="25" borderId="24" xfId="0" applyFont="1" applyFill="1" applyBorder="1" applyAlignment="1">
      <alignment horizontal="center" vertical="center"/>
    </xf>
    <xf numFmtId="0" fontId="0" fillId="0" borderId="0" xfId="48" applyFont="1"/>
    <xf numFmtId="0" fontId="0" fillId="0" borderId="0" xfId="48" applyFont="1" applyAlignment="1">
      <alignment vertical="center"/>
    </xf>
    <xf numFmtId="0" fontId="50" fillId="0" borderId="0" xfId="48" applyFont="1" applyAlignment="1">
      <alignment horizontal="center"/>
    </xf>
    <xf numFmtId="0" fontId="51" fillId="0" borderId="24" xfId="48" applyFont="1" applyBorder="1" applyAlignment="1">
      <alignment horizontal="center" vertical="center"/>
    </xf>
    <xf numFmtId="186" fontId="52" fillId="0" borderId="42" xfId="48" applyNumberFormat="1" applyFont="1" applyBorder="1" applyAlignment="1">
      <alignment horizontal="center" vertical="center"/>
    </xf>
    <xf numFmtId="0" fontId="52" fillId="0" borderId="56" xfId="64" applyFont="1" applyBorder="1" applyAlignment="1">
      <alignment horizontal="center"/>
    </xf>
    <xf numFmtId="0" fontId="52" fillId="0" borderId="24" xfId="48" applyFont="1" applyBorder="1" applyAlignment="1">
      <alignment horizontal="center" vertical="center"/>
    </xf>
    <xf numFmtId="0" fontId="52" fillId="0" borderId="56" xfId="65" applyFont="1" applyBorder="1" applyAlignment="1">
      <alignment horizontal="center" vertical="center" wrapText="1"/>
    </xf>
    <xf numFmtId="0" fontId="52" fillId="0" borderId="56" xfId="48" applyFont="1" applyBorder="1" applyAlignment="1">
      <alignment horizontal="center" vertical="center"/>
    </xf>
    <xf numFmtId="0" fontId="52" fillId="0" borderId="24" xfId="65" applyFont="1" applyBorder="1" applyAlignment="1">
      <alignment horizontal="center" vertical="center"/>
    </xf>
    <xf numFmtId="187" fontId="52" fillId="0" borderId="56" xfId="65" applyNumberFormat="1" applyFont="1" applyBorder="1" applyAlignment="1">
      <alignment horizontal="center" vertical="center"/>
    </xf>
    <xf numFmtId="188" fontId="52" fillId="0" borderId="56" xfId="48" applyNumberFormat="1" applyFont="1" applyBorder="1" applyAlignment="1">
      <alignment horizontal="center" vertical="center"/>
    </xf>
    <xf numFmtId="187" fontId="52" fillId="0" borderId="24" xfId="48" applyNumberFormat="1" applyFont="1" applyBorder="1" applyAlignment="1">
      <alignment horizontal="center" vertical="center"/>
    </xf>
    <xf numFmtId="187" fontId="52" fillId="0" borderId="56" xfId="48" applyNumberFormat="1" applyFont="1" applyBorder="1" applyAlignment="1">
      <alignment horizontal="center" vertical="center"/>
    </xf>
    <xf numFmtId="188" fontId="52" fillId="0" borderId="57" xfId="48" applyNumberFormat="1" applyFont="1" applyBorder="1" applyAlignment="1">
      <alignment horizontal="center" vertical="center"/>
    </xf>
    <xf numFmtId="187" fontId="53" fillId="28" borderId="57" xfId="48" applyNumberFormat="1" applyFont="1" applyFill="1" applyBorder="1" applyAlignment="1">
      <alignment horizontal="center" vertical="center"/>
    </xf>
    <xf numFmtId="188" fontId="53" fillId="28" borderId="56" xfId="48" applyNumberFormat="1" applyFont="1" applyFill="1" applyBorder="1" applyAlignment="1">
      <alignment horizontal="center" vertical="center"/>
    </xf>
    <xf numFmtId="188" fontId="53" fillId="28" borderId="57" xfId="48" applyNumberFormat="1" applyFont="1" applyFill="1" applyBorder="1" applyAlignment="1">
      <alignment horizontal="center" vertical="center"/>
    </xf>
    <xf numFmtId="0" fontId="51" fillId="0" borderId="30" xfId="48" applyFont="1" applyBorder="1" applyAlignment="1">
      <alignment horizontal="right" vertical="center"/>
    </xf>
    <xf numFmtId="0" fontId="54" fillId="0" borderId="34" xfId="48" applyFont="1" applyBorder="1" applyAlignment="1">
      <alignment horizontal="center" vertical="center"/>
    </xf>
    <xf numFmtId="0" fontId="52" fillId="0" borderId="24" xfId="48" applyFont="1" applyBorder="1" applyAlignment="1">
      <alignment horizontal="center" vertical="center" shrinkToFit="1"/>
    </xf>
    <xf numFmtId="190" fontId="55" fillId="0" borderId="30" xfId="48" applyNumberFormat="1" applyFont="1" applyBorder="1" applyAlignment="1">
      <alignment horizontal="right" vertical="center"/>
    </xf>
    <xf numFmtId="0" fontId="56" fillId="0" borderId="34" xfId="48" applyFont="1" applyBorder="1" applyAlignment="1">
      <alignment horizontal="center" vertical="center"/>
    </xf>
    <xf numFmtId="0" fontId="57" fillId="0" borderId="0" xfId="48" applyFont="1"/>
    <xf numFmtId="3" fontId="58" fillId="24" borderId="23" xfId="0" applyNumberFormat="1" applyFont="1" applyFill="1" applyBorder="1" applyAlignment="1">
      <alignment horizontal="center" vertical="center" wrapText="1"/>
    </xf>
    <xf numFmtId="3" fontId="58" fillId="24" borderId="24" xfId="0" applyNumberFormat="1" applyFont="1" applyFill="1" applyBorder="1" applyAlignment="1">
      <alignment horizontal="center" vertical="center" wrapText="1"/>
    </xf>
    <xf numFmtId="49" fontId="48" fillId="24" borderId="24" xfId="0" applyNumberFormat="1" applyFont="1" applyFill="1" applyBorder="1" applyAlignment="1">
      <alignment horizontal="center" vertical="center" wrapText="1"/>
    </xf>
    <xf numFmtId="0" fontId="30" fillId="0" borderId="41" xfId="49" applyFont="1" applyBorder="1" applyAlignment="1">
      <alignment horizontal="center" vertical="center" wrapText="1"/>
    </xf>
    <xf numFmtId="0" fontId="30" fillId="24" borderId="41" xfId="49" applyFont="1" applyFill="1" applyBorder="1" applyAlignment="1">
      <alignment horizontal="center" vertical="center" wrapText="1"/>
    </xf>
    <xf numFmtId="3" fontId="27" fillId="24" borderId="24" xfId="0" applyNumberFormat="1" applyFont="1" applyFill="1" applyBorder="1" applyAlignment="1">
      <alignment vertical="center" wrapText="1"/>
    </xf>
    <xf numFmtId="0" fontId="27" fillId="17" borderId="24" xfId="0" applyFont="1" applyFill="1" applyBorder="1" applyAlignment="1">
      <alignment horizontal="center" vertical="center"/>
    </xf>
    <xf numFmtId="0" fontId="11" fillId="0" borderId="57" xfId="0" applyFont="1" applyBorder="1">
      <alignment vertical="center"/>
    </xf>
    <xf numFmtId="0" fontId="29" fillId="27" borderId="39" xfId="0" applyFont="1" applyFill="1" applyBorder="1" applyAlignment="1">
      <alignment horizontal="center" vertical="center"/>
    </xf>
    <xf numFmtId="41" fontId="27" fillId="24" borderId="58" xfId="35" applyFont="1" applyFill="1" applyBorder="1">
      <alignment vertical="center"/>
    </xf>
    <xf numFmtId="177" fontId="0" fillId="0" borderId="60" xfId="29" applyNumberFormat="1" applyFont="1" applyBorder="1">
      <alignment vertical="center"/>
    </xf>
    <xf numFmtId="177" fontId="0" fillId="0" borderId="62" xfId="29" applyNumberFormat="1" applyFont="1" applyBorder="1">
      <alignment vertical="center"/>
    </xf>
    <xf numFmtId="177" fontId="0" fillId="0" borderId="65" xfId="29" applyNumberFormat="1" applyFont="1" applyBorder="1">
      <alignment vertical="center"/>
    </xf>
    <xf numFmtId="178" fontId="0" fillId="0" borderId="66" xfId="0" applyNumberFormat="1" applyBorder="1">
      <alignment vertical="center"/>
    </xf>
    <xf numFmtId="0" fontId="0" fillId="0" borderId="77" xfId="0" applyBorder="1">
      <alignment vertical="center"/>
    </xf>
    <xf numFmtId="0" fontId="0" fillId="0" borderId="26" xfId="0" applyBorder="1">
      <alignment vertical="center"/>
    </xf>
    <xf numFmtId="0" fontId="27" fillId="0" borderId="77" xfId="0" applyFont="1" applyBorder="1">
      <alignment vertical="center"/>
    </xf>
    <xf numFmtId="0" fontId="0" fillId="0" borderId="76" xfId="0" applyBorder="1">
      <alignment vertical="center"/>
    </xf>
    <xf numFmtId="0" fontId="0" fillId="0" borderId="79" xfId="0" applyBorder="1">
      <alignment vertical="center"/>
    </xf>
    <xf numFmtId="0" fontId="0" fillId="0" borderId="81" xfId="0" applyBorder="1">
      <alignment vertical="center"/>
    </xf>
    <xf numFmtId="0" fontId="0" fillId="0" borderId="60" xfId="0" applyBorder="1">
      <alignment vertical="center"/>
    </xf>
    <xf numFmtId="0" fontId="29" fillId="27" borderId="84" xfId="0" applyFont="1" applyFill="1" applyBorder="1" applyAlignment="1">
      <alignment vertical="center" wrapText="1"/>
    </xf>
    <xf numFmtId="0" fontId="29" fillId="27" borderId="85" xfId="0" applyFont="1" applyFill="1" applyBorder="1" applyAlignment="1">
      <alignment vertical="center" wrapText="1"/>
    </xf>
    <xf numFmtId="41" fontId="27" fillId="27" borderId="30" xfId="35" applyFont="1" applyFill="1" applyBorder="1">
      <alignment vertical="center"/>
    </xf>
    <xf numFmtId="41" fontId="27" fillId="27" borderId="34" xfId="35" applyFont="1" applyFill="1" applyBorder="1">
      <alignment vertical="center"/>
    </xf>
    <xf numFmtId="0" fontId="27" fillId="30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Continuous" vertical="center" shrinkToFit="1"/>
    </xf>
    <xf numFmtId="0" fontId="44" fillId="0" borderId="0" xfId="0" applyFont="1" applyAlignment="1">
      <alignment horizontal="centerContinuous" vertical="center" shrinkToFit="1"/>
    </xf>
    <xf numFmtId="0" fontId="0" fillId="0" borderId="0" xfId="0" pivotButton="1" applyAlignment="1">
      <alignment horizontal="center" vertical="center"/>
    </xf>
    <xf numFmtId="41" fontId="27" fillId="27" borderId="72" xfId="35" applyFont="1" applyFill="1" applyBorder="1" applyAlignment="1">
      <alignment vertical="center" wrapText="1"/>
    </xf>
    <xf numFmtId="41" fontId="27" fillId="27" borderId="34" xfId="35" applyFont="1" applyFill="1" applyBorder="1" applyAlignment="1">
      <alignment vertical="center" wrapText="1"/>
    </xf>
    <xf numFmtId="41" fontId="27" fillId="27" borderId="11" xfId="35" applyFont="1" applyFill="1" applyBorder="1">
      <alignment vertical="center"/>
    </xf>
    <xf numFmtId="0" fontId="0" fillId="0" borderId="83" xfId="0" applyBorder="1">
      <alignment vertical="center"/>
    </xf>
    <xf numFmtId="0" fontId="67" fillId="0" borderId="78" xfId="0" applyFont="1" applyBorder="1">
      <alignment vertical="center"/>
    </xf>
    <xf numFmtId="0" fontId="67" fillId="0" borderId="26" xfId="0" applyFont="1" applyBorder="1">
      <alignment vertical="center"/>
    </xf>
    <xf numFmtId="41" fontId="27" fillId="30" borderId="24" xfId="35" applyFont="1" applyFill="1" applyBorder="1" applyAlignment="1">
      <alignment horizontal="center" vertical="center"/>
    </xf>
    <xf numFmtId="180" fontId="27" fillId="30" borderId="24" xfId="35" applyNumberFormat="1" applyFont="1" applyFill="1" applyBorder="1" applyAlignment="1">
      <alignment horizontal="center" vertical="center"/>
    </xf>
    <xf numFmtId="0" fontId="67" fillId="0" borderId="77" xfId="0" applyFont="1" applyBorder="1">
      <alignment vertical="center"/>
    </xf>
    <xf numFmtId="0" fontId="67" fillId="0" borderId="80" xfId="0" applyFont="1" applyBorder="1">
      <alignment vertical="center"/>
    </xf>
    <xf numFmtId="0" fontId="67" fillId="0" borderId="82" xfId="0" applyFont="1" applyBorder="1">
      <alignment vertical="center"/>
    </xf>
    <xf numFmtId="180" fontId="27" fillId="30" borderId="24" xfId="0" applyNumberFormat="1" applyFont="1" applyFill="1" applyBorder="1" applyAlignment="1">
      <alignment horizontal="center" vertical="center"/>
    </xf>
    <xf numFmtId="176" fontId="27" fillId="30" borderId="24" xfId="0" applyNumberFormat="1" applyFont="1" applyFill="1" applyBorder="1" applyAlignment="1">
      <alignment horizontal="center" vertical="center"/>
    </xf>
    <xf numFmtId="0" fontId="27" fillId="27" borderId="24" xfId="0" quotePrefix="1" applyFont="1" applyFill="1" applyBorder="1" applyAlignment="1">
      <alignment horizontal="center" vertical="center"/>
    </xf>
    <xf numFmtId="178" fontId="0" fillId="0" borderId="68" xfId="0" applyNumberFormat="1" applyBorder="1">
      <alignment vertical="center"/>
    </xf>
    <xf numFmtId="177" fontId="0" fillId="0" borderId="69" xfId="29" applyNumberFormat="1" applyFont="1" applyBorder="1">
      <alignment vertical="center"/>
    </xf>
    <xf numFmtId="179" fontId="0" fillId="0" borderId="70" xfId="0" applyNumberFormat="1" applyBorder="1">
      <alignment vertical="center"/>
    </xf>
    <xf numFmtId="177" fontId="0" fillId="0" borderId="70" xfId="29" applyNumberFormat="1" applyFont="1" applyBorder="1">
      <alignment vertical="center"/>
    </xf>
    <xf numFmtId="179" fontId="0" fillId="0" borderId="59" xfId="0" applyNumberFormat="1" applyBorder="1">
      <alignment vertical="center"/>
    </xf>
    <xf numFmtId="177" fontId="0" fillId="0" borderId="71" xfId="29" applyNumberFormat="1" applyFont="1" applyBorder="1">
      <alignment vertical="center"/>
    </xf>
    <xf numFmtId="178" fontId="0" fillId="0" borderId="72" xfId="0" applyNumberFormat="1" applyBorder="1">
      <alignment vertical="center"/>
    </xf>
    <xf numFmtId="179" fontId="0" fillId="0" borderId="69" xfId="0" applyNumberFormat="1" applyBorder="1">
      <alignment vertical="center"/>
    </xf>
    <xf numFmtId="177" fontId="0" fillId="0" borderId="24" xfId="29" applyNumberFormat="1" applyFont="1" applyBorder="1">
      <alignment vertical="center"/>
    </xf>
    <xf numFmtId="177" fontId="0" fillId="0" borderId="59" xfId="29" applyNumberFormat="1" applyFont="1" applyBorder="1">
      <alignment vertical="center"/>
    </xf>
    <xf numFmtId="177" fontId="0" fillId="0" borderId="58" xfId="29" applyNumberFormat="1" applyFont="1" applyBorder="1">
      <alignment vertical="center"/>
    </xf>
    <xf numFmtId="177" fontId="0" fillId="0" borderId="67" xfId="29" applyNumberFormat="1" applyFont="1" applyBorder="1">
      <alignment vertical="center"/>
    </xf>
    <xf numFmtId="178" fontId="0" fillId="0" borderId="64" xfId="0" applyNumberFormat="1" applyBorder="1">
      <alignment vertical="center"/>
    </xf>
    <xf numFmtId="178" fontId="0" fillId="0" borderId="61" xfId="0" applyNumberFormat="1" applyBorder="1">
      <alignment vertical="center"/>
    </xf>
    <xf numFmtId="178" fontId="0" fillId="0" borderId="73" xfId="0" applyNumberFormat="1" applyBorder="1">
      <alignment vertical="center"/>
    </xf>
    <xf numFmtId="178" fontId="0" fillId="0" borderId="63" xfId="0" applyNumberFormat="1" applyBorder="1">
      <alignment vertical="center"/>
    </xf>
    <xf numFmtId="178" fontId="69" fillId="0" borderId="73" xfId="0" applyNumberFormat="1" applyFont="1" applyBorder="1">
      <alignment vertical="center"/>
    </xf>
    <xf numFmtId="177" fontId="69" fillId="0" borderId="59" xfId="29" applyNumberFormat="1" applyFont="1" applyBorder="1">
      <alignment vertical="center"/>
    </xf>
    <xf numFmtId="179" fontId="69" fillId="0" borderId="24" xfId="0" applyNumberFormat="1" applyFont="1" applyBorder="1">
      <alignment vertical="center"/>
    </xf>
    <xf numFmtId="179" fontId="0" fillId="0" borderId="58" xfId="0" applyNumberFormat="1" applyBorder="1">
      <alignment vertical="center"/>
    </xf>
    <xf numFmtId="177" fontId="0" fillId="0" borderId="30" xfId="29" applyNumberFormat="1" applyFont="1" applyBorder="1">
      <alignment vertical="center"/>
    </xf>
    <xf numFmtId="177" fontId="0" fillId="0" borderId="74" xfId="29" applyNumberFormat="1" applyFont="1" applyBorder="1">
      <alignment vertical="center"/>
    </xf>
    <xf numFmtId="9" fontId="0" fillId="0" borderId="24" xfId="29" applyFont="1" applyBorder="1">
      <alignment vertical="center"/>
    </xf>
    <xf numFmtId="0" fontId="67" fillId="0" borderId="24" xfId="0" applyFont="1" applyBorder="1" applyAlignment="1">
      <alignment vertical="center" wrapText="1"/>
    </xf>
    <xf numFmtId="178" fontId="0" fillId="29" borderId="68" xfId="0" applyNumberFormat="1" applyFill="1" applyBorder="1">
      <alignment vertical="center"/>
    </xf>
    <xf numFmtId="177" fontId="0" fillId="29" borderId="23" xfId="29" applyNumberFormat="1" applyFont="1" applyFill="1" applyBorder="1">
      <alignment vertical="center"/>
    </xf>
    <xf numFmtId="179" fontId="0" fillId="29" borderId="70" xfId="0" applyNumberFormat="1" applyFill="1" applyBorder="1">
      <alignment vertical="center"/>
    </xf>
    <xf numFmtId="177" fontId="0" fillId="29" borderId="65" xfId="29" applyNumberFormat="1" applyFont="1" applyFill="1" applyBorder="1">
      <alignment vertical="center"/>
    </xf>
    <xf numFmtId="178" fontId="0" fillId="29" borderId="22" xfId="0" applyNumberFormat="1" applyFill="1" applyBorder="1">
      <alignment vertical="center"/>
    </xf>
    <xf numFmtId="179" fontId="0" fillId="29" borderId="24" xfId="0" applyNumberFormat="1" applyFill="1" applyBorder="1">
      <alignment vertical="center"/>
    </xf>
    <xf numFmtId="177" fontId="0" fillId="29" borderId="26" xfId="29" applyNumberFormat="1" applyFont="1" applyFill="1" applyBorder="1">
      <alignment vertical="center"/>
    </xf>
    <xf numFmtId="178" fontId="0" fillId="29" borderId="25" xfId="0" applyNumberFormat="1" applyFill="1" applyBorder="1">
      <alignment vertical="center"/>
    </xf>
    <xf numFmtId="177" fontId="0" fillId="29" borderId="62" xfId="29" applyNumberFormat="1" applyFont="1" applyFill="1" applyBorder="1">
      <alignment vertical="center"/>
    </xf>
    <xf numFmtId="178" fontId="0" fillId="29" borderId="34" xfId="0" applyNumberFormat="1" applyFill="1" applyBorder="1">
      <alignment vertical="center"/>
    </xf>
    <xf numFmtId="177" fontId="0" fillId="29" borderId="60" xfId="29" applyNumberFormat="1" applyFont="1" applyFill="1" applyBorder="1">
      <alignment vertical="center"/>
    </xf>
    <xf numFmtId="178" fontId="0" fillId="29" borderId="64" xfId="0" applyNumberFormat="1" applyFill="1" applyBorder="1">
      <alignment vertical="center"/>
    </xf>
    <xf numFmtId="179" fontId="0" fillId="29" borderId="59" xfId="0" applyNumberFormat="1" applyFill="1" applyBorder="1">
      <alignment vertical="center"/>
    </xf>
    <xf numFmtId="178" fontId="0" fillId="29" borderId="61" xfId="0" applyNumberFormat="1" applyFill="1" applyBorder="1">
      <alignment vertical="center"/>
    </xf>
    <xf numFmtId="178" fontId="0" fillId="29" borderId="66" xfId="0" applyNumberFormat="1" applyFill="1" applyBorder="1">
      <alignment vertical="center"/>
    </xf>
    <xf numFmtId="179" fontId="0" fillId="29" borderId="23" xfId="0" applyNumberFormat="1" applyFill="1" applyBorder="1">
      <alignment vertical="center"/>
    </xf>
    <xf numFmtId="178" fontId="0" fillId="29" borderId="63" xfId="0" applyNumberFormat="1" applyFill="1" applyBorder="1">
      <alignment vertical="center"/>
    </xf>
    <xf numFmtId="179" fontId="0" fillId="29" borderId="58" xfId="0" applyNumberFormat="1" applyFill="1" applyBorder="1">
      <alignment vertical="center"/>
    </xf>
    <xf numFmtId="0" fontId="67" fillId="0" borderId="0" xfId="0" applyFont="1">
      <alignment vertical="center"/>
    </xf>
    <xf numFmtId="0" fontId="27" fillId="31" borderId="0" xfId="0" applyFont="1" applyFill="1">
      <alignment vertical="center"/>
    </xf>
    <xf numFmtId="41" fontId="27" fillId="0" borderId="24" xfId="35" applyFont="1" applyBorder="1" applyAlignment="1">
      <alignment horizontal="center" vertical="center"/>
    </xf>
    <xf numFmtId="0" fontId="24" fillId="0" borderId="0" xfId="0" applyFont="1">
      <alignment vertical="center"/>
    </xf>
    <xf numFmtId="176" fontId="25" fillId="0" borderId="12" xfId="0" applyNumberFormat="1" applyFont="1" applyBorder="1" applyAlignment="1">
      <alignment horizontal="center" vertical="center" wrapText="1"/>
    </xf>
    <xf numFmtId="41" fontId="25" fillId="0" borderId="16" xfId="35" applyFont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0" fontId="1" fillId="0" borderId="0" xfId="73">
      <alignment vertical="center"/>
    </xf>
    <xf numFmtId="14" fontId="78" fillId="33" borderId="0" xfId="73" applyNumberFormat="1" applyFont="1" applyFill="1" applyAlignment="1">
      <alignment horizontal="center" vertical="center"/>
    </xf>
    <xf numFmtId="0" fontId="1" fillId="33" borderId="0" xfId="73" applyFill="1">
      <alignment vertical="center"/>
    </xf>
    <xf numFmtId="0" fontId="79" fillId="34" borderId="58" xfId="73" applyFont="1" applyFill="1" applyBorder="1" applyAlignment="1">
      <alignment horizontal="center" vertical="center"/>
    </xf>
    <xf numFmtId="41" fontId="81" fillId="33" borderId="69" xfId="74" applyFont="1" applyFill="1" applyBorder="1">
      <alignment vertical="center"/>
    </xf>
    <xf numFmtId="41" fontId="81" fillId="0" borderId="69" xfId="74" applyFont="1" applyBorder="1" applyAlignment="1">
      <alignment vertical="center"/>
    </xf>
    <xf numFmtId="41" fontId="81" fillId="33" borderId="24" xfId="74" applyFont="1" applyFill="1" applyBorder="1">
      <alignment vertical="center"/>
    </xf>
    <xf numFmtId="41" fontId="81" fillId="0" borderId="24" xfId="74" applyFont="1" applyBorder="1" applyAlignment="1">
      <alignment horizontal="left" vertical="center"/>
    </xf>
    <xf numFmtId="41" fontId="82" fillId="34" borderId="108" xfId="74" applyFont="1" applyFill="1" applyBorder="1" applyAlignment="1">
      <alignment horizontal="center" vertical="center"/>
    </xf>
    <xf numFmtId="41" fontId="82" fillId="34" borderId="108" xfId="74" applyFont="1" applyFill="1" applyBorder="1" applyAlignment="1">
      <alignment vertical="center"/>
    </xf>
    <xf numFmtId="0" fontId="1" fillId="0" borderId="0" xfId="73" applyAlignment="1">
      <alignment horizontal="center" vertical="center"/>
    </xf>
    <xf numFmtId="41" fontId="1" fillId="0" borderId="0" xfId="73" applyNumberFormat="1">
      <alignment vertical="center"/>
    </xf>
    <xf numFmtId="3" fontId="27" fillId="24" borderId="51" xfId="0" applyNumberFormat="1" applyFont="1" applyFill="1" applyBorder="1" applyAlignment="1">
      <alignment horizontal="center" vertical="center"/>
    </xf>
    <xf numFmtId="0" fontId="79" fillId="34" borderId="84" xfId="73" applyFont="1" applyFill="1" applyBorder="1" applyAlignment="1">
      <alignment horizontal="right" vertical="center"/>
    </xf>
    <xf numFmtId="0" fontId="79" fillId="34" borderId="85" xfId="73" applyFont="1" applyFill="1" applyBorder="1" applyAlignment="1">
      <alignment horizontal="left" vertical="center"/>
    </xf>
    <xf numFmtId="192" fontId="84" fillId="0" borderId="0" xfId="0" applyNumberFormat="1" applyFont="1" applyAlignment="1">
      <alignment horizontal="center" vertical="center"/>
    </xf>
    <xf numFmtId="192" fontId="46" fillId="0" borderId="55" xfId="0" applyNumberFormat="1" applyFont="1" applyBorder="1" applyAlignment="1">
      <alignment horizontal="center" vertical="center" wrapText="1"/>
    </xf>
    <xf numFmtId="192" fontId="84" fillId="0" borderId="54" xfId="0" applyNumberFormat="1" applyFont="1" applyBorder="1" applyAlignment="1">
      <alignment horizontal="center" vertical="center"/>
    </xf>
    <xf numFmtId="192" fontId="84" fillId="0" borderId="0" xfId="0" applyNumberFormat="1" applyFont="1">
      <alignment vertical="center"/>
    </xf>
    <xf numFmtId="191" fontId="84" fillId="0" borderId="0" xfId="0" applyNumberFormat="1" applyFont="1" applyAlignment="1">
      <alignment horizontal="center" vertical="center"/>
    </xf>
    <xf numFmtId="191" fontId="46" fillId="0" borderId="55" xfId="0" applyNumberFormat="1" applyFont="1" applyBorder="1" applyAlignment="1">
      <alignment horizontal="center" vertical="center" wrapText="1"/>
    </xf>
    <xf numFmtId="191" fontId="84" fillId="0" borderId="54" xfId="0" applyNumberFormat="1" applyFont="1" applyBorder="1" applyAlignment="1">
      <alignment horizontal="center" vertical="center"/>
    </xf>
    <xf numFmtId="191" fontId="84" fillId="0" borderId="0" xfId="0" applyNumberFormat="1" applyFont="1">
      <alignment vertical="center"/>
    </xf>
    <xf numFmtId="41" fontId="24" fillId="0" borderId="0" xfId="0" applyNumberFormat="1" applyFont="1">
      <alignment vertical="center"/>
    </xf>
    <xf numFmtId="0" fontId="25" fillId="0" borderId="17" xfId="0" applyFont="1" applyBorder="1" applyAlignment="1">
      <alignment horizontal="center" vertical="center"/>
    </xf>
    <xf numFmtId="41" fontId="25" fillId="0" borderId="19" xfId="0" applyNumberFormat="1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41" fontId="70" fillId="0" borderId="16" xfId="35" applyFont="1" applyBorder="1">
      <alignment vertical="center"/>
    </xf>
    <xf numFmtId="176" fontId="27" fillId="0" borderId="24" xfId="0" applyNumberFormat="1" applyFont="1" applyBorder="1" applyAlignment="1">
      <alignment horizontal="center" vertical="center"/>
    </xf>
    <xf numFmtId="176" fontId="25" fillId="35" borderId="12" xfId="0" applyNumberFormat="1" applyFont="1" applyFill="1" applyBorder="1" applyAlignment="1">
      <alignment horizontal="center" vertical="center" wrapText="1"/>
    </xf>
    <xf numFmtId="41" fontId="25" fillId="35" borderId="16" xfId="35" applyFont="1" applyFill="1" applyBorder="1">
      <alignment vertical="center"/>
    </xf>
    <xf numFmtId="0" fontId="27" fillId="27" borderId="24" xfId="0" quotePrefix="1" applyFont="1" applyFill="1" applyBorder="1" applyAlignment="1">
      <alignment horizontal="center" vertical="center" wrapText="1"/>
    </xf>
    <xf numFmtId="41" fontId="0" fillId="0" borderId="0" xfId="74" applyFont="1" applyAlignment="1">
      <alignment horizontal="center" vertical="center"/>
    </xf>
    <xf numFmtId="41" fontId="67" fillId="0" borderId="0" xfId="74" applyFont="1" applyAlignment="1">
      <alignment horizontal="center" vertical="center"/>
    </xf>
    <xf numFmtId="41" fontId="59" fillId="35" borderId="16" xfId="35" applyFont="1" applyFill="1" applyBorder="1">
      <alignment vertical="center"/>
    </xf>
    <xf numFmtId="176" fontId="85" fillId="35" borderId="12" xfId="0" applyNumberFormat="1" applyFont="1" applyFill="1" applyBorder="1" applyAlignment="1">
      <alignment horizontal="center" vertical="center" wrapText="1"/>
    </xf>
    <xf numFmtId="41" fontId="85" fillId="35" borderId="16" xfId="35" applyFont="1" applyFill="1" applyBorder="1">
      <alignment vertical="center"/>
    </xf>
    <xf numFmtId="32" fontId="27" fillId="0" borderId="0" xfId="0" applyNumberFormat="1" applyFont="1">
      <alignment vertical="center"/>
    </xf>
    <xf numFmtId="32" fontId="27" fillId="0" borderId="36" xfId="0" applyNumberFormat="1" applyFont="1" applyBorder="1">
      <alignment vertical="center"/>
    </xf>
    <xf numFmtId="0" fontId="27" fillId="0" borderId="36" xfId="0" applyFont="1" applyBorder="1">
      <alignment vertical="center"/>
    </xf>
    <xf numFmtId="32" fontId="27" fillId="0" borderId="36" xfId="0" applyNumberFormat="1" applyFont="1" applyBorder="1" applyAlignment="1">
      <alignment horizontal="center" vertical="center"/>
    </xf>
    <xf numFmtId="41" fontId="44" fillId="36" borderId="110" xfId="74" applyFont="1" applyFill="1" applyBorder="1" applyAlignment="1">
      <alignment horizontal="center" vertical="center"/>
    </xf>
    <xf numFmtId="41" fontId="44" fillId="36" borderId="111" xfId="74" applyFont="1" applyFill="1" applyBorder="1" applyAlignment="1">
      <alignment horizontal="center" vertical="center"/>
    </xf>
    <xf numFmtId="41" fontId="67" fillId="37" borderId="110" xfId="74" applyFont="1" applyFill="1" applyBorder="1" applyAlignment="1">
      <alignment horizontal="center" vertical="center"/>
    </xf>
    <xf numFmtId="41" fontId="67" fillId="37" borderId="111" xfId="74" applyFont="1" applyFill="1" applyBorder="1" applyAlignment="1">
      <alignment horizontal="center" vertical="center"/>
    </xf>
    <xf numFmtId="41" fontId="67" fillId="0" borderId="110" xfId="74" applyFont="1" applyBorder="1" applyAlignment="1">
      <alignment horizontal="center" vertical="center"/>
    </xf>
    <xf numFmtId="41" fontId="67" fillId="0" borderId="111" xfId="74" applyFont="1" applyBorder="1" applyAlignment="1">
      <alignment horizontal="center" vertical="center"/>
    </xf>
    <xf numFmtId="177" fontId="86" fillId="36" borderId="112" xfId="29" applyNumberFormat="1" applyFont="1" applyFill="1" applyBorder="1">
      <alignment vertical="center"/>
    </xf>
    <xf numFmtId="177" fontId="69" fillId="37" borderId="112" xfId="29" applyNumberFormat="1" applyFont="1" applyFill="1" applyBorder="1">
      <alignment vertical="center"/>
    </xf>
    <xf numFmtId="177" fontId="69" fillId="0" borderId="112" xfId="29" applyNumberFormat="1" applyFont="1" applyBorder="1">
      <alignment vertical="center"/>
    </xf>
    <xf numFmtId="177" fontId="75" fillId="0" borderId="0" xfId="29" applyNumberFormat="1" applyFont="1">
      <alignment vertical="center"/>
    </xf>
    <xf numFmtId="177" fontId="67" fillId="0" borderId="0" xfId="29" applyNumberFormat="1">
      <alignment vertical="center"/>
    </xf>
    <xf numFmtId="0" fontId="27" fillId="38" borderId="24" xfId="0" applyFont="1" applyFill="1" applyBorder="1" applyAlignment="1">
      <alignment horizontal="center" vertical="center"/>
    </xf>
    <xf numFmtId="41" fontId="27" fillId="27" borderId="30" xfId="35" applyFont="1" applyFill="1" applyBorder="1" applyAlignment="1">
      <alignment vertical="center" wrapText="1"/>
    </xf>
    <xf numFmtId="0" fontId="27" fillId="39" borderId="24" xfId="0" applyFont="1" applyFill="1" applyBorder="1" applyAlignment="1">
      <alignment horizontal="center" vertical="center"/>
    </xf>
    <xf numFmtId="193" fontId="84" fillId="0" borderId="5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7" fillId="27" borderId="0" xfId="0" applyFont="1" applyFill="1">
      <alignment vertical="center"/>
    </xf>
    <xf numFmtId="176" fontId="27" fillId="0" borderId="24" xfId="0" applyNumberFormat="1" applyFont="1" applyFill="1" applyBorder="1" applyAlignment="1">
      <alignment horizontal="center" vertical="center"/>
    </xf>
    <xf numFmtId="14" fontId="76" fillId="32" borderId="94" xfId="73" applyNumberFormat="1" applyFont="1" applyFill="1" applyBorder="1" applyAlignment="1">
      <alignment horizontal="center" vertical="center"/>
    </xf>
    <xf numFmtId="14" fontId="76" fillId="32" borderId="10" xfId="73" applyNumberFormat="1" applyFont="1" applyFill="1" applyBorder="1" applyAlignment="1">
      <alignment horizontal="center" vertical="center"/>
    </xf>
    <xf numFmtId="14" fontId="76" fillId="32" borderId="95" xfId="73" applyNumberFormat="1" applyFont="1" applyFill="1" applyBorder="1" applyAlignment="1">
      <alignment horizontal="center" vertical="center"/>
    </xf>
    <xf numFmtId="0" fontId="79" fillId="34" borderId="38" xfId="73" applyFont="1" applyFill="1" applyBorder="1" applyAlignment="1">
      <alignment horizontal="center" vertical="center"/>
    </xf>
    <xf numFmtId="0" fontId="79" fillId="34" borderId="57" xfId="73" applyFont="1" applyFill="1" applyBorder="1" applyAlignment="1">
      <alignment horizontal="center" vertical="center"/>
    </xf>
    <xf numFmtId="0" fontId="79" fillId="34" borderId="103" xfId="73" applyFont="1" applyFill="1" applyBorder="1" applyAlignment="1">
      <alignment horizontal="center" vertical="center"/>
    </xf>
    <xf numFmtId="0" fontId="79" fillId="34" borderId="58" xfId="73" applyFont="1" applyFill="1" applyBorder="1" applyAlignment="1">
      <alignment horizontal="center" vertical="center"/>
    </xf>
    <xf numFmtId="0" fontId="79" fillId="34" borderId="102" xfId="73" applyFont="1" applyFill="1" applyBorder="1" applyAlignment="1">
      <alignment horizontal="center" vertical="center"/>
    </xf>
    <xf numFmtId="0" fontId="79" fillId="34" borderId="96" xfId="73" applyFont="1" applyFill="1" applyBorder="1" applyAlignment="1">
      <alignment horizontal="center" vertical="center"/>
    </xf>
    <xf numFmtId="0" fontId="79" fillId="34" borderId="92" xfId="73" applyFont="1" applyFill="1" applyBorder="1" applyAlignment="1">
      <alignment horizontal="center" vertical="center"/>
    </xf>
    <xf numFmtId="0" fontId="79" fillId="34" borderId="75" xfId="73" applyFont="1" applyFill="1" applyBorder="1" applyAlignment="1">
      <alignment horizontal="center" vertical="center"/>
    </xf>
    <xf numFmtId="0" fontId="79" fillId="34" borderId="0" xfId="73" applyFont="1" applyFill="1" applyAlignment="1">
      <alignment horizontal="center" vertical="center"/>
    </xf>
    <xf numFmtId="0" fontId="79" fillId="34" borderId="104" xfId="73" applyFont="1" applyFill="1" applyBorder="1" applyAlignment="1">
      <alignment horizontal="center" vertical="center"/>
    </xf>
    <xf numFmtId="0" fontId="80" fillId="0" borderId="76" xfId="73" applyFont="1" applyBorder="1" applyAlignment="1">
      <alignment horizontal="center" vertical="center"/>
    </xf>
    <xf numFmtId="0" fontId="80" fillId="0" borderId="34" xfId="73" applyFont="1" applyBorder="1" applyAlignment="1">
      <alignment horizontal="center" vertical="center"/>
    </xf>
    <xf numFmtId="41" fontId="81" fillId="0" borderId="24" xfId="74" applyFont="1" applyBorder="1" applyAlignment="1">
      <alignment horizontal="center" vertical="center" wrapText="1"/>
    </xf>
    <xf numFmtId="41" fontId="81" fillId="0" borderId="41" xfId="74" applyFont="1" applyBorder="1" applyAlignment="1">
      <alignment horizontal="center" vertical="center" wrapText="1"/>
    </xf>
    <xf numFmtId="41" fontId="81" fillId="0" borderId="24" xfId="74" applyFont="1" applyBorder="1" applyAlignment="1">
      <alignment horizontal="center" vertical="center"/>
    </xf>
    <xf numFmtId="41" fontId="81" fillId="0" borderId="41" xfId="74" applyFont="1" applyBorder="1" applyAlignment="1">
      <alignment horizontal="center" vertical="center"/>
    </xf>
    <xf numFmtId="0" fontId="80" fillId="0" borderId="105" xfId="73" applyFont="1" applyBorder="1" applyAlignment="1">
      <alignment horizontal="center" vertical="center"/>
    </xf>
    <xf numFmtId="0" fontId="80" fillId="0" borderId="72" xfId="73" applyFont="1" applyBorder="1" applyAlignment="1">
      <alignment horizontal="center" vertical="center"/>
    </xf>
    <xf numFmtId="41" fontId="81" fillId="0" borderId="69" xfId="74" applyFont="1" applyBorder="1" applyAlignment="1">
      <alignment horizontal="center" vertical="center"/>
    </xf>
    <xf numFmtId="41" fontId="81" fillId="0" borderId="106" xfId="74" applyFont="1" applyBorder="1" applyAlignment="1">
      <alignment horizontal="center" vertical="center"/>
    </xf>
    <xf numFmtId="0" fontId="82" fillId="34" borderId="50" xfId="73" applyFont="1" applyFill="1" applyBorder="1" applyAlignment="1">
      <alignment horizontal="center" vertical="center"/>
    </xf>
    <xf numFmtId="0" fontId="82" fillId="34" borderId="107" xfId="73" applyFont="1" applyFill="1" applyBorder="1" applyAlignment="1">
      <alignment horizontal="center" vertical="center"/>
    </xf>
    <xf numFmtId="41" fontId="82" fillId="34" borderId="109" xfId="74" applyFont="1" applyFill="1" applyBorder="1" applyAlignment="1">
      <alignment horizontal="center" vertical="center"/>
    </xf>
    <xf numFmtId="41" fontId="82" fillId="34" borderId="33" xfId="74" applyFont="1" applyFill="1" applyBorder="1" applyAlignment="1">
      <alignment horizontal="center" vertical="center"/>
    </xf>
    <xf numFmtId="41" fontId="82" fillId="34" borderId="53" xfId="74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44" fillId="0" borderId="33" xfId="0" applyFont="1" applyBorder="1" applyAlignment="1">
      <alignment horizontal="center"/>
    </xf>
    <xf numFmtId="0" fontId="44" fillId="0" borderId="53" xfId="0" applyFont="1" applyBorder="1" applyAlignment="1">
      <alignment horizontal="center"/>
    </xf>
    <xf numFmtId="0" fontId="29" fillId="24" borderId="91" xfId="0" applyFont="1" applyFill="1" applyBorder="1" applyAlignment="1">
      <alignment horizontal="center" vertical="center"/>
    </xf>
    <xf numFmtId="0" fontId="44" fillId="0" borderId="45" xfId="0" applyFont="1" applyBorder="1">
      <alignment vertical="center"/>
    </xf>
    <xf numFmtId="0" fontId="29" fillId="24" borderId="96" xfId="0" applyFont="1" applyFill="1" applyBorder="1" applyAlignment="1">
      <alignment horizontal="center" vertical="center"/>
    </xf>
    <xf numFmtId="0" fontId="44" fillId="24" borderId="92" xfId="0" applyFont="1" applyFill="1" applyBorder="1">
      <alignment vertical="center"/>
    </xf>
    <xf numFmtId="0" fontId="44" fillId="24" borderId="97" xfId="0" applyFont="1" applyFill="1" applyBorder="1">
      <alignment vertical="center"/>
    </xf>
    <xf numFmtId="0" fontId="44" fillId="24" borderId="93" xfId="0" applyFont="1" applyFill="1" applyBorder="1">
      <alignment vertical="center"/>
    </xf>
    <xf numFmtId="0" fontId="49" fillId="24" borderId="98" xfId="0" applyFont="1" applyFill="1" applyBorder="1" applyAlignment="1">
      <alignment horizontal="center" vertical="center" wrapText="1"/>
    </xf>
    <xf numFmtId="0" fontId="49" fillId="24" borderId="99" xfId="0" applyFont="1" applyFill="1" applyBorder="1" applyAlignment="1">
      <alignment horizontal="center" vertical="center" wrapText="1"/>
    </xf>
    <xf numFmtId="0" fontId="49" fillId="24" borderId="24" xfId="0" applyFont="1" applyFill="1" applyBorder="1" applyAlignment="1">
      <alignment horizontal="center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44" fillId="0" borderId="45" xfId="0" applyFont="1" applyBorder="1" applyAlignment="1">
      <alignment vertical="center" wrapText="1"/>
    </xf>
    <xf numFmtId="49" fontId="60" fillId="24" borderId="0" xfId="0" applyNumberFormat="1" applyFont="1" applyFill="1" applyAlignment="1">
      <alignment horizontal="center"/>
    </xf>
    <xf numFmtId="0" fontId="0" fillId="0" borderId="0" xfId="0" applyAlignment="1"/>
    <xf numFmtId="0" fontId="29" fillId="24" borderId="90" xfId="0" applyFont="1" applyFill="1" applyBorder="1" applyAlignment="1">
      <alignment horizontal="center" vertical="center" wrapText="1"/>
    </xf>
    <xf numFmtId="0" fontId="44" fillId="24" borderId="46" xfId="0" applyFont="1" applyFill="1" applyBorder="1" applyAlignment="1">
      <alignment wrapText="1"/>
    </xf>
    <xf numFmtId="0" fontId="44" fillId="0" borderId="45" xfId="0" applyFont="1" applyBorder="1" applyAlignment="1">
      <alignment horizontal="center"/>
    </xf>
    <xf numFmtId="0" fontId="29" fillId="24" borderId="90" xfId="0" applyFont="1" applyFill="1" applyBorder="1" applyAlignment="1">
      <alignment horizontal="center" vertical="center"/>
    </xf>
    <xf numFmtId="0" fontId="0" fillId="0" borderId="92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93" xfId="0" applyBorder="1" applyAlignment="1">
      <alignment horizontal="center"/>
    </xf>
    <xf numFmtId="0" fontId="29" fillId="24" borderId="94" xfId="0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29" fillId="24" borderId="94" xfId="0" applyFont="1" applyFill="1" applyBorder="1" applyAlignment="1">
      <alignment horizontal="center" vertical="center"/>
    </xf>
    <xf numFmtId="0" fontId="29" fillId="24" borderId="10" xfId="0" applyFont="1" applyFill="1" applyBorder="1" applyAlignment="1">
      <alignment horizontal="center" vertical="center"/>
    </xf>
    <xf numFmtId="0" fontId="29" fillId="24" borderId="95" xfId="0" applyFont="1" applyFill="1" applyBorder="1" applyAlignment="1">
      <alignment horizontal="center" vertical="center"/>
    </xf>
    <xf numFmtId="0" fontId="71" fillId="0" borderId="30" xfId="48" applyFont="1" applyBorder="1" applyAlignment="1">
      <alignment horizontal="center" vertical="center"/>
    </xf>
    <xf numFmtId="0" fontId="71" fillId="0" borderId="11" xfId="48" applyFont="1" applyBorder="1" applyAlignment="1">
      <alignment horizontal="center" vertical="center"/>
    </xf>
    <xf numFmtId="0" fontId="71" fillId="0" borderId="34" xfId="48" applyFont="1" applyBorder="1" applyAlignment="1">
      <alignment horizontal="center" vertical="center"/>
    </xf>
    <xf numFmtId="0" fontId="51" fillId="0" borderId="30" xfId="48" applyFont="1" applyBorder="1" applyAlignment="1">
      <alignment horizontal="center" vertical="center"/>
    </xf>
    <xf numFmtId="0" fontId="51" fillId="0" borderId="11" xfId="48" applyFont="1" applyBorder="1" applyAlignment="1">
      <alignment horizontal="center" vertical="center"/>
    </xf>
    <xf numFmtId="0" fontId="51" fillId="0" borderId="34" xfId="48" applyFont="1" applyBorder="1" applyAlignment="1">
      <alignment horizontal="center" vertical="center"/>
    </xf>
    <xf numFmtId="0" fontId="72" fillId="0" borderId="100" xfId="48" applyFont="1" applyBorder="1" applyAlignment="1">
      <alignment horizontal="center" vertical="center" wrapText="1"/>
    </xf>
    <xf numFmtId="0" fontId="72" fillId="0" borderId="101" xfId="48" applyFont="1" applyBorder="1" applyAlignment="1">
      <alignment horizontal="center" vertical="center"/>
    </xf>
    <xf numFmtId="0" fontId="72" fillId="0" borderId="63" xfId="48" applyFont="1" applyBorder="1" applyAlignment="1">
      <alignment horizontal="center" vertical="center"/>
    </xf>
    <xf numFmtId="0" fontId="72" fillId="0" borderId="75" xfId="48" applyFont="1" applyBorder="1" applyAlignment="1">
      <alignment horizontal="center" vertical="center"/>
    </xf>
    <xf numFmtId="0" fontId="72" fillId="0" borderId="0" xfId="48" applyFont="1" applyAlignment="1">
      <alignment horizontal="center" vertical="center"/>
    </xf>
    <xf numFmtId="0" fontId="72" fillId="0" borderId="61" xfId="48" applyFont="1" applyBorder="1" applyAlignment="1">
      <alignment horizontal="center" vertical="center"/>
    </xf>
    <xf numFmtId="0" fontId="72" fillId="0" borderId="74" xfId="48" applyFont="1" applyBorder="1" applyAlignment="1">
      <alignment horizontal="center" vertical="center"/>
    </xf>
    <xf numFmtId="0" fontId="72" fillId="0" borderId="44" xfId="48" applyFont="1" applyBorder="1" applyAlignment="1">
      <alignment horizontal="center" vertical="center"/>
    </xf>
    <xf numFmtId="0" fontId="72" fillId="0" borderId="66" xfId="48" applyFont="1" applyBorder="1" applyAlignment="1">
      <alignment horizontal="center" vertical="center"/>
    </xf>
    <xf numFmtId="0" fontId="62" fillId="0" borderId="101" xfId="48" applyFont="1" applyBorder="1" applyAlignment="1">
      <alignment horizontal="left" vertical="center"/>
    </xf>
    <xf numFmtId="0" fontId="62" fillId="0" borderId="0" xfId="48" applyFont="1" applyAlignment="1">
      <alignment horizontal="left" vertical="center"/>
    </xf>
    <xf numFmtId="0" fontId="63" fillId="0" borderId="0" xfId="48" applyFont="1" applyAlignment="1">
      <alignment horizontal="center"/>
    </xf>
    <xf numFmtId="3" fontId="51" fillId="0" borderId="100" xfId="48" applyNumberFormat="1" applyFont="1" applyBorder="1" applyAlignment="1">
      <alignment horizontal="center" vertical="center"/>
    </xf>
    <xf numFmtId="0" fontId="51" fillId="0" borderId="101" xfId="48" applyFont="1" applyBorder="1" applyAlignment="1">
      <alignment horizontal="center" vertical="center"/>
    </xf>
    <xf numFmtId="49" fontId="51" fillId="0" borderId="0" xfId="48" applyNumberFormat="1" applyFont="1" applyAlignment="1">
      <alignment horizontal="right"/>
    </xf>
    <xf numFmtId="185" fontId="61" fillId="0" borderId="24" xfId="48" applyNumberFormat="1" applyFont="1" applyBorder="1" applyAlignment="1">
      <alignment horizontal="center" vertical="center"/>
    </xf>
    <xf numFmtId="189" fontId="71" fillId="0" borderId="24" xfId="48" quotePrefix="1" applyNumberFormat="1" applyFont="1" applyBorder="1" applyAlignment="1">
      <alignment horizontal="center" vertical="center"/>
    </xf>
    <xf numFmtId="189" fontId="71" fillId="0" borderId="24" xfId="48" applyNumberFormat="1" applyFont="1" applyBorder="1" applyAlignment="1">
      <alignment horizontal="center" vertical="center"/>
    </xf>
    <xf numFmtId="49" fontId="88" fillId="0" borderId="30" xfId="48" applyNumberFormat="1" applyFont="1" applyBorder="1" applyAlignment="1">
      <alignment horizontal="center" vertical="center" wrapText="1"/>
    </xf>
    <xf numFmtId="0" fontId="74" fillId="0" borderId="11" xfId="48" applyFont="1" applyBorder="1"/>
    <xf numFmtId="0" fontId="74" fillId="0" borderId="34" xfId="48" applyFont="1" applyBorder="1"/>
    <xf numFmtId="0" fontId="83" fillId="0" borderId="30" xfId="48" applyFont="1" applyBorder="1" applyAlignment="1">
      <alignment horizontal="center" vertical="center"/>
    </xf>
    <xf numFmtId="0" fontId="83" fillId="0" borderId="34" xfId="48" applyFont="1" applyBorder="1" applyAlignment="1">
      <alignment horizontal="center" vertical="center"/>
    </xf>
  </cellXfs>
  <cellStyles count="75">
    <cellStyle name="20% - 강조색1" xfId="1" xr:uid="{00000000-0005-0000-0000-000000000000}"/>
    <cellStyle name="20% - 강조색2" xfId="2" xr:uid="{00000000-0005-0000-0000-000001000000}"/>
    <cellStyle name="20% - 강조색3" xfId="3" xr:uid="{00000000-0005-0000-0000-000002000000}"/>
    <cellStyle name="20% - 강조색4" xfId="4" xr:uid="{00000000-0005-0000-0000-000003000000}"/>
    <cellStyle name="20% - 강조색5" xfId="5" xr:uid="{00000000-0005-0000-0000-000004000000}"/>
    <cellStyle name="20% - 강조색6" xfId="6" xr:uid="{00000000-0005-0000-0000-000005000000}"/>
    <cellStyle name="40% - 강조색1" xfId="7" xr:uid="{00000000-0005-0000-0000-000006000000}"/>
    <cellStyle name="40% - 강조색2" xfId="8" xr:uid="{00000000-0005-0000-0000-000007000000}"/>
    <cellStyle name="40% - 강조색3" xfId="9" xr:uid="{00000000-0005-0000-0000-000008000000}"/>
    <cellStyle name="40% - 강조색4" xfId="10" xr:uid="{00000000-0005-0000-0000-000009000000}"/>
    <cellStyle name="40% - 강조색5" xfId="11" xr:uid="{00000000-0005-0000-0000-00000A000000}"/>
    <cellStyle name="40% - 강조색6" xfId="12" xr:uid="{00000000-0005-0000-0000-00000B000000}"/>
    <cellStyle name="60% - 강조색1" xfId="13" xr:uid="{00000000-0005-0000-0000-00000C000000}"/>
    <cellStyle name="60% - 강조색2" xfId="14" xr:uid="{00000000-0005-0000-0000-00000D000000}"/>
    <cellStyle name="60% - 강조색3" xfId="15" xr:uid="{00000000-0005-0000-0000-00000E000000}"/>
    <cellStyle name="60% - 강조색4" xfId="16" xr:uid="{00000000-0005-0000-0000-00000F000000}"/>
    <cellStyle name="60% - 강조색5" xfId="17" xr:uid="{00000000-0005-0000-0000-000010000000}"/>
    <cellStyle name="60% - 강조색6" xfId="18" xr:uid="{00000000-0005-0000-0000-000011000000}"/>
    <cellStyle name="Comma [0]_laroux" xfId="51" xr:uid="{00000000-0005-0000-0000-000012000000}"/>
    <cellStyle name="Comma_laroux" xfId="52" xr:uid="{00000000-0005-0000-0000-000013000000}"/>
    <cellStyle name="Currency [0]_laroux" xfId="53" xr:uid="{00000000-0005-0000-0000-000014000000}"/>
    <cellStyle name="Currency_laroux" xfId="54" xr:uid="{00000000-0005-0000-0000-000015000000}"/>
    <cellStyle name="Header1" xfId="55" xr:uid="{00000000-0005-0000-0000-000016000000}"/>
    <cellStyle name="Header2" xfId="56" xr:uid="{00000000-0005-0000-0000-000017000000}"/>
    <cellStyle name="Normal_Certs Q2" xfId="57" xr:uid="{00000000-0005-0000-0000-000018000000}"/>
    <cellStyle name="강조색1" xfId="19" xr:uid="{00000000-0005-0000-0000-000019000000}"/>
    <cellStyle name="강조색2" xfId="20" xr:uid="{00000000-0005-0000-0000-00001A000000}"/>
    <cellStyle name="강조색3" xfId="21" xr:uid="{00000000-0005-0000-0000-00001B000000}"/>
    <cellStyle name="강조색4" xfId="22" xr:uid="{00000000-0005-0000-0000-00001C000000}"/>
    <cellStyle name="강조색5" xfId="23" xr:uid="{00000000-0005-0000-0000-00001D000000}"/>
    <cellStyle name="강조색6" xfId="24" xr:uid="{00000000-0005-0000-0000-00001E000000}"/>
    <cellStyle name="경고문" xfId="25" xr:uid="{00000000-0005-0000-0000-00001F000000}"/>
    <cellStyle name="계산" xfId="26" xr:uid="{00000000-0005-0000-0000-000020000000}"/>
    <cellStyle name="나쁨" xfId="27" xr:uid="{00000000-0005-0000-0000-000021000000}"/>
    <cellStyle name="메모" xfId="28" xr:uid="{00000000-0005-0000-0000-000022000000}"/>
    <cellStyle name="메모 2" xfId="58" xr:uid="{00000000-0005-0000-0000-000023000000}"/>
    <cellStyle name="백분율" xfId="29" builtinId="5"/>
    <cellStyle name="백분율 2" xfId="30" xr:uid="{00000000-0005-0000-0000-000025000000}"/>
    <cellStyle name="백분율 3" xfId="59" xr:uid="{00000000-0005-0000-0000-000026000000}"/>
    <cellStyle name="보통" xfId="31" xr:uid="{00000000-0005-0000-0000-000027000000}"/>
    <cellStyle name="常规_All Critical Path -060623" xfId="32" xr:uid="{00000000-0005-0000-0000-000028000000}"/>
    <cellStyle name="설명 텍스트" xfId="33" xr:uid="{00000000-0005-0000-0000-000029000000}"/>
    <cellStyle name="셀 확인" xfId="34" xr:uid="{00000000-0005-0000-0000-00002A000000}"/>
    <cellStyle name="쉼표 [0]" xfId="35" builtinId="6"/>
    <cellStyle name="쉼표 [0] 2" xfId="36" xr:uid="{00000000-0005-0000-0000-00002C000000}"/>
    <cellStyle name="쉼표 [0] 2 2" xfId="67" xr:uid="{002AEEAD-7BA5-4FA7-81E2-B008342B1C1F}"/>
    <cellStyle name="쉼표 [0] 2 3" xfId="72" xr:uid="{139A6789-D0D8-46C8-8A48-7C240872068C}"/>
    <cellStyle name="쉼표 [0] 3" xfId="66" xr:uid="{76917134-8D8C-41DB-8884-37EAAB618F1E}"/>
    <cellStyle name="쉼표 [0] 4" xfId="74" xr:uid="{E488DBAD-36F2-4A53-B693-DAF759665A0A}"/>
    <cellStyle name="스타일 1" xfId="37" xr:uid="{00000000-0005-0000-0000-00002D000000}"/>
    <cellStyle name="연결된 셀" xfId="38" xr:uid="{00000000-0005-0000-0000-00002E000000}"/>
    <cellStyle name="요약" xfId="39" xr:uid="{00000000-0005-0000-0000-00002F000000}"/>
    <cellStyle name="입력" xfId="40" xr:uid="{00000000-0005-0000-0000-000030000000}"/>
    <cellStyle name="제목" xfId="41" xr:uid="{00000000-0005-0000-0000-000031000000}"/>
    <cellStyle name="제목 1" xfId="42" xr:uid="{00000000-0005-0000-0000-000032000000}"/>
    <cellStyle name="제목 2" xfId="43" xr:uid="{00000000-0005-0000-0000-000033000000}"/>
    <cellStyle name="제목 3" xfId="44" xr:uid="{00000000-0005-0000-0000-000034000000}"/>
    <cellStyle name="제목 4" xfId="45" xr:uid="{00000000-0005-0000-0000-000035000000}"/>
    <cellStyle name="좋음" xfId="46" xr:uid="{00000000-0005-0000-0000-000036000000}"/>
    <cellStyle name="출력" xfId="47" xr:uid="{00000000-0005-0000-0000-000037000000}"/>
    <cellStyle name="콤마 [0]_10" xfId="60" xr:uid="{00000000-0005-0000-0000-000038000000}"/>
    <cellStyle name="콤마_10" xfId="61" xr:uid="{00000000-0005-0000-0000-000039000000}"/>
    <cellStyle name="통화 [0] 2" xfId="62" xr:uid="{00000000-0005-0000-0000-00003A000000}"/>
    <cellStyle name="통화 [0] 2 2" xfId="68" xr:uid="{91BCFDD3-AB4A-49A5-8A61-A97E45FF64BA}"/>
    <cellStyle name="표준" xfId="0" builtinId="0"/>
    <cellStyle name="표준 10" xfId="48" xr:uid="{00000000-0005-0000-0000-00003C000000}"/>
    <cellStyle name="표준 2" xfId="63" xr:uid="{00000000-0005-0000-0000-00003D000000}"/>
    <cellStyle name="표준 2 2" xfId="65" xr:uid="{00000000-0005-0000-0000-00003E000000}"/>
    <cellStyle name="표준 2 2 3" xfId="64" xr:uid="{00000000-0005-0000-0000-00003F000000}"/>
    <cellStyle name="표준 2 3" xfId="71" xr:uid="{D18E91BC-4823-4A5B-85A4-F7485FDFABE4}"/>
    <cellStyle name="표준 3" xfId="70" xr:uid="{BCFBD4D1-3CDC-4EBD-925C-FFE53DEC6BD6}"/>
    <cellStyle name="표준 4" xfId="73" xr:uid="{EA23D21F-7EFB-4A5D-8235-93FC29F1208F}"/>
    <cellStyle name="표준 6" xfId="69" xr:uid="{FB418BD8-7A80-4F6D-B806-EBF99BD66059}"/>
    <cellStyle name="표준_Devanning report(kmtclch0596332)." xfId="49" xr:uid="{00000000-0005-0000-0000-000040000000}"/>
    <cellStyle name="표준_Sheet1" xfId="50" xr:uid="{00000000-0005-0000-0000-000041000000}"/>
  </cellStyles>
  <dxfs count="13"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77" formatCode="0.0%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-0.2499465926084170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2" defaultTableStyle="TableStyleMedium2" defaultPivotStyle="PivotStyleLight16">
    <tableStyle name="피벗 테이블 스타일 1" table="0" count="3" xr9:uid="{3FE17D0F-8992-445D-B14D-63A312F0BAA7}">
      <tableStyleElement type="headerRow" dxfId="12"/>
      <tableStyleElement type="pageFieldLabels" dxfId="11"/>
      <tableStyleElement type="pageFieldValues" dxfId="10"/>
    </tableStyle>
    <tableStyle name="피벗 테이블 스타일 2" table="0" count="1" xr9:uid="{C3699C05-281A-48BD-829F-E76087C37470}">
      <tableStyleElement type="firstSubtotalColumn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 wrap="none" lIns="0" tIns="0" rIns="0" bIns="0" anchor="ctr" anchorCtr="1"/>
          <a:lstStyle/>
          <a:p>
            <a:pPr algn="l">
              <a:defRPr sz="1600" b="0" i="0" u="none">
                <a:solidFill>
                  <a:srgbClr val="000000"/>
                </a:solidFill>
                <a:latin typeface="HY견고딕"/>
                <a:ea typeface="HY견고딕"/>
                <a:cs typeface="HY견고딕"/>
                <a:sym typeface="HY견고딕"/>
              </a:defRPr>
            </a:pPr>
            <a:r>
              <a:rPr lang="ko-KR" altLang="en-US" sz="1600" b="0" i="0" u="none">
                <a:solidFill>
                  <a:srgbClr val="000000"/>
                </a:solidFill>
                <a:latin typeface="HY견고딕"/>
                <a:ea typeface="HY견고딕"/>
                <a:cs typeface="HY견고딕"/>
                <a:sym typeface="HY견고딕"/>
              </a:rPr>
              <a:t>       </a:t>
            </a:r>
            <a:r>
              <a:rPr lang="en-US" altLang="ko-KR" sz="1600" b="0" i="0" u="none">
                <a:solidFill>
                  <a:srgbClr val="000000"/>
                </a:solidFill>
                <a:latin typeface="HY견고딕"/>
                <a:ea typeface="HY견고딕"/>
                <a:cs typeface="HY견고딕"/>
                <a:sym typeface="HY견고딕"/>
              </a:rPr>
              <a:t>2020'  </a:t>
            </a:r>
            <a:r>
              <a:rPr lang="ko-KR" altLang="en-US" sz="1600" b="0" i="0" u="none">
                <a:solidFill>
                  <a:srgbClr val="000000"/>
                </a:solidFill>
                <a:latin typeface="HY견고딕"/>
                <a:ea typeface="HY견고딕"/>
                <a:cs typeface="HY견고딕"/>
                <a:sym typeface="HY견고딕"/>
              </a:rPr>
              <a:t>화주별 컨테이너</a:t>
            </a:r>
            <a:endParaRPr lang="ko-KR" altLang="en-US"/>
          </a:p>
        </c:rich>
      </c:tx>
      <c:layout>
        <c:manualLayout>
          <c:xMode val="edge"/>
          <c:yMode val="edge"/>
          <c:x val="0.3512147068977356"/>
          <c:y val="2.94117648154497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11344158649445"/>
          <c:y val="0.16544131934642792"/>
          <c:w val="0.80971699953079224"/>
          <c:h val="0.5716916918754577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Summary!$AX$2</c:f>
              <c:strCache>
                <c:ptCount val="1"/>
                <c:pt idx="0">
                  <c:v>         컨테이너 수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9525"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Summary!$AX$3:$AX$18</c:f>
              <c:numCache>
                <c:formatCode>#,###"건"</c:formatCode>
                <c:ptCount val="16"/>
                <c:pt idx="0">
                  <c:v>60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D-48B7-AD9B-72946285C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743424"/>
        <c:axId val="160744960"/>
      </c:barChart>
      <c:catAx>
        <c:axId val="1607434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 wrap="none" lIns="0" tIns="0" rIns="0" bIns="0" anchor="ctr" anchorCtr="1"/>
          <a:lstStyle/>
          <a:p>
            <a:pPr algn="l">
              <a:defRPr sz="1000" b="0" i="0" u="none">
                <a:solidFill>
                  <a:srgbClr val="000000"/>
                </a:solidFill>
                <a:latin typeface="돋움"/>
                <a:ea typeface="돋움"/>
                <a:cs typeface="돋움"/>
                <a:sym typeface="돋움"/>
              </a:defRPr>
            </a:pPr>
            <a:endParaRPr lang="ko-KR"/>
          </a:p>
        </c:txPr>
        <c:crossAx val="160744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0744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 wrap="none" lIns="0" tIns="0" rIns="0" bIns="0" anchor="ctr" anchorCtr="1"/>
              <a:lstStyle/>
              <a:p>
                <a:pPr algn="l">
                  <a:defRPr sz="1600" b="0" i="0" u="none">
                    <a:solidFill>
                      <a:srgbClr val="000000"/>
                    </a:solidFill>
                    <a:latin typeface="돋움"/>
                    <a:ea typeface="돋움"/>
                    <a:cs typeface="돋움"/>
                    <a:sym typeface="돋움"/>
                  </a:defRPr>
                </a:pPr>
                <a:r>
                  <a:rPr lang="ko-KR" altLang="en-US" sz="1600" b="0" i="0" u="none">
                    <a:solidFill>
                      <a:srgbClr val="000000"/>
                    </a:solidFill>
                    <a:latin typeface="돋움"/>
                    <a:ea typeface="돋움"/>
                    <a:cs typeface="돋움"/>
                    <a:sym typeface="돋움"/>
                  </a:rPr>
                  <a:t>입고건수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7.085057906806469E-3"/>
              <c:y val="1.470588240772485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#&quot;건&quot;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 wrap="none" lIns="0" tIns="0" rIns="0" bIns="0" anchor="ctr" anchorCtr="1"/>
          <a:lstStyle/>
          <a:p>
            <a:pPr algn="l">
              <a:defRPr sz="1600" b="0" i="0" u="none">
                <a:solidFill>
                  <a:srgbClr val="000000"/>
                </a:solidFill>
                <a:latin typeface="돋움"/>
                <a:ea typeface="돋움"/>
                <a:cs typeface="돋움"/>
                <a:sym typeface="돋움"/>
              </a:defRPr>
            </a:pPr>
            <a:endParaRPr lang="ko-KR"/>
          </a:p>
        </c:txPr>
        <c:crossAx val="160743424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 w="3175">
      <a:solidFill>
        <a:srgbClr val="000000"/>
      </a:solidFill>
      <a:prstDash val="solid"/>
    </a:ln>
  </c:spPr>
  <c:txPr>
    <a:bodyPr rot="0" vert="horz" wrap="none" lIns="0" tIns="0" rIns="0" bIns="0" anchor="ctr" anchorCtr="1"/>
    <a:lstStyle/>
    <a:p>
      <a:pPr algn="l">
        <a:defRPr sz="1600" b="0" i="0" u="none">
          <a:solidFill>
            <a:srgbClr val="000000"/>
          </a:solidFill>
          <a:latin typeface="돋움"/>
          <a:ea typeface="돋움"/>
          <a:cs typeface="돋움"/>
          <a:sym typeface="돋움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Summary!$AZ$2</c:f>
              <c:strCache>
                <c:ptCount val="1"/>
                <c:pt idx="0">
                  <c:v>입고PL</c:v>
                </c:pt>
              </c:strCache>
            </c:strRef>
          </c:tx>
          <c:invertIfNegative val="0"/>
          <c:dLbls>
            <c:spPr>
              <a:noFill/>
              <a:ln w="9525"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Summary!$AZ$3:$AZ$18</c:f>
              <c:numCache>
                <c:formatCode>#,###"PL"</c:formatCode>
                <c:ptCount val="16"/>
                <c:pt idx="0">
                  <c:v>1161</c:v>
                </c:pt>
                <c:pt idx="1">
                  <c:v>855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0</c:v>
                </c:pt>
                <c:pt idx="8">
                  <c:v>817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45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1-4772-85DE-875873818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769920"/>
        <c:axId val="160771456"/>
      </c:barChart>
      <c:catAx>
        <c:axId val="1607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vert="eaVert" wrap="none" lIns="0" tIns="0" rIns="0" bIns="0" anchor="ctr" anchorCtr="1"/>
          <a:lstStyle/>
          <a:p>
            <a:pPr algn="l">
              <a:defRPr b="0" i="0" u="none"/>
            </a:pPr>
            <a:endParaRPr lang="ko-KR"/>
          </a:p>
        </c:txPr>
        <c:crossAx val="160771456"/>
        <c:crosses val="autoZero"/>
        <c:auto val="1"/>
        <c:lblAlgn val="ctr"/>
        <c:lblOffset val="100"/>
        <c:tickMarkSkip val="1"/>
        <c:noMultiLvlLbl val="0"/>
      </c:catAx>
      <c:valAx>
        <c:axId val="160771456"/>
        <c:scaling>
          <c:orientation val="minMax"/>
        </c:scaling>
        <c:delete val="0"/>
        <c:axPos val="l"/>
        <c:majorGridlines/>
        <c:numFmt formatCode="#,###&quot;PL&quot;" sourceLinked="1"/>
        <c:majorTickMark val="out"/>
        <c:minorTickMark val="none"/>
        <c:tickLblPos val="nextTo"/>
        <c:crossAx val="160769920"/>
        <c:crosses val="autoZero"/>
        <c:crossBetween val="between"/>
        <c:majorUnit val="500"/>
      </c:valAx>
      <c:spPr>
        <a:solidFill>
          <a:schemeClr val="accent6">
            <a:lumMod val="60000"/>
            <a:lumOff val="40000"/>
          </a:schemeClr>
        </a:solidFill>
      </c:spPr>
    </c:plotArea>
    <c:legend>
      <c:legendPos val="r"/>
      <c:overlay val="0"/>
      <c:txPr>
        <a:bodyPr rot="0" vert="horz" wrap="none" lIns="0" tIns="0" rIns="0" bIns="0" anchor="ctr" anchorCtr="1"/>
        <a:lstStyle/>
        <a:p>
          <a:pPr algn="l" rtl="0">
            <a:defRPr b="0" i="0" u="none"/>
          </a:pPr>
          <a:endParaRPr lang="ko-KR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pic>
      <xdr:nvPicPr>
        <xdr:cNvPr id="3079" name="Object 7" hidden="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0</xdr:row>
          <xdr:rowOff>38100</xdr:rowOff>
        </xdr:from>
        <xdr:to>
          <xdr:col>19</xdr:col>
          <xdr:colOff>1752600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보고서생성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</xdr:colOff>
          <xdr:row>0</xdr:row>
          <xdr:rowOff>38100</xdr:rowOff>
        </xdr:from>
        <xdr:to>
          <xdr:col>23</xdr:col>
          <xdr:colOff>1341120</xdr:colOff>
          <xdr:row>0</xdr:row>
          <xdr:rowOff>350520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일반화물표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0</xdr:row>
          <xdr:rowOff>30480</xdr:rowOff>
        </xdr:from>
        <xdr:to>
          <xdr:col>17</xdr:col>
          <xdr:colOff>746760</xdr:colOff>
          <xdr:row>1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입고목록변환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5" name="AutoShape 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6" name="AutoShape 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9" name="AutoShape 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10" name="AutoShape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" name="AutoShape 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" name="AutoShape 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" name="AutoShape 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" name="AutoShape 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" name="AutoShape 7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" name="AutoShape 7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" name="AutoShape 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19" name="AutoShape 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18794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" name="AutoShape 7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" name="AutoShape 7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" name="AutoShape 7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" name="AutoShape 7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" name="AutoShape 7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" name="AutoShape 7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" name="AutoShape 7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" name="AutoShape 7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" name="AutoShape 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" name="AutoShape 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" name="AutoShape 7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" name="AutoShape 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" name="AutoShape 7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" name="AutoShape 7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" name="AutoShape 7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" name="AutoShape 7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" name="AutoShape 7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" name="AutoShape 7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" name="AutoShape 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" name="AutoShape 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" name="AutoShape 7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" name="AutoShape 7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" name="AutoShape 7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" name="AutoShape 7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" name="AutoShape 7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" name="AutoShape 7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" name="AutoShape 7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" name="AutoShape 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" name="AutoShape 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" name="AutoShape 7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" name="AutoShape 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" name="AutoShape 7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" name="AutoShape 7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" name="AutoShape 7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" name="AutoShape 7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" name="AutoShape 7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" name="AutoShape 7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" name="AutoShape 7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" name="AutoShape 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" name="AutoShape 7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" name="AutoShape 7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" name="AutoShape 7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" name="AutoShape 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" name="AutoShape 7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72" name="AutoShape 7">
          <a:extLst>
            <a:ext uri="{FF2B5EF4-FFF2-40B4-BE49-F238E27FC236}">
              <a16:creationId xmlns:a16="http://schemas.microsoft.com/office/drawing/2014/main" id="{00000000-0008-0000-0200-00000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75" name="AutoShape 7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76" name="AutoShape 7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77" name="AutoShape 7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0" name="AutoShape 7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1" name="AutoShape 7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2" name="AutoShape 7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3" name="AutoShape 7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4" name="AutoShape 7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5" name="AutoShape 7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7823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6" name="AutoShape 7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7" name="AutoShape 7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8" name="AutoShape 7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9" name="AutoShape 7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0" name="AutoShape 7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1" name="AutoShape 7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2" name="AutoShape 7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8493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3" name="AutoShape 7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4" name="AutoShape 7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5" name="AutoShape 7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6" name="AutoShape 7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7" name="AutoShape 7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8" name="AutoShape 7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9" name="AutoShape 7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0" name="AutoShape 7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1" name="AutoShape 7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2" name="AutoShape 7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3" name="AutoShape 7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4" name="AutoShape 7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5" name="AutoShape 7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6" name="AutoShape 7">
          <a:extLst>
            <a:ext uri="{FF2B5EF4-FFF2-40B4-BE49-F238E27FC236}">
              <a16:creationId xmlns:a16="http://schemas.microsoft.com/office/drawing/2014/main" id="{00000000-0008-0000-0200-00002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7" name="AutoShape 7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8" name="AutoShape 7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9" name="AutoShape 7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0" name="AutoShape 7">
          <a:extLst>
            <a:ext uri="{FF2B5EF4-FFF2-40B4-BE49-F238E27FC236}">
              <a16:creationId xmlns:a16="http://schemas.microsoft.com/office/drawing/2014/main" id="{00000000-0008-0000-0200-00002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1" name="AutoShape 7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2" name="AutoShape 7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3" name="AutoShape 7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4" name="AutoShape 7">
          <a:extLst>
            <a:ext uri="{FF2B5EF4-FFF2-40B4-BE49-F238E27FC236}">
              <a16:creationId xmlns:a16="http://schemas.microsoft.com/office/drawing/2014/main" id="{00000000-0008-0000-0200-00002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5" name="AutoShape 7">
          <a:extLst>
            <a:ext uri="{FF2B5EF4-FFF2-40B4-BE49-F238E27FC236}">
              <a16:creationId xmlns:a16="http://schemas.microsoft.com/office/drawing/2014/main" id="{00000000-0008-0000-0200-00002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6" name="AutoShape 7">
          <a:extLst>
            <a:ext uri="{FF2B5EF4-FFF2-40B4-BE49-F238E27FC236}">
              <a16:creationId xmlns:a16="http://schemas.microsoft.com/office/drawing/2014/main" id="{00000000-0008-0000-0200-00002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7" name="AutoShape 7">
          <a:extLst>
            <a:ext uri="{FF2B5EF4-FFF2-40B4-BE49-F238E27FC236}">
              <a16:creationId xmlns:a16="http://schemas.microsoft.com/office/drawing/2014/main" id="{00000000-0008-0000-0200-00002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8" name="AutoShape 7">
          <a:extLst>
            <a:ext uri="{FF2B5EF4-FFF2-40B4-BE49-F238E27FC236}">
              <a16:creationId xmlns:a16="http://schemas.microsoft.com/office/drawing/2014/main" id="{00000000-0008-0000-0200-00002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9" name="AutoShape 7">
          <a:extLst>
            <a:ext uri="{FF2B5EF4-FFF2-40B4-BE49-F238E27FC236}">
              <a16:creationId xmlns:a16="http://schemas.microsoft.com/office/drawing/2014/main" id="{00000000-0008-0000-0200-00002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0" name="AutoShape 7">
          <a:extLst>
            <a:ext uri="{FF2B5EF4-FFF2-40B4-BE49-F238E27FC236}">
              <a16:creationId xmlns:a16="http://schemas.microsoft.com/office/drawing/2014/main" id="{00000000-0008-0000-0200-00003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1" name="AutoShape 7">
          <a:extLst>
            <a:ext uri="{FF2B5EF4-FFF2-40B4-BE49-F238E27FC236}">
              <a16:creationId xmlns:a16="http://schemas.microsoft.com/office/drawing/2014/main" id="{00000000-0008-0000-0200-00003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2" name="AutoShape 7">
          <a:extLst>
            <a:ext uri="{FF2B5EF4-FFF2-40B4-BE49-F238E27FC236}">
              <a16:creationId xmlns:a16="http://schemas.microsoft.com/office/drawing/2014/main" id="{00000000-0008-0000-0200-00003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3" name="AutoShape 7">
          <a:extLst>
            <a:ext uri="{FF2B5EF4-FFF2-40B4-BE49-F238E27FC236}">
              <a16:creationId xmlns:a16="http://schemas.microsoft.com/office/drawing/2014/main" id="{00000000-0008-0000-0200-00003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4" name="AutoShape 7">
          <a:extLst>
            <a:ext uri="{FF2B5EF4-FFF2-40B4-BE49-F238E27FC236}">
              <a16:creationId xmlns:a16="http://schemas.microsoft.com/office/drawing/2014/main" id="{00000000-0008-0000-0200-00003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5" name="AutoShape 7">
          <a:extLst>
            <a:ext uri="{FF2B5EF4-FFF2-40B4-BE49-F238E27FC236}">
              <a16:creationId xmlns:a16="http://schemas.microsoft.com/office/drawing/2014/main" id="{00000000-0008-0000-0200-00003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6" name="AutoShape 7">
          <a:extLst>
            <a:ext uri="{FF2B5EF4-FFF2-40B4-BE49-F238E27FC236}">
              <a16:creationId xmlns:a16="http://schemas.microsoft.com/office/drawing/2014/main" id="{00000000-0008-0000-0200-00003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7" name="AutoShape 7">
          <a:extLst>
            <a:ext uri="{FF2B5EF4-FFF2-40B4-BE49-F238E27FC236}">
              <a16:creationId xmlns:a16="http://schemas.microsoft.com/office/drawing/2014/main" id="{00000000-0008-0000-0200-00003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8" name="AutoShape 7">
          <a:extLst>
            <a:ext uri="{FF2B5EF4-FFF2-40B4-BE49-F238E27FC236}">
              <a16:creationId xmlns:a16="http://schemas.microsoft.com/office/drawing/2014/main" id="{00000000-0008-0000-0200-00003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9" name="AutoShape 7">
          <a:extLst>
            <a:ext uri="{FF2B5EF4-FFF2-40B4-BE49-F238E27FC236}">
              <a16:creationId xmlns:a16="http://schemas.microsoft.com/office/drawing/2014/main" id="{00000000-0008-0000-0200-00003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0" name="AutoShape 7">
          <a:extLst>
            <a:ext uri="{FF2B5EF4-FFF2-40B4-BE49-F238E27FC236}">
              <a16:creationId xmlns:a16="http://schemas.microsoft.com/office/drawing/2014/main" id="{00000000-0008-0000-0200-00003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1" name="AutoShape 7">
          <a:extLst>
            <a:ext uri="{FF2B5EF4-FFF2-40B4-BE49-F238E27FC236}">
              <a16:creationId xmlns:a16="http://schemas.microsoft.com/office/drawing/2014/main" id="{00000000-0008-0000-0200-00003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2" name="AutoShape 7">
          <a:extLst>
            <a:ext uri="{FF2B5EF4-FFF2-40B4-BE49-F238E27FC236}">
              <a16:creationId xmlns:a16="http://schemas.microsoft.com/office/drawing/2014/main" id="{00000000-0008-0000-0200-00003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3" name="AutoShape 7">
          <a:extLst>
            <a:ext uri="{FF2B5EF4-FFF2-40B4-BE49-F238E27FC236}">
              <a16:creationId xmlns:a16="http://schemas.microsoft.com/office/drawing/2014/main" id="{00000000-0008-0000-0200-00003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4" name="AutoShape 7">
          <a:extLst>
            <a:ext uri="{FF2B5EF4-FFF2-40B4-BE49-F238E27FC236}">
              <a16:creationId xmlns:a16="http://schemas.microsoft.com/office/drawing/2014/main" id="{00000000-0008-0000-0200-00003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5" name="AutoShape 7">
          <a:extLst>
            <a:ext uri="{FF2B5EF4-FFF2-40B4-BE49-F238E27FC236}">
              <a16:creationId xmlns:a16="http://schemas.microsoft.com/office/drawing/2014/main" id="{00000000-0008-0000-0200-00003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6" name="AutoShape 7">
          <a:extLst>
            <a:ext uri="{FF2B5EF4-FFF2-40B4-BE49-F238E27FC236}">
              <a16:creationId xmlns:a16="http://schemas.microsoft.com/office/drawing/2014/main" id="{00000000-0008-0000-0200-00004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7" name="AutoShape 7">
          <a:extLst>
            <a:ext uri="{FF2B5EF4-FFF2-40B4-BE49-F238E27FC236}">
              <a16:creationId xmlns:a16="http://schemas.microsoft.com/office/drawing/2014/main" id="{00000000-0008-0000-0200-00004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8" name="AutoShape 7">
          <a:extLst>
            <a:ext uri="{FF2B5EF4-FFF2-40B4-BE49-F238E27FC236}">
              <a16:creationId xmlns:a16="http://schemas.microsoft.com/office/drawing/2014/main" id="{00000000-0008-0000-0200-00004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9" name="AutoShape 7">
          <a:extLst>
            <a:ext uri="{FF2B5EF4-FFF2-40B4-BE49-F238E27FC236}">
              <a16:creationId xmlns:a16="http://schemas.microsoft.com/office/drawing/2014/main" id="{00000000-0008-0000-0200-00004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0" name="AutoShape 7">
          <a:extLst>
            <a:ext uri="{FF2B5EF4-FFF2-40B4-BE49-F238E27FC236}">
              <a16:creationId xmlns:a16="http://schemas.microsoft.com/office/drawing/2014/main" id="{00000000-0008-0000-0200-00004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1" name="AutoShape 7">
          <a:extLst>
            <a:ext uri="{FF2B5EF4-FFF2-40B4-BE49-F238E27FC236}">
              <a16:creationId xmlns:a16="http://schemas.microsoft.com/office/drawing/2014/main" id="{00000000-0008-0000-0200-00004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2" name="AutoShape 7">
          <a:extLst>
            <a:ext uri="{FF2B5EF4-FFF2-40B4-BE49-F238E27FC236}">
              <a16:creationId xmlns:a16="http://schemas.microsoft.com/office/drawing/2014/main" id="{00000000-0008-0000-0200-00004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3" name="AutoShape 7">
          <a:extLst>
            <a:ext uri="{FF2B5EF4-FFF2-40B4-BE49-F238E27FC236}">
              <a16:creationId xmlns:a16="http://schemas.microsoft.com/office/drawing/2014/main" id="{00000000-0008-0000-0200-00004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4" name="AutoShape 7">
          <a:extLst>
            <a:ext uri="{FF2B5EF4-FFF2-40B4-BE49-F238E27FC236}">
              <a16:creationId xmlns:a16="http://schemas.microsoft.com/office/drawing/2014/main" id="{00000000-0008-0000-0200-00004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5" name="AutoShape 7">
          <a:extLst>
            <a:ext uri="{FF2B5EF4-FFF2-40B4-BE49-F238E27FC236}">
              <a16:creationId xmlns:a16="http://schemas.microsoft.com/office/drawing/2014/main" id="{00000000-0008-0000-0200-00004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6" name="AutoShape 7">
          <a:extLst>
            <a:ext uri="{FF2B5EF4-FFF2-40B4-BE49-F238E27FC236}">
              <a16:creationId xmlns:a16="http://schemas.microsoft.com/office/drawing/2014/main" id="{00000000-0008-0000-0200-00004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7" name="AutoShape 7">
          <a:extLst>
            <a:ext uri="{FF2B5EF4-FFF2-40B4-BE49-F238E27FC236}">
              <a16:creationId xmlns:a16="http://schemas.microsoft.com/office/drawing/2014/main" id="{00000000-0008-0000-0200-00004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8" name="AutoShape 7">
          <a:extLst>
            <a:ext uri="{FF2B5EF4-FFF2-40B4-BE49-F238E27FC236}">
              <a16:creationId xmlns:a16="http://schemas.microsoft.com/office/drawing/2014/main" id="{00000000-0008-0000-0200-00004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9" name="AutoShape 7">
          <a:extLst>
            <a:ext uri="{FF2B5EF4-FFF2-40B4-BE49-F238E27FC236}">
              <a16:creationId xmlns:a16="http://schemas.microsoft.com/office/drawing/2014/main" id="{00000000-0008-0000-0200-00004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0" name="AutoShape 7">
          <a:extLst>
            <a:ext uri="{FF2B5EF4-FFF2-40B4-BE49-F238E27FC236}">
              <a16:creationId xmlns:a16="http://schemas.microsoft.com/office/drawing/2014/main" id="{00000000-0008-0000-0200-00004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1" name="AutoShape 7">
          <a:extLst>
            <a:ext uri="{FF2B5EF4-FFF2-40B4-BE49-F238E27FC236}">
              <a16:creationId xmlns:a16="http://schemas.microsoft.com/office/drawing/2014/main" id="{00000000-0008-0000-0200-00004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2" name="AutoShape 7">
          <a:extLst>
            <a:ext uri="{FF2B5EF4-FFF2-40B4-BE49-F238E27FC236}">
              <a16:creationId xmlns:a16="http://schemas.microsoft.com/office/drawing/2014/main" id="{00000000-0008-0000-0200-00005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3" name="AutoShape 7">
          <a:extLst>
            <a:ext uri="{FF2B5EF4-FFF2-40B4-BE49-F238E27FC236}">
              <a16:creationId xmlns:a16="http://schemas.microsoft.com/office/drawing/2014/main" id="{00000000-0008-0000-0200-00005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4" name="AutoShape 7">
          <a:extLst>
            <a:ext uri="{FF2B5EF4-FFF2-40B4-BE49-F238E27FC236}">
              <a16:creationId xmlns:a16="http://schemas.microsoft.com/office/drawing/2014/main" id="{00000000-0008-0000-0200-00005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5" name="AutoShape 7">
          <a:extLst>
            <a:ext uri="{FF2B5EF4-FFF2-40B4-BE49-F238E27FC236}">
              <a16:creationId xmlns:a16="http://schemas.microsoft.com/office/drawing/2014/main" id="{00000000-0008-0000-0200-00005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6" name="AutoShape 7">
          <a:extLst>
            <a:ext uri="{FF2B5EF4-FFF2-40B4-BE49-F238E27FC236}">
              <a16:creationId xmlns:a16="http://schemas.microsoft.com/office/drawing/2014/main" id="{00000000-0008-0000-0200-00005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7" name="AutoShape 7">
          <a:extLst>
            <a:ext uri="{FF2B5EF4-FFF2-40B4-BE49-F238E27FC236}">
              <a16:creationId xmlns:a16="http://schemas.microsoft.com/office/drawing/2014/main" id="{00000000-0008-0000-0200-00005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8" name="AutoShape 7">
          <a:extLst>
            <a:ext uri="{FF2B5EF4-FFF2-40B4-BE49-F238E27FC236}">
              <a16:creationId xmlns:a16="http://schemas.microsoft.com/office/drawing/2014/main" id="{00000000-0008-0000-0200-00005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9" name="AutoShape 7">
          <a:extLst>
            <a:ext uri="{FF2B5EF4-FFF2-40B4-BE49-F238E27FC236}">
              <a16:creationId xmlns:a16="http://schemas.microsoft.com/office/drawing/2014/main" id="{00000000-0008-0000-0200-00005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0" name="AutoShape 7">
          <a:extLst>
            <a:ext uri="{FF2B5EF4-FFF2-40B4-BE49-F238E27FC236}">
              <a16:creationId xmlns:a16="http://schemas.microsoft.com/office/drawing/2014/main" id="{00000000-0008-0000-0200-00005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1" name="AutoShape 7">
          <a:extLst>
            <a:ext uri="{FF2B5EF4-FFF2-40B4-BE49-F238E27FC236}">
              <a16:creationId xmlns:a16="http://schemas.microsoft.com/office/drawing/2014/main" id="{00000000-0008-0000-0200-00005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2" name="AutoShape 7">
          <a:extLst>
            <a:ext uri="{FF2B5EF4-FFF2-40B4-BE49-F238E27FC236}">
              <a16:creationId xmlns:a16="http://schemas.microsoft.com/office/drawing/2014/main" id="{00000000-0008-0000-0200-00005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3" name="AutoShape 7">
          <a:extLst>
            <a:ext uri="{FF2B5EF4-FFF2-40B4-BE49-F238E27FC236}">
              <a16:creationId xmlns:a16="http://schemas.microsoft.com/office/drawing/2014/main" id="{00000000-0008-0000-0200-00005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4" name="AutoShape 7">
          <a:extLst>
            <a:ext uri="{FF2B5EF4-FFF2-40B4-BE49-F238E27FC236}">
              <a16:creationId xmlns:a16="http://schemas.microsoft.com/office/drawing/2014/main" id="{00000000-0008-0000-0200-00005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5" name="AutoShape 7">
          <a:extLst>
            <a:ext uri="{FF2B5EF4-FFF2-40B4-BE49-F238E27FC236}">
              <a16:creationId xmlns:a16="http://schemas.microsoft.com/office/drawing/2014/main" id="{00000000-0008-0000-0200-00005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6" name="AutoShape 7">
          <a:extLst>
            <a:ext uri="{FF2B5EF4-FFF2-40B4-BE49-F238E27FC236}">
              <a16:creationId xmlns:a16="http://schemas.microsoft.com/office/drawing/2014/main" id="{00000000-0008-0000-0200-00005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7" name="AutoShape 7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8" name="AutoShape 7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9" name="AutoShape 7">
          <a:extLst>
            <a:ext uri="{FF2B5EF4-FFF2-40B4-BE49-F238E27FC236}">
              <a16:creationId xmlns:a16="http://schemas.microsoft.com/office/drawing/2014/main" id="{00000000-0008-0000-0200-00006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0" name="AutoShape 7">
          <a:extLst>
            <a:ext uri="{FF2B5EF4-FFF2-40B4-BE49-F238E27FC236}">
              <a16:creationId xmlns:a16="http://schemas.microsoft.com/office/drawing/2014/main" id="{00000000-0008-0000-0200-00006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1" name="AutoShape 7">
          <a:extLst>
            <a:ext uri="{FF2B5EF4-FFF2-40B4-BE49-F238E27FC236}">
              <a16:creationId xmlns:a16="http://schemas.microsoft.com/office/drawing/2014/main" id="{00000000-0008-0000-0200-00006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2" name="AutoShape 7">
          <a:extLst>
            <a:ext uri="{FF2B5EF4-FFF2-40B4-BE49-F238E27FC236}">
              <a16:creationId xmlns:a16="http://schemas.microsoft.com/office/drawing/2014/main" id="{00000000-0008-0000-0200-00006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3" name="AutoShape 7">
          <a:extLst>
            <a:ext uri="{FF2B5EF4-FFF2-40B4-BE49-F238E27FC236}">
              <a16:creationId xmlns:a16="http://schemas.microsoft.com/office/drawing/2014/main" id="{00000000-0008-0000-0200-00006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4" name="AutoShape 7">
          <a:extLst>
            <a:ext uri="{FF2B5EF4-FFF2-40B4-BE49-F238E27FC236}">
              <a16:creationId xmlns:a16="http://schemas.microsoft.com/office/drawing/2014/main" id="{00000000-0008-0000-0200-00006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5" name="AutoShape 7">
          <a:extLst>
            <a:ext uri="{FF2B5EF4-FFF2-40B4-BE49-F238E27FC236}">
              <a16:creationId xmlns:a16="http://schemas.microsoft.com/office/drawing/2014/main" id="{00000000-0008-0000-0200-00006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6" name="AutoShape 7">
          <a:extLst>
            <a:ext uri="{FF2B5EF4-FFF2-40B4-BE49-F238E27FC236}">
              <a16:creationId xmlns:a16="http://schemas.microsoft.com/office/drawing/2014/main" id="{00000000-0008-0000-0200-00006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7" name="AutoShape 7">
          <a:extLst>
            <a:ext uri="{FF2B5EF4-FFF2-40B4-BE49-F238E27FC236}">
              <a16:creationId xmlns:a16="http://schemas.microsoft.com/office/drawing/2014/main" id="{00000000-0008-0000-0200-00006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8" name="AutoShape 7">
          <a:extLst>
            <a:ext uri="{FF2B5EF4-FFF2-40B4-BE49-F238E27FC236}">
              <a16:creationId xmlns:a16="http://schemas.microsoft.com/office/drawing/2014/main" id="{00000000-0008-0000-0200-00006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9" name="AutoShape 7">
          <a:extLst>
            <a:ext uri="{FF2B5EF4-FFF2-40B4-BE49-F238E27FC236}">
              <a16:creationId xmlns:a16="http://schemas.microsoft.com/office/drawing/2014/main" id="{00000000-0008-0000-0200-00006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0" name="AutoShape 7">
          <a:extLst>
            <a:ext uri="{FF2B5EF4-FFF2-40B4-BE49-F238E27FC236}">
              <a16:creationId xmlns:a16="http://schemas.microsoft.com/office/drawing/2014/main" id="{00000000-0008-0000-0200-00006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1" name="AutoShape 7">
          <a:extLst>
            <a:ext uri="{FF2B5EF4-FFF2-40B4-BE49-F238E27FC236}">
              <a16:creationId xmlns:a16="http://schemas.microsoft.com/office/drawing/2014/main" id="{00000000-0008-0000-0200-00006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2" name="AutoShape 7">
          <a:extLst>
            <a:ext uri="{FF2B5EF4-FFF2-40B4-BE49-F238E27FC236}">
              <a16:creationId xmlns:a16="http://schemas.microsoft.com/office/drawing/2014/main" id="{00000000-0008-0000-0200-00006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3" name="AutoShape 7">
          <a:extLst>
            <a:ext uri="{FF2B5EF4-FFF2-40B4-BE49-F238E27FC236}">
              <a16:creationId xmlns:a16="http://schemas.microsoft.com/office/drawing/2014/main" id="{00000000-0008-0000-0200-00006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4" name="AutoShape 7">
          <a:extLst>
            <a:ext uri="{FF2B5EF4-FFF2-40B4-BE49-F238E27FC236}">
              <a16:creationId xmlns:a16="http://schemas.microsoft.com/office/drawing/2014/main" id="{00000000-0008-0000-0200-00007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5" name="AutoShape 7">
          <a:extLst>
            <a:ext uri="{FF2B5EF4-FFF2-40B4-BE49-F238E27FC236}">
              <a16:creationId xmlns:a16="http://schemas.microsoft.com/office/drawing/2014/main" id="{00000000-0008-0000-0200-00007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6" name="AutoShape 7">
          <a:extLst>
            <a:ext uri="{FF2B5EF4-FFF2-40B4-BE49-F238E27FC236}">
              <a16:creationId xmlns:a16="http://schemas.microsoft.com/office/drawing/2014/main" id="{00000000-0008-0000-0200-00007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7" name="AutoShape 7">
          <a:extLst>
            <a:ext uri="{FF2B5EF4-FFF2-40B4-BE49-F238E27FC236}">
              <a16:creationId xmlns:a16="http://schemas.microsoft.com/office/drawing/2014/main" id="{00000000-0008-0000-0200-00007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8" name="AutoShape 7">
          <a:extLst>
            <a:ext uri="{FF2B5EF4-FFF2-40B4-BE49-F238E27FC236}">
              <a16:creationId xmlns:a16="http://schemas.microsoft.com/office/drawing/2014/main" id="{00000000-0008-0000-0200-00007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9" name="AutoShape 7">
          <a:extLst>
            <a:ext uri="{FF2B5EF4-FFF2-40B4-BE49-F238E27FC236}">
              <a16:creationId xmlns:a16="http://schemas.microsoft.com/office/drawing/2014/main" id="{00000000-0008-0000-0200-00007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0" name="AutoShape 7">
          <a:extLst>
            <a:ext uri="{FF2B5EF4-FFF2-40B4-BE49-F238E27FC236}">
              <a16:creationId xmlns:a16="http://schemas.microsoft.com/office/drawing/2014/main" id="{00000000-0008-0000-0200-00007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1" name="AutoShape 7">
          <a:extLst>
            <a:ext uri="{FF2B5EF4-FFF2-40B4-BE49-F238E27FC236}">
              <a16:creationId xmlns:a16="http://schemas.microsoft.com/office/drawing/2014/main" id="{00000000-0008-0000-0200-00007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2" name="AutoShape 7">
          <a:extLst>
            <a:ext uri="{FF2B5EF4-FFF2-40B4-BE49-F238E27FC236}">
              <a16:creationId xmlns:a16="http://schemas.microsoft.com/office/drawing/2014/main" id="{00000000-0008-0000-0200-00007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3" name="AutoShape 7">
          <a:extLst>
            <a:ext uri="{FF2B5EF4-FFF2-40B4-BE49-F238E27FC236}">
              <a16:creationId xmlns:a16="http://schemas.microsoft.com/office/drawing/2014/main" id="{00000000-0008-0000-0200-00007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4" name="AutoShape 7">
          <a:extLst>
            <a:ext uri="{FF2B5EF4-FFF2-40B4-BE49-F238E27FC236}">
              <a16:creationId xmlns:a16="http://schemas.microsoft.com/office/drawing/2014/main" id="{00000000-0008-0000-0200-00007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5" name="AutoShape 7">
          <a:extLst>
            <a:ext uri="{FF2B5EF4-FFF2-40B4-BE49-F238E27FC236}">
              <a16:creationId xmlns:a16="http://schemas.microsoft.com/office/drawing/2014/main" id="{00000000-0008-0000-0200-00007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6" name="AutoShape 7">
          <a:extLst>
            <a:ext uri="{FF2B5EF4-FFF2-40B4-BE49-F238E27FC236}">
              <a16:creationId xmlns:a16="http://schemas.microsoft.com/office/drawing/2014/main" id="{00000000-0008-0000-0200-00007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7" name="AutoShape 7">
          <a:extLst>
            <a:ext uri="{FF2B5EF4-FFF2-40B4-BE49-F238E27FC236}">
              <a16:creationId xmlns:a16="http://schemas.microsoft.com/office/drawing/2014/main" id="{00000000-0008-0000-0200-00007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8" name="AutoShape 7">
          <a:extLst>
            <a:ext uri="{FF2B5EF4-FFF2-40B4-BE49-F238E27FC236}">
              <a16:creationId xmlns:a16="http://schemas.microsoft.com/office/drawing/2014/main" id="{00000000-0008-0000-0200-00007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9" name="AutoShape 7">
          <a:extLst>
            <a:ext uri="{FF2B5EF4-FFF2-40B4-BE49-F238E27FC236}">
              <a16:creationId xmlns:a16="http://schemas.microsoft.com/office/drawing/2014/main" id="{00000000-0008-0000-0200-00007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0" name="AutoShape 7">
          <a:extLst>
            <a:ext uri="{FF2B5EF4-FFF2-40B4-BE49-F238E27FC236}">
              <a16:creationId xmlns:a16="http://schemas.microsoft.com/office/drawing/2014/main" id="{00000000-0008-0000-0200-00008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1" name="AutoShape 7">
          <a:extLst>
            <a:ext uri="{FF2B5EF4-FFF2-40B4-BE49-F238E27FC236}">
              <a16:creationId xmlns:a16="http://schemas.microsoft.com/office/drawing/2014/main" id="{00000000-0008-0000-0200-00008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2" name="AutoShape 7">
          <a:extLst>
            <a:ext uri="{FF2B5EF4-FFF2-40B4-BE49-F238E27FC236}">
              <a16:creationId xmlns:a16="http://schemas.microsoft.com/office/drawing/2014/main" id="{00000000-0008-0000-0200-00008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3" name="AutoShape 7">
          <a:extLst>
            <a:ext uri="{FF2B5EF4-FFF2-40B4-BE49-F238E27FC236}">
              <a16:creationId xmlns:a16="http://schemas.microsoft.com/office/drawing/2014/main" id="{00000000-0008-0000-0200-00008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4" name="AutoShape 7">
          <a:extLst>
            <a:ext uri="{FF2B5EF4-FFF2-40B4-BE49-F238E27FC236}">
              <a16:creationId xmlns:a16="http://schemas.microsoft.com/office/drawing/2014/main" id="{00000000-0008-0000-0200-00008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5" name="AutoShape 7">
          <a:extLst>
            <a:ext uri="{FF2B5EF4-FFF2-40B4-BE49-F238E27FC236}">
              <a16:creationId xmlns:a16="http://schemas.microsoft.com/office/drawing/2014/main" id="{00000000-0008-0000-0200-00008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6" name="AutoShape 7">
          <a:extLst>
            <a:ext uri="{FF2B5EF4-FFF2-40B4-BE49-F238E27FC236}">
              <a16:creationId xmlns:a16="http://schemas.microsoft.com/office/drawing/2014/main" id="{00000000-0008-0000-0200-00008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7" name="AutoShape 7">
          <a:extLst>
            <a:ext uri="{FF2B5EF4-FFF2-40B4-BE49-F238E27FC236}">
              <a16:creationId xmlns:a16="http://schemas.microsoft.com/office/drawing/2014/main" id="{00000000-0008-0000-0200-00008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8" name="AutoShape 7">
          <a:extLst>
            <a:ext uri="{FF2B5EF4-FFF2-40B4-BE49-F238E27FC236}">
              <a16:creationId xmlns:a16="http://schemas.microsoft.com/office/drawing/2014/main" id="{00000000-0008-0000-0200-00008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9" name="AutoShape 7">
          <a:extLst>
            <a:ext uri="{FF2B5EF4-FFF2-40B4-BE49-F238E27FC236}">
              <a16:creationId xmlns:a16="http://schemas.microsoft.com/office/drawing/2014/main" id="{00000000-0008-0000-0200-00008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0" name="AutoShape 7">
          <a:extLst>
            <a:ext uri="{FF2B5EF4-FFF2-40B4-BE49-F238E27FC236}">
              <a16:creationId xmlns:a16="http://schemas.microsoft.com/office/drawing/2014/main" id="{00000000-0008-0000-0200-00008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1" name="AutoShape 7">
          <a:extLst>
            <a:ext uri="{FF2B5EF4-FFF2-40B4-BE49-F238E27FC236}">
              <a16:creationId xmlns:a16="http://schemas.microsoft.com/office/drawing/2014/main" id="{00000000-0008-0000-0200-00008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2" name="AutoShape 7">
          <a:extLst>
            <a:ext uri="{FF2B5EF4-FFF2-40B4-BE49-F238E27FC236}">
              <a16:creationId xmlns:a16="http://schemas.microsoft.com/office/drawing/2014/main" id="{00000000-0008-0000-0200-00008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3" name="AutoShape 7">
          <a:extLst>
            <a:ext uri="{FF2B5EF4-FFF2-40B4-BE49-F238E27FC236}">
              <a16:creationId xmlns:a16="http://schemas.microsoft.com/office/drawing/2014/main" id="{00000000-0008-0000-0200-00008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4" name="AutoShape 7">
          <a:extLst>
            <a:ext uri="{FF2B5EF4-FFF2-40B4-BE49-F238E27FC236}">
              <a16:creationId xmlns:a16="http://schemas.microsoft.com/office/drawing/2014/main" id="{00000000-0008-0000-0200-00008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5" name="AutoShape 7">
          <a:extLst>
            <a:ext uri="{FF2B5EF4-FFF2-40B4-BE49-F238E27FC236}">
              <a16:creationId xmlns:a16="http://schemas.microsoft.com/office/drawing/2014/main" id="{00000000-0008-0000-0200-00008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6" name="AutoShape 7">
          <a:extLst>
            <a:ext uri="{FF2B5EF4-FFF2-40B4-BE49-F238E27FC236}">
              <a16:creationId xmlns:a16="http://schemas.microsoft.com/office/drawing/2014/main" id="{00000000-0008-0000-0200-00009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7" name="AutoShape 7">
          <a:extLst>
            <a:ext uri="{FF2B5EF4-FFF2-40B4-BE49-F238E27FC236}">
              <a16:creationId xmlns:a16="http://schemas.microsoft.com/office/drawing/2014/main" id="{00000000-0008-0000-0200-00009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8" name="AutoShape 7">
          <a:extLst>
            <a:ext uri="{FF2B5EF4-FFF2-40B4-BE49-F238E27FC236}">
              <a16:creationId xmlns:a16="http://schemas.microsoft.com/office/drawing/2014/main" id="{00000000-0008-0000-0200-00009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9" name="AutoShape 7">
          <a:extLst>
            <a:ext uri="{FF2B5EF4-FFF2-40B4-BE49-F238E27FC236}">
              <a16:creationId xmlns:a16="http://schemas.microsoft.com/office/drawing/2014/main" id="{00000000-0008-0000-0200-00009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0" name="AutoShape 7">
          <a:extLst>
            <a:ext uri="{FF2B5EF4-FFF2-40B4-BE49-F238E27FC236}">
              <a16:creationId xmlns:a16="http://schemas.microsoft.com/office/drawing/2014/main" id="{00000000-0008-0000-0200-00009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1" name="AutoShape 7">
          <a:extLst>
            <a:ext uri="{FF2B5EF4-FFF2-40B4-BE49-F238E27FC236}">
              <a16:creationId xmlns:a16="http://schemas.microsoft.com/office/drawing/2014/main" id="{00000000-0008-0000-0200-00009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2" name="AutoShape 7">
          <a:extLst>
            <a:ext uri="{FF2B5EF4-FFF2-40B4-BE49-F238E27FC236}">
              <a16:creationId xmlns:a16="http://schemas.microsoft.com/office/drawing/2014/main" id="{00000000-0008-0000-0200-00009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3" name="AutoShape 7">
          <a:extLst>
            <a:ext uri="{FF2B5EF4-FFF2-40B4-BE49-F238E27FC236}">
              <a16:creationId xmlns:a16="http://schemas.microsoft.com/office/drawing/2014/main" id="{00000000-0008-0000-0200-00009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96365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4" name="AutoShape 7">
          <a:extLst>
            <a:ext uri="{FF2B5EF4-FFF2-40B4-BE49-F238E27FC236}">
              <a16:creationId xmlns:a16="http://schemas.microsoft.com/office/drawing/2014/main" id="{00000000-0008-0000-0200-00009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5" name="AutoShape 7">
          <a:extLst>
            <a:ext uri="{FF2B5EF4-FFF2-40B4-BE49-F238E27FC236}">
              <a16:creationId xmlns:a16="http://schemas.microsoft.com/office/drawing/2014/main" id="{00000000-0008-0000-0200-00009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6" name="AutoShape 7">
          <a:extLst>
            <a:ext uri="{FF2B5EF4-FFF2-40B4-BE49-F238E27FC236}">
              <a16:creationId xmlns:a16="http://schemas.microsoft.com/office/drawing/2014/main" id="{00000000-0008-0000-0200-00009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7" name="AutoShape 7">
          <a:extLst>
            <a:ext uri="{FF2B5EF4-FFF2-40B4-BE49-F238E27FC236}">
              <a16:creationId xmlns:a16="http://schemas.microsoft.com/office/drawing/2014/main" id="{00000000-0008-0000-0200-00009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8" name="AutoShape 7">
          <a:extLst>
            <a:ext uri="{FF2B5EF4-FFF2-40B4-BE49-F238E27FC236}">
              <a16:creationId xmlns:a16="http://schemas.microsoft.com/office/drawing/2014/main" id="{00000000-0008-0000-0200-00009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9" name="AutoShape 7">
          <a:extLst>
            <a:ext uri="{FF2B5EF4-FFF2-40B4-BE49-F238E27FC236}">
              <a16:creationId xmlns:a16="http://schemas.microsoft.com/office/drawing/2014/main" id="{00000000-0008-0000-0200-00009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0" name="AutoShape 7">
          <a:extLst>
            <a:ext uri="{FF2B5EF4-FFF2-40B4-BE49-F238E27FC236}">
              <a16:creationId xmlns:a16="http://schemas.microsoft.com/office/drawing/2014/main" id="{00000000-0008-0000-0200-00009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1" name="AutoShape 7">
          <a:extLst>
            <a:ext uri="{FF2B5EF4-FFF2-40B4-BE49-F238E27FC236}">
              <a16:creationId xmlns:a16="http://schemas.microsoft.com/office/drawing/2014/main" id="{00000000-0008-0000-0200-00009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2" name="AutoShape 7">
          <a:extLst>
            <a:ext uri="{FF2B5EF4-FFF2-40B4-BE49-F238E27FC236}">
              <a16:creationId xmlns:a16="http://schemas.microsoft.com/office/drawing/2014/main" id="{00000000-0008-0000-0200-0000A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3" name="AutoShape 7">
          <a:extLst>
            <a:ext uri="{FF2B5EF4-FFF2-40B4-BE49-F238E27FC236}">
              <a16:creationId xmlns:a16="http://schemas.microsoft.com/office/drawing/2014/main" id="{00000000-0008-0000-0200-0000A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4" name="AutoShape 7">
          <a:extLst>
            <a:ext uri="{FF2B5EF4-FFF2-40B4-BE49-F238E27FC236}">
              <a16:creationId xmlns:a16="http://schemas.microsoft.com/office/drawing/2014/main" id="{00000000-0008-0000-0200-0000A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5" name="AutoShape 7">
          <a:extLst>
            <a:ext uri="{FF2B5EF4-FFF2-40B4-BE49-F238E27FC236}">
              <a16:creationId xmlns:a16="http://schemas.microsoft.com/office/drawing/2014/main" id="{00000000-0008-0000-0200-0000A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6" name="AutoShape 7">
          <a:extLst>
            <a:ext uri="{FF2B5EF4-FFF2-40B4-BE49-F238E27FC236}">
              <a16:creationId xmlns:a16="http://schemas.microsoft.com/office/drawing/2014/main" id="{00000000-0008-0000-0200-0000A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7" name="AutoShape 7">
          <a:extLst>
            <a:ext uri="{FF2B5EF4-FFF2-40B4-BE49-F238E27FC236}">
              <a16:creationId xmlns:a16="http://schemas.microsoft.com/office/drawing/2014/main" id="{00000000-0008-0000-0200-0000A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8" name="AutoShape 7">
          <a:extLst>
            <a:ext uri="{FF2B5EF4-FFF2-40B4-BE49-F238E27FC236}">
              <a16:creationId xmlns:a16="http://schemas.microsoft.com/office/drawing/2014/main" id="{00000000-0008-0000-0200-0000A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9" name="AutoShape 7">
          <a:extLst>
            <a:ext uri="{FF2B5EF4-FFF2-40B4-BE49-F238E27FC236}">
              <a16:creationId xmlns:a16="http://schemas.microsoft.com/office/drawing/2014/main" id="{00000000-0008-0000-0200-0000A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0" name="AutoShape 7">
          <a:extLst>
            <a:ext uri="{FF2B5EF4-FFF2-40B4-BE49-F238E27FC236}">
              <a16:creationId xmlns:a16="http://schemas.microsoft.com/office/drawing/2014/main" id="{00000000-0008-0000-0200-0000A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1" name="AutoShape 7">
          <a:extLst>
            <a:ext uri="{FF2B5EF4-FFF2-40B4-BE49-F238E27FC236}">
              <a16:creationId xmlns:a16="http://schemas.microsoft.com/office/drawing/2014/main" id="{00000000-0008-0000-0200-0000A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2" name="AutoShape 7">
          <a:extLst>
            <a:ext uri="{FF2B5EF4-FFF2-40B4-BE49-F238E27FC236}">
              <a16:creationId xmlns:a16="http://schemas.microsoft.com/office/drawing/2014/main" id="{00000000-0008-0000-0200-0000A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3" name="AutoShape 7">
          <a:extLst>
            <a:ext uri="{FF2B5EF4-FFF2-40B4-BE49-F238E27FC236}">
              <a16:creationId xmlns:a16="http://schemas.microsoft.com/office/drawing/2014/main" id="{00000000-0008-0000-0200-0000A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4" name="AutoShape 7">
          <a:extLst>
            <a:ext uri="{FF2B5EF4-FFF2-40B4-BE49-F238E27FC236}">
              <a16:creationId xmlns:a16="http://schemas.microsoft.com/office/drawing/2014/main" id="{00000000-0008-0000-0200-0000A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5" name="AutoShape 7">
          <a:extLst>
            <a:ext uri="{FF2B5EF4-FFF2-40B4-BE49-F238E27FC236}">
              <a16:creationId xmlns:a16="http://schemas.microsoft.com/office/drawing/2014/main" id="{00000000-0008-0000-0200-0000A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6" name="AutoShape 7">
          <a:extLst>
            <a:ext uri="{FF2B5EF4-FFF2-40B4-BE49-F238E27FC236}">
              <a16:creationId xmlns:a16="http://schemas.microsoft.com/office/drawing/2014/main" id="{00000000-0008-0000-0200-0000A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7" name="AutoShape 7">
          <a:extLst>
            <a:ext uri="{FF2B5EF4-FFF2-40B4-BE49-F238E27FC236}">
              <a16:creationId xmlns:a16="http://schemas.microsoft.com/office/drawing/2014/main" id="{00000000-0008-0000-0200-0000A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8" name="AutoShape 7">
          <a:extLst>
            <a:ext uri="{FF2B5EF4-FFF2-40B4-BE49-F238E27FC236}">
              <a16:creationId xmlns:a16="http://schemas.microsoft.com/office/drawing/2014/main" id="{00000000-0008-0000-0200-0000B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9" name="AutoShape 7">
          <a:extLst>
            <a:ext uri="{FF2B5EF4-FFF2-40B4-BE49-F238E27FC236}">
              <a16:creationId xmlns:a16="http://schemas.microsoft.com/office/drawing/2014/main" id="{00000000-0008-0000-0200-0000B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0" name="AutoShape 7">
          <a:extLst>
            <a:ext uri="{FF2B5EF4-FFF2-40B4-BE49-F238E27FC236}">
              <a16:creationId xmlns:a16="http://schemas.microsoft.com/office/drawing/2014/main" id="{00000000-0008-0000-0200-0000B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1" name="AutoShape 7">
          <a:extLst>
            <a:ext uri="{FF2B5EF4-FFF2-40B4-BE49-F238E27FC236}">
              <a16:creationId xmlns:a16="http://schemas.microsoft.com/office/drawing/2014/main" id="{00000000-0008-0000-0200-0000B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2" name="AutoShape 7">
          <a:extLst>
            <a:ext uri="{FF2B5EF4-FFF2-40B4-BE49-F238E27FC236}">
              <a16:creationId xmlns:a16="http://schemas.microsoft.com/office/drawing/2014/main" id="{00000000-0008-0000-0200-0000B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3" name="AutoShape 7">
          <a:extLst>
            <a:ext uri="{FF2B5EF4-FFF2-40B4-BE49-F238E27FC236}">
              <a16:creationId xmlns:a16="http://schemas.microsoft.com/office/drawing/2014/main" id="{00000000-0008-0000-0200-0000B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4" name="AutoShape 7">
          <a:extLst>
            <a:ext uri="{FF2B5EF4-FFF2-40B4-BE49-F238E27FC236}">
              <a16:creationId xmlns:a16="http://schemas.microsoft.com/office/drawing/2014/main" id="{00000000-0008-0000-0200-0000B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5" name="AutoShape 7">
          <a:extLst>
            <a:ext uri="{FF2B5EF4-FFF2-40B4-BE49-F238E27FC236}">
              <a16:creationId xmlns:a16="http://schemas.microsoft.com/office/drawing/2014/main" id="{00000000-0008-0000-0200-0000B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6" name="AutoShape 7">
          <a:extLst>
            <a:ext uri="{FF2B5EF4-FFF2-40B4-BE49-F238E27FC236}">
              <a16:creationId xmlns:a16="http://schemas.microsoft.com/office/drawing/2014/main" id="{00000000-0008-0000-0200-0000B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7" name="AutoShape 7">
          <a:extLst>
            <a:ext uri="{FF2B5EF4-FFF2-40B4-BE49-F238E27FC236}">
              <a16:creationId xmlns:a16="http://schemas.microsoft.com/office/drawing/2014/main" id="{00000000-0008-0000-0200-0000B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8" name="AutoShape 7">
          <a:extLst>
            <a:ext uri="{FF2B5EF4-FFF2-40B4-BE49-F238E27FC236}">
              <a16:creationId xmlns:a16="http://schemas.microsoft.com/office/drawing/2014/main" id="{00000000-0008-0000-0200-0000B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9" name="AutoShape 7">
          <a:extLst>
            <a:ext uri="{FF2B5EF4-FFF2-40B4-BE49-F238E27FC236}">
              <a16:creationId xmlns:a16="http://schemas.microsoft.com/office/drawing/2014/main" id="{00000000-0008-0000-0200-0000B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0" name="AutoShape 7">
          <a:extLst>
            <a:ext uri="{FF2B5EF4-FFF2-40B4-BE49-F238E27FC236}">
              <a16:creationId xmlns:a16="http://schemas.microsoft.com/office/drawing/2014/main" id="{00000000-0008-0000-0200-0000B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1" name="AutoShape 7">
          <a:extLst>
            <a:ext uri="{FF2B5EF4-FFF2-40B4-BE49-F238E27FC236}">
              <a16:creationId xmlns:a16="http://schemas.microsoft.com/office/drawing/2014/main" id="{00000000-0008-0000-0200-0000B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2" name="AutoShape 7">
          <a:extLst>
            <a:ext uri="{FF2B5EF4-FFF2-40B4-BE49-F238E27FC236}">
              <a16:creationId xmlns:a16="http://schemas.microsoft.com/office/drawing/2014/main" id="{00000000-0008-0000-0200-0000B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3" name="AutoShape 7">
          <a:extLst>
            <a:ext uri="{FF2B5EF4-FFF2-40B4-BE49-F238E27FC236}">
              <a16:creationId xmlns:a16="http://schemas.microsoft.com/office/drawing/2014/main" id="{00000000-0008-0000-0200-0000B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4" name="AutoShape 7">
          <a:extLst>
            <a:ext uri="{FF2B5EF4-FFF2-40B4-BE49-F238E27FC236}">
              <a16:creationId xmlns:a16="http://schemas.microsoft.com/office/drawing/2014/main" id="{00000000-0008-0000-0200-0000C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5" name="AutoShape 7">
          <a:extLst>
            <a:ext uri="{FF2B5EF4-FFF2-40B4-BE49-F238E27FC236}">
              <a16:creationId xmlns:a16="http://schemas.microsoft.com/office/drawing/2014/main" id="{00000000-0008-0000-0200-0000C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6" name="AutoShape 7">
          <a:extLst>
            <a:ext uri="{FF2B5EF4-FFF2-40B4-BE49-F238E27FC236}">
              <a16:creationId xmlns:a16="http://schemas.microsoft.com/office/drawing/2014/main" id="{00000000-0008-0000-0200-0000C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7" name="AutoShape 7">
          <a:extLst>
            <a:ext uri="{FF2B5EF4-FFF2-40B4-BE49-F238E27FC236}">
              <a16:creationId xmlns:a16="http://schemas.microsoft.com/office/drawing/2014/main" id="{00000000-0008-0000-0200-0000C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8" name="AutoShape 7">
          <a:extLst>
            <a:ext uri="{FF2B5EF4-FFF2-40B4-BE49-F238E27FC236}">
              <a16:creationId xmlns:a16="http://schemas.microsoft.com/office/drawing/2014/main" id="{00000000-0008-0000-0200-0000C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9" name="AutoShape 7">
          <a:extLst>
            <a:ext uri="{FF2B5EF4-FFF2-40B4-BE49-F238E27FC236}">
              <a16:creationId xmlns:a16="http://schemas.microsoft.com/office/drawing/2014/main" id="{00000000-0008-0000-0200-0000C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0" name="AutoShape 7">
          <a:extLst>
            <a:ext uri="{FF2B5EF4-FFF2-40B4-BE49-F238E27FC236}">
              <a16:creationId xmlns:a16="http://schemas.microsoft.com/office/drawing/2014/main" id="{00000000-0008-0000-0200-0000C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1" name="AutoShape 7">
          <a:extLst>
            <a:ext uri="{FF2B5EF4-FFF2-40B4-BE49-F238E27FC236}">
              <a16:creationId xmlns:a16="http://schemas.microsoft.com/office/drawing/2014/main" id="{00000000-0008-0000-0200-0000C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2" name="AutoShape 7">
          <a:extLst>
            <a:ext uri="{FF2B5EF4-FFF2-40B4-BE49-F238E27FC236}">
              <a16:creationId xmlns:a16="http://schemas.microsoft.com/office/drawing/2014/main" id="{00000000-0008-0000-0200-0000C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3" name="AutoShape 7">
          <a:extLst>
            <a:ext uri="{FF2B5EF4-FFF2-40B4-BE49-F238E27FC236}">
              <a16:creationId xmlns:a16="http://schemas.microsoft.com/office/drawing/2014/main" id="{00000000-0008-0000-0200-0000C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4" name="AutoShape 7">
          <a:extLst>
            <a:ext uri="{FF2B5EF4-FFF2-40B4-BE49-F238E27FC236}">
              <a16:creationId xmlns:a16="http://schemas.microsoft.com/office/drawing/2014/main" id="{00000000-0008-0000-0200-0000C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5" name="AutoShape 7">
          <a:extLst>
            <a:ext uri="{FF2B5EF4-FFF2-40B4-BE49-F238E27FC236}">
              <a16:creationId xmlns:a16="http://schemas.microsoft.com/office/drawing/2014/main" id="{00000000-0008-0000-0200-0000C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6" name="AutoShape 7">
          <a:extLst>
            <a:ext uri="{FF2B5EF4-FFF2-40B4-BE49-F238E27FC236}">
              <a16:creationId xmlns:a16="http://schemas.microsoft.com/office/drawing/2014/main" id="{00000000-0008-0000-0200-0000C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7" name="AutoShape 7">
          <a:extLst>
            <a:ext uri="{FF2B5EF4-FFF2-40B4-BE49-F238E27FC236}">
              <a16:creationId xmlns:a16="http://schemas.microsoft.com/office/drawing/2014/main" id="{00000000-0008-0000-0200-0000C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8" name="AutoShape 7">
          <a:extLst>
            <a:ext uri="{FF2B5EF4-FFF2-40B4-BE49-F238E27FC236}">
              <a16:creationId xmlns:a16="http://schemas.microsoft.com/office/drawing/2014/main" id="{00000000-0008-0000-0200-0000C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9" name="AutoShape 7">
          <a:extLst>
            <a:ext uri="{FF2B5EF4-FFF2-40B4-BE49-F238E27FC236}">
              <a16:creationId xmlns:a16="http://schemas.microsoft.com/office/drawing/2014/main" id="{00000000-0008-0000-0200-0000C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0" name="AutoShape 7">
          <a:extLst>
            <a:ext uri="{FF2B5EF4-FFF2-40B4-BE49-F238E27FC236}">
              <a16:creationId xmlns:a16="http://schemas.microsoft.com/office/drawing/2014/main" id="{00000000-0008-0000-0200-0000D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1" name="AutoShape 7">
          <a:extLst>
            <a:ext uri="{FF2B5EF4-FFF2-40B4-BE49-F238E27FC236}">
              <a16:creationId xmlns:a16="http://schemas.microsoft.com/office/drawing/2014/main" id="{00000000-0008-0000-0200-0000D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2" name="AutoShape 7">
          <a:extLst>
            <a:ext uri="{FF2B5EF4-FFF2-40B4-BE49-F238E27FC236}">
              <a16:creationId xmlns:a16="http://schemas.microsoft.com/office/drawing/2014/main" id="{00000000-0008-0000-0200-0000D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3" name="AutoShape 7">
          <a:extLst>
            <a:ext uri="{FF2B5EF4-FFF2-40B4-BE49-F238E27FC236}">
              <a16:creationId xmlns:a16="http://schemas.microsoft.com/office/drawing/2014/main" id="{00000000-0008-0000-0200-0000D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4" name="AutoShape 7">
          <a:extLst>
            <a:ext uri="{FF2B5EF4-FFF2-40B4-BE49-F238E27FC236}">
              <a16:creationId xmlns:a16="http://schemas.microsoft.com/office/drawing/2014/main" id="{00000000-0008-0000-0200-0000D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5" name="AutoShape 7">
          <a:extLst>
            <a:ext uri="{FF2B5EF4-FFF2-40B4-BE49-F238E27FC236}">
              <a16:creationId xmlns:a16="http://schemas.microsoft.com/office/drawing/2014/main" id="{00000000-0008-0000-0200-0000D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6" name="AutoShape 7">
          <a:extLst>
            <a:ext uri="{FF2B5EF4-FFF2-40B4-BE49-F238E27FC236}">
              <a16:creationId xmlns:a16="http://schemas.microsoft.com/office/drawing/2014/main" id="{00000000-0008-0000-0200-0000D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7" name="AutoShape 7">
          <a:extLst>
            <a:ext uri="{FF2B5EF4-FFF2-40B4-BE49-F238E27FC236}">
              <a16:creationId xmlns:a16="http://schemas.microsoft.com/office/drawing/2014/main" id="{00000000-0008-0000-0200-0000D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8" name="AutoShape 7">
          <a:extLst>
            <a:ext uri="{FF2B5EF4-FFF2-40B4-BE49-F238E27FC236}">
              <a16:creationId xmlns:a16="http://schemas.microsoft.com/office/drawing/2014/main" id="{00000000-0008-0000-0200-0000D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9" name="AutoShape 7">
          <a:extLst>
            <a:ext uri="{FF2B5EF4-FFF2-40B4-BE49-F238E27FC236}">
              <a16:creationId xmlns:a16="http://schemas.microsoft.com/office/drawing/2014/main" id="{00000000-0008-0000-0200-0000D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0" name="AutoShape 7">
          <a:extLst>
            <a:ext uri="{FF2B5EF4-FFF2-40B4-BE49-F238E27FC236}">
              <a16:creationId xmlns:a16="http://schemas.microsoft.com/office/drawing/2014/main" id="{00000000-0008-0000-0200-0000D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1" name="AutoShape 7">
          <a:extLst>
            <a:ext uri="{FF2B5EF4-FFF2-40B4-BE49-F238E27FC236}">
              <a16:creationId xmlns:a16="http://schemas.microsoft.com/office/drawing/2014/main" id="{00000000-0008-0000-0200-0000D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2" name="AutoShape 7">
          <a:extLst>
            <a:ext uri="{FF2B5EF4-FFF2-40B4-BE49-F238E27FC236}">
              <a16:creationId xmlns:a16="http://schemas.microsoft.com/office/drawing/2014/main" id="{00000000-0008-0000-0200-0000D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3" name="AutoShape 7">
          <a:extLst>
            <a:ext uri="{FF2B5EF4-FFF2-40B4-BE49-F238E27FC236}">
              <a16:creationId xmlns:a16="http://schemas.microsoft.com/office/drawing/2014/main" id="{00000000-0008-0000-0200-0000D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4" name="AutoShape 7">
          <a:extLst>
            <a:ext uri="{FF2B5EF4-FFF2-40B4-BE49-F238E27FC236}">
              <a16:creationId xmlns:a16="http://schemas.microsoft.com/office/drawing/2014/main" id="{00000000-0008-0000-0200-0000D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5" name="AutoShape 7">
          <a:extLst>
            <a:ext uri="{FF2B5EF4-FFF2-40B4-BE49-F238E27FC236}">
              <a16:creationId xmlns:a16="http://schemas.microsoft.com/office/drawing/2014/main" id="{00000000-0008-0000-0200-0000D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6" name="AutoShape 7">
          <a:extLst>
            <a:ext uri="{FF2B5EF4-FFF2-40B4-BE49-F238E27FC236}">
              <a16:creationId xmlns:a16="http://schemas.microsoft.com/office/drawing/2014/main" id="{00000000-0008-0000-0200-0000E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7" name="AutoShape 7">
          <a:extLst>
            <a:ext uri="{FF2B5EF4-FFF2-40B4-BE49-F238E27FC236}">
              <a16:creationId xmlns:a16="http://schemas.microsoft.com/office/drawing/2014/main" id="{00000000-0008-0000-0200-0000E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8" name="AutoShape 7">
          <a:extLst>
            <a:ext uri="{FF2B5EF4-FFF2-40B4-BE49-F238E27FC236}">
              <a16:creationId xmlns:a16="http://schemas.microsoft.com/office/drawing/2014/main" id="{00000000-0008-0000-0200-0000E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9" name="AutoShape 7">
          <a:extLst>
            <a:ext uri="{FF2B5EF4-FFF2-40B4-BE49-F238E27FC236}">
              <a16:creationId xmlns:a16="http://schemas.microsoft.com/office/drawing/2014/main" id="{00000000-0008-0000-0200-0000E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0" name="AutoShape 7">
          <a:extLst>
            <a:ext uri="{FF2B5EF4-FFF2-40B4-BE49-F238E27FC236}">
              <a16:creationId xmlns:a16="http://schemas.microsoft.com/office/drawing/2014/main" id="{00000000-0008-0000-0200-0000E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1" name="AutoShape 7">
          <a:extLst>
            <a:ext uri="{FF2B5EF4-FFF2-40B4-BE49-F238E27FC236}">
              <a16:creationId xmlns:a16="http://schemas.microsoft.com/office/drawing/2014/main" id="{00000000-0008-0000-0200-0000E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2" name="AutoShape 7">
          <a:extLst>
            <a:ext uri="{FF2B5EF4-FFF2-40B4-BE49-F238E27FC236}">
              <a16:creationId xmlns:a16="http://schemas.microsoft.com/office/drawing/2014/main" id="{00000000-0008-0000-0200-0000E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3" name="AutoShape 7">
          <a:extLst>
            <a:ext uri="{FF2B5EF4-FFF2-40B4-BE49-F238E27FC236}">
              <a16:creationId xmlns:a16="http://schemas.microsoft.com/office/drawing/2014/main" id="{00000000-0008-0000-0200-0000E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4" name="AutoShape 7">
          <a:extLst>
            <a:ext uri="{FF2B5EF4-FFF2-40B4-BE49-F238E27FC236}">
              <a16:creationId xmlns:a16="http://schemas.microsoft.com/office/drawing/2014/main" id="{00000000-0008-0000-0200-0000E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5" name="AutoShape 7">
          <a:extLst>
            <a:ext uri="{FF2B5EF4-FFF2-40B4-BE49-F238E27FC236}">
              <a16:creationId xmlns:a16="http://schemas.microsoft.com/office/drawing/2014/main" id="{00000000-0008-0000-0200-0000E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6" name="AutoShape 7">
          <a:extLst>
            <a:ext uri="{FF2B5EF4-FFF2-40B4-BE49-F238E27FC236}">
              <a16:creationId xmlns:a16="http://schemas.microsoft.com/office/drawing/2014/main" id="{00000000-0008-0000-0200-0000E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7" name="AutoShape 7">
          <a:extLst>
            <a:ext uri="{FF2B5EF4-FFF2-40B4-BE49-F238E27FC236}">
              <a16:creationId xmlns:a16="http://schemas.microsoft.com/office/drawing/2014/main" id="{00000000-0008-0000-0200-0000E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8" name="AutoShape 7">
          <a:extLst>
            <a:ext uri="{FF2B5EF4-FFF2-40B4-BE49-F238E27FC236}">
              <a16:creationId xmlns:a16="http://schemas.microsoft.com/office/drawing/2014/main" id="{00000000-0008-0000-0200-0000E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9" name="AutoShape 7">
          <a:extLst>
            <a:ext uri="{FF2B5EF4-FFF2-40B4-BE49-F238E27FC236}">
              <a16:creationId xmlns:a16="http://schemas.microsoft.com/office/drawing/2014/main" id="{00000000-0008-0000-0200-0000E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5824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114300</xdr:colOff>
      <xdr:row>3</xdr:row>
      <xdr:rowOff>0</xdr:rowOff>
    </xdr:to>
    <xdr:sp macro="" textlink="">
      <xdr:nvSpPr>
        <xdr:cNvPr id="3310" name="AutoShape 7">
          <a:extLst>
            <a:ext uri="{FF2B5EF4-FFF2-40B4-BE49-F238E27FC236}">
              <a16:creationId xmlns:a16="http://schemas.microsoft.com/office/drawing/2014/main" id="{00000000-0008-0000-0200-0000E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293350" cy="9772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1" name="AutoShape 7">
          <a:extLst>
            <a:ext uri="{FF2B5EF4-FFF2-40B4-BE49-F238E27FC236}">
              <a16:creationId xmlns:a16="http://schemas.microsoft.com/office/drawing/2014/main" id="{00000000-0008-0000-0200-0000E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2" name="AutoShape 7">
          <a:extLst>
            <a:ext uri="{FF2B5EF4-FFF2-40B4-BE49-F238E27FC236}">
              <a16:creationId xmlns:a16="http://schemas.microsoft.com/office/drawing/2014/main" id="{00000000-0008-0000-0200-0000F0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3" name="AutoShape 7">
          <a:extLst>
            <a:ext uri="{FF2B5EF4-FFF2-40B4-BE49-F238E27FC236}">
              <a16:creationId xmlns:a16="http://schemas.microsoft.com/office/drawing/2014/main" id="{00000000-0008-0000-0200-0000F1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4" name="AutoShape 7">
          <a:extLst>
            <a:ext uri="{FF2B5EF4-FFF2-40B4-BE49-F238E27FC236}">
              <a16:creationId xmlns:a16="http://schemas.microsoft.com/office/drawing/2014/main" id="{00000000-0008-0000-0200-0000F2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5" name="AutoShape 7">
          <a:extLst>
            <a:ext uri="{FF2B5EF4-FFF2-40B4-BE49-F238E27FC236}">
              <a16:creationId xmlns:a16="http://schemas.microsoft.com/office/drawing/2014/main" id="{00000000-0008-0000-0200-0000F3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6" name="AutoShape 7">
          <a:extLst>
            <a:ext uri="{FF2B5EF4-FFF2-40B4-BE49-F238E27FC236}">
              <a16:creationId xmlns:a16="http://schemas.microsoft.com/office/drawing/2014/main" id="{00000000-0008-0000-0200-0000F4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7" name="AutoShape 7">
          <a:extLst>
            <a:ext uri="{FF2B5EF4-FFF2-40B4-BE49-F238E27FC236}">
              <a16:creationId xmlns:a16="http://schemas.microsoft.com/office/drawing/2014/main" id="{00000000-0008-0000-0200-0000F5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8" name="AutoShape 7">
          <a:extLst>
            <a:ext uri="{FF2B5EF4-FFF2-40B4-BE49-F238E27FC236}">
              <a16:creationId xmlns:a16="http://schemas.microsoft.com/office/drawing/2014/main" id="{00000000-0008-0000-0200-0000F6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9" name="AutoShape 7">
          <a:extLst>
            <a:ext uri="{FF2B5EF4-FFF2-40B4-BE49-F238E27FC236}">
              <a16:creationId xmlns:a16="http://schemas.microsoft.com/office/drawing/2014/main" id="{00000000-0008-0000-0200-0000F7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0" name="AutoShape 7">
          <a:extLst>
            <a:ext uri="{FF2B5EF4-FFF2-40B4-BE49-F238E27FC236}">
              <a16:creationId xmlns:a16="http://schemas.microsoft.com/office/drawing/2014/main" id="{00000000-0008-0000-0200-0000F8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1" name="AutoShape 7">
          <a:extLst>
            <a:ext uri="{FF2B5EF4-FFF2-40B4-BE49-F238E27FC236}">
              <a16:creationId xmlns:a16="http://schemas.microsoft.com/office/drawing/2014/main" id="{00000000-0008-0000-0200-0000F9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2" name="AutoShape 7">
          <a:extLst>
            <a:ext uri="{FF2B5EF4-FFF2-40B4-BE49-F238E27FC236}">
              <a16:creationId xmlns:a16="http://schemas.microsoft.com/office/drawing/2014/main" id="{00000000-0008-0000-0200-0000FA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3" name="AutoShape 7">
          <a:extLst>
            <a:ext uri="{FF2B5EF4-FFF2-40B4-BE49-F238E27FC236}">
              <a16:creationId xmlns:a16="http://schemas.microsoft.com/office/drawing/2014/main" id="{00000000-0008-0000-0200-0000FB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4" name="AutoShape 7">
          <a:extLst>
            <a:ext uri="{FF2B5EF4-FFF2-40B4-BE49-F238E27FC236}">
              <a16:creationId xmlns:a16="http://schemas.microsoft.com/office/drawing/2014/main" id="{00000000-0008-0000-0200-0000FC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5" name="AutoShape 7">
          <a:extLst>
            <a:ext uri="{FF2B5EF4-FFF2-40B4-BE49-F238E27FC236}">
              <a16:creationId xmlns:a16="http://schemas.microsoft.com/office/drawing/2014/main" id="{00000000-0008-0000-0200-0000FD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6" name="AutoShape 7">
          <a:extLst>
            <a:ext uri="{FF2B5EF4-FFF2-40B4-BE49-F238E27FC236}">
              <a16:creationId xmlns:a16="http://schemas.microsoft.com/office/drawing/2014/main" id="{00000000-0008-0000-0200-0000FE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7" name="AutoShape 7">
          <a:extLst>
            <a:ext uri="{FF2B5EF4-FFF2-40B4-BE49-F238E27FC236}">
              <a16:creationId xmlns:a16="http://schemas.microsoft.com/office/drawing/2014/main" id="{00000000-0008-0000-0200-0000FF0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8" name="AutoShape 7">
          <a:extLst>
            <a:ext uri="{FF2B5EF4-FFF2-40B4-BE49-F238E27FC236}">
              <a16:creationId xmlns:a16="http://schemas.microsoft.com/office/drawing/2014/main" id="{00000000-0008-0000-0200-00000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9" name="AutoShape 7">
          <a:extLst>
            <a:ext uri="{FF2B5EF4-FFF2-40B4-BE49-F238E27FC236}">
              <a16:creationId xmlns:a16="http://schemas.microsoft.com/office/drawing/2014/main" id="{00000000-0008-0000-0200-00000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0" name="AutoShape 7">
          <a:extLst>
            <a:ext uri="{FF2B5EF4-FFF2-40B4-BE49-F238E27FC236}">
              <a16:creationId xmlns:a16="http://schemas.microsoft.com/office/drawing/2014/main" id="{00000000-0008-0000-0200-00000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1" name="AutoShape 7">
          <a:extLst>
            <a:ext uri="{FF2B5EF4-FFF2-40B4-BE49-F238E27FC236}">
              <a16:creationId xmlns:a16="http://schemas.microsoft.com/office/drawing/2014/main" id="{00000000-0008-0000-0200-00000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2" name="AutoShape 7">
          <a:extLst>
            <a:ext uri="{FF2B5EF4-FFF2-40B4-BE49-F238E27FC236}">
              <a16:creationId xmlns:a16="http://schemas.microsoft.com/office/drawing/2014/main" id="{00000000-0008-0000-0200-00000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3" name="AutoShape 7">
          <a:extLst>
            <a:ext uri="{FF2B5EF4-FFF2-40B4-BE49-F238E27FC236}">
              <a16:creationId xmlns:a16="http://schemas.microsoft.com/office/drawing/2014/main" id="{00000000-0008-0000-0200-00000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4" name="AutoShape 7">
          <a:extLst>
            <a:ext uri="{FF2B5EF4-FFF2-40B4-BE49-F238E27FC236}">
              <a16:creationId xmlns:a16="http://schemas.microsoft.com/office/drawing/2014/main" id="{00000000-0008-0000-0200-00000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5" name="AutoShape 7">
          <a:extLst>
            <a:ext uri="{FF2B5EF4-FFF2-40B4-BE49-F238E27FC236}">
              <a16:creationId xmlns:a16="http://schemas.microsoft.com/office/drawing/2014/main" id="{00000000-0008-0000-0200-00000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6" name="AutoShape 7">
          <a:extLst>
            <a:ext uri="{FF2B5EF4-FFF2-40B4-BE49-F238E27FC236}">
              <a16:creationId xmlns:a16="http://schemas.microsoft.com/office/drawing/2014/main" id="{00000000-0008-0000-0200-00000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7" name="AutoShape 7">
          <a:extLst>
            <a:ext uri="{FF2B5EF4-FFF2-40B4-BE49-F238E27FC236}">
              <a16:creationId xmlns:a16="http://schemas.microsoft.com/office/drawing/2014/main" id="{00000000-0008-0000-0200-00000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8" name="AutoShape 7">
          <a:extLst>
            <a:ext uri="{FF2B5EF4-FFF2-40B4-BE49-F238E27FC236}">
              <a16:creationId xmlns:a16="http://schemas.microsoft.com/office/drawing/2014/main" id="{00000000-0008-0000-0200-00000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9" name="AutoShape 7">
          <a:extLst>
            <a:ext uri="{FF2B5EF4-FFF2-40B4-BE49-F238E27FC236}">
              <a16:creationId xmlns:a16="http://schemas.microsoft.com/office/drawing/2014/main" id="{00000000-0008-0000-0200-00000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0" name="AutoShape 7">
          <a:extLst>
            <a:ext uri="{FF2B5EF4-FFF2-40B4-BE49-F238E27FC236}">
              <a16:creationId xmlns:a16="http://schemas.microsoft.com/office/drawing/2014/main" id="{00000000-0008-0000-0200-00000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1" name="AutoShape 7">
          <a:extLst>
            <a:ext uri="{FF2B5EF4-FFF2-40B4-BE49-F238E27FC236}">
              <a16:creationId xmlns:a16="http://schemas.microsoft.com/office/drawing/2014/main" id="{00000000-0008-0000-0200-00000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2" name="AutoShape 7">
          <a:extLst>
            <a:ext uri="{FF2B5EF4-FFF2-40B4-BE49-F238E27FC236}">
              <a16:creationId xmlns:a16="http://schemas.microsoft.com/office/drawing/2014/main" id="{00000000-0008-0000-0200-00000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3" name="AutoShape 7">
          <a:extLst>
            <a:ext uri="{FF2B5EF4-FFF2-40B4-BE49-F238E27FC236}">
              <a16:creationId xmlns:a16="http://schemas.microsoft.com/office/drawing/2014/main" id="{00000000-0008-0000-0200-00000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4" name="AutoShape 7">
          <a:extLst>
            <a:ext uri="{FF2B5EF4-FFF2-40B4-BE49-F238E27FC236}">
              <a16:creationId xmlns:a16="http://schemas.microsoft.com/office/drawing/2014/main" id="{00000000-0008-0000-0200-00001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5" name="AutoShape 7">
          <a:extLst>
            <a:ext uri="{FF2B5EF4-FFF2-40B4-BE49-F238E27FC236}">
              <a16:creationId xmlns:a16="http://schemas.microsoft.com/office/drawing/2014/main" id="{00000000-0008-0000-0200-00001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6" name="AutoShape 7">
          <a:extLst>
            <a:ext uri="{FF2B5EF4-FFF2-40B4-BE49-F238E27FC236}">
              <a16:creationId xmlns:a16="http://schemas.microsoft.com/office/drawing/2014/main" id="{00000000-0008-0000-0200-00001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7" name="AutoShape 7">
          <a:extLst>
            <a:ext uri="{FF2B5EF4-FFF2-40B4-BE49-F238E27FC236}">
              <a16:creationId xmlns:a16="http://schemas.microsoft.com/office/drawing/2014/main" id="{00000000-0008-0000-0200-00001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5351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8" name="AutoShape 7">
          <a:extLst>
            <a:ext uri="{FF2B5EF4-FFF2-40B4-BE49-F238E27FC236}">
              <a16:creationId xmlns:a16="http://schemas.microsoft.com/office/drawing/2014/main" id="{00000000-0008-0000-0200-00001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9" name="AutoShape 7">
          <a:extLst>
            <a:ext uri="{FF2B5EF4-FFF2-40B4-BE49-F238E27FC236}">
              <a16:creationId xmlns:a16="http://schemas.microsoft.com/office/drawing/2014/main" id="{00000000-0008-0000-0200-00001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0" name="AutoShape 7">
          <a:extLst>
            <a:ext uri="{FF2B5EF4-FFF2-40B4-BE49-F238E27FC236}">
              <a16:creationId xmlns:a16="http://schemas.microsoft.com/office/drawing/2014/main" id="{00000000-0008-0000-0200-00001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1" name="AutoShape 7">
          <a:extLst>
            <a:ext uri="{FF2B5EF4-FFF2-40B4-BE49-F238E27FC236}">
              <a16:creationId xmlns:a16="http://schemas.microsoft.com/office/drawing/2014/main" id="{00000000-0008-0000-0200-00001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2" name="AutoShape 7">
          <a:extLst>
            <a:ext uri="{FF2B5EF4-FFF2-40B4-BE49-F238E27FC236}">
              <a16:creationId xmlns:a16="http://schemas.microsoft.com/office/drawing/2014/main" id="{00000000-0008-0000-0200-00001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3" name="AutoShape 7">
          <a:extLst>
            <a:ext uri="{FF2B5EF4-FFF2-40B4-BE49-F238E27FC236}">
              <a16:creationId xmlns:a16="http://schemas.microsoft.com/office/drawing/2014/main" id="{00000000-0008-0000-0200-00001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4" name="AutoShape 7">
          <a:extLst>
            <a:ext uri="{FF2B5EF4-FFF2-40B4-BE49-F238E27FC236}">
              <a16:creationId xmlns:a16="http://schemas.microsoft.com/office/drawing/2014/main" id="{00000000-0008-0000-0200-00001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681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5" name="AutoShape 7">
          <a:extLst>
            <a:ext uri="{FF2B5EF4-FFF2-40B4-BE49-F238E27FC236}">
              <a16:creationId xmlns:a16="http://schemas.microsoft.com/office/drawing/2014/main" id="{00000000-0008-0000-0200-00001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6" name="AutoShape 7">
          <a:extLst>
            <a:ext uri="{FF2B5EF4-FFF2-40B4-BE49-F238E27FC236}">
              <a16:creationId xmlns:a16="http://schemas.microsoft.com/office/drawing/2014/main" id="{00000000-0008-0000-0200-00001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7" name="AutoShape 7">
          <a:extLst>
            <a:ext uri="{FF2B5EF4-FFF2-40B4-BE49-F238E27FC236}">
              <a16:creationId xmlns:a16="http://schemas.microsoft.com/office/drawing/2014/main" id="{00000000-0008-0000-0200-00001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8" name="AutoShape 7">
          <a:extLst>
            <a:ext uri="{FF2B5EF4-FFF2-40B4-BE49-F238E27FC236}">
              <a16:creationId xmlns:a16="http://schemas.microsoft.com/office/drawing/2014/main" id="{00000000-0008-0000-0200-00001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9" name="AutoShape 7">
          <a:extLst>
            <a:ext uri="{FF2B5EF4-FFF2-40B4-BE49-F238E27FC236}">
              <a16:creationId xmlns:a16="http://schemas.microsoft.com/office/drawing/2014/main" id="{00000000-0008-0000-0200-00001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0" name="AutoShape 7">
          <a:extLst>
            <a:ext uri="{FF2B5EF4-FFF2-40B4-BE49-F238E27FC236}">
              <a16:creationId xmlns:a16="http://schemas.microsoft.com/office/drawing/2014/main" id="{00000000-0008-0000-0200-00002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1" name="AutoShape 7">
          <a:extLst>
            <a:ext uri="{FF2B5EF4-FFF2-40B4-BE49-F238E27FC236}">
              <a16:creationId xmlns:a16="http://schemas.microsoft.com/office/drawing/2014/main" id="{00000000-0008-0000-0200-00002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2" name="AutoShape 7">
          <a:extLst>
            <a:ext uri="{FF2B5EF4-FFF2-40B4-BE49-F238E27FC236}">
              <a16:creationId xmlns:a16="http://schemas.microsoft.com/office/drawing/2014/main" id="{00000000-0008-0000-0200-00002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3" name="AutoShape 7">
          <a:extLst>
            <a:ext uri="{FF2B5EF4-FFF2-40B4-BE49-F238E27FC236}">
              <a16:creationId xmlns:a16="http://schemas.microsoft.com/office/drawing/2014/main" id="{00000000-0008-0000-0200-00002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4" name="AutoShape 7">
          <a:extLst>
            <a:ext uri="{FF2B5EF4-FFF2-40B4-BE49-F238E27FC236}">
              <a16:creationId xmlns:a16="http://schemas.microsoft.com/office/drawing/2014/main" id="{00000000-0008-0000-0200-00002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5" name="AutoShape 7">
          <a:extLst>
            <a:ext uri="{FF2B5EF4-FFF2-40B4-BE49-F238E27FC236}">
              <a16:creationId xmlns:a16="http://schemas.microsoft.com/office/drawing/2014/main" id="{00000000-0008-0000-0200-00002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6" name="AutoShape 7">
          <a:extLst>
            <a:ext uri="{FF2B5EF4-FFF2-40B4-BE49-F238E27FC236}">
              <a16:creationId xmlns:a16="http://schemas.microsoft.com/office/drawing/2014/main" id="{00000000-0008-0000-0200-00002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7" name="AutoShape 7">
          <a:extLst>
            <a:ext uri="{FF2B5EF4-FFF2-40B4-BE49-F238E27FC236}">
              <a16:creationId xmlns:a16="http://schemas.microsoft.com/office/drawing/2014/main" id="{00000000-0008-0000-0200-00002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8" name="AutoShape 7">
          <a:extLst>
            <a:ext uri="{FF2B5EF4-FFF2-40B4-BE49-F238E27FC236}">
              <a16:creationId xmlns:a16="http://schemas.microsoft.com/office/drawing/2014/main" id="{00000000-0008-0000-0200-00002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9" name="AutoShape 7">
          <a:extLst>
            <a:ext uri="{FF2B5EF4-FFF2-40B4-BE49-F238E27FC236}">
              <a16:creationId xmlns:a16="http://schemas.microsoft.com/office/drawing/2014/main" id="{00000000-0008-0000-0200-00002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0" name="AutoShape 7">
          <a:extLst>
            <a:ext uri="{FF2B5EF4-FFF2-40B4-BE49-F238E27FC236}">
              <a16:creationId xmlns:a16="http://schemas.microsoft.com/office/drawing/2014/main" id="{00000000-0008-0000-0200-00002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1" name="AutoShape 7">
          <a:extLst>
            <a:ext uri="{FF2B5EF4-FFF2-40B4-BE49-F238E27FC236}">
              <a16:creationId xmlns:a16="http://schemas.microsoft.com/office/drawing/2014/main" id="{00000000-0008-0000-0200-00002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2" name="AutoShape 7">
          <a:extLst>
            <a:ext uri="{FF2B5EF4-FFF2-40B4-BE49-F238E27FC236}">
              <a16:creationId xmlns:a16="http://schemas.microsoft.com/office/drawing/2014/main" id="{00000000-0008-0000-0200-00002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3" name="AutoShape 7">
          <a:extLst>
            <a:ext uri="{FF2B5EF4-FFF2-40B4-BE49-F238E27FC236}">
              <a16:creationId xmlns:a16="http://schemas.microsoft.com/office/drawing/2014/main" id="{00000000-0008-0000-0200-00002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4" name="AutoShape 7">
          <a:extLst>
            <a:ext uri="{FF2B5EF4-FFF2-40B4-BE49-F238E27FC236}">
              <a16:creationId xmlns:a16="http://schemas.microsoft.com/office/drawing/2014/main" id="{00000000-0008-0000-0200-00002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5" name="AutoShape 7">
          <a:extLst>
            <a:ext uri="{FF2B5EF4-FFF2-40B4-BE49-F238E27FC236}">
              <a16:creationId xmlns:a16="http://schemas.microsoft.com/office/drawing/2014/main" id="{00000000-0008-0000-0200-00002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6" name="AutoShape 7">
          <a:extLst>
            <a:ext uri="{FF2B5EF4-FFF2-40B4-BE49-F238E27FC236}">
              <a16:creationId xmlns:a16="http://schemas.microsoft.com/office/drawing/2014/main" id="{00000000-0008-0000-0200-00003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7" name="AutoShape 7">
          <a:extLst>
            <a:ext uri="{FF2B5EF4-FFF2-40B4-BE49-F238E27FC236}">
              <a16:creationId xmlns:a16="http://schemas.microsoft.com/office/drawing/2014/main" id="{00000000-0008-0000-0200-00003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8" name="AutoShape 7">
          <a:extLst>
            <a:ext uri="{FF2B5EF4-FFF2-40B4-BE49-F238E27FC236}">
              <a16:creationId xmlns:a16="http://schemas.microsoft.com/office/drawing/2014/main" id="{00000000-0008-0000-0200-00003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9" name="AutoShape 7">
          <a:extLst>
            <a:ext uri="{FF2B5EF4-FFF2-40B4-BE49-F238E27FC236}">
              <a16:creationId xmlns:a16="http://schemas.microsoft.com/office/drawing/2014/main" id="{00000000-0008-0000-0200-00003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0" name="AutoShape 7">
          <a:extLst>
            <a:ext uri="{FF2B5EF4-FFF2-40B4-BE49-F238E27FC236}">
              <a16:creationId xmlns:a16="http://schemas.microsoft.com/office/drawing/2014/main" id="{00000000-0008-0000-0200-00003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1" name="AutoShape 7">
          <a:extLst>
            <a:ext uri="{FF2B5EF4-FFF2-40B4-BE49-F238E27FC236}">
              <a16:creationId xmlns:a16="http://schemas.microsoft.com/office/drawing/2014/main" id="{00000000-0008-0000-0200-00003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2" name="AutoShape 7">
          <a:extLst>
            <a:ext uri="{FF2B5EF4-FFF2-40B4-BE49-F238E27FC236}">
              <a16:creationId xmlns:a16="http://schemas.microsoft.com/office/drawing/2014/main" id="{00000000-0008-0000-0200-00003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3" name="AutoShape 7">
          <a:extLst>
            <a:ext uri="{FF2B5EF4-FFF2-40B4-BE49-F238E27FC236}">
              <a16:creationId xmlns:a16="http://schemas.microsoft.com/office/drawing/2014/main" id="{00000000-0008-0000-0200-00003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4" name="AutoShape 7">
          <a:extLst>
            <a:ext uri="{FF2B5EF4-FFF2-40B4-BE49-F238E27FC236}">
              <a16:creationId xmlns:a16="http://schemas.microsoft.com/office/drawing/2014/main" id="{00000000-0008-0000-0200-00003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5" name="AutoShape 7">
          <a:extLst>
            <a:ext uri="{FF2B5EF4-FFF2-40B4-BE49-F238E27FC236}">
              <a16:creationId xmlns:a16="http://schemas.microsoft.com/office/drawing/2014/main" id="{00000000-0008-0000-0200-00003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6" name="AutoShape 7">
          <a:extLst>
            <a:ext uri="{FF2B5EF4-FFF2-40B4-BE49-F238E27FC236}">
              <a16:creationId xmlns:a16="http://schemas.microsoft.com/office/drawing/2014/main" id="{00000000-0008-0000-0200-00003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7" name="AutoShape 7">
          <a:extLst>
            <a:ext uri="{FF2B5EF4-FFF2-40B4-BE49-F238E27FC236}">
              <a16:creationId xmlns:a16="http://schemas.microsoft.com/office/drawing/2014/main" id="{00000000-0008-0000-0200-00003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8" name="AutoShape 7">
          <a:extLst>
            <a:ext uri="{FF2B5EF4-FFF2-40B4-BE49-F238E27FC236}">
              <a16:creationId xmlns:a16="http://schemas.microsoft.com/office/drawing/2014/main" id="{00000000-0008-0000-0200-00003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9" name="AutoShape 7">
          <a:extLst>
            <a:ext uri="{FF2B5EF4-FFF2-40B4-BE49-F238E27FC236}">
              <a16:creationId xmlns:a16="http://schemas.microsoft.com/office/drawing/2014/main" id="{00000000-0008-0000-0200-00003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0" name="AutoShape 7">
          <a:extLst>
            <a:ext uri="{FF2B5EF4-FFF2-40B4-BE49-F238E27FC236}">
              <a16:creationId xmlns:a16="http://schemas.microsoft.com/office/drawing/2014/main" id="{00000000-0008-0000-0200-00003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1" name="AutoShape 7">
          <a:extLst>
            <a:ext uri="{FF2B5EF4-FFF2-40B4-BE49-F238E27FC236}">
              <a16:creationId xmlns:a16="http://schemas.microsoft.com/office/drawing/2014/main" id="{00000000-0008-0000-0200-00003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2" name="AutoShape 7">
          <a:extLst>
            <a:ext uri="{FF2B5EF4-FFF2-40B4-BE49-F238E27FC236}">
              <a16:creationId xmlns:a16="http://schemas.microsoft.com/office/drawing/2014/main" id="{00000000-0008-0000-0200-00004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3" name="AutoShape 7">
          <a:extLst>
            <a:ext uri="{FF2B5EF4-FFF2-40B4-BE49-F238E27FC236}">
              <a16:creationId xmlns:a16="http://schemas.microsoft.com/office/drawing/2014/main" id="{00000000-0008-0000-0200-00004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4" name="AutoShape 7">
          <a:extLst>
            <a:ext uri="{FF2B5EF4-FFF2-40B4-BE49-F238E27FC236}">
              <a16:creationId xmlns:a16="http://schemas.microsoft.com/office/drawing/2014/main" id="{00000000-0008-0000-0200-00004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5" name="AutoShape 7">
          <a:extLst>
            <a:ext uri="{FF2B5EF4-FFF2-40B4-BE49-F238E27FC236}">
              <a16:creationId xmlns:a16="http://schemas.microsoft.com/office/drawing/2014/main" id="{00000000-0008-0000-0200-00004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6" name="AutoShape 7">
          <a:extLst>
            <a:ext uri="{FF2B5EF4-FFF2-40B4-BE49-F238E27FC236}">
              <a16:creationId xmlns:a16="http://schemas.microsoft.com/office/drawing/2014/main" id="{00000000-0008-0000-0200-00004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7" name="AutoShape 7">
          <a:extLst>
            <a:ext uri="{FF2B5EF4-FFF2-40B4-BE49-F238E27FC236}">
              <a16:creationId xmlns:a16="http://schemas.microsoft.com/office/drawing/2014/main" id="{00000000-0008-0000-0200-00004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8" name="AutoShape 7">
          <a:extLst>
            <a:ext uri="{FF2B5EF4-FFF2-40B4-BE49-F238E27FC236}">
              <a16:creationId xmlns:a16="http://schemas.microsoft.com/office/drawing/2014/main" id="{00000000-0008-0000-0200-00004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9" name="AutoShape 7">
          <a:extLst>
            <a:ext uri="{FF2B5EF4-FFF2-40B4-BE49-F238E27FC236}">
              <a16:creationId xmlns:a16="http://schemas.microsoft.com/office/drawing/2014/main" id="{00000000-0008-0000-0200-00004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0" name="AutoShape 7">
          <a:extLst>
            <a:ext uri="{FF2B5EF4-FFF2-40B4-BE49-F238E27FC236}">
              <a16:creationId xmlns:a16="http://schemas.microsoft.com/office/drawing/2014/main" id="{00000000-0008-0000-0200-00004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1" name="AutoShape 7">
          <a:extLst>
            <a:ext uri="{FF2B5EF4-FFF2-40B4-BE49-F238E27FC236}">
              <a16:creationId xmlns:a16="http://schemas.microsoft.com/office/drawing/2014/main" id="{00000000-0008-0000-0200-00004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2" name="AutoShape 7">
          <a:extLst>
            <a:ext uri="{FF2B5EF4-FFF2-40B4-BE49-F238E27FC236}">
              <a16:creationId xmlns:a16="http://schemas.microsoft.com/office/drawing/2014/main" id="{00000000-0008-0000-0200-00004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3" name="AutoShape 7">
          <a:extLst>
            <a:ext uri="{FF2B5EF4-FFF2-40B4-BE49-F238E27FC236}">
              <a16:creationId xmlns:a16="http://schemas.microsoft.com/office/drawing/2014/main" id="{00000000-0008-0000-0200-00004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4" name="AutoShape 7">
          <a:extLst>
            <a:ext uri="{FF2B5EF4-FFF2-40B4-BE49-F238E27FC236}">
              <a16:creationId xmlns:a16="http://schemas.microsoft.com/office/drawing/2014/main" id="{00000000-0008-0000-0200-00004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5" name="AutoShape 7">
          <a:extLst>
            <a:ext uri="{FF2B5EF4-FFF2-40B4-BE49-F238E27FC236}">
              <a16:creationId xmlns:a16="http://schemas.microsoft.com/office/drawing/2014/main" id="{00000000-0008-0000-0200-00004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6" name="AutoShape 7">
          <a:extLst>
            <a:ext uri="{FF2B5EF4-FFF2-40B4-BE49-F238E27FC236}">
              <a16:creationId xmlns:a16="http://schemas.microsoft.com/office/drawing/2014/main" id="{00000000-0008-0000-0200-00004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7" name="AutoShape 7">
          <a:extLst>
            <a:ext uri="{FF2B5EF4-FFF2-40B4-BE49-F238E27FC236}">
              <a16:creationId xmlns:a16="http://schemas.microsoft.com/office/drawing/2014/main" id="{00000000-0008-0000-0200-00004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8" name="AutoShape 7">
          <a:extLst>
            <a:ext uri="{FF2B5EF4-FFF2-40B4-BE49-F238E27FC236}">
              <a16:creationId xmlns:a16="http://schemas.microsoft.com/office/drawing/2014/main" id="{00000000-0008-0000-0200-00005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9" name="AutoShape 7">
          <a:extLst>
            <a:ext uri="{FF2B5EF4-FFF2-40B4-BE49-F238E27FC236}">
              <a16:creationId xmlns:a16="http://schemas.microsoft.com/office/drawing/2014/main" id="{00000000-0008-0000-0200-00005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0" name="AutoShape 7">
          <a:extLst>
            <a:ext uri="{FF2B5EF4-FFF2-40B4-BE49-F238E27FC236}">
              <a16:creationId xmlns:a16="http://schemas.microsoft.com/office/drawing/2014/main" id="{00000000-0008-0000-0200-00005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1" name="AutoShape 7">
          <a:extLst>
            <a:ext uri="{FF2B5EF4-FFF2-40B4-BE49-F238E27FC236}">
              <a16:creationId xmlns:a16="http://schemas.microsoft.com/office/drawing/2014/main" id="{00000000-0008-0000-0200-00005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2" name="AutoShape 7">
          <a:extLst>
            <a:ext uri="{FF2B5EF4-FFF2-40B4-BE49-F238E27FC236}">
              <a16:creationId xmlns:a16="http://schemas.microsoft.com/office/drawing/2014/main" id="{00000000-0008-0000-0200-00005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3" name="AutoShape 7">
          <a:extLst>
            <a:ext uri="{FF2B5EF4-FFF2-40B4-BE49-F238E27FC236}">
              <a16:creationId xmlns:a16="http://schemas.microsoft.com/office/drawing/2014/main" id="{00000000-0008-0000-0200-00005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4" name="AutoShape 7">
          <a:extLst>
            <a:ext uri="{FF2B5EF4-FFF2-40B4-BE49-F238E27FC236}">
              <a16:creationId xmlns:a16="http://schemas.microsoft.com/office/drawing/2014/main" id="{00000000-0008-0000-0200-00005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5" name="AutoShape 7">
          <a:extLst>
            <a:ext uri="{FF2B5EF4-FFF2-40B4-BE49-F238E27FC236}">
              <a16:creationId xmlns:a16="http://schemas.microsoft.com/office/drawing/2014/main" id="{00000000-0008-0000-0200-00005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6" name="AutoShape 7">
          <a:extLst>
            <a:ext uri="{FF2B5EF4-FFF2-40B4-BE49-F238E27FC236}">
              <a16:creationId xmlns:a16="http://schemas.microsoft.com/office/drawing/2014/main" id="{00000000-0008-0000-0200-00005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7" name="AutoShape 7">
          <a:extLst>
            <a:ext uri="{FF2B5EF4-FFF2-40B4-BE49-F238E27FC236}">
              <a16:creationId xmlns:a16="http://schemas.microsoft.com/office/drawing/2014/main" id="{00000000-0008-0000-0200-00005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8" name="AutoShape 7">
          <a:extLst>
            <a:ext uri="{FF2B5EF4-FFF2-40B4-BE49-F238E27FC236}">
              <a16:creationId xmlns:a16="http://schemas.microsoft.com/office/drawing/2014/main" id="{00000000-0008-0000-0200-00005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9" name="AutoShape 7">
          <a:extLst>
            <a:ext uri="{FF2B5EF4-FFF2-40B4-BE49-F238E27FC236}">
              <a16:creationId xmlns:a16="http://schemas.microsoft.com/office/drawing/2014/main" id="{00000000-0008-0000-0200-00005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0" name="AutoShape 7">
          <a:extLst>
            <a:ext uri="{FF2B5EF4-FFF2-40B4-BE49-F238E27FC236}">
              <a16:creationId xmlns:a16="http://schemas.microsoft.com/office/drawing/2014/main" id="{00000000-0008-0000-0200-00005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1" name="AutoShape 7">
          <a:extLst>
            <a:ext uri="{FF2B5EF4-FFF2-40B4-BE49-F238E27FC236}">
              <a16:creationId xmlns:a16="http://schemas.microsoft.com/office/drawing/2014/main" id="{00000000-0008-0000-0200-00005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2" name="AutoShape 7">
          <a:extLst>
            <a:ext uri="{FF2B5EF4-FFF2-40B4-BE49-F238E27FC236}">
              <a16:creationId xmlns:a16="http://schemas.microsoft.com/office/drawing/2014/main" id="{00000000-0008-0000-0200-00005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3" name="AutoShape 7">
          <a:extLst>
            <a:ext uri="{FF2B5EF4-FFF2-40B4-BE49-F238E27FC236}">
              <a16:creationId xmlns:a16="http://schemas.microsoft.com/office/drawing/2014/main" id="{00000000-0008-0000-0200-00005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4" name="AutoShape 7">
          <a:extLst>
            <a:ext uri="{FF2B5EF4-FFF2-40B4-BE49-F238E27FC236}">
              <a16:creationId xmlns:a16="http://schemas.microsoft.com/office/drawing/2014/main" id="{00000000-0008-0000-0200-00006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5" name="AutoShape 7">
          <a:extLst>
            <a:ext uri="{FF2B5EF4-FFF2-40B4-BE49-F238E27FC236}">
              <a16:creationId xmlns:a16="http://schemas.microsoft.com/office/drawing/2014/main" id="{00000000-0008-0000-0200-00006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6" name="AutoShape 7">
          <a:extLst>
            <a:ext uri="{FF2B5EF4-FFF2-40B4-BE49-F238E27FC236}">
              <a16:creationId xmlns:a16="http://schemas.microsoft.com/office/drawing/2014/main" id="{00000000-0008-0000-0200-00006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7" name="AutoShape 7">
          <a:extLst>
            <a:ext uri="{FF2B5EF4-FFF2-40B4-BE49-F238E27FC236}">
              <a16:creationId xmlns:a16="http://schemas.microsoft.com/office/drawing/2014/main" id="{00000000-0008-0000-0200-00006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8" name="AutoShape 7">
          <a:extLst>
            <a:ext uri="{FF2B5EF4-FFF2-40B4-BE49-F238E27FC236}">
              <a16:creationId xmlns:a16="http://schemas.microsoft.com/office/drawing/2014/main" id="{00000000-0008-0000-0200-00006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9" name="AutoShape 7">
          <a:extLst>
            <a:ext uri="{FF2B5EF4-FFF2-40B4-BE49-F238E27FC236}">
              <a16:creationId xmlns:a16="http://schemas.microsoft.com/office/drawing/2014/main" id="{00000000-0008-0000-0200-00006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0" name="AutoShape 7">
          <a:extLst>
            <a:ext uri="{FF2B5EF4-FFF2-40B4-BE49-F238E27FC236}">
              <a16:creationId xmlns:a16="http://schemas.microsoft.com/office/drawing/2014/main" id="{00000000-0008-0000-0200-00006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1" name="AutoShape 7">
          <a:extLst>
            <a:ext uri="{FF2B5EF4-FFF2-40B4-BE49-F238E27FC236}">
              <a16:creationId xmlns:a16="http://schemas.microsoft.com/office/drawing/2014/main" id="{00000000-0008-0000-0200-00006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2" name="AutoShape 7">
          <a:extLst>
            <a:ext uri="{FF2B5EF4-FFF2-40B4-BE49-F238E27FC236}">
              <a16:creationId xmlns:a16="http://schemas.microsoft.com/office/drawing/2014/main" id="{00000000-0008-0000-0200-00006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3" name="AutoShape 7">
          <a:extLst>
            <a:ext uri="{FF2B5EF4-FFF2-40B4-BE49-F238E27FC236}">
              <a16:creationId xmlns:a16="http://schemas.microsoft.com/office/drawing/2014/main" id="{00000000-0008-0000-0200-00006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4" name="AutoShape 7">
          <a:extLst>
            <a:ext uri="{FF2B5EF4-FFF2-40B4-BE49-F238E27FC236}">
              <a16:creationId xmlns:a16="http://schemas.microsoft.com/office/drawing/2014/main" id="{00000000-0008-0000-0200-00006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5" name="AutoShape 7">
          <a:extLst>
            <a:ext uri="{FF2B5EF4-FFF2-40B4-BE49-F238E27FC236}">
              <a16:creationId xmlns:a16="http://schemas.microsoft.com/office/drawing/2014/main" id="{00000000-0008-0000-0200-00006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6" name="AutoShape 7">
          <a:extLst>
            <a:ext uri="{FF2B5EF4-FFF2-40B4-BE49-F238E27FC236}">
              <a16:creationId xmlns:a16="http://schemas.microsoft.com/office/drawing/2014/main" id="{00000000-0008-0000-0200-00006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7" name="AutoShape 7">
          <a:extLst>
            <a:ext uri="{FF2B5EF4-FFF2-40B4-BE49-F238E27FC236}">
              <a16:creationId xmlns:a16="http://schemas.microsoft.com/office/drawing/2014/main" id="{00000000-0008-0000-0200-00006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8" name="AutoShape 7">
          <a:extLst>
            <a:ext uri="{FF2B5EF4-FFF2-40B4-BE49-F238E27FC236}">
              <a16:creationId xmlns:a16="http://schemas.microsoft.com/office/drawing/2014/main" id="{00000000-0008-0000-0200-00006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9" name="AutoShape 7">
          <a:extLst>
            <a:ext uri="{FF2B5EF4-FFF2-40B4-BE49-F238E27FC236}">
              <a16:creationId xmlns:a16="http://schemas.microsoft.com/office/drawing/2014/main" id="{00000000-0008-0000-0200-00006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0" name="AutoShape 7">
          <a:extLst>
            <a:ext uri="{FF2B5EF4-FFF2-40B4-BE49-F238E27FC236}">
              <a16:creationId xmlns:a16="http://schemas.microsoft.com/office/drawing/2014/main" id="{00000000-0008-0000-0200-00007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1" name="AutoShape 7">
          <a:extLst>
            <a:ext uri="{FF2B5EF4-FFF2-40B4-BE49-F238E27FC236}">
              <a16:creationId xmlns:a16="http://schemas.microsoft.com/office/drawing/2014/main" id="{00000000-0008-0000-0200-00007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2" name="AutoShape 7">
          <a:extLst>
            <a:ext uri="{FF2B5EF4-FFF2-40B4-BE49-F238E27FC236}">
              <a16:creationId xmlns:a16="http://schemas.microsoft.com/office/drawing/2014/main" id="{00000000-0008-0000-0200-00007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3" name="AutoShape 7">
          <a:extLst>
            <a:ext uri="{FF2B5EF4-FFF2-40B4-BE49-F238E27FC236}">
              <a16:creationId xmlns:a16="http://schemas.microsoft.com/office/drawing/2014/main" id="{00000000-0008-0000-0200-00007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4" name="AutoShape 7">
          <a:extLst>
            <a:ext uri="{FF2B5EF4-FFF2-40B4-BE49-F238E27FC236}">
              <a16:creationId xmlns:a16="http://schemas.microsoft.com/office/drawing/2014/main" id="{00000000-0008-0000-0200-00007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5" name="AutoShape 7">
          <a:extLst>
            <a:ext uri="{FF2B5EF4-FFF2-40B4-BE49-F238E27FC236}">
              <a16:creationId xmlns:a16="http://schemas.microsoft.com/office/drawing/2014/main" id="{00000000-0008-0000-0200-00007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6" name="AutoShape 7">
          <a:extLst>
            <a:ext uri="{FF2B5EF4-FFF2-40B4-BE49-F238E27FC236}">
              <a16:creationId xmlns:a16="http://schemas.microsoft.com/office/drawing/2014/main" id="{00000000-0008-0000-0200-00007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7" name="AutoShape 7">
          <a:extLst>
            <a:ext uri="{FF2B5EF4-FFF2-40B4-BE49-F238E27FC236}">
              <a16:creationId xmlns:a16="http://schemas.microsoft.com/office/drawing/2014/main" id="{00000000-0008-0000-0200-00007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8" name="AutoShape 7">
          <a:extLst>
            <a:ext uri="{FF2B5EF4-FFF2-40B4-BE49-F238E27FC236}">
              <a16:creationId xmlns:a16="http://schemas.microsoft.com/office/drawing/2014/main" id="{00000000-0008-0000-0200-00007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9" name="AutoShape 7">
          <a:extLst>
            <a:ext uri="{FF2B5EF4-FFF2-40B4-BE49-F238E27FC236}">
              <a16:creationId xmlns:a16="http://schemas.microsoft.com/office/drawing/2014/main" id="{00000000-0008-0000-0200-00007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0" name="AutoShape 7">
          <a:extLst>
            <a:ext uri="{FF2B5EF4-FFF2-40B4-BE49-F238E27FC236}">
              <a16:creationId xmlns:a16="http://schemas.microsoft.com/office/drawing/2014/main" id="{00000000-0008-0000-0200-00007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1" name="AutoShape 7">
          <a:extLst>
            <a:ext uri="{FF2B5EF4-FFF2-40B4-BE49-F238E27FC236}">
              <a16:creationId xmlns:a16="http://schemas.microsoft.com/office/drawing/2014/main" id="{00000000-0008-0000-0200-00007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2" name="AutoShape 7">
          <a:extLst>
            <a:ext uri="{FF2B5EF4-FFF2-40B4-BE49-F238E27FC236}">
              <a16:creationId xmlns:a16="http://schemas.microsoft.com/office/drawing/2014/main" id="{00000000-0008-0000-0200-00007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3" name="AutoShape 7">
          <a:extLst>
            <a:ext uri="{FF2B5EF4-FFF2-40B4-BE49-F238E27FC236}">
              <a16:creationId xmlns:a16="http://schemas.microsoft.com/office/drawing/2014/main" id="{00000000-0008-0000-0200-00007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4" name="AutoShape 7">
          <a:extLst>
            <a:ext uri="{FF2B5EF4-FFF2-40B4-BE49-F238E27FC236}">
              <a16:creationId xmlns:a16="http://schemas.microsoft.com/office/drawing/2014/main" id="{00000000-0008-0000-0200-00007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5" name="AutoShape 7">
          <a:extLst>
            <a:ext uri="{FF2B5EF4-FFF2-40B4-BE49-F238E27FC236}">
              <a16:creationId xmlns:a16="http://schemas.microsoft.com/office/drawing/2014/main" id="{00000000-0008-0000-0200-00007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6" name="AutoShape 7">
          <a:extLst>
            <a:ext uri="{FF2B5EF4-FFF2-40B4-BE49-F238E27FC236}">
              <a16:creationId xmlns:a16="http://schemas.microsoft.com/office/drawing/2014/main" id="{00000000-0008-0000-0200-00008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7" name="AutoShape 7">
          <a:extLst>
            <a:ext uri="{FF2B5EF4-FFF2-40B4-BE49-F238E27FC236}">
              <a16:creationId xmlns:a16="http://schemas.microsoft.com/office/drawing/2014/main" id="{00000000-0008-0000-0200-00008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8" name="AutoShape 7">
          <a:extLst>
            <a:ext uri="{FF2B5EF4-FFF2-40B4-BE49-F238E27FC236}">
              <a16:creationId xmlns:a16="http://schemas.microsoft.com/office/drawing/2014/main" id="{00000000-0008-0000-0200-00008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9" name="AutoShape 7">
          <a:extLst>
            <a:ext uri="{FF2B5EF4-FFF2-40B4-BE49-F238E27FC236}">
              <a16:creationId xmlns:a16="http://schemas.microsoft.com/office/drawing/2014/main" id="{00000000-0008-0000-0200-00008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0" name="AutoShape 7">
          <a:extLst>
            <a:ext uri="{FF2B5EF4-FFF2-40B4-BE49-F238E27FC236}">
              <a16:creationId xmlns:a16="http://schemas.microsoft.com/office/drawing/2014/main" id="{00000000-0008-0000-0200-00008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1" name="AutoShape 7">
          <a:extLst>
            <a:ext uri="{FF2B5EF4-FFF2-40B4-BE49-F238E27FC236}">
              <a16:creationId xmlns:a16="http://schemas.microsoft.com/office/drawing/2014/main" id="{00000000-0008-0000-0200-00008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2" name="AutoShape 7">
          <a:extLst>
            <a:ext uri="{FF2B5EF4-FFF2-40B4-BE49-F238E27FC236}">
              <a16:creationId xmlns:a16="http://schemas.microsoft.com/office/drawing/2014/main" id="{00000000-0008-0000-0200-00008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3" name="AutoShape 7">
          <a:extLst>
            <a:ext uri="{FF2B5EF4-FFF2-40B4-BE49-F238E27FC236}">
              <a16:creationId xmlns:a16="http://schemas.microsoft.com/office/drawing/2014/main" id="{00000000-0008-0000-0200-00008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4" name="AutoShape 7">
          <a:extLst>
            <a:ext uri="{FF2B5EF4-FFF2-40B4-BE49-F238E27FC236}">
              <a16:creationId xmlns:a16="http://schemas.microsoft.com/office/drawing/2014/main" id="{00000000-0008-0000-0200-00008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5" name="AutoShape 7">
          <a:extLst>
            <a:ext uri="{FF2B5EF4-FFF2-40B4-BE49-F238E27FC236}">
              <a16:creationId xmlns:a16="http://schemas.microsoft.com/office/drawing/2014/main" id="{00000000-0008-0000-0200-00008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6" name="AutoShape 7">
          <a:extLst>
            <a:ext uri="{FF2B5EF4-FFF2-40B4-BE49-F238E27FC236}">
              <a16:creationId xmlns:a16="http://schemas.microsoft.com/office/drawing/2014/main" id="{00000000-0008-0000-0200-00008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7" name="AutoShape 7">
          <a:extLst>
            <a:ext uri="{FF2B5EF4-FFF2-40B4-BE49-F238E27FC236}">
              <a16:creationId xmlns:a16="http://schemas.microsoft.com/office/drawing/2014/main" id="{00000000-0008-0000-0200-00008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8" name="AutoShape 7">
          <a:extLst>
            <a:ext uri="{FF2B5EF4-FFF2-40B4-BE49-F238E27FC236}">
              <a16:creationId xmlns:a16="http://schemas.microsoft.com/office/drawing/2014/main" id="{00000000-0008-0000-0200-00008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9" name="AutoShape 7">
          <a:extLst>
            <a:ext uri="{FF2B5EF4-FFF2-40B4-BE49-F238E27FC236}">
              <a16:creationId xmlns:a16="http://schemas.microsoft.com/office/drawing/2014/main" id="{00000000-0008-0000-0200-00008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0" name="AutoShape 7">
          <a:extLst>
            <a:ext uri="{FF2B5EF4-FFF2-40B4-BE49-F238E27FC236}">
              <a16:creationId xmlns:a16="http://schemas.microsoft.com/office/drawing/2014/main" id="{00000000-0008-0000-0200-00008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1" name="AutoShape 7">
          <a:extLst>
            <a:ext uri="{FF2B5EF4-FFF2-40B4-BE49-F238E27FC236}">
              <a16:creationId xmlns:a16="http://schemas.microsoft.com/office/drawing/2014/main" id="{00000000-0008-0000-0200-00008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2" name="AutoShape 7">
          <a:extLst>
            <a:ext uri="{FF2B5EF4-FFF2-40B4-BE49-F238E27FC236}">
              <a16:creationId xmlns:a16="http://schemas.microsoft.com/office/drawing/2014/main" id="{00000000-0008-0000-0200-00009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3" name="AutoShape 7">
          <a:extLst>
            <a:ext uri="{FF2B5EF4-FFF2-40B4-BE49-F238E27FC236}">
              <a16:creationId xmlns:a16="http://schemas.microsoft.com/office/drawing/2014/main" id="{00000000-0008-0000-0200-00009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4" name="AutoShape 7">
          <a:extLst>
            <a:ext uri="{FF2B5EF4-FFF2-40B4-BE49-F238E27FC236}">
              <a16:creationId xmlns:a16="http://schemas.microsoft.com/office/drawing/2014/main" id="{00000000-0008-0000-0200-00009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5" name="AutoShape 7">
          <a:extLst>
            <a:ext uri="{FF2B5EF4-FFF2-40B4-BE49-F238E27FC236}">
              <a16:creationId xmlns:a16="http://schemas.microsoft.com/office/drawing/2014/main" id="{00000000-0008-0000-0200-00009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6" name="AutoShape 7">
          <a:extLst>
            <a:ext uri="{FF2B5EF4-FFF2-40B4-BE49-F238E27FC236}">
              <a16:creationId xmlns:a16="http://schemas.microsoft.com/office/drawing/2014/main" id="{00000000-0008-0000-0200-00009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7" name="AutoShape 7">
          <a:extLst>
            <a:ext uri="{FF2B5EF4-FFF2-40B4-BE49-F238E27FC236}">
              <a16:creationId xmlns:a16="http://schemas.microsoft.com/office/drawing/2014/main" id="{00000000-0008-0000-0200-00009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8" name="AutoShape 7">
          <a:extLst>
            <a:ext uri="{FF2B5EF4-FFF2-40B4-BE49-F238E27FC236}">
              <a16:creationId xmlns:a16="http://schemas.microsoft.com/office/drawing/2014/main" id="{00000000-0008-0000-0200-00009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9" name="AutoShape 7">
          <a:extLst>
            <a:ext uri="{FF2B5EF4-FFF2-40B4-BE49-F238E27FC236}">
              <a16:creationId xmlns:a16="http://schemas.microsoft.com/office/drawing/2014/main" id="{00000000-0008-0000-0200-00009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0" name="AutoShape 7">
          <a:extLst>
            <a:ext uri="{FF2B5EF4-FFF2-40B4-BE49-F238E27FC236}">
              <a16:creationId xmlns:a16="http://schemas.microsoft.com/office/drawing/2014/main" id="{00000000-0008-0000-0200-00009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1" name="AutoShape 7">
          <a:extLst>
            <a:ext uri="{FF2B5EF4-FFF2-40B4-BE49-F238E27FC236}">
              <a16:creationId xmlns:a16="http://schemas.microsoft.com/office/drawing/2014/main" id="{00000000-0008-0000-0200-00009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2" name="AutoShape 7">
          <a:extLst>
            <a:ext uri="{FF2B5EF4-FFF2-40B4-BE49-F238E27FC236}">
              <a16:creationId xmlns:a16="http://schemas.microsoft.com/office/drawing/2014/main" id="{00000000-0008-0000-0200-00009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3" name="AutoShape 7">
          <a:extLst>
            <a:ext uri="{FF2B5EF4-FFF2-40B4-BE49-F238E27FC236}">
              <a16:creationId xmlns:a16="http://schemas.microsoft.com/office/drawing/2014/main" id="{00000000-0008-0000-0200-00009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4" name="AutoShape 7">
          <a:extLst>
            <a:ext uri="{FF2B5EF4-FFF2-40B4-BE49-F238E27FC236}">
              <a16:creationId xmlns:a16="http://schemas.microsoft.com/office/drawing/2014/main" id="{00000000-0008-0000-0200-00009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5" name="AutoShape 7">
          <a:extLst>
            <a:ext uri="{FF2B5EF4-FFF2-40B4-BE49-F238E27FC236}">
              <a16:creationId xmlns:a16="http://schemas.microsoft.com/office/drawing/2014/main" id="{00000000-0008-0000-0200-00009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6" name="AutoShape 7">
          <a:extLst>
            <a:ext uri="{FF2B5EF4-FFF2-40B4-BE49-F238E27FC236}">
              <a16:creationId xmlns:a16="http://schemas.microsoft.com/office/drawing/2014/main" id="{00000000-0008-0000-0200-00009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7" name="AutoShape 7">
          <a:extLst>
            <a:ext uri="{FF2B5EF4-FFF2-40B4-BE49-F238E27FC236}">
              <a16:creationId xmlns:a16="http://schemas.microsoft.com/office/drawing/2014/main" id="{00000000-0008-0000-0200-00009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8" name="AutoShape 7">
          <a:extLst>
            <a:ext uri="{FF2B5EF4-FFF2-40B4-BE49-F238E27FC236}">
              <a16:creationId xmlns:a16="http://schemas.microsoft.com/office/drawing/2014/main" id="{00000000-0008-0000-0200-0000A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9" name="AutoShape 7">
          <a:extLst>
            <a:ext uri="{FF2B5EF4-FFF2-40B4-BE49-F238E27FC236}">
              <a16:creationId xmlns:a16="http://schemas.microsoft.com/office/drawing/2014/main" id="{00000000-0008-0000-0200-0000A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0" name="AutoShape 7">
          <a:extLst>
            <a:ext uri="{FF2B5EF4-FFF2-40B4-BE49-F238E27FC236}">
              <a16:creationId xmlns:a16="http://schemas.microsoft.com/office/drawing/2014/main" id="{00000000-0008-0000-0200-0000A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1" name="AutoShape 7">
          <a:extLst>
            <a:ext uri="{FF2B5EF4-FFF2-40B4-BE49-F238E27FC236}">
              <a16:creationId xmlns:a16="http://schemas.microsoft.com/office/drawing/2014/main" id="{00000000-0008-0000-0200-0000A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2" name="AutoShape 7">
          <a:extLst>
            <a:ext uri="{FF2B5EF4-FFF2-40B4-BE49-F238E27FC236}">
              <a16:creationId xmlns:a16="http://schemas.microsoft.com/office/drawing/2014/main" id="{00000000-0008-0000-0200-0000A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3" name="AutoShape 7">
          <a:extLst>
            <a:ext uri="{FF2B5EF4-FFF2-40B4-BE49-F238E27FC236}">
              <a16:creationId xmlns:a16="http://schemas.microsoft.com/office/drawing/2014/main" id="{00000000-0008-0000-0200-0000A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4" name="AutoShape 7">
          <a:extLst>
            <a:ext uri="{FF2B5EF4-FFF2-40B4-BE49-F238E27FC236}">
              <a16:creationId xmlns:a16="http://schemas.microsoft.com/office/drawing/2014/main" id="{00000000-0008-0000-0200-0000A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5" name="AutoShape 7">
          <a:extLst>
            <a:ext uri="{FF2B5EF4-FFF2-40B4-BE49-F238E27FC236}">
              <a16:creationId xmlns:a16="http://schemas.microsoft.com/office/drawing/2014/main" id="{00000000-0008-0000-0200-0000A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6" name="AutoShape 7">
          <a:extLst>
            <a:ext uri="{FF2B5EF4-FFF2-40B4-BE49-F238E27FC236}">
              <a16:creationId xmlns:a16="http://schemas.microsoft.com/office/drawing/2014/main" id="{00000000-0008-0000-0200-0000A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7" name="AutoShape 7">
          <a:extLst>
            <a:ext uri="{FF2B5EF4-FFF2-40B4-BE49-F238E27FC236}">
              <a16:creationId xmlns:a16="http://schemas.microsoft.com/office/drawing/2014/main" id="{00000000-0008-0000-0200-0000A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8" name="AutoShape 7">
          <a:extLst>
            <a:ext uri="{FF2B5EF4-FFF2-40B4-BE49-F238E27FC236}">
              <a16:creationId xmlns:a16="http://schemas.microsoft.com/office/drawing/2014/main" id="{00000000-0008-0000-0200-0000A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9" name="AutoShape 7">
          <a:extLst>
            <a:ext uri="{FF2B5EF4-FFF2-40B4-BE49-F238E27FC236}">
              <a16:creationId xmlns:a16="http://schemas.microsoft.com/office/drawing/2014/main" id="{00000000-0008-0000-0200-0000A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0" name="AutoShape 7">
          <a:extLst>
            <a:ext uri="{FF2B5EF4-FFF2-40B4-BE49-F238E27FC236}">
              <a16:creationId xmlns:a16="http://schemas.microsoft.com/office/drawing/2014/main" id="{00000000-0008-0000-0200-0000A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1" name="AutoShape 7">
          <a:extLst>
            <a:ext uri="{FF2B5EF4-FFF2-40B4-BE49-F238E27FC236}">
              <a16:creationId xmlns:a16="http://schemas.microsoft.com/office/drawing/2014/main" id="{00000000-0008-0000-0200-0000A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2" name="AutoShape 7">
          <a:extLst>
            <a:ext uri="{FF2B5EF4-FFF2-40B4-BE49-F238E27FC236}">
              <a16:creationId xmlns:a16="http://schemas.microsoft.com/office/drawing/2014/main" id="{00000000-0008-0000-0200-0000A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3" name="AutoShape 7">
          <a:extLst>
            <a:ext uri="{FF2B5EF4-FFF2-40B4-BE49-F238E27FC236}">
              <a16:creationId xmlns:a16="http://schemas.microsoft.com/office/drawing/2014/main" id="{00000000-0008-0000-0200-0000A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4" name="AutoShape 7">
          <a:extLst>
            <a:ext uri="{FF2B5EF4-FFF2-40B4-BE49-F238E27FC236}">
              <a16:creationId xmlns:a16="http://schemas.microsoft.com/office/drawing/2014/main" id="{00000000-0008-0000-0200-0000B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5" name="AutoShape 7">
          <a:extLst>
            <a:ext uri="{FF2B5EF4-FFF2-40B4-BE49-F238E27FC236}">
              <a16:creationId xmlns:a16="http://schemas.microsoft.com/office/drawing/2014/main" id="{00000000-0008-0000-0200-0000B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6" name="AutoShape 7">
          <a:extLst>
            <a:ext uri="{FF2B5EF4-FFF2-40B4-BE49-F238E27FC236}">
              <a16:creationId xmlns:a16="http://schemas.microsoft.com/office/drawing/2014/main" id="{00000000-0008-0000-0200-0000B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7" name="AutoShape 7">
          <a:extLst>
            <a:ext uri="{FF2B5EF4-FFF2-40B4-BE49-F238E27FC236}">
              <a16:creationId xmlns:a16="http://schemas.microsoft.com/office/drawing/2014/main" id="{00000000-0008-0000-0200-0000B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8" name="AutoShape 7">
          <a:extLst>
            <a:ext uri="{FF2B5EF4-FFF2-40B4-BE49-F238E27FC236}">
              <a16:creationId xmlns:a16="http://schemas.microsoft.com/office/drawing/2014/main" id="{00000000-0008-0000-0200-0000B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9" name="AutoShape 7">
          <a:extLst>
            <a:ext uri="{FF2B5EF4-FFF2-40B4-BE49-F238E27FC236}">
              <a16:creationId xmlns:a16="http://schemas.microsoft.com/office/drawing/2014/main" id="{00000000-0008-0000-0200-0000B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0" name="AutoShape 7">
          <a:extLst>
            <a:ext uri="{FF2B5EF4-FFF2-40B4-BE49-F238E27FC236}">
              <a16:creationId xmlns:a16="http://schemas.microsoft.com/office/drawing/2014/main" id="{00000000-0008-0000-0200-0000B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1" name="AutoShape 7">
          <a:extLst>
            <a:ext uri="{FF2B5EF4-FFF2-40B4-BE49-F238E27FC236}">
              <a16:creationId xmlns:a16="http://schemas.microsoft.com/office/drawing/2014/main" id="{00000000-0008-0000-0200-0000B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2" name="AutoShape 7">
          <a:extLst>
            <a:ext uri="{FF2B5EF4-FFF2-40B4-BE49-F238E27FC236}">
              <a16:creationId xmlns:a16="http://schemas.microsoft.com/office/drawing/2014/main" id="{00000000-0008-0000-0200-0000B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3" name="AutoShape 7">
          <a:extLst>
            <a:ext uri="{FF2B5EF4-FFF2-40B4-BE49-F238E27FC236}">
              <a16:creationId xmlns:a16="http://schemas.microsoft.com/office/drawing/2014/main" id="{00000000-0008-0000-0200-0000B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4" name="AutoShape 7">
          <a:extLst>
            <a:ext uri="{FF2B5EF4-FFF2-40B4-BE49-F238E27FC236}">
              <a16:creationId xmlns:a16="http://schemas.microsoft.com/office/drawing/2014/main" id="{00000000-0008-0000-0200-0000B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5" name="AutoShape 7">
          <a:extLst>
            <a:ext uri="{FF2B5EF4-FFF2-40B4-BE49-F238E27FC236}">
              <a16:creationId xmlns:a16="http://schemas.microsoft.com/office/drawing/2014/main" id="{00000000-0008-0000-0200-0000B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6" name="AutoShape 7">
          <a:extLst>
            <a:ext uri="{FF2B5EF4-FFF2-40B4-BE49-F238E27FC236}">
              <a16:creationId xmlns:a16="http://schemas.microsoft.com/office/drawing/2014/main" id="{00000000-0008-0000-0200-0000B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7" name="AutoShape 7">
          <a:extLst>
            <a:ext uri="{FF2B5EF4-FFF2-40B4-BE49-F238E27FC236}">
              <a16:creationId xmlns:a16="http://schemas.microsoft.com/office/drawing/2014/main" id="{00000000-0008-0000-0200-0000B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8" name="AutoShape 7">
          <a:extLst>
            <a:ext uri="{FF2B5EF4-FFF2-40B4-BE49-F238E27FC236}">
              <a16:creationId xmlns:a16="http://schemas.microsoft.com/office/drawing/2014/main" id="{00000000-0008-0000-0200-0000B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9" name="AutoShape 7">
          <a:extLst>
            <a:ext uri="{FF2B5EF4-FFF2-40B4-BE49-F238E27FC236}">
              <a16:creationId xmlns:a16="http://schemas.microsoft.com/office/drawing/2014/main" id="{00000000-0008-0000-0200-0000B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0" name="AutoShape 7">
          <a:extLst>
            <a:ext uri="{FF2B5EF4-FFF2-40B4-BE49-F238E27FC236}">
              <a16:creationId xmlns:a16="http://schemas.microsoft.com/office/drawing/2014/main" id="{00000000-0008-0000-0200-0000C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1" name="AutoShape 7">
          <a:extLst>
            <a:ext uri="{FF2B5EF4-FFF2-40B4-BE49-F238E27FC236}">
              <a16:creationId xmlns:a16="http://schemas.microsoft.com/office/drawing/2014/main" id="{00000000-0008-0000-0200-0000C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2" name="AutoShape 7">
          <a:extLst>
            <a:ext uri="{FF2B5EF4-FFF2-40B4-BE49-F238E27FC236}">
              <a16:creationId xmlns:a16="http://schemas.microsoft.com/office/drawing/2014/main" id="{00000000-0008-0000-0200-0000C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3" name="AutoShape 7">
          <a:extLst>
            <a:ext uri="{FF2B5EF4-FFF2-40B4-BE49-F238E27FC236}">
              <a16:creationId xmlns:a16="http://schemas.microsoft.com/office/drawing/2014/main" id="{00000000-0008-0000-0200-0000C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4" name="AutoShape 7">
          <a:extLst>
            <a:ext uri="{FF2B5EF4-FFF2-40B4-BE49-F238E27FC236}">
              <a16:creationId xmlns:a16="http://schemas.microsoft.com/office/drawing/2014/main" id="{00000000-0008-0000-0200-0000C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5" name="AutoShape 7">
          <a:extLst>
            <a:ext uri="{FF2B5EF4-FFF2-40B4-BE49-F238E27FC236}">
              <a16:creationId xmlns:a16="http://schemas.microsoft.com/office/drawing/2014/main" id="{00000000-0008-0000-0200-0000C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6" name="AutoShape 7">
          <a:extLst>
            <a:ext uri="{FF2B5EF4-FFF2-40B4-BE49-F238E27FC236}">
              <a16:creationId xmlns:a16="http://schemas.microsoft.com/office/drawing/2014/main" id="{00000000-0008-0000-0200-0000C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7" name="AutoShape 7">
          <a:extLst>
            <a:ext uri="{FF2B5EF4-FFF2-40B4-BE49-F238E27FC236}">
              <a16:creationId xmlns:a16="http://schemas.microsoft.com/office/drawing/2014/main" id="{00000000-0008-0000-0200-0000C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8" name="AutoShape 7">
          <a:extLst>
            <a:ext uri="{FF2B5EF4-FFF2-40B4-BE49-F238E27FC236}">
              <a16:creationId xmlns:a16="http://schemas.microsoft.com/office/drawing/2014/main" id="{00000000-0008-0000-0200-0000C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9" name="AutoShape 7">
          <a:extLst>
            <a:ext uri="{FF2B5EF4-FFF2-40B4-BE49-F238E27FC236}">
              <a16:creationId xmlns:a16="http://schemas.microsoft.com/office/drawing/2014/main" id="{00000000-0008-0000-0200-0000C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0" name="AutoShape 7">
          <a:extLst>
            <a:ext uri="{FF2B5EF4-FFF2-40B4-BE49-F238E27FC236}">
              <a16:creationId xmlns:a16="http://schemas.microsoft.com/office/drawing/2014/main" id="{00000000-0008-0000-0200-0000C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1" name="AutoShape 7">
          <a:extLst>
            <a:ext uri="{FF2B5EF4-FFF2-40B4-BE49-F238E27FC236}">
              <a16:creationId xmlns:a16="http://schemas.microsoft.com/office/drawing/2014/main" id="{00000000-0008-0000-0200-0000C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2" name="AutoShape 7">
          <a:extLst>
            <a:ext uri="{FF2B5EF4-FFF2-40B4-BE49-F238E27FC236}">
              <a16:creationId xmlns:a16="http://schemas.microsoft.com/office/drawing/2014/main" id="{00000000-0008-0000-0200-0000C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3" name="AutoShape 7">
          <a:extLst>
            <a:ext uri="{FF2B5EF4-FFF2-40B4-BE49-F238E27FC236}">
              <a16:creationId xmlns:a16="http://schemas.microsoft.com/office/drawing/2014/main" id="{00000000-0008-0000-0200-0000C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4" name="AutoShape 7">
          <a:extLst>
            <a:ext uri="{FF2B5EF4-FFF2-40B4-BE49-F238E27FC236}">
              <a16:creationId xmlns:a16="http://schemas.microsoft.com/office/drawing/2014/main" id="{00000000-0008-0000-0200-0000C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5" name="AutoShape 7">
          <a:extLst>
            <a:ext uri="{FF2B5EF4-FFF2-40B4-BE49-F238E27FC236}">
              <a16:creationId xmlns:a16="http://schemas.microsoft.com/office/drawing/2014/main" id="{00000000-0008-0000-0200-0000C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6" name="AutoShape 7">
          <a:extLst>
            <a:ext uri="{FF2B5EF4-FFF2-40B4-BE49-F238E27FC236}">
              <a16:creationId xmlns:a16="http://schemas.microsoft.com/office/drawing/2014/main" id="{00000000-0008-0000-0200-0000D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7" name="AutoShape 7">
          <a:extLst>
            <a:ext uri="{FF2B5EF4-FFF2-40B4-BE49-F238E27FC236}">
              <a16:creationId xmlns:a16="http://schemas.microsoft.com/office/drawing/2014/main" id="{00000000-0008-0000-0200-0000D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8" name="AutoShape 7">
          <a:extLst>
            <a:ext uri="{FF2B5EF4-FFF2-40B4-BE49-F238E27FC236}">
              <a16:creationId xmlns:a16="http://schemas.microsoft.com/office/drawing/2014/main" id="{00000000-0008-0000-0200-0000D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9" name="AutoShape 7">
          <a:extLst>
            <a:ext uri="{FF2B5EF4-FFF2-40B4-BE49-F238E27FC236}">
              <a16:creationId xmlns:a16="http://schemas.microsoft.com/office/drawing/2014/main" id="{00000000-0008-0000-0200-0000D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0" name="AutoShape 7">
          <a:extLst>
            <a:ext uri="{FF2B5EF4-FFF2-40B4-BE49-F238E27FC236}">
              <a16:creationId xmlns:a16="http://schemas.microsoft.com/office/drawing/2014/main" id="{00000000-0008-0000-0200-0000D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1" name="AutoShape 7">
          <a:extLst>
            <a:ext uri="{FF2B5EF4-FFF2-40B4-BE49-F238E27FC236}">
              <a16:creationId xmlns:a16="http://schemas.microsoft.com/office/drawing/2014/main" id="{00000000-0008-0000-0200-0000D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2" name="AutoShape 7">
          <a:extLst>
            <a:ext uri="{FF2B5EF4-FFF2-40B4-BE49-F238E27FC236}">
              <a16:creationId xmlns:a16="http://schemas.microsoft.com/office/drawing/2014/main" id="{00000000-0008-0000-0200-0000D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3" name="AutoShape 7">
          <a:extLst>
            <a:ext uri="{FF2B5EF4-FFF2-40B4-BE49-F238E27FC236}">
              <a16:creationId xmlns:a16="http://schemas.microsoft.com/office/drawing/2014/main" id="{00000000-0008-0000-0200-0000D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4" name="AutoShape 7">
          <a:extLst>
            <a:ext uri="{FF2B5EF4-FFF2-40B4-BE49-F238E27FC236}">
              <a16:creationId xmlns:a16="http://schemas.microsoft.com/office/drawing/2014/main" id="{00000000-0008-0000-0200-0000D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5" name="AutoShape 7">
          <a:extLst>
            <a:ext uri="{FF2B5EF4-FFF2-40B4-BE49-F238E27FC236}">
              <a16:creationId xmlns:a16="http://schemas.microsoft.com/office/drawing/2014/main" id="{00000000-0008-0000-0200-0000D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6" name="AutoShape 7">
          <a:extLst>
            <a:ext uri="{FF2B5EF4-FFF2-40B4-BE49-F238E27FC236}">
              <a16:creationId xmlns:a16="http://schemas.microsoft.com/office/drawing/2014/main" id="{00000000-0008-0000-0200-0000D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7" name="AutoShape 7">
          <a:extLst>
            <a:ext uri="{FF2B5EF4-FFF2-40B4-BE49-F238E27FC236}">
              <a16:creationId xmlns:a16="http://schemas.microsoft.com/office/drawing/2014/main" id="{00000000-0008-0000-0200-0000D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8" name="AutoShape 7">
          <a:extLst>
            <a:ext uri="{FF2B5EF4-FFF2-40B4-BE49-F238E27FC236}">
              <a16:creationId xmlns:a16="http://schemas.microsoft.com/office/drawing/2014/main" id="{00000000-0008-0000-0200-0000D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9" name="AutoShape 7">
          <a:extLst>
            <a:ext uri="{FF2B5EF4-FFF2-40B4-BE49-F238E27FC236}">
              <a16:creationId xmlns:a16="http://schemas.microsoft.com/office/drawing/2014/main" id="{00000000-0008-0000-0200-0000D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0" name="AutoShape 7">
          <a:extLst>
            <a:ext uri="{FF2B5EF4-FFF2-40B4-BE49-F238E27FC236}">
              <a16:creationId xmlns:a16="http://schemas.microsoft.com/office/drawing/2014/main" id="{00000000-0008-0000-0200-0000D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1" name="AutoShape 7">
          <a:extLst>
            <a:ext uri="{FF2B5EF4-FFF2-40B4-BE49-F238E27FC236}">
              <a16:creationId xmlns:a16="http://schemas.microsoft.com/office/drawing/2014/main" id="{00000000-0008-0000-0200-0000D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2" name="AutoShape 7">
          <a:extLst>
            <a:ext uri="{FF2B5EF4-FFF2-40B4-BE49-F238E27FC236}">
              <a16:creationId xmlns:a16="http://schemas.microsoft.com/office/drawing/2014/main" id="{00000000-0008-0000-0200-0000E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3" name="AutoShape 7">
          <a:extLst>
            <a:ext uri="{FF2B5EF4-FFF2-40B4-BE49-F238E27FC236}">
              <a16:creationId xmlns:a16="http://schemas.microsoft.com/office/drawing/2014/main" id="{00000000-0008-0000-0200-0000E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4" name="AutoShape 7">
          <a:extLst>
            <a:ext uri="{FF2B5EF4-FFF2-40B4-BE49-F238E27FC236}">
              <a16:creationId xmlns:a16="http://schemas.microsoft.com/office/drawing/2014/main" id="{00000000-0008-0000-0200-0000E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5" name="AutoShape 7">
          <a:extLst>
            <a:ext uri="{FF2B5EF4-FFF2-40B4-BE49-F238E27FC236}">
              <a16:creationId xmlns:a16="http://schemas.microsoft.com/office/drawing/2014/main" id="{00000000-0008-0000-0200-0000E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6" name="AutoShape 7">
          <a:extLst>
            <a:ext uri="{FF2B5EF4-FFF2-40B4-BE49-F238E27FC236}">
              <a16:creationId xmlns:a16="http://schemas.microsoft.com/office/drawing/2014/main" id="{00000000-0008-0000-0200-0000E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7" name="AutoShape 7">
          <a:extLst>
            <a:ext uri="{FF2B5EF4-FFF2-40B4-BE49-F238E27FC236}">
              <a16:creationId xmlns:a16="http://schemas.microsoft.com/office/drawing/2014/main" id="{00000000-0008-0000-0200-0000E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8" name="AutoShape 7">
          <a:extLst>
            <a:ext uri="{FF2B5EF4-FFF2-40B4-BE49-F238E27FC236}">
              <a16:creationId xmlns:a16="http://schemas.microsoft.com/office/drawing/2014/main" id="{00000000-0008-0000-0200-0000E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9" name="AutoShape 7">
          <a:extLst>
            <a:ext uri="{FF2B5EF4-FFF2-40B4-BE49-F238E27FC236}">
              <a16:creationId xmlns:a16="http://schemas.microsoft.com/office/drawing/2014/main" id="{00000000-0008-0000-0200-0000E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0" name="AutoShape 7">
          <a:extLst>
            <a:ext uri="{FF2B5EF4-FFF2-40B4-BE49-F238E27FC236}">
              <a16:creationId xmlns:a16="http://schemas.microsoft.com/office/drawing/2014/main" id="{00000000-0008-0000-0200-0000E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1" name="AutoShape 7">
          <a:extLst>
            <a:ext uri="{FF2B5EF4-FFF2-40B4-BE49-F238E27FC236}">
              <a16:creationId xmlns:a16="http://schemas.microsoft.com/office/drawing/2014/main" id="{00000000-0008-0000-0200-0000E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2" name="AutoShape 7">
          <a:extLst>
            <a:ext uri="{FF2B5EF4-FFF2-40B4-BE49-F238E27FC236}">
              <a16:creationId xmlns:a16="http://schemas.microsoft.com/office/drawing/2014/main" id="{00000000-0008-0000-0200-0000E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3" name="AutoShape 7">
          <a:extLst>
            <a:ext uri="{FF2B5EF4-FFF2-40B4-BE49-F238E27FC236}">
              <a16:creationId xmlns:a16="http://schemas.microsoft.com/office/drawing/2014/main" id="{00000000-0008-0000-0200-0000E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4" name="AutoShape 7">
          <a:extLst>
            <a:ext uri="{FF2B5EF4-FFF2-40B4-BE49-F238E27FC236}">
              <a16:creationId xmlns:a16="http://schemas.microsoft.com/office/drawing/2014/main" id="{00000000-0008-0000-0200-0000E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5" name="AutoShape 7">
          <a:extLst>
            <a:ext uri="{FF2B5EF4-FFF2-40B4-BE49-F238E27FC236}">
              <a16:creationId xmlns:a16="http://schemas.microsoft.com/office/drawing/2014/main" id="{00000000-0008-0000-0200-0000E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6" name="AutoShape 7">
          <a:extLst>
            <a:ext uri="{FF2B5EF4-FFF2-40B4-BE49-F238E27FC236}">
              <a16:creationId xmlns:a16="http://schemas.microsoft.com/office/drawing/2014/main" id="{00000000-0008-0000-0200-0000E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7" name="AutoShape 7">
          <a:extLst>
            <a:ext uri="{FF2B5EF4-FFF2-40B4-BE49-F238E27FC236}">
              <a16:creationId xmlns:a16="http://schemas.microsoft.com/office/drawing/2014/main" id="{00000000-0008-0000-0200-0000E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8" name="AutoShape 7">
          <a:extLst>
            <a:ext uri="{FF2B5EF4-FFF2-40B4-BE49-F238E27FC236}">
              <a16:creationId xmlns:a16="http://schemas.microsoft.com/office/drawing/2014/main" id="{00000000-0008-0000-0200-0000F0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9" name="AutoShape 7">
          <a:extLst>
            <a:ext uri="{FF2B5EF4-FFF2-40B4-BE49-F238E27FC236}">
              <a16:creationId xmlns:a16="http://schemas.microsoft.com/office/drawing/2014/main" id="{00000000-0008-0000-0200-0000F1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0" name="AutoShape 7">
          <a:extLst>
            <a:ext uri="{FF2B5EF4-FFF2-40B4-BE49-F238E27FC236}">
              <a16:creationId xmlns:a16="http://schemas.microsoft.com/office/drawing/2014/main" id="{00000000-0008-0000-0200-0000F2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1" name="AutoShape 7">
          <a:extLst>
            <a:ext uri="{FF2B5EF4-FFF2-40B4-BE49-F238E27FC236}">
              <a16:creationId xmlns:a16="http://schemas.microsoft.com/office/drawing/2014/main" id="{00000000-0008-0000-0200-0000F3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2" name="AutoShape 7">
          <a:extLst>
            <a:ext uri="{FF2B5EF4-FFF2-40B4-BE49-F238E27FC236}">
              <a16:creationId xmlns:a16="http://schemas.microsoft.com/office/drawing/2014/main" id="{00000000-0008-0000-0200-0000F4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3" name="AutoShape 7">
          <a:extLst>
            <a:ext uri="{FF2B5EF4-FFF2-40B4-BE49-F238E27FC236}">
              <a16:creationId xmlns:a16="http://schemas.microsoft.com/office/drawing/2014/main" id="{00000000-0008-0000-0200-0000F5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4" name="AutoShape 7">
          <a:extLst>
            <a:ext uri="{FF2B5EF4-FFF2-40B4-BE49-F238E27FC236}">
              <a16:creationId xmlns:a16="http://schemas.microsoft.com/office/drawing/2014/main" id="{00000000-0008-0000-0200-0000F6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5" name="AutoShape 7">
          <a:extLst>
            <a:ext uri="{FF2B5EF4-FFF2-40B4-BE49-F238E27FC236}">
              <a16:creationId xmlns:a16="http://schemas.microsoft.com/office/drawing/2014/main" id="{00000000-0008-0000-0200-0000F7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6" name="AutoShape 7">
          <a:extLst>
            <a:ext uri="{FF2B5EF4-FFF2-40B4-BE49-F238E27FC236}">
              <a16:creationId xmlns:a16="http://schemas.microsoft.com/office/drawing/2014/main" id="{00000000-0008-0000-0200-0000F8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7" name="AutoShape 7">
          <a:extLst>
            <a:ext uri="{FF2B5EF4-FFF2-40B4-BE49-F238E27FC236}">
              <a16:creationId xmlns:a16="http://schemas.microsoft.com/office/drawing/2014/main" id="{00000000-0008-0000-0200-0000F9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8" name="AutoShape 7">
          <a:extLst>
            <a:ext uri="{FF2B5EF4-FFF2-40B4-BE49-F238E27FC236}">
              <a16:creationId xmlns:a16="http://schemas.microsoft.com/office/drawing/2014/main" id="{00000000-0008-0000-0200-0000FA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9" name="AutoShape 7">
          <a:extLst>
            <a:ext uri="{FF2B5EF4-FFF2-40B4-BE49-F238E27FC236}">
              <a16:creationId xmlns:a16="http://schemas.microsoft.com/office/drawing/2014/main" id="{00000000-0008-0000-0200-0000FB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0" name="AutoShape 7">
          <a:extLst>
            <a:ext uri="{FF2B5EF4-FFF2-40B4-BE49-F238E27FC236}">
              <a16:creationId xmlns:a16="http://schemas.microsoft.com/office/drawing/2014/main" id="{00000000-0008-0000-0200-0000FC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1" name="AutoShape 7">
          <a:extLst>
            <a:ext uri="{FF2B5EF4-FFF2-40B4-BE49-F238E27FC236}">
              <a16:creationId xmlns:a16="http://schemas.microsoft.com/office/drawing/2014/main" id="{00000000-0008-0000-0200-0000FD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2" name="AutoShape 7">
          <a:extLst>
            <a:ext uri="{FF2B5EF4-FFF2-40B4-BE49-F238E27FC236}">
              <a16:creationId xmlns:a16="http://schemas.microsoft.com/office/drawing/2014/main" id="{00000000-0008-0000-0200-0000FE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3" name="AutoShape 7">
          <a:extLst>
            <a:ext uri="{FF2B5EF4-FFF2-40B4-BE49-F238E27FC236}">
              <a16:creationId xmlns:a16="http://schemas.microsoft.com/office/drawing/2014/main" id="{00000000-0008-0000-0200-0000FF0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4" name="AutoShape 7">
          <a:extLst>
            <a:ext uri="{FF2B5EF4-FFF2-40B4-BE49-F238E27FC236}">
              <a16:creationId xmlns:a16="http://schemas.microsoft.com/office/drawing/2014/main" id="{00000000-0008-0000-0200-00000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5" name="AutoShape 7">
          <a:extLst>
            <a:ext uri="{FF2B5EF4-FFF2-40B4-BE49-F238E27FC236}">
              <a16:creationId xmlns:a16="http://schemas.microsoft.com/office/drawing/2014/main" id="{00000000-0008-0000-0200-00000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6" name="AutoShape 7">
          <a:extLst>
            <a:ext uri="{FF2B5EF4-FFF2-40B4-BE49-F238E27FC236}">
              <a16:creationId xmlns:a16="http://schemas.microsoft.com/office/drawing/2014/main" id="{00000000-0008-0000-0200-00000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7" name="AutoShape 7">
          <a:extLst>
            <a:ext uri="{FF2B5EF4-FFF2-40B4-BE49-F238E27FC236}">
              <a16:creationId xmlns:a16="http://schemas.microsoft.com/office/drawing/2014/main" id="{00000000-0008-0000-0200-00000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8" name="AutoShape 7">
          <a:extLst>
            <a:ext uri="{FF2B5EF4-FFF2-40B4-BE49-F238E27FC236}">
              <a16:creationId xmlns:a16="http://schemas.microsoft.com/office/drawing/2014/main" id="{00000000-0008-0000-0200-00000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9" name="AutoShape 7">
          <a:extLst>
            <a:ext uri="{FF2B5EF4-FFF2-40B4-BE49-F238E27FC236}">
              <a16:creationId xmlns:a16="http://schemas.microsoft.com/office/drawing/2014/main" id="{00000000-0008-0000-0200-00000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0" name="AutoShape 7">
          <a:extLst>
            <a:ext uri="{FF2B5EF4-FFF2-40B4-BE49-F238E27FC236}">
              <a16:creationId xmlns:a16="http://schemas.microsoft.com/office/drawing/2014/main" id="{00000000-0008-0000-0200-00000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1" name="AutoShape 7">
          <a:extLst>
            <a:ext uri="{FF2B5EF4-FFF2-40B4-BE49-F238E27FC236}">
              <a16:creationId xmlns:a16="http://schemas.microsoft.com/office/drawing/2014/main" id="{00000000-0008-0000-0200-00000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2" name="AutoShape 7">
          <a:extLst>
            <a:ext uri="{FF2B5EF4-FFF2-40B4-BE49-F238E27FC236}">
              <a16:creationId xmlns:a16="http://schemas.microsoft.com/office/drawing/2014/main" id="{00000000-0008-0000-0200-00000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3" name="AutoShape 7">
          <a:extLst>
            <a:ext uri="{FF2B5EF4-FFF2-40B4-BE49-F238E27FC236}">
              <a16:creationId xmlns:a16="http://schemas.microsoft.com/office/drawing/2014/main" id="{00000000-0008-0000-0200-00000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4" name="AutoShape 7">
          <a:extLst>
            <a:ext uri="{FF2B5EF4-FFF2-40B4-BE49-F238E27FC236}">
              <a16:creationId xmlns:a16="http://schemas.microsoft.com/office/drawing/2014/main" id="{00000000-0008-0000-0200-00000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5" name="AutoShape 7">
          <a:extLst>
            <a:ext uri="{FF2B5EF4-FFF2-40B4-BE49-F238E27FC236}">
              <a16:creationId xmlns:a16="http://schemas.microsoft.com/office/drawing/2014/main" id="{00000000-0008-0000-0200-00000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6" name="AutoShape 7">
          <a:extLst>
            <a:ext uri="{FF2B5EF4-FFF2-40B4-BE49-F238E27FC236}">
              <a16:creationId xmlns:a16="http://schemas.microsoft.com/office/drawing/2014/main" id="{00000000-0008-0000-0200-00000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7" name="AutoShape 7">
          <a:extLst>
            <a:ext uri="{FF2B5EF4-FFF2-40B4-BE49-F238E27FC236}">
              <a16:creationId xmlns:a16="http://schemas.microsoft.com/office/drawing/2014/main" id="{00000000-0008-0000-0200-00000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8" name="AutoShape 7">
          <a:extLst>
            <a:ext uri="{FF2B5EF4-FFF2-40B4-BE49-F238E27FC236}">
              <a16:creationId xmlns:a16="http://schemas.microsoft.com/office/drawing/2014/main" id="{00000000-0008-0000-0200-00000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9" name="AutoShape 7">
          <a:extLst>
            <a:ext uri="{FF2B5EF4-FFF2-40B4-BE49-F238E27FC236}">
              <a16:creationId xmlns:a16="http://schemas.microsoft.com/office/drawing/2014/main" id="{00000000-0008-0000-0200-00000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0" name="AutoShape 7">
          <a:extLst>
            <a:ext uri="{FF2B5EF4-FFF2-40B4-BE49-F238E27FC236}">
              <a16:creationId xmlns:a16="http://schemas.microsoft.com/office/drawing/2014/main" id="{00000000-0008-0000-0200-00001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1" name="AutoShape 7">
          <a:extLst>
            <a:ext uri="{FF2B5EF4-FFF2-40B4-BE49-F238E27FC236}">
              <a16:creationId xmlns:a16="http://schemas.microsoft.com/office/drawing/2014/main" id="{00000000-0008-0000-0200-00001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2" name="AutoShape 7">
          <a:extLst>
            <a:ext uri="{FF2B5EF4-FFF2-40B4-BE49-F238E27FC236}">
              <a16:creationId xmlns:a16="http://schemas.microsoft.com/office/drawing/2014/main" id="{00000000-0008-0000-0200-00001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3" name="AutoShape 7">
          <a:extLst>
            <a:ext uri="{FF2B5EF4-FFF2-40B4-BE49-F238E27FC236}">
              <a16:creationId xmlns:a16="http://schemas.microsoft.com/office/drawing/2014/main" id="{00000000-0008-0000-0200-00001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4" name="AutoShape 7">
          <a:extLst>
            <a:ext uri="{FF2B5EF4-FFF2-40B4-BE49-F238E27FC236}">
              <a16:creationId xmlns:a16="http://schemas.microsoft.com/office/drawing/2014/main" id="{00000000-0008-0000-0200-00001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5" name="AutoShape 7">
          <a:extLst>
            <a:ext uri="{FF2B5EF4-FFF2-40B4-BE49-F238E27FC236}">
              <a16:creationId xmlns:a16="http://schemas.microsoft.com/office/drawing/2014/main" id="{00000000-0008-0000-0200-00001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606" name="AutoShape 7">
          <a:extLst>
            <a:ext uri="{FF2B5EF4-FFF2-40B4-BE49-F238E27FC236}">
              <a16:creationId xmlns:a16="http://schemas.microsoft.com/office/drawing/2014/main" id="{00000000-0008-0000-0200-00001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7" name="AutoShape 7">
          <a:extLst>
            <a:ext uri="{FF2B5EF4-FFF2-40B4-BE49-F238E27FC236}">
              <a16:creationId xmlns:a16="http://schemas.microsoft.com/office/drawing/2014/main" id="{00000000-0008-0000-0200-00001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8" name="AutoShape 7">
          <a:extLst>
            <a:ext uri="{FF2B5EF4-FFF2-40B4-BE49-F238E27FC236}">
              <a16:creationId xmlns:a16="http://schemas.microsoft.com/office/drawing/2014/main" id="{00000000-0008-0000-0200-00001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9" name="AutoShape 7">
          <a:extLst>
            <a:ext uri="{FF2B5EF4-FFF2-40B4-BE49-F238E27FC236}">
              <a16:creationId xmlns:a16="http://schemas.microsoft.com/office/drawing/2014/main" id="{00000000-0008-0000-0200-00001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0" name="AutoShape 7">
          <a:extLst>
            <a:ext uri="{FF2B5EF4-FFF2-40B4-BE49-F238E27FC236}">
              <a16:creationId xmlns:a16="http://schemas.microsoft.com/office/drawing/2014/main" id="{00000000-0008-0000-0200-00001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1" name="AutoShape 7">
          <a:extLst>
            <a:ext uri="{FF2B5EF4-FFF2-40B4-BE49-F238E27FC236}">
              <a16:creationId xmlns:a16="http://schemas.microsoft.com/office/drawing/2014/main" id="{00000000-0008-0000-0200-00001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2" name="AutoShape 7">
          <a:extLst>
            <a:ext uri="{FF2B5EF4-FFF2-40B4-BE49-F238E27FC236}">
              <a16:creationId xmlns:a16="http://schemas.microsoft.com/office/drawing/2014/main" id="{00000000-0008-0000-0200-00001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3" name="AutoShape 7">
          <a:extLst>
            <a:ext uri="{FF2B5EF4-FFF2-40B4-BE49-F238E27FC236}">
              <a16:creationId xmlns:a16="http://schemas.microsoft.com/office/drawing/2014/main" id="{00000000-0008-0000-0200-00001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4" name="AutoShape 7">
          <a:extLst>
            <a:ext uri="{FF2B5EF4-FFF2-40B4-BE49-F238E27FC236}">
              <a16:creationId xmlns:a16="http://schemas.microsoft.com/office/drawing/2014/main" id="{00000000-0008-0000-0200-00001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5" name="AutoShape 7">
          <a:extLst>
            <a:ext uri="{FF2B5EF4-FFF2-40B4-BE49-F238E27FC236}">
              <a16:creationId xmlns:a16="http://schemas.microsoft.com/office/drawing/2014/main" id="{00000000-0008-0000-0200-00001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6" name="AutoShape 7">
          <a:extLst>
            <a:ext uri="{FF2B5EF4-FFF2-40B4-BE49-F238E27FC236}">
              <a16:creationId xmlns:a16="http://schemas.microsoft.com/office/drawing/2014/main" id="{00000000-0008-0000-0200-00002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7" name="AutoShape 7">
          <a:extLst>
            <a:ext uri="{FF2B5EF4-FFF2-40B4-BE49-F238E27FC236}">
              <a16:creationId xmlns:a16="http://schemas.microsoft.com/office/drawing/2014/main" id="{00000000-0008-0000-0200-00002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8" name="AutoShape 7">
          <a:extLst>
            <a:ext uri="{FF2B5EF4-FFF2-40B4-BE49-F238E27FC236}">
              <a16:creationId xmlns:a16="http://schemas.microsoft.com/office/drawing/2014/main" id="{00000000-0008-0000-0200-00002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9" name="AutoShape 7">
          <a:extLst>
            <a:ext uri="{FF2B5EF4-FFF2-40B4-BE49-F238E27FC236}">
              <a16:creationId xmlns:a16="http://schemas.microsoft.com/office/drawing/2014/main" id="{00000000-0008-0000-0200-00002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620" name="AutoShape 7">
          <a:extLst>
            <a:ext uri="{FF2B5EF4-FFF2-40B4-BE49-F238E27FC236}">
              <a16:creationId xmlns:a16="http://schemas.microsoft.com/office/drawing/2014/main" id="{00000000-0008-0000-0200-00002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1" name="AutoShape 7">
          <a:extLst>
            <a:ext uri="{FF2B5EF4-FFF2-40B4-BE49-F238E27FC236}">
              <a16:creationId xmlns:a16="http://schemas.microsoft.com/office/drawing/2014/main" id="{00000000-0008-0000-0200-00002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2" name="AutoShape 7">
          <a:extLst>
            <a:ext uri="{FF2B5EF4-FFF2-40B4-BE49-F238E27FC236}">
              <a16:creationId xmlns:a16="http://schemas.microsoft.com/office/drawing/2014/main" id="{00000000-0008-0000-0200-00002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3" name="AutoShape 7">
          <a:extLst>
            <a:ext uri="{FF2B5EF4-FFF2-40B4-BE49-F238E27FC236}">
              <a16:creationId xmlns:a16="http://schemas.microsoft.com/office/drawing/2014/main" id="{00000000-0008-0000-0200-00002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4" name="AutoShape 7">
          <a:extLst>
            <a:ext uri="{FF2B5EF4-FFF2-40B4-BE49-F238E27FC236}">
              <a16:creationId xmlns:a16="http://schemas.microsoft.com/office/drawing/2014/main" id="{00000000-0008-0000-0200-00002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5" name="AutoShape 7">
          <a:extLst>
            <a:ext uri="{FF2B5EF4-FFF2-40B4-BE49-F238E27FC236}">
              <a16:creationId xmlns:a16="http://schemas.microsoft.com/office/drawing/2014/main" id="{00000000-0008-0000-0200-00002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6" name="AutoShape 7">
          <a:extLst>
            <a:ext uri="{FF2B5EF4-FFF2-40B4-BE49-F238E27FC236}">
              <a16:creationId xmlns:a16="http://schemas.microsoft.com/office/drawing/2014/main" id="{00000000-0008-0000-0200-00002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7" name="AutoShape 7">
          <a:extLst>
            <a:ext uri="{FF2B5EF4-FFF2-40B4-BE49-F238E27FC236}">
              <a16:creationId xmlns:a16="http://schemas.microsoft.com/office/drawing/2014/main" id="{00000000-0008-0000-0200-00002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8" name="AutoShape 7">
          <a:extLst>
            <a:ext uri="{FF2B5EF4-FFF2-40B4-BE49-F238E27FC236}">
              <a16:creationId xmlns:a16="http://schemas.microsoft.com/office/drawing/2014/main" id="{00000000-0008-0000-0200-00002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9" name="AutoShape 7">
          <a:extLst>
            <a:ext uri="{FF2B5EF4-FFF2-40B4-BE49-F238E27FC236}">
              <a16:creationId xmlns:a16="http://schemas.microsoft.com/office/drawing/2014/main" id="{00000000-0008-0000-0200-00002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0" name="AutoShape 7">
          <a:extLst>
            <a:ext uri="{FF2B5EF4-FFF2-40B4-BE49-F238E27FC236}">
              <a16:creationId xmlns:a16="http://schemas.microsoft.com/office/drawing/2014/main" id="{00000000-0008-0000-0200-00002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631" name="AutoShape 7">
          <a:extLst>
            <a:ext uri="{FF2B5EF4-FFF2-40B4-BE49-F238E27FC236}">
              <a16:creationId xmlns:a16="http://schemas.microsoft.com/office/drawing/2014/main" id="{00000000-0008-0000-0200-00002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2" name="AutoShape 7">
          <a:extLst>
            <a:ext uri="{FF2B5EF4-FFF2-40B4-BE49-F238E27FC236}">
              <a16:creationId xmlns:a16="http://schemas.microsoft.com/office/drawing/2014/main" id="{00000000-0008-0000-0200-00003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633" name="AutoShape 7">
          <a:extLst>
            <a:ext uri="{FF2B5EF4-FFF2-40B4-BE49-F238E27FC236}">
              <a16:creationId xmlns:a16="http://schemas.microsoft.com/office/drawing/2014/main" id="{00000000-0008-0000-0200-00003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4" name="AutoShape 7">
          <a:extLst>
            <a:ext uri="{FF2B5EF4-FFF2-40B4-BE49-F238E27FC236}">
              <a16:creationId xmlns:a16="http://schemas.microsoft.com/office/drawing/2014/main" id="{00000000-0008-0000-0200-00003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5" name="AutoShape 7">
          <a:extLst>
            <a:ext uri="{FF2B5EF4-FFF2-40B4-BE49-F238E27FC236}">
              <a16:creationId xmlns:a16="http://schemas.microsoft.com/office/drawing/2014/main" id="{00000000-0008-0000-0200-00003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6" name="AutoShape 7">
          <a:extLst>
            <a:ext uri="{FF2B5EF4-FFF2-40B4-BE49-F238E27FC236}">
              <a16:creationId xmlns:a16="http://schemas.microsoft.com/office/drawing/2014/main" id="{00000000-0008-0000-0200-00003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7" name="AutoShape 7">
          <a:extLst>
            <a:ext uri="{FF2B5EF4-FFF2-40B4-BE49-F238E27FC236}">
              <a16:creationId xmlns:a16="http://schemas.microsoft.com/office/drawing/2014/main" id="{00000000-0008-0000-0200-00003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8" name="AutoShape 7">
          <a:extLst>
            <a:ext uri="{FF2B5EF4-FFF2-40B4-BE49-F238E27FC236}">
              <a16:creationId xmlns:a16="http://schemas.microsoft.com/office/drawing/2014/main" id="{00000000-0008-0000-0200-00003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9" name="AutoShape 7">
          <a:extLst>
            <a:ext uri="{FF2B5EF4-FFF2-40B4-BE49-F238E27FC236}">
              <a16:creationId xmlns:a16="http://schemas.microsoft.com/office/drawing/2014/main" id="{00000000-0008-0000-0200-00003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0" name="AutoShape 7">
          <a:extLst>
            <a:ext uri="{FF2B5EF4-FFF2-40B4-BE49-F238E27FC236}">
              <a16:creationId xmlns:a16="http://schemas.microsoft.com/office/drawing/2014/main" id="{00000000-0008-0000-0200-00003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1" name="AutoShape 7">
          <a:extLst>
            <a:ext uri="{FF2B5EF4-FFF2-40B4-BE49-F238E27FC236}">
              <a16:creationId xmlns:a16="http://schemas.microsoft.com/office/drawing/2014/main" id="{00000000-0008-0000-0200-00003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2" name="AutoShape 7">
          <a:extLst>
            <a:ext uri="{FF2B5EF4-FFF2-40B4-BE49-F238E27FC236}">
              <a16:creationId xmlns:a16="http://schemas.microsoft.com/office/drawing/2014/main" id="{00000000-0008-0000-0200-00003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3" name="AutoShape 7">
          <a:extLst>
            <a:ext uri="{FF2B5EF4-FFF2-40B4-BE49-F238E27FC236}">
              <a16:creationId xmlns:a16="http://schemas.microsoft.com/office/drawing/2014/main" id="{00000000-0008-0000-0200-00003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4" name="AutoShape 7">
          <a:extLst>
            <a:ext uri="{FF2B5EF4-FFF2-40B4-BE49-F238E27FC236}">
              <a16:creationId xmlns:a16="http://schemas.microsoft.com/office/drawing/2014/main" id="{00000000-0008-0000-0200-00003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5" name="AutoShape 7">
          <a:extLst>
            <a:ext uri="{FF2B5EF4-FFF2-40B4-BE49-F238E27FC236}">
              <a16:creationId xmlns:a16="http://schemas.microsoft.com/office/drawing/2014/main" id="{00000000-0008-0000-0200-00003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6" name="AutoShape 7">
          <a:extLst>
            <a:ext uri="{FF2B5EF4-FFF2-40B4-BE49-F238E27FC236}">
              <a16:creationId xmlns:a16="http://schemas.microsoft.com/office/drawing/2014/main" id="{00000000-0008-0000-0200-00003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7" name="AutoShape 7">
          <a:extLst>
            <a:ext uri="{FF2B5EF4-FFF2-40B4-BE49-F238E27FC236}">
              <a16:creationId xmlns:a16="http://schemas.microsoft.com/office/drawing/2014/main" id="{00000000-0008-0000-0200-00003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8" name="AutoShape 7">
          <a:extLst>
            <a:ext uri="{FF2B5EF4-FFF2-40B4-BE49-F238E27FC236}">
              <a16:creationId xmlns:a16="http://schemas.microsoft.com/office/drawing/2014/main" id="{00000000-0008-0000-0200-00004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9" name="AutoShape 7">
          <a:extLst>
            <a:ext uri="{FF2B5EF4-FFF2-40B4-BE49-F238E27FC236}">
              <a16:creationId xmlns:a16="http://schemas.microsoft.com/office/drawing/2014/main" id="{00000000-0008-0000-0200-00004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0" name="AutoShape 7">
          <a:extLst>
            <a:ext uri="{FF2B5EF4-FFF2-40B4-BE49-F238E27FC236}">
              <a16:creationId xmlns:a16="http://schemas.microsoft.com/office/drawing/2014/main" id="{00000000-0008-0000-0200-00004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1" name="AutoShape 7">
          <a:extLst>
            <a:ext uri="{FF2B5EF4-FFF2-40B4-BE49-F238E27FC236}">
              <a16:creationId xmlns:a16="http://schemas.microsoft.com/office/drawing/2014/main" id="{00000000-0008-0000-0200-00004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2" name="AutoShape 7">
          <a:extLst>
            <a:ext uri="{FF2B5EF4-FFF2-40B4-BE49-F238E27FC236}">
              <a16:creationId xmlns:a16="http://schemas.microsoft.com/office/drawing/2014/main" id="{00000000-0008-0000-0200-00004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3" name="AutoShape 7">
          <a:extLst>
            <a:ext uri="{FF2B5EF4-FFF2-40B4-BE49-F238E27FC236}">
              <a16:creationId xmlns:a16="http://schemas.microsoft.com/office/drawing/2014/main" id="{00000000-0008-0000-0200-00004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4" name="AutoShape 7">
          <a:extLst>
            <a:ext uri="{FF2B5EF4-FFF2-40B4-BE49-F238E27FC236}">
              <a16:creationId xmlns:a16="http://schemas.microsoft.com/office/drawing/2014/main" id="{00000000-0008-0000-0200-00004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5" name="AutoShape 7">
          <a:extLst>
            <a:ext uri="{FF2B5EF4-FFF2-40B4-BE49-F238E27FC236}">
              <a16:creationId xmlns:a16="http://schemas.microsoft.com/office/drawing/2014/main" id="{00000000-0008-0000-0200-00004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6" name="AutoShape 7">
          <a:extLst>
            <a:ext uri="{FF2B5EF4-FFF2-40B4-BE49-F238E27FC236}">
              <a16:creationId xmlns:a16="http://schemas.microsoft.com/office/drawing/2014/main" id="{00000000-0008-0000-0200-00004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7" name="AutoShape 7">
          <a:extLst>
            <a:ext uri="{FF2B5EF4-FFF2-40B4-BE49-F238E27FC236}">
              <a16:creationId xmlns:a16="http://schemas.microsoft.com/office/drawing/2014/main" id="{00000000-0008-0000-0200-00004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8" name="AutoShape 7">
          <a:extLst>
            <a:ext uri="{FF2B5EF4-FFF2-40B4-BE49-F238E27FC236}">
              <a16:creationId xmlns:a16="http://schemas.microsoft.com/office/drawing/2014/main" id="{00000000-0008-0000-0200-00004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9" name="AutoShape 7">
          <a:extLst>
            <a:ext uri="{FF2B5EF4-FFF2-40B4-BE49-F238E27FC236}">
              <a16:creationId xmlns:a16="http://schemas.microsoft.com/office/drawing/2014/main" id="{00000000-0008-0000-0200-00004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660" name="AutoShape 7">
          <a:extLst>
            <a:ext uri="{FF2B5EF4-FFF2-40B4-BE49-F238E27FC236}">
              <a16:creationId xmlns:a16="http://schemas.microsoft.com/office/drawing/2014/main" id="{00000000-0008-0000-0200-00004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1" name="AutoShape 7">
          <a:extLst>
            <a:ext uri="{FF2B5EF4-FFF2-40B4-BE49-F238E27FC236}">
              <a16:creationId xmlns:a16="http://schemas.microsoft.com/office/drawing/2014/main" id="{00000000-0008-0000-0200-00004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2" name="AutoShape 7">
          <a:extLst>
            <a:ext uri="{FF2B5EF4-FFF2-40B4-BE49-F238E27FC236}">
              <a16:creationId xmlns:a16="http://schemas.microsoft.com/office/drawing/2014/main" id="{00000000-0008-0000-0200-00004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3" name="AutoShape 7">
          <a:extLst>
            <a:ext uri="{FF2B5EF4-FFF2-40B4-BE49-F238E27FC236}">
              <a16:creationId xmlns:a16="http://schemas.microsoft.com/office/drawing/2014/main" id="{00000000-0008-0000-0200-00004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4" name="AutoShape 7">
          <a:extLst>
            <a:ext uri="{FF2B5EF4-FFF2-40B4-BE49-F238E27FC236}">
              <a16:creationId xmlns:a16="http://schemas.microsoft.com/office/drawing/2014/main" id="{00000000-0008-0000-0200-00005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5" name="AutoShape 7">
          <a:extLst>
            <a:ext uri="{FF2B5EF4-FFF2-40B4-BE49-F238E27FC236}">
              <a16:creationId xmlns:a16="http://schemas.microsoft.com/office/drawing/2014/main" id="{00000000-0008-0000-0200-00005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6" name="AutoShape 7">
          <a:extLst>
            <a:ext uri="{FF2B5EF4-FFF2-40B4-BE49-F238E27FC236}">
              <a16:creationId xmlns:a16="http://schemas.microsoft.com/office/drawing/2014/main" id="{00000000-0008-0000-0200-00005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7" name="AutoShape 7">
          <a:extLst>
            <a:ext uri="{FF2B5EF4-FFF2-40B4-BE49-F238E27FC236}">
              <a16:creationId xmlns:a16="http://schemas.microsoft.com/office/drawing/2014/main" id="{00000000-0008-0000-0200-00005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8" name="AutoShape 7">
          <a:extLst>
            <a:ext uri="{FF2B5EF4-FFF2-40B4-BE49-F238E27FC236}">
              <a16:creationId xmlns:a16="http://schemas.microsoft.com/office/drawing/2014/main" id="{00000000-0008-0000-0200-00005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9" name="AutoShape 7">
          <a:extLst>
            <a:ext uri="{FF2B5EF4-FFF2-40B4-BE49-F238E27FC236}">
              <a16:creationId xmlns:a16="http://schemas.microsoft.com/office/drawing/2014/main" id="{00000000-0008-0000-0200-00005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0" name="AutoShape 7">
          <a:extLst>
            <a:ext uri="{FF2B5EF4-FFF2-40B4-BE49-F238E27FC236}">
              <a16:creationId xmlns:a16="http://schemas.microsoft.com/office/drawing/2014/main" id="{00000000-0008-0000-0200-00005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1" name="AutoShape 7">
          <a:extLst>
            <a:ext uri="{FF2B5EF4-FFF2-40B4-BE49-F238E27FC236}">
              <a16:creationId xmlns:a16="http://schemas.microsoft.com/office/drawing/2014/main" id="{00000000-0008-0000-0200-00005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2" name="AutoShape 7">
          <a:extLst>
            <a:ext uri="{FF2B5EF4-FFF2-40B4-BE49-F238E27FC236}">
              <a16:creationId xmlns:a16="http://schemas.microsoft.com/office/drawing/2014/main" id="{00000000-0008-0000-0200-00005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3" name="AutoShape 7">
          <a:extLst>
            <a:ext uri="{FF2B5EF4-FFF2-40B4-BE49-F238E27FC236}">
              <a16:creationId xmlns:a16="http://schemas.microsoft.com/office/drawing/2014/main" id="{00000000-0008-0000-0200-00005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4" name="AutoShape 7">
          <a:extLst>
            <a:ext uri="{FF2B5EF4-FFF2-40B4-BE49-F238E27FC236}">
              <a16:creationId xmlns:a16="http://schemas.microsoft.com/office/drawing/2014/main" id="{00000000-0008-0000-0200-00005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5" name="AutoShape 7">
          <a:extLst>
            <a:ext uri="{FF2B5EF4-FFF2-40B4-BE49-F238E27FC236}">
              <a16:creationId xmlns:a16="http://schemas.microsoft.com/office/drawing/2014/main" id="{00000000-0008-0000-0200-00005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6" name="AutoShape 7">
          <a:extLst>
            <a:ext uri="{FF2B5EF4-FFF2-40B4-BE49-F238E27FC236}">
              <a16:creationId xmlns:a16="http://schemas.microsoft.com/office/drawing/2014/main" id="{00000000-0008-0000-0200-00005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7" name="AutoShape 7">
          <a:extLst>
            <a:ext uri="{FF2B5EF4-FFF2-40B4-BE49-F238E27FC236}">
              <a16:creationId xmlns:a16="http://schemas.microsoft.com/office/drawing/2014/main" id="{00000000-0008-0000-0200-00005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8" name="AutoShape 7">
          <a:extLst>
            <a:ext uri="{FF2B5EF4-FFF2-40B4-BE49-F238E27FC236}">
              <a16:creationId xmlns:a16="http://schemas.microsoft.com/office/drawing/2014/main" id="{00000000-0008-0000-0200-00005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9" name="AutoShape 7">
          <a:extLst>
            <a:ext uri="{FF2B5EF4-FFF2-40B4-BE49-F238E27FC236}">
              <a16:creationId xmlns:a16="http://schemas.microsoft.com/office/drawing/2014/main" id="{00000000-0008-0000-0200-00005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0" name="AutoShape 7">
          <a:extLst>
            <a:ext uri="{FF2B5EF4-FFF2-40B4-BE49-F238E27FC236}">
              <a16:creationId xmlns:a16="http://schemas.microsoft.com/office/drawing/2014/main" id="{00000000-0008-0000-0200-00006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1" name="AutoShape 7">
          <a:extLst>
            <a:ext uri="{FF2B5EF4-FFF2-40B4-BE49-F238E27FC236}">
              <a16:creationId xmlns:a16="http://schemas.microsoft.com/office/drawing/2014/main" id="{00000000-0008-0000-0200-00006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2" name="AutoShape 7">
          <a:extLst>
            <a:ext uri="{FF2B5EF4-FFF2-40B4-BE49-F238E27FC236}">
              <a16:creationId xmlns:a16="http://schemas.microsoft.com/office/drawing/2014/main" id="{00000000-0008-0000-0200-00006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3" name="AutoShape 7">
          <a:extLst>
            <a:ext uri="{FF2B5EF4-FFF2-40B4-BE49-F238E27FC236}">
              <a16:creationId xmlns:a16="http://schemas.microsoft.com/office/drawing/2014/main" id="{00000000-0008-0000-0200-00006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4" name="AutoShape 7">
          <a:extLst>
            <a:ext uri="{FF2B5EF4-FFF2-40B4-BE49-F238E27FC236}">
              <a16:creationId xmlns:a16="http://schemas.microsoft.com/office/drawing/2014/main" id="{00000000-0008-0000-0200-00006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5" name="AutoShape 7">
          <a:extLst>
            <a:ext uri="{FF2B5EF4-FFF2-40B4-BE49-F238E27FC236}">
              <a16:creationId xmlns:a16="http://schemas.microsoft.com/office/drawing/2014/main" id="{00000000-0008-0000-0200-00006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6" name="AutoShape 7">
          <a:extLst>
            <a:ext uri="{FF2B5EF4-FFF2-40B4-BE49-F238E27FC236}">
              <a16:creationId xmlns:a16="http://schemas.microsoft.com/office/drawing/2014/main" id="{00000000-0008-0000-0200-00006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7" name="AutoShape 7">
          <a:extLst>
            <a:ext uri="{FF2B5EF4-FFF2-40B4-BE49-F238E27FC236}">
              <a16:creationId xmlns:a16="http://schemas.microsoft.com/office/drawing/2014/main" id="{00000000-0008-0000-0200-00006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8" name="AutoShape 7">
          <a:extLst>
            <a:ext uri="{FF2B5EF4-FFF2-40B4-BE49-F238E27FC236}">
              <a16:creationId xmlns:a16="http://schemas.microsoft.com/office/drawing/2014/main" id="{00000000-0008-0000-0200-00006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9" name="AutoShape 7">
          <a:extLst>
            <a:ext uri="{FF2B5EF4-FFF2-40B4-BE49-F238E27FC236}">
              <a16:creationId xmlns:a16="http://schemas.microsoft.com/office/drawing/2014/main" id="{00000000-0008-0000-0200-00006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0" name="AutoShape 7">
          <a:extLst>
            <a:ext uri="{FF2B5EF4-FFF2-40B4-BE49-F238E27FC236}">
              <a16:creationId xmlns:a16="http://schemas.microsoft.com/office/drawing/2014/main" id="{00000000-0008-0000-0200-00006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1" name="AutoShape 7">
          <a:extLst>
            <a:ext uri="{FF2B5EF4-FFF2-40B4-BE49-F238E27FC236}">
              <a16:creationId xmlns:a16="http://schemas.microsoft.com/office/drawing/2014/main" id="{00000000-0008-0000-0200-00006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2" name="AutoShape 7">
          <a:extLst>
            <a:ext uri="{FF2B5EF4-FFF2-40B4-BE49-F238E27FC236}">
              <a16:creationId xmlns:a16="http://schemas.microsoft.com/office/drawing/2014/main" id="{00000000-0008-0000-0200-00006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3" name="AutoShape 7">
          <a:extLst>
            <a:ext uri="{FF2B5EF4-FFF2-40B4-BE49-F238E27FC236}">
              <a16:creationId xmlns:a16="http://schemas.microsoft.com/office/drawing/2014/main" id="{00000000-0008-0000-0200-00006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4" name="AutoShape 7">
          <a:extLst>
            <a:ext uri="{FF2B5EF4-FFF2-40B4-BE49-F238E27FC236}">
              <a16:creationId xmlns:a16="http://schemas.microsoft.com/office/drawing/2014/main" id="{00000000-0008-0000-0200-00006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5" name="AutoShape 7">
          <a:extLst>
            <a:ext uri="{FF2B5EF4-FFF2-40B4-BE49-F238E27FC236}">
              <a16:creationId xmlns:a16="http://schemas.microsoft.com/office/drawing/2014/main" id="{00000000-0008-0000-0200-00006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6" name="AutoShape 7">
          <a:extLst>
            <a:ext uri="{FF2B5EF4-FFF2-40B4-BE49-F238E27FC236}">
              <a16:creationId xmlns:a16="http://schemas.microsoft.com/office/drawing/2014/main" id="{00000000-0008-0000-0200-00007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7" name="AutoShape 7">
          <a:extLst>
            <a:ext uri="{FF2B5EF4-FFF2-40B4-BE49-F238E27FC236}">
              <a16:creationId xmlns:a16="http://schemas.microsoft.com/office/drawing/2014/main" id="{00000000-0008-0000-0200-00007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8" name="AutoShape 7">
          <a:extLst>
            <a:ext uri="{FF2B5EF4-FFF2-40B4-BE49-F238E27FC236}">
              <a16:creationId xmlns:a16="http://schemas.microsoft.com/office/drawing/2014/main" id="{00000000-0008-0000-0200-00007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9" name="AutoShape 7">
          <a:extLst>
            <a:ext uri="{FF2B5EF4-FFF2-40B4-BE49-F238E27FC236}">
              <a16:creationId xmlns:a16="http://schemas.microsoft.com/office/drawing/2014/main" id="{00000000-0008-0000-0200-00007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0" name="AutoShape 7">
          <a:extLst>
            <a:ext uri="{FF2B5EF4-FFF2-40B4-BE49-F238E27FC236}">
              <a16:creationId xmlns:a16="http://schemas.microsoft.com/office/drawing/2014/main" id="{00000000-0008-0000-0200-00007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1" name="AutoShape 7">
          <a:extLst>
            <a:ext uri="{FF2B5EF4-FFF2-40B4-BE49-F238E27FC236}">
              <a16:creationId xmlns:a16="http://schemas.microsoft.com/office/drawing/2014/main" id="{00000000-0008-0000-0200-00007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2" name="AutoShape 7">
          <a:extLst>
            <a:ext uri="{FF2B5EF4-FFF2-40B4-BE49-F238E27FC236}">
              <a16:creationId xmlns:a16="http://schemas.microsoft.com/office/drawing/2014/main" id="{00000000-0008-0000-0200-00007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3" name="AutoShape 7">
          <a:extLst>
            <a:ext uri="{FF2B5EF4-FFF2-40B4-BE49-F238E27FC236}">
              <a16:creationId xmlns:a16="http://schemas.microsoft.com/office/drawing/2014/main" id="{00000000-0008-0000-0200-00007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4" name="AutoShape 7">
          <a:extLst>
            <a:ext uri="{FF2B5EF4-FFF2-40B4-BE49-F238E27FC236}">
              <a16:creationId xmlns:a16="http://schemas.microsoft.com/office/drawing/2014/main" id="{00000000-0008-0000-0200-00007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5" name="AutoShape 7">
          <a:extLst>
            <a:ext uri="{FF2B5EF4-FFF2-40B4-BE49-F238E27FC236}">
              <a16:creationId xmlns:a16="http://schemas.microsoft.com/office/drawing/2014/main" id="{00000000-0008-0000-0200-00007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6" name="AutoShape 7">
          <a:extLst>
            <a:ext uri="{FF2B5EF4-FFF2-40B4-BE49-F238E27FC236}">
              <a16:creationId xmlns:a16="http://schemas.microsoft.com/office/drawing/2014/main" id="{00000000-0008-0000-0200-00007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7" name="AutoShape 7">
          <a:extLst>
            <a:ext uri="{FF2B5EF4-FFF2-40B4-BE49-F238E27FC236}">
              <a16:creationId xmlns:a16="http://schemas.microsoft.com/office/drawing/2014/main" id="{00000000-0008-0000-0200-00007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8" name="AutoShape 7">
          <a:extLst>
            <a:ext uri="{FF2B5EF4-FFF2-40B4-BE49-F238E27FC236}">
              <a16:creationId xmlns:a16="http://schemas.microsoft.com/office/drawing/2014/main" id="{00000000-0008-0000-0200-00007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9" name="AutoShape 7">
          <a:extLst>
            <a:ext uri="{FF2B5EF4-FFF2-40B4-BE49-F238E27FC236}">
              <a16:creationId xmlns:a16="http://schemas.microsoft.com/office/drawing/2014/main" id="{00000000-0008-0000-0200-00007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0" name="AutoShape 7">
          <a:extLst>
            <a:ext uri="{FF2B5EF4-FFF2-40B4-BE49-F238E27FC236}">
              <a16:creationId xmlns:a16="http://schemas.microsoft.com/office/drawing/2014/main" id="{00000000-0008-0000-0200-00007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1" name="AutoShape 7">
          <a:extLst>
            <a:ext uri="{FF2B5EF4-FFF2-40B4-BE49-F238E27FC236}">
              <a16:creationId xmlns:a16="http://schemas.microsoft.com/office/drawing/2014/main" id="{00000000-0008-0000-0200-00007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2" name="AutoShape 7">
          <a:extLst>
            <a:ext uri="{FF2B5EF4-FFF2-40B4-BE49-F238E27FC236}">
              <a16:creationId xmlns:a16="http://schemas.microsoft.com/office/drawing/2014/main" id="{00000000-0008-0000-0200-00008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3" name="AutoShape 7">
          <a:extLst>
            <a:ext uri="{FF2B5EF4-FFF2-40B4-BE49-F238E27FC236}">
              <a16:creationId xmlns:a16="http://schemas.microsoft.com/office/drawing/2014/main" id="{00000000-0008-0000-0200-00008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4" name="AutoShape 7">
          <a:extLst>
            <a:ext uri="{FF2B5EF4-FFF2-40B4-BE49-F238E27FC236}">
              <a16:creationId xmlns:a16="http://schemas.microsoft.com/office/drawing/2014/main" id="{00000000-0008-0000-0200-00008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5" name="AutoShape 7">
          <a:extLst>
            <a:ext uri="{FF2B5EF4-FFF2-40B4-BE49-F238E27FC236}">
              <a16:creationId xmlns:a16="http://schemas.microsoft.com/office/drawing/2014/main" id="{00000000-0008-0000-0200-00008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6" name="AutoShape 7">
          <a:extLst>
            <a:ext uri="{FF2B5EF4-FFF2-40B4-BE49-F238E27FC236}">
              <a16:creationId xmlns:a16="http://schemas.microsoft.com/office/drawing/2014/main" id="{00000000-0008-0000-0200-00008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7" name="AutoShape 7">
          <a:extLst>
            <a:ext uri="{FF2B5EF4-FFF2-40B4-BE49-F238E27FC236}">
              <a16:creationId xmlns:a16="http://schemas.microsoft.com/office/drawing/2014/main" id="{00000000-0008-0000-0200-00008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8" name="AutoShape 7">
          <a:extLst>
            <a:ext uri="{FF2B5EF4-FFF2-40B4-BE49-F238E27FC236}">
              <a16:creationId xmlns:a16="http://schemas.microsoft.com/office/drawing/2014/main" id="{00000000-0008-0000-0200-00008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9" name="AutoShape 7">
          <a:extLst>
            <a:ext uri="{FF2B5EF4-FFF2-40B4-BE49-F238E27FC236}">
              <a16:creationId xmlns:a16="http://schemas.microsoft.com/office/drawing/2014/main" id="{00000000-0008-0000-0200-00008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0" name="AutoShape 7">
          <a:extLst>
            <a:ext uri="{FF2B5EF4-FFF2-40B4-BE49-F238E27FC236}">
              <a16:creationId xmlns:a16="http://schemas.microsoft.com/office/drawing/2014/main" id="{00000000-0008-0000-0200-00008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1" name="AutoShape 7">
          <a:extLst>
            <a:ext uri="{FF2B5EF4-FFF2-40B4-BE49-F238E27FC236}">
              <a16:creationId xmlns:a16="http://schemas.microsoft.com/office/drawing/2014/main" id="{00000000-0008-0000-0200-00008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2" name="AutoShape 7">
          <a:extLst>
            <a:ext uri="{FF2B5EF4-FFF2-40B4-BE49-F238E27FC236}">
              <a16:creationId xmlns:a16="http://schemas.microsoft.com/office/drawing/2014/main" id="{00000000-0008-0000-0200-00008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3" name="AutoShape 7">
          <a:extLst>
            <a:ext uri="{FF2B5EF4-FFF2-40B4-BE49-F238E27FC236}">
              <a16:creationId xmlns:a16="http://schemas.microsoft.com/office/drawing/2014/main" id="{00000000-0008-0000-0200-00008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4" name="AutoShape 7">
          <a:extLst>
            <a:ext uri="{FF2B5EF4-FFF2-40B4-BE49-F238E27FC236}">
              <a16:creationId xmlns:a16="http://schemas.microsoft.com/office/drawing/2014/main" id="{00000000-0008-0000-0200-00008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5" name="AutoShape 7">
          <a:extLst>
            <a:ext uri="{FF2B5EF4-FFF2-40B4-BE49-F238E27FC236}">
              <a16:creationId xmlns:a16="http://schemas.microsoft.com/office/drawing/2014/main" id="{00000000-0008-0000-0200-00008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6" name="AutoShape 7">
          <a:extLst>
            <a:ext uri="{FF2B5EF4-FFF2-40B4-BE49-F238E27FC236}">
              <a16:creationId xmlns:a16="http://schemas.microsoft.com/office/drawing/2014/main" id="{00000000-0008-0000-0200-00008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7" name="AutoShape 7">
          <a:extLst>
            <a:ext uri="{FF2B5EF4-FFF2-40B4-BE49-F238E27FC236}">
              <a16:creationId xmlns:a16="http://schemas.microsoft.com/office/drawing/2014/main" id="{00000000-0008-0000-0200-00008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8" name="AutoShape 7">
          <a:extLst>
            <a:ext uri="{FF2B5EF4-FFF2-40B4-BE49-F238E27FC236}">
              <a16:creationId xmlns:a16="http://schemas.microsoft.com/office/drawing/2014/main" id="{00000000-0008-0000-0200-00009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9" name="AutoShape 7">
          <a:extLst>
            <a:ext uri="{FF2B5EF4-FFF2-40B4-BE49-F238E27FC236}">
              <a16:creationId xmlns:a16="http://schemas.microsoft.com/office/drawing/2014/main" id="{00000000-0008-0000-0200-00009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0" name="AutoShape 7">
          <a:extLst>
            <a:ext uri="{FF2B5EF4-FFF2-40B4-BE49-F238E27FC236}">
              <a16:creationId xmlns:a16="http://schemas.microsoft.com/office/drawing/2014/main" id="{00000000-0008-0000-0200-00009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1" name="AutoShape 7">
          <a:extLst>
            <a:ext uri="{FF2B5EF4-FFF2-40B4-BE49-F238E27FC236}">
              <a16:creationId xmlns:a16="http://schemas.microsoft.com/office/drawing/2014/main" id="{00000000-0008-0000-0200-00009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2" name="AutoShape 7">
          <a:extLst>
            <a:ext uri="{FF2B5EF4-FFF2-40B4-BE49-F238E27FC236}">
              <a16:creationId xmlns:a16="http://schemas.microsoft.com/office/drawing/2014/main" id="{00000000-0008-0000-0200-00009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3" name="AutoShape 7">
          <a:extLst>
            <a:ext uri="{FF2B5EF4-FFF2-40B4-BE49-F238E27FC236}">
              <a16:creationId xmlns:a16="http://schemas.microsoft.com/office/drawing/2014/main" id="{00000000-0008-0000-0200-00009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4" name="AutoShape 7">
          <a:extLst>
            <a:ext uri="{FF2B5EF4-FFF2-40B4-BE49-F238E27FC236}">
              <a16:creationId xmlns:a16="http://schemas.microsoft.com/office/drawing/2014/main" id="{00000000-0008-0000-0200-00009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5" name="AutoShape 7">
          <a:extLst>
            <a:ext uri="{FF2B5EF4-FFF2-40B4-BE49-F238E27FC236}">
              <a16:creationId xmlns:a16="http://schemas.microsoft.com/office/drawing/2014/main" id="{00000000-0008-0000-0200-00009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6" name="AutoShape 7">
          <a:extLst>
            <a:ext uri="{FF2B5EF4-FFF2-40B4-BE49-F238E27FC236}">
              <a16:creationId xmlns:a16="http://schemas.microsoft.com/office/drawing/2014/main" id="{00000000-0008-0000-0200-00009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7" name="AutoShape 7">
          <a:extLst>
            <a:ext uri="{FF2B5EF4-FFF2-40B4-BE49-F238E27FC236}">
              <a16:creationId xmlns:a16="http://schemas.microsoft.com/office/drawing/2014/main" id="{00000000-0008-0000-0200-00009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8" name="AutoShape 7">
          <a:extLst>
            <a:ext uri="{FF2B5EF4-FFF2-40B4-BE49-F238E27FC236}">
              <a16:creationId xmlns:a16="http://schemas.microsoft.com/office/drawing/2014/main" id="{00000000-0008-0000-0200-00009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9" name="AutoShape 7">
          <a:extLst>
            <a:ext uri="{FF2B5EF4-FFF2-40B4-BE49-F238E27FC236}">
              <a16:creationId xmlns:a16="http://schemas.microsoft.com/office/drawing/2014/main" id="{00000000-0008-0000-0200-00009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0" name="AutoShape 7">
          <a:extLst>
            <a:ext uri="{FF2B5EF4-FFF2-40B4-BE49-F238E27FC236}">
              <a16:creationId xmlns:a16="http://schemas.microsoft.com/office/drawing/2014/main" id="{00000000-0008-0000-0200-00009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1" name="AutoShape 7">
          <a:extLst>
            <a:ext uri="{FF2B5EF4-FFF2-40B4-BE49-F238E27FC236}">
              <a16:creationId xmlns:a16="http://schemas.microsoft.com/office/drawing/2014/main" id="{00000000-0008-0000-0200-00009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2" name="AutoShape 7">
          <a:extLst>
            <a:ext uri="{FF2B5EF4-FFF2-40B4-BE49-F238E27FC236}">
              <a16:creationId xmlns:a16="http://schemas.microsoft.com/office/drawing/2014/main" id="{00000000-0008-0000-0200-00009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3" name="AutoShape 7">
          <a:extLst>
            <a:ext uri="{FF2B5EF4-FFF2-40B4-BE49-F238E27FC236}">
              <a16:creationId xmlns:a16="http://schemas.microsoft.com/office/drawing/2014/main" id="{00000000-0008-0000-0200-00009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4" name="AutoShape 7">
          <a:extLst>
            <a:ext uri="{FF2B5EF4-FFF2-40B4-BE49-F238E27FC236}">
              <a16:creationId xmlns:a16="http://schemas.microsoft.com/office/drawing/2014/main" id="{00000000-0008-0000-0200-0000A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5" name="AutoShape 7">
          <a:extLst>
            <a:ext uri="{FF2B5EF4-FFF2-40B4-BE49-F238E27FC236}">
              <a16:creationId xmlns:a16="http://schemas.microsoft.com/office/drawing/2014/main" id="{00000000-0008-0000-0200-0000A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6" name="AutoShape 7">
          <a:extLst>
            <a:ext uri="{FF2B5EF4-FFF2-40B4-BE49-F238E27FC236}">
              <a16:creationId xmlns:a16="http://schemas.microsoft.com/office/drawing/2014/main" id="{00000000-0008-0000-0200-0000A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7" name="AutoShape 7">
          <a:extLst>
            <a:ext uri="{FF2B5EF4-FFF2-40B4-BE49-F238E27FC236}">
              <a16:creationId xmlns:a16="http://schemas.microsoft.com/office/drawing/2014/main" id="{00000000-0008-0000-0200-0000A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8" name="AutoShape 7">
          <a:extLst>
            <a:ext uri="{FF2B5EF4-FFF2-40B4-BE49-F238E27FC236}">
              <a16:creationId xmlns:a16="http://schemas.microsoft.com/office/drawing/2014/main" id="{00000000-0008-0000-0200-0000A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9" name="AutoShape 7">
          <a:extLst>
            <a:ext uri="{FF2B5EF4-FFF2-40B4-BE49-F238E27FC236}">
              <a16:creationId xmlns:a16="http://schemas.microsoft.com/office/drawing/2014/main" id="{00000000-0008-0000-0200-0000A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0" name="AutoShape 7">
          <a:extLst>
            <a:ext uri="{FF2B5EF4-FFF2-40B4-BE49-F238E27FC236}">
              <a16:creationId xmlns:a16="http://schemas.microsoft.com/office/drawing/2014/main" id="{00000000-0008-0000-0200-0000A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1" name="AutoShape 7">
          <a:extLst>
            <a:ext uri="{FF2B5EF4-FFF2-40B4-BE49-F238E27FC236}">
              <a16:creationId xmlns:a16="http://schemas.microsoft.com/office/drawing/2014/main" id="{00000000-0008-0000-0200-0000A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2" name="AutoShape 7">
          <a:extLst>
            <a:ext uri="{FF2B5EF4-FFF2-40B4-BE49-F238E27FC236}">
              <a16:creationId xmlns:a16="http://schemas.microsoft.com/office/drawing/2014/main" id="{00000000-0008-0000-0200-0000A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3" name="AutoShape 7">
          <a:extLst>
            <a:ext uri="{FF2B5EF4-FFF2-40B4-BE49-F238E27FC236}">
              <a16:creationId xmlns:a16="http://schemas.microsoft.com/office/drawing/2014/main" id="{00000000-0008-0000-0200-0000A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4" name="AutoShape 7">
          <a:extLst>
            <a:ext uri="{FF2B5EF4-FFF2-40B4-BE49-F238E27FC236}">
              <a16:creationId xmlns:a16="http://schemas.microsoft.com/office/drawing/2014/main" id="{00000000-0008-0000-0200-0000A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5" name="AutoShape 7">
          <a:extLst>
            <a:ext uri="{FF2B5EF4-FFF2-40B4-BE49-F238E27FC236}">
              <a16:creationId xmlns:a16="http://schemas.microsoft.com/office/drawing/2014/main" id="{00000000-0008-0000-0200-0000A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6" name="AutoShape 7">
          <a:extLst>
            <a:ext uri="{FF2B5EF4-FFF2-40B4-BE49-F238E27FC236}">
              <a16:creationId xmlns:a16="http://schemas.microsoft.com/office/drawing/2014/main" id="{00000000-0008-0000-0200-0000A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7" name="AutoShape 7">
          <a:extLst>
            <a:ext uri="{FF2B5EF4-FFF2-40B4-BE49-F238E27FC236}">
              <a16:creationId xmlns:a16="http://schemas.microsoft.com/office/drawing/2014/main" id="{00000000-0008-0000-0200-0000A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8" name="AutoShape 7">
          <a:extLst>
            <a:ext uri="{FF2B5EF4-FFF2-40B4-BE49-F238E27FC236}">
              <a16:creationId xmlns:a16="http://schemas.microsoft.com/office/drawing/2014/main" id="{00000000-0008-0000-0200-0000A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9" name="AutoShape 7">
          <a:extLst>
            <a:ext uri="{FF2B5EF4-FFF2-40B4-BE49-F238E27FC236}">
              <a16:creationId xmlns:a16="http://schemas.microsoft.com/office/drawing/2014/main" id="{00000000-0008-0000-0200-0000A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0" name="AutoShape 7">
          <a:extLst>
            <a:ext uri="{FF2B5EF4-FFF2-40B4-BE49-F238E27FC236}">
              <a16:creationId xmlns:a16="http://schemas.microsoft.com/office/drawing/2014/main" id="{00000000-0008-0000-0200-0000B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1" name="AutoShape 7">
          <a:extLst>
            <a:ext uri="{FF2B5EF4-FFF2-40B4-BE49-F238E27FC236}">
              <a16:creationId xmlns:a16="http://schemas.microsoft.com/office/drawing/2014/main" id="{00000000-0008-0000-0200-0000B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2" name="AutoShape 7">
          <a:extLst>
            <a:ext uri="{FF2B5EF4-FFF2-40B4-BE49-F238E27FC236}">
              <a16:creationId xmlns:a16="http://schemas.microsoft.com/office/drawing/2014/main" id="{00000000-0008-0000-0200-0000B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3" name="AutoShape 7">
          <a:extLst>
            <a:ext uri="{FF2B5EF4-FFF2-40B4-BE49-F238E27FC236}">
              <a16:creationId xmlns:a16="http://schemas.microsoft.com/office/drawing/2014/main" id="{00000000-0008-0000-0200-0000B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4" name="AutoShape 7">
          <a:extLst>
            <a:ext uri="{FF2B5EF4-FFF2-40B4-BE49-F238E27FC236}">
              <a16:creationId xmlns:a16="http://schemas.microsoft.com/office/drawing/2014/main" id="{00000000-0008-0000-0200-0000B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5" name="AutoShape 7">
          <a:extLst>
            <a:ext uri="{FF2B5EF4-FFF2-40B4-BE49-F238E27FC236}">
              <a16:creationId xmlns:a16="http://schemas.microsoft.com/office/drawing/2014/main" id="{00000000-0008-0000-0200-0000B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6" name="AutoShape 7">
          <a:extLst>
            <a:ext uri="{FF2B5EF4-FFF2-40B4-BE49-F238E27FC236}">
              <a16:creationId xmlns:a16="http://schemas.microsoft.com/office/drawing/2014/main" id="{00000000-0008-0000-0200-0000B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7" name="AutoShape 7">
          <a:extLst>
            <a:ext uri="{FF2B5EF4-FFF2-40B4-BE49-F238E27FC236}">
              <a16:creationId xmlns:a16="http://schemas.microsoft.com/office/drawing/2014/main" id="{00000000-0008-0000-0200-0000B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8" name="AutoShape 7">
          <a:extLst>
            <a:ext uri="{FF2B5EF4-FFF2-40B4-BE49-F238E27FC236}">
              <a16:creationId xmlns:a16="http://schemas.microsoft.com/office/drawing/2014/main" id="{00000000-0008-0000-0200-0000B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9" name="AutoShape 7">
          <a:extLst>
            <a:ext uri="{FF2B5EF4-FFF2-40B4-BE49-F238E27FC236}">
              <a16:creationId xmlns:a16="http://schemas.microsoft.com/office/drawing/2014/main" id="{00000000-0008-0000-0200-0000B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0" name="AutoShape 7">
          <a:extLst>
            <a:ext uri="{FF2B5EF4-FFF2-40B4-BE49-F238E27FC236}">
              <a16:creationId xmlns:a16="http://schemas.microsoft.com/office/drawing/2014/main" id="{00000000-0008-0000-0200-0000B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1" name="AutoShape 7">
          <a:extLst>
            <a:ext uri="{FF2B5EF4-FFF2-40B4-BE49-F238E27FC236}">
              <a16:creationId xmlns:a16="http://schemas.microsoft.com/office/drawing/2014/main" id="{00000000-0008-0000-0200-0000B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2" name="AutoShape 7">
          <a:extLst>
            <a:ext uri="{FF2B5EF4-FFF2-40B4-BE49-F238E27FC236}">
              <a16:creationId xmlns:a16="http://schemas.microsoft.com/office/drawing/2014/main" id="{00000000-0008-0000-0200-0000B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3" name="AutoShape 7">
          <a:extLst>
            <a:ext uri="{FF2B5EF4-FFF2-40B4-BE49-F238E27FC236}">
              <a16:creationId xmlns:a16="http://schemas.microsoft.com/office/drawing/2014/main" id="{00000000-0008-0000-0200-0000B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4" name="AutoShape 7">
          <a:extLst>
            <a:ext uri="{FF2B5EF4-FFF2-40B4-BE49-F238E27FC236}">
              <a16:creationId xmlns:a16="http://schemas.microsoft.com/office/drawing/2014/main" id="{00000000-0008-0000-0200-0000B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5" name="AutoShape 7">
          <a:extLst>
            <a:ext uri="{FF2B5EF4-FFF2-40B4-BE49-F238E27FC236}">
              <a16:creationId xmlns:a16="http://schemas.microsoft.com/office/drawing/2014/main" id="{00000000-0008-0000-0200-0000B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6" name="AutoShape 7">
          <a:extLst>
            <a:ext uri="{FF2B5EF4-FFF2-40B4-BE49-F238E27FC236}">
              <a16:creationId xmlns:a16="http://schemas.microsoft.com/office/drawing/2014/main" id="{00000000-0008-0000-0200-0000C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7" name="AutoShape 7">
          <a:extLst>
            <a:ext uri="{FF2B5EF4-FFF2-40B4-BE49-F238E27FC236}">
              <a16:creationId xmlns:a16="http://schemas.microsoft.com/office/drawing/2014/main" id="{00000000-0008-0000-0200-0000C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8" name="AutoShape 7">
          <a:extLst>
            <a:ext uri="{FF2B5EF4-FFF2-40B4-BE49-F238E27FC236}">
              <a16:creationId xmlns:a16="http://schemas.microsoft.com/office/drawing/2014/main" id="{00000000-0008-0000-0200-0000C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9" name="AutoShape 7">
          <a:extLst>
            <a:ext uri="{FF2B5EF4-FFF2-40B4-BE49-F238E27FC236}">
              <a16:creationId xmlns:a16="http://schemas.microsoft.com/office/drawing/2014/main" id="{00000000-0008-0000-0200-0000C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0" name="AutoShape 7">
          <a:extLst>
            <a:ext uri="{FF2B5EF4-FFF2-40B4-BE49-F238E27FC236}">
              <a16:creationId xmlns:a16="http://schemas.microsoft.com/office/drawing/2014/main" id="{00000000-0008-0000-0200-0000C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1" name="AutoShape 7">
          <a:extLst>
            <a:ext uri="{FF2B5EF4-FFF2-40B4-BE49-F238E27FC236}">
              <a16:creationId xmlns:a16="http://schemas.microsoft.com/office/drawing/2014/main" id="{00000000-0008-0000-0200-0000C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2" name="AutoShape 7">
          <a:extLst>
            <a:ext uri="{FF2B5EF4-FFF2-40B4-BE49-F238E27FC236}">
              <a16:creationId xmlns:a16="http://schemas.microsoft.com/office/drawing/2014/main" id="{00000000-0008-0000-0200-0000C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3" name="AutoShape 7">
          <a:extLst>
            <a:ext uri="{FF2B5EF4-FFF2-40B4-BE49-F238E27FC236}">
              <a16:creationId xmlns:a16="http://schemas.microsoft.com/office/drawing/2014/main" id="{00000000-0008-0000-0200-0000C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4" name="AutoShape 7">
          <a:extLst>
            <a:ext uri="{FF2B5EF4-FFF2-40B4-BE49-F238E27FC236}">
              <a16:creationId xmlns:a16="http://schemas.microsoft.com/office/drawing/2014/main" id="{00000000-0008-0000-0200-0000C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5" name="AutoShape 7">
          <a:extLst>
            <a:ext uri="{FF2B5EF4-FFF2-40B4-BE49-F238E27FC236}">
              <a16:creationId xmlns:a16="http://schemas.microsoft.com/office/drawing/2014/main" id="{00000000-0008-0000-0200-0000C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6" name="AutoShape 7">
          <a:extLst>
            <a:ext uri="{FF2B5EF4-FFF2-40B4-BE49-F238E27FC236}">
              <a16:creationId xmlns:a16="http://schemas.microsoft.com/office/drawing/2014/main" id="{00000000-0008-0000-0200-0000C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7" name="AutoShape 7">
          <a:extLst>
            <a:ext uri="{FF2B5EF4-FFF2-40B4-BE49-F238E27FC236}">
              <a16:creationId xmlns:a16="http://schemas.microsoft.com/office/drawing/2014/main" id="{00000000-0008-0000-0200-0000C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8" name="AutoShape 7">
          <a:extLst>
            <a:ext uri="{FF2B5EF4-FFF2-40B4-BE49-F238E27FC236}">
              <a16:creationId xmlns:a16="http://schemas.microsoft.com/office/drawing/2014/main" id="{00000000-0008-0000-0200-0000C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9" name="AutoShape 7">
          <a:extLst>
            <a:ext uri="{FF2B5EF4-FFF2-40B4-BE49-F238E27FC236}">
              <a16:creationId xmlns:a16="http://schemas.microsoft.com/office/drawing/2014/main" id="{00000000-0008-0000-0200-0000C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0" name="AutoShape 7">
          <a:extLst>
            <a:ext uri="{FF2B5EF4-FFF2-40B4-BE49-F238E27FC236}">
              <a16:creationId xmlns:a16="http://schemas.microsoft.com/office/drawing/2014/main" id="{00000000-0008-0000-0200-0000C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1" name="AutoShape 7">
          <a:extLst>
            <a:ext uri="{FF2B5EF4-FFF2-40B4-BE49-F238E27FC236}">
              <a16:creationId xmlns:a16="http://schemas.microsoft.com/office/drawing/2014/main" id="{00000000-0008-0000-0200-0000C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2" name="AutoShape 7">
          <a:extLst>
            <a:ext uri="{FF2B5EF4-FFF2-40B4-BE49-F238E27FC236}">
              <a16:creationId xmlns:a16="http://schemas.microsoft.com/office/drawing/2014/main" id="{00000000-0008-0000-0200-0000D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3" name="AutoShape 7">
          <a:extLst>
            <a:ext uri="{FF2B5EF4-FFF2-40B4-BE49-F238E27FC236}">
              <a16:creationId xmlns:a16="http://schemas.microsoft.com/office/drawing/2014/main" id="{00000000-0008-0000-0200-0000D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4" name="AutoShape 7">
          <a:extLst>
            <a:ext uri="{FF2B5EF4-FFF2-40B4-BE49-F238E27FC236}">
              <a16:creationId xmlns:a16="http://schemas.microsoft.com/office/drawing/2014/main" id="{00000000-0008-0000-0200-0000D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5" name="AutoShape 7">
          <a:extLst>
            <a:ext uri="{FF2B5EF4-FFF2-40B4-BE49-F238E27FC236}">
              <a16:creationId xmlns:a16="http://schemas.microsoft.com/office/drawing/2014/main" id="{00000000-0008-0000-0200-0000D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6" name="AutoShape 7">
          <a:extLst>
            <a:ext uri="{FF2B5EF4-FFF2-40B4-BE49-F238E27FC236}">
              <a16:creationId xmlns:a16="http://schemas.microsoft.com/office/drawing/2014/main" id="{00000000-0008-0000-0200-0000D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7" name="AutoShape 7">
          <a:extLst>
            <a:ext uri="{FF2B5EF4-FFF2-40B4-BE49-F238E27FC236}">
              <a16:creationId xmlns:a16="http://schemas.microsoft.com/office/drawing/2014/main" id="{00000000-0008-0000-0200-0000D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8" name="AutoShape 7">
          <a:extLst>
            <a:ext uri="{FF2B5EF4-FFF2-40B4-BE49-F238E27FC236}">
              <a16:creationId xmlns:a16="http://schemas.microsoft.com/office/drawing/2014/main" id="{00000000-0008-0000-0200-0000D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9" name="AutoShape 7">
          <a:extLst>
            <a:ext uri="{FF2B5EF4-FFF2-40B4-BE49-F238E27FC236}">
              <a16:creationId xmlns:a16="http://schemas.microsoft.com/office/drawing/2014/main" id="{00000000-0008-0000-0200-0000D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0" name="AutoShape 7">
          <a:extLst>
            <a:ext uri="{FF2B5EF4-FFF2-40B4-BE49-F238E27FC236}">
              <a16:creationId xmlns:a16="http://schemas.microsoft.com/office/drawing/2014/main" id="{00000000-0008-0000-0200-0000D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1" name="AutoShape 7">
          <a:extLst>
            <a:ext uri="{FF2B5EF4-FFF2-40B4-BE49-F238E27FC236}">
              <a16:creationId xmlns:a16="http://schemas.microsoft.com/office/drawing/2014/main" id="{00000000-0008-0000-0200-0000D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2" name="AutoShape 7">
          <a:extLst>
            <a:ext uri="{FF2B5EF4-FFF2-40B4-BE49-F238E27FC236}">
              <a16:creationId xmlns:a16="http://schemas.microsoft.com/office/drawing/2014/main" id="{00000000-0008-0000-0200-0000D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3" name="AutoShape 7">
          <a:extLst>
            <a:ext uri="{FF2B5EF4-FFF2-40B4-BE49-F238E27FC236}">
              <a16:creationId xmlns:a16="http://schemas.microsoft.com/office/drawing/2014/main" id="{00000000-0008-0000-0200-0000D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4" name="AutoShape 7">
          <a:extLst>
            <a:ext uri="{FF2B5EF4-FFF2-40B4-BE49-F238E27FC236}">
              <a16:creationId xmlns:a16="http://schemas.microsoft.com/office/drawing/2014/main" id="{00000000-0008-0000-0200-0000D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5" name="AutoShape 7">
          <a:extLst>
            <a:ext uri="{FF2B5EF4-FFF2-40B4-BE49-F238E27FC236}">
              <a16:creationId xmlns:a16="http://schemas.microsoft.com/office/drawing/2014/main" id="{00000000-0008-0000-0200-0000D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6" name="AutoShape 7">
          <a:extLst>
            <a:ext uri="{FF2B5EF4-FFF2-40B4-BE49-F238E27FC236}">
              <a16:creationId xmlns:a16="http://schemas.microsoft.com/office/drawing/2014/main" id="{00000000-0008-0000-0200-0000D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7" name="AutoShape 7">
          <a:extLst>
            <a:ext uri="{FF2B5EF4-FFF2-40B4-BE49-F238E27FC236}">
              <a16:creationId xmlns:a16="http://schemas.microsoft.com/office/drawing/2014/main" id="{00000000-0008-0000-0200-0000D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8" name="AutoShape 7">
          <a:extLst>
            <a:ext uri="{FF2B5EF4-FFF2-40B4-BE49-F238E27FC236}">
              <a16:creationId xmlns:a16="http://schemas.microsoft.com/office/drawing/2014/main" id="{00000000-0008-0000-0200-0000E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9" name="AutoShape 7">
          <a:extLst>
            <a:ext uri="{FF2B5EF4-FFF2-40B4-BE49-F238E27FC236}">
              <a16:creationId xmlns:a16="http://schemas.microsoft.com/office/drawing/2014/main" id="{00000000-0008-0000-0200-0000E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0" name="AutoShape 7">
          <a:extLst>
            <a:ext uri="{FF2B5EF4-FFF2-40B4-BE49-F238E27FC236}">
              <a16:creationId xmlns:a16="http://schemas.microsoft.com/office/drawing/2014/main" id="{00000000-0008-0000-0200-0000E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1" name="AutoShape 7">
          <a:extLst>
            <a:ext uri="{FF2B5EF4-FFF2-40B4-BE49-F238E27FC236}">
              <a16:creationId xmlns:a16="http://schemas.microsoft.com/office/drawing/2014/main" id="{00000000-0008-0000-0200-0000E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2" name="AutoShape 7">
          <a:extLst>
            <a:ext uri="{FF2B5EF4-FFF2-40B4-BE49-F238E27FC236}">
              <a16:creationId xmlns:a16="http://schemas.microsoft.com/office/drawing/2014/main" id="{00000000-0008-0000-0200-0000E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3" name="AutoShape 7">
          <a:extLst>
            <a:ext uri="{FF2B5EF4-FFF2-40B4-BE49-F238E27FC236}">
              <a16:creationId xmlns:a16="http://schemas.microsoft.com/office/drawing/2014/main" id="{00000000-0008-0000-0200-0000E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4" name="AutoShape 7">
          <a:extLst>
            <a:ext uri="{FF2B5EF4-FFF2-40B4-BE49-F238E27FC236}">
              <a16:creationId xmlns:a16="http://schemas.microsoft.com/office/drawing/2014/main" id="{00000000-0008-0000-0200-0000E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5" name="AutoShape 7">
          <a:extLst>
            <a:ext uri="{FF2B5EF4-FFF2-40B4-BE49-F238E27FC236}">
              <a16:creationId xmlns:a16="http://schemas.microsoft.com/office/drawing/2014/main" id="{00000000-0008-0000-0200-0000E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6" name="AutoShape 7">
          <a:extLst>
            <a:ext uri="{FF2B5EF4-FFF2-40B4-BE49-F238E27FC236}">
              <a16:creationId xmlns:a16="http://schemas.microsoft.com/office/drawing/2014/main" id="{00000000-0008-0000-0200-0000E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7" name="AutoShape 7">
          <a:extLst>
            <a:ext uri="{FF2B5EF4-FFF2-40B4-BE49-F238E27FC236}">
              <a16:creationId xmlns:a16="http://schemas.microsoft.com/office/drawing/2014/main" id="{00000000-0008-0000-0200-0000E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8" name="AutoShape 7">
          <a:extLst>
            <a:ext uri="{FF2B5EF4-FFF2-40B4-BE49-F238E27FC236}">
              <a16:creationId xmlns:a16="http://schemas.microsoft.com/office/drawing/2014/main" id="{00000000-0008-0000-0200-0000E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9" name="AutoShape 7">
          <a:extLst>
            <a:ext uri="{FF2B5EF4-FFF2-40B4-BE49-F238E27FC236}">
              <a16:creationId xmlns:a16="http://schemas.microsoft.com/office/drawing/2014/main" id="{00000000-0008-0000-0200-0000E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0" name="AutoShape 7">
          <a:extLst>
            <a:ext uri="{FF2B5EF4-FFF2-40B4-BE49-F238E27FC236}">
              <a16:creationId xmlns:a16="http://schemas.microsoft.com/office/drawing/2014/main" id="{00000000-0008-0000-0200-0000E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1" name="AutoShape 7">
          <a:extLst>
            <a:ext uri="{FF2B5EF4-FFF2-40B4-BE49-F238E27FC236}">
              <a16:creationId xmlns:a16="http://schemas.microsoft.com/office/drawing/2014/main" id="{00000000-0008-0000-0200-0000E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2" name="AutoShape 7">
          <a:extLst>
            <a:ext uri="{FF2B5EF4-FFF2-40B4-BE49-F238E27FC236}">
              <a16:creationId xmlns:a16="http://schemas.microsoft.com/office/drawing/2014/main" id="{00000000-0008-0000-0200-0000E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3" name="AutoShape 7">
          <a:extLst>
            <a:ext uri="{FF2B5EF4-FFF2-40B4-BE49-F238E27FC236}">
              <a16:creationId xmlns:a16="http://schemas.microsoft.com/office/drawing/2014/main" id="{00000000-0008-0000-0200-0000E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4" name="AutoShape 7">
          <a:extLst>
            <a:ext uri="{FF2B5EF4-FFF2-40B4-BE49-F238E27FC236}">
              <a16:creationId xmlns:a16="http://schemas.microsoft.com/office/drawing/2014/main" id="{00000000-0008-0000-0200-0000F0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5" name="AutoShape 7">
          <a:extLst>
            <a:ext uri="{FF2B5EF4-FFF2-40B4-BE49-F238E27FC236}">
              <a16:creationId xmlns:a16="http://schemas.microsoft.com/office/drawing/2014/main" id="{00000000-0008-0000-0200-0000F1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6" name="AutoShape 7">
          <a:extLst>
            <a:ext uri="{FF2B5EF4-FFF2-40B4-BE49-F238E27FC236}">
              <a16:creationId xmlns:a16="http://schemas.microsoft.com/office/drawing/2014/main" id="{00000000-0008-0000-0200-0000F2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7" name="AutoShape 7">
          <a:extLst>
            <a:ext uri="{FF2B5EF4-FFF2-40B4-BE49-F238E27FC236}">
              <a16:creationId xmlns:a16="http://schemas.microsoft.com/office/drawing/2014/main" id="{00000000-0008-0000-0200-0000F3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8" name="AutoShape 7">
          <a:extLst>
            <a:ext uri="{FF2B5EF4-FFF2-40B4-BE49-F238E27FC236}">
              <a16:creationId xmlns:a16="http://schemas.microsoft.com/office/drawing/2014/main" id="{00000000-0008-0000-0200-0000F4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9" name="AutoShape 7">
          <a:extLst>
            <a:ext uri="{FF2B5EF4-FFF2-40B4-BE49-F238E27FC236}">
              <a16:creationId xmlns:a16="http://schemas.microsoft.com/office/drawing/2014/main" id="{00000000-0008-0000-0200-0000F5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0" name="AutoShape 7">
          <a:extLst>
            <a:ext uri="{FF2B5EF4-FFF2-40B4-BE49-F238E27FC236}">
              <a16:creationId xmlns:a16="http://schemas.microsoft.com/office/drawing/2014/main" id="{00000000-0008-0000-0200-0000F6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1" name="AutoShape 7">
          <a:extLst>
            <a:ext uri="{FF2B5EF4-FFF2-40B4-BE49-F238E27FC236}">
              <a16:creationId xmlns:a16="http://schemas.microsoft.com/office/drawing/2014/main" id="{00000000-0008-0000-0200-0000F7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2" name="AutoShape 7">
          <a:extLst>
            <a:ext uri="{FF2B5EF4-FFF2-40B4-BE49-F238E27FC236}">
              <a16:creationId xmlns:a16="http://schemas.microsoft.com/office/drawing/2014/main" id="{00000000-0008-0000-0200-0000F8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3" name="AutoShape 7">
          <a:extLst>
            <a:ext uri="{FF2B5EF4-FFF2-40B4-BE49-F238E27FC236}">
              <a16:creationId xmlns:a16="http://schemas.microsoft.com/office/drawing/2014/main" id="{00000000-0008-0000-0200-0000F9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4" name="AutoShape 7">
          <a:extLst>
            <a:ext uri="{FF2B5EF4-FFF2-40B4-BE49-F238E27FC236}">
              <a16:creationId xmlns:a16="http://schemas.microsoft.com/office/drawing/2014/main" id="{00000000-0008-0000-0200-0000FA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5" name="AutoShape 7">
          <a:extLst>
            <a:ext uri="{FF2B5EF4-FFF2-40B4-BE49-F238E27FC236}">
              <a16:creationId xmlns:a16="http://schemas.microsoft.com/office/drawing/2014/main" id="{00000000-0008-0000-0200-0000FB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6" name="AutoShape 7">
          <a:extLst>
            <a:ext uri="{FF2B5EF4-FFF2-40B4-BE49-F238E27FC236}">
              <a16:creationId xmlns:a16="http://schemas.microsoft.com/office/drawing/2014/main" id="{00000000-0008-0000-0200-0000FC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7" name="AutoShape 7">
          <a:extLst>
            <a:ext uri="{FF2B5EF4-FFF2-40B4-BE49-F238E27FC236}">
              <a16:creationId xmlns:a16="http://schemas.microsoft.com/office/drawing/2014/main" id="{00000000-0008-0000-0200-0000FD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8" name="AutoShape 7">
          <a:extLst>
            <a:ext uri="{FF2B5EF4-FFF2-40B4-BE49-F238E27FC236}">
              <a16:creationId xmlns:a16="http://schemas.microsoft.com/office/drawing/2014/main" id="{00000000-0008-0000-0200-0000FE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9" name="AutoShape 7">
          <a:extLst>
            <a:ext uri="{FF2B5EF4-FFF2-40B4-BE49-F238E27FC236}">
              <a16:creationId xmlns:a16="http://schemas.microsoft.com/office/drawing/2014/main" id="{00000000-0008-0000-0200-0000FF0E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0" name="AutoShape 7">
          <a:extLst>
            <a:ext uri="{FF2B5EF4-FFF2-40B4-BE49-F238E27FC236}">
              <a16:creationId xmlns:a16="http://schemas.microsoft.com/office/drawing/2014/main" id="{00000000-0008-0000-0200-00000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1" name="AutoShape 7">
          <a:extLst>
            <a:ext uri="{FF2B5EF4-FFF2-40B4-BE49-F238E27FC236}">
              <a16:creationId xmlns:a16="http://schemas.microsoft.com/office/drawing/2014/main" id="{00000000-0008-0000-0200-00000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2" name="AutoShape 7">
          <a:extLst>
            <a:ext uri="{FF2B5EF4-FFF2-40B4-BE49-F238E27FC236}">
              <a16:creationId xmlns:a16="http://schemas.microsoft.com/office/drawing/2014/main" id="{00000000-0008-0000-0200-00000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3" name="AutoShape 7">
          <a:extLst>
            <a:ext uri="{FF2B5EF4-FFF2-40B4-BE49-F238E27FC236}">
              <a16:creationId xmlns:a16="http://schemas.microsoft.com/office/drawing/2014/main" id="{00000000-0008-0000-0200-00000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4" name="AutoShape 7">
          <a:extLst>
            <a:ext uri="{FF2B5EF4-FFF2-40B4-BE49-F238E27FC236}">
              <a16:creationId xmlns:a16="http://schemas.microsoft.com/office/drawing/2014/main" id="{00000000-0008-0000-0200-00000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5" name="AutoShape 7">
          <a:extLst>
            <a:ext uri="{FF2B5EF4-FFF2-40B4-BE49-F238E27FC236}">
              <a16:creationId xmlns:a16="http://schemas.microsoft.com/office/drawing/2014/main" id="{00000000-0008-0000-0200-00000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6" name="AutoShape 7">
          <a:extLst>
            <a:ext uri="{FF2B5EF4-FFF2-40B4-BE49-F238E27FC236}">
              <a16:creationId xmlns:a16="http://schemas.microsoft.com/office/drawing/2014/main" id="{00000000-0008-0000-0200-00000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7" name="AutoShape 7">
          <a:extLst>
            <a:ext uri="{FF2B5EF4-FFF2-40B4-BE49-F238E27FC236}">
              <a16:creationId xmlns:a16="http://schemas.microsoft.com/office/drawing/2014/main" id="{00000000-0008-0000-0200-00000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8" name="AutoShape 7">
          <a:extLst>
            <a:ext uri="{FF2B5EF4-FFF2-40B4-BE49-F238E27FC236}">
              <a16:creationId xmlns:a16="http://schemas.microsoft.com/office/drawing/2014/main" id="{00000000-0008-0000-0200-00000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9" name="AutoShape 7">
          <a:extLst>
            <a:ext uri="{FF2B5EF4-FFF2-40B4-BE49-F238E27FC236}">
              <a16:creationId xmlns:a16="http://schemas.microsoft.com/office/drawing/2014/main" id="{00000000-0008-0000-0200-00000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0" name="AutoShape 7">
          <a:extLst>
            <a:ext uri="{FF2B5EF4-FFF2-40B4-BE49-F238E27FC236}">
              <a16:creationId xmlns:a16="http://schemas.microsoft.com/office/drawing/2014/main" id="{00000000-0008-0000-0200-00000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1" name="AutoShape 7">
          <a:extLst>
            <a:ext uri="{FF2B5EF4-FFF2-40B4-BE49-F238E27FC236}">
              <a16:creationId xmlns:a16="http://schemas.microsoft.com/office/drawing/2014/main" id="{00000000-0008-0000-0200-00000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2" name="AutoShape 7">
          <a:extLst>
            <a:ext uri="{FF2B5EF4-FFF2-40B4-BE49-F238E27FC236}">
              <a16:creationId xmlns:a16="http://schemas.microsoft.com/office/drawing/2014/main" id="{00000000-0008-0000-0200-00000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3" name="AutoShape 7">
          <a:extLst>
            <a:ext uri="{FF2B5EF4-FFF2-40B4-BE49-F238E27FC236}">
              <a16:creationId xmlns:a16="http://schemas.microsoft.com/office/drawing/2014/main" id="{00000000-0008-0000-0200-00000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4" name="AutoShape 7">
          <a:extLst>
            <a:ext uri="{FF2B5EF4-FFF2-40B4-BE49-F238E27FC236}">
              <a16:creationId xmlns:a16="http://schemas.microsoft.com/office/drawing/2014/main" id="{00000000-0008-0000-0200-00000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5" name="AutoShape 7">
          <a:extLst>
            <a:ext uri="{FF2B5EF4-FFF2-40B4-BE49-F238E27FC236}">
              <a16:creationId xmlns:a16="http://schemas.microsoft.com/office/drawing/2014/main" id="{00000000-0008-0000-0200-00000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6" name="AutoShape 7">
          <a:extLst>
            <a:ext uri="{FF2B5EF4-FFF2-40B4-BE49-F238E27FC236}">
              <a16:creationId xmlns:a16="http://schemas.microsoft.com/office/drawing/2014/main" id="{00000000-0008-0000-0200-00001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7" name="AutoShape 7">
          <a:extLst>
            <a:ext uri="{FF2B5EF4-FFF2-40B4-BE49-F238E27FC236}">
              <a16:creationId xmlns:a16="http://schemas.microsoft.com/office/drawing/2014/main" id="{00000000-0008-0000-0200-00001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8" name="AutoShape 7">
          <a:extLst>
            <a:ext uri="{FF2B5EF4-FFF2-40B4-BE49-F238E27FC236}">
              <a16:creationId xmlns:a16="http://schemas.microsoft.com/office/drawing/2014/main" id="{00000000-0008-0000-0200-00001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9" name="AutoShape 7">
          <a:extLst>
            <a:ext uri="{FF2B5EF4-FFF2-40B4-BE49-F238E27FC236}">
              <a16:creationId xmlns:a16="http://schemas.microsoft.com/office/drawing/2014/main" id="{00000000-0008-0000-0200-00001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0" name="AutoShape 7">
          <a:extLst>
            <a:ext uri="{FF2B5EF4-FFF2-40B4-BE49-F238E27FC236}">
              <a16:creationId xmlns:a16="http://schemas.microsoft.com/office/drawing/2014/main" id="{00000000-0008-0000-0200-00001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1" name="AutoShape 7">
          <a:extLst>
            <a:ext uri="{FF2B5EF4-FFF2-40B4-BE49-F238E27FC236}">
              <a16:creationId xmlns:a16="http://schemas.microsoft.com/office/drawing/2014/main" id="{00000000-0008-0000-0200-00001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2" name="AutoShape 7">
          <a:extLst>
            <a:ext uri="{FF2B5EF4-FFF2-40B4-BE49-F238E27FC236}">
              <a16:creationId xmlns:a16="http://schemas.microsoft.com/office/drawing/2014/main" id="{00000000-0008-0000-0200-00001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3" name="AutoShape 7">
          <a:extLst>
            <a:ext uri="{FF2B5EF4-FFF2-40B4-BE49-F238E27FC236}">
              <a16:creationId xmlns:a16="http://schemas.microsoft.com/office/drawing/2014/main" id="{00000000-0008-0000-0200-00001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4" name="AutoShape 7">
          <a:extLst>
            <a:ext uri="{FF2B5EF4-FFF2-40B4-BE49-F238E27FC236}">
              <a16:creationId xmlns:a16="http://schemas.microsoft.com/office/drawing/2014/main" id="{00000000-0008-0000-0200-00001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5" name="AutoShape 7">
          <a:extLst>
            <a:ext uri="{FF2B5EF4-FFF2-40B4-BE49-F238E27FC236}">
              <a16:creationId xmlns:a16="http://schemas.microsoft.com/office/drawing/2014/main" id="{00000000-0008-0000-0200-00001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6" name="AutoShape 7">
          <a:extLst>
            <a:ext uri="{FF2B5EF4-FFF2-40B4-BE49-F238E27FC236}">
              <a16:creationId xmlns:a16="http://schemas.microsoft.com/office/drawing/2014/main" id="{00000000-0008-0000-0200-00001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7" name="AutoShape 7">
          <a:extLst>
            <a:ext uri="{FF2B5EF4-FFF2-40B4-BE49-F238E27FC236}">
              <a16:creationId xmlns:a16="http://schemas.microsoft.com/office/drawing/2014/main" id="{00000000-0008-0000-0200-00001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8" name="AutoShape 7">
          <a:extLst>
            <a:ext uri="{FF2B5EF4-FFF2-40B4-BE49-F238E27FC236}">
              <a16:creationId xmlns:a16="http://schemas.microsoft.com/office/drawing/2014/main" id="{00000000-0008-0000-0200-00001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9" name="AutoShape 7">
          <a:extLst>
            <a:ext uri="{FF2B5EF4-FFF2-40B4-BE49-F238E27FC236}">
              <a16:creationId xmlns:a16="http://schemas.microsoft.com/office/drawing/2014/main" id="{00000000-0008-0000-0200-00001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0" name="AutoShape 7">
          <a:extLst>
            <a:ext uri="{FF2B5EF4-FFF2-40B4-BE49-F238E27FC236}">
              <a16:creationId xmlns:a16="http://schemas.microsoft.com/office/drawing/2014/main" id="{00000000-0008-0000-0200-00001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1" name="AutoShape 7">
          <a:extLst>
            <a:ext uri="{FF2B5EF4-FFF2-40B4-BE49-F238E27FC236}">
              <a16:creationId xmlns:a16="http://schemas.microsoft.com/office/drawing/2014/main" id="{00000000-0008-0000-0200-00001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2" name="AutoShape 7">
          <a:extLst>
            <a:ext uri="{FF2B5EF4-FFF2-40B4-BE49-F238E27FC236}">
              <a16:creationId xmlns:a16="http://schemas.microsoft.com/office/drawing/2014/main" id="{00000000-0008-0000-0200-00002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3" name="AutoShape 7">
          <a:extLst>
            <a:ext uri="{FF2B5EF4-FFF2-40B4-BE49-F238E27FC236}">
              <a16:creationId xmlns:a16="http://schemas.microsoft.com/office/drawing/2014/main" id="{00000000-0008-0000-0200-00002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4" name="AutoShape 7">
          <a:extLst>
            <a:ext uri="{FF2B5EF4-FFF2-40B4-BE49-F238E27FC236}">
              <a16:creationId xmlns:a16="http://schemas.microsoft.com/office/drawing/2014/main" id="{00000000-0008-0000-0200-00002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5" name="AutoShape 7">
          <a:extLst>
            <a:ext uri="{FF2B5EF4-FFF2-40B4-BE49-F238E27FC236}">
              <a16:creationId xmlns:a16="http://schemas.microsoft.com/office/drawing/2014/main" id="{00000000-0008-0000-0200-00002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6" name="AutoShape 7">
          <a:extLst>
            <a:ext uri="{FF2B5EF4-FFF2-40B4-BE49-F238E27FC236}">
              <a16:creationId xmlns:a16="http://schemas.microsoft.com/office/drawing/2014/main" id="{00000000-0008-0000-0200-00002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7" name="AutoShape 7">
          <a:extLst>
            <a:ext uri="{FF2B5EF4-FFF2-40B4-BE49-F238E27FC236}">
              <a16:creationId xmlns:a16="http://schemas.microsoft.com/office/drawing/2014/main" id="{00000000-0008-0000-0200-00002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8" name="AutoShape 7">
          <a:extLst>
            <a:ext uri="{FF2B5EF4-FFF2-40B4-BE49-F238E27FC236}">
              <a16:creationId xmlns:a16="http://schemas.microsoft.com/office/drawing/2014/main" id="{00000000-0008-0000-0200-00002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9" name="AutoShape 7">
          <a:extLst>
            <a:ext uri="{FF2B5EF4-FFF2-40B4-BE49-F238E27FC236}">
              <a16:creationId xmlns:a16="http://schemas.microsoft.com/office/drawing/2014/main" id="{00000000-0008-0000-0200-00002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0" name="AutoShape 7">
          <a:extLst>
            <a:ext uri="{FF2B5EF4-FFF2-40B4-BE49-F238E27FC236}">
              <a16:creationId xmlns:a16="http://schemas.microsoft.com/office/drawing/2014/main" id="{00000000-0008-0000-0200-00002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1" name="AutoShape 7">
          <a:extLst>
            <a:ext uri="{FF2B5EF4-FFF2-40B4-BE49-F238E27FC236}">
              <a16:creationId xmlns:a16="http://schemas.microsoft.com/office/drawing/2014/main" id="{00000000-0008-0000-0200-00002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2" name="AutoShape 7">
          <a:extLst>
            <a:ext uri="{FF2B5EF4-FFF2-40B4-BE49-F238E27FC236}">
              <a16:creationId xmlns:a16="http://schemas.microsoft.com/office/drawing/2014/main" id="{00000000-0008-0000-0200-00002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3" name="AutoShape 7">
          <a:extLst>
            <a:ext uri="{FF2B5EF4-FFF2-40B4-BE49-F238E27FC236}">
              <a16:creationId xmlns:a16="http://schemas.microsoft.com/office/drawing/2014/main" id="{00000000-0008-0000-0200-00002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4" name="AutoShape 7">
          <a:extLst>
            <a:ext uri="{FF2B5EF4-FFF2-40B4-BE49-F238E27FC236}">
              <a16:creationId xmlns:a16="http://schemas.microsoft.com/office/drawing/2014/main" id="{00000000-0008-0000-0200-00002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5" name="AutoShape 7">
          <a:extLst>
            <a:ext uri="{FF2B5EF4-FFF2-40B4-BE49-F238E27FC236}">
              <a16:creationId xmlns:a16="http://schemas.microsoft.com/office/drawing/2014/main" id="{00000000-0008-0000-0200-00002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6" name="AutoShape 7">
          <a:extLst>
            <a:ext uri="{FF2B5EF4-FFF2-40B4-BE49-F238E27FC236}">
              <a16:creationId xmlns:a16="http://schemas.microsoft.com/office/drawing/2014/main" id="{00000000-0008-0000-0200-00002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7" name="AutoShape 7">
          <a:extLst>
            <a:ext uri="{FF2B5EF4-FFF2-40B4-BE49-F238E27FC236}">
              <a16:creationId xmlns:a16="http://schemas.microsoft.com/office/drawing/2014/main" id="{00000000-0008-0000-0200-00002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8" name="AutoShape 7">
          <a:extLst>
            <a:ext uri="{FF2B5EF4-FFF2-40B4-BE49-F238E27FC236}">
              <a16:creationId xmlns:a16="http://schemas.microsoft.com/office/drawing/2014/main" id="{00000000-0008-0000-0200-00003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9" name="AutoShape 7">
          <a:extLst>
            <a:ext uri="{FF2B5EF4-FFF2-40B4-BE49-F238E27FC236}">
              <a16:creationId xmlns:a16="http://schemas.microsoft.com/office/drawing/2014/main" id="{00000000-0008-0000-0200-00003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0" name="AutoShape 7">
          <a:extLst>
            <a:ext uri="{FF2B5EF4-FFF2-40B4-BE49-F238E27FC236}">
              <a16:creationId xmlns:a16="http://schemas.microsoft.com/office/drawing/2014/main" id="{00000000-0008-0000-0200-00003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1" name="AutoShape 7">
          <a:extLst>
            <a:ext uri="{FF2B5EF4-FFF2-40B4-BE49-F238E27FC236}">
              <a16:creationId xmlns:a16="http://schemas.microsoft.com/office/drawing/2014/main" id="{00000000-0008-0000-0200-00003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2" name="AutoShape 7">
          <a:extLst>
            <a:ext uri="{FF2B5EF4-FFF2-40B4-BE49-F238E27FC236}">
              <a16:creationId xmlns:a16="http://schemas.microsoft.com/office/drawing/2014/main" id="{00000000-0008-0000-0200-00003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3" name="AutoShape 7">
          <a:extLst>
            <a:ext uri="{FF2B5EF4-FFF2-40B4-BE49-F238E27FC236}">
              <a16:creationId xmlns:a16="http://schemas.microsoft.com/office/drawing/2014/main" id="{00000000-0008-0000-0200-00003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4" name="AutoShape 7">
          <a:extLst>
            <a:ext uri="{FF2B5EF4-FFF2-40B4-BE49-F238E27FC236}">
              <a16:creationId xmlns:a16="http://schemas.microsoft.com/office/drawing/2014/main" id="{00000000-0008-0000-0200-00003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5" name="AutoShape 7">
          <a:extLst>
            <a:ext uri="{FF2B5EF4-FFF2-40B4-BE49-F238E27FC236}">
              <a16:creationId xmlns:a16="http://schemas.microsoft.com/office/drawing/2014/main" id="{00000000-0008-0000-0200-00003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6" name="AutoShape 7">
          <a:extLst>
            <a:ext uri="{FF2B5EF4-FFF2-40B4-BE49-F238E27FC236}">
              <a16:creationId xmlns:a16="http://schemas.microsoft.com/office/drawing/2014/main" id="{00000000-0008-0000-0200-00003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7" name="AutoShape 7">
          <a:extLst>
            <a:ext uri="{FF2B5EF4-FFF2-40B4-BE49-F238E27FC236}">
              <a16:creationId xmlns:a16="http://schemas.microsoft.com/office/drawing/2014/main" id="{00000000-0008-0000-0200-00003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8" name="AutoShape 7">
          <a:extLst>
            <a:ext uri="{FF2B5EF4-FFF2-40B4-BE49-F238E27FC236}">
              <a16:creationId xmlns:a16="http://schemas.microsoft.com/office/drawing/2014/main" id="{00000000-0008-0000-0200-00003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9" name="AutoShape 7">
          <a:extLst>
            <a:ext uri="{FF2B5EF4-FFF2-40B4-BE49-F238E27FC236}">
              <a16:creationId xmlns:a16="http://schemas.microsoft.com/office/drawing/2014/main" id="{00000000-0008-0000-0200-00003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0" name="AutoShape 7">
          <a:extLst>
            <a:ext uri="{FF2B5EF4-FFF2-40B4-BE49-F238E27FC236}">
              <a16:creationId xmlns:a16="http://schemas.microsoft.com/office/drawing/2014/main" id="{00000000-0008-0000-0200-00003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1" name="AutoShape 7">
          <a:extLst>
            <a:ext uri="{FF2B5EF4-FFF2-40B4-BE49-F238E27FC236}">
              <a16:creationId xmlns:a16="http://schemas.microsoft.com/office/drawing/2014/main" id="{00000000-0008-0000-0200-00003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2" name="AutoShape 7">
          <a:extLst>
            <a:ext uri="{FF2B5EF4-FFF2-40B4-BE49-F238E27FC236}">
              <a16:creationId xmlns:a16="http://schemas.microsoft.com/office/drawing/2014/main" id="{00000000-0008-0000-0200-00003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3" name="AutoShape 7">
          <a:extLst>
            <a:ext uri="{FF2B5EF4-FFF2-40B4-BE49-F238E27FC236}">
              <a16:creationId xmlns:a16="http://schemas.microsoft.com/office/drawing/2014/main" id="{00000000-0008-0000-0200-00003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4" name="AutoShape 7">
          <a:extLst>
            <a:ext uri="{FF2B5EF4-FFF2-40B4-BE49-F238E27FC236}">
              <a16:creationId xmlns:a16="http://schemas.microsoft.com/office/drawing/2014/main" id="{00000000-0008-0000-0200-00004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5" name="AutoShape 7">
          <a:extLst>
            <a:ext uri="{FF2B5EF4-FFF2-40B4-BE49-F238E27FC236}">
              <a16:creationId xmlns:a16="http://schemas.microsoft.com/office/drawing/2014/main" id="{00000000-0008-0000-0200-00004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6" name="AutoShape 7">
          <a:extLst>
            <a:ext uri="{FF2B5EF4-FFF2-40B4-BE49-F238E27FC236}">
              <a16:creationId xmlns:a16="http://schemas.microsoft.com/office/drawing/2014/main" id="{00000000-0008-0000-0200-00004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7" name="AutoShape 7">
          <a:extLst>
            <a:ext uri="{FF2B5EF4-FFF2-40B4-BE49-F238E27FC236}">
              <a16:creationId xmlns:a16="http://schemas.microsoft.com/office/drawing/2014/main" id="{00000000-0008-0000-0200-00004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8" name="AutoShape 7">
          <a:extLst>
            <a:ext uri="{FF2B5EF4-FFF2-40B4-BE49-F238E27FC236}">
              <a16:creationId xmlns:a16="http://schemas.microsoft.com/office/drawing/2014/main" id="{00000000-0008-0000-0200-00004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9" name="AutoShape 7">
          <a:extLst>
            <a:ext uri="{FF2B5EF4-FFF2-40B4-BE49-F238E27FC236}">
              <a16:creationId xmlns:a16="http://schemas.microsoft.com/office/drawing/2014/main" id="{00000000-0008-0000-0200-00004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0" name="AutoShape 7">
          <a:extLst>
            <a:ext uri="{FF2B5EF4-FFF2-40B4-BE49-F238E27FC236}">
              <a16:creationId xmlns:a16="http://schemas.microsoft.com/office/drawing/2014/main" id="{00000000-0008-0000-0200-00004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1" name="AutoShape 7">
          <a:extLst>
            <a:ext uri="{FF2B5EF4-FFF2-40B4-BE49-F238E27FC236}">
              <a16:creationId xmlns:a16="http://schemas.microsoft.com/office/drawing/2014/main" id="{00000000-0008-0000-0200-00004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2" name="AutoShape 7">
          <a:extLst>
            <a:ext uri="{FF2B5EF4-FFF2-40B4-BE49-F238E27FC236}">
              <a16:creationId xmlns:a16="http://schemas.microsoft.com/office/drawing/2014/main" id="{00000000-0008-0000-0200-00004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3" name="AutoShape 7">
          <a:extLst>
            <a:ext uri="{FF2B5EF4-FFF2-40B4-BE49-F238E27FC236}">
              <a16:creationId xmlns:a16="http://schemas.microsoft.com/office/drawing/2014/main" id="{00000000-0008-0000-0200-00004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4" name="AutoShape 7">
          <a:extLst>
            <a:ext uri="{FF2B5EF4-FFF2-40B4-BE49-F238E27FC236}">
              <a16:creationId xmlns:a16="http://schemas.microsoft.com/office/drawing/2014/main" id="{00000000-0008-0000-0200-00004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5" name="AutoShape 7">
          <a:extLst>
            <a:ext uri="{FF2B5EF4-FFF2-40B4-BE49-F238E27FC236}">
              <a16:creationId xmlns:a16="http://schemas.microsoft.com/office/drawing/2014/main" id="{00000000-0008-0000-0200-00004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6" name="AutoShape 7">
          <a:extLst>
            <a:ext uri="{FF2B5EF4-FFF2-40B4-BE49-F238E27FC236}">
              <a16:creationId xmlns:a16="http://schemas.microsoft.com/office/drawing/2014/main" id="{00000000-0008-0000-0200-00004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7" name="AutoShape 7">
          <a:extLst>
            <a:ext uri="{FF2B5EF4-FFF2-40B4-BE49-F238E27FC236}">
              <a16:creationId xmlns:a16="http://schemas.microsoft.com/office/drawing/2014/main" id="{00000000-0008-0000-0200-00004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8" name="AutoShape 7">
          <a:extLst>
            <a:ext uri="{FF2B5EF4-FFF2-40B4-BE49-F238E27FC236}">
              <a16:creationId xmlns:a16="http://schemas.microsoft.com/office/drawing/2014/main" id="{00000000-0008-0000-0200-00004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9" name="AutoShape 7">
          <a:extLst>
            <a:ext uri="{FF2B5EF4-FFF2-40B4-BE49-F238E27FC236}">
              <a16:creationId xmlns:a16="http://schemas.microsoft.com/office/drawing/2014/main" id="{00000000-0008-0000-0200-00004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0" name="AutoShape 7">
          <a:extLst>
            <a:ext uri="{FF2B5EF4-FFF2-40B4-BE49-F238E27FC236}">
              <a16:creationId xmlns:a16="http://schemas.microsoft.com/office/drawing/2014/main" id="{00000000-0008-0000-0200-00005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1" name="AutoShape 7">
          <a:extLst>
            <a:ext uri="{FF2B5EF4-FFF2-40B4-BE49-F238E27FC236}">
              <a16:creationId xmlns:a16="http://schemas.microsoft.com/office/drawing/2014/main" id="{00000000-0008-0000-0200-00005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2" name="AutoShape 7">
          <a:extLst>
            <a:ext uri="{FF2B5EF4-FFF2-40B4-BE49-F238E27FC236}">
              <a16:creationId xmlns:a16="http://schemas.microsoft.com/office/drawing/2014/main" id="{00000000-0008-0000-0200-00005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3" name="AutoShape 7">
          <a:extLst>
            <a:ext uri="{FF2B5EF4-FFF2-40B4-BE49-F238E27FC236}">
              <a16:creationId xmlns:a16="http://schemas.microsoft.com/office/drawing/2014/main" id="{00000000-0008-0000-0200-00005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4" name="AutoShape 7">
          <a:extLst>
            <a:ext uri="{FF2B5EF4-FFF2-40B4-BE49-F238E27FC236}">
              <a16:creationId xmlns:a16="http://schemas.microsoft.com/office/drawing/2014/main" id="{00000000-0008-0000-0200-00005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5" name="AutoShape 7">
          <a:extLst>
            <a:ext uri="{FF2B5EF4-FFF2-40B4-BE49-F238E27FC236}">
              <a16:creationId xmlns:a16="http://schemas.microsoft.com/office/drawing/2014/main" id="{00000000-0008-0000-0200-00005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6" name="AutoShape 7">
          <a:extLst>
            <a:ext uri="{FF2B5EF4-FFF2-40B4-BE49-F238E27FC236}">
              <a16:creationId xmlns:a16="http://schemas.microsoft.com/office/drawing/2014/main" id="{00000000-0008-0000-0200-00005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7" name="AutoShape 7">
          <a:extLst>
            <a:ext uri="{FF2B5EF4-FFF2-40B4-BE49-F238E27FC236}">
              <a16:creationId xmlns:a16="http://schemas.microsoft.com/office/drawing/2014/main" id="{00000000-0008-0000-0200-00005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8" name="AutoShape 7">
          <a:extLst>
            <a:ext uri="{FF2B5EF4-FFF2-40B4-BE49-F238E27FC236}">
              <a16:creationId xmlns:a16="http://schemas.microsoft.com/office/drawing/2014/main" id="{00000000-0008-0000-0200-00005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9" name="AutoShape 7">
          <a:extLst>
            <a:ext uri="{FF2B5EF4-FFF2-40B4-BE49-F238E27FC236}">
              <a16:creationId xmlns:a16="http://schemas.microsoft.com/office/drawing/2014/main" id="{00000000-0008-0000-0200-00005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0" name="AutoShape 7">
          <a:extLst>
            <a:ext uri="{FF2B5EF4-FFF2-40B4-BE49-F238E27FC236}">
              <a16:creationId xmlns:a16="http://schemas.microsoft.com/office/drawing/2014/main" id="{00000000-0008-0000-0200-00005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1" name="AutoShape 7">
          <a:extLst>
            <a:ext uri="{FF2B5EF4-FFF2-40B4-BE49-F238E27FC236}">
              <a16:creationId xmlns:a16="http://schemas.microsoft.com/office/drawing/2014/main" id="{00000000-0008-0000-0200-00005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2" name="AutoShape 7">
          <a:extLst>
            <a:ext uri="{FF2B5EF4-FFF2-40B4-BE49-F238E27FC236}">
              <a16:creationId xmlns:a16="http://schemas.microsoft.com/office/drawing/2014/main" id="{00000000-0008-0000-0200-00005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3" name="AutoShape 7">
          <a:extLst>
            <a:ext uri="{FF2B5EF4-FFF2-40B4-BE49-F238E27FC236}">
              <a16:creationId xmlns:a16="http://schemas.microsoft.com/office/drawing/2014/main" id="{00000000-0008-0000-0200-00005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4" name="AutoShape 7">
          <a:extLst>
            <a:ext uri="{FF2B5EF4-FFF2-40B4-BE49-F238E27FC236}">
              <a16:creationId xmlns:a16="http://schemas.microsoft.com/office/drawing/2014/main" id="{00000000-0008-0000-0200-00005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5" name="AutoShape 7">
          <a:extLst>
            <a:ext uri="{FF2B5EF4-FFF2-40B4-BE49-F238E27FC236}">
              <a16:creationId xmlns:a16="http://schemas.microsoft.com/office/drawing/2014/main" id="{00000000-0008-0000-0200-00005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6" name="AutoShape 7">
          <a:extLst>
            <a:ext uri="{FF2B5EF4-FFF2-40B4-BE49-F238E27FC236}">
              <a16:creationId xmlns:a16="http://schemas.microsoft.com/office/drawing/2014/main" id="{00000000-0008-0000-0200-00006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7" name="AutoShape 7">
          <a:extLst>
            <a:ext uri="{FF2B5EF4-FFF2-40B4-BE49-F238E27FC236}">
              <a16:creationId xmlns:a16="http://schemas.microsoft.com/office/drawing/2014/main" id="{00000000-0008-0000-0200-00006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8" name="AutoShape 7">
          <a:extLst>
            <a:ext uri="{FF2B5EF4-FFF2-40B4-BE49-F238E27FC236}">
              <a16:creationId xmlns:a16="http://schemas.microsoft.com/office/drawing/2014/main" id="{00000000-0008-0000-0200-00006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9" name="AutoShape 7">
          <a:extLst>
            <a:ext uri="{FF2B5EF4-FFF2-40B4-BE49-F238E27FC236}">
              <a16:creationId xmlns:a16="http://schemas.microsoft.com/office/drawing/2014/main" id="{00000000-0008-0000-0200-00006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0" name="AutoShape 7">
          <a:extLst>
            <a:ext uri="{FF2B5EF4-FFF2-40B4-BE49-F238E27FC236}">
              <a16:creationId xmlns:a16="http://schemas.microsoft.com/office/drawing/2014/main" id="{00000000-0008-0000-0200-00006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1" name="AutoShape 7">
          <a:extLst>
            <a:ext uri="{FF2B5EF4-FFF2-40B4-BE49-F238E27FC236}">
              <a16:creationId xmlns:a16="http://schemas.microsoft.com/office/drawing/2014/main" id="{00000000-0008-0000-0200-00006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2" name="AutoShape 7">
          <a:extLst>
            <a:ext uri="{FF2B5EF4-FFF2-40B4-BE49-F238E27FC236}">
              <a16:creationId xmlns:a16="http://schemas.microsoft.com/office/drawing/2014/main" id="{00000000-0008-0000-0200-00006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3" name="AutoShape 7">
          <a:extLst>
            <a:ext uri="{FF2B5EF4-FFF2-40B4-BE49-F238E27FC236}">
              <a16:creationId xmlns:a16="http://schemas.microsoft.com/office/drawing/2014/main" id="{00000000-0008-0000-0200-00006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4" name="AutoShape 7">
          <a:extLst>
            <a:ext uri="{FF2B5EF4-FFF2-40B4-BE49-F238E27FC236}">
              <a16:creationId xmlns:a16="http://schemas.microsoft.com/office/drawing/2014/main" id="{00000000-0008-0000-0200-00006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5" name="AutoShape 7">
          <a:extLst>
            <a:ext uri="{FF2B5EF4-FFF2-40B4-BE49-F238E27FC236}">
              <a16:creationId xmlns:a16="http://schemas.microsoft.com/office/drawing/2014/main" id="{00000000-0008-0000-0200-00006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6" name="AutoShape 7">
          <a:extLst>
            <a:ext uri="{FF2B5EF4-FFF2-40B4-BE49-F238E27FC236}">
              <a16:creationId xmlns:a16="http://schemas.microsoft.com/office/drawing/2014/main" id="{00000000-0008-0000-0200-00006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7" name="AutoShape 7">
          <a:extLst>
            <a:ext uri="{FF2B5EF4-FFF2-40B4-BE49-F238E27FC236}">
              <a16:creationId xmlns:a16="http://schemas.microsoft.com/office/drawing/2014/main" id="{00000000-0008-0000-0200-00006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8" name="AutoShape 7">
          <a:extLst>
            <a:ext uri="{FF2B5EF4-FFF2-40B4-BE49-F238E27FC236}">
              <a16:creationId xmlns:a16="http://schemas.microsoft.com/office/drawing/2014/main" id="{00000000-0008-0000-0200-00006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9" name="AutoShape 7">
          <a:extLst>
            <a:ext uri="{FF2B5EF4-FFF2-40B4-BE49-F238E27FC236}">
              <a16:creationId xmlns:a16="http://schemas.microsoft.com/office/drawing/2014/main" id="{00000000-0008-0000-0200-00006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0" name="AutoShape 7">
          <a:extLst>
            <a:ext uri="{FF2B5EF4-FFF2-40B4-BE49-F238E27FC236}">
              <a16:creationId xmlns:a16="http://schemas.microsoft.com/office/drawing/2014/main" id="{00000000-0008-0000-0200-00006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1" name="AutoShape 7">
          <a:extLst>
            <a:ext uri="{FF2B5EF4-FFF2-40B4-BE49-F238E27FC236}">
              <a16:creationId xmlns:a16="http://schemas.microsoft.com/office/drawing/2014/main" id="{00000000-0008-0000-0200-00006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2" name="AutoShape 7">
          <a:extLst>
            <a:ext uri="{FF2B5EF4-FFF2-40B4-BE49-F238E27FC236}">
              <a16:creationId xmlns:a16="http://schemas.microsoft.com/office/drawing/2014/main" id="{00000000-0008-0000-0200-00007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3" name="AutoShape 7">
          <a:extLst>
            <a:ext uri="{FF2B5EF4-FFF2-40B4-BE49-F238E27FC236}">
              <a16:creationId xmlns:a16="http://schemas.microsoft.com/office/drawing/2014/main" id="{00000000-0008-0000-0200-00007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4" name="AutoShape 7">
          <a:extLst>
            <a:ext uri="{FF2B5EF4-FFF2-40B4-BE49-F238E27FC236}">
              <a16:creationId xmlns:a16="http://schemas.microsoft.com/office/drawing/2014/main" id="{00000000-0008-0000-0200-00007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5" name="AutoShape 7">
          <a:extLst>
            <a:ext uri="{FF2B5EF4-FFF2-40B4-BE49-F238E27FC236}">
              <a16:creationId xmlns:a16="http://schemas.microsoft.com/office/drawing/2014/main" id="{00000000-0008-0000-0200-00007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6" name="AutoShape 7">
          <a:extLst>
            <a:ext uri="{FF2B5EF4-FFF2-40B4-BE49-F238E27FC236}">
              <a16:creationId xmlns:a16="http://schemas.microsoft.com/office/drawing/2014/main" id="{00000000-0008-0000-0200-00007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7" name="AutoShape 7">
          <a:extLst>
            <a:ext uri="{FF2B5EF4-FFF2-40B4-BE49-F238E27FC236}">
              <a16:creationId xmlns:a16="http://schemas.microsoft.com/office/drawing/2014/main" id="{00000000-0008-0000-0200-00007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8" name="AutoShape 7">
          <a:extLst>
            <a:ext uri="{FF2B5EF4-FFF2-40B4-BE49-F238E27FC236}">
              <a16:creationId xmlns:a16="http://schemas.microsoft.com/office/drawing/2014/main" id="{00000000-0008-0000-0200-00007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53515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9" name="AutoShape 7">
          <a:extLst>
            <a:ext uri="{FF2B5EF4-FFF2-40B4-BE49-F238E27FC236}">
              <a16:creationId xmlns:a16="http://schemas.microsoft.com/office/drawing/2014/main" id="{00000000-0008-0000-0200-00007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0" name="AutoShape 7">
          <a:extLst>
            <a:ext uri="{FF2B5EF4-FFF2-40B4-BE49-F238E27FC236}">
              <a16:creationId xmlns:a16="http://schemas.microsoft.com/office/drawing/2014/main" id="{00000000-0008-0000-0200-00007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590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1" name="AutoShape 7">
          <a:extLst>
            <a:ext uri="{FF2B5EF4-FFF2-40B4-BE49-F238E27FC236}">
              <a16:creationId xmlns:a16="http://schemas.microsoft.com/office/drawing/2014/main" id="{00000000-0008-0000-0200-00007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2" name="AutoShape 7">
          <a:extLst>
            <a:ext uri="{FF2B5EF4-FFF2-40B4-BE49-F238E27FC236}">
              <a16:creationId xmlns:a16="http://schemas.microsoft.com/office/drawing/2014/main" id="{00000000-0008-0000-0200-00007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3" name="AutoShape 7">
          <a:extLst>
            <a:ext uri="{FF2B5EF4-FFF2-40B4-BE49-F238E27FC236}">
              <a16:creationId xmlns:a16="http://schemas.microsoft.com/office/drawing/2014/main" id="{00000000-0008-0000-0200-00007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4" name="AutoShape 7">
          <a:extLst>
            <a:ext uri="{FF2B5EF4-FFF2-40B4-BE49-F238E27FC236}">
              <a16:creationId xmlns:a16="http://schemas.microsoft.com/office/drawing/2014/main" id="{00000000-0008-0000-0200-00007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5" name="AutoShape 7">
          <a:extLst>
            <a:ext uri="{FF2B5EF4-FFF2-40B4-BE49-F238E27FC236}">
              <a16:creationId xmlns:a16="http://schemas.microsoft.com/office/drawing/2014/main" id="{00000000-0008-0000-0200-00007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6" name="AutoShape 7">
          <a:extLst>
            <a:ext uri="{FF2B5EF4-FFF2-40B4-BE49-F238E27FC236}">
              <a16:creationId xmlns:a16="http://schemas.microsoft.com/office/drawing/2014/main" id="{00000000-0008-0000-0200-00007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7" name="AutoShape 7">
          <a:extLst>
            <a:ext uri="{FF2B5EF4-FFF2-40B4-BE49-F238E27FC236}">
              <a16:creationId xmlns:a16="http://schemas.microsoft.com/office/drawing/2014/main" id="{00000000-0008-0000-0200-00007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8" name="AutoShape 7">
          <a:extLst>
            <a:ext uri="{FF2B5EF4-FFF2-40B4-BE49-F238E27FC236}">
              <a16:creationId xmlns:a16="http://schemas.microsoft.com/office/drawing/2014/main" id="{00000000-0008-0000-0200-00008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9" name="AutoShape 7">
          <a:extLst>
            <a:ext uri="{FF2B5EF4-FFF2-40B4-BE49-F238E27FC236}">
              <a16:creationId xmlns:a16="http://schemas.microsoft.com/office/drawing/2014/main" id="{00000000-0008-0000-0200-00008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0" name="AutoShape 7">
          <a:extLst>
            <a:ext uri="{FF2B5EF4-FFF2-40B4-BE49-F238E27FC236}">
              <a16:creationId xmlns:a16="http://schemas.microsoft.com/office/drawing/2014/main" id="{00000000-0008-0000-0200-00008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1" name="AutoShape 7">
          <a:extLst>
            <a:ext uri="{FF2B5EF4-FFF2-40B4-BE49-F238E27FC236}">
              <a16:creationId xmlns:a16="http://schemas.microsoft.com/office/drawing/2014/main" id="{00000000-0008-0000-0200-00008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2" name="AutoShape 7">
          <a:extLst>
            <a:ext uri="{FF2B5EF4-FFF2-40B4-BE49-F238E27FC236}">
              <a16:creationId xmlns:a16="http://schemas.microsoft.com/office/drawing/2014/main" id="{00000000-0008-0000-0200-00008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3" name="AutoShape 7">
          <a:extLst>
            <a:ext uri="{FF2B5EF4-FFF2-40B4-BE49-F238E27FC236}">
              <a16:creationId xmlns:a16="http://schemas.microsoft.com/office/drawing/2014/main" id="{00000000-0008-0000-0200-00008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4" name="AutoShape 7">
          <a:extLst>
            <a:ext uri="{FF2B5EF4-FFF2-40B4-BE49-F238E27FC236}">
              <a16:creationId xmlns:a16="http://schemas.microsoft.com/office/drawing/2014/main" id="{00000000-0008-0000-0200-00008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5" name="AutoShape 7">
          <a:extLst>
            <a:ext uri="{FF2B5EF4-FFF2-40B4-BE49-F238E27FC236}">
              <a16:creationId xmlns:a16="http://schemas.microsoft.com/office/drawing/2014/main" id="{00000000-0008-0000-0200-00008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6" name="AutoShape 7">
          <a:extLst>
            <a:ext uri="{FF2B5EF4-FFF2-40B4-BE49-F238E27FC236}">
              <a16:creationId xmlns:a16="http://schemas.microsoft.com/office/drawing/2014/main" id="{00000000-0008-0000-0200-00008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977" name="AutoShape 7">
          <a:extLst>
            <a:ext uri="{FF2B5EF4-FFF2-40B4-BE49-F238E27FC236}">
              <a16:creationId xmlns:a16="http://schemas.microsoft.com/office/drawing/2014/main" id="{00000000-0008-0000-0200-00008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8" name="AutoShape 7">
          <a:extLst>
            <a:ext uri="{FF2B5EF4-FFF2-40B4-BE49-F238E27FC236}">
              <a16:creationId xmlns:a16="http://schemas.microsoft.com/office/drawing/2014/main" id="{00000000-0008-0000-0200-00008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9" name="AutoShape 7">
          <a:extLst>
            <a:ext uri="{FF2B5EF4-FFF2-40B4-BE49-F238E27FC236}">
              <a16:creationId xmlns:a16="http://schemas.microsoft.com/office/drawing/2014/main" id="{00000000-0008-0000-0200-00008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0" name="AutoShape 7">
          <a:extLst>
            <a:ext uri="{FF2B5EF4-FFF2-40B4-BE49-F238E27FC236}">
              <a16:creationId xmlns:a16="http://schemas.microsoft.com/office/drawing/2014/main" id="{00000000-0008-0000-0200-00008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1" name="AutoShape 7">
          <a:extLst>
            <a:ext uri="{FF2B5EF4-FFF2-40B4-BE49-F238E27FC236}">
              <a16:creationId xmlns:a16="http://schemas.microsoft.com/office/drawing/2014/main" id="{00000000-0008-0000-0200-00008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2" name="AutoShape 7">
          <a:extLst>
            <a:ext uri="{FF2B5EF4-FFF2-40B4-BE49-F238E27FC236}">
              <a16:creationId xmlns:a16="http://schemas.microsoft.com/office/drawing/2014/main" id="{00000000-0008-0000-0200-00008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3" name="AutoShape 7">
          <a:extLst>
            <a:ext uri="{FF2B5EF4-FFF2-40B4-BE49-F238E27FC236}">
              <a16:creationId xmlns:a16="http://schemas.microsoft.com/office/drawing/2014/main" id="{00000000-0008-0000-0200-00008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984" name="AutoShape 7">
          <a:extLst>
            <a:ext uri="{FF2B5EF4-FFF2-40B4-BE49-F238E27FC236}">
              <a16:creationId xmlns:a16="http://schemas.microsoft.com/office/drawing/2014/main" id="{00000000-0008-0000-0200-00009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3985" name="AutoShape 7">
          <a:extLst>
            <a:ext uri="{FF2B5EF4-FFF2-40B4-BE49-F238E27FC236}">
              <a16:creationId xmlns:a16="http://schemas.microsoft.com/office/drawing/2014/main" id="{00000000-0008-0000-0200-00009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6" name="AutoShape 7">
          <a:extLst>
            <a:ext uri="{FF2B5EF4-FFF2-40B4-BE49-F238E27FC236}">
              <a16:creationId xmlns:a16="http://schemas.microsoft.com/office/drawing/2014/main" id="{00000000-0008-0000-0200-00009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7" name="AutoShape 7">
          <a:extLst>
            <a:ext uri="{FF2B5EF4-FFF2-40B4-BE49-F238E27FC236}">
              <a16:creationId xmlns:a16="http://schemas.microsoft.com/office/drawing/2014/main" id="{00000000-0008-0000-0200-00009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8" name="AutoShape 7">
          <a:extLst>
            <a:ext uri="{FF2B5EF4-FFF2-40B4-BE49-F238E27FC236}">
              <a16:creationId xmlns:a16="http://schemas.microsoft.com/office/drawing/2014/main" id="{00000000-0008-0000-0200-00009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9" name="AutoShape 7">
          <a:extLst>
            <a:ext uri="{FF2B5EF4-FFF2-40B4-BE49-F238E27FC236}">
              <a16:creationId xmlns:a16="http://schemas.microsoft.com/office/drawing/2014/main" id="{00000000-0008-0000-0200-00009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0" name="AutoShape 7">
          <a:extLst>
            <a:ext uri="{FF2B5EF4-FFF2-40B4-BE49-F238E27FC236}">
              <a16:creationId xmlns:a16="http://schemas.microsoft.com/office/drawing/2014/main" id="{00000000-0008-0000-0200-00009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1" name="AutoShape 7">
          <a:extLst>
            <a:ext uri="{FF2B5EF4-FFF2-40B4-BE49-F238E27FC236}">
              <a16:creationId xmlns:a16="http://schemas.microsoft.com/office/drawing/2014/main" id="{00000000-0008-0000-0200-00009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2" name="AutoShape 7">
          <a:extLst>
            <a:ext uri="{FF2B5EF4-FFF2-40B4-BE49-F238E27FC236}">
              <a16:creationId xmlns:a16="http://schemas.microsoft.com/office/drawing/2014/main" id="{00000000-0008-0000-0200-00009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3" name="AutoShape 7">
          <a:extLst>
            <a:ext uri="{FF2B5EF4-FFF2-40B4-BE49-F238E27FC236}">
              <a16:creationId xmlns:a16="http://schemas.microsoft.com/office/drawing/2014/main" id="{00000000-0008-0000-0200-00009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4" name="AutoShape 7">
          <a:extLst>
            <a:ext uri="{FF2B5EF4-FFF2-40B4-BE49-F238E27FC236}">
              <a16:creationId xmlns:a16="http://schemas.microsoft.com/office/drawing/2014/main" id="{00000000-0008-0000-0200-00009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5" name="AutoShape 7">
          <a:extLst>
            <a:ext uri="{FF2B5EF4-FFF2-40B4-BE49-F238E27FC236}">
              <a16:creationId xmlns:a16="http://schemas.microsoft.com/office/drawing/2014/main" id="{00000000-0008-0000-0200-00009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6" name="AutoShape 7">
          <a:extLst>
            <a:ext uri="{FF2B5EF4-FFF2-40B4-BE49-F238E27FC236}">
              <a16:creationId xmlns:a16="http://schemas.microsoft.com/office/drawing/2014/main" id="{00000000-0008-0000-0200-00009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7" name="AutoShape 7">
          <a:extLst>
            <a:ext uri="{FF2B5EF4-FFF2-40B4-BE49-F238E27FC236}">
              <a16:creationId xmlns:a16="http://schemas.microsoft.com/office/drawing/2014/main" id="{00000000-0008-0000-0200-00009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8" name="AutoShape 7">
          <a:extLst>
            <a:ext uri="{FF2B5EF4-FFF2-40B4-BE49-F238E27FC236}">
              <a16:creationId xmlns:a16="http://schemas.microsoft.com/office/drawing/2014/main" id="{00000000-0008-0000-0200-00009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9" name="AutoShape 7">
          <a:extLst>
            <a:ext uri="{FF2B5EF4-FFF2-40B4-BE49-F238E27FC236}">
              <a16:creationId xmlns:a16="http://schemas.microsoft.com/office/drawing/2014/main" id="{00000000-0008-0000-0200-00009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0" name="AutoShape 7">
          <a:extLst>
            <a:ext uri="{FF2B5EF4-FFF2-40B4-BE49-F238E27FC236}">
              <a16:creationId xmlns:a16="http://schemas.microsoft.com/office/drawing/2014/main" id="{00000000-0008-0000-0200-0000A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1" name="AutoShape 7">
          <a:extLst>
            <a:ext uri="{FF2B5EF4-FFF2-40B4-BE49-F238E27FC236}">
              <a16:creationId xmlns:a16="http://schemas.microsoft.com/office/drawing/2014/main" id="{00000000-0008-0000-0200-0000A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2" name="AutoShape 7">
          <a:extLst>
            <a:ext uri="{FF2B5EF4-FFF2-40B4-BE49-F238E27FC236}">
              <a16:creationId xmlns:a16="http://schemas.microsoft.com/office/drawing/2014/main" id="{00000000-0008-0000-0200-0000A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3" name="AutoShape 7">
          <a:extLst>
            <a:ext uri="{FF2B5EF4-FFF2-40B4-BE49-F238E27FC236}">
              <a16:creationId xmlns:a16="http://schemas.microsoft.com/office/drawing/2014/main" id="{00000000-0008-0000-0200-0000A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4" name="AutoShape 7">
          <a:extLst>
            <a:ext uri="{FF2B5EF4-FFF2-40B4-BE49-F238E27FC236}">
              <a16:creationId xmlns:a16="http://schemas.microsoft.com/office/drawing/2014/main" id="{00000000-0008-0000-0200-0000A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5" name="AutoShape 7">
          <a:extLst>
            <a:ext uri="{FF2B5EF4-FFF2-40B4-BE49-F238E27FC236}">
              <a16:creationId xmlns:a16="http://schemas.microsoft.com/office/drawing/2014/main" id="{00000000-0008-0000-0200-0000A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6" name="AutoShape 7">
          <a:extLst>
            <a:ext uri="{FF2B5EF4-FFF2-40B4-BE49-F238E27FC236}">
              <a16:creationId xmlns:a16="http://schemas.microsoft.com/office/drawing/2014/main" id="{00000000-0008-0000-0200-0000A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7" name="AutoShape 7">
          <a:extLst>
            <a:ext uri="{FF2B5EF4-FFF2-40B4-BE49-F238E27FC236}">
              <a16:creationId xmlns:a16="http://schemas.microsoft.com/office/drawing/2014/main" id="{00000000-0008-0000-0200-0000A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8" name="AutoShape 7">
          <a:extLst>
            <a:ext uri="{FF2B5EF4-FFF2-40B4-BE49-F238E27FC236}">
              <a16:creationId xmlns:a16="http://schemas.microsoft.com/office/drawing/2014/main" id="{00000000-0008-0000-0200-0000A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9" name="AutoShape 7">
          <a:extLst>
            <a:ext uri="{FF2B5EF4-FFF2-40B4-BE49-F238E27FC236}">
              <a16:creationId xmlns:a16="http://schemas.microsoft.com/office/drawing/2014/main" id="{00000000-0008-0000-0200-0000A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0" name="AutoShape 7">
          <a:extLst>
            <a:ext uri="{FF2B5EF4-FFF2-40B4-BE49-F238E27FC236}">
              <a16:creationId xmlns:a16="http://schemas.microsoft.com/office/drawing/2014/main" id="{00000000-0008-0000-0200-0000A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1" name="AutoShape 7">
          <a:extLst>
            <a:ext uri="{FF2B5EF4-FFF2-40B4-BE49-F238E27FC236}">
              <a16:creationId xmlns:a16="http://schemas.microsoft.com/office/drawing/2014/main" id="{00000000-0008-0000-0200-0000A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2" name="AutoShape 7">
          <a:extLst>
            <a:ext uri="{FF2B5EF4-FFF2-40B4-BE49-F238E27FC236}">
              <a16:creationId xmlns:a16="http://schemas.microsoft.com/office/drawing/2014/main" id="{00000000-0008-0000-0200-0000A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3" name="AutoShape 7">
          <a:extLst>
            <a:ext uri="{FF2B5EF4-FFF2-40B4-BE49-F238E27FC236}">
              <a16:creationId xmlns:a16="http://schemas.microsoft.com/office/drawing/2014/main" id="{00000000-0008-0000-0200-0000A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4" name="AutoShape 7">
          <a:extLst>
            <a:ext uri="{FF2B5EF4-FFF2-40B4-BE49-F238E27FC236}">
              <a16:creationId xmlns:a16="http://schemas.microsoft.com/office/drawing/2014/main" id="{00000000-0008-0000-0200-0000A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5" name="AutoShape 7">
          <a:extLst>
            <a:ext uri="{FF2B5EF4-FFF2-40B4-BE49-F238E27FC236}">
              <a16:creationId xmlns:a16="http://schemas.microsoft.com/office/drawing/2014/main" id="{00000000-0008-0000-0200-0000A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6" name="AutoShape 7">
          <a:extLst>
            <a:ext uri="{FF2B5EF4-FFF2-40B4-BE49-F238E27FC236}">
              <a16:creationId xmlns:a16="http://schemas.microsoft.com/office/drawing/2014/main" id="{00000000-0008-0000-0200-0000B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7" name="AutoShape 7">
          <a:extLst>
            <a:ext uri="{FF2B5EF4-FFF2-40B4-BE49-F238E27FC236}">
              <a16:creationId xmlns:a16="http://schemas.microsoft.com/office/drawing/2014/main" id="{00000000-0008-0000-0200-0000B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8" name="AutoShape 7">
          <a:extLst>
            <a:ext uri="{FF2B5EF4-FFF2-40B4-BE49-F238E27FC236}">
              <a16:creationId xmlns:a16="http://schemas.microsoft.com/office/drawing/2014/main" id="{00000000-0008-0000-0200-0000B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9" name="AutoShape 7">
          <a:extLst>
            <a:ext uri="{FF2B5EF4-FFF2-40B4-BE49-F238E27FC236}">
              <a16:creationId xmlns:a16="http://schemas.microsoft.com/office/drawing/2014/main" id="{00000000-0008-0000-0200-0000B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0" name="AutoShape 7">
          <a:extLst>
            <a:ext uri="{FF2B5EF4-FFF2-40B4-BE49-F238E27FC236}">
              <a16:creationId xmlns:a16="http://schemas.microsoft.com/office/drawing/2014/main" id="{00000000-0008-0000-0200-0000B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1" name="AutoShape 7">
          <a:extLst>
            <a:ext uri="{FF2B5EF4-FFF2-40B4-BE49-F238E27FC236}">
              <a16:creationId xmlns:a16="http://schemas.microsoft.com/office/drawing/2014/main" id="{00000000-0008-0000-0200-0000B5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2" name="AutoShape 7">
          <a:extLst>
            <a:ext uri="{FF2B5EF4-FFF2-40B4-BE49-F238E27FC236}">
              <a16:creationId xmlns:a16="http://schemas.microsoft.com/office/drawing/2014/main" id="{00000000-0008-0000-0200-0000B6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3" name="AutoShape 7">
          <a:extLst>
            <a:ext uri="{FF2B5EF4-FFF2-40B4-BE49-F238E27FC236}">
              <a16:creationId xmlns:a16="http://schemas.microsoft.com/office/drawing/2014/main" id="{00000000-0008-0000-0200-0000B7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4" name="AutoShape 7">
          <a:extLst>
            <a:ext uri="{FF2B5EF4-FFF2-40B4-BE49-F238E27FC236}">
              <a16:creationId xmlns:a16="http://schemas.microsoft.com/office/drawing/2014/main" id="{00000000-0008-0000-0200-0000B8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5" name="AutoShape 7">
          <a:extLst>
            <a:ext uri="{FF2B5EF4-FFF2-40B4-BE49-F238E27FC236}">
              <a16:creationId xmlns:a16="http://schemas.microsoft.com/office/drawing/2014/main" id="{00000000-0008-0000-0200-0000B9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6" name="AutoShape 7">
          <a:extLst>
            <a:ext uri="{FF2B5EF4-FFF2-40B4-BE49-F238E27FC236}">
              <a16:creationId xmlns:a16="http://schemas.microsoft.com/office/drawing/2014/main" id="{00000000-0008-0000-0200-0000BA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7" name="AutoShape 7">
          <a:extLst>
            <a:ext uri="{FF2B5EF4-FFF2-40B4-BE49-F238E27FC236}">
              <a16:creationId xmlns:a16="http://schemas.microsoft.com/office/drawing/2014/main" id="{00000000-0008-0000-0200-0000BB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8" name="AutoShape 7">
          <a:extLst>
            <a:ext uri="{FF2B5EF4-FFF2-40B4-BE49-F238E27FC236}">
              <a16:creationId xmlns:a16="http://schemas.microsoft.com/office/drawing/2014/main" id="{00000000-0008-0000-0200-0000BC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4029" name="AutoShape 7">
          <a:extLst>
            <a:ext uri="{FF2B5EF4-FFF2-40B4-BE49-F238E27FC236}">
              <a16:creationId xmlns:a16="http://schemas.microsoft.com/office/drawing/2014/main" id="{00000000-0008-0000-0200-0000BD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80516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0" name="AutoShape 7">
          <a:extLst>
            <a:ext uri="{FF2B5EF4-FFF2-40B4-BE49-F238E27FC236}">
              <a16:creationId xmlns:a16="http://schemas.microsoft.com/office/drawing/2014/main" id="{00000000-0008-0000-0200-0000BE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1" name="AutoShape 7">
          <a:extLst>
            <a:ext uri="{FF2B5EF4-FFF2-40B4-BE49-F238E27FC236}">
              <a16:creationId xmlns:a16="http://schemas.microsoft.com/office/drawing/2014/main" id="{00000000-0008-0000-0200-0000BF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2" name="AutoShape 7">
          <a:extLst>
            <a:ext uri="{FF2B5EF4-FFF2-40B4-BE49-F238E27FC236}">
              <a16:creationId xmlns:a16="http://schemas.microsoft.com/office/drawing/2014/main" id="{00000000-0008-0000-0200-0000C0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3" name="AutoShape 7">
          <a:extLst>
            <a:ext uri="{FF2B5EF4-FFF2-40B4-BE49-F238E27FC236}">
              <a16:creationId xmlns:a16="http://schemas.microsoft.com/office/drawing/2014/main" id="{00000000-0008-0000-0200-0000C1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4" name="AutoShape 7">
          <a:extLst>
            <a:ext uri="{FF2B5EF4-FFF2-40B4-BE49-F238E27FC236}">
              <a16:creationId xmlns:a16="http://schemas.microsoft.com/office/drawing/2014/main" id="{00000000-0008-0000-0200-0000C2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5" name="AutoShape 7">
          <a:extLst>
            <a:ext uri="{FF2B5EF4-FFF2-40B4-BE49-F238E27FC236}">
              <a16:creationId xmlns:a16="http://schemas.microsoft.com/office/drawing/2014/main" id="{00000000-0008-0000-0200-0000C3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6" name="AutoShape 7">
          <a:extLst>
            <a:ext uri="{FF2B5EF4-FFF2-40B4-BE49-F238E27FC236}">
              <a16:creationId xmlns:a16="http://schemas.microsoft.com/office/drawing/2014/main" id="{00000000-0008-0000-0200-0000C40F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0</xdr:row>
          <xdr:rowOff>38100</xdr:rowOff>
        </xdr:from>
        <xdr:to>
          <xdr:col>19</xdr:col>
          <xdr:colOff>1752600</xdr:colOff>
          <xdr:row>0</xdr:row>
          <xdr:rowOff>381000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보고서생성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</xdr:colOff>
          <xdr:row>0</xdr:row>
          <xdr:rowOff>38100</xdr:rowOff>
        </xdr:from>
        <xdr:to>
          <xdr:col>23</xdr:col>
          <xdr:colOff>1341120</xdr:colOff>
          <xdr:row>0</xdr:row>
          <xdr:rowOff>350520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일반화물표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0</xdr:row>
          <xdr:rowOff>30480</xdr:rowOff>
        </xdr:from>
        <xdr:to>
          <xdr:col>17</xdr:col>
          <xdr:colOff>746760</xdr:colOff>
          <xdr:row>1</xdr:row>
          <xdr:rowOff>0</xdr:rowOff>
        </xdr:to>
        <xdr:sp macro="" textlink="">
          <xdr:nvSpPr>
            <xdr:cNvPr id="13315" name="Button 6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5" name="AutoShape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6" name="AutoShap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9" name="AutoShape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10" name="AutoShape 7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11" name="AutoShape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15</xdr:col>
      <xdr:colOff>485775</xdr:colOff>
      <xdr:row>3</xdr:row>
      <xdr:rowOff>0</xdr:rowOff>
    </xdr:to>
    <xdr:sp macro="" textlink="">
      <xdr:nvSpPr>
        <xdr:cNvPr id="12" name="AutoShape 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00965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13" name="AutoShape 7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" name="AutoShape 7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" name="AutoShape 7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" name="AutoShape 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" name="AutoShape 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" name="AutoShape 7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" name="AutoShape 7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" name="AutoShape 7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22" name="AutoShape 7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" name="AutoShape 7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" name="AutoShape 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" name="AutoShape 7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" name="AutoShape 7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" name="AutoShape 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" name="AutoShape 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" name="AutoShape 7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" name="AutoShape 7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" name="AutoShape 7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" name="AutoShape 7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" name="AutoShape 7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" name="AutoShape 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" name="AutoShape 7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" name="AutoShape 7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" name="AutoShape 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" name="AutoShape 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" name="AutoShape 7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" name="AutoShape 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" name="AutoShape 7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" name="AutoShape 7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" name="AutoShape 7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" name="AutoShape 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" name="AutoShape 7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" name="AutoShape 7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" name="AutoShape 7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" name="AutoShape 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" name="AutoShape 7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" name="AutoShape 7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" name="AutoShape 7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" name="AutoShape 7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" name="AutoShape 7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" name="AutoShape 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" name="AutoShape 7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" name="AutoShape 7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" name="AutoShape 7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" name="AutoShape 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" name="AutoShape 7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" name="AutoShape 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" name="AutoShape 7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" name="AutoShape 7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" name="AutoShape 7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" name="AutoShape 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" name="AutoShape 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" name="AutoShape 7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" name="AutoShape 7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" name="AutoShape 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" name="AutoShape 7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" name="AutoShape 7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" name="AutoShape 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" name="AutoShape 7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" name="AutoShape 7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" name="AutoShape 7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" name="AutoShape 7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" name="AutoShape 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" name="AutoShape 7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" name="AutoShape 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" name="AutoShape 7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" name="AutoShape 7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" name="AutoShape 7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" name="AutoShape 7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" name="AutoShape 7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" name="AutoShape 7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" name="AutoShape 7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" name="AutoShape 7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" name="AutoShape 7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" name="AutoShape 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" name="AutoShape 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" name="AutoShape 7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" name="AutoShape 7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" name="AutoShape 7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" name="AutoShape 7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" name="AutoShape 7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" name="AutoShape 7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" name="AutoShape 7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" name="AutoShape 7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" name="AutoShape 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" name="AutoShape 7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" name="AutoShape 7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" name="AutoShape 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" name="AutoShape 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3" name="AutoShape 7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4" name="AutoShape 7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5" name="AutoShape 7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6" name="AutoShape 7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7" name="AutoShape 7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8" name="AutoShape 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9" name="AutoShape 7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0" name="AutoShape 7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1" name="AutoShape 7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2" name="AutoShape 7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3" name="AutoShape 7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4" name="AutoShape 7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5" name="AutoShape 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6" name="AutoShape 7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7" name="AutoShape 7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8" name="AutoShape 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19" name="AutoShape 7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0" name="AutoShape 7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1" name="AutoShape 7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2" name="AutoShape 7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3" name="AutoShape 7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4" name="AutoShape 7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5" name="AutoShape 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6" name="AutoShape 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7" name="AutoShape 7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8" name="AutoShape 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29" name="AutoShape 7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0" name="AutoShape 7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1" name="AutoShape 7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2" name="AutoShape 7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3" name="AutoShape 7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4" name="AutoShape 7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5" name="AutoShape 7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6" name="AutoShape 7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7" name="AutoShape 7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8" name="AutoShape 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39" name="AutoShape 7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0" name="AutoShape 7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1" name="AutoShape 7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2" name="AutoShape 7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3" name="AutoShape 7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4" name="AutoShape 7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5" name="AutoShape 7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6" name="AutoShape 7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7" name="AutoShape 7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8" name="AutoShape 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49" name="AutoShape 7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0" name="AutoShape 7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1" name="AutoShape 7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2" name="AutoShape 7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3" name="AutoShape 7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4" name="AutoShape 7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5" name="AutoShape 7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6" name="AutoShape 7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7" name="AutoShape 7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8" name="AutoShape 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59" name="AutoShape 7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0" name="AutoShape 7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2" name="AutoShape 7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3" name="AutoShape 7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4" name="AutoShape 7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5" name="AutoShape 7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6" name="AutoShape 7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7" name="AutoShape 7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8" name="AutoShape 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69" name="AutoShape 7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0" name="AutoShape 7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1" name="AutoShape 7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3" name="AutoShape 7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4" name="AutoShape 7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5" name="AutoShape 7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6" name="AutoShape 7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7" name="AutoShape 7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8" name="AutoShape 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79" name="AutoShape 7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0" name="AutoShape 7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1" name="AutoShape 7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2" name="AutoShape 7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4" name="AutoShape 7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5" name="AutoShape 7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6" name="AutoShape 7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7" name="AutoShape 7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8" name="AutoShape 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89" name="AutoShape 7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0" name="AutoShape 7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1" name="AutoShape 7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2" name="AutoShape 7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3" name="AutoShape 7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4" name="AutoShape 7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5" name="AutoShape 7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6" name="AutoShape 7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7" name="AutoShape 7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8" name="AutoShape 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99" name="AutoShape 7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0" name="AutoShape 7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1" name="AutoShape 7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2" name="AutoShape 7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3" name="AutoShape 7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5" name="AutoShape 7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6" name="AutoShape 7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7" name="AutoShape 7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8" name="AutoShape 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09" name="AutoShape 7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0" name="AutoShape 7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1" name="AutoShape 7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2" name="AutoShape 7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3" name="AutoShape 7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4" name="AutoShape 7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5" name="AutoShape 7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6" name="AutoShape 7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7" name="AutoShape 7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8" name="AutoShape 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19" name="AutoShape 7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0" name="AutoShape 7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1" name="AutoShape 7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2" name="AutoShape 7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3" name="AutoShape 7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4" name="AutoShape 7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5" name="AutoShape 7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6" name="AutoShape 7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7" name="AutoShape 7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8" name="AutoShape 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29" name="AutoShape 7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0" name="AutoShape 7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1" name="AutoShape 7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2" name="AutoShape 7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3" name="AutoShape 7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4" name="AutoShape 7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5" name="AutoShape 7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6" name="AutoShape 7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7" name="AutoShape 7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8" name="AutoShape 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39" name="AutoShape 7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0" name="AutoShape 7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1" name="AutoShape 7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2" name="AutoShape 7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3" name="AutoShape 7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4" name="AutoShape 7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5" name="AutoShape 7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6" name="AutoShape 7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7" name="AutoShape 7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8" name="AutoShape 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49" name="AutoShape 7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0" name="AutoShape 7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1" name="AutoShape 7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2" name="AutoShape 7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3" name="AutoShape 7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4" name="AutoShape 7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5" name="AutoShape 7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6" name="AutoShape 7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7" name="AutoShape 7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8" name="AutoShape 7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59" name="AutoShape 7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0" name="AutoShape 7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1" name="AutoShape 7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2" name="AutoShape 7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3" name="AutoShape 7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4" name="AutoShape 7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5" name="AutoShape 7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6" name="AutoShape 7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7" name="AutoShape 7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8" name="AutoShape 7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69" name="AutoShape 7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0" name="AutoShape 7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1" name="AutoShape 7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2" name="AutoShape 7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3" name="AutoShape 7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4" name="AutoShape 7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5" name="AutoShape 7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6" name="AutoShape 7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7" name="AutoShape 7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8" name="AutoShape 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79" name="AutoShape 7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0" name="AutoShape 7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1" name="AutoShape 7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2" name="AutoShape 7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3" name="AutoShape 7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4" name="AutoShape 7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5" name="AutoShape 7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6" name="AutoShape 7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7" name="AutoShape 7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8" name="AutoShape 7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89" name="AutoShape 7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0" name="AutoShape 7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1" name="AutoShape 7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2" name="AutoShape 7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3" name="AutoShape 7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4" name="AutoShape 7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5" name="AutoShape 7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6" name="AutoShape 7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7" name="AutoShape 7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8" name="AutoShape 7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299" name="AutoShape 7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0" name="AutoShape 7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114300</xdr:colOff>
      <xdr:row>3</xdr:row>
      <xdr:rowOff>0</xdr:rowOff>
    </xdr:to>
    <xdr:sp macro="" textlink="">
      <xdr:nvSpPr>
        <xdr:cNvPr id="301" name="AutoShape 7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2" name="AutoShape 7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3" name="AutoShape 7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4" name="AutoShape 7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5" name="AutoShape 7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6" name="AutoShape 7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7" name="AutoShape 7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8" name="AutoShape 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09" name="AutoShape 7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0" name="AutoShape 7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1" name="AutoShape 7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2" name="AutoShape 7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3" name="AutoShape 7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4" name="AutoShape 7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5" name="AutoShape 7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6" name="AutoShape 7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7" name="AutoShape 7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8" name="AutoShape 7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19" name="AutoShape 7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0" name="AutoShape 7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1" name="AutoShape 7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2" name="AutoShape 7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3" name="AutoShape 7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4" name="AutoShape 7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5" name="AutoShape 7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6" name="AutoShape 7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7" name="AutoShape 7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8" name="AutoShape 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29" name="AutoShape 7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0" name="AutoShape 7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1" name="AutoShape 7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2" name="AutoShape 7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3" name="AutoShape 7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4" name="AutoShape 7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1266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5" name="AutoShape 7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6" name="AutoShape 7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7" name="AutoShape 7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8" name="AutoShape 7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39" name="AutoShape 7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0" name="AutoShape 7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1" name="AutoShape 7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2" name="AutoShape 7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3" name="AutoShape 7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4" name="AutoShape 7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5" name="AutoShape 7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6" name="AutoShape 7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7" name="AutoShape 7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8" name="AutoShape 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49" name="AutoShape 7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80676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0" name="AutoShape 7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1" name="AutoShape 7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2" name="AutoShape 7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3" name="AutoShape 7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4" name="AutoShape 7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5" name="AutoShape 7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6" name="AutoShape 7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7" name="AutoShape 7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8" name="AutoShape 7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59" name="AutoShape 7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0" name="AutoShape 7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1" name="AutoShape 7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2" name="AutoShape 7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3" name="AutoShape 7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4" name="AutoShape 7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5" name="AutoShape 7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7" name="AutoShape 7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8" name="AutoShape 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69" name="AutoShape 7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0" name="AutoShape 7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1" name="AutoShape 7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3" name="AutoShape 7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4" name="AutoShape 7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5" name="AutoShape 7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6" name="AutoShape 7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7" name="AutoShape 7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8" name="AutoShape 7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79" name="AutoShape 7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0" name="AutoShape 7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1" name="AutoShape 7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2" name="AutoShape 7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3" name="AutoShape 7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4" name="AutoShape 7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5" name="AutoShape 7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6" name="AutoShape 7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7" name="AutoShape 7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8" name="AutoShape 7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89" name="AutoShape 7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0" name="AutoShape 7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1" name="AutoShape 7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2" name="AutoShape 7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3" name="AutoShape 7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4" name="AutoShape 7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5" name="AutoShape 7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6" name="AutoShape 7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7" name="AutoShape 7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8" name="AutoShape 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399" name="AutoShape 7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0" name="AutoShape 7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1" name="AutoShape 7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2" name="AutoShape 7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3" name="AutoShape 7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4" name="AutoShape 7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5" name="AutoShape 7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6" name="AutoShape 7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7" name="AutoShape 7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8" name="AutoShape 7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09" name="AutoShape 7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0" name="AutoShape 7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1" name="AutoShape 7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2" name="AutoShape 7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3" name="AutoShape 7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4" name="AutoShape 7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5" name="AutoShape 7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6" name="AutoShape 7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7" name="AutoShape 7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8" name="AutoShape 7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19" name="AutoShape 7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0" name="AutoShape 7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1" name="AutoShape 7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2" name="AutoShape 7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3" name="AutoShape 7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4" name="AutoShape 7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5" name="AutoShape 7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6" name="AutoShape 7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7" name="AutoShape 7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8" name="AutoShape 7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29" name="AutoShape 7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0" name="AutoShape 7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1" name="AutoShape 7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2" name="AutoShape 7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3" name="AutoShape 7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4" name="AutoShape 7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5" name="AutoShape 7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6" name="AutoShape 7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7" name="AutoShape 7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8" name="AutoShape 7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39" name="AutoShape 7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0" name="AutoShape 7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1" name="AutoShape 7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2" name="AutoShape 7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3" name="AutoShape 7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4" name="AutoShape 7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5" name="AutoShape 7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6" name="AutoShape 7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7" name="AutoShape 7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8" name="AutoShape 7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49" name="AutoShape 7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0" name="AutoShape 7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1" name="AutoShape 7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2" name="AutoShape 7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3" name="AutoShape 7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4" name="AutoShape 7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5" name="AutoShape 7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6" name="AutoShape 7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7" name="AutoShape 7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8" name="AutoShape 7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59" name="AutoShape 7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0" name="AutoShape 7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1" name="AutoShape 7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2" name="AutoShape 7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3" name="AutoShape 7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4" name="AutoShape 7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5" name="AutoShape 7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6" name="AutoShape 7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7" name="AutoShape 7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8" name="AutoShape 7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69" name="AutoShape 7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0" name="AutoShape 7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1" name="AutoShape 7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2" name="AutoShape 7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3" name="AutoShape 7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4" name="AutoShape 7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5" name="AutoShape 7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6" name="AutoShape 7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7" name="AutoShape 7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8" name="AutoShape 7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79" name="AutoShape 7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0" name="AutoShape 7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1" name="AutoShape 7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2" name="AutoShape 7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3" name="AutoShape 7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4" name="AutoShape 7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5" name="AutoShape 7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6" name="AutoShape 7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7" name="AutoShape 7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8" name="AutoShape 7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89" name="AutoShape 7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0" name="AutoShape 7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1" name="AutoShape 7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2" name="AutoShape 7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3" name="AutoShape 7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4" name="AutoShape 7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5" name="AutoShape 7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6" name="AutoShape 7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7" name="AutoShape 7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8" name="AutoShape 7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499" name="AutoShape 7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0" name="AutoShape 7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1" name="AutoShape 7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2" name="AutoShape 7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3" name="AutoShape 7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4" name="AutoShape 7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5" name="AutoShape 7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6" name="AutoShape 7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7" name="AutoShape 7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8" name="AutoShape 7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09" name="AutoShape 7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0" name="AutoShape 7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1" name="AutoShape 7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2" name="AutoShape 7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3" name="AutoShape 7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4" name="AutoShape 7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5" name="AutoShape 7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6" name="AutoShape 7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7" name="AutoShape 7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8" name="AutoShape 7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19" name="AutoShape 7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0" name="AutoShape 7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1" name="AutoShape 7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2" name="AutoShape 7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3" name="AutoShape 7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4" name="AutoShape 7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5" name="AutoShape 7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6" name="AutoShape 7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7" name="AutoShape 7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8" name="AutoShape 7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29" name="AutoShape 7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0" name="AutoShape 7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1" name="AutoShape 7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2" name="AutoShape 7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3" name="AutoShape 7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4" name="AutoShape 7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5" name="AutoShape 7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6" name="AutoShape 7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7" name="AutoShape 7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8" name="AutoShape 7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39" name="AutoShape 7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0" name="AutoShape 7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1" name="AutoShape 7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2" name="AutoShape 7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3" name="AutoShape 7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4" name="AutoShape 7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5" name="AutoShape 7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6" name="AutoShape 7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7" name="AutoShape 7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8" name="AutoShape 7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49" name="AutoShape 7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0" name="AutoShape 7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1" name="AutoShape 7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2" name="AutoShape 7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3" name="AutoShape 7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4" name="AutoShape 7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5" name="AutoShape 7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6" name="AutoShape 7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7" name="AutoShape 7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8" name="AutoShape 7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59" name="AutoShape 7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0" name="AutoShape 7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1" name="AutoShape 7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2" name="AutoShape 7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3" name="AutoShape 7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4" name="AutoShape 7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5" name="AutoShape 7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6" name="AutoShape 7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7" name="AutoShape 7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8" name="AutoShape 7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69" name="AutoShape 7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0" name="AutoShape 7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1" name="AutoShape 7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2" name="AutoShape 7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3" name="AutoShape 7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4" name="AutoShape 7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5" name="AutoShape 7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6" name="AutoShape 7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7" name="AutoShape 7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8" name="AutoShape 7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79" name="AutoShape 7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0" name="AutoShape 7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1" name="AutoShape 7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2" name="AutoShape 7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3" name="AutoShape 7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4" name="AutoShape 7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5" name="AutoShape 7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6" name="AutoShape 7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7" name="AutoShape 7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8" name="AutoShape 7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89" name="AutoShape 7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0" name="AutoShape 7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1" name="AutoShape 7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2" name="AutoShape 7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3" name="AutoShape 7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4" name="AutoShape 7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5" name="AutoShape 7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6" name="AutoShape 7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597" name="AutoShape 7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8" name="AutoShape 7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599" name="AutoShape 7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0" name="AutoShape 7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1" name="AutoShape 7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2" name="AutoShape 7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3" name="AutoShape 7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4" name="AutoShape 7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5" name="AutoShape 7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6" name="AutoShape 7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7" name="AutoShape 7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8" name="AutoShape 7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09" name="AutoShape 7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0" name="AutoShape 7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611" name="AutoShape 7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2" name="AutoShape 7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3" name="AutoShape 7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4" name="AutoShape 7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5" name="AutoShape 7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6" name="AutoShape 7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7" name="AutoShape 7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8" name="AutoShape 7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19" name="AutoShape 7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0" name="AutoShape 7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1" name="AutoShape 7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622" name="AutoShape 7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3" name="AutoShape 7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624" name="AutoShape 7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5" name="AutoShape 7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6" name="AutoShape 7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7" name="AutoShape 7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8" name="AutoShape 7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29" name="AutoShape 7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0" name="AutoShape 7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1" name="AutoShape 7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2" name="AutoShape 7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3" name="AutoShape 7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4" name="AutoShape 7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5" name="AutoShape 7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6" name="AutoShape 7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7" name="AutoShape 7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8" name="AutoShape 7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39" name="AutoShape 7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0" name="AutoShape 7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1" name="AutoShape 7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2" name="AutoShape 7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3" name="AutoShape 7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4" name="AutoShape 7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5" name="AutoShape 7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6" name="AutoShape 7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7" name="AutoShape 7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8" name="AutoShape 7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49" name="AutoShape 7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0" name="AutoShape 7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651" name="AutoShape 7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2" name="AutoShape 7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3" name="AutoShape 7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4" name="AutoShape 7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5" name="AutoShape 7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6" name="AutoShape 7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7" name="AutoShape 7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8" name="AutoShape 7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59" name="AutoShape 7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0" name="AutoShape 7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1" name="AutoShape 7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2" name="AutoShape 7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3" name="AutoShape 7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4" name="AutoShape 7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5" name="AutoShape 7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6" name="AutoShape 7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7" name="AutoShape 7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8" name="AutoShape 7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69" name="AutoShape 7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0" name="AutoShape 7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1" name="AutoShape 7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2" name="AutoShape 7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3" name="AutoShape 7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4" name="AutoShape 7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5" name="AutoShape 7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6" name="AutoShape 7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7" name="AutoShape 7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8" name="AutoShape 7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79" name="AutoShape 7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0" name="AutoShape 7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1" name="AutoShape 7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2" name="AutoShape 7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3" name="AutoShape 7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4" name="AutoShape 7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5" name="AutoShape 7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6" name="AutoShape 7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7" name="AutoShape 7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8" name="AutoShape 7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89" name="AutoShape 7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0" name="AutoShape 7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1" name="AutoShape 7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2" name="AutoShape 7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3" name="AutoShape 7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4" name="AutoShape 7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5" name="AutoShape 7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6" name="AutoShape 7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7" name="AutoShape 7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8" name="AutoShape 7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699" name="AutoShape 7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0" name="AutoShape 7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1" name="AutoShape 7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2" name="AutoShape 7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3" name="AutoShape 7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4" name="AutoShape 7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5" name="AutoShape 7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6" name="AutoShape 7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7" name="AutoShape 7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8" name="AutoShape 7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09" name="AutoShape 7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0" name="AutoShape 7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1" name="AutoShape 7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2" name="AutoShape 7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3" name="AutoShape 7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4" name="AutoShape 7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5" name="AutoShape 7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6" name="AutoShape 7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7" name="AutoShape 7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8" name="AutoShape 7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19" name="AutoShape 7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0" name="AutoShape 7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1" name="AutoShape 7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2" name="AutoShape 7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3" name="AutoShape 7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4" name="AutoShape 7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5" name="AutoShape 7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6" name="AutoShape 7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7" name="AutoShape 7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8" name="AutoShape 7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29" name="AutoShape 7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0" name="AutoShape 7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1" name="AutoShape 7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2" name="AutoShape 7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3" name="AutoShape 7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4" name="AutoShape 7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5" name="AutoShape 7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6" name="AutoShape 7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7" name="AutoShape 7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8" name="AutoShape 7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39" name="AutoShape 7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0" name="AutoShape 7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1" name="AutoShape 7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2" name="AutoShape 7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3" name="AutoShape 7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4" name="AutoShape 7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5" name="AutoShape 7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6" name="AutoShape 7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7" name="AutoShape 7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8" name="AutoShape 7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49" name="AutoShape 7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0" name="AutoShape 7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1" name="AutoShape 7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2" name="AutoShape 7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3" name="AutoShape 7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4" name="AutoShape 7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5" name="AutoShape 7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6" name="AutoShape 7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7" name="AutoShape 7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8" name="AutoShape 7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59" name="AutoShape 7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0" name="AutoShape 7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1" name="AutoShape 7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2" name="AutoShape 7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3" name="AutoShape 7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4" name="AutoShape 7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5" name="AutoShape 7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6" name="AutoShape 7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7" name="AutoShape 7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8" name="AutoShape 7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69" name="AutoShape 7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0" name="AutoShape 7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1" name="AutoShape 7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2" name="AutoShape 7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3" name="AutoShape 7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4" name="AutoShape 7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5" name="AutoShape 7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6" name="AutoShape 7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7" name="AutoShape 7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8" name="AutoShape 7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79" name="AutoShape 7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0" name="AutoShape 7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1" name="AutoShape 7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2" name="AutoShape 7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3" name="AutoShape 7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4" name="AutoShape 7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5" name="AutoShape 7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6" name="AutoShape 7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7" name="AutoShape 7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8" name="AutoShape 7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89" name="AutoShape 7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0" name="AutoShape 7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1" name="AutoShape 7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2" name="AutoShape 7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3" name="AutoShape 7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4" name="AutoShape 7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5" name="AutoShape 7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6" name="AutoShape 7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7" name="AutoShape 7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8" name="AutoShape 7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799" name="AutoShape 7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0" name="AutoShape 7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1" name="AutoShape 7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2" name="AutoShape 7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3" name="AutoShape 7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4" name="AutoShape 7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5" name="AutoShape 7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6" name="AutoShape 7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7" name="AutoShape 7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8" name="AutoShape 7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09" name="AutoShape 7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0" name="AutoShape 7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1" name="AutoShape 7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2" name="AutoShape 7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3" name="AutoShape 7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4" name="AutoShape 7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5" name="AutoShape 7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6" name="AutoShape 7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7" name="AutoShape 7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8" name="AutoShape 7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19" name="AutoShape 7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0" name="AutoShape 7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1" name="AutoShape 7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2" name="AutoShape 7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3" name="AutoShape 7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4" name="AutoShape 7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5" name="AutoShape 7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6" name="AutoShape 7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7" name="AutoShape 7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8" name="AutoShape 7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29" name="AutoShape 7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0" name="AutoShape 7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1" name="AutoShape 7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2" name="AutoShape 7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3" name="AutoShape 7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4" name="AutoShape 7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5" name="AutoShape 7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6" name="AutoShape 7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7" name="AutoShape 7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8" name="AutoShape 7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39" name="AutoShape 7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0" name="AutoShape 7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1" name="AutoShape 7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2" name="AutoShape 7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3" name="AutoShape 7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4" name="AutoShape 7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5" name="AutoShape 7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6" name="AutoShape 7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7" name="AutoShape 7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8" name="AutoShape 7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49" name="AutoShape 7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0" name="AutoShape 7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1" name="AutoShape 7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2" name="AutoShape 7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3" name="AutoShape 7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4" name="AutoShape 7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5" name="AutoShape 7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6" name="AutoShape 7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7" name="AutoShape 7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8" name="AutoShape 7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59" name="AutoShape 7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0" name="AutoShape 7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1" name="AutoShape 7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2" name="AutoShape 7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3" name="AutoShape 7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4" name="AutoShape 7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5" name="AutoShape 7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6" name="AutoShape 7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7" name="AutoShape 7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8" name="AutoShape 7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69" name="AutoShape 7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0" name="AutoShape 7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1" name="AutoShape 7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2" name="AutoShape 7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3" name="AutoShape 7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4" name="AutoShape 7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5" name="AutoShape 7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6" name="AutoShape 7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7" name="AutoShape 7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8" name="AutoShape 7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79" name="AutoShape 7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0" name="AutoShape 7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1" name="AutoShape 7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2" name="AutoShape 7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3" name="AutoShape 7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4" name="AutoShape 7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5" name="AutoShape 7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6" name="AutoShape 7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7" name="AutoShape 7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8" name="AutoShape 7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89" name="AutoShape 7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0" name="AutoShape 7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1" name="AutoShape 7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2" name="AutoShape 7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3" name="AutoShape 7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4" name="AutoShape 7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5" name="AutoShape 7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6" name="AutoShape 7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7" name="AutoShape 7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8" name="AutoShape 7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899" name="AutoShape 7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0" name="AutoShape 7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1" name="AutoShape 7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2" name="AutoShape 7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3" name="AutoShape 7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4" name="AutoShape 7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5" name="AutoShape 7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6" name="AutoShape 7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7" name="AutoShape 7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8" name="AutoShape 7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09" name="AutoShape 7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0" name="AutoShape 7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1" name="AutoShape 7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2" name="AutoShape 7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3" name="AutoShape 7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4" name="AutoShape 7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5" name="AutoShape 7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6" name="AutoShape 7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0392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7" name="AutoShape 7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8" name="AutoShape 7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19" name="AutoShape 7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0" name="AutoShape 7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1" name="AutoShape 7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2" name="AutoShape 7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3" name="AutoShape 7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3345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4" name="AutoShape 7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5" name="AutoShape 7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4964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6" name="AutoShape 7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7" name="AutoShape 7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8" name="AutoShape 7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29" name="AutoShape 7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0" name="AutoShape 7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1" name="AutoShape 7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2" name="AutoShape 7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3" name="AutoShape 7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4" name="AutoShape 7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5" name="AutoShape 7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6" name="AutoShape 7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7" name="AutoShape 7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8" name="AutoShape 7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39" name="AutoShape 7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0" name="AutoShape 7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1" name="AutoShape 7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2" name="AutoShape 7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3" name="AutoShape 7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4" name="AutoShape 7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5" name="AutoShape 7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6" name="AutoShape 7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7" name="AutoShape 7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8" name="AutoShape 7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49" name="AutoShape 7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0" name="AutoShape 7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1" name="AutoShape 7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2" name="AutoShape 7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3" name="AutoShape 7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4" name="AutoShape 7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5" name="AutoShape 7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6" name="AutoShape 7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7" name="AutoShape 7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8" name="AutoShape 7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59" name="AutoShape 7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0" name="AutoShape 7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1" name="AutoShape 7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2" name="AutoShape 7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3" name="AutoShape 7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4" name="AutoShape 7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5" name="AutoShape 7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6" name="AutoShape 7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7" name="AutoShape 7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968" name="AutoShape 7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3168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69" name="AutoShape 7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0" name="AutoShape 7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1" name="AutoShape 7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2" name="AutoShape 7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3" name="AutoShape 7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4" name="AutoShape 7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975" name="AutoShape 7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3168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976" name="AutoShape 7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3168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7" name="AutoShape 7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8" name="AutoShape 7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79" name="AutoShape 7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0" name="AutoShape 7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1" name="AutoShape 7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2" name="AutoShape 7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3" name="AutoShape 7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4" name="AutoShape 7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5" name="AutoShape 7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6" name="AutoShape 7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7" name="AutoShape 7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8" name="AutoShape 7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89" name="AutoShape 7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0" name="AutoShape 7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1" name="AutoShape 7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2" name="AutoShape 7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3" name="AutoShape 7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4" name="AutoShape 7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5" name="AutoShape 7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6" name="AutoShape 7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7" name="AutoShape 7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8" name="AutoShape 7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999" name="AutoShape 7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0" name="AutoShape 7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1" name="AutoShape 7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2" name="AutoShape 7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3" name="AutoShape 7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4" name="AutoShape 7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5" name="AutoShape 7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6" name="AutoShape 7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7" name="AutoShape 7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8" name="AutoShape 7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09" name="AutoShape 7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0" name="AutoShape 7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1" name="AutoShape 7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2" name="AutoShape 7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3" name="AutoShape 7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4" name="AutoShape 7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5" name="AutoShape 7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6" name="AutoShape 7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7" name="AutoShape 7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8" name="AutoShape 7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19" name="AutoShape 7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137160</xdr:colOff>
      <xdr:row>3</xdr:row>
      <xdr:rowOff>0</xdr:rowOff>
    </xdr:to>
    <xdr:sp macro="" textlink="">
      <xdr:nvSpPr>
        <xdr:cNvPr id="1020" name="AutoShape 7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3168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1" name="AutoShape 7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2" name="AutoShape 7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3" name="AutoShape 7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4" name="AutoShape 7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5" name="AutoShape 7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6" name="AutoShape 7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171450</xdr:colOff>
      <xdr:row>3</xdr:row>
      <xdr:rowOff>0</xdr:rowOff>
    </xdr:to>
    <xdr:sp macro="" textlink="">
      <xdr:nvSpPr>
        <xdr:cNvPr id="1027" name="AutoShape 7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1539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71</xdr:row>
      <xdr:rowOff>152400</xdr:rowOff>
    </xdr:from>
    <xdr:to>
      <xdr:col>58</xdr:col>
      <xdr:colOff>581025</xdr:colOff>
      <xdr:row>102</xdr:row>
      <xdr:rowOff>47625</xdr:rowOff>
    </xdr:to>
    <xdr:graphicFrame macro="">
      <xdr:nvGraphicFramePr>
        <xdr:cNvPr id="8213" name="Chart 1">
          <a:extLst>
            <a:ext uri="{FF2B5EF4-FFF2-40B4-BE49-F238E27FC236}">
              <a16:creationId xmlns:a16="http://schemas.microsoft.com/office/drawing/2014/main" id="{00000000-0008-0000-0600-0000152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39</xdr:row>
      <xdr:rowOff>47624</xdr:rowOff>
    </xdr:from>
    <xdr:to>
      <xdr:col>56</xdr:col>
      <xdr:colOff>762000</xdr:colOff>
      <xdr:row>70</xdr:row>
      <xdr:rowOff>104775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7" name="Arc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" name="Rectangle 4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" name="Oval 5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" name="Rectangle 6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" name="Rectangle 7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4" name="Group 8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5" name="Rectangle 9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" name="Rectangle 10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17" name="Arc 13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8" name="Rectangle 14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9" name="Oval 15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20" name="Rectangle 16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21" name="Rectangle 17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14" name="Group 18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15" name="Rectangle 19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6" name="Rectangle 20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27" name="Arc 23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28" name="Rectangle 24">
              <a:extLst>
                <a:ext uri="{FF2B5EF4-FFF2-40B4-BE49-F238E27FC236}">
                  <a16:creationId xmlns:a16="http://schemas.microsoft.com/office/drawing/2014/main" id="{00000000-0008-0000-0900-00001C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29" name="Oval 25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30" name="Rectangle 26">
              <a:extLst>
                <a:ext uri="{FF2B5EF4-FFF2-40B4-BE49-F238E27FC236}">
                  <a16:creationId xmlns:a16="http://schemas.microsoft.com/office/drawing/2014/main" id="{00000000-0008-0000-0900-00001E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31" name="Rectangle 27">
              <a:extLst>
                <a:ext uri="{FF2B5EF4-FFF2-40B4-BE49-F238E27FC236}">
                  <a16:creationId xmlns:a16="http://schemas.microsoft.com/office/drawing/2014/main" id="{00000000-0008-0000-0900-00001F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24" name="Group 28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25" name="Rectangle 29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26" name="Rectangle 30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37" name="Arc 33">
              <a:extLst>
                <a:ext uri="{FF2B5EF4-FFF2-40B4-BE49-F238E27FC236}">
                  <a16:creationId xmlns:a16="http://schemas.microsoft.com/office/drawing/2014/main" id="{00000000-0008-0000-0900-000025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38" name="Rectangle 34">
              <a:extLst>
                <a:ext uri="{FF2B5EF4-FFF2-40B4-BE49-F238E27FC236}">
                  <a16:creationId xmlns:a16="http://schemas.microsoft.com/office/drawing/2014/main" id="{00000000-0008-0000-0900-000026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39" name="Oval 35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40" name="Rectangle 36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41" name="Rectangle 37">
              <a:extLst>
                <a:ext uri="{FF2B5EF4-FFF2-40B4-BE49-F238E27FC236}">
                  <a16:creationId xmlns:a16="http://schemas.microsoft.com/office/drawing/2014/main" id="{00000000-0008-0000-0900-00002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34" name="Group 38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35" name="Rectangle 39">
              <a:extLst>
                <a:ext uri="{FF2B5EF4-FFF2-40B4-BE49-F238E27FC236}">
                  <a16:creationId xmlns:a16="http://schemas.microsoft.com/office/drawing/2014/main" id="{00000000-0008-0000-0900-000023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36" name="Rectangle 40">
              <a:extLst>
                <a:ext uri="{FF2B5EF4-FFF2-40B4-BE49-F238E27FC236}">
                  <a16:creationId xmlns:a16="http://schemas.microsoft.com/office/drawing/2014/main" id="{00000000-0008-0000-0900-000024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47" name="Arc 43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48" name="Rectangle 44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49" name="Oval 45">
              <a:extLst>
                <a:ext uri="{FF2B5EF4-FFF2-40B4-BE49-F238E27FC236}">
                  <a16:creationId xmlns:a16="http://schemas.microsoft.com/office/drawing/2014/main" id="{00000000-0008-0000-0900-000031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50" name="Rectangle 46">
              <a:extLst>
                <a:ext uri="{FF2B5EF4-FFF2-40B4-BE49-F238E27FC236}">
                  <a16:creationId xmlns:a16="http://schemas.microsoft.com/office/drawing/2014/main" id="{00000000-0008-0000-0900-000032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51" name="Rectangle 47">
              <a:extLst>
                <a:ext uri="{FF2B5EF4-FFF2-40B4-BE49-F238E27FC236}">
                  <a16:creationId xmlns:a16="http://schemas.microsoft.com/office/drawing/2014/main" id="{00000000-0008-0000-0900-000033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44" name="Group 48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45" name="Rectangle 49">
              <a:extLst>
                <a:ext uri="{FF2B5EF4-FFF2-40B4-BE49-F238E27FC236}">
                  <a16:creationId xmlns:a16="http://schemas.microsoft.com/office/drawing/2014/main" id="{00000000-0008-0000-0900-00002D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46" name="Rectangle 50">
              <a:extLst>
                <a:ext uri="{FF2B5EF4-FFF2-40B4-BE49-F238E27FC236}">
                  <a16:creationId xmlns:a16="http://schemas.microsoft.com/office/drawing/2014/main" id="{00000000-0008-0000-0900-00002E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57" name="Arc 53">
              <a:extLst>
                <a:ext uri="{FF2B5EF4-FFF2-40B4-BE49-F238E27FC236}">
                  <a16:creationId xmlns:a16="http://schemas.microsoft.com/office/drawing/2014/main" id="{00000000-0008-0000-0900-000039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58" name="Rectangle 54">
              <a:extLst>
                <a:ext uri="{FF2B5EF4-FFF2-40B4-BE49-F238E27FC236}">
                  <a16:creationId xmlns:a16="http://schemas.microsoft.com/office/drawing/2014/main" id="{00000000-0008-0000-0900-00003A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59" name="Oval 55">
              <a:extLst>
                <a:ext uri="{FF2B5EF4-FFF2-40B4-BE49-F238E27FC236}">
                  <a16:creationId xmlns:a16="http://schemas.microsoft.com/office/drawing/2014/main" id="{00000000-0008-0000-0900-00003B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0" name="Rectangle 56">
              <a:extLst>
                <a:ext uri="{FF2B5EF4-FFF2-40B4-BE49-F238E27FC236}">
                  <a16:creationId xmlns:a16="http://schemas.microsoft.com/office/drawing/2014/main" id="{00000000-0008-0000-0900-00003C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1" name="Rectangle 57">
              <a:extLst>
                <a:ext uri="{FF2B5EF4-FFF2-40B4-BE49-F238E27FC236}">
                  <a16:creationId xmlns:a16="http://schemas.microsoft.com/office/drawing/2014/main" id="{00000000-0008-0000-0900-00003D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54" name="Group 58">
            <a:extLst>
              <a:ext uri="{FF2B5EF4-FFF2-40B4-BE49-F238E27FC236}">
                <a16:creationId xmlns:a16="http://schemas.microsoft.com/office/drawing/2014/main" id="{00000000-0008-0000-0900-000036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55" name="Rectangle 59">
              <a:extLst>
                <a:ext uri="{FF2B5EF4-FFF2-40B4-BE49-F238E27FC236}">
                  <a16:creationId xmlns:a16="http://schemas.microsoft.com/office/drawing/2014/main" id="{00000000-0008-0000-0900-000037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56" name="Rectangle 60">
              <a:extLst>
                <a:ext uri="{FF2B5EF4-FFF2-40B4-BE49-F238E27FC236}">
                  <a16:creationId xmlns:a16="http://schemas.microsoft.com/office/drawing/2014/main" id="{00000000-0008-0000-0900-000038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900-00003F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67" name="Arc 63">
              <a:extLst>
                <a:ext uri="{FF2B5EF4-FFF2-40B4-BE49-F238E27FC236}">
                  <a16:creationId xmlns:a16="http://schemas.microsoft.com/office/drawing/2014/main" id="{00000000-0008-0000-0900-000043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8" name="Rectangle 64">
              <a:extLst>
                <a:ext uri="{FF2B5EF4-FFF2-40B4-BE49-F238E27FC236}">
                  <a16:creationId xmlns:a16="http://schemas.microsoft.com/office/drawing/2014/main" id="{00000000-0008-0000-0900-000044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9" name="Oval 65">
              <a:extLst>
                <a:ext uri="{FF2B5EF4-FFF2-40B4-BE49-F238E27FC236}">
                  <a16:creationId xmlns:a16="http://schemas.microsoft.com/office/drawing/2014/main" id="{00000000-0008-0000-0900-000045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70" name="Rectangle 66">
              <a:extLst>
                <a:ext uri="{FF2B5EF4-FFF2-40B4-BE49-F238E27FC236}">
                  <a16:creationId xmlns:a16="http://schemas.microsoft.com/office/drawing/2014/main" id="{00000000-0008-0000-0900-000046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71" name="Rectangle 67">
              <a:extLst>
                <a:ext uri="{FF2B5EF4-FFF2-40B4-BE49-F238E27FC236}">
                  <a16:creationId xmlns:a16="http://schemas.microsoft.com/office/drawing/2014/main" id="{00000000-0008-0000-0900-000047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64" name="Group 68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65" name="Rectangle 69">
              <a:extLst>
                <a:ext uri="{FF2B5EF4-FFF2-40B4-BE49-F238E27FC236}">
                  <a16:creationId xmlns:a16="http://schemas.microsoft.com/office/drawing/2014/main" id="{00000000-0008-0000-0900-000041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66" name="Rectangle 70">
              <a:extLst>
                <a:ext uri="{FF2B5EF4-FFF2-40B4-BE49-F238E27FC236}">
                  <a16:creationId xmlns:a16="http://schemas.microsoft.com/office/drawing/2014/main" id="{00000000-0008-0000-0900-000042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77" name="Arc 73">
              <a:extLst>
                <a:ext uri="{FF2B5EF4-FFF2-40B4-BE49-F238E27FC236}">
                  <a16:creationId xmlns:a16="http://schemas.microsoft.com/office/drawing/2014/main" id="{00000000-0008-0000-0900-00004D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78" name="Rectangle 74">
              <a:extLst>
                <a:ext uri="{FF2B5EF4-FFF2-40B4-BE49-F238E27FC236}">
                  <a16:creationId xmlns:a16="http://schemas.microsoft.com/office/drawing/2014/main" id="{00000000-0008-0000-0900-00004E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79" name="Oval 75">
              <a:extLst>
                <a:ext uri="{FF2B5EF4-FFF2-40B4-BE49-F238E27FC236}">
                  <a16:creationId xmlns:a16="http://schemas.microsoft.com/office/drawing/2014/main" id="{00000000-0008-0000-0900-00004F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0" name="Rectangle 76">
              <a:extLst>
                <a:ext uri="{FF2B5EF4-FFF2-40B4-BE49-F238E27FC236}">
                  <a16:creationId xmlns:a16="http://schemas.microsoft.com/office/drawing/2014/main" id="{00000000-0008-0000-0900-000050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1" name="Rectangle 77">
              <a:extLst>
                <a:ext uri="{FF2B5EF4-FFF2-40B4-BE49-F238E27FC236}">
                  <a16:creationId xmlns:a16="http://schemas.microsoft.com/office/drawing/2014/main" id="{00000000-0008-0000-0900-000051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74" name="Group 78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75" name="Rectangle 79">
              <a:extLst>
                <a:ext uri="{FF2B5EF4-FFF2-40B4-BE49-F238E27FC236}">
                  <a16:creationId xmlns:a16="http://schemas.microsoft.com/office/drawing/2014/main" id="{00000000-0008-0000-0900-00004B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76" name="Rectangle 80">
              <a:extLst>
                <a:ext uri="{FF2B5EF4-FFF2-40B4-BE49-F238E27FC236}">
                  <a16:creationId xmlns:a16="http://schemas.microsoft.com/office/drawing/2014/main" id="{00000000-0008-0000-0900-00004C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87" name="Arc 83">
              <a:extLst>
                <a:ext uri="{FF2B5EF4-FFF2-40B4-BE49-F238E27FC236}">
                  <a16:creationId xmlns:a16="http://schemas.microsoft.com/office/drawing/2014/main" id="{00000000-0008-0000-0900-000057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8" name="Rectangle 84">
              <a:extLst>
                <a:ext uri="{FF2B5EF4-FFF2-40B4-BE49-F238E27FC236}">
                  <a16:creationId xmlns:a16="http://schemas.microsoft.com/office/drawing/2014/main" id="{00000000-0008-0000-0900-000058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9" name="Oval 85">
              <a:extLst>
                <a:ext uri="{FF2B5EF4-FFF2-40B4-BE49-F238E27FC236}">
                  <a16:creationId xmlns:a16="http://schemas.microsoft.com/office/drawing/2014/main" id="{00000000-0008-0000-0900-00005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0" name="Rectangle 86">
              <a:extLst>
                <a:ext uri="{FF2B5EF4-FFF2-40B4-BE49-F238E27FC236}">
                  <a16:creationId xmlns:a16="http://schemas.microsoft.com/office/drawing/2014/main" id="{00000000-0008-0000-0900-00005A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1" name="Rectangle 87">
              <a:extLst>
                <a:ext uri="{FF2B5EF4-FFF2-40B4-BE49-F238E27FC236}">
                  <a16:creationId xmlns:a16="http://schemas.microsoft.com/office/drawing/2014/main" id="{00000000-0008-0000-0900-00005B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84" name="Group 88">
            <a:extLst>
              <a:ext uri="{FF2B5EF4-FFF2-40B4-BE49-F238E27FC236}">
                <a16:creationId xmlns:a16="http://schemas.microsoft.com/office/drawing/2014/main" id="{00000000-0008-0000-0900-000054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85" name="Rectangle 89">
              <a:extLst>
                <a:ext uri="{FF2B5EF4-FFF2-40B4-BE49-F238E27FC236}">
                  <a16:creationId xmlns:a16="http://schemas.microsoft.com/office/drawing/2014/main" id="{00000000-0008-0000-0900-000055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86" name="Rectangle 90">
              <a:extLst>
                <a:ext uri="{FF2B5EF4-FFF2-40B4-BE49-F238E27FC236}">
                  <a16:creationId xmlns:a16="http://schemas.microsoft.com/office/drawing/2014/main" id="{00000000-0008-0000-0900-000056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93" name="Group 92">
            <a:extLst>
              <a:ext uri="{FF2B5EF4-FFF2-40B4-BE49-F238E27FC236}">
                <a16:creationId xmlns:a16="http://schemas.microsoft.com/office/drawing/2014/main" id="{00000000-0008-0000-0900-00005D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97" name="Arc 93">
              <a:extLst>
                <a:ext uri="{FF2B5EF4-FFF2-40B4-BE49-F238E27FC236}">
                  <a16:creationId xmlns:a16="http://schemas.microsoft.com/office/drawing/2014/main" id="{00000000-0008-0000-0900-000061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8" name="Rectangle 94">
              <a:extLst>
                <a:ext uri="{FF2B5EF4-FFF2-40B4-BE49-F238E27FC236}">
                  <a16:creationId xmlns:a16="http://schemas.microsoft.com/office/drawing/2014/main" id="{00000000-0008-0000-0900-000062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9" name="Oval 95">
              <a:extLst>
                <a:ext uri="{FF2B5EF4-FFF2-40B4-BE49-F238E27FC236}">
                  <a16:creationId xmlns:a16="http://schemas.microsoft.com/office/drawing/2014/main" id="{00000000-0008-0000-0900-000063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0" name="Rectangle 96">
              <a:extLst>
                <a:ext uri="{FF2B5EF4-FFF2-40B4-BE49-F238E27FC236}">
                  <a16:creationId xmlns:a16="http://schemas.microsoft.com/office/drawing/2014/main" id="{00000000-0008-0000-0900-000064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1" name="Rectangle 97">
              <a:extLst>
                <a:ext uri="{FF2B5EF4-FFF2-40B4-BE49-F238E27FC236}">
                  <a16:creationId xmlns:a16="http://schemas.microsoft.com/office/drawing/2014/main" id="{00000000-0008-0000-0900-000065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94" name="Group 98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95" name="Rectangle 99">
              <a:extLst>
                <a:ext uri="{FF2B5EF4-FFF2-40B4-BE49-F238E27FC236}">
                  <a16:creationId xmlns:a16="http://schemas.microsoft.com/office/drawing/2014/main" id="{00000000-0008-0000-0900-00005F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96" name="Rectangle 100">
              <a:extLst>
                <a:ext uri="{FF2B5EF4-FFF2-40B4-BE49-F238E27FC236}">
                  <a16:creationId xmlns:a16="http://schemas.microsoft.com/office/drawing/2014/main" id="{00000000-0008-0000-0900-000060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107" name="Arc 103">
              <a:extLst>
                <a:ext uri="{FF2B5EF4-FFF2-40B4-BE49-F238E27FC236}">
                  <a16:creationId xmlns:a16="http://schemas.microsoft.com/office/drawing/2014/main" id="{00000000-0008-0000-0900-00006B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8" name="Rectangle 104">
              <a:extLst>
                <a:ext uri="{FF2B5EF4-FFF2-40B4-BE49-F238E27FC236}">
                  <a16:creationId xmlns:a16="http://schemas.microsoft.com/office/drawing/2014/main" id="{00000000-0008-0000-0900-00006C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9" name="Oval 105">
              <a:extLst>
                <a:ext uri="{FF2B5EF4-FFF2-40B4-BE49-F238E27FC236}">
                  <a16:creationId xmlns:a16="http://schemas.microsoft.com/office/drawing/2014/main" id="{00000000-0008-0000-0900-00006D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0" name="Rectangle 106">
              <a:extLst>
                <a:ext uri="{FF2B5EF4-FFF2-40B4-BE49-F238E27FC236}">
                  <a16:creationId xmlns:a16="http://schemas.microsoft.com/office/drawing/2014/main" id="{00000000-0008-0000-0900-00006E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1" name="Rectangle 107">
              <a:extLst>
                <a:ext uri="{FF2B5EF4-FFF2-40B4-BE49-F238E27FC236}">
                  <a16:creationId xmlns:a16="http://schemas.microsoft.com/office/drawing/2014/main" id="{00000000-0008-0000-0900-00006F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104" name="Group 108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105" name="Rectangle 109">
              <a:extLst>
                <a:ext uri="{FF2B5EF4-FFF2-40B4-BE49-F238E27FC236}">
                  <a16:creationId xmlns:a16="http://schemas.microsoft.com/office/drawing/2014/main" id="{00000000-0008-0000-0900-00006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06" name="Rectangle 110">
              <a:extLst>
                <a:ext uri="{FF2B5EF4-FFF2-40B4-BE49-F238E27FC236}">
                  <a16:creationId xmlns:a16="http://schemas.microsoft.com/office/drawing/2014/main" id="{00000000-0008-0000-0900-00006A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0</xdr:colOff>
      <xdr:row>0</xdr:row>
      <xdr:rowOff>0</xdr:rowOff>
    </xdr:from>
    <xdr:to>
      <xdr:col>9</xdr:col>
      <xdr:colOff>409575</xdr:colOff>
      <xdr:row>0</xdr:row>
      <xdr:rowOff>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GrpSpPr/>
      </xdr:nvGrpSpPr>
      <xdr:grpSpPr>
        <a:xfrm>
          <a:off x="6217920" y="0"/>
          <a:ext cx="409575" cy="0"/>
          <a:chOff x="685" y="4"/>
          <a:chExt cx="32" cy="27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GrpSpPr/>
        </xdr:nvGrpSpPr>
        <xdr:grpSpPr>
          <a:xfrm>
            <a:off x="685" y="4"/>
            <a:ext cx="32" cy="27"/>
            <a:chOff x="685" y="4"/>
            <a:chExt cx="32" cy="27"/>
          </a:xfrm>
        </xdr:grpSpPr>
        <xdr:sp macro="" textlink="">
          <xdr:nvSpPr>
            <xdr:cNvPr id="117" name="Arc 113">
              <a:extLst>
                <a:ext uri="{FF2B5EF4-FFF2-40B4-BE49-F238E27FC236}">
                  <a16:creationId xmlns:a16="http://schemas.microsoft.com/office/drawing/2014/main" id="{00000000-0008-0000-0900-000075000000}"/>
                </a:ext>
              </a:extLst>
            </xdr:cNvPr>
            <xdr:cNvSpPr/>
          </xdr:nvSpPr>
          <xdr:spPr>
            <a:xfrm flipH="1">
              <a:off x="685" y="4"/>
              <a:ext cx="14" cy="1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8" name="Rectangle 114">
              <a:extLst>
                <a:ext uri="{FF2B5EF4-FFF2-40B4-BE49-F238E27FC236}">
                  <a16:creationId xmlns:a16="http://schemas.microsoft.com/office/drawing/2014/main" id="{00000000-0008-0000-0900-000076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3" y="21"/>
              <a:ext cx="14" cy="10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9" name="Oval 115">
              <a:extLst>
                <a:ext uri="{FF2B5EF4-FFF2-40B4-BE49-F238E27FC236}">
                  <a16:creationId xmlns:a16="http://schemas.microsoft.com/office/drawing/2014/main" id="{00000000-0008-0000-0900-000077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702" y="4"/>
              <a:ext cx="15" cy="13"/>
            </a:xfrm>
            <a:prstGeom prst="ellipse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round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20" name="Rectangle 116">
              <a:extLst>
                <a:ext uri="{FF2B5EF4-FFF2-40B4-BE49-F238E27FC236}">
                  <a16:creationId xmlns:a16="http://schemas.microsoft.com/office/drawing/2014/main" id="{00000000-0008-0000-0900-000078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21" name="Rectangle 117">
              <a:extLst>
                <a:ext uri="{FF2B5EF4-FFF2-40B4-BE49-F238E27FC236}">
                  <a16:creationId xmlns:a16="http://schemas.microsoft.com/office/drawing/2014/main" id="{00000000-0008-0000-0900-000079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93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  <xdr:grpSp>
        <xdr:nvGrpSpPr>
          <xdr:cNvPr id="114" name="Group 118">
            <a:extLst>
              <a:ext uri="{FF2B5EF4-FFF2-40B4-BE49-F238E27FC236}">
                <a16:creationId xmlns:a16="http://schemas.microsoft.com/office/drawing/2014/main" id="{00000000-0008-0000-0900-000072000000}"/>
              </a:ext>
            </a:extLst>
          </xdr:cNvPr>
          <xdr:cNvGrpSpPr/>
        </xdr:nvGrpSpPr>
        <xdr:grpSpPr>
          <a:xfrm>
            <a:off x="685" y="20"/>
            <a:ext cx="6" cy="11"/>
            <a:chOff x="685" y="20"/>
            <a:chExt cx="6" cy="11"/>
          </a:xfrm>
        </xdr:grpSpPr>
        <xdr:sp macro="" textlink="">
          <xdr:nvSpPr>
            <xdr:cNvPr id="115" name="Rectangle 119">
              <a:extLst>
                <a:ext uri="{FF2B5EF4-FFF2-40B4-BE49-F238E27FC236}">
                  <a16:creationId xmlns:a16="http://schemas.microsoft.com/office/drawing/2014/main" id="{00000000-0008-0000-0900-000073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7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  <xdr:sp macro="" textlink="">
          <xdr:nvSpPr>
            <xdr:cNvPr id="116" name="Rectangle 120">
              <a:extLst>
                <a:ext uri="{FF2B5EF4-FFF2-40B4-BE49-F238E27FC236}">
                  <a16:creationId xmlns:a16="http://schemas.microsoft.com/office/drawing/2014/main" id="{00000000-0008-0000-0900-000074000000}"/>
                </a:ext>
              </a:extLst>
            </xdr:cNvPr>
            <xdr:cNvSpPr>
              <a:spLocks noChangeArrowheads="1"/>
            </xdr:cNvSpPr>
          </xdr:nvSpPr>
          <xdr:spPr>
            <a:xfrm>
              <a:off x="685" y="20"/>
              <a:ext cx="6" cy="4"/>
            </a:xfrm>
            <a:prstGeom prst="rect">
              <a:avLst/>
            </a:prstGeom>
            <a:solidFill>
              <a:srgbClr val="0000FF"/>
            </a:solidFill>
            <a:ln w="9525">
              <a:solidFill>
                <a:srgbClr val="000000"/>
              </a:solidFill>
              <a:miter/>
            </a:ln>
          </xdr:spPr>
          <xdr:txBody>
            <a:bodyPr vertOverflow="clip" horzOverflow="clip" wrap="square" lIns="0" tIns="0" rIns="0" bIns="0"/>
            <a:lstStyle/>
            <a:p>
              <a:pPr algn="l">
                <a:lnSpc>
                  <a:spcPct val="100000"/>
                </a:lnSpc>
              </a:pPr>
              <a:endParaRPr/>
            </a:p>
          </xdr:txBody>
        </xdr:sp>
      </xdr:grpSp>
    </xdr:grpSp>
    <xdr:clientData/>
  </xdr:twoCellAnchor>
  <xdr:twoCellAnchor>
    <xdr:from>
      <xdr:col>9</xdr:col>
      <xdr:colOff>476250</xdr:colOff>
      <xdr:row>0</xdr:row>
      <xdr:rowOff>19050</xdr:rowOff>
    </xdr:from>
    <xdr:to>
      <xdr:col>13</xdr:col>
      <xdr:colOff>1343025</xdr:colOff>
      <xdr:row>3</xdr:row>
      <xdr:rowOff>161925</xdr:rowOff>
    </xdr:to>
    <xdr:grpSp>
      <xdr:nvGrpSpPr>
        <xdr:cNvPr id="122" name="Group 1">
          <a:extLs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GrpSpPr>
          <a:grpSpLocks/>
        </xdr:cNvGrpSpPr>
      </xdr:nvGrpSpPr>
      <xdr:grpSpPr>
        <a:xfrm>
          <a:off x="6694170" y="19050"/>
          <a:ext cx="3206115" cy="1072515"/>
          <a:chOff x="1154" y="145"/>
          <a:chExt cx="354" cy="78"/>
        </a:xfrm>
      </xdr:grpSpPr>
      <xdr:sp macro="" textlink="">
        <xdr:nvSpPr>
          <xdr:cNvPr id="123" name="Rectangle 2">
            <a:extLst>
              <a:ext uri="{FF2B5EF4-FFF2-40B4-BE49-F238E27FC236}">
                <a16:creationId xmlns:a16="http://schemas.microsoft.com/office/drawing/2014/main" id="{00000000-0008-0000-0900-00007B000000}"/>
              </a:ext>
            </a:extLst>
          </xdr:cNvPr>
          <xdr:cNvSpPr>
            <a:spLocks noChangeArrowheads="1"/>
          </xdr:cNvSpPr>
        </xdr:nvSpPr>
        <xdr:spPr>
          <a:xfrm>
            <a:off x="1225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24" name="Rectangle 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>
            <a:spLocks noChangeArrowheads="1"/>
          </xdr:cNvSpPr>
        </xdr:nvSpPr>
        <xdr:spPr>
          <a:xfrm>
            <a:off x="1154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25" name="Rectangle 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SpPr>
            <a:spLocks noChangeArrowheads="1"/>
          </xdr:cNvSpPr>
        </xdr:nvSpPr>
        <xdr:spPr>
          <a:xfrm>
            <a:off x="1297" y="181"/>
            <a:ext cx="69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26" name="Rectangle 5">
            <a:extLst>
              <a:ext uri="{FF2B5EF4-FFF2-40B4-BE49-F238E27FC236}">
                <a16:creationId xmlns:a16="http://schemas.microsoft.com/office/drawing/2014/main" id="{00000000-0008-0000-0900-00007E000000}"/>
              </a:ext>
            </a:extLst>
          </xdr:cNvPr>
          <xdr:cNvSpPr>
            <a:spLocks noChangeArrowheads="1"/>
          </xdr:cNvSpPr>
        </xdr:nvSpPr>
        <xdr:spPr>
          <a:xfrm>
            <a:off x="1367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27" name="Rectangle 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>
            <a:spLocks noChangeArrowheads="1"/>
          </xdr:cNvSpPr>
        </xdr:nvSpPr>
        <xdr:spPr>
          <a:xfrm>
            <a:off x="1438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28" name="Rectangle 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SpPr>
            <a:spLocks noRot="1" noChangeArrowheads="1"/>
          </xdr:cNvSpPr>
        </xdr:nvSpPr>
        <xdr:spPr>
          <a:xfrm>
            <a:off x="1154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담당</a:t>
            </a:r>
          </a:p>
        </xdr:txBody>
      </xdr:sp>
      <xdr:sp macro="" textlink="">
        <xdr:nvSpPr>
          <xdr:cNvPr id="129" name="Rectangle 8">
            <a:extLst>
              <a:ext uri="{FF2B5EF4-FFF2-40B4-BE49-F238E27FC236}">
                <a16:creationId xmlns:a16="http://schemas.microsoft.com/office/drawing/2014/main" id="{00000000-0008-0000-0900-000081000000}"/>
              </a:ext>
            </a:extLst>
          </xdr:cNvPr>
          <xdr:cNvSpPr>
            <a:spLocks noRot="1" noChangeArrowheads="1"/>
          </xdr:cNvSpPr>
        </xdr:nvSpPr>
        <xdr:spPr>
          <a:xfrm>
            <a:off x="1225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주무</a:t>
            </a:r>
          </a:p>
        </xdr:txBody>
      </xdr:sp>
      <xdr:sp macro="" textlink="">
        <xdr:nvSpPr>
          <xdr:cNvPr id="130" name="Rectangle 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>
            <a:spLocks noRot="1" noChangeArrowheads="1"/>
          </xdr:cNvSpPr>
        </xdr:nvSpPr>
        <xdr:spPr>
          <a:xfrm>
            <a:off x="1296" y="145"/>
            <a:ext cx="72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보세사</a:t>
            </a:r>
          </a:p>
        </xdr:txBody>
      </xdr:sp>
      <xdr:sp macro="" textlink="">
        <xdr:nvSpPr>
          <xdr:cNvPr id="131" name="Rectangle 1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SpPr>
            <a:spLocks noRot="1" noChangeArrowheads="1"/>
          </xdr:cNvSpPr>
        </xdr:nvSpPr>
        <xdr:spPr>
          <a:xfrm>
            <a:off x="1368" y="145"/>
            <a:ext cx="72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임원</a:t>
            </a:r>
          </a:p>
        </xdr:txBody>
      </xdr:sp>
      <xdr:sp macro="" textlink="">
        <xdr:nvSpPr>
          <xdr:cNvPr id="132" name="Rectangle 11">
            <a:extLst>
              <a:ext uri="{FF2B5EF4-FFF2-40B4-BE49-F238E27FC236}">
                <a16:creationId xmlns:a16="http://schemas.microsoft.com/office/drawing/2014/main" id="{00000000-0008-0000-0900-000084000000}"/>
              </a:ext>
            </a:extLst>
          </xdr:cNvPr>
          <xdr:cNvSpPr>
            <a:spLocks noRot="1" noChangeArrowheads="1"/>
          </xdr:cNvSpPr>
        </xdr:nvSpPr>
        <xdr:spPr>
          <a:xfrm>
            <a:off x="1438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사장</a:t>
            </a:r>
          </a:p>
        </xdr:txBody>
      </xdr:sp>
    </xdr:grpSp>
    <xdr:clientData/>
  </xdr:twoCellAnchor>
  <xdr:twoCellAnchor>
    <xdr:from>
      <xdr:col>9</xdr:col>
      <xdr:colOff>476250</xdr:colOff>
      <xdr:row>0</xdr:row>
      <xdr:rowOff>19050</xdr:rowOff>
    </xdr:from>
    <xdr:to>
      <xdr:col>13</xdr:col>
      <xdr:colOff>1343025</xdr:colOff>
      <xdr:row>3</xdr:row>
      <xdr:rowOff>161925</xdr:rowOff>
    </xdr:to>
    <xdr:grpSp>
      <xdr:nvGrpSpPr>
        <xdr:cNvPr id="133" name="Group 1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GrpSpPr>
          <a:grpSpLocks/>
        </xdr:cNvGrpSpPr>
      </xdr:nvGrpSpPr>
      <xdr:grpSpPr>
        <a:xfrm>
          <a:off x="6694170" y="19050"/>
          <a:ext cx="3206115" cy="1072515"/>
          <a:chOff x="1154" y="145"/>
          <a:chExt cx="354" cy="78"/>
        </a:xfrm>
      </xdr:grpSpPr>
      <xdr:sp macro="" textlink="">
        <xdr:nvSpPr>
          <xdr:cNvPr id="134" name="Rectangle 2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SpPr>
            <a:spLocks noChangeArrowheads="1"/>
          </xdr:cNvSpPr>
        </xdr:nvSpPr>
        <xdr:spPr>
          <a:xfrm>
            <a:off x="1225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35" name="Rectangle 3">
            <a:extLst>
              <a:ext uri="{FF2B5EF4-FFF2-40B4-BE49-F238E27FC236}">
                <a16:creationId xmlns:a16="http://schemas.microsoft.com/office/drawing/2014/main" id="{00000000-0008-0000-0900-000087000000}"/>
              </a:ext>
            </a:extLst>
          </xdr:cNvPr>
          <xdr:cNvSpPr>
            <a:spLocks noChangeArrowheads="1"/>
          </xdr:cNvSpPr>
        </xdr:nvSpPr>
        <xdr:spPr>
          <a:xfrm>
            <a:off x="1154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36" name="Rectangle 4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>
            <a:spLocks noChangeArrowheads="1"/>
          </xdr:cNvSpPr>
        </xdr:nvSpPr>
        <xdr:spPr>
          <a:xfrm>
            <a:off x="1297" y="181"/>
            <a:ext cx="69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SpPr>
            <a:spLocks noChangeArrowheads="1"/>
          </xdr:cNvSpPr>
        </xdr:nvSpPr>
        <xdr:spPr>
          <a:xfrm>
            <a:off x="1367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900-00008A000000}"/>
              </a:ext>
            </a:extLst>
          </xdr:cNvPr>
          <xdr:cNvSpPr>
            <a:spLocks noChangeArrowheads="1"/>
          </xdr:cNvSpPr>
        </xdr:nvSpPr>
        <xdr:spPr>
          <a:xfrm>
            <a:off x="1438" y="181"/>
            <a:ext cx="70" cy="42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clip" wrap="square" lIns="0" tIns="0" rIns="0" bIns="0"/>
          <a:lstStyle/>
          <a:p>
            <a:pPr algn="l">
              <a:lnSpc>
                <a:spcPct val="100000"/>
              </a:lnSpc>
            </a:pPr>
            <a:endParaRPr/>
          </a:p>
        </xdr:txBody>
      </xdr:sp>
      <xdr:sp macro="" textlink="">
        <xdr:nvSpPr>
          <xdr:cNvPr id="139" name="Rectangle 7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>
            <a:spLocks noRot="1" noChangeArrowheads="1"/>
          </xdr:cNvSpPr>
        </xdr:nvSpPr>
        <xdr:spPr>
          <a:xfrm>
            <a:off x="1154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담당</a:t>
            </a:r>
          </a:p>
        </xdr:txBody>
      </xdr:sp>
      <xdr:sp macro="" textlink="">
        <xdr:nvSpPr>
          <xdr:cNvPr id="140" name="Rectangle 8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SpPr>
            <a:spLocks noRot="1" noChangeArrowheads="1"/>
          </xdr:cNvSpPr>
        </xdr:nvSpPr>
        <xdr:spPr>
          <a:xfrm>
            <a:off x="1225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주무</a:t>
            </a:r>
          </a:p>
        </xdr:txBody>
      </xdr:sp>
      <xdr:sp macro="" textlink="">
        <xdr:nvSpPr>
          <xdr:cNvPr id="141" name="Rectangle 9">
            <a:extLst>
              <a:ext uri="{FF2B5EF4-FFF2-40B4-BE49-F238E27FC236}">
                <a16:creationId xmlns:a16="http://schemas.microsoft.com/office/drawing/2014/main" id="{00000000-0008-0000-0900-00008D000000}"/>
              </a:ext>
            </a:extLst>
          </xdr:cNvPr>
          <xdr:cNvSpPr>
            <a:spLocks noRot="1" noChangeArrowheads="1"/>
          </xdr:cNvSpPr>
        </xdr:nvSpPr>
        <xdr:spPr>
          <a:xfrm>
            <a:off x="1296" y="145"/>
            <a:ext cx="72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보세사</a:t>
            </a:r>
          </a:p>
        </xdr:txBody>
      </xdr:sp>
      <xdr:sp macro="" textlink="">
        <xdr:nvSpPr>
          <xdr:cNvPr id="142" name="Rectangle 10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>
            <a:spLocks noRot="1" noChangeArrowheads="1"/>
          </xdr:cNvSpPr>
        </xdr:nvSpPr>
        <xdr:spPr>
          <a:xfrm>
            <a:off x="1368" y="145"/>
            <a:ext cx="72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임원</a:t>
            </a:r>
          </a:p>
        </xdr:txBody>
      </xdr:sp>
      <xdr:sp macro="" textlink="">
        <xdr:nvSpPr>
          <xdr:cNvPr id="143" name="Rectangle 11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SpPr>
            <a:spLocks noRot="1" noChangeArrowheads="1"/>
          </xdr:cNvSpPr>
        </xdr:nvSpPr>
        <xdr:spPr>
          <a:xfrm>
            <a:off x="1438" y="145"/>
            <a:ext cx="70" cy="34"/>
          </a:xfrm>
          <a:prstGeom prst="rect">
            <a:avLst/>
          </a:prstGeom>
          <a:solidFill>
            <a:srgbClr val="FFFFFF"/>
          </a:solidFill>
          <a:ln w="19050">
            <a:solidFill>
              <a:srgbClr val="000000"/>
            </a:solidFill>
            <a:miter/>
          </a:ln>
        </xdr:spPr>
        <xdr:txBody>
          <a:bodyPr vertOverflow="clip" horzOverflow="overflow" wrap="square" lIns="27305" tIns="18415" rIns="27305" bIns="18415" anchor="ctr"/>
          <a:lstStyle/>
          <a:p>
            <a:pPr algn="ctr">
              <a:lnSpc>
                <a:spcPct val="100000"/>
              </a:lnSpc>
            </a:pPr>
            <a:r>
              <a:rPr sz="1200">
                <a:solidFill>
                  <a:srgbClr val="000000"/>
                </a:solidFill>
                <a:latin typeface="돋움"/>
                <a:ea typeface="돋움"/>
              </a:rPr>
              <a:t>사장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12</xdr:row>
      <xdr:rowOff>342899</xdr:rowOff>
    </xdr:from>
    <xdr:to>
      <xdr:col>5</xdr:col>
      <xdr:colOff>333375</xdr:colOff>
      <xdr:row>13</xdr:row>
      <xdr:rowOff>38100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714115" y="8653779"/>
          <a:ext cx="2715260" cy="457201"/>
          <a:chOff x="2609870" y="7734408"/>
          <a:chExt cx="3620307" cy="771822"/>
        </a:xfrm>
      </xdr:grpSpPr>
      <xdr:sp macro="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2609870" y="7734408"/>
            <a:ext cx="3620307" cy="771822"/>
          </a:xfrm>
          <a:prstGeom prst="rect">
            <a:avLst/>
          </a:prstGeom>
          <a:ln w="19050">
            <a:solidFill>
              <a:schemeClr val="bg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overflow" horzOverflow="overflow" wrap="square" lIns="90170" tIns="46990" rIns="90170" bIns="46990" anchor="ctr"/>
          <a:lstStyle/>
          <a:p>
            <a:pPr algn="ctr">
              <a:lnSpc>
                <a:spcPct val="100000"/>
              </a:lnSpc>
            </a:pPr>
            <a:endParaRPr/>
          </a:p>
        </xdr:txBody>
      </xdr:sp>
      <xdr:grpSp>
        <xdr:nvGrpSpPr>
          <xdr:cNvPr id="4" name="그룹 9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GrpSpPr/>
        </xdr:nvGrpSpPr>
        <xdr:grpSpPr>
          <a:xfrm>
            <a:off x="2903849" y="7777287"/>
            <a:ext cx="3269844" cy="397404"/>
            <a:chOff x="2903849" y="7777287"/>
            <a:chExt cx="3269844" cy="397404"/>
          </a:xfrm>
        </xdr:grpSpPr>
        <xdr:pic>
          <xdr:nvPicPr>
            <xdr:cNvPr id="5" name="Picture 1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/>
            <a:stretch>
              <a:fillRect/>
            </a:stretch>
          </xdr:blipFill>
          <xdr:spPr>
            <a:xfrm>
              <a:off x="2903849" y="7777287"/>
              <a:ext cx="432860" cy="368824"/>
            </a:xfrm>
            <a:prstGeom prst="rect">
              <a:avLst/>
            </a:prstGeom>
            <a:noFill/>
            <a:ln w="1">
              <a:solidFill>
                <a:schemeClr val="bg1"/>
              </a:solidFill>
              <a:miter/>
            </a:ln>
          </xdr:spPr>
        </xdr:pic>
        <xdr:pic>
          <xdr:nvPicPr>
            <xdr:cNvPr id="6" name="Picture 7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2"/>
            <a:srcRect/>
            <a:stretch>
              <a:fillRect/>
            </a:stretch>
          </xdr:blipFill>
          <xdr:spPr>
            <a:xfrm>
              <a:off x="3424225" y="7788984"/>
              <a:ext cx="2749468" cy="385707"/>
            </a:xfrm>
            <a:prstGeom prst="rect">
              <a:avLst/>
            </a:prstGeom>
            <a:noFill/>
            <a:ln w="9525">
              <a:solidFill>
                <a:schemeClr val="bg1"/>
              </a:solidFill>
              <a:miter/>
            </a:ln>
          </xdr:spPr>
        </xdr:pic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주현숙" refreshedDate="44039.698690972225" createdVersion="6" refreshedVersion="6" minRefreshableVersion="3" recordCount="1278" xr:uid="{D09868DA-3E72-441C-9B7F-1A61B7728474}">
  <cacheSource type="worksheet">
    <worksheetSource ref="A43:X43" sheet="Container"/>
  </cacheSource>
  <cacheFields count="25">
    <cacheField name="Date" numFmtId="0">
      <sharedItems containsNonDate="0" containsDate="1" containsString="0" containsBlank="1" minDate="2020-01-02T00:00:00" maxDate="2020-08-01T00:00:00" count="148"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18T00:00:00"/>
        <d v="2020-01-20T00:00:00"/>
        <d v="2020-01-21T00:00:00"/>
        <d v="2020-01-22T00:00:00"/>
        <d v="2020-01-23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0T00:00:00"/>
        <d v="2020-04-13T00:00:00"/>
        <d v="2020-04-14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5-01T00:00:00"/>
        <d v="2020-05-04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m/>
        <d v="2020-07-27T00:00:00"/>
        <d v="2020-07-28T00:00:00"/>
        <d v="2020-07-29T00:00:00"/>
        <d v="2020-07-30T00:00:00"/>
        <d v="2020-07-31T00:00:00"/>
      </sharedItems>
      <fieldGroup par="24" base="0">
        <rangePr groupBy="days" startDate="2020-01-02T00:00:00" endDate="2020-08-01T00:00:00"/>
        <groupItems count="368">
          <s v="(비어 있음)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0-08-01"/>
        </groupItems>
      </fieldGroup>
    </cacheField>
    <cacheField name="화 주" numFmtId="0">
      <sharedItems containsBlank="1" count="18">
        <s v="코만"/>
        <s v="SPCGFS(시노관세사)"/>
        <s v="공차"/>
        <s v="엔젤스셰어"/>
        <s v="자라"/>
        <s v="MPLJ"/>
        <s v="스위치코리아"/>
        <s v="케이비켐㈜"/>
        <s v="SPCGFS(시노로직스)"/>
        <s v="BNI"/>
        <s v="서강비철"/>
        <s v="서진폴리텍"/>
        <s v="하랄코"/>
        <s v="코렐"/>
        <s v="주식회사 우리앤"/>
        <s v="대진디에스"/>
        <s v="원탑"/>
        <m/>
      </sharedItems>
    </cacheField>
    <cacheField name="Container" numFmtId="0">
      <sharedItems containsBlank="1" count="806">
        <s v="BEAU2935160"/>
        <s v="TEMU5728648"/>
        <s v="BEAU4738427"/>
        <m/>
        <s v="DFSU2358070"/>
        <s v="TRHU3350188"/>
        <s v="SEGU2386165"/>
        <s v="SEGU2397508"/>
        <s v="BEAU2915251"/>
        <s v="BEAU2645747"/>
        <s v="CAAU5168573"/>
        <s v="WHSU5529903"/>
        <s v="SEGU2389056"/>
        <s v="KMTU7412944"/>
        <s v="SEGU1868671"/>
        <s v="SEGU1304049"/>
        <s v="SEGU1220631"/>
        <s v="DYLU5120880"/>
        <s v="WHSU5717475"/>
        <s v="WHSU5723890"/>
        <s v="WHSU5730271"/>
        <s v="BEAU2919410"/>
        <s v="TCKU3216102"/>
        <s v="TCLU7366725"/>
        <s v="FCIU7079687"/>
        <s v="HDMU2472414"/>
        <s v="SEGU2471210"/>
        <s v="TEMU0421896"/>
        <s v="TEMU5021613"/>
        <s v="TCNU1750474"/>
        <s v="TCNU4468314"/>
        <s v="WDFU1220820"/>
        <s v="BMOU5787821"/>
        <s v="TCLU3518373"/>
        <s v="AIR"/>
        <s v="TEMU7792707"/>
        <s v="FBLU0204060"/>
        <s v="WHSU5565731"/>
        <s v="WHSU5705290"/>
        <s v="WHSU5710758"/>
        <s v="WHSU2729549"/>
        <s v="TCNU7871581"/>
        <s v="DFSU2255215"/>
        <s v="WHSU2463680"/>
        <s v="CAAU5481649"/>
        <s v="CAAU5486738"/>
        <s v="WHSU5726970"/>
        <s v="WHSU5738673"/>
        <s v="BEAU2996274"/>
        <s v="SEGU2508896"/>
        <s v="TEMU8649516"/>
        <s v="LCL"/>
        <s v="WDFU3020539"/>
        <s v="FTAU1123870"/>
        <s v="WDFU1220420"/>
        <s v="BEAU2395170"/>
        <s v="BEAU2606289"/>
        <s v="BEAU2837020"/>
        <s v="BEAU2855975"/>
        <s v="BEAU2938771"/>
        <s v="BEAU2944692"/>
        <s v="BEAU2931118"/>
        <s v="BEAU4214327"/>
        <s v="BMOU1300200"/>
        <s v="BMOU1318723"/>
        <s v="DFSU1892796"/>
        <s v="FCIU6494560"/>
        <s v="FTAU1012881"/>
        <s v="FCIU6526327"/>
        <s v="FTAU1104709"/>
        <s v="FTAU1118030"/>
        <s v="KMTU7400901"/>
        <s v="KMTU7446986"/>
        <s v="SEGU1851072"/>
        <s v="SEGU2379232"/>
        <s v="SEGU2412109"/>
        <s v="BEAU4855608"/>
        <s v="SEGU2414164"/>
        <s v="SEGU2456489"/>
        <s v="SEGU2497111"/>
        <s v="SEGU2529693"/>
        <s v="SEGU3280959"/>
        <s v="SEGU3262220"/>
        <s v="SEGU2972485"/>
        <s v="SEGU2992183"/>
        <s v="SEGU3253212"/>
        <s v="SEGU3354218"/>
        <s v="SEGU3375566"/>
        <s v="WHSU5735503"/>
        <s v="WHSU5574950"/>
        <s v="WHSU5713757"/>
        <s v="SKLU1434831"/>
        <s v="WHSU5719204"/>
        <s v="WHSU2618674"/>
        <s v="WHSU2721825"/>
        <s v="TEMU0385947"/>
        <s v="TEMU0391410"/>
        <s v="TEMU0455155"/>
        <s v="TEMU0467027"/>
        <s v="TEMU5131631"/>
        <s v="CCLU6976141"/>
        <s v="BMOU5405929"/>
        <s v="TEMU0467665"/>
        <s v="TEMU5526518"/>
        <s v="TEMU5805765"/>
        <s v="TGBU2634524"/>
        <s v="TRHU2268394"/>
        <s v="WDFU1209483"/>
        <s v="CAAU5223829"/>
        <s v="CSLU6215056"/>
        <s v="BMOU6244388"/>
        <s v="WDFU1213312"/>
        <s v="SEGU3379520"/>
        <s v="TEMU7273620"/>
        <s v="BMOU2054395"/>
        <s v="WHSU5653690"/>
        <s v="WHSU5783841"/>
        <s v="WHSU5460854"/>
        <s v="KMTU7351181"/>
        <s v="TEMU0403146"/>
        <s v="SEGU2531073"/>
        <s v="BEAU2593725"/>
        <s v="BEAU2599359"/>
        <s v="CAAU5486960"/>
        <s v="WHSU5825171"/>
        <s v="WHSU5870695"/>
        <s v="HLXU3503377"/>
        <s v="KMTU7370068"/>
        <s v="SEGU2380249"/>
        <s v="TEMU0419543"/>
        <s v="BMOU5204884"/>
        <s v="BEAU2845977"/>
        <s v="SEGU1844957"/>
        <s v="SEGU2400392"/>
        <s v="SEGU2490360"/>
        <s v="TEMU5030214"/>
        <s v="TEMU5532948"/>
        <s v="BEAU2401289"/>
        <s v="BEAU2654034"/>
        <s v="BEAU2933255"/>
        <s v="UETU5447591"/>
        <s v="TRLU8691776"/>
        <s v="BEAU2934170"/>
        <s v="DFSU1900417"/>
        <s v="GESU1370323"/>
        <s v="SEGU2275623"/>
        <s v="SEGU2391095"/>
        <s v="SEGU2405476"/>
        <s v="SEGU2462476"/>
        <s v="SEGU2514203"/>
        <s v="TEMU0277536"/>
        <s v="TEMU0373890"/>
        <s v="TEMU0424581"/>
        <s v="TEMU0446425"/>
        <s v="SEGU9719020"/>
        <s v="TEMU4181751"/>
        <s v="TEMU5021001"/>
        <s v="TEMU5149538"/>
        <s v="JXLU2627160"/>
        <s v="TEMU1548226"/>
        <s v="BMOU6065485"/>
        <s v="HALU5685562"/>
        <s v="TEMU0446092"/>
        <s v="SEGU1760455"/>
        <s v="SEGU2376969"/>
        <s v="TEMU0453363"/>
        <s v="TEMU3116026"/>
        <s v="FCIU7320074"/>
        <s v="TGHU6607895"/>
        <s v="WHSU5788123"/>
        <s v="WHSU5807732"/>
        <s v="WHSU5213598"/>
        <s v="WHSU5849960"/>
        <s v="WHSU5825079"/>
        <s v="SEGU2419926"/>
        <s v="HDMU2848610"/>
        <s v="SEGU2386910"/>
        <s v="KMTU7384436"/>
        <s v="MRKU9629003"/>
        <s v="HASU1523419"/>
        <s v="SEGU1625579"/>
        <s v="GESU1396210"/>
        <s v="TRHU2852788"/>
        <s v="TRHU3238753"/>
        <s v="TRHU1041298"/>
        <s v="CAIU6952319"/>
        <s v="TEMU0453872"/>
        <s v="BEAU2942874"/>
        <s v="CMAU1993323"/>
        <s v="FCIU4050421"/>
        <s v="UACU5116599"/>
        <s v="BMOU6527198"/>
        <s v="SEGU6494595"/>
        <s v="PCLU4053960"/>
        <s v="PCLU4050262"/>
        <s v="GAOU2177784"/>
        <s v="TEMU7820537"/>
        <s v="NYKU4261043"/>
        <s v="WHSU5782655"/>
        <s v="WHSU5709973"/>
        <s v="WHSU5774074"/>
        <s v="DFSU4230279"/>
        <s v="HDMU4731427"/>
        <s v="WHSU5807202"/>
        <s v="WHSU2252902"/>
        <s v="WHSU5774351"/>
        <s v="BSIU2631044"/>
        <s v="TEMU5084632"/>
        <s v="BMOU2156000"/>
        <s v="BEAU2853479"/>
        <s v="CAIU6667292"/>
        <s v="KMTU7426418"/>
        <s v="BSIU2605929"/>
        <s v="WDFU1214392"/>
        <s v="TGBU5261764"/>
        <s v="TEMU4475226"/>
        <s v="BSIU2968159"/>
        <s v="TEMU5021819"/>
        <s v="SEGU2532845"/>
        <s v="TEMU5730007"/>
        <s v="DFSU1871582"/>
        <s v="SEGU2275747"/>
        <s v="SEGU2410003"/>
        <s v="SEGU2973959"/>
        <s v="FCIU7459305"/>
        <s v="WHSU5867161"/>
        <s v="WHSU5774161"/>
        <s v="WHSU5683190"/>
        <s v="WHSU5870545"/>
        <s v="WHSU2787993"/>
        <s v="WHSU5788083"/>
        <s v="KMTU9338701"/>
        <s v="DRYU9732659"/>
        <s v="TEMU0188125"/>
        <s v="SEGU2450449"/>
        <s v="SEGU2473655"/>
        <s v="TGBU2451360"/>
        <s v="BMOU5407562"/>
        <s v="SEGU2379037"/>
        <s v="TEMU0421670"/>
        <s v="TEMU0431045"/>
        <s v="BEAU2600953"/>
        <s v="SEGU3007800"/>
        <s v="BEAU4717614"/>
        <s v="UACU5345147"/>
        <s v="PONU439874"/>
        <s v="TEMU0277095"/>
        <s v="WHSU5875399"/>
        <s v="WHSU5850261"/>
        <s v="WHSU5864244"/>
        <s v="WHSU5624541"/>
        <s v="WHSU5234857"/>
        <s v="WHSU5782697"/>
        <s v="SEGU5551751"/>
        <s v="SEGU3286469"/>
        <s v="GAOU6154513"/>
        <s v="TCLU7669969"/>
        <s v="WHSU2562404"/>
        <s v="FFAU1060795"/>
        <s v="UETU5459000"/>
        <s v="WDFU1207752"/>
        <s v="BEAU2311816"/>
        <s v="SEGU3127810"/>
        <s v="TEMU0419498"/>
        <s v="TEMU3910191"/>
        <s v="CSNU4034415"/>
        <s v="CSNU6013242"/>
        <s v="TEMU0464985"/>
        <s v="BEAU2091286"/>
        <s v="BEAU2091590"/>
        <s v="MAGU5245607"/>
        <s v="TEMU6013037"/>
        <s v="BEAU4731274"/>
        <s v="SEGU4803524"/>
        <s v="CSNU6820141"/>
        <s v="WHSU5880604"/>
        <s v="WHSU5867304"/>
        <s v="WHSU5873014"/>
        <s v="WHSU5804950"/>
        <s v="WHSU5847463"/>
        <s v="SEGU2997014"/>
        <s v="SEGU2529918"/>
        <s v="SEGU2421395"/>
        <s v="BEAU2312751"/>
        <s v="DFSU1889874"/>
        <s v="TEMU0381598"/>
        <s v="TEMU8992823"/>
        <s v="WDFU1207990"/>
        <s v="BEAU2646928"/>
        <s v="BEAU2940737"/>
        <s v="SEGU3253510"/>
        <s v="WDFU1213420"/>
        <s v="BMOU8201404"/>
        <s v="SEGU9724773"/>
        <s v="TEMU0491928"/>
        <s v="BEAU2600085"/>
        <s v="WHSU5481646"/>
        <s v="WHSU5430818"/>
        <s v="WHSU5868086"/>
        <s v="WHSU5881513"/>
        <s v="WHSU5848665"/>
        <s v="WHSU2786359"/>
        <s v="GESU3914426"/>
        <s v="SUDU7684162"/>
        <s v="MRSU0217780"/>
        <s v="HASU1211149"/>
        <s v="MRKU6597181"/>
        <s v="KMTU9327395"/>
        <s v="BEAU2856009"/>
        <s v="BEAU2939504"/>
        <s v="GESU1369256"/>
        <s v="KMTU7419912"/>
        <s v="TEMU4473558"/>
        <s v="SEGU1641008"/>
        <s v="BEAU2740580"/>
        <s v="TEMU5082080"/>
        <s v="WDFU1219270"/>
        <s v="SEGU1853820"/>
        <s v="TEMU5528594"/>
        <s v="FCIU6138213 "/>
        <s v="BMOU6355360"/>
        <s v="KKTU8090512"/>
        <s v="BMOU1516035"/>
        <s v="TCKU3790018"/>
        <s v="WHSU2745283"/>
        <s v="WHSU2224958"/>
        <s v="EMCU6018051"/>
        <s v="DRYU3125581"/>
        <s v="IAAU1772889"/>
        <s v="SKHU8901713"/>
        <s v="BEAU2841694"/>
        <s v="STXU4543678"/>
        <s v="SEGU6662127"/>
        <s v="TLLU5190424"/>
        <s v="DFSU1899126"/>
        <s v="BSIU2363656"/>
        <s v="FCIU6494934"/>
        <s v="SEGU1268044"/>
        <s v="TEMU0404780"/>
        <s v="GCXU2203247"/>
        <s v="WDFU1217600"/>
        <s v="SEGU2399310"/>
        <s v="SEGU2273596"/>
        <s v="SEGU1406272"/>
        <s v="OOLU8689070"/>
        <s v="HALU5701869"/>
        <s v="WHSU5697954"/>
        <s v="WHSU5882401"/>
        <s v="BMOU8200619"/>
        <s v="BMOU8202020"/>
        <s v="WHSU5856059"/>
        <s v="WHSU5628254"/>
        <s v="WHSU5880435"/>
        <s v="WHSU5864460"/>
        <s v="WHSU2703903"/>
        <s v="HDMU2590016"/>
        <s v="ZCSU8628924"/>
        <s v="WHSU2789424"/>
        <s v="BMOU6036255"/>
        <s v="BMOU1307992"/>
        <s v="CAIU6636310"/>
        <s v="SEGU3246980"/>
        <s v="TEMU0920956"/>
        <s v="SEGU2977506"/>
        <s v="KMTU7441860"/>
        <s v="SEGU2700722"/>
        <s v="TGBU2638319"/>
        <s v="FCIU6535458"/>
        <s v="BEAU4933700"/>
        <s v="CXDU2273432"/>
        <s v="FCIU7142239"/>
        <s v="KMTU9305349"/>
        <s v="FSCU7996540"/>
        <s v="WDFU1211520"/>
        <s v="TCLU9774027"/>
        <s v="TCLU6340773"/>
        <s v="DRYU9965990"/>
        <s v="DRYU6088603"/>
        <s v="TEMU7791948"/>
        <s v="FTAU1134806 "/>
        <s v="BEAU2856380"/>
        <s v="TEMU0450662"/>
        <s v="TEMU7788158"/>
        <s v="SEGU3130882"/>
        <s v="TGBU6533614"/>
        <s v="WHSU5869713"/>
        <s v="WHSU5871881"/>
        <s v="WHSU2445579"/>
        <s v="WHSU5883732"/>
        <s v="WHSU5875779"/>
        <s v="WHSU5803526"/>
        <s v="WHSU5875486"/>
        <s v="BEAU2862892"/>
        <s v="BEAU2988509"/>
        <s v="BSIU2969411"/>
        <s v="TEMU1791386"/>
        <s v="FCIU6526076"/>
        <s v="WDFU1207027"/>
        <s v="FTAU1044298"/>
        <s v="FTAU1049237"/>
        <s v="SEGU1873045"/>
        <s v="SEGU3133027"/>
        <s v="BEAU2717220"/>
        <s v="FCIU6577406"/>
        <s v="SITU2776813"/>
        <s v="TCNU1893990"/>
        <s v="KMTU9337053"/>
        <s v="FTAU1043727"/>
        <s v="WHSU2741143"/>
        <s v="WHSU5865636"/>
        <s v="WHSU2640955"/>
        <s v="WHSU2821383"/>
        <s v="WHSU5873098"/>
        <s v="WHSU5880034"/>
        <s v="WHSU2728711"/>
        <s v="WHSU5874617"/>
        <s v="FTAU1138530"/>
        <s v="TCNU4559862"/>
        <s v="SEGU9716192"/>
        <s v="SEGU2519313"/>
        <s v="BEAU2938278"/>
        <s v="DFSU1868763"/>
        <s v="BEAU2921932"/>
        <s v="SEGU3133881"/>
        <s v="WDFU1211346"/>
        <s v="TGBU2086550"/>
        <s v="BMOU6847925"/>
        <s v="FCIU6522424"/>
        <s v="TGBU2634463"/>
        <s v="EGHU9375818"/>
        <s v="EGHU9800666"/>
        <s v="EITU9107035"/>
        <s v="BEAU2240749"/>
        <s v="BEAU2585904"/>
        <s v="BEAU2588884"/>
        <s v="BEAU2658153"/>
        <s v="BEAU2734994"/>
        <s v="BEAU2738496"/>
        <s v="BMOU1202353"/>
        <s v="BMOU1204870"/>
        <s v="TCKU2748585"/>
        <s v="FFAU1091585"/>
        <s v="WHSU2114694"/>
        <s v="KKTU8094694"/>
        <s v="TCKU2934548"/>
        <s v="BMOU1207118"/>
        <s v="CAIU6420445"/>
        <s v="CAIU6422350"/>
        <s v="CJKU8052986"/>
        <s v="CJKU8053410"/>
        <s v="CKLU3059668"/>
        <s v="DRYU3055545"/>
        <s v="SEGU6150985"/>
        <s v="TEMU2154865"/>
        <s v="CKLU3056674"/>
        <s v="DRYU3056454"/>
        <s v="DRYU3126361"/>
        <s v="FCIU4779835"/>
        <s v="FCIU5788045"/>
        <s v="FCIU6353941"/>
        <s v="FCIU6356318"/>
        <s v="GAOU2014025"/>
        <s v="GAOU2015459"/>
        <s v="OOLU8501264"/>
        <s v="SEGU2914262"/>
        <s v="TEMU0194278"/>
        <s v="MRKU7208197"/>
        <s v="HASU1167386"/>
        <s v="SUDU1326829"/>
        <s v="GAOU2019705"/>
        <s v="SEGU2343646"/>
        <s v="SEGU2346922"/>
        <s v="TEMU0257165"/>
        <s v="TEMU0258182"/>
        <s v="TEMU0261139"/>
        <s v="TEMU0314100"/>
        <s v="TEMU0316416"/>
        <s v="WDFU1220610"/>
        <s v="SEGU3251740"/>
        <s v="TRHU2328493"/>
        <s v="TEMU0317182"/>
        <s v="TEMU0319544"/>
        <s v="TEMU0320910"/>
        <s v="TEMU0323190"/>
        <s v="TEMU0324793"/>
        <s v="TGBU2397891"/>
        <s v="TGBU2405071"/>
        <s v="TGBU2415300"/>
        <s v="TEMU5535063"/>
        <s v="TEMU0375677"/>
        <s v="DFSU1878925"/>
        <s v="SEGU1647937"/>
        <s v="KMTU7399349"/>
        <s v="TEMU5390503"/>
        <s v="RFCU2304902"/>
        <s v="EITU3068435"/>
        <s v="SEGU9639408"/>
        <s v="FFAU1087353"/>
        <s v="KKFU8004510"/>
        <s v="FTAU1054090"/>
        <s v="TEMU6185463"/>
        <s v="TEMU8990327"/>
        <s v="TCLU5897810"/>
        <s v="HALU5670114"/>
        <s v="BMOU6076793"/>
        <s v="UETU5456248"/>
        <s v="TEMU5683461"/>
        <s v="TEMU5805934"/>
        <s v="WDFU1221010"/>
        <s v="WHSU5792714"/>
        <s v="WHSU5871686"/>
        <s v="WHSU5881679"/>
        <s v="OOCU8139610"/>
        <s v="MAGU4867490"/>
        <s v="CRSU9300160"/>
        <s v="KKFU8044718"/>
        <s v="HLBU1539136"/>
        <s v="GESU5733860"/>
        <s v="UETU5621471"/>
        <s v="BEAU2644930"/>
        <s v="TEMU1786820"/>
        <s v="CCLU5166444"/>
        <s v="BMOU9238080"/>
        <s v="BMOU6863042"/>
        <s v="BMOU1314435"/>
        <s v="DFSU1901603"/>
        <s v="SEGU3374852"/>
        <s v="TEMU0377094"/>
        <s v="BMOU6228561"/>
        <s v="TRHU3111820"/>
        <s v="CMAU6189540"/>
        <s v="WHSU5873441"/>
        <s v="WHSU5767408"/>
        <s v="WHSU2791798"/>
        <s v="WHSU2469333"/>
        <s v="WHSU2724188"/>
        <s v="WHSU5866186"/>
        <s v="WHSU5870946"/>
        <s v="BEAU2843423"/>
        <s v="CAIU3591613"/>
        <s v="FTAU1094283"/>
        <s v="TRHU2967874"/>
        <s v="FSCU4599663"/>
        <s v="HLBU1409488"/>
        <s v="TCLU3203925"/>
        <s v="FTAU1317622"/>
        <s v="TEMU0410802"/>
        <s v="HASU1370794"/>
        <s v="MRKU8423764"/>
        <s v="MRKU9035927"/>
        <s v="SEGU6836785"/>
        <s v="BEAU2841035"/>
        <s v="TEMU7694953"/>
        <s v="WHSU5804163"/>
        <s v="WHSU5879671"/>
        <s v="WHSU2792958"/>
        <s v="WHSU5864455"/>
        <s v="WHSU5873185"/>
        <s v="WHSU5880482"/>
        <s v="WHSU5871599"/>
        <s v="WHSU5877982"/>
        <s v="BSIU2974130"/>
        <s v="TEMU7905172"/>
        <s v="ONEU0216995"/>
        <s v="DFSU2218314"/>
        <s v="SEGU2497390"/>
        <s v="UACU8500592"/>
        <s v="TEMU0390882"/>
        <s v="TRHU2987417"/>
        <s v="GAOU2050531"/>
        <s v="SEGU3499211"/>
        <s v="TLLU3130806"/>
        <s v="SKHU9928088"/>
        <s v="HALU2084742"/>
        <s v="KMTU9320338"/>
        <s v="BEAU2949415"/>
        <s v="SEGU2415392"/>
        <s v="DFSU1880075"/>
        <s v="FTAU1095850"/>
        <s v="TGBU6910533"/>
        <s v="NYKU3844468"/>
        <s v="TGBU3152240"/>
        <s v="TLLU3145107"/>
        <s v="UETU2745078"/>
        <s v="CAIU3890580"/>
        <s v="TEMU0279190"/>
        <s v="TEMU0430075"/>
        <s v="KMTU9355910"/>
        <s v="BEAU2652601"/>
        <s v="FCIU6526543"/>
        <s v="WDFU1206714"/>
        <s v="DFSU1878186"/>
        <s v="KMTU7385900"/>
        <s v="FBLU0229005"/>
        <s v="WHSU2660972"/>
        <s v="WHSU5862391"/>
        <s v="WHLU5599124"/>
        <s v="WHLU5819614"/>
        <s v="TLLU5230487"/>
        <s v="DFSU7659734"/>
        <s v="WHSU5314741"/>
        <s v="WHSU5862637"/>
        <s v="WHSU2209383"/>
        <s v="WHSU5880918"/>
        <s v="SEGU2032515"/>
        <s v="TEMU4475648"/>
        <s v="SEGU2433694"/>
        <s v="TCLU3881331"/>
        <s v="OOLU1724008"/>
        <s v="OOLU1399968"/>
        <s v="KMTU9342701"/>
        <s v="TEMU0393623"/>
        <s v="SEGU3278951"/>
        <s v="WDFU1218232"/>
        <s v="TEMU0381860"/>
        <s v="TEMU1555035"/>
        <s v="WHSU5883199"/>
        <s v="WHSU5852330"/>
        <s v="WHSU5823604"/>
        <s v="WHSU5879331"/>
        <s v="WHSU5867053"/>
        <s v="WHSU5868954"/>
        <s v="WHSU2525313"/>
        <s v="WHSU5876435"/>
        <s v="SEGU4790047"/>
        <s v="TEMU0389623"/>
        <s v="BMOU1306851"/>
        <s v="FTAU1055327"/>
        <s v="FTAU1097446"/>
        <s v="KMTU7455838"/>
        <s v="KMTU7458837"/>
        <s v="KMTU7463387"/>
        <s v="SEGU2387080"/>
        <s v="SEGU2971196"/>
        <s v="SEGU3001587"/>
        <s v="SEGU3007440"/>
        <s v="SEGU3344729"/>
        <s v="BMOU6810016"/>
        <s v="SEGU2481590"/>
        <s v="WSAU2162900"/>
        <s v="EITU0499906"/>
        <s v="SITU9066644"/>
        <s v="BEAU2918498"/>
        <s v="FTAU1104571"/>
        <s v="WDFU1221489"/>
        <s v="CAIU6918361"/>
        <s v="OOLU1131110"/>
        <s v="HJMU1436943"/>
        <s v="WHSU5862262"/>
        <s v="WHSU5876775"/>
        <s v="WHSU5749410"/>
        <s v="TEMU6827671"/>
        <s v="WHSU5855345"/>
        <s v="WHSU5865826"/>
        <s v="WHSU5878865"/>
        <s v="TEMU0491548"/>
        <s v="SEGU1873472"/>
        <s v="WDFU1211665"/>
        <s v="TTNU5053655"/>
        <s v="UETU5447009"/>
        <s v="TLLU4163635"/>
        <s v="EISU9306373"/>
        <s v="GESU6171480"/>
        <s v="SEGU6575892"/>
        <s v="GCXU2277506"/>
        <s v="KKTU8261410"/>
        <s v="FCIU7135380"/>
        <s v="TCNU5174660"/>
        <s v="TEMU0781090"/>
        <s v="TEMU5700949"/>
        <s v="TEMU0394147"/>
        <s v="BMOU1111150"/>
        <s v="MSCU5196269"/>
        <s v="TEMU5660677"/>
        <s v="WDFU1224831"/>
        <s v="SEGU4811509"/>
        <s v="KMTU7419614"/>
        <s v="BEAU2928460 "/>
        <s v="MRKU7076341"/>
        <s v="MRKU9839798"/>
        <s v="MSKU5504118"/>
        <s v="BEAU2312509"/>
        <s v="BEAU2849648"/>
        <s v="SEGU1881586"/>
        <s v="SEGU3272188"/>
        <s v="WHSU5847545"/>
        <s v="WHSU5866988"/>
        <s v="WHSU5861754"/>
        <s v="WHSU5848860"/>
        <s v="WHSU5850699"/>
        <s v="WHSU5862621"/>
        <s v="FTAU1050460"/>
        <s v="BMOU6357738"/>
        <s v="BEAU2401817"/>
        <s v="SEGU1865570"/>
        <s v="SEGU3154293"/>
        <s v="TEMU0429238"/>
        <s v="WHSU5094523"/>
        <s v="WHSU5501378"/>
        <s v="WHSU5730570"/>
        <s v="TCNU7522928"/>
        <s v="SEGU2479226"/>
        <s v="FCIU6144561"/>
        <s v="FFAU1089103"/>
        <s v="XINU1246751"/>
        <s v="MRKU9965630"/>
        <s v="SUDU1390978"/>
        <s v="TCLU6119696"/>
        <s v="TGBU2526598"/>
        <s v="TCNU6374723"/>
        <s v="KOCU4357517"/>
        <s v="KOCU4367217"/>
        <s v="BSIU2970834"/>
        <s v="FCIU6138975"/>
        <s v="TEMU0391852"/>
        <s v="TEMU5528784"/>
        <s v="SEGU3129243"/>
        <s v="BMOU6364660"/>
        <s v="BSIU3217450"/>
        <s v="TEMU0277433"/>
        <s v="BEAU2849313"/>
        <s v="KMTU7425704"/>
        <s v="SEGU2522106"/>
        <s v="SEGU3252495"/>
        <s v="FTAU1041447"/>
        <s v="CLHU3714934"/>
        <s v="WDFU1205678"/>
        <s v="TRHU3362070"/>
        <s v="BMOU6919183"/>
        <s v="KMTU9340231"/>
        <s v="BMOU2888989"/>
        <s v="SEGU1881755"/>
        <s v="SEGU2467159"/>
        <s v="SEGU1843837"/>
        <s v="WHSU5873415"/>
        <s v="WHSU5842970"/>
        <s v="WHSU5822906"/>
        <s v="WHSU5868928"/>
        <s v="SEGU9327821"/>
        <s v="OOCU7000852"/>
        <s v="UACU3641983"/>
        <s v="KMTU7409112"/>
        <s v="BMOU1314348"/>
        <s v="TCLU3232902"/>
        <s v="KMTU7442281"/>
        <s v="TEMU0430882"/>
        <s v="KMTU7349604"/>
        <s v="KMTU7420298"/>
        <s v="BMOU6259243"/>
        <s v="OOLU8825999"/>
        <s v="DFSU1886598"/>
        <s v="TEMU0266953"/>
        <s v="FTAU1052992"/>
        <s v="OOCU7390961"/>
        <s v="SUDU8851080"/>
        <s v="BEAU2916957"/>
        <s v="WDFU1224385"/>
        <s v="TRHU2437046"/>
        <s v="BEAU4867825"/>
        <s v="GLDU7341653"/>
        <s v="반품재입고"/>
        <s v="WHSU5737682"/>
        <s v="WHSU5778568"/>
        <s v="WHSU5868717"/>
        <s v="EGHU3230083"/>
        <s v="WHSU5856315"/>
        <s v="WHSU5843745"/>
        <s v="WHSU5866123"/>
        <s v="DFSU7688877"/>
        <s v="FFAU1019385"/>
        <s v="FTAU1060555"/>
        <s v="TGBU2633683"/>
        <s v="TEMU0414599"/>
        <s v="WDFU1222459"/>
        <s v="SEGU2269575"/>
        <s v="BMOU1305990"/>
        <s v="WHSU5842097"/>
        <s v="WHSU5782341"/>
        <s v="WHSU5822320"/>
        <s v="WHSU2255286"/>
        <s v="SKHU8918275"/>
        <s v="BMOU5403377"/>
        <s v="BEAU2424216"/>
        <s v="BEAU2743717"/>
        <s v="BEAU2862491"/>
        <s v="BEAU2987668"/>
        <s v="BEAU2997711"/>
        <s v="DFSU1346711"/>
        <s v="NYKU9853981"/>
        <s v="FCIU6139185"/>
        <s v="HALU2059204"/>
        <s v="HALU2074298"/>
        <s v="HALU2074425"/>
        <s v="SEGU2302776"/>
        <s v="SKLU1603227"/>
        <s v="SKLU2021597"/>
        <s v="TEMU0015963"/>
        <s v="TEMU1168231"/>
        <s v="TEMU1230071"/>
        <s v="TEMU1548416"/>
        <s v="DFSU7693282"/>
        <s v="HASU1392978"/>
        <s v="HASU1432704"/>
        <s v="MRKU7032050"/>
        <s v="SUDU7440171"/>
        <s v="SUDU7530906"/>
      </sharedItems>
    </cacheField>
    <cacheField name="#" numFmtId="0">
      <sharedItems containsBlank="1" containsMixedTypes="1" containsNumber="1" containsInteger="1" minValue="145600" maxValue="6875312"/>
    </cacheField>
    <cacheField name="40FT" numFmtId="0">
      <sharedItems containsString="0" containsBlank="1" containsNumber="1" containsInteger="1" minValue="1" maxValue="1"/>
    </cacheField>
    <cacheField name="20FT" numFmtId="0">
      <sharedItems containsString="0" containsBlank="1" containsNumber="1" containsInteger="1" minValue="1" maxValue="1"/>
    </cacheField>
    <cacheField name="LCL" numFmtId="0">
      <sharedItems containsString="0" containsBlank="1" containsNumber="1" containsInteger="1" minValue="1" maxValue="3"/>
    </cacheField>
    <cacheField name="pallet  Q'ty" numFmtId="0">
      <sharedItems containsBlank="1" containsMixedTypes="1" containsNumber="1" containsInteger="1" minValue="1" maxValue="62"/>
    </cacheField>
    <cacheField name="Grocery" numFmtId="0">
      <sharedItems containsBlank="1" containsMixedTypes="1" containsNumber="1" containsInteger="1" minValue="1" maxValue="2640"/>
    </cacheField>
    <cacheField name="Non-Grocery" numFmtId="0">
      <sharedItems containsString="0" containsBlank="1" containsNumber="1" containsInteger="1" minValue="1" maxValue="2000"/>
    </cacheField>
    <cacheField name="actual q`ty" numFmtId="0">
      <sharedItems containsNonDate="0" containsString="0" containsBlank="1"/>
    </cacheField>
    <cacheField name="Container q'ty" numFmtId="0">
      <sharedItems containsString="0" containsBlank="1" containsNumber="1" containsInteger="1" minValue="0" maxValue="3"/>
    </cacheField>
    <cacheField name="1" numFmtId="0">
      <sharedItems containsBlank="1"/>
    </cacheField>
    <cacheField name="12" numFmtId="0">
      <sharedItems containsBlank="1"/>
    </cacheField>
    <cacheField name="작업시간" numFmtId="0">
      <sharedItems containsString="0" containsBlank="1" containsNumber="1" containsInteger="1" minValue="0" maxValue="465"/>
    </cacheField>
    <cacheField name="작업종류   (P / B)" numFmtId="0">
      <sharedItems containsBlank="1"/>
    </cacheField>
    <cacheField name="품명" numFmtId="0">
      <sharedItems containsBlank="1"/>
    </cacheField>
    <cacheField name="13" numFmtId="0">
      <sharedItems containsNonDate="0" containsString="0" containsBlank="1"/>
    </cacheField>
    <cacheField name="인원" numFmtId="0">
      <sharedItems containsString="0" containsBlank="1" containsNumber="1" containsInteger="1" minValue="1" maxValue="4"/>
    </cacheField>
    <cacheField name="BL" numFmtId="0">
      <sharedItems containsBlank="1" containsMixedTypes="1" containsNumber="1" containsInteger="1" minValue="599109288" maxValue="1525116366"/>
    </cacheField>
    <cacheField name="S_x000a_(SHORTAGHE)" numFmtId="0">
      <sharedItems containsNonDate="0" containsString="0" containsBlank="1"/>
    </cacheField>
    <cacheField name="O_x000a_(OVERAGE)" numFmtId="0">
      <sharedItems containsNonDate="0" containsString="0" containsBlank="1"/>
    </cacheField>
    <cacheField name="D_x000a_(DAMAGE)" numFmtId="0">
      <sharedItems containsNonDate="0" containsString="0" containsBlank="1"/>
    </cacheField>
    <cacheField name="비고" numFmtId="0">
      <sharedItems containsBlank="1" containsMixedTypes="1" containsNumber="1" minValue="1" maxValue="20992.2"/>
    </cacheField>
    <cacheField name="월" numFmtId="0" databaseField="0">
      <fieldGroup base="0">
        <rangePr groupBy="months" startDate="2020-01-02T00:00:00" endDate="2020-08-01T00:00:00"/>
        <groupItems count="14">
          <s v="&lt;2020-01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8-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주현숙" refreshedDate="45737.544256250003" createdVersion="8" refreshedVersion="8" minRefreshableVersion="3" recordCount="1350" xr:uid="{BCF2C066-C368-4477-9082-94EF3F96BF52}">
  <cacheSource type="worksheet">
    <worksheetSource ref="A3:X3894" sheet="Container"/>
  </cacheSource>
  <cacheFields count="24">
    <cacheField name="Date" numFmtId="0">
      <sharedItems containsNonDate="0" containsDate="1" containsString="0" containsBlank="1" minDate="2024-01-02T00:00:00" maxDate="2025-03-29T00:00:00" count="240"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5T00:00:00"/>
        <d v="2025-01-31T00:00:00"/>
        <d v="2025-02-03T00:00:00"/>
        <d v="2025-02-04T00:00:00"/>
        <d v="2025-02-05T00:00:00"/>
        <d v="2025-02-06T00:00:00"/>
        <d v="2025-02-07T00:00:00"/>
        <d v="2025-02-08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4T00:00:00"/>
        <d v="2025-03-05T00:00:00"/>
        <d v="2025-03-06T00:00:00"/>
        <d v="2025-03-07T00:00:00"/>
        <d v="2025-03-08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m/>
        <d v="2025-03-20T00:00:00"/>
        <d v="2025-03-21T00:00:00"/>
        <d v="2025-03-22T00:00:00"/>
        <d v="2025-03-24T00:00:00"/>
        <d v="2025-03-25T00:00:00"/>
        <d v="2025-03-26T00:00:00"/>
        <d v="2025-03-27T00:00:00"/>
        <d v="2025-03-28T00:00:00"/>
        <d v="2024-01-02T00:00:00" u="1"/>
        <d v="2024-01-03T00:00:00" u="1"/>
        <d v="2024-01-04T00:00:00" u="1"/>
        <d v="2024-01-05T00:00:00" u="1"/>
        <d v="2024-01-08T00:00:00" u="1"/>
        <d v="2024-01-09T00:00:00" u="1"/>
        <d v="2024-01-10T00:00:00" u="1"/>
        <d v="2024-01-11T00:00:00" u="1"/>
        <d v="2024-01-12T00:00:00" u="1"/>
        <d v="2024-01-15T00:00:00" u="1"/>
        <d v="2024-01-16T00:00:00" u="1"/>
        <d v="2024-01-17T00:00:00" u="1"/>
        <d v="2024-01-18T00:00:00" u="1"/>
        <d v="2024-01-19T00:00:00" u="1"/>
        <d v="2024-01-22T00:00:00" u="1"/>
        <d v="2024-01-23T00:00:00" u="1"/>
        <d v="2024-01-24T00:00:00" u="1"/>
        <d v="2024-01-25T00:00:00" u="1"/>
        <d v="2024-01-26T00:00:00" u="1"/>
        <d v="2024-01-29T00:00:00" u="1"/>
        <d v="2024-01-30T00:00:00" u="1"/>
        <d v="2024-01-31T00:00:00" u="1"/>
        <d v="2024-02-01T00:00:00" u="1"/>
        <d v="2024-02-02T00:00:00" u="1"/>
        <d v="2024-02-05T00:00:00" u="1"/>
        <d v="2024-02-06T00:00:00" u="1"/>
        <d v="2024-02-07T00:00:00" u="1"/>
        <d v="2024-02-08T00:00:00" u="1"/>
        <d v="2024-02-13T00:00:00" u="1"/>
        <d v="2024-02-14T00:00:00" u="1"/>
        <d v="2024-02-15T00:00:00" u="1"/>
        <d v="2024-02-16T00:00:00" u="1"/>
        <d v="2024-02-19T00:00:00" u="1"/>
        <d v="2024-02-20T00:00:00" u="1"/>
        <d v="2024-02-21T00:00:00" u="1"/>
        <d v="2024-02-22T00:00:00" u="1"/>
        <d v="2024-02-23T00:00:00" u="1"/>
        <d v="2024-02-26T00:00:00" u="1"/>
        <d v="2024-02-27T00:00:00" u="1"/>
        <d v="2024-02-28T00:00:00" u="1"/>
        <d v="2024-02-29T00:00:00" u="1"/>
        <d v="2024-03-04T00:00:00" u="1"/>
        <d v="2024-03-05T00:00:00" u="1"/>
        <d v="2024-03-06T00:00:00" u="1"/>
        <d v="2024-03-07T00:00:00" u="1"/>
        <d v="2024-03-08T00:00:00" u="1"/>
        <d v="2024-03-11T00:00:00" u="1"/>
        <d v="2024-03-12T00:00:00" u="1"/>
        <d v="2024-03-13T00:00:00" u="1"/>
        <d v="2024-03-14T00:00:00" u="1"/>
        <d v="2024-03-15T00:00:00" u="1"/>
        <d v="2024-03-18T00:00:00" u="1"/>
        <d v="2024-03-19T00:00:00" u="1"/>
        <d v="2024-03-20T00:00:00" u="1"/>
        <d v="2024-03-21T00:00:00" u="1"/>
        <d v="2024-03-22T00:00:00" u="1"/>
        <d v="2024-03-25T00:00:00" u="1"/>
        <d v="2024-03-26T00:00:00" u="1"/>
        <d v="2024-03-27T00:00:00" u="1"/>
        <d v="2024-03-28T00:00:00" u="1"/>
        <d v="2024-03-29T00:00:00" u="1"/>
        <d v="2024-04-01T00:00:00" u="1"/>
        <d v="2024-04-02T00:00:00" u="1"/>
        <d v="2024-04-03T00:00:00" u="1"/>
        <d v="2024-04-04T00:00:00" u="1"/>
        <d v="2024-04-05T00:00:00" u="1"/>
        <d v="2024-04-08T00:00:00" u="1"/>
        <d v="2024-04-09T00:00:00" u="1"/>
        <d v="2024-04-11T00:00:00" u="1"/>
        <d v="2024-04-12T00:00:00" u="1"/>
        <d v="2024-04-15T00:00:00" u="1"/>
        <d v="2024-04-16T00:00:00" u="1"/>
        <d v="2024-04-17T00:00:00" u="1"/>
        <d v="2024-04-18T00:00:00" u="1"/>
        <d v="2024-04-19T00:00:00" u="1"/>
        <d v="2024-04-22T00:00:00" u="1"/>
        <d v="2024-04-23T00:00:00" u="1"/>
        <d v="2024-04-24T00:00:00" u="1"/>
        <d v="2024-04-25T00:00:00" u="1"/>
        <d v="2024-04-26T00:00:00" u="1"/>
        <d v="2024-04-29T00:00:00" u="1"/>
        <d v="2024-04-30T00:00:00" u="1"/>
        <d v="2024-05-02T00:00:00" u="1"/>
        <d v="2024-05-03T00:00:00" u="1"/>
        <d v="2024-05-07T00:00:00" u="1"/>
        <d v="2024-05-08T00:00:00" u="1"/>
        <d v="2024-05-09T00:00:00" u="1"/>
        <d v="2024-05-10T00:00:00" u="1"/>
        <d v="2024-05-13T00:00:00" u="1"/>
        <d v="2024-05-14T00:00:00" u="1"/>
        <d v="2024-05-16T00:00:00" u="1"/>
        <d v="2024-05-17T00:00:00" u="1"/>
        <d v="2024-05-20T00:00:00" u="1"/>
        <d v="2024-05-21T00:00:00" u="1"/>
        <d v="2024-05-22T00:00:00" u="1"/>
        <d v="2024-05-23T00:00:00" u="1"/>
        <d v="2024-05-24T00:00:00" u="1"/>
        <d v="2024-05-27T00:00:00" u="1"/>
        <d v="2024-05-28T00:00:00" u="1"/>
        <d v="2024-05-29T00:00:00" u="1"/>
        <d v="2024-05-30T00:00:00" u="1"/>
        <d v="2024-05-31T00:00:00" u="1"/>
        <d v="2024-06-03T00:00:00" u="1"/>
        <d v="2024-06-04T00:00:00" u="1"/>
        <d v="2024-06-05T00:00:00" u="1"/>
        <d v="2024-06-07T00:00:00" u="1"/>
        <d v="2024-06-10T00:00:00" u="1"/>
        <d v="2024-06-11T00:00:00" u="1"/>
        <d v="2024-06-12T00:00:00" u="1"/>
        <d v="2024-06-13T00:00:00" u="1"/>
        <d v="2024-06-14T00:00:00" u="1"/>
        <d v="2024-06-17T00:00:00" u="1"/>
        <d v="2024-06-18T00:00:00" u="1"/>
        <d v="2024-06-19T00:00:00" u="1"/>
        <d v="2024-06-20T00:00:00" u="1"/>
        <d v="2024-06-21T00:00:00" u="1"/>
        <d v="2024-06-24T00:00:00" u="1"/>
        <d v="2024-06-25T00:00:00" u="1"/>
        <d v="2024-06-26T00:00:00" u="1"/>
        <d v="2024-06-27T00:00:00" u="1"/>
        <d v="2024-06-28T00:00:00" u="1"/>
        <d v="2024-07-01T00:00:00" u="1"/>
        <d v="2024-07-02T00:00:00" u="1"/>
        <d v="2024-07-03T00:00:00" u="1"/>
        <d v="2024-07-04T00:00:00" u="1"/>
        <d v="2024-07-05T00:00:00" u="1"/>
        <d v="2024-07-08T00:00:00" u="1"/>
        <d v="2024-07-09T00:00:00" u="1"/>
        <d v="2024-07-10T00:00:00" u="1"/>
        <d v="2024-07-11T00:00:00" u="1"/>
        <d v="2024-07-12T00:00:00" u="1"/>
        <d v="2024-07-15T00:00:00" u="1"/>
        <d v="2024-07-16T00:00:00" u="1"/>
        <d v="2024-07-17T00:00:00" u="1"/>
        <d v="2024-07-18T00:00:00" u="1"/>
        <d v="2024-07-19T00:00:00" u="1"/>
        <d v="2024-07-22T00:00:00" u="1"/>
        <d v="2024-07-23T00:00:00" u="1"/>
        <d v="2024-07-24T00:00:00" u="1"/>
        <d v="2024-07-25T00:00:00" u="1"/>
        <d v="2024-07-26T00:00:00" u="1"/>
        <d v="2024-07-29T00:00:00" u="1"/>
        <d v="2024-07-30T00:00:00" u="1"/>
        <d v="2024-07-31T00:00:00" u="1"/>
        <d v="2024-08-01T00:00:00" u="1"/>
        <d v="2024-08-02T00:00:00" u="1"/>
        <d v="2024-08-05T00:00:00" u="1"/>
        <d v="2024-08-06T00:00:00" u="1"/>
        <d v="2024-08-07T00:00:00" u="1"/>
        <d v="2024-08-08T00:00:00" u="1"/>
        <d v="2024-08-09T00:00:00" u="1"/>
        <d v="2024-08-12T00:00:00" u="1"/>
        <d v="2024-08-13T00:00:00" u="1"/>
        <d v="2024-08-14T00:00:00" u="1"/>
        <d v="2024-08-16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6T00:00:00" u="1"/>
        <d v="2024-08-27T00:00:00" u="1"/>
        <d v="2024-08-28T00:00:00" u="1"/>
        <d v="2024-08-29T00:00:00" u="1"/>
        <d v="2024-08-30T00:00:00" u="1"/>
        <d v="2024-09-02T00:00:00" u="1"/>
        <d v="2024-09-03T00:00:00" u="1"/>
        <d v="2024-09-04T00:00:00" u="1"/>
        <d v="2024-09-05T00:00:00" u="1"/>
        <d v="2024-09-06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</sharedItems>
    </cacheField>
    <cacheField name="화 주" numFmtId="0">
      <sharedItems containsBlank="1" count="39">
        <s v="코만"/>
        <s v="SPCGFS(시노관세사)"/>
        <s v="스위치코리아"/>
        <s v="케이비켐㈜"/>
        <s v="HS트레이딩"/>
        <s v="웰에프아이"/>
        <s v="피알로지스틱(토호식품)"/>
        <s v="비앤케이에이"/>
        <s v="피알로지스틱(유구수산)"/>
        <s v="시노로지스"/>
        <s v="시노관세사(서울아이씨)"/>
        <s v="피알로지스틱(세계주철산업)"/>
        <s v="시노관세사((주)면사랑)"/>
        <s v="자라"/>
        <s v="(주)면사랑"/>
        <s v="피알로지스틱(부강)"/>
        <s v="시노관세사(㈜동원홈푸드)"/>
        <s v="피알로지스틱(보승무역)"/>
        <s v="피알로지스틱(성공트레이딩)"/>
        <s v="피알로지스틱(성준무역)"/>
        <m/>
        <s v="아주쿡" u="1"/>
        <s v="옥타" u="1"/>
        <s v="시노로지스(티알코리아)" u="1"/>
        <s v="엔젤스셰어" u="1"/>
        <s v="시노로지스(닥터메디코스)" u="1"/>
        <s v="SPCGFS" u="1"/>
        <s v="위아더월드" u="1"/>
        <s v="대흥공업" u="1"/>
        <s v="시노관세사(밀리벳)" u="1"/>
        <s v="시노로지스(에프에스시스템)" u="1"/>
        <s v="피알로지스틱(차마요)" u="1"/>
        <s v="시노로지스(해인FS)" u="1"/>
        <s v="피아이로직스" u="1"/>
        <s v="피알로지스틱(홍서수산)" u="1"/>
        <s v="에스앤드에스비글로벌 유한회사" u="1"/>
        <s v="시노관세사(웰에프아이주식회사)" u="1"/>
        <s v="한로지스틱스(길상무역)" u="1"/>
        <s v="공차" u="1"/>
      </sharedItems>
    </cacheField>
    <cacheField name="Container" numFmtId="0">
      <sharedItems containsBlank="1" count="1630">
        <s v="FFAU1081078"/>
        <s v="TEMU5284287"/>
        <s v="NSSU7094314"/>
        <s v="CAIU5189809"/>
        <s v="WDFU1213457"/>
        <s v="TCLU3873892"/>
        <s v="DFSU1869878"/>
        <s v="KMTU7410155"/>
        <s v="BMOU1312181"/>
        <s v="TEMU0367861"/>
        <s v="TLLU6051758"/>
        <s v="CSNU1089796"/>
        <s v="FCIU5920911"/>
        <s v="WDFU1218058"/>
        <s v="WDFU1220034"/>
        <s v="BHCU3199780"/>
        <s v="SKLU2002128"/>
        <s v="FCIU7458823"/>
        <s v="SEGU2437370"/>
        <s v="DWSU2401567"/>
        <s v="MSKU7510721"/>
        <s v="LCL"/>
        <s v="HALU2433607"/>
        <s v="FBLU0160017"/>
        <s v="FCIU7543714"/>
        <s v="STXU4553721"/>
        <s v="DFSU3099884"/>
        <s v="TEMU5529374"/>
        <s v="TEMU0924144"/>
        <s v="SITU2651170"/>
        <s v="CAIU7239961"/>
        <s v="KMTU7463772"/>
        <s v="TEMU1963171"/>
        <s v="SEGU2972084"/>
        <s v="SEGU2442280"/>
        <s v="EGSU1263158"/>
        <s v="EMCU8808820"/>
        <s v="WDFU1223619"/>
        <s v="NSSU7089637"/>
        <s v="POLU4508507"/>
        <s v="GAOU6396862"/>
        <s v="EITU1173391"/>
        <s v="EITU9357667"/>
        <s v="HDMU2722848"/>
        <s v="FFAU4253102"/>
        <s v="TEMU7213209"/>
        <s v="SEKU5494975"/>
        <s v="SKHU9832725"/>
        <s v="FTAU1084393"/>
        <s v="SEGU3133900"/>
        <s v="FCIU6524366"/>
        <s v="BSIU3029129"/>
        <s v="FTAU1115869"/>
        <s v="FTAU1058394"/>
        <s v="FTAU1118277"/>
        <s v="GWSU5000405"/>
        <s v="DFSU1506770"/>
        <s v="CAIU6385149"/>
        <s v="FDCU0445871"/>
        <s v="WDFU1211990"/>
        <s v="SKHU8931847"/>
        <s v="TEMU8589401"/>
        <s v="FFAU4308397"/>
        <s v="TEMU4342310"/>
        <s v="DFSU2969001"/>
        <s v="TEMU5594153"/>
        <s v="TCNU5189865"/>
        <s v="KKFU8113737"/>
        <s v="DFSU7657942"/>
        <s v="WDFU1214962"/>
        <s v="FCIU7229540"/>
        <s v="TRHU5783994"/>
        <s v="SEGU5473915"/>
        <s v="FFAU4647030"/>
        <s v="TLLU8900068"/>
        <s v="SKLU2348851"/>
        <s v="KMTU7427121"/>
        <s v="CAIU6624069"/>
        <s v="SMCU2016650"/>
        <s v="CAIU6430762"/>
        <s v="CAIU6618301"/>
        <s v="FCGU2321759"/>
        <s v="UETU5138139"/>
        <s v="TXGU8458894"/>
        <s v="DFSU7600891"/>
        <s v="BSIU3147190"/>
        <s v="SMCU2022150"/>
        <s v="SMCU2039722"/>
        <s v="SMCU2016809"/>
        <s v="SKHU8206748"/>
        <s v="SKHU6438868"/>
        <s v="SKHU8124296"/>
        <s v="CAIU6809442"/>
        <s v="DFSU2667552"/>
        <s v="ONEU2056134"/>
        <s v="FFAU1086995"/>
        <s v="TEMU0399323"/>
        <s v="FCIU7139301"/>
        <s v="KMTU7393269"/>
        <s v="SMCU2039893"/>
        <s v="SMCU2038937"/>
        <s v="WDFU1220944"/>
        <s v="DWSU2400093"/>
        <s v="NSSU7100063"/>
        <s v="HALU2425290"/>
        <s v="BSIU2973514"/>
        <s v="BEAU2925096"/>
        <s v="BEAU4797498"/>
        <s v="SITU2885603"/>
        <s v="SKLU1552834"/>
        <s v="TEMU0787381"/>
        <s v="TEMU3907515"/>
        <s v="KMTU7410978"/>
        <s v="SEGU2474190"/>
        <s v="BEAU2607330"/>
        <s v="BEAU2929131"/>
        <s v="DFSU1876898"/>
        <s v="FTAU1036796"/>
        <s v="FTAU1113378"/>
        <s v="SEGU1527124"/>
        <s v="OOLU8346039"/>
        <s v="BEAU2601306"/>
        <s v="BEAU2918646"/>
        <s v="FTAU1072073"/>
        <s v="SEGU2269683"/>
        <s v="SEKU5217728"/>
        <s v="SEGU1849516"/>
        <s v="SEGU3145630"/>
        <s v="TEMU3289361"/>
        <s v="TGBU2633997"/>
        <s v="TGBU7066751"/>
        <s v="TXGU6744137"/>
        <s v="SKLU2358654"/>
        <s v="TRIU0575667"/>
        <s v="TEMU5527900"/>
        <s v="BEAU2933933"/>
        <s v="WBPU7079568"/>
        <s v="FFAU4550409"/>
        <s v="FCIU7236277"/>
        <s v="FBLU0196832"/>
        <s v="GAOU6005823"/>
        <s v="BMOU6494387"/>
        <s v="TXGU6748908"/>
        <s v="HALU2413540"/>
        <s v="SKLU1670760"/>
        <s v="SKLU1944476"/>
        <s v="TCNU2147737"/>
        <s v="TCNU2152688"/>
        <s v="CAIU4939051"/>
        <s v="AIR"/>
        <s v="FCIU6239306"/>
        <s v="HALU2332366"/>
        <s v="HALU2356408"/>
        <s v="SKLU2125740"/>
        <s v="TGCU2412480"/>
        <s v="HALU2409473"/>
        <s v="SEGU3366414"/>
        <s v="TEMU0448161"/>
        <s v="TXGU5041016"/>
        <s v="BSIU3028631"/>
        <s v="WDFU1207330"/>
        <s v="BMOU1424073"/>
        <s v="TCLU7229070"/>
        <s v="FFAU1023451"/>
        <s v="FTAU1067354"/>
        <s v="TEMU0409864"/>
        <s v="KMTU7372646"/>
        <s v="SEGU2484074"/>
        <s v="DFSU1988671"/>
        <s v="FCIU6517032"/>
        <s v="TEMU0452080"/>
        <s v="FTAU1050285"/>
        <s v="CAXU3009371"/>
        <s v="SKHU9408208"/>
        <s v="FTAU1044370"/>
        <s v="TEMU0267287"/>
        <s v="FTAU1105705"/>
        <s v="SEGU2969434"/>
        <s v="SEGU2314648"/>
        <s v="SKLU1001528"/>
        <s v="SKLU2105321"/>
        <s v="SKLU1406228"/>
        <s v="SKLU1923196"/>
        <s v="TCNU5290757"/>
        <s v="TCLU8144656"/>
        <s v="SKLU2031445"/>
        <s v="FTAU1073974"/>
        <s v="BSIU2967867"/>
        <s v="SEGU3131620"/>
        <s v="NSSU7115926"/>
        <s v="BSIU9800085"/>
        <s v="WDFU1208403"/>
        <s v="SKLU2022280"/>
        <s v="SKLU1603700"/>
        <s v="SEGU2379130"/>
        <s v="FCIU7274446"/>
        <s v="DRYU4303287"/>
        <s v="BEAU2411266"/>
        <s v="BEAU2744354"/>
        <s v="HALU2344460"/>
        <s v="HALU2416111"/>
        <s v="HALU2431380"/>
        <s v="HALU2434500"/>
        <s v="SKLU1537336"/>
        <s v="SKLU2119921"/>
        <s v="SEGU2521476"/>
        <s v="BEAU2939660"/>
        <s v="SEGU2421688"/>
        <s v="TEMU3333593"/>
        <s v="KMTU7477267"/>
        <s v="TEMU0912734"/>
        <s v="TEMU1223452"/>
        <s v="CBLU1120124"/>
        <s v="STXU2056080"/>
        <s v="BMOU1559823"/>
        <s v="BMOU1558787"/>
        <s v="BMOU1559926"/>
        <s v="DJLU2184108"/>
        <s v="DJLU2155990"/>
        <s v="TEMU0398179"/>
        <s v="SEGU3214659"/>
        <s v="TCLU3890518"/>
        <s v="SEGU2493899"/>
        <s v="TRHU3368084"/>
        <s v="SEGU2976916"/>
        <s v="DWSU1002794"/>
        <s v="DJLU2188417"/>
        <s v="DJLU2231004"/>
        <s v="DJLU2232762"/>
        <s v="DJLU2233500"/>
        <s v="DJLU2233732"/>
        <s v="MSKU4466184"/>
        <s v="WDFU1205662"/>
        <s v="WDFU1211032"/>
        <s v="TXGU5047729"/>
        <s v="TRHU8747007"/>
        <s v="DFSU7083187"/>
        <s v="HALU2313730"/>
        <s v="HALU2360706"/>
        <s v="SKLU2320371"/>
        <s v="SKLU2409577"/>
        <s v="SKLU2488621"/>
        <s v="SKLU1668927"/>
        <s v="SKLU1536290"/>
        <s v="BMOU6362930"/>
        <s v="BEAU2310189"/>
        <s v="TEMU0457348"/>
        <s v="SEGU2988455"/>
        <s v="SEGU2455857"/>
        <s v="KMTU7398276"/>
        <s v="HMMU2047012"/>
        <s v="WDFU1220517"/>
        <s v="BEAU2599111"/>
        <s v="TEMU0462051"/>
        <s v="GESU1436020"/>
        <s v="TEMU4351288"/>
        <s v="TEMU4489174"/>
        <s v="WDFU1223748"/>
        <s v="FTAU1042525"/>
        <s v="FTAU1111122"/>
        <s v="BEAU2655302"/>
        <s v="SEGU3350450"/>
        <s v="BEAU2924382"/>
        <s v="KMTU7468780"/>
        <s v="HLXU1082427"/>
        <s v="EAXU2024060"/>
        <s v="DRYU3121987"/>
        <s v="TEMU7054581"/>
        <s v="SEKU6739732"/>
        <s v="TEMU5681094"/>
        <s v="SEGU2467610"/>
        <s v="FFAU6243248"/>
        <s v="FFAU6055127"/>
        <s v="FTAU1027834"/>
        <s v="NSSU0192427"/>
        <s v="NSSU0199490"/>
        <s v="NSSU0201853"/>
        <s v="SEKU1114260"/>
        <s v="SEKU1115899"/>
        <s v="TXGU5031039"/>
        <s v="SEKU1294109"/>
        <s v="SEKU1298613"/>
        <s v="SEKU1384199"/>
        <s v="SEKU1453047"/>
        <s v="SEKU1479078"/>
        <s v="BMOU1390142"/>
        <s v="BMOU1559248"/>
        <s v="BMOU1561559"/>
        <s v="DJLU2180191"/>
        <s v="DJLU2182532"/>
        <s v="DWSU2402619"/>
        <s v="BEAU2920767"/>
        <s v="DYLU5117104"/>
        <s v="TEMU5663064"/>
        <s v="FFAU1044557"/>
        <s v="SKLU1312880"/>
        <s v="PHRU2603225"/>
        <s v="FTAU1029518"/>
        <s v="KMTU7392067"/>
        <s v="KMTU7452952"/>
        <s v="SEGU1885874"/>
        <s v="SNBU2293735"/>
        <s v="WDFU1209800"/>
        <s v="TGBU5078331"/>
        <s v="EAXU2020552"/>
        <s v="EAXU2034854"/>
        <s v="SEGU2269092"/>
        <s v="SEGU2533820"/>
        <s v="SEGU3155685"/>
        <s v="SEGU3330638"/>
        <s v="TEMU0423899"/>
        <s v="SKLU1987380"/>
        <s v="SKLU1407651"/>
        <s v="HALU2325897"/>
        <s v="HALU2467926"/>
        <s v="NYKU3653219"/>
        <s v="FTAU1120952"/>
        <s v="SEGU1866719"/>
        <s v="SEGU1844263"/>
        <s v="KMTU7464315"/>
        <s v="TEMU5034117"/>
        <s v="FFAU1651519"/>
        <s v="GCXU2425141"/>
        <s v="HALU2417550"/>
        <s v="SKLU2332747"/>
        <s v="FCIU6551612"/>
        <s v="CAIU3598583"/>
        <s v="DFSU1892395"/>
        <s v="BEAU2653207"/>
        <s v="BEAU2400282"/>
        <s v="SEGU2385256"/>
        <s v="SKLU2468100"/>
        <s v="SKLU2475666"/>
        <s v="TYLU9180250"/>
        <s v="KMTU7391287"/>
        <s v="TEMU4216210"/>
        <s v="SEGU2379989"/>
        <s v="HALU2469317"/>
        <s v="TEMU3908928"/>
        <s v="STXU4550928"/>
        <s v="WDFU1222567"/>
        <s v="TGHU6607935"/>
        <s v="NYKU4347810"/>
        <s v="SITU2872756"/>
        <s v="CAIU3765269"/>
        <s v="CKLU3059415"/>
        <s v="DRYU3128786"/>
        <s v="SEGU2877209"/>
        <s v="TEMU1226030"/>
        <s v="BEAU2985161"/>
        <s v="SKLU1410948"/>
        <s v="SKLU1593664"/>
        <s v="TXGU5049721"/>
        <s v="FFAU1090423"/>
        <s v="CSLU1913985"/>
        <s v="TEMU1169665"/>
        <s v="TEMU0315277"/>
        <s v="SKLU1102729"/>
        <s v="SKLU1519754"/>
        <s v="SKLU1585798"/>
        <s v="SKLU1804155"/>
        <s v="SKLU2047842"/>
        <s v="TEMU5592757"/>
        <s v="TEMU5033050"/>
        <s v="SEGU6393579"/>
        <s v="SEGU2465080"/>
        <s v="DFSU1876368"/>
        <s v="SKHU9006512"/>
        <s v="TRHU8751007"/>
        <s v="SKLU1524088"/>
        <s v="HALU2029961"/>
        <s v="HALU2357148"/>
        <m/>
        <s v="FTAU1036862"/>
        <s v="KMTU7386383"/>
        <s v="SEGU3374810"/>
        <s v="TEMU1965786"/>
        <s v="SEGU1870299"/>
        <s v="TEMU1169270"/>
        <s v="SKLU1531111"/>
        <s v="BMOU5188931"/>
        <s v="WDFU1212527"/>
        <s v="SEGU3002921"/>
        <s v="FCIU4398253"/>
        <s v="TEMU0454061"/>
        <s v="SEGU1888209"/>
        <s v="FCIU4392363"/>
        <s v="SEGU2267171"/>
        <s v="WDFU1224723"/>
        <s v="TRHU8646439"/>
        <s v="STXU2021566"/>
        <s v="SKLU1802640"/>
        <s v="SKLU1943839"/>
        <s v="SKLU1953375"/>
        <s v="SKLU2018438"/>
        <s v="SKLU2049568"/>
        <s v="SKLU2363223"/>
        <s v="TEMU0568090"/>
        <s v="TGCU2383398"/>
        <s v="TGCU2395634"/>
        <s v="BEAU2854428"/>
        <s v="BEAU2936974"/>
        <s v="TEMU0274199"/>
        <s v="SEKU5662636"/>
        <s v="CKSU2217337"/>
        <s v="BSIU3146275"/>
        <s v="CAIU2569003"/>
        <s v="CAIU6033657"/>
        <s v="CAIU6430464"/>
        <s v="CAIU6593749"/>
        <s v="CAIU6610316"/>
        <s v="CAIU6614477"/>
        <s v="DFSU1016279"/>
        <s v="FCGU2247970"/>
        <s v="SMCU2019325"/>
        <s v="SEGU2487279"/>
        <s v="FTAU1016892"/>
        <s v="SEGU3374111"/>
        <s v="FTAU1072432"/>
        <s v="FTAU1080171"/>
        <s v="FCIU7145979"/>
        <s v="GCXU5936103"/>
        <s v="GCXU2122696"/>
        <s v="HDMU2771056"/>
        <s v="HMMU2081589"/>
        <s v="KOCU2015691"/>
        <s v="KOCU2069846"/>
        <s v="BSIU2967996"/>
        <s v="BEAU2606139"/>
        <s v="TEMU5731868"/>
        <s v="SKLU2310440"/>
        <s v="FCIU6588484"/>
        <s v="SEGU2379607" u="1"/>
        <s v="CAIU6168230" u="1"/>
        <s v="BSIU2918590" u="1"/>
        <s v="CAIU6382860" u="1"/>
        <s v="BHCU3201110" u="1"/>
        <s v="POLU2010623" u="1"/>
        <s v="POLU2002459" u="1"/>
        <s v="CAIU6799489" u="1"/>
        <s v="TGBU4382910" u="1"/>
        <s v="EAXU2014082" u="1"/>
        <s v="EAXU2021944" u="1"/>
        <s v="TEMU5767217" u="1"/>
        <s v="SEGU2525511" u="1"/>
        <s v="WDFU3019610" u="1"/>
        <s v="TLLU3230169" u="1"/>
        <s v="SKLU1517176" u="1"/>
        <s v="GESU1361620" u="1"/>
        <s v="MWLU1800397" u="1"/>
        <s v="FCIU5960447" u="1"/>
        <s v="FCIU5967400" u="1"/>
        <s v="CAIU6422915" u="1"/>
        <s v="WDFU1212738" u="1"/>
        <s v="SKLU3507602" u="1"/>
        <s v="TRHU2799636" u="1"/>
        <s v="SKLU1613781" u="1"/>
        <s v="DFSU1925483" u="1"/>
        <s v="UETU5690066" u="1"/>
        <s v="SUDU7807673" u="1"/>
        <s v="MSKU7574006" u="1"/>
        <s v="TLLU2156299" u="1"/>
        <s v="CBLU1104761" u="1"/>
        <s v="DWSU1002789" u="1"/>
        <s v="PHRU2201083" u="1"/>
        <s v="SKLU1618485" u="1"/>
        <s v="BSIU2994760" u="1"/>
        <s v="SKLU2058003" u="1"/>
        <s v="SKLU2051293" u="1"/>
        <s v="TRHU3355831" u="1"/>
        <s v="KMTU7441916" u="1"/>
        <s v="TEMU0188357" u="1"/>
        <s v="DFSU1828713" u="1"/>
        <s v="DWSU1002156" u="1"/>
        <s v="BOMU2207280" u="1"/>
        <s v="DWSU2401886" u="1"/>
        <s v="DWSU2407863" u="1"/>
        <s v="WFHU1413733" u="1"/>
        <s v="SEGU2478847" u="1"/>
        <s v="FTAU1050773" u="1"/>
        <s v="DFSU1892100" u="1"/>
        <s v="SEGU2477218" u="1"/>
        <s v="BEAU2994712" u="1"/>
        <s v="CXDU2375136" u="1"/>
        <s v="DFSU1459024" u="1"/>
        <s v="BMOU5908939" u="1"/>
        <s v="CAIU4849111" u="1"/>
        <s v="SKLU2039770" u="1"/>
        <s v="FCIU7459922" u="1"/>
        <s v="CXDU1753967" u="1"/>
        <s v="TCLU7781578" u="1"/>
        <s v="MEDU7770264" u="1"/>
        <s v="WDFU1205699" u="1"/>
        <s v="GAOU6630266" u="1"/>
        <s v="TCNU5940169" u="1"/>
        <s v="SKLU2108444" u="1"/>
        <s v="EAXU2016887" u="1"/>
        <s v="GLDU9826782" u="1"/>
        <s v="TRHU3944560" u="1"/>
        <s v="MEDU8723360" u="1"/>
        <s v="MSMU7739431" u="1"/>
        <s v="GLDU9801439" u="1"/>
        <s v="SKLU2121106" u="1"/>
        <s v="FTAU1025718" u="1"/>
        <s v="SEGU2414884" u="1"/>
        <s v="TEMU8260669" u="1"/>
        <s v="FBIU0252931" u="1"/>
        <s v="FTAU1633560" u="1"/>
        <s v="SKLU1954068" u="1"/>
        <s v="SKLU2109775" u="1"/>
        <s v="SKLU1996675" u="1"/>
        <s v="SKLU1981931" u="1"/>
        <s v="TEMU4058460" u="1"/>
        <s v="TEMU4143561" u="1"/>
        <s v="FCIU6110197" u="1"/>
        <s v="SKLU1422569" u="1"/>
        <s v="SKLU2014900" u="1"/>
        <s v="SKLU1908910" u="1"/>
        <s v="FTAU1745786" u="1"/>
        <s v="DWSU1001951" u="1"/>
        <s v="DWSU2407987" u="1"/>
        <s v="HALU3719088" u="1"/>
        <s v="WDFU1215188" u="1"/>
        <s v="EAXU2014349" u="1"/>
        <s v="SKLU2072450" u="1"/>
        <s v="SKLU1556043" u="1"/>
        <s v="SKHU8111690" u="1"/>
        <s v="BOMU2331135" u="1"/>
        <s v="WDFU1221663 " u="1"/>
        <s v="SEGU2341582" u="1"/>
        <s v="SKHU8919121" u="1"/>
        <s v="SKLU1566627" u="1"/>
        <s v="HALU2043810" u="1"/>
        <s v="TEMU1217866" u="1"/>
        <s v="FCIU6057826" u="1"/>
        <s v="SKLU1583115" u="1"/>
        <s v="SKLU1904180" u="1"/>
        <s v="SKLU1586393" u="1"/>
        <s v="TEMU3106310" u="1"/>
        <s v="ZHFU2811200" u="1"/>
        <s v="SEGU2502199" u="1"/>
        <s v="BEAU4210614" u="1"/>
        <s v="FCIU9714523" u="1"/>
        <s v="GESU6304664" u="1"/>
        <s v="SKHU9420477" u="1"/>
        <s v="WDFU1206144" u="1"/>
        <s v="SEKU4968323" u="1"/>
        <s v="SKLU1944100" u="1"/>
        <s v="HALU3705079" u="1"/>
        <s v="PHRU2502317" u="1"/>
        <s v="WFHU1406858" u="1"/>
        <s v="FCIU6493373" u="1"/>
        <s v="CXDU2381252" u="1"/>
        <s v="SKLU2079562" u="1"/>
        <s v="SKLU1537779" u="1"/>
        <s v="BEAU2742407" u="1"/>
        <s v="DWSU1000889" u="1"/>
        <s v="DWSU2400811" u="1"/>
        <s v="DWSU2401401" u="1"/>
        <s v="WDFU1222504" u="1"/>
        <s v="SKLU1303934" u="1"/>
        <s v="SKHU6377551" u="1"/>
        <s v="SEGU2441766" u="1"/>
        <s v="SEGU2436311" u="1"/>
        <s v="SEGU1847128" u="1"/>
        <s v="FTAU1030020" u="1"/>
        <s v="FTAU1029138" u="1"/>
        <s v="SKLU2114771" u="1"/>
        <s v="SKLU2030074" u="1"/>
        <s v="SKLU2043765" u="1"/>
        <s v="SKLU2061136" u="1"/>
        <s v="SKLU1925075" u="1"/>
        <s v="POLU4500785" u="1"/>
        <s v="FCIU4759227" u="1"/>
        <s v="FCIU5180899" u="1"/>
        <s v="HALU2030387" u="1"/>
        <s v="FBLU0066612" u="1"/>
        <s v="BMOU5191909" u="1"/>
        <s v="HALU5634014" u="1"/>
        <s v="HLHU8328040" u="1"/>
        <s v="SKHU9407562" u="1"/>
        <s v="SKHU9926315" u="1"/>
        <s v="SKHU8718195" u="1"/>
        <s v="SKHU9303465" u="1"/>
        <s v="SKHU9807595" u="1"/>
        <s v="TCNU7534744" u="1"/>
        <s v="SITU2845684" u="1"/>
        <s v="TEMU5663085" u="1"/>
        <s v="FTAU1103277" u="1"/>
        <s v="FTAU1088887" u="1"/>
        <s v="SEGU3007604" u="1"/>
        <s v="CMAU2551624" u="1"/>
        <s v="CAIU2531271" u="1"/>
        <s v="MSKU5675316" u="1"/>
        <s v="DFSU1888040" u="1"/>
        <s v="WDFU1222905" u="1"/>
        <s v="BEAU2657769" u="1"/>
        <s v="GAOU2013219" u="1"/>
        <s v="SEGU2343100" u="1"/>
        <s v="TEMU1963361" u="1"/>
        <s v="CAIU6919603" u="1"/>
        <s v="TCLU7809320" u="1"/>
        <s v="TEMU0647100" u="1"/>
        <s v="TCKU3621487" u="1"/>
        <s v="SKLU1941517" u="1"/>
        <s v="SKLU1579603" u="1"/>
        <s v="BEAU4359845" u="1"/>
        <s v="KMTU7441618" u="1"/>
        <s v="SKLU1543663" u="1"/>
        <s v="TGHU0177420" u="1"/>
        <s v="SKLU1929830" u="1"/>
        <s v="DFSU1504972" u="1"/>
        <s v="SKLU1328906" u="1"/>
        <s v="TCLU1479658" u="1"/>
        <s v="CICU9555670" u="1"/>
        <s v="BEAU2658024" u="1"/>
        <s v="BEAU2694504" u="1"/>
        <s v="WFHU1430833" u="1"/>
        <s v="STXU2048865" u="1"/>
        <s v="SKHU9503709" u="1"/>
        <s v="SKHU6375672" u="1"/>
        <s v="CICU9553955" u="1"/>
        <s v="CICU9554205" u="1"/>
        <s v="CICU9554627" u="1"/>
        <s v="FTAU1044810" u="1"/>
        <s v="SEGU1874606" u="1"/>
        <s v="SEGU2398314" u="1"/>
        <s v="FCIU6494024" u="1"/>
        <s v="CICU9554226" u="1"/>
        <s v="CICU9554571" u="1"/>
        <s v="WFHU1413775" u="1"/>
        <s v="HALU5655064" u="1"/>
        <s v="HALU5670372" u="1"/>
        <s v="HALU5671640" u="1"/>
        <s v="WDFU1208390" u="1"/>
        <s v="CBHU5694246" u="1"/>
        <s v="SKLU0716321" u="1"/>
        <s v="UETU2192603" u="1"/>
        <s v="SKHU9548431" u="1"/>
        <s v="SKLU2116516" u="1"/>
        <s v="EAXU2023438" u="1"/>
        <s v="EAXU2024727" u="1"/>
        <s v="EAXU2027665" u="1"/>
        <s v="CAIU6169509" u="1"/>
        <s v="SKLU1306620" u="1"/>
        <s v="TRHU1580556" u="1"/>
        <s v="TEMU0913108" u="1"/>
        <s v="SKLU1648453" u="1"/>
        <s v="HALU2109331" u="1"/>
        <s v="CAIU9914729" u="1"/>
        <s v="SKHU8925607" u="1"/>
        <s v="SKHU9828140" u="1"/>
        <s v="SKHU9927841" u="1"/>
        <s v="TEMU5108436" u="1"/>
        <s v="DWSU2401145" u="1"/>
        <s v="WSDU4989913" u="1"/>
        <s v="TEMU5227760" u="1"/>
        <s v="BEAU2844707" u="1"/>
        <s v="FTAU1136373" u="1"/>
        <s v="SEGU2490776" u="1"/>
        <s v="SEGU2506580" u="1"/>
        <s v="SEGU3159891" u="1"/>
        <s v="BMOU1304252" u="1"/>
        <s v="WSDU4986010" u="1"/>
        <s v="WSDU4989256" u="1"/>
        <s v="WSDU4985775" u="1"/>
        <s v="SKLU2125673" u="1"/>
        <s v="SKLU1627810" u="1"/>
        <s v="SKLU0740631" u="1"/>
        <s v="BEAU2999289" u="1"/>
        <s v="TEMU5158463" u="1"/>
        <s v="BEAU4259980" u="1"/>
        <s v="CAIU7143725" u="1"/>
        <s v="SITU2783495" u="1"/>
        <s v="SKLU1402270" u="1"/>
        <s v="BEAU2860713" u="1"/>
        <s v="TRHU1588454" u="1"/>
        <s v="SEGU2489604" u="1"/>
        <s v="SKLU1674529" u="1"/>
        <s v="TLLU2661330" u="1"/>
        <s v="CAIU8663296" u="1"/>
        <s v="DFSU7152610" u="1"/>
        <s v="SKLU2127721" u="1"/>
        <s v="TEMU0013976" u="1"/>
        <s v="FTAU1117476" u="1"/>
        <s v="SEGU2145954" u="1"/>
        <s v="FCIU9445867" u="1"/>
        <s v="GESU6075526" u="1"/>
        <s v="SKHU6336830" u="1"/>
        <s v="TEMU8978023" u="1"/>
        <s v="SMCU1279821" u="1"/>
        <s v="SKLU1567562" u="1"/>
        <s v="SKLU1934246" u="1"/>
        <s v="SKLU1955640" u="1"/>
        <s v="SKLU1818539" u="1"/>
        <s v="BSIU3036792" u="1"/>
        <s v="KKTU8130240" u="1"/>
        <s v="TEMU2334701" u="1"/>
        <s v="TRHU3212152" u="1"/>
        <s v="TCLU6816509" u="1"/>
        <s v="SKLU0734027" u="1"/>
        <s v="BMOU1314121" u="1"/>
        <s v="FCIU6524427" u="1"/>
        <s v="SEGU1883871" u="1"/>
        <s v="SEGU2410030" u="1"/>
        <s v="SEGU3005767" u="1"/>
        <s v="SEGU3949474" u="1"/>
        <s v="WDFU1214812" u="1"/>
        <s v="BEAU2948867" u="1"/>
        <s v="BEAU2942088" u="1"/>
        <s v="FTAU1067483" u="1"/>
        <s v="FTAU1087221" u="1"/>
        <s v="KMTU7457580" u="1"/>
        <s v="SEGU1865564" u="1"/>
        <s v="BEAU2931550" u="1"/>
        <s v="TXGU5014514" u="1"/>
        <s v="FFAU4439951" u="1"/>
        <s v="BEAU2838704" u="1"/>
        <s v="SKLU1939227" u="1"/>
        <s v="CICU1011515" u="1"/>
        <s v="CICU1011520" u="1"/>
        <s v="CICU9554355" u="1"/>
        <s v="SKLU2318306" u="1"/>
        <s v="TCNU8842314" u="1"/>
        <s v="BMOU5942872" u="1"/>
        <s v="HLHU8327315" u="1"/>
        <s v="SKHU9516310" u="1"/>
        <s v="WDFU1206782" u="1"/>
        <s v="BSIU3202790" u="1"/>
        <s v="GLDU9363380" u="1"/>
        <s v="TGHU9482908" u="1"/>
        <s v="WHSU2290266" u="1"/>
        <s v="SEGU2436271" u="1"/>
        <s v="BMOU5194575" u="1"/>
        <s v="TEMU5756716" u="1"/>
        <s v="SEKU5939130" u="1"/>
        <s v="CICU9555270" u="1"/>
        <s v="CICU9555290" u="1"/>
        <s v="CICU9555691" u="1"/>
        <s v="FCIU6489671" u="1"/>
        <s v="WDFU1214509" u="1"/>
        <s v="SEKU5952131" u="1"/>
        <s v="WDFU1223590" u="1"/>
        <s v="SKLU1318066" u="1"/>
        <s v="BEAU2644611" u="1"/>
        <s v="BEAU2991652" u="1"/>
        <s v="WDFU1216137" u="1"/>
        <s v="SMCU1056849" u="1"/>
        <s v="SKLU1508533" u="1"/>
        <s v="HLHU8326406" u="1"/>
        <s v="HLHU8378020" u="1"/>
        <s v="HLHU8387546" u="1"/>
        <s v="HLHU8387891" u="1"/>
        <s v="HLHU8387905" u="1"/>
        <s v="SKHU8914480" u="1"/>
        <s v="SKHU9830173" u="1"/>
        <s v="SKHU9902524" u="1"/>
        <s v="SKHU9906704" u="1"/>
        <s v="GAOU6021104" u="1"/>
        <s v="MSCU5259069" u="1"/>
        <s v="FANU1475244" u="1"/>
        <s v="CAIU6205550" u="1"/>
        <s v="HALU2032538" u="1"/>
        <s v="SKLU2048941" u="1"/>
        <s v="PCLU5050312" u="1"/>
        <s v="DWSU2406851" u="1"/>
        <s v="CLHU2628385" u="1"/>
        <s v="SKLU1629730" u="1"/>
        <s v="SKLU2055067" u="1"/>
        <s v="SKLU1996042" u="1"/>
        <s v="ZHFU8860270" u="1"/>
        <s v="EAXU2029631" u="1"/>
        <s v="SEGU2649699" u="1"/>
        <s v="TEMU0805361" u="1"/>
        <s v="EAXU2015469" u="1"/>
        <s v="TEMU1309520" u="1"/>
        <s v="SKLU1805866" u="1"/>
        <s v="CXDU2375373" u="1"/>
        <s v="FTAU1070194" u="1"/>
        <s v="HALU2314721" u="1"/>
        <s v="SKLU2113163" u="1"/>
        <s v="SKLU2121683" u="1"/>
        <s v="SKLU2036663" u="1"/>
        <s v="SKLU1902249" u="1"/>
        <s v="SKLU2358844" u="1"/>
        <s v="WDFU1207840" u="1"/>
        <s v="HALU2303178" u="1"/>
        <s v="SKLU1634547" u="1"/>
        <s v="SKLU1976771" u="1"/>
        <s v="SKLU2000296" u="1"/>
        <s v="SKLU2037551" u="1"/>
        <s v="TXGU5040386" u="1"/>
        <s v="FTAU1065686" u="1"/>
        <s v="BSIU9656614" u="1"/>
        <s v="SEGU4807999" u="1"/>
        <s v="BMOU6244433" u="1"/>
        <s v="DFSU1877512" u="1"/>
        <s v="TEMU0443386" u="1"/>
        <s v="BEAU2927020" u="1"/>
        <s v="FCIU6533861" u="1"/>
        <s v="CKSU2217281" u="1"/>
        <s v="HLHU8385939" u="1"/>
        <s v="HLHU8386869" u="1"/>
        <s v="HLHU8387090" u="1"/>
        <s v="HLHU8387187" u="1"/>
        <s v="HLHU8387206" u="1"/>
        <s v="SEKU4969844" u="1"/>
        <s v="TCLU6604011" u="1"/>
        <s v="WFHU5165933" u="1"/>
        <s v="HLHU8204049" u="1"/>
        <s v="SKLU2308463" u="1"/>
        <s v="CAIU2728086" u="1"/>
        <s v="TGBU6705858" u="1"/>
        <s v="WDFU1219795" u="1"/>
        <s v="SITU2710225" u="1"/>
        <s v="DFSU1814345" u="1"/>
        <s v="WDFU1211731" u="1"/>
        <s v="ONEU1020008" u="1"/>
        <s v="TRHU7406351" u="1"/>
        <s v="SEGU1864017" u="1"/>
        <s v="SEGU2975606" u="1"/>
        <s v="TEMU0186396" u="1"/>
        <s v="DFSU1871710" u="1"/>
        <s v="DFSU1882442" u="1"/>
        <s v="SEKU1387855" u="1"/>
        <s v="WDFU1210503" u="1"/>
        <s v="SKLU1951454" u="1"/>
        <s v="TEMU4182090" u="1"/>
        <s v="SEGU3290010" u="1"/>
        <s v="STXU4548880" u="1"/>
        <s v="HALU2348450" u="1"/>
        <s v="SKLU0747641" u="1"/>
        <s v="SKLU2311385" u="1"/>
        <s v="CAIU6197970" u="1"/>
        <s v="CAIU6198831" u="1"/>
        <s v="FCIU3804825" u="1"/>
        <s v="FTAU1033457" u="1"/>
        <s v="TEMU0464835" u="1"/>
        <s v="SEGU2463282" u="1"/>
        <s v="SEGU2393518" u="1"/>
        <s v="AAMU9003137" u="1"/>
        <s v="FTAU1739660" u="1"/>
        <s v="BMOU4916708" u="1"/>
        <s v="BMOU6001222" u="1"/>
        <s v="SKHU8103420" u="1"/>
        <s v="SKHU9111101" u="1"/>
        <s v="SKHU9111483" u="1"/>
        <s v="SKHU9201885" u="1"/>
        <s v="TRHU2561308" u="1"/>
        <s v="SEGU2397914" u="1"/>
        <s v="BEAU2834801" u="1"/>
        <s v="SEGU3246810" u="1"/>
        <s v="KMTU7395615" u="1"/>
        <s v="SKHU9612720" u="1"/>
        <s v="SKHU9809453" u="1"/>
        <s v="SKHU9832453" u="1"/>
        <s v="HLHU8111033" u="1"/>
        <s v="HLHU8378122" u="1"/>
        <s v="SKHU6306218" u="1"/>
        <s v="SKHU9613012" u="1"/>
        <s v="SKHU9944880" u="1"/>
        <s v="MRSU0032513" u="1"/>
        <s v="MSKU7897945" u="1"/>
        <s v="TTNU1284208" u="1"/>
        <s v="TEMU0421448" u="1"/>
        <s v="BEAU2915626" u="1"/>
        <s v="SKHU9928494" u="1"/>
        <s v="FSCU8503398" u="1"/>
        <s v="KOCU4948398" u="1"/>
        <s v="SEGU2471400" u="1"/>
        <s v="BEAU2323545" u="1"/>
        <s v="KMTU7467206" u="1"/>
        <s v="WDFU1217832" u="1"/>
        <s v="CAIU4868153" u="1"/>
        <s v="NYKU9893480" u="1"/>
        <s v="FTAU1303655" u="1"/>
        <s v="CAIU3829701" u="1"/>
        <s v="CAIU6021450" u="1"/>
        <s v="TRHU3125700" u="1"/>
        <s v="DRYU3124749" u="1"/>
        <s v="CKSU2217614" u="1"/>
        <s v="FTAU1127751" u="1"/>
        <s v="FTAU1123340" u="1"/>
        <s v="CAIU3587402" u="1"/>
        <s v="CAIU6921257" u="1"/>
        <s v="TEMU0396303" u="1"/>
        <s v="TEMU8375884" u="1"/>
        <s v="DFSU1876141" u="1"/>
        <s v="BEAU2086504" u="1"/>
        <s v="CAIU7238008" u="1"/>
        <s v="SEGU2084484" u="1"/>
        <s v="BMOU1301295" u="1"/>
        <s v="TEMU8572564" u="1"/>
        <s v="SEGU2388070" u="1"/>
        <s v="TEMU4639607" u="1"/>
        <s v="SEGU2431367" u="1"/>
        <s v="SEGU1846939" u="1"/>
        <s v="SKLU1988704" u="1"/>
        <s v="BEAU2402182" u="1"/>
        <s v="FTAU1052605" u="1"/>
        <s v="TEMU5701035" u="1"/>
        <s v="DFSU3091878" u="1"/>
        <s v="KMTU7402099" u="1"/>
        <s v="TEMU0273361" u="1"/>
        <s v="TCLU4548752" u="1"/>
        <s v="WDFU1216179" u="1"/>
        <s v="HALU2318650" u="1"/>
        <s v="FFAU2591380" u="1"/>
        <s v="EAXU2015319" u="1"/>
        <s v="EAXU2025370" u="1"/>
        <s v="TEMU3852984" u="1"/>
        <s v="BSIU3158846" u="1"/>
        <s v="MOFU5835912" u="1"/>
        <s v="BEAU2656103" u="1"/>
        <s v="BEAU2941543" u="1"/>
        <s v="KMTU7436360" u="1"/>
        <s v="SEGU2515025" u="1"/>
        <s v="SEGU2527242" u="1"/>
        <s v="FCIU6061174" u="1"/>
        <s v="SEGU1654941" u="1"/>
        <s v="SKLU1328887" u="1"/>
        <s v="SKLU1511645" u="1"/>
        <s v="SKLU1627039" u="1"/>
        <s v="SKLU2071176" u="1"/>
        <s v="TEMU1228454" u="1"/>
        <s v="CAIU6019962" u="1"/>
        <s v="FCIU5945632" u="1"/>
        <s v="TEMU0283246" u="1"/>
        <s v="FTAU1087710" u="1"/>
        <s v="SEGU1680642" u="1"/>
        <s v="FTAU1035151" u="1"/>
        <s v="FTAU1098210" u="1"/>
        <s v="BEAU2990297" u="1"/>
        <s v="SKLU1819875" u="1"/>
        <s v="UETU2481530" u="1"/>
        <s v="TEMU0780094" u="1"/>
        <s v="BEAU2835454" u="1"/>
        <s v="TEMU0394023" u="1"/>
        <s v="CAIU6913842" u="1"/>
        <s v="DFSU1905260" u="1"/>
        <s v="CRSU1061075" u="1"/>
        <s v="DFSU1737151" u="1"/>
        <s v="SEGU2656759" u="1"/>
        <s v="SKLU2305171" u="1"/>
        <s v="SKLU2314635" u="1"/>
        <s v="SKLU2356857" u="1"/>
        <s v="SKLU2339546" u="1"/>
        <s v="WDFU1223877" u="1"/>
        <s v="POLU4507244" u="1"/>
        <s v="BSIU8196047" u="1"/>
        <s v="SKLU2324530" u="1"/>
        <s v="SKLU2309156" u="1"/>
        <s v="KMTU7405776" u="1"/>
        <s v="SEKU5660145" u="1"/>
        <s v="HALU2319451" u="1"/>
        <s v="HALU2319533" u="1"/>
        <s v="HALU2323831" u="1"/>
        <s v="HALU2324210" u="1"/>
        <s v="SKLU2340824" u="1"/>
        <s v="TGBU2102840" u="1"/>
        <s v="SKLU1572810" u="1"/>
        <s v="TRHU1451501" u="1"/>
        <s v="SKLU1631168" u="1"/>
        <s v="HALU2080198" u="1"/>
        <s v="HALU2319723" u="1"/>
        <s v="HALU2324294" u="1"/>
        <s v="HALU2324308" u="1"/>
        <s v="HALU2324524" u="1"/>
        <s v="HALU2350842" u="1"/>
        <s v="TEMU8587754" u="1"/>
        <s v="TEMU1228515" u="1"/>
        <s v="HALU2364131" u="1"/>
        <s v="BSIU3153649" u="1"/>
        <s v="SKLU2360060" u="1"/>
        <s v="TEMU0746968" u="1"/>
        <s v="TGBU5676837" u="1"/>
        <s v="TEMU0459510" u="1"/>
        <s v="ONEU2257144" u="1"/>
        <s v="ONEU2181814" u="1"/>
        <s v="SEKU4098162" u="1"/>
        <s v="TLLU2385361" u="1"/>
        <s v="FCIU6638667" u="1"/>
        <s v="WDFU1212553" u="1"/>
        <s v="SEGU2981656" u="1"/>
        <s v="TEMU0372810" u="1"/>
        <s v="DFSU2365850" u="1"/>
        <s v="BEAU2926322" u="1"/>
        <s v="BMOU1306390" u="1"/>
        <s v="TEMU0193815" u="1"/>
        <s v="FFAU1023148" u="1"/>
        <s v="SEGU1586493" u="1"/>
        <s v="TCNU7857937" u="1"/>
        <s v="BMOU6363113" u="1"/>
        <s v="KMTU7474709" u="1"/>
        <s v="BSIU8199175" u="1"/>
        <s v="TRHU3606367" u="1"/>
        <s v="KMTU7461281" u="1"/>
        <s v="SEGU2478404" u="1"/>
        <s v="STXU4553505" u="1"/>
        <s v="TCNU4264516" u="1"/>
        <s v="BSIU2858634" u="1"/>
        <s v="TEMU5020047" u="1"/>
        <s v="DFSU1869899" u="1"/>
        <s v="FTAU1103770" u="1"/>
        <s v="TEMU0785199" u="1"/>
        <s v="FTAU1086610" u="1"/>
        <s v="LYGU3124733" u="1"/>
        <s v="NSSU0193911" u="1"/>
        <s v="TCLU6374388" u="1"/>
        <s v="TCLU6250068" u="1"/>
        <s v="BEAU2607177" u="1"/>
        <s v="BEAU2845811" u="1"/>
        <s v="FTAU1043075" u="1"/>
        <s v="NSSU0194610" u="1"/>
        <s v="LYGU3130628" u="1"/>
        <s v="NSSU0194693" u="1"/>
        <s v="NSSU0198528" u="1"/>
        <s v="SEGU3952652" u="1"/>
        <s v="FCIU4789941" u="1"/>
        <s v="SKLU1927123" u="1"/>
        <s v="TGBU2633805" u="1"/>
        <s v="DFSU1885668" u="1"/>
        <s v="SEKU1291075" u="1"/>
        <s v="SEKU1293735" u="1"/>
        <s v="SEKU1297622" u="1"/>
        <s v="DFSU1898897" u="1"/>
        <s v="FTAU1065048" u="1"/>
        <s v="FTAU1052499" u="1"/>
        <s v="GAOU2065296" u="1"/>
        <s v="STXU2066107" u="1"/>
        <s v="WDFU1222612" u="1"/>
        <s v="FTAU1036414" u="1"/>
        <s v="SEGU3350784" u="1"/>
        <s v="SEGU3381738" u="1"/>
        <s v="SEGU2489986" u="1"/>
        <s v="TEMU3494690" u="1"/>
        <s v="KMTU7392874" u="1"/>
        <s v="TEMU0447801" u="1"/>
        <s v="FTAU1068670" u="1"/>
        <s v="FTAU1072068" u="1"/>
        <s v="KMTU7434270" u="1"/>
        <s v="SEGU2447208" u="1"/>
        <s v="BEAU2655112" u="1"/>
        <s v="BEAU2943572" u="1"/>
        <s v="KMTU7476867" u="1"/>
        <s v="SKHU9548160" u="1"/>
        <s v="BSIU8201713" u="1"/>
        <s v="KMTU7438018" u="1"/>
        <s v="TDRU2016008" u="1"/>
        <s v="POLU4504203" u="1"/>
        <s v="SEGU2997797" u="1"/>
        <s v="BEAU2848560" u="1"/>
        <s v="SEGU3249320" u="1"/>
        <s v="TEMU0402772" u="1"/>
        <s v="SEGU2644676" u="1"/>
        <s v="SEGU2501464" u="1"/>
        <s v="TEMU0378207" u="1"/>
        <s v="KMTU7384966" u="1"/>
        <s v="KMTU7395359" u="1"/>
        <s v="FTAU1076654" u="1"/>
        <s v="FCIU6157888" u="1"/>
        <s v="TCLU4405427" u="1"/>
        <s v="WDFU1205913" u="1"/>
        <s v="SEGU2515508" u="1"/>
        <s v="TCLU3878744" u="1"/>
        <s v="KMTU7436083" u="1"/>
        <s v="SEGU2467776" u="1"/>
        <s v="FTAU1063282" u="1"/>
        <s v="STXU2013350" u="1"/>
        <s v="SEGU2988780" u="1"/>
        <s v="FCIU7283010" u="1"/>
        <s v="BSIU8204081" u="1"/>
        <s v="FTAU1079057" u="1"/>
        <s v="KMTU7456578" u="1"/>
        <s v="SKHU8905051" u="1"/>
        <s v="SEGU2384603" u="1"/>
        <s v="SEGU2970266" u="1"/>
        <s v="FTAU1025050" u="1"/>
        <s v="SEGU2520206" u="1"/>
        <s v="SEGU2486272" u="1"/>
        <s v="TEMU0460188" u="1"/>
        <s v="CAIU3764724" u="1"/>
        <s v="DFSU3111125" u="1"/>
        <s v="EAXU2021353" u="1"/>
        <s v="CSNU1599188" u="1"/>
        <s v="SEGU2992882" u="1"/>
        <s v="FCIU6588289" u="1"/>
        <s v="SEGU3290031" u="1"/>
        <s v="FTAU1070419" u="1"/>
        <s v="FTAU1114760" u="1"/>
        <s v="SEGU3126619" u="1"/>
        <s v="BEAU2600470" u="1"/>
        <s v="TEMU1963649" u="1"/>
        <s v="CAIU2716700" u="1"/>
        <s v="EAXU2028168" u="1"/>
        <s v="FTAU1135187" u="1"/>
        <s v="FTAU1063451" u="1"/>
        <s v="BEAU2318847" u="1"/>
        <s v="TEMU5534703" u="1"/>
        <s v="FTAU1116741" u="1"/>
        <s v="WDFU1218398" u="1"/>
        <s v="TCLU3060763" u="1"/>
        <s v="SKLU1620950" u="1"/>
        <s v="MRKU6773613 " u="1"/>
        <s v="SITU2822842" u="1"/>
        <s v="TLLU5660739" u="1"/>
        <s v="KKFU7595505" u="1"/>
        <s v="TCLU6267796" u="1"/>
        <s v="DFSU1882247" u="1"/>
        <s v="FCIU6548096" u="1"/>
        <s v="FTAU1070548" u="1"/>
        <s v="FTAU1085527" u="1"/>
        <s v="SEGU2991778" u="1"/>
        <s v="TEMU3821582" u="1"/>
        <s v="SEKU5657917" u="1"/>
        <s v="BSIU9766782" u="1"/>
        <s v="FTAU1039666" u="1"/>
        <s v="TEMU5029419" u="1"/>
        <s v="BEAU2923684" u="1"/>
        <s v="BEAU2924633" u="1"/>
        <s v="FCIU6535859" u="1"/>
        <s v="CAIU6167933" u="1"/>
        <s v="BMOU1038002" u="1"/>
        <s v="WDFU1207726" u="1"/>
        <s v="TGBU2504460" u="1"/>
        <s v="DFSU3110670" u="1"/>
        <s v="EAXU2022431" u="1"/>
        <s v="TLLU3196866" u="1"/>
        <s v="WDFU3015050" u="1"/>
        <s v="SEKU5848580" u="1"/>
        <s v="FFAU1064297" u="1"/>
        <s v="SKLU1323078" u="1"/>
        <s v="TEMU4409878" u="1"/>
        <s v="TEMU0269952" u="1"/>
        <s v="FTAU1027217" u="1"/>
        <s v="FTAU1099921" u="1"/>
        <s v="TGBU2638031" u="1"/>
        <s v="PCIU1635900" u="1"/>
        <s v="FBIU0476660" u="1"/>
        <s v="STXU2053373" u="1"/>
        <s v="FTAU1022827" u="1"/>
        <s v="TEMU5034293" u="1"/>
        <s v="FTAU1127073" u="1"/>
        <s v="DFSU1861218" u="1"/>
        <s v="SEKU5215176" u="1"/>
        <s v="SEKU5657882" u="1"/>
        <s v="STXU4561250" u="1"/>
        <s v="TEMU0399386" u="1"/>
        <s v="CAIU6384409" u="1"/>
        <s v="EAXU2037787" u="1"/>
        <s v="ONEU2263888" u="1"/>
        <s v="ONEU2341907" u="1"/>
        <s v="TCLU9878470" u="1"/>
        <s v="EAXU2023335" u="1"/>
        <s v="SEGU1042695" u="1"/>
        <s v="TEMU4059379" u="1"/>
        <s v="WDFU1214900" u="1"/>
        <s v="SZLU2020544" u="1"/>
        <s v="BEAU2936510" u="1"/>
        <s v="BSIU2967682" u="1"/>
        <s v="FCIU6519842" u="1"/>
        <s v="KMTU7436294" u="1"/>
        <s v="SEGU1875182" u="1"/>
        <s v="TEMU0268133" u="1"/>
        <s v="TEMU3674007" u="1"/>
        <s v="BMOU5386480" u="1"/>
        <s v="TCLU6630670" u="1"/>
        <s v="TCLU8028553" u="1"/>
        <s v="BEAU2849674" u="1"/>
        <s v="FTAU1067375" u="1"/>
        <s v="TEMU5700722" u="1"/>
        <s v="FTAU1100766" u="1"/>
        <s v="FTAU1093760" u="1"/>
        <s v="SEGU2394941" u="1"/>
        <s v="TEMU1965765" u="1"/>
        <s v="FTAU1086225" u="1"/>
        <s v="TEMU0421480" u="1"/>
        <s v="BEAU2649531" u="1"/>
        <s v="BEAU2596658" u="1"/>
        <s v="SEGU2419525" u="1"/>
        <s v="SEGU2432717" u="1"/>
        <s v="TEMU0455582" u="1"/>
        <s v="TEMU0422125" u="1"/>
        <s v="TEMU4222510" u="1"/>
        <s v="FTAU1024408" u="1"/>
        <s v="TGBU2638010" u="1"/>
        <s v="GCXU5906984" u="1"/>
        <s v="TRHU3449714" u="1"/>
        <s v="CAAU2050782" u="1"/>
        <s v="DFSU3035961" u="1"/>
        <s v="EAXU2032208" u="1"/>
        <s v="WDFU1208888" u="1"/>
        <s v="PCIU1892128" u="1"/>
        <s v="FFAU1087604" u="1"/>
        <s v="FFAU1030173" u="1"/>
        <s v="BMOU6036086" u="1"/>
        <s v="HALU2105629" u="1"/>
        <s v="HALU2312863" u="1"/>
        <s v="HALU2317551" u="1"/>
        <s v="HALU2319702" u="1"/>
        <s v="HALU2327082" u="1"/>
        <s v="SKLU1977248" u="1"/>
        <s v="SKLU2116270" u="1"/>
        <s v="CSLU1356977" u="1"/>
        <s v="SITU2646390" u="1"/>
        <s v="KMTU7462673" u="1"/>
        <s v="SEGU2411400" u="1"/>
        <s v="SKLU1989568" u="1"/>
        <s v="SKLU2107197" u="1"/>
        <s v="SKLU1993660" u="1"/>
        <s v="SKLU2123475" u="1"/>
        <s v="SKLU2303440" u="1"/>
        <s v="SKLU2305910" u="1"/>
        <s v="SKLU2325199" u="1"/>
        <s v="SKLU2331709" u="1"/>
        <s v="SEGU2420906" u="1"/>
        <s v="SEGU1680468" u="1"/>
        <s v="TEMU4707430" u="1"/>
        <s v="DFSU1883161" u="1"/>
        <s v="FTAU1081250" u="1"/>
        <s v="SKLU2333532" u="1"/>
        <s v="SKLU2341672" u="1"/>
        <s v="SKLU2342447" u="1"/>
        <s v="SKLU2342663" u="1"/>
        <s v="SKLU2346993" u="1"/>
        <s v="SKLU2356158" u="1"/>
        <s v="GCXU5904699" u="1"/>
        <s v="TGCU2395130" u="1"/>
        <s v="TEMU5766843" u="1"/>
        <s v="WDFU1205220" u="1"/>
        <s v="BMOU2870110" u="1"/>
        <s v="KMTU9355400" u="1"/>
        <s v="CAIU7889519" u="1"/>
        <s v="CAAU2015565" u="1"/>
        <s v="WDFU1209225" u="1"/>
        <s v="SKLU2344455" u="1"/>
        <s v="SKLU2300544" u="1"/>
        <s v="TGCU2400860" u="1"/>
        <s v="SKLU2336824" u="1"/>
        <s v="SKLU1987441" u="1"/>
        <s v="SKLU2310413" u="1"/>
        <s v="HALU2313181" u="1"/>
        <s v="SKLU2312442" u="1"/>
        <s v="SKLU2338107" u="1"/>
        <s v="TGCU2395399" u="1"/>
        <s v="SEKU9402154" u="1"/>
        <s v="TCKU1540236" u="1"/>
        <s v="POLU4505241" u="1"/>
        <s v="BEAU2914698" u="1"/>
        <s v="FTAU1022350" u="1"/>
        <s v="KMTU7467628" u="1"/>
        <s v="SEGU2467879" u="1"/>
        <s v="SEGU3127636" u="1"/>
        <s v="TEMU0445985" u="1"/>
        <s v="SEKU5939802" u="1"/>
        <s v="SEGU2508406" u="1"/>
        <s v="DFSU7723387" u="1"/>
        <s v="WDFU1216991" u="1"/>
        <s v="WDFU1205024" u="1"/>
        <s v="TEMU0258665" u="1"/>
        <s v="TRHU3571126" u="1"/>
        <s v="EAXU2029436" u="1"/>
        <s v="SEGU2680570" u="1"/>
        <s v="TLLU3187334" u="1"/>
        <s v="SKLU1101722 " u="1"/>
        <s v="TEMU2615798" u="1"/>
        <s v="TEMU5711120" u="1"/>
        <s v="BSIU2740364" u="1"/>
        <s v="HALU2337732" u="1"/>
        <s v="DFSU1135719" u="1"/>
        <s v="SKLU2034779" u="1"/>
        <s v="TEMU0438950" u="1"/>
        <s v="TLLU4678116" u="1"/>
        <s v="BMOU1314306" u="1"/>
        <s v="CAAU2016788" u="1"/>
        <s v="TRIU8068078" u="1"/>
        <s v="TTNU8139829" u="1"/>
        <s v="FSCU5882750" u="1"/>
        <s v="ONEU2253895" u="1"/>
        <s v="ONEU3043846" u="1"/>
        <s v="BSIU9798223" u="1"/>
        <s v="TGBU3154962" u="1"/>
        <s v="BMOU2888778" u="1"/>
        <s v="FTAU1108751" u="1"/>
        <s v="DFSU1887228" u="1"/>
        <s v="SEGU2416526" u="1"/>
        <s v="SEGU2906056" u="1"/>
        <s v="TEMU5728340" u="1"/>
        <s v="WDFU1212379" u="1"/>
        <s v="SEGU1877610" u="1"/>
        <s v="TEMU5023257" u="1"/>
        <s v="TEMU0463696" u="1"/>
        <s v="CAIU6592758" u="1"/>
        <s v="CAIU6625152" u="1"/>
        <s v="DFSU1076175" u="1"/>
        <s v="BEAU2856816" u="1"/>
        <s v="BEAU2915204" u="1"/>
        <s v="TEMU0779149" u="1"/>
        <s v="TEMU5732191" u="1"/>
        <s v="TCLU2992330" u="1"/>
        <s v="TEMU3904624" u="1"/>
        <s v="BMOU1305520" u="1"/>
        <s v="SEGU2476510" u="1"/>
        <s v="FCGU2300904" u="1"/>
        <s v="SMCU2004881" u="1"/>
        <s v="SMCU2008737" u="1"/>
        <s v="SMCU2021169" u="1"/>
        <s v="SMCU2022294" u="1"/>
        <s v="SMCU2039337" u="1"/>
        <s v="BEAU2402120" u="1"/>
        <s v="CRLU3801690" u="1"/>
        <s v="FTAU1138680" u="1"/>
        <s v="SEGU1880018" u="1"/>
        <s v="TEMU0274687" u="1"/>
        <s v="SEGU3003743" u="1"/>
        <s v="TEMU5744612" u="1"/>
        <s v="BEAU2596241" u="1"/>
        <s v="SEGU2507570" u="1"/>
        <s v="BEAU2855912" u="1"/>
        <s v="SEGU2525867" u="1"/>
        <s v="TEMU5663871" u="1"/>
        <s v="SEGU2511143" u="1"/>
        <s v="SEGU3508170" u="1"/>
        <s v="FTAU1107190" u="1"/>
        <s v="NYKU5266137" u="1"/>
        <s v="SEGU2379377" u="1"/>
        <s v="TEMU4592480" u="1"/>
        <s v="KMTU7462354" u="1"/>
        <s v="BEAU2308617" u="1"/>
        <s v="DFSU1861521" u="1"/>
        <s v="KMTU7450796" u="1"/>
        <s v="FCIU6519436" u="1"/>
        <s v="FTAU1025750" u="1"/>
        <s v="KMTU7442403" u="1"/>
        <s v="GESU1353964" u="1"/>
        <s v="TGHU6641863" u="1"/>
        <s v="STXU4553697" u="1"/>
        <s v="PCLU2048918" u="1"/>
        <s v="DFSU1891871" u="1"/>
        <s v="FTAU1087068" u="1"/>
        <s v="FTAU1103488" u="1"/>
        <s v="FTAU1032492" u="1"/>
        <s v="FTAU1034751" u="1"/>
        <s v="FTAU1070002" u="1"/>
        <s v="WDFU1218464" u="1"/>
        <s v="BEAU2600167" u="1"/>
        <s v="SEGU3153430" u="1"/>
        <s v="TEMU5534540" u="1"/>
        <s v="BEAU2850680" u="1"/>
        <s v="SEGU2271320" u="1"/>
        <s v="SEGU2510980" u="1"/>
        <s v="SEGU2994421" u="1"/>
        <s v="TEMU5729412" u="1"/>
        <s v="SEGU2915572" u="1"/>
        <s v="TEMU0388355" u="1"/>
        <s v="TEMU0457456" u="1"/>
        <s v="TEMU5805739" u="1"/>
        <s v="FTAU1044430" u="1"/>
        <s v="BEAU2599472" u="1"/>
        <s v="BEAU2648598" u="1"/>
        <s v="TEMU0567469" u="1"/>
        <s v="TEMU5041327" u="1"/>
        <s v="BEAU2600146" u="1"/>
        <s v="SEGU2995984" u="1"/>
        <s v="SEGU2374210" u="1"/>
        <s v="PCLU2169946" u="1"/>
        <s v="BEAU2719515" u="1"/>
        <s v="SKLU1649043" u="1"/>
        <s v="FTAU1133800" u="1"/>
        <s v="KMTU7478392" u="1"/>
        <s v="POLU4502664" u="1"/>
        <s v="SEGU6150199" u="1"/>
        <s v="FFAU1061214" u="1"/>
        <s v="WDFU1206442" u="1"/>
        <s v="FTAU1076124" u="1"/>
        <s v="SEGU2458650" u="1"/>
        <s v="KMTU7435050" u="1"/>
        <s v="TEMU3908701" u="1"/>
        <s v="BEAU2402135" u="1"/>
        <s v="BEAU2946479" u="1"/>
        <s v="TRHU3526596" u="1"/>
        <s v="TRHU3526087" u="1"/>
        <s v="SEGU1670897" u="1"/>
        <s v="CXDU1099120" u="1"/>
        <s v="KMTU7454786" u="1"/>
        <s v="SEGU2526837" u="1"/>
        <s v="BEAU2943818" u="1"/>
        <s v="BMOU1307755" u="1"/>
        <s v="KMTU7465266" u="1"/>
        <s v="SEGU2520654" u="1"/>
        <s v="SEGU3154950" u="1"/>
        <s v="DWSU2400853" u="1"/>
        <s v="CAIU4744975" u="1"/>
        <s v="SEGU3353309" u="1"/>
        <s v="SEGU3374575" u="1"/>
        <s v="TEMU0276000" u="1"/>
        <s v="TEMU1780653" u="1"/>
        <s v="TEMU5032808" u="1"/>
        <s v="SKHU9403000" u="1"/>
        <s v="EAXU2026186" u="1"/>
        <s v="WDFU1218546" u="1"/>
        <s v="PCLU2198456" u="1"/>
        <s v="SKLU1805362" u="1"/>
        <s v="HAMU1222497" u="1"/>
        <s v="TEMU0450575" u="1"/>
        <s v="SEGU3004483" u="1"/>
        <s v="SEGU3161245" u="1"/>
        <s v="WDFU1224180" u="1"/>
        <s v="TEMU5026317" u="1"/>
        <s v="FTAU1047569" u="1"/>
        <s v="SEKU5662908" u="1"/>
        <s v="POLU2007430" u="1"/>
        <s v="BMOU8204300" u="1"/>
        <s v="SKHU8901755" u="1"/>
        <s v="BEAU2669883" u="1"/>
        <s v="SKLU2039472" u="1"/>
        <s v="SKLU3504671" u="1"/>
        <s v="WDFU1215172" u="1"/>
        <s v="FCIU7132288" u="1"/>
        <s v="TLLU2866259" u="1"/>
        <s v="EAXU2015957" u="1"/>
        <s v="EAXU2025261" u="1"/>
        <s v="FTAU1607581" u="1"/>
        <s v="FTAU1859789" u="1"/>
        <s v="SEGU1219970" u="1"/>
        <s v="BMOU1311945" u="1"/>
        <s v="FCIU6540027" u="1"/>
        <s v="CICU9553718" u="1"/>
        <s v="CICU9553868" u="1"/>
        <s v="CICU9554078" u="1"/>
        <s v="SEGU876390" u="1"/>
        <s v="SEGU2972021" u="1"/>
        <s v="SITU2572846" u="1"/>
        <s v="TEMU4062541" u="1"/>
        <s v="TEMU5440688" u="1"/>
        <s v="TLLU2675817" u="1"/>
        <s v="WDFU1220184" u="1"/>
        <s v="BMOU6241753" u="1"/>
        <s v="TGCU2396754" u="1"/>
        <s v="POLU4504184" u="1"/>
        <s v="SEGU3980335" u="1"/>
        <s v="SEKU1382787" u="1"/>
        <s v="SEKU1383464" u="1"/>
        <s v="SEKU1453453" u="1"/>
        <s v="SEGU2462157" u="1"/>
        <s v="SEGU2509167" u="1"/>
        <s v="TEMU5806102" u="1"/>
        <s v="CIPU5136379" u="1"/>
        <s v="FCIU5967354" u="1"/>
        <s v="NYKU4844014" u="1"/>
        <s v="SEGU3161100" u="1"/>
        <s v="SEGU3330875" u="1"/>
        <s v="BEAU2603910" u="1"/>
        <s v="TEMU0455319" u="1"/>
        <s v="SEGU2505747" u="1"/>
        <s v="FTAU1102120" u="1"/>
        <s v="SEGU3161076" u="1"/>
        <s v="SEGU2427979" u="1"/>
        <s v="TXGU5033807" u="1"/>
        <s v="SEGU3002393" u="1"/>
        <s v="FTAU1021862" u="1"/>
        <s v="BMOU1314796" u="1"/>
        <s v="SEGU2475658" u="1"/>
        <s v="TEMU5807639" u="1"/>
        <s v="DFSU1873245" u="1"/>
        <s v="BEAU2663062" u="1"/>
        <s v="WDFU1219054" u="1"/>
        <s v="BMOU1303338" u="1"/>
        <s v="TEMU0422640" u="1"/>
        <s v="FCIU5137505" u="1"/>
        <s v="POLU2008230" u="1"/>
        <s v="TCLU4404652" u="1"/>
        <s v="TEMU0419693" u="1"/>
        <s v="BEAU2316227" u="1"/>
        <s v="CAAU6383842" u="1"/>
        <s v="BMOU6925294" u="1"/>
        <s v="FFAU4201120" u="1"/>
        <s v="CAIU7887060" u="1"/>
        <s v="DWSU2404334" u="1"/>
        <s v="PHRU2200132" u="1"/>
        <s v="WFHU1409327" u="1"/>
        <s v="SEGU2195111" u="1"/>
        <s v="KOCU2120254" u="1"/>
        <s v="SKLU2021853" u="1"/>
        <s v="BEAU2927627" u="1"/>
        <s v="DFSU1870879" u="1"/>
        <s v="BEAU2690793" u="1"/>
        <s v="FFAU1479375" u="1"/>
        <s v="SEGU2976243" u="1"/>
        <s v="KMTU7427076" u="1"/>
        <s v="DFSU3119471" u="1"/>
        <s v="BEAU2598820" u="1"/>
        <s v="WDFU1219331" u="1"/>
        <s v="KMTU7454683" u="1"/>
        <s v="KMTU7383450" u="1"/>
        <s v="TEMU0395293" u="1"/>
        <s v="SEKU5662024" u="1"/>
        <s v="BMOU1467584" u="1"/>
        <s v="TXGU5036745" u="1"/>
        <s v="SEKU1603260" u="1"/>
        <s v="TLLU2675648" u="1"/>
        <s v="CICU9553960" u="1"/>
        <s v="BEAU2922353" u="1"/>
        <s v="FTAU1086858" u="1"/>
        <s v="FTAU1055008" u="1"/>
        <s v="DWSU2404102" u="1"/>
        <s v="MWLU2481680" u="1"/>
        <s v="PHRU2201479" u="1"/>
        <s v="SZLU9934639" u="1"/>
        <s v="CAAU2014065" u="1"/>
        <s v="SNBU2382391" u="1"/>
        <s v="FTAU1721845" u="1"/>
        <s v="BEAU2607496" u="1"/>
        <s v="CAIU6386818" u="1"/>
        <s v="WDFU1223223" u="1"/>
        <s v="NYKU9867795" u="1"/>
        <s v="TEMU0765612" u="1"/>
        <s v="ONEU2382130" u="1"/>
        <s v="BEAU2896450" u="1"/>
        <s v="TXGU6053942" u="1"/>
        <s v="TEMU5733201" u="1"/>
        <s v="KKFU8153318" u="1"/>
        <s v="TGBU4387634" u="1"/>
        <s v="BMOU6343360" u="1"/>
        <s v="BSIU9802149" u="1"/>
        <s v="TEMU7793128" u="1"/>
        <s v="EAXU2034514" u="1"/>
        <s v="BMOU8203480" u="1"/>
        <s v="FCIU4398090" u="1"/>
        <s v="SEGU2504490" u="1"/>
        <s v="SEGU3145727" u="1"/>
        <s v="FTAU1039990" u="1"/>
        <s v="KMTU7469560" u="1"/>
        <s v="FTAU1114939" u="1"/>
        <s v="WDFU1212954" u="1"/>
        <s v="SEGU2383090" u="1"/>
        <s v="SKLU2123834" u="1"/>
        <s v="FCIU5329494" u="1"/>
        <s v="BEAU2842601" u="1"/>
        <s v="FTAU1021060" u="1"/>
        <s v="TEMU5700173" u="1"/>
        <s v="SEKU5654965" u="1"/>
        <s v="SEKU1604863" u="1"/>
        <s v="SEGU2426611" u="1"/>
        <s v="TEMU0395539" u="1"/>
        <s v="DWSU2406960" u="1"/>
        <s v="PCLU2056446" u="1"/>
        <s v="TEMU0415996" u="1"/>
        <s v="TEMU5020643" u="1"/>
        <s v="SKLU1984951" u="1"/>
        <s v="CICU9553744" u="1"/>
        <s v="CICU9554695" u="1"/>
        <s v="FCIU6517325" u="1"/>
        <s v="KMTU7470133" u="1"/>
        <s v="SEGU2974317" u="1"/>
        <s v="SEGU2460690" u="1"/>
        <s v="TEMU5396163" u="1"/>
        <s v="SEGU3380599" u="1"/>
        <s v="TGHU6113090" u="1"/>
        <s v="TRHU6322256" u="1"/>
        <s v="WDFU1219049" u="1"/>
        <s v="SEKU5825862" u="1"/>
        <s v="FFAU1016690" u="1"/>
        <s v="WDFU1205364" u="1"/>
        <s v="WDFU1218947" u="1"/>
        <s v="TEMU7535822" u="1"/>
        <s v="FCIU6060033" u="1"/>
        <s v="OOCU9080498" u="1"/>
        <s v="OOLU2945678" u="1"/>
        <s v="SEGU2982837" u="1"/>
        <s v="SEGU2507673" u="1"/>
        <s v="SEGU3269245" u="1"/>
        <s v="SEGU3354223" u="1"/>
        <s v="CICU9554268" u="1"/>
        <s v="MWLU1700802" u="1"/>
        <s v="SLSU2041400" u="1"/>
        <s v="TLLU3187247" u="1"/>
        <s v="DFSU1815911" u="1"/>
        <s v="DFSU3113350" u="1"/>
        <s v="EAXU2028403" u="1"/>
        <s v="WDFU1223286" u="1"/>
        <s v="CICU9554118" u="1"/>
        <s v="CICU9554308" u="1"/>
        <s v="CICU9555602" u="1"/>
        <s v="DFSU1875253" u="1"/>
        <s v="BEAU2579650" u="1"/>
        <s v="BMOU1560980" u="1"/>
        <s v="KMTU7370290" u="1"/>
        <s v="KMTU7441705" u="1"/>
        <s v="SEGU3213143" u="1"/>
        <s v="DJLU2156596" u="1"/>
        <s v="DJLU2156744" u="1"/>
        <s v="DJLU2180838" u="1"/>
        <s v="DJLU2188422" u="1"/>
        <s v="DJLU2188593" u="1"/>
        <s v="WDFU1215573" u="1"/>
        <s v="SEGU3373368" u="1"/>
        <s v="SEGU1869045 " u="1"/>
        <s v="SEGU2411571" u="1"/>
        <s v="DJLU2234410" u="1"/>
        <s v="DRYU3041876" u="1"/>
        <s v="FTAU1614277" u="1"/>
        <s v="PHRU2606081" u="1"/>
        <s v="POLU4506227" u="1"/>
        <s v="TEMU0269269" u="1"/>
        <s v="ONEU2409458" u="1"/>
        <s v="PHRU2608905" u="1"/>
        <s v="PHRU2609178" u="1"/>
        <s v="PHRU2612741" u="1"/>
        <s v="PHRU2702320" u="1"/>
        <s v="BSIU9290886" u="1"/>
        <s v="SEGU2482620" u="1"/>
        <s v="FTAU1075149" u="1"/>
        <s v="TEMU4346471" u="1"/>
        <s v="GCXU5881952" u="1"/>
        <s v="CAIU7439620" u="1"/>
        <s v="TEMU5728606" u="1"/>
        <s v="TEMU0388870" u="1"/>
        <s v="FTAU1137153" u="1"/>
        <s v="SEGU2976114" u="1"/>
        <s v="FSCU8508050" u="1"/>
        <s v="BEAU2664454" u="1"/>
        <s v="HDMU6717670" u="1"/>
        <s v="SEGU3231002" u="1"/>
        <s v="SEGU3235970" u="1"/>
        <s v="SEGU3993590" u="1"/>
        <s v="SEKU1383280" u="1"/>
        <s v="SEKU1383422" u="1"/>
        <s v="TGBU2425993" u="1"/>
        <s v="BSIU2918250" u="1"/>
      </sharedItems>
    </cacheField>
    <cacheField name="#" numFmtId="0">
      <sharedItems containsBlank="1" containsMixedTypes="1" containsNumber="1" containsInteger="1" minValue="33267" maxValue="7663019"/>
    </cacheField>
    <cacheField name="40FT" numFmtId="0">
      <sharedItems containsString="0" containsBlank="1" containsNumber="1" containsInteger="1" minValue="1" maxValue="1"/>
    </cacheField>
    <cacheField name="20FT" numFmtId="0">
      <sharedItems containsString="0" containsBlank="1" containsNumber="1" containsInteger="1" minValue="1" maxValue="1"/>
    </cacheField>
    <cacheField name="LCL" numFmtId="0">
      <sharedItems containsString="0" containsBlank="1" containsNumber="1" containsInteger="1" minValue="1" maxValue="2"/>
    </cacheField>
    <cacheField name="pallet  Qty" numFmtId="0">
      <sharedItems containsString="0" containsBlank="1" containsNumber="1" minValue="0" maxValue="59"/>
    </cacheField>
    <cacheField name="Grocery" numFmtId="0">
      <sharedItems containsString="0" containsBlank="1" containsNumber="1" containsInteger="1" minValue="1" maxValue="2663"/>
    </cacheField>
    <cacheField name="Non-Grocery" numFmtId="0">
      <sharedItems containsString="0" containsBlank="1" containsNumber="1" containsInteger="1" minValue="1" maxValue="86400"/>
    </cacheField>
    <cacheField name="actual q`ty" numFmtId="0">
      <sharedItems containsNonDate="0" containsString="0" containsBlank="1"/>
    </cacheField>
    <cacheField name="Container q'ty" numFmtId="0">
      <sharedItems containsString="0" containsBlank="1" containsNumber="1" containsInteger="1" minValue="0" maxValue="1"/>
    </cacheField>
    <cacheField name="1" numFmtId="0">
      <sharedItems containsBlank="1"/>
    </cacheField>
    <cacheField name="12" numFmtId="0">
      <sharedItems containsBlank="1"/>
    </cacheField>
    <cacheField name="작업시간" numFmtId="0">
      <sharedItems containsBlank="1" containsMixedTypes="1" containsNumber="1" containsInteger="1" minValue="5" maxValue="240"/>
    </cacheField>
    <cacheField name="작업종류   (P / B)" numFmtId="0">
      <sharedItems containsBlank="1"/>
    </cacheField>
    <cacheField name="품명" numFmtId="0">
      <sharedItems containsBlank="1" count="425">
        <s v="몬 버미셀리 250g"/>
        <s v="시나몬 파우더 40g"/>
        <s v="뉴 월남쌈(원형16cm) 300g"/>
        <s v="몬 월남쌈(원형16cm) 200g"/>
        <s v="카네카 임프루버 MZ KS"/>
        <s v="전자부품"/>
        <s v="몬 스위트칠리소스 5L"/>
        <s v="수리 스프링롤소스 435ml(튜브)"/>
        <s v="수리 블랙빈소스 295ml"/>
        <s v="수리 휘시소스 295ml"/>
        <s v="수리 호이신소스 435ml(튜브)"/>
        <s v="몬 볶음 쌀국수소스 295ml"/>
        <s v="하이몬 쌀국수칠리소스 230g"/>
        <s v="월남쌈소스 2L"/>
        <s v="수리 굴소스 5L"/>
        <s v="합성수지"/>
        <s v="산화마그네슘"/>
        <s v="폴리글리시톨시럽"/>
        <s v="백초생강"/>
        <s v="적초생강"/>
        <s v="백초생강(채)"/>
        <s v="적초생강(채)"/>
        <s v="몬 코코넛밀크 400ml"/>
        <s v="몬 코코넛밀크 2900ml"/>
        <s v="몬 라이스누들 1mm 250g"/>
        <s v="쌀국수 한그릇 320g"/>
        <s v="타이누들 3mm 400g"/>
        <s v="정성가득 통팥앙금"/>
        <s v="인고트(브랜드  MSG)"/>
        <s v="하이몬 칠리 샤브수끼소스 300ml"/>
        <s v="몬 라이스누들 3mm 250g"/>
        <s v="LVL 단목"/>
        <s v="인고트(브랜드  BANKA)"/>
        <s v="수리 쓰리라차소스 20L"/>
        <s v="수리 칠리페이스트(볶음) 454g"/>
        <s v="수리 칠리페이스트(볶음) 3kg"/>
        <s v="수리 칠리페이스트(똠얌) 454g"/>
        <s v="수리 칠리페이스트(똠얌) 3kg"/>
        <s v="후쿠진스케"/>
        <s v="아오갓빠스케"/>
        <s v="시바스케"/>
        <s v="타카나"/>
        <s v="하이몬 월남쌈소스 295ml"/>
        <s v="합판(11MM)"/>
        <s v="몬 월남쌈(원형16cm) 200g*16(홈플용)"/>
        <s v="몬 현미월남쌈(원형16cm) 200g*16(홈플용)"/>
        <s v="몬 월남쌈(원형16cm) 100g(24입)"/>
        <s v="민트젤리 290g"/>
        <s v="민트젤리 3kg"/>
        <s v="몬 라이스누들 5mm 250g"/>
        <s v="몬 라이스누들 10mm 250g"/>
        <s v="칩블럭"/>
        <s v="SEA MUD CLEANING MANCHINE PLASTIC BASIN"/>
        <s v="25KG설탕(5KG*5EA)"/>
        <s v="수리 칠리오일 295ml"/>
        <s v="수리 파타이소스 5L"/>
        <s v="몬 스위트칠리소스 200ml"/>
        <s v="수리 레드칠리피클 227g"/>
        <s v="몬 스위트칠리소스 295ml"/>
        <s v="마늘"/>
        <s v="스퀴드 휘시소스 300ml"/>
        <s v="스퀴드 휘시소스 700ml"/>
        <s v="스퀴드 휘시소스 4500ml"/>
        <s v="단무지 슬라이스"/>
        <s v="단무지 알밥"/>
        <s v="샌기리다이꽁 채"/>
        <s v="샌기리다이꽁 알밥"/>
        <s v="쯔보즈케"/>
        <s v="백단무지 슬라이스"/>
        <s v="합판(14MM)"/>
        <s v="코코넛 크림 파우더 370g"/>
        <s v="목이버섯A"/>
        <s v="목이버섯B"/>
        <s v="안키모 250g"/>
        <s v="안키모 200g"/>
        <s v="블루컬러"/>
        <s v="홀그레인 머스타드 820g"/>
        <s v="홀그레인 머스타드 5kg"/>
        <s v="디존 머스타드 850g"/>
        <s v="디존 머스타드 5kg"/>
        <s v="폴리글리시톨시럽 드럼"/>
        <s v="제일인산칼륨"/>
        <s v="제이인산칼륨"/>
        <s v="몬 월남쌈(사각16cm) 200g"/>
        <s v="뉴 월남쌈(원형18cm) 300g"/>
        <s v="25KG설탕(티알코리아)"/>
        <s v="25KG설탕(해인에프에스)"/>
        <s v="에그누들 454g"/>
        <s v="단무지1KG"/>
        <s v="단무지(슬)"/>
        <s v="샌기리(채)"/>
        <s v="샌기리(알밥)"/>
        <s v="우엉"/>
        <s v="동결건조 블루베리 분말"/>
        <s v="발사믹 크림 500ml"/>
        <s v="하이몬 쌀국수장국 4,5kg"/>
        <s v="하이몬 피넛월남쌈소스 230g"/>
        <s v="하이몬 피넛월남쌈소스 4,8kg"/>
        <s v="하이몬 피넛월남쌈소스(홈플용) 230g"/>
        <s v="수리 소이소스 5L"/>
        <s v="CAST IRON DRAIN"/>
        <s v="몬 월남쌈(원형16cm) 100g(48입)"/>
        <s v="몬 현미월남쌈(원형16cm) 200g"/>
        <s v="타이누들 1mm 400g"/>
        <s v="타이누들 1mm 4kg"/>
        <s v="튀긴마늘500G(A)"/>
        <s v="튀긴마늘150G"/>
        <s v="튀긴마늘500G(B)"/>
        <s v="죽순"/>
        <s v="타카나(매운맛)"/>
        <s v="DTECH 10L NAOX PET FOOD(액상)"/>
        <s v="딸기 파우다"/>
        <s v="젖산칼륨"/>
        <s v="인고트(브랜드 BANKA)"/>
        <s v="인고트(브랜드 MSG)"/>
        <s v="수리 쓰리라차소스 435ml(튜브)"/>
        <s v="수리 쓰리라차소스 5L"/>
        <s v="톤백설탕"/>
        <s v="자라자재"/>
        <s v="수출건"/>
        <s v="하이몬 해선장소스 260g"/>
        <s v="뉴 월남쌈(사각16cm) 300g"/>
        <s v="뉴 월남쌈사탕수수(원형22cm) 500g"/>
        <s v="몬 월남쌈(원형16cm) 500g"/>
        <s v="칩블럭(90*70*85)"/>
        <s v="칩블럭(75*75*75)"/>
        <s v="CSENS 9L POULTRY NAOX(액상)"/>
        <s v="CSENS 12L POULTRY NAOX(액상)"/>
        <s v="스타아니스 60g"/>
        <s v="포도당20KG"/>
        <s v="CSENS 10L POULTRY NAOX(액상)"/>
        <s v="스퀴드 휘시소스  4500ml"/>
        <s v="몬 망고슬라이스 565g"/>
        <s v="백초생강(3KG*4EA)"/>
        <s v="레드와인 식초 500ml"/>
        <s v="화이트와인 식초 500ml"/>
        <s v="파슬리 12g"/>
        <s v="몬 라이스누들 3mm 500g"/>
        <s v="멍빈누들 200g"/>
        <s v="멍빈누들 500g"/>
        <s v="타피오카 펄 400g"/>
        <s v="몬 스위트칠리소스 20L"/>
        <s v="25KG소금"/>
        <s v="몬 스위트칠리소스 435ml(튜브)"/>
        <s v="LVL 단목(19MM*73MM*750MM)"/>
        <s v="LVL 단목(19MM*85MM*1050MM)"/>
        <s v="수리 쓰리라차소스 295ml"/>
        <s v="화끈하게 매운쓰리라차소스 295ml"/>
        <s v="블루베리 믹스필링"/>
        <s v="DTECH 12L NAOX PET FOOD(액상)"/>
        <s v="DTECH 12L NAOX PET FOOD 샘플(액상)"/>
        <s v="타이누들 5mm 400g"/>
        <s v="목이버섯600g"/>
        <s v="목이버섯60g"/>
        <s v="인고트(브랜드 BL)"/>
        <s v="인고트(브랜드 YT)"/>
        <s v="몬타이 칠리 샤브수끼소스 250ml(컬리용)"/>
        <s v="몬타이 피넛월남쌈소스(컬리용) 250ml"/>
        <s v="몬타이 스위트칠리소스(컬리용) 250ml"/>
        <s v="하이몬 쌀국수장국 4.5kg"/>
        <s v="몬 씨푸드용 망고칠리소스 295ml"/>
        <s v="몬 분짜소스 295ml"/>
        <s v="마늘10KG"/>
        <s v="백초생강(채)5KG*2EA"/>
        <s v="몬 스위트칠리소스 295ml(홈플용)"/>
        <s v="몬 파인애플 월남쌈소스 295ml"/>
        <s v="수리 레드커리 페이스트 400g"/>
        <s v="폴리글리시톨시럽 드럼 1300kg"/>
        <s v="25KG설탕"/>
        <s v="DTECH 10L NAOX PET FOOD 샘플(액상)"/>
        <s v="몬 스위트칠리소스 2L"/>
        <s v="몬 쓰리라차소스 2L"/>
        <s v="단무지(압착)"/>
        <s v="단무지(슬라이스)"/>
        <s v="단무지(알밥)"/>
        <s v="샌기리 다이꽁(채)"/>
        <s v="샌기리 다이꽁(알밥)"/>
        <s v="백단무지(슬라이스)"/>
        <s v="인고트(브랜드 BANKA )"/>
        <s v="수리 그린커리 페이스트 400g"/>
        <s v="그린페파콘 227g"/>
        <s v="바이탈 밀 글루텐"/>
        <s v="양파"/>
        <s v="말토덱스트린20KG"/>
        <s v="15KG설탕"/>
        <s v="무수포도당25KG"/>
        <s v="무수포도당800KG"/>
        <s v="Masuya Miso Awase Miso 10kg_ctm"/>
        <s v="Masuya Miso Awase Miso 1kg*10packs_ctn"/>
        <s v="Masuya Miso Koshi Kouji 1kg*10packs_ctn"/>
        <s v="Masuya Miso Akadashi Kouji 1kg*10packs_ctn"/>
        <s v="Korea udon tsuyu 1,8L*6pieces_ctn"/>
        <s v="Business moromi miso 1kg*10packs_ctn"/>
        <s v="Wasabi moromi miso 1kg*10packs_ctn"/>
        <s v="알로에 드럼"/>
        <s v="인고트(브랜드 BSAL)"/>
        <s v="토마토 페이스트"/>
        <s v="쥬니퍼베리 100g"/>
        <s v="바질 18g"/>
        <s v="LVL 단목(19MM*85MM*960MM)"/>
        <s v="LVL 단목(19MM*85MM*900MM)"/>
        <s v="50KG설탕"/>
        <s v="하이몬 월남쌈소스 200ml"/>
        <s v="딸기 다이스"/>
        <s v="오징어 먹물색소"/>
        <s v="하이몬 쌀국수장국 220g"/>
        <s v="몬타이 칠리 샤브수끼소스 300ml(컬리용)"/>
        <s v="목이버섯"/>
        <s v="NOUGAT COOKIES"/>
        <s v="WANDOU"/>
        <s v="KONJAK NOODLES KONJAK TOFU KONJAK HUAJUAN"/>
        <m/>
        <s v="몬타이 월남쌈소스 250ml"/>
        <s v="수리 타마린 227g"/>
        <s v="수리 팟타이소스 5L"/>
        <s v="타마린 페이스트 10kg"/>
        <s v="수리 옐로우커리 페이스트 400g"/>
        <s v="수리 팟타이소스 295ml"/>
        <s v="수리 소이소스 295ml"/>
        <s v="발사믹 식초 250ml"/>
        <s v="발사믹 식초 5L"/>
        <s v="원당15KG설탕"/>
        <s v="홀 커널 스위트콘"/>
        <s v="수리 블랙빈소스 5L" u="1"/>
        <s v="RED BEAN PASTE" u="1"/>
        <s v="푸실리" u="1"/>
        <s v="튀긴마늘" u="1"/>
        <s v="하이몬 피넛월남쌈소스 230g(홈플용)" u="1"/>
        <s v="DISPLAY RANK" u="1"/>
        <s v="후르츠칵테일" u="1"/>
        <s v="몬타이 칠리 샤브수끼소스 250ml" u="1"/>
        <s v="샌기리다이꽁(채)" u="1"/>
        <s v="샌기리다이꽁(알밥)" u="1"/>
        <s v="수리 해선장소스 260g" u="1"/>
        <s v="화이트와인 식초 5L" u="1"/>
        <s v="홀그레인 머스타드 190g" u="1"/>
        <s v="우유" u="1"/>
        <s v="KINMEN KAOLIANG LIQUOR" u="1"/>
        <s v="MIST BOTTLE AMPOULE KIT BOX" u="1"/>
        <s v="화끈하게 매운 쓰리라차소스 295ml" u="1"/>
        <s v="단무지" u="1"/>
        <s v="백단무지(슬)" u="1"/>
        <s v="프레첼볼" u="1"/>
        <s v="몬 코코넛밀크 2,900ml" u="1"/>
        <s v="톤백설탕(반품)" u="1"/>
        <s v="피클" u="1"/>
        <s v="밀크 쌀과자" u="1"/>
        <s v="몬타이 피넛월남쌈소스 250ml" u="1"/>
        <s v="몬타이 스위트칠리소스 250ml" u="1"/>
        <s v="타피오카펄 400g" u="1"/>
        <s v="수리 파타이차소스 5L" u="1"/>
        <s v="수리 옐로우커리페이스트 10kg" u="1"/>
        <s v="하이몬 월남쌈소스 295ml(홈플용)" u="1"/>
        <s v="블루베리믹스필링" u="1"/>
        <s v="수리 그린커리페이스트 400g" u="1"/>
        <s v="수리 레드커리페이스트 400g" u="1"/>
        <s v="수리 옐로우커리페이스트 400g" u="1"/>
        <s v="몬도 스파게티" u="1"/>
        <s v="Roll jelly(미니쿠커)" u="1"/>
        <s v="실리콘메탈" u="1"/>
        <s v="버거젤리" u="1"/>
        <s v=" 몬 쓰리라차소스 2L" u="1"/>
        <s v="수리 파타이소스 295ml" u="1"/>
        <s v="도라야끼 홀레드빈" u="1"/>
        <s v="하이몬 피넛월남쌈소스 4.8kg" u="1"/>
        <s v="연유" u="1"/>
        <s v="가구" u="1"/>
        <s v="쥬니퍼 베리 100g" u="1"/>
        <s v="오레가노 홀 12g" u="1"/>
        <s v="레드(핑크)후추홀 80g" u="1"/>
        <s v="블랙페파 홀(밀) 30g" u="1"/>
        <s v="SLIDING DOORS FRAMES" u="1"/>
        <s v="코코넛 크림파우더 370g" u="1"/>
        <s v="발사믹 식초 500ml" u="1"/>
        <s v="토마토페이스트" u="1"/>
        <s v="25KG설탕(해인FS)" u="1"/>
        <s v="양송이" u="1"/>
        <s v="타이누들 10mm 400g" u="1"/>
        <s v="르네 홀그레인 머스타드 190g" u="1"/>
        <s v="르네 홀그레인 머스타드 820g" u="1"/>
        <s v="르네 홀그레인 머스타드 5kg" u="1"/>
        <s v="르네 디존 머스타드 850g" u="1"/>
        <s v="르네 디존 머스타드 5kg" u="1"/>
        <s v="Masuya Miso Awase Miso 10kg" u="1"/>
        <s v="Masuya Miso Awase Miso 1kg*10pack" u="1"/>
        <s v="Masuya Miso Koshi Kouji" u="1"/>
        <s v="Masuya Miso Akadahi Kouji" u="1"/>
        <s v="파인청크" u="1"/>
        <s v="파인슬대" u="1"/>
        <s v="마늘 150g" u="1"/>
        <s v="마늘후레이크 300g" u="1"/>
        <s v="마늘 500g" u="1"/>
        <s v="골프매트" u="1"/>
        <s v="DRIED BEAN STIC" u="1"/>
        <s v="화장품" u="1"/>
        <s v="파인슬소" u="1"/>
        <s v="15KG설탕 " u="1"/>
        <s v="몬타이 피넛월남쌈소스 250ml(컬리용)" u="1"/>
        <s v="몬타이 스위트칠리소스 250ml(컬리용)" u="1"/>
        <s v="몬타이 월남쌈소스 250ml(컬리용)" u="1"/>
        <s v="속눈썹 접착제" u="1"/>
        <s v="통팥앙금 JS(5KG*20CT)" u="1"/>
        <s v="통팥앙금 JS(5KG*4CT)" u="1"/>
        <s v="밀크 쌀과자(라벨작업)" u="1"/>
        <s v="제면기" u="1"/>
        <s v="인고트" u="1"/>
        <s v="바이탈 밀 글루텐 25KG" u="1"/>
        <s v="마늘500G" u="1"/>
        <s v="당구공" u="1"/>
        <s v="샤오시시 버거젤리" u="1"/>
        <s v="BOILED MONKFISH LIVER" u="1"/>
        <s v="몬 스위트칠리소스 5L " u="1"/>
        <s v="수리 그린칠리피클 227g" u="1"/>
        <s v="밀크 쌀과자(나무)" u="1"/>
        <s v="버큇칩" u="1"/>
        <s v="몬도 스파" u="1"/>
        <s v="발사믹 식초 500ml " u="1"/>
        <s v="통팥앙금 JS" u="1"/>
        <s v="당면" u="1"/>
        <s v="15KG설탕(씨엔)" u="1"/>
        <s v="15KG설탕(디더블유팩)" u="1"/>
        <s v="15KG설탕(엠에스에프원)" u="1"/>
        <s v="15KG설탕(흥국)" u="1"/>
        <s v="인고트(브랜드 : YT)" u="1"/>
        <s v="인고트(브랜드 : MSP)" u="1"/>
        <s v="CUTTED DRIED BEAN STICK" u="1"/>
        <s v="수리 쓰리라차소스 435ml(튜브" u="1"/>
        <s v="참치캔" u="1"/>
        <s v="마늘(chips) 500g" u="1"/>
        <s v="양파 500g" u="1"/>
        <s v="Masuya Miso Koshi Kouji 1kg*10pack" u="1"/>
        <s v="Masuya Miso Akadahi Kouji 1kg*10pack" u="1"/>
        <s v="Korea udon tsuyu" u="1"/>
        <s v="Easy cup moromi miso" u="1"/>
        <s v="도라야끼 홀레드빈 페이스트" u="1"/>
        <s v="튀긴마늘 500g" u="1"/>
        <s v="마늘 후레이크 300g" u="1"/>
        <s v="크라잉타이거 쓰리라차 칠리소스 440ml" u="1"/>
        <s v="레드빈페이스트" u="1"/>
        <s v="통팥앙금-D" u="1"/>
        <s v="고구마앙금-D" u="1"/>
        <s v="락교(컵)" u="1"/>
        <s v="SEA MUD" u="1"/>
        <s v=" 타피오카펄 400g" u="1"/>
        <s v="톤백설탕(티엘에스)" u="1"/>
        <s v="톤백설탕(엘앤엘)" u="1"/>
        <s v="톤백설탕(케이지테크)" u="1"/>
        <s v="톤백설탕(크라운)" u="1"/>
        <s v="톤백설탕(코스모)" u="1"/>
        <s v="톤백설탕(말리이시아산) 반품" u="1"/>
        <s v="허브프로망스 230g" u="1"/>
        <s v="월계수 잎 15g" u="1"/>
        <s v="머스타드 시드 750g" u="1"/>
        <s v="블랙페파 크러쉬드 160g" u="1"/>
        <s v="블랙페파 홀 160g" u="1"/>
        <s v="디존 머스타드 200g" u="1"/>
        <s v="안키모200G" u="1"/>
        <s v="안키모250G" u="1"/>
        <s v="홀레드빈 페이스트D" u="1"/>
        <s v="ㄷ" u="1"/>
        <s v="백단무지" u="1"/>
        <s v="인고트(브랜드 MSP)" u="1"/>
        <s v="고구마 앙금D" u="1"/>
        <s v=" 발사믹 식초 5L" u="1"/>
        <s v="홀그레인 머스타드5kg" u="1"/>
        <s v="20KG설탕(1KG*20EA)" u="1"/>
        <s v="디존 머스타드  5kg" u="1"/>
        <s v="하이몬 해선장소스 230g" u="1"/>
        <s v="마늘 장아찌" u="1"/>
        <s v="수리 쓰리라차소스 5L " u="1"/>
        <s v="뉴 월남쌈(원형16cm) 300g " u="1"/>
        <s v="Business moromi miso 1kg*10pack" u="1"/>
        <s v="몬 똠얌꿍페이스트스 230g" u="1"/>
        <s v="몬 사떼소스 230g" u="1"/>
        <s v="몬 칠리갈릭크런치 180g" u="1"/>
        <s v="튀긴마늘 150g" u="1"/>
        <s v="튀긴마늘 10kg" u="1"/>
        <s v="단무지(매운맛)" u="1"/>
        <s v="20KGS BOX SUGAR(WHITE)" u="1"/>
        <s v="20KGS BOX SUGAR(YELLOW)" u="1"/>
        <s v="몬타이 스위트칠리소스(컬리용) 250g" u="1"/>
        <s v="로즈마리 20g" u="1"/>
        <s v="인고트(브랜드 PTI)" u="1"/>
        <s v="글루텐 밀" u="1"/>
        <s v="화이트와인 식 5L" u="1"/>
        <s v="톤백설탕(에이치투케이)" u="1"/>
        <s v="톤백설탕(엘비에쓰)" u="1"/>
        <s v="톤백설탕(씨에치)" u="1"/>
        <s v="톤백설탕(별난제과점)" u="1"/>
        <s v="톤백설탕(지윤)" u="1"/>
        <s v="톤백설탕(한성)" u="1"/>
        <s v="튀긴마늘 슬라이스B" u="1"/>
        <s v="튀긴마늘 슬라이스A" u="1"/>
        <s v="튀긴양파" u="1"/>
        <s v="공박스" u="1"/>
        <s v="Easy cup moromi miso(90g*12packs)*10" u="1"/>
        <s v="Cup moromi miso 180g*12packs" u="1"/>
        <s v="PERLITE ORE(돌가루)" u="1"/>
        <s v="TASTY PROTEIN(톤백)" u="1"/>
        <s v="몬타이 피넛월남쌈소스(컬리용)" u="1"/>
        <s v="DRIED BEAN STICK" u="1"/>
        <s v="BEAN SKIN" u="1"/>
        <s v="FRIED BEAN CURD ROLL" u="1"/>
        <s v="몬 스위트칠리소스  435ml(튜브)" u="1"/>
        <s v="소금" u="1"/>
        <s v="마늘 300G" u="1"/>
        <s v="알룰로스" u="1"/>
        <s v="인고트(브랜드 DR TIN)" u="1"/>
        <s v="음료수" u="1"/>
        <s v="15KG설탕 한백티에프 출고건 회수" u="1"/>
        <s v="몬 쓰리라차 떡볶이소스 295ml" u="1"/>
        <s v="OOLONG TEA JASMINE TEA" u="1"/>
        <s v="튀긴마늘슬라이스" u="1"/>
        <s v="BROOMCORN MILLET" u="1"/>
        <s v="15KG설탕(명인상사)" u="1"/>
        <s v="15KG설탕(반퐁슈가)" u="1"/>
        <s v="15KG설탕(부리람슈가코리아)" u="1"/>
        <s v="15KG설탕(미미슈가）" u="1"/>
        <s v="인고트(브랜드 미정)" u="1"/>
        <s v="피클링스파이스 40g" u="1"/>
        <s v="포도당" u="1"/>
        <s v="딸기다이스" u="1"/>
        <s v="딸기파우다" u="1"/>
        <s v="엔초비 올리브오일 380g" u="1"/>
        <s v="엔초비 올리브오일 800g" u="1"/>
      </sharedItems>
    </cacheField>
    <cacheField name="13" numFmtId="0">
      <sharedItems containsNonDate="0" containsString="0" containsBlank="1"/>
    </cacheField>
    <cacheField name="인원" numFmtId="0">
      <sharedItems containsNonDate="0" containsString="0" containsBlank="1"/>
    </cacheField>
    <cacheField name="BL" numFmtId="0">
      <sharedItems containsBlank="1"/>
    </cacheField>
    <cacheField name="BULK_x000a_중량" numFmtId="192">
      <sharedItems containsString="0" containsBlank="1" containsNumber="1" minValue="4" maxValue="233618"/>
    </cacheField>
    <cacheField name="BULK_x000a_수량" numFmtId="191">
      <sharedItems containsString="0" containsBlank="1" containsNumber="1" containsInteger="1" minValue="1" maxValue="15400"/>
    </cacheField>
    <cacheField name="BULK_x000a_평균 중량" numFmtId="192">
      <sharedItems containsString="0" containsBlank="1" containsNumber="1" minValue="0" maxValue="110"/>
    </cacheField>
    <cacheField name="비고" numFmtId="0">
      <sharedItems containsDate="1" containsBlank="1" containsMixedTypes="1" minDate="1899-12-30T10:30:00" maxDate="1899-12-30T13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주현숙" refreshedDate="45786.427410069446" createdVersion="8" refreshedVersion="8" minRefreshableVersion="3" recordCount="1741" xr:uid="{368E800F-1695-4437-9DCE-35A476D7B2E3}">
  <cacheSource type="worksheet">
    <worksheetSource ref="A3:T4238" sheet="Container"/>
  </cacheSource>
  <cacheFields count="20">
    <cacheField name="Date" numFmtId="0">
      <sharedItems containsNonDate="0" containsDate="1" containsString="0" containsBlank="1" minDate="2025-01-02T00:00:00" maxDate="2025-05-15T00:00:00" count="94"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5T00:00:00"/>
        <d v="2025-01-31T00:00:00"/>
        <d v="2025-02-03T00:00:00"/>
        <d v="2025-02-04T00:00:00"/>
        <d v="2025-02-05T00:00:00"/>
        <d v="2025-02-06T00:00:00"/>
        <d v="2025-02-07T00:00:00"/>
        <d v="2025-02-08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4T00:00:00"/>
        <d v="2025-03-05T00:00:00"/>
        <d v="2025-03-06T00:00:00"/>
        <d v="2025-03-07T00:00:00"/>
        <d v="2025-03-08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2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6T00:00:00"/>
        <d v="2025-04-28T00:00:00"/>
        <d v="2025-04-29T00:00:00"/>
        <d v="2025-04-30T00:00:00"/>
        <d v="2025-05-02T00:00:00"/>
        <d v="2025-05-07T00:00:00"/>
        <d v="2025-05-08T00:00:00"/>
        <d v="2025-05-09T00:00:00"/>
        <m/>
        <d v="2025-05-12T00:00:00"/>
        <d v="2025-05-13T00:00:00"/>
        <d v="2025-05-14T00:00:00"/>
      </sharedItems>
    </cacheField>
    <cacheField name="화 주" numFmtId="0">
      <sharedItems containsBlank="1"/>
    </cacheField>
    <cacheField name="Container" numFmtId="0">
      <sharedItems containsBlank="1"/>
    </cacheField>
    <cacheField name="#" numFmtId="0">
      <sharedItems containsBlank="1" containsMixedTypes="1" containsNumber="1" containsInteger="1" minValue="33267" maxValue="8178277"/>
    </cacheField>
    <cacheField name="40FT" numFmtId="0">
      <sharedItems containsString="0" containsBlank="1" containsNumber="1" containsInteger="1" minValue="1" maxValue="1"/>
    </cacheField>
    <cacheField name="20FT" numFmtId="0">
      <sharedItems containsString="0" containsBlank="1" containsNumber="1" containsInteger="1" minValue="1" maxValue="1"/>
    </cacheField>
    <cacheField name="LCL" numFmtId="0">
      <sharedItems containsString="0" containsBlank="1" containsNumber="1" containsInteger="1" minValue="1" maxValue="2"/>
    </cacheField>
    <cacheField name="pallet  Qty" numFmtId="0">
      <sharedItems containsString="0" containsBlank="1" containsNumber="1" minValue="0" maxValue="59"/>
    </cacheField>
    <cacheField name="Grocery" numFmtId="0">
      <sharedItems containsString="0" containsBlank="1" containsNumber="1" containsInteger="1" minValue="1" maxValue="2663"/>
    </cacheField>
    <cacheField name="Non-Grocery" numFmtId="0">
      <sharedItems containsString="0" containsBlank="1" containsNumber="1" containsInteger="1" minValue="1" maxValue="86400"/>
    </cacheField>
    <cacheField name="actual q`ty" numFmtId="0">
      <sharedItems containsNonDate="0" containsString="0" containsBlank="1"/>
    </cacheField>
    <cacheField name="Container q'ty" numFmtId="0">
      <sharedItems containsString="0" containsBlank="1" containsNumber="1" containsInteger="1" minValue="0" maxValue="1"/>
    </cacheField>
    <cacheField name="1" numFmtId="0">
      <sharedItems containsBlank="1"/>
    </cacheField>
    <cacheField name="12" numFmtId="0">
      <sharedItems containsBlank="1"/>
    </cacheField>
    <cacheField name="작업시간" numFmtId="0">
      <sharedItems containsBlank="1" containsMixedTypes="1" containsNumber="1" containsInteger="1" minValue="5" maxValue="240"/>
    </cacheField>
    <cacheField name="작업종류   (P / B)" numFmtId="0">
      <sharedItems containsBlank="1"/>
    </cacheField>
    <cacheField name="품명" numFmtId="0">
      <sharedItems containsBlank="1"/>
    </cacheField>
    <cacheField name="13" numFmtId="0">
      <sharedItems containsNonDate="0" containsString="0" containsBlank="1"/>
    </cacheField>
    <cacheField name="인원" numFmtId="0">
      <sharedItems containsNonDate="0" containsString="0" containsBlank="1"/>
    </cacheField>
    <cacheField name="BL" numFmtId="0">
      <sharedItems containsBlank="1" containsMixedTypes="1" containsNumber="1" containsInteger="1" minValue="251161876" maxValue="2514558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8">
  <r>
    <x v="0"/>
    <x v="0"/>
    <x v="0"/>
    <s v="수리 255차"/>
    <m/>
    <n v="1"/>
    <m/>
    <n v="10"/>
    <n v="10"/>
    <m/>
    <m/>
    <n v="1"/>
    <s v="43832Container q'ty"/>
    <s v="43832Pallet "/>
    <n v="20"/>
    <s v="Pallet "/>
    <s v="몬 스위트칠리소스 5L"/>
    <m/>
    <n v="1"/>
    <s v="BKKFE1902977"/>
    <m/>
    <m/>
    <m/>
    <m/>
  </r>
  <r>
    <x v="0"/>
    <x v="0"/>
    <x v="0"/>
    <s v="수리 255차"/>
    <m/>
    <m/>
    <m/>
    <n v="10"/>
    <n v="10"/>
    <m/>
    <m/>
    <n v="0"/>
    <s v="43832Container q'ty"/>
    <s v="43832Pallet "/>
    <m/>
    <s v="Pallet "/>
    <s v="몬 스위트칠리소스 200ml"/>
    <m/>
    <m/>
    <s v="BKKFE1902977"/>
    <m/>
    <m/>
    <m/>
    <m/>
  </r>
  <r>
    <x v="0"/>
    <x v="0"/>
    <x v="1"/>
    <s v="수리 274차"/>
    <m/>
    <n v="1"/>
    <m/>
    <n v="14"/>
    <n v="14"/>
    <m/>
    <m/>
    <n v="1"/>
    <s v="43832Container q'ty"/>
    <s v="43832Pallet "/>
    <n v="20"/>
    <s v="Pallet "/>
    <s v="몬 스위트칠리소스 5L"/>
    <m/>
    <n v="1"/>
    <s v="BKKFE1902977"/>
    <m/>
    <m/>
    <m/>
    <m/>
  </r>
  <r>
    <x v="0"/>
    <x v="0"/>
    <x v="1"/>
    <s v="수리 274차"/>
    <m/>
    <m/>
    <m/>
    <n v="4"/>
    <n v="4"/>
    <m/>
    <m/>
    <n v="0"/>
    <s v="43832Container q'ty"/>
    <s v="43832Pallet "/>
    <m/>
    <s v="Pallet "/>
    <s v="몬 볶음 쌀국수소스 295ml"/>
    <m/>
    <m/>
    <s v="BKKFE1902977"/>
    <m/>
    <m/>
    <m/>
    <m/>
  </r>
  <r>
    <x v="0"/>
    <x v="0"/>
    <x v="1"/>
    <s v="수리 274차"/>
    <m/>
    <m/>
    <m/>
    <n v="2"/>
    <n v="2"/>
    <m/>
    <m/>
    <n v="0"/>
    <s v="43832Container q'ty"/>
    <s v="43832Pallet "/>
    <m/>
    <s v="Pallet "/>
    <s v="수리 소이소스 295ml"/>
    <m/>
    <m/>
    <s v="BKKFE1902977"/>
    <m/>
    <m/>
    <m/>
    <m/>
  </r>
  <r>
    <x v="0"/>
    <x v="0"/>
    <x v="2"/>
    <s v="세계푸드 1차"/>
    <n v="1"/>
    <m/>
    <m/>
    <n v="10"/>
    <n v="10"/>
    <m/>
    <m/>
    <n v="1"/>
    <s v="43832Container q'ty"/>
    <s v="43832Pallet "/>
    <n v="20"/>
    <s v="Pallet "/>
    <s v="몬 월남쌈(원형16cm) 200g"/>
    <m/>
    <n v="1"/>
    <s v="HSE1912018"/>
    <m/>
    <m/>
    <m/>
    <m/>
  </r>
  <r>
    <x v="0"/>
    <x v="0"/>
    <x v="2"/>
    <s v="세계푸드 2차"/>
    <m/>
    <m/>
    <m/>
    <n v="10"/>
    <n v="10"/>
    <m/>
    <m/>
    <n v="0"/>
    <s v="43832Container q'ty"/>
    <s v="43832Pallet "/>
    <m/>
    <s v="Pallet "/>
    <s v="몬 월남쌈(원형16cm) 100g"/>
    <m/>
    <m/>
    <s v="HSE1912018"/>
    <m/>
    <m/>
    <m/>
    <m/>
  </r>
  <r>
    <x v="0"/>
    <x v="1"/>
    <x v="3"/>
    <m/>
    <m/>
    <m/>
    <n v="1"/>
    <n v="1"/>
    <n v="1"/>
    <m/>
    <m/>
    <n v="1"/>
    <s v="43832Container q'ty"/>
    <s v="43832Pallet "/>
    <n v="3"/>
    <s v="Pallet "/>
    <s v="블루베리파우다"/>
    <m/>
    <n v="1"/>
    <m/>
    <m/>
    <m/>
    <m/>
    <m/>
  </r>
  <r>
    <x v="1"/>
    <x v="0"/>
    <x v="4"/>
    <s v="타이코코넛 14차"/>
    <m/>
    <n v="1"/>
    <m/>
    <n v="10"/>
    <n v="10"/>
    <m/>
    <m/>
    <n v="1"/>
    <s v="43833Container q'ty"/>
    <s v="43833Pallet "/>
    <n v="20"/>
    <s v="Pallet "/>
    <s v="몬 코코넛밀크 400ml"/>
    <m/>
    <n v="1"/>
    <s v="BKKFE1903112"/>
    <m/>
    <m/>
    <m/>
    <m/>
  </r>
  <r>
    <x v="1"/>
    <x v="0"/>
    <x v="5"/>
    <s v="타이코코넛 16차"/>
    <m/>
    <n v="1"/>
    <m/>
    <n v="10"/>
    <n v="10"/>
    <m/>
    <m/>
    <n v="1"/>
    <s v="43833Container q'ty"/>
    <s v="43833Pallet "/>
    <n v="20"/>
    <s v="Pallet "/>
    <s v="몬 코코넛밀크 400ml"/>
    <m/>
    <n v="1"/>
    <s v="BKKFE1903112"/>
    <m/>
    <m/>
    <m/>
    <m/>
  </r>
  <r>
    <x v="2"/>
    <x v="0"/>
    <x v="6"/>
    <s v="수리 263차"/>
    <m/>
    <n v="1"/>
    <m/>
    <n v="12"/>
    <n v="12"/>
    <m/>
    <m/>
    <n v="1"/>
    <s v="43836Container q'ty"/>
    <s v="43836Pallet "/>
    <n v="20"/>
    <s v="Pallet "/>
    <s v="몬 스위트칠리소스 5L"/>
    <m/>
    <n v="1"/>
    <s v="BKKFE1903100"/>
    <m/>
    <m/>
    <m/>
    <m/>
  </r>
  <r>
    <x v="2"/>
    <x v="0"/>
    <x v="6"/>
    <s v="수리 263차"/>
    <m/>
    <m/>
    <m/>
    <n v="3"/>
    <n v="3"/>
    <m/>
    <m/>
    <n v="0"/>
    <s v="43836Container q'ty"/>
    <s v="43836Pallet "/>
    <m/>
    <s v="Pallet "/>
    <s v="수리 파타이소스 295ml"/>
    <m/>
    <m/>
    <s v="BKKFE1903100"/>
    <m/>
    <m/>
    <m/>
    <m/>
  </r>
  <r>
    <x v="2"/>
    <x v="0"/>
    <x v="6"/>
    <s v="수리 263차"/>
    <m/>
    <m/>
    <m/>
    <n v="5"/>
    <n v="5"/>
    <m/>
    <m/>
    <n v="0"/>
    <s v="43836Container q'ty"/>
    <s v="43836Pallet "/>
    <m/>
    <s v="Pallet "/>
    <s v="수리 휘시소스 295ml"/>
    <m/>
    <m/>
    <s v="BKKFE1903100"/>
    <m/>
    <m/>
    <m/>
    <m/>
  </r>
  <r>
    <x v="2"/>
    <x v="0"/>
    <x v="7"/>
    <s v="수리 264차"/>
    <m/>
    <n v="1"/>
    <m/>
    <n v="20"/>
    <n v="20"/>
    <m/>
    <m/>
    <n v="1"/>
    <s v="43836Container q'ty"/>
    <s v="43836Pallet "/>
    <n v="20"/>
    <s v="Pallet "/>
    <s v="몬 스위트칠리소스 5L"/>
    <m/>
    <n v="1"/>
    <s v="BKKFE1903100"/>
    <m/>
    <m/>
    <m/>
    <m/>
  </r>
  <r>
    <x v="2"/>
    <x v="0"/>
    <x v="8"/>
    <s v="수리 265차"/>
    <m/>
    <n v="1"/>
    <m/>
    <n v="20"/>
    <n v="20"/>
    <m/>
    <m/>
    <n v="1"/>
    <s v="43836Container q'ty"/>
    <s v="43836Pallet "/>
    <n v="20"/>
    <s v="Pallet "/>
    <s v="몬 스위트칠리소스 5L"/>
    <m/>
    <n v="1"/>
    <s v="BKKFE1903100"/>
    <m/>
    <m/>
    <m/>
    <m/>
  </r>
  <r>
    <x v="2"/>
    <x v="0"/>
    <x v="9"/>
    <s v="수리 266차"/>
    <m/>
    <n v="1"/>
    <m/>
    <n v="20"/>
    <n v="20"/>
    <m/>
    <m/>
    <n v="1"/>
    <s v="43836Container q'ty"/>
    <s v="43836Pallet "/>
    <n v="20"/>
    <s v="Pallet "/>
    <s v="몬 스위트칠리소스 5L"/>
    <m/>
    <n v="1"/>
    <s v="BKKFE1903100"/>
    <m/>
    <m/>
    <m/>
    <m/>
  </r>
  <r>
    <x v="3"/>
    <x v="2"/>
    <x v="10"/>
    <s v="WHLF367679"/>
    <n v="1"/>
    <m/>
    <m/>
    <n v="48"/>
    <n v="48"/>
    <m/>
    <m/>
    <n v="1"/>
    <s v="43837Container q'ty"/>
    <s v="43837bulk"/>
    <n v="180"/>
    <s v="bulk"/>
    <m/>
    <m/>
    <n v="2"/>
    <s v="PLITW4A02108"/>
    <m/>
    <m/>
    <m/>
    <n v="6109.5"/>
  </r>
  <r>
    <x v="3"/>
    <x v="2"/>
    <x v="11"/>
    <s v="WHLF368957"/>
    <n v="1"/>
    <m/>
    <m/>
    <n v="45"/>
    <n v="45"/>
    <m/>
    <m/>
    <n v="1"/>
    <s v="43837Container q'ty"/>
    <s v="43837bulk"/>
    <n v="180"/>
    <s v="bulk"/>
    <m/>
    <m/>
    <n v="2"/>
    <s v="PLITW4A02108"/>
    <m/>
    <m/>
    <m/>
    <n v="20816.849999999999"/>
  </r>
  <r>
    <x v="3"/>
    <x v="0"/>
    <x v="12"/>
    <s v="펜타 27차"/>
    <m/>
    <n v="1"/>
    <m/>
    <n v="10"/>
    <n v="10"/>
    <m/>
    <m/>
    <n v="1"/>
    <s v="43837Container q'ty"/>
    <s v="43837Pallet "/>
    <n v="20"/>
    <s v="Pallet "/>
    <s v="하이몬 베트남식 쌀국수장국 4.5kg"/>
    <m/>
    <n v="1"/>
    <s v="BKKFE1903166"/>
    <m/>
    <m/>
    <m/>
    <m/>
  </r>
  <r>
    <x v="3"/>
    <x v="0"/>
    <x v="13"/>
    <s v="펜타 28차"/>
    <m/>
    <n v="1"/>
    <m/>
    <n v="10"/>
    <n v="10"/>
    <m/>
    <m/>
    <n v="1"/>
    <s v="43837Container q'ty"/>
    <s v="43837Pallet "/>
    <n v="30"/>
    <s v="Pallet "/>
    <s v="하이몬 피넛월남쌈소스 230g"/>
    <m/>
    <n v="1"/>
    <s v="BKKFE1903167"/>
    <m/>
    <m/>
    <m/>
    <m/>
  </r>
  <r>
    <x v="3"/>
    <x v="0"/>
    <x v="13"/>
    <s v="펜타 28차"/>
    <m/>
    <m/>
    <m/>
    <n v="5"/>
    <n v="5"/>
    <m/>
    <m/>
    <n v="0"/>
    <s v="43837Container q'ty"/>
    <s v="43837Pallet "/>
    <m/>
    <s v="Pallet "/>
    <s v="하이몬 피넛월남쌈소스 4.8kg"/>
    <m/>
    <m/>
    <s v="BKKFE1903167"/>
    <m/>
    <m/>
    <m/>
    <m/>
  </r>
  <r>
    <x v="3"/>
    <x v="0"/>
    <x v="13"/>
    <s v="펜타 28차"/>
    <m/>
    <m/>
    <m/>
    <n v="5"/>
    <n v="5"/>
    <m/>
    <m/>
    <n v="0"/>
    <s v="43837Container q'ty"/>
    <s v="43837Pallet "/>
    <m/>
    <s v="Pallet "/>
    <s v="하이몬 베트남식 쌀국수장국 4.5kg"/>
    <m/>
    <m/>
    <s v="BKKFE1903167"/>
    <m/>
    <m/>
    <m/>
    <m/>
  </r>
  <r>
    <x v="3"/>
    <x v="0"/>
    <x v="14"/>
    <s v="수리 267차"/>
    <m/>
    <n v="1"/>
    <m/>
    <n v="20"/>
    <n v="20"/>
    <m/>
    <m/>
    <n v="1"/>
    <s v="43837Container q'ty"/>
    <s v="43837Pallet "/>
    <n v="30"/>
    <s v="Pallet "/>
    <s v="하이몬 월남쌈소스 295ml"/>
    <m/>
    <n v="1"/>
    <s v="BKKFE1903100"/>
    <m/>
    <m/>
    <m/>
    <m/>
  </r>
  <r>
    <x v="3"/>
    <x v="0"/>
    <x v="15"/>
    <s v="수리 268차"/>
    <m/>
    <n v="1"/>
    <m/>
    <n v="6"/>
    <n v="6"/>
    <m/>
    <m/>
    <n v="1"/>
    <s v="43837Container q'ty"/>
    <s v="43837Pallet "/>
    <n v="30"/>
    <s v="Pallet "/>
    <s v="하이몬 월남쌈소스 200ml"/>
    <m/>
    <n v="1"/>
    <s v="BKKFE1903100"/>
    <m/>
    <m/>
    <m/>
    <m/>
  </r>
  <r>
    <x v="3"/>
    <x v="0"/>
    <x v="15"/>
    <s v="수리 268차"/>
    <m/>
    <m/>
    <m/>
    <n v="10"/>
    <n v="10"/>
    <m/>
    <m/>
    <n v="0"/>
    <s v="43837Container q'ty"/>
    <s v="43837Pallet "/>
    <m/>
    <s v="Pallet "/>
    <s v="하이몬 월남쌈소스 295ml"/>
    <m/>
    <m/>
    <s v="BKKFE1903100"/>
    <m/>
    <m/>
    <m/>
    <m/>
  </r>
  <r>
    <x v="3"/>
    <x v="0"/>
    <x v="15"/>
    <s v="수리 268차"/>
    <m/>
    <m/>
    <m/>
    <n v="4"/>
    <n v="4"/>
    <m/>
    <m/>
    <n v="0"/>
    <s v="43837Container q'ty"/>
    <s v="43837Pallet "/>
    <m/>
    <s v="Pallet "/>
    <s v="하이몬 월남쌈소스 295ml(홈플용)"/>
    <m/>
    <m/>
    <s v="BKKFE1903100"/>
    <m/>
    <m/>
    <m/>
    <m/>
  </r>
  <r>
    <x v="3"/>
    <x v="3"/>
    <x v="16"/>
    <s v="KMA548174 "/>
    <m/>
    <n v="1"/>
    <m/>
    <n v="6"/>
    <n v="323"/>
    <m/>
    <m/>
    <n v="1"/>
    <s v="43837Container q'ty"/>
    <s v="43837Pallet "/>
    <n v="10"/>
    <s v="Pallet "/>
    <s v="양주"/>
    <m/>
    <n v="1"/>
    <s v="HFITPO010027"/>
    <m/>
    <m/>
    <m/>
    <m/>
  </r>
  <r>
    <x v="3"/>
    <x v="4"/>
    <x v="17"/>
    <s v="6812998"/>
    <n v="1"/>
    <m/>
    <m/>
    <n v="7"/>
    <m/>
    <n v="7"/>
    <m/>
    <n v="1"/>
    <s v="43837Container q'ty"/>
    <s v="43837Pallet "/>
    <n v="100"/>
    <s v="Pallet "/>
    <m/>
    <m/>
    <n v="4"/>
    <s v="SHXM1912230"/>
    <m/>
    <m/>
    <m/>
    <m/>
  </r>
  <r>
    <x v="4"/>
    <x v="2"/>
    <x v="18"/>
    <s v="WHLF366824"/>
    <n v="1"/>
    <m/>
    <m/>
    <n v="48"/>
    <n v="48"/>
    <m/>
    <m/>
    <n v="1"/>
    <s v="43838Container q'ty"/>
    <s v="43838bulk"/>
    <n v="220"/>
    <s v="bulk"/>
    <m/>
    <m/>
    <n v="2"/>
    <s v="PLITW4A02108"/>
    <m/>
    <m/>
    <m/>
    <n v="20956.5"/>
  </r>
  <r>
    <x v="4"/>
    <x v="2"/>
    <x v="19"/>
    <s v="WHLF368981"/>
    <n v="1"/>
    <m/>
    <m/>
    <n v="44"/>
    <n v="44"/>
    <m/>
    <m/>
    <n v="1"/>
    <s v="43838Container q'ty"/>
    <s v="43838bulk"/>
    <n v="240"/>
    <s v="bulk"/>
    <m/>
    <m/>
    <n v="2"/>
    <s v="PLITW4A02108"/>
    <m/>
    <m/>
    <m/>
    <n v="19395.5"/>
  </r>
  <r>
    <x v="4"/>
    <x v="2"/>
    <x v="20"/>
    <s v="WHLF366925"/>
    <n v="1"/>
    <m/>
    <m/>
    <n v="46"/>
    <n v="46"/>
    <m/>
    <m/>
    <n v="1"/>
    <s v="43838Container q'ty"/>
    <s v="43838bulk"/>
    <n v="180"/>
    <s v="bulk"/>
    <m/>
    <m/>
    <n v="2"/>
    <s v="PLITW4A02108"/>
    <m/>
    <m/>
    <m/>
    <n v="19956.8"/>
  </r>
  <r>
    <x v="4"/>
    <x v="0"/>
    <x v="21"/>
    <s v="수리 273차"/>
    <m/>
    <n v="1"/>
    <m/>
    <n v="2"/>
    <n v="2"/>
    <m/>
    <m/>
    <n v="1"/>
    <s v="43838Container q'ty"/>
    <s v="43838Pallet "/>
    <n v="20"/>
    <s v="Pallet "/>
    <s v="수리 쓰리라차소스 295ml"/>
    <m/>
    <n v="1"/>
    <s v="BKKFE1903190A"/>
    <m/>
    <m/>
    <m/>
    <m/>
  </r>
  <r>
    <x v="4"/>
    <x v="0"/>
    <x v="21"/>
    <s v="수리 273차"/>
    <m/>
    <m/>
    <m/>
    <n v="18"/>
    <n v="18"/>
    <m/>
    <m/>
    <n v="0"/>
    <s v="43838Container q'ty"/>
    <s v="43838Pallet "/>
    <m/>
    <s v="Pallet "/>
    <s v="수리 쓰리라차소스 435ml"/>
    <m/>
    <m/>
    <s v="BKKFE1903190A"/>
    <m/>
    <m/>
    <m/>
    <m/>
  </r>
  <r>
    <x v="4"/>
    <x v="0"/>
    <x v="22"/>
    <s v="수리 275차"/>
    <m/>
    <n v="1"/>
    <m/>
    <n v="10"/>
    <n v="10"/>
    <m/>
    <m/>
    <n v="1"/>
    <s v="43838Container q'ty"/>
    <s v="43838Pallet "/>
    <n v="30"/>
    <s v="Pallet "/>
    <s v="수리 쓰리라차소스 5L"/>
    <m/>
    <n v="1"/>
    <s v="BKKFE1903190A"/>
    <m/>
    <m/>
    <m/>
    <m/>
  </r>
  <r>
    <x v="4"/>
    <x v="0"/>
    <x v="22"/>
    <s v="수리 275차"/>
    <m/>
    <m/>
    <m/>
    <n v="10"/>
    <n v="10"/>
    <m/>
    <m/>
    <n v="0"/>
    <s v="43838Container q'ty"/>
    <s v="43838Pallet "/>
    <m/>
    <s v="Pallet "/>
    <s v="수리 쓰리라차소스 20L"/>
    <m/>
    <m/>
    <s v="BKKFE1903190A"/>
    <m/>
    <m/>
    <m/>
    <m/>
  </r>
  <r>
    <x v="4"/>
    <x v="0"/>
    <x v="23"/>
    <s v="안티치콜리 19차"/>
    <m/>
    <n v="1"/>
    <m/>
    <n v="10"/>
    <n v="10"/>
    <m/>
    <m/>
    <n v="1"/>
    <s v="43838Container q'ty"/>
    <s v="43838Pallet "/>
    <n v="30"/>
    <s v="Pallet "/>
    <s v="발사믹식초 5L"/>
    <m/>
    <n v="1"/>
    <s v="XO190462MI"/>
    <m/>
    <m/>
    <m/>
    <m/>
  </r>
  <r>
    <x v="4"/>
    <x v="4"/>
    <x v="24"/>
    <s v="NS1765428"/>
    <n v="1"/>
    <m/>
    <m/>
    <n v="16"/>
    <m/>
    <n v="16"/>
    <m/>
    <n v="1"/>
    <s v="43838Container q'ty"/>
    <s v="43838Pallet "/>
    <n v="35"/>
    <s v="Pallet "/>
    <m/>
    <m/>
    <n v="1"/>
    <s v="SZME1912038"/>
    <m/>
    <m/>
    <m/>
    <m/>
  </r>
  <r>
    <x v="4"/>
    <x v="4"/>
    <x v="25"/>
    <s v="NS1765426"/>
    <m/>
    <n v="1"/>
    <m/>
    <n v="5"/>
    <m/>
    <n v="5"/>
    <m/>
    <n v="1"/>
    <s v="43838Container q'ty"/>
    <s v="43838Pallet "/>
    <n v="25"/>
    <s v="Pallet "/>
    <m/>
    <m/>
    <n v="1"/>
    <s v="SZME1912038"/>
    <m/>
    <m/>
    <m/>
    <m/>
  </r>
  <r>
    <x v="5"/>
    <x v="0"/>
    <x v="26"/>
    <s v="수리 269차"/>
    <m/>
    <n v="1"/>
    <m/>
    <n v="18"/>
    <n v="18"/>
    <m/>
    <m/>
    <n v="1"/>
    <s v="43839Container q'ty"/>
    <s v="43839Pallet "/>
    <n v="20"/>
    <s v="Pallet "/>
    <s v="몬 스위트칠리소스 5L"/>
    <m/>
    <n v="1"/>
    <s v="BKKFE1903190"/>
    <m/>
    <m/>
    <m/>
    <m/>
  </r>
  <r>
    <x v="5"/>
    <x v="0"/>
    <x v="26"/>
    <s v="수리 269차"/>
    <m/>
    <m/>
    <m/>
    <n v="2"/>
    <n v="2"/>
    <m/>
    <m/>
    <n v="0"/>
    <s v="43839Container q'ty"/>
    <s v="43839Pallet "/>
    <m/>
    <s v="Pallet "/>
    <s v="하이몬 해선장소스 260g"/>
    <m/>
    <m/>
    <s v="BKKFE1903190"/>
    <m/>
    <m/>
    <m/>
    <m/>
  </r>
  <r>
    <x v="5"/>
    <x v="0"/>
    <x v="27"/>
    <s v="수리 270차"/>
    <m/>
    <n v="1"/>
    <m/>
    <n v="20"/>
    <n v="20"/>
    <m/>
    <m/>
    <n v="1"/>
    <s v="43839Container q'ty"/>
    <s v="43839Pallet "/>
    <n v="20"/>
    <s v="Pallet "/>
    <s v="몬 스위트칠리소스 5L"/>
    <m/>
    <n v="1"/>
    <s v="BKKFE1903190"/>
    <m/>
    <m/>
    <m/>
    <m/>
  </r>
  <r>
    <x v="5"/>
    <x v="0"/>
    <x v="28"/>
    <s v="수리 272차"/>
    <m/>
    <n v="1"/>
    <m/>
    <n v="20"/>
    <n v="20"/>
    <m/>
    <m/>
    <n v="1"/>
    <s v="43839Container q'ty"/>
    <s v="43839Pallet "/>
    <n v="20"/>
    <s v="Pallet "/>
    <s v="수리 파타이소스 5L"/>
    <m/>
    <n v="1"/>
    <s v="BKKFE1903190"/>
    <m/>
    <m/>
    <m/>
    <m/>
  </r>
  <r>
    <x v="5"/>
    <x v="5"/>
    <x v="29"/>
    <s v="BW007725"/>
    <n v="1"/>
    <m/>
    <m/>
    <n v="21"/>
    <n v="880"/>
    <m/>
    <m/>
    <n v="1"/>
    <s v="43839Container q'ty"/>
    <s v="43839Pallet "/>
    <n v="26"/>
    <s v="Pallet "/>
    <s v="밀글루텐"/>
    <m/>
    <n v="1"/>
    <s v="DELEJ0000013306"/>
    <m/>
    <m/>
    <m/>
    <m/>
  </r>
  <r>
    <x v="5"/>
    <x v="5"/>
    <x v="30"/>
    <s v="BW007726"/>
    <n v="1"/>
    <m/>
    <m/>
    <n v="21"/>
    <n v="880"/>
    <m/>
    <m/>
    <n v="1"/>
    <s v="43839Container q'ty"/>
    <s v="43839Pallet "/>
    <n v="22"/>
    <s v="Pallet "/>
    <s v="밀글루텐"/>
    <m/>
    <n v="1"/>
    <s v="DELEJ0000013306"/>
    <m/>
    <m/>
    <m/>
    <m/>
  </r>
  <r>
    <x v="5"/>
    <x v="6"/>
    <x v="31"/>
    <n v="817011"/>
    <m/>
    <n v="1"/>
    <m/>
    <s v="직상작업"/>
    <s v="직상작업"/>
    <m/>
    <m/>
    <n v="1"/>
    <s v="43839Container q'ty"/>
    <s v="43839bulk"/>
    <m/>
    <s v="bulk"/>
    <s v="전자부품"/>
    <m/>
    <n v="1"/>
    <s v="WDFCGBF23272119A"/>
    <m/>
    <m/>
    <m/>
    <m/>
  </r>
  <r>
    <x v="5"/>
    <x v="6"/>
    <x v="31"/>
    <n v="817011"/>
    <m/>
    <m/>
    <m/>
    <s v="직상작업"/>
    <s v="직상작업"/>
    <m/>
    <m/>
    <n v="0"/>
    <s v="43839Container q'ty"/>
    <s v="43839bulk"/>
    <m/>
    <s v="bulk"/>
    <s v="전자부품"/>
    <m/>
    <m/>
    <s v="WDFCGBF23272119B"/>
    <m/>
    <m/>
    <m/>
    <m/>
  </r>
  <r>
    <x v="6"/>
    <x v="0"/>
    <x v="32"/>
    <s v="유니온 39차"/>
    <n v="1"/>
    <m/>
    <m/>
    <n v="28"/>
    <n v="2016"/>
    <m/>
    <m/>
    <n v="1"/>
    <s v="43840Container q'ty"/>
    <s v="43840bulk"/>
    <n v="280"/>
    <s v="bulk"/>
    <s v="몬 라이스누들 1mm 250g"/>
    <m/>
    <n v="2"/>
    <s v="HFIBKO9C0059"/>
    <m/>
    <m/>
    <m/>
    <m/>
  </r>
  <r>
    <x v="6"/>
    <x v="0"/>
    <x v="33"/>
    <s v="스퀴드 10차"/>
    <m/>
    <n v="1"/>
    <m/>
    <n v="2"/>
    <n v="2"/>
    <m/>
    <m/>
    <n v="1"/>
    <s v="43840Container q'ty"/>
    <s v="43840Pallet "/>
    <n v="30"/>
    <s v="Pallet "/>
    <s v="스퀴드휘시소스 300ml"/>
    <m/>
    <n v="1"/>
    <s v="BKKFE1903119"/>
    <m/>
    <m/>
    <m/>
    <m/>
  </r>
  <r>
    <x v="6"/>
    <x v="0"/>
    <x v="33"/>
    <s v="스퀴드 10차"/>
    <m/>
    <m/>
    <m/>
    <n v="3"/>
    <n v="3"/>
    <m/>
    <m/>
    <n v="0"/>
    <s v="43840Container q'ty"/>
    <s v="43840Pallet "/>
    <m/>
    <s v="Pallet "/>
    <s v="스퀴드휘시소스 700ml"/>
    <m/>
    <m/>
    <s v="BKKFE1903119"/>
    <m/>
    <m/>
    <m/>
    <m/>
  </r>
  <r>
    <x v="6"/>
    <x v="0"/>
    <x v="33"/>
    <s v="스퀴드 10차"/>
    <m/>
    <m/>
    <m/>
    <n v="10"/>
    <n v="10"/>
    <m/>
    <m/>
    <n v="0"/>
    <s v="43840Container q'ty"/>
    <s v="43840Pallet "/>
    <m/>
    <s v="Pallet "/>
    <s v="스퀴드휘시소스 4500ml"/>
    <m/>
    <m/>
    <s v="BKKFE1903119"/>
    <m/>
    <m/>
    <m/>
    <m/>
  </r>
  <r>
    <x v="6"/>
    <x v="2"/>
    <x v="34"/>
    <m/>
    <m/>
    <m/>
    <n v="1"/>
    <n v="3"/>
    <m/>
    <n v="50"/>
    <m/>
    <n v="1"/>
    <s v="43840Container q'ty"/>
    <s v="43840bulk"/>
    <n v="15"/>
    <s v="bulk"/>
    <s v="Cup Holder (for 4)"/>
    <m/>
    <m/>
    <s v="PLITW2B00058"/>
    <m/>
    <m/>
    <m/>
    <m/>
  </r>
  <r>
    <x v="7"/>
    <x v="0"/>
    <x v="35"/>
    <s v="세계 3차"/>
    <n v="1"/>
    <m/>
    <m/>
    <n v="10"/>
    <n v="10"/>
    <m/>
    <m/>
    <n v="1"/>
    <s v="43843Container q'ty"/>
    <s v="43843Pallet "/>
    <n v="45"/>
    <s v="Pallet "/>
    <s v="몬 월남쌈(원형16cm) 200g"/>
    <m/>
    <n v="1"/>
    <s v="HSE2001003"/>
    <m/>
    <m/>
    <m/>
    <m/>
  </r>
  <r>
    <x v="7"/>
    <x v="0"/>
    <x v="35"/>
    <s v="세계 4차"/>
    <m/>
    <m/>
    <m/>
    <n v="10"/>
    <n v="10"/>
    <m/>
    <m/>
    <n v="0"/>
    <s v="43843Container q'ty"/>
    <s v="43843Pallet "/>
    <m/>
    <s v="Pallet "/>
    <s v="뉴 월남쌈(원형16cm) 300g"/>
    <m/>
    <m/>
    <s v="HSE2001003"/>
    <m/>
    <m/>
    <m/>
    <m/>
  </r>
  <r>
    <x v="7"/>
    <x v="2"/>
    <x v="36"/>
    <s v="WHLF363718"/>
    <n v="1"/>
    <m/>
    <m/>
    <n v="44"/>
    <n v="1190"/>
    <m/>
    <m/>
    <n v="1"/>
    <s v="43843Container q'ty"/>
    <s v="43843bulk"/>
    <n v="154"/>
    <s v="bulk"/>
    <m/>
    <m/>
    <n v="2"/>
    <s v="PLITW4A02165"/>
    <m/>
    <m/>
    <m/>
    <n v="19908.400000000001"/>
  </r>
  <r>
    <x v="7"/>
    <x v="2"/>
    <x v="37"/>
    <s v="WHLF365030"/>
    <n v="1"/>
    <m/>
    <m/>
    <n v="50"/>
    <n v="1100"/>
    <m/>
    <m/>
    <n v="1"/>
    <s v="43843Container q'ty"/>
    <s v="43843bulk"/>
    <n v="217"/>
    <s v="bulk"/>
    <m/>
    <m/>
    <n v="2"/>
    <s v="PLITW4A02165"/>
    <m/>
    <m/>
    <m/>
    <n v="17365"/>
  </r>
  <r>
    <x v="7"/>
    <x v="2"/>
    <x v="38"/>
    <s v="WHLF367354"/>
    <n v="1"/>
    <m/>
    <m/>
    <n v="62"/>
    <n v="1414"/>
    <m/>
    <m/>
    <n v="1"/>
    <s v="43843Container q'ty"/>
    <s v="43843bulk"/>
    <n v="300"/>
    <s v="bulk"/>
    <m/>
    <m/>
    <n v="2"/>
    <s v="PLITW4A02165"/>
    <m/>
    <m/>
    <m/>
    <n v="19913.8"/>
  </r>
  <r>
    <x v="7"/>
    <x v="2"/>
    <x v="39"/>
    <s v="WHLF368132"/>
    <n v="1"/>
    <m/>
    <m/>
    <n v="42"/>
    <n v="485"/>
    <m/>
    <m/>
    <n v="1"/>
    <s v="43843Container q'ty"/>
    <s v="43843bulk"/>
    <n v="100"/>
    <s v="bulk"/>
    <m/>
    <m/>
    <n v="2"/>
    <s v="PLITW4A02165"/>
    <m/>
    <m/>
    <m/>
    <n v="8445"/>
  </r>
  <r>
    <x v="8"/>
    <x v="2"/>
    <x v="40"/>
    <s v="WHLF365084"/>
    <m/>
    <n v="1"/>
    <m/>
    <n v="27"/>
    <n v="925"/>
    <m/>
    <m/>
    <n v="1"/>
    <s v="43844Container q'ty"/>
    <s v="43844bulk"/>
    <n v="87"/>
    <s v="bulk"/>
    <m/>
    <m/>
    <n v="2"/>
    <s v="PLITW4A02165"/>
    <m/>
    <m/>
    <m/>
    <n v="13643.5"/>
  </r>
  <r>
    <x v="8"/>
    <x v="0"/>
    <x v="41"/>
    <s v="르네 23차"/>
    <n v="1"/>
    <m/>
    <m/>
    <n v="12"/>
    <n v="12"/>
    <m/>
    <m/>
    <n v="1"/>
    <s v="43844Container q'ty"/>
    <s v="43844Pallet "/>
    <n v="30"/>
    <s v="Pallet "/>
    <s v="홀그레인머스타드 190g"/>
    <m/>
    <n v="1"/>
    <s v="OO28335"/>
    <m/>
    <m/>
    <m/>
    <m/>
  </r>
  <r>
    <x v="8"/>
    <x v="0"/>
    <x v="41"/>
    <s v="르네 23차"/>
    <m/>
    <m/>
    <m/>
    <n v="6"/>
    <n v="6"/>
    <m/>
    <m/>
    <n v="0"/>
    <s v="43844Container q'ty"/>
    <s v="43844Pallet "/>
    <m/>
    <s v="Pallet "/>
    <s v="홀그레인머스타드 820g"/>
    <m/>
    <m/>
    <s v="OO28335"/>
    <m/>
    <m/>
    <m/>
    <m/>
  </r>
  <r>
    <x v="8"/>
    <x v="0"/>
    <x v="41"/>
    <s v="르네 23차"/>
    <m/>
    <m/>
    <m/>
    <n v="20"/>
    <n v="20"/>
    <m/>
    <m/>
    <n v="0"/>
    <s v="43844Container q'ty"/>
    <s v="43844Pallet "/>
    <m/>
    <s v="Pallet "/>
    <s v="홀그레인머스타드 5kg"/>
    <m/>
    <m/>
    <s v="OO28335"/>
    <m/>
    <m/>
    <m/>
    <m/>
  </r>
  <r>
    <x v="8"/>
    <x v="0"/>
    <x v="42"/>
    <s v="AGC 4차"/>
    <m/>
    <n v="1"/>
    <m/>
    <n v="10"/>
    <n v="10"/>
    <m/>
    <m/>
    <n v="1"/>
    <s v="43844Container q'ty"/>
    <s v="43844Pallet "/>
    <n v="20"/>
    <s v="Pallet "/>
    <s v="발사믹크림 500ml"/>
    <m/>
    <n v="1"/>
    <s v="AMO192854"/>
    <m/>
    <m/>
    <m/>
    <m/>
  </r>
  <r>
    <x v="8"/>
    <x v="2"/>
    <x v="43"/>
    <s v="WHLF332443"/>
    <m/>
    <n v="1"/>
    <m/>
    <n v="30"/>
    <n v="925"/>
    <m/>
    <m/>
    <n v="1"/>
    <s v="43844Container q'ty"/>
    <s v="43844bulk"/>
    <n v="240"/>
    <s v="bulk"/>
    <m/>
    <m/>
    <n v="2"/>
    <s v="PLITW4A02167"/>
    <m/>
    <m/>
    <m/>
    <n v="13643.5"/>
  </r>
  <r>
    <x v="8"/>
    <x v="2"/>
    <x v="44"/>
    <s v="WHLF363750"/>
    <n v="1"/>
    <m/>
    <m/>
    <n v="53"/>
    <n v="1240"/>
    <m/>
    <m/>
    <n v="1"/>
    <s v="43844Container q'ty"/>
    <s v="43844bulk"/>
    <n v="183"/>
    <s v="bulk"/>
    <m/>
    <m/>
    <n v="2"/>
    <s v="PLITW4A02167"/>
    <m/>
    <m/>
    <m/>
    <n v="19611.599999999999"/>
  </r>
  <r>
    <x v="8"/>
    <x v="2"/>
    <x v="45"/>
    <s v="WHLF367992"/>
    <n v="1"/>
    <m/>
    <m/>
    <n v="38"/>
    <n v="1090"/>
    <m/>
    <m/>
    <n v="1"/>
    <s v="43844Container q'ty"/>
    <s v="43844bulk"/>
    <n v="112"/>
    <s v="bulk"/>
    <m/>
    <m/>
    <n v="2"/>
    <s v="PLITW4A02167"/>
    <m/>
    <m/>
    <m/>
    <n v="15792"/>
  </r>
  <r>
    <x v="8"/>
    <x v="2"/>
    <x v="46"/>
    <s v="WHLF370671 "/>
    <n v="1"/>
    <m/>
    <m/>
    <n v="40"/>
    <n v="1040"/>
    <m/>
    <m/>
    <n v="1"/>
    <s v="43844Container q'ty"/>
    <s v="43844bulk"/>
    <n v="200"/>
    <s v="bulk"/>
    <m/>
    <m/>
    <n v="2"/>
    <s v="PLITW4A02167"/>
    <m/>
    <m/>
    <m/>
    <n v="15859.4"/>
  </r>
  <r>
    <x v="8"/>
    <x v="2"/>
    <x v="47"/>
    <s v="WHLF368030 "/>
    <n v="1"/>
    <m/>
    <m/>
    <n v="45"/>
    <n v="535"/>
    <m/>
    <m/>
    <n v="1"/>
    <s v="43844Container q'ty"/>
    <s v="43844bulk"/>
    <n v="160"/>
    <s v="bulk"/>
    <m/>
    <m/>
    <n v="2"/>
    <s v="PLITW4A02167"/>
    <m/>
    <m/>
    <m/>
    <n v="8047.5"/>
  </r>
  <r>
    <x v="9"/>
    <x v="0"/>
    <x v="48"/>
    <s v="타이아시아 20차"/>
    <m/>
    <n v="1"/>
    <m/>
    <n v="8"/>
    <n v="8"/>
    <m/>
    <m/>
    <n v="1"/>
    <s v="43845Container q'ty"/>
    <s v="43845Pallet "/>
    <n v="20"/>
    <s v="Pallet "/>
    <s v="타이누들 1mm 400g"/>
    <m/>
    <n v="1"/>
    <s v="HFIBKO9C0134"/>
    <m/>
    <m/>
    <m/>
    <m/>
  </r>
  <r>
    <x v="9"/>
    <x v="0"/>
    <x v="48"/>
    <s v="타이아시아 20차"/>
    <m/>
    <m/>
    <m/>
    <n v="2"/>
    <n v="2"/>
    <m/>
    <m/>
    <n v="0"/>
    <s v="43845Container q'ty"/>
    <s v="43845Pallet "/>
    <m/>
    <s v="Pallet "/>
    <s v="타이누들 1mm 4kg"/>
    <m/>
    <m/>
    <s v="HFIBKO9C0134"/>
    <m/>
    <m/>
    <m/>
    <m/>
  </r>
  <r>
    <x v="9"/>
    <x v="0"/>
    <x v="49"/>
    <s v="수리 271차"/>
    <m/>
    <n v="1"/>
    <m/>
    <n v="20"/>
    <n v="20"/>
    <m/>
    <m/>
    <n v="1"/>
    <s v="43845Container q'ty"/>
    <s v="43845Pallet "/>
    <n v="20"/>
    <s v="Pallet "/>
    <s v="수리 쓰리라차소스 5L"/>
    <m/>
    <n v="1"/>
    <s v="BKKFE1903232"/>
    <m/>
    <m/>
    <m/>
    <m/>
  </r>
  <r>
    <x v="9"/>
    <x v="0"/>
    <x v="50"/>
    <s v="유니온 40차"/>
    <n v="1"/>
    <m/>
    <m/>
    <n v="28"/>
    <n v="2106"/>
    <m/>
    <m/>
    <n v="1"/>
    <s v="43845Container q'ty"/>
    <s v="43845bulk"/>
    <n v="225"/>
    <s v="bulk"/>
    <s v="몬 라이스누들 3mm 250g"/>
    <m/>
    <n v="2"/>
    <s v="HFIBKO9C0106"/>
    <m/>
    <m/>
    <m/>
    <m/>
  </r>
  <r>
    <x v="9"/>
    <x v="1"/>
    <x v="51"/>
    <m/>
    <m/>
    <m/>
    <n v="1"/>
    <n v="2"/>
    <n v="50"/>
    <m/>
    <m/>
    <n v="1"/>
    <s v="43845Container q'ty"/>
    <s v="43845Pallet "/>
    <n v="5"/>
    <s v="Pallet "/>
    <s v="블루베리 파우더"/>
    <m/>
    <n v="1"/>
    <s v="WDFCGBF23292212C"/>
    <m/>
    <m/>
    <m/>
    <m/>
  </r>
  <r>
    <x v="9"/>
    <x v="1"/>
    <x v="51"/>
    <m/>
    <m/>
    <m/>
    <n v="1"/>
    <n v="2"/>
    <n v="60"/>
    <m/>
    <m/>
    <n v="1"/>
    <s v="43845Container q'ty"/>
    <s v="43845Pallet "/>
    <n v="5"/>
    <s v="Pallet "/>
    <s v="딸기파우더"/>
    <m/>
    <n v="2"/>
    <s v="EURFLQ2010163ICH"/>
    <m/>
    <m/>
    <m/>
    <m/>
  </r>
  <r>
    <x v="9"/>
    <x v="1"/>
    <x v="52"/>
    <n v="823697"/>
    <n v="1"/>
    <m/>
    <m/>
    <n v="56"/>
    <n v="672"/>
    <m/>
    <m/>
    <n v="1"/>
    <s v="43845Container q'ty"/>
    <s v="43845Pallet "/>
    <n v="71"/>
    <s v="Pallet "/>
    <s v="FD STRAWBERRY DICE"/>
    <m/>
    <n v="2"/>
    <s v="WDFCGBF23292026"/>
    <m/>
    <m/>
    <m/>
    <m/>
  </r>
  <r>
    <x v="10"/>
    <x v="0"/>
    <x v="53"/>
    <s v="타이와 6차"/>
    <m/>
    <n v="1"/>
    <m/>
    <n v="13"/>
    <n v="390"/>
    <m/>
    <m/>
    <n v="1"/>
    <s v="43846Container q'ty"/>
    <s v="43846bulk"/>
    <n v="58"/>
    <s v="bulk"/>
    <s v="멍빈누들 200g"/>
    <m/>
    <n v="2"/>
    <s v="BKKFE1903144"/>
    <m/>
    <m/>
    <m/>
    <m/>
  </r>
  <r>
    <x v="10"/>
    <x v="0"/>
    <x v="53"/>
    <s v="타이와 6차"/>
    <m/>
    <m/>
    <m/>
    <n v="2"/>
    <n v="100"/>
    <m/>
    <m/>
    <n v="0"/>
    <s v="43846Container q'ty"/>
    <s v="43846bulk"/>
    <n v="58"/>
    <s v="bulk"/>
    <s v="타피오카펄 400g"/>
    <m/>
    <n v="2"/>
    <s v="BKKFE1903144"/>
    <m/>
    <m/>
    <m/>
    <m/>
  </r>
  <r>
    <x v="10"/>
    <x v="6"/>
    <x v="54"/>
    <n v="819018"/>
    <m/>
    <n v="1"/>
    <m/>
    <s v="직상작업"/>
    <s v="직상작업"/>
    <m/>
    <m/>
    <n v="1"/>
    <s v="43846Container q'ty"/>
    <s v="43846bulk"/>
    <n v="30"/>
    <s v="bulk"/>
    <s v="전자부품"/>
    <m/>
    <n v="1"/>
    <s v="WDFCGBF23302119A"/>
    <m/>
    <m/>
    <m/>
    <m/>
  </r>
  <r>
    <x v="10"/>
    <x v="6"/>
    <x v="54"/>
    <n v="819018"/>
    <m/>
    <m/>
    <m/>
    <s v="직상작업"/>
    <s v="직상작업"/>
    <m/>
    <m/>
    <n v="0"/>
    <s v="43846Container q'ty"/>
    <s v="43846bulk"/>
    <m/>
    <s v="bulk"/>
    <s v="전자부품"/>
    <m/>
    <m/>
    <s v="WDFCGBF23302119B"/>
    <m/>
    <m/>
    <m/>
    <m/>
  </r>
  <r>
    <x v="10"/>
    <x v="1"/>
    <x v="55"/>
    <s v="CV718404"/>
    <m/>
    <n v="1"/>
    <m/>
    <n v="22"/>
    <n v="1540"/>
    <m/>
    <m/>
    <n v="1"/>
    <s v="43846Container q'ty"/>
    <s v="43846bulk"/>
    <n v="114"/>
    <s v="bulk"/>
    <s v="15KG 설탕"/>
    <m/>
    <n v="2"/>
    <s v="HFIBKO9C0100"/>
    <m/>
    <m/>
    <m/>
    <m/>
  </r>
  <r>
    <x v="10"/>
    <x v="1"/>
    <x v="56"/>
    <s v="CV775196"/>
    <m/>
    <n v="1"/>
    <m/>
    <n v="22"/>
    <n v="1540"/>
    <m/>
    <m/>
    <n v="1"/>
    <s v="43846Container q'ty"/>
    <s v="43846bulk"/>
    <n v="130"/>
    <s v="bulk"/>
    <s v="15KG 설탕"/>
    <m/>
    <n v="2"/>
    <s v="HFIBKO9C0100"/>
    <m/>
    <m/>
    <m/>
    <m/>
  </r>
  <r>
    <x v="10"/>
    <x v="1"/>
    <x v="57"/>
    <s v="CV718414"/>
    <m/>
    <n v="1"/>
    <m/>
    <n v="22"/>
    <n v="1540"/>
    <m/>
    <m/>
    <n v="1"/>
    <s v="43846Container q'ty"/>
    <s v="43846bulk"/>
    <n v="105"/>
    <s v="bulk"/>
    <s v="15KG 설탕"/>
    <m/>
    <n v="2"/>
    <s v="HFIBKO9C0100"/>
    <m/>
    <m/>
    <m/>
    <m/>
  </r>
  <r>
    <x v="10"/>
    <x v="1"/>
    <x v="58"/>
    <s v="CV718975"/>
    <m/>
    <n v="1"/>
    <m/>
    <n v="22"/>
    <n v="1540"/>
    <m/>
    <m/>
    <n v="1"/>
    <s v="43846Container q'ty"/>
    <s v="43846bulk"/>
    <n v="141"/>
    <s v="bulk"/>
    <s v="15KG 설탕"/>
    <m/>
    <n v="2"/>
    <s v="HFIBKO9C0100"/>
    <m/>
    <m/>
    <m/>
    <m/>
  </r>
  <r>
    <x v="10"/>
    <x v="1"/>
    <x v="59"/>
    <s v="CV749889"/>
    <m/>
    <n v="1"/>
    <m/>
    <n v="22"/>
    <n v="1540"/>
    <m/>
    <m/>
    <n v="1"/>
    <s v="43846Container q'ty"/>
    <s v="43846bulk"/>
    <n v="105"/>
    <s v="bulk"/>
    <s v="15KG 설탕"/>
    <m/>
    <n v="2"/>
    <s v="HFIBKO9C0100"/>
    <m/>
    <m/>
    <m/>
    <m/>
  </r>
  <r>
    <x v="10"/>
    <x v="1"/>
    <x v="60"/>
    <s v="CV718622"/>
    <m/>
    <n v="1"/>
    <m/>
    <n v="22"/>
    <n v="1540"/>
    <m/>
    <m/>
    <n v="1"/>
    <s v="43846Container q'ty"/>
    <s v="43846bulk"/>
    <n v="120"/>
    <s v="bulk"/>
    <s v="15KG 설탕"/>
    <m/>
    <n v="2"/>
    <s v="HFIBKO9C0100"/>
    <m/>
    <m/>
    <m/>
    <m/>
  </r>
  <r>
    <x v="10"/>
    <x v="1"/>
    <x v="61"/>
    <s v="CV718563"/>
    <m/>
    <n v="1"/>
    <m/>
    <n v="22"/>
    <n v="1540"/>
    <m/>
    <m/>
    <n v="1"/>
    <s v="43846Container q'ty"/>
    <s v="43846bulk"/>
    <n v="105"/>
    <s v="bulk"/>
    <s v="15KG 설탕"/>
    <m/>
    <n v="2"/>
    <s v="HFIBKO9C0100"/>
    <m/>
    <m/>
    <m/>
    <m/>
  </r>
  <r>
    <x v="11"/>
    <x v="0"/>
    <x v="62"/>
    <s v="유니온 41차"/>
    <n v="1"/>
    <m/>
    <m/>
    <n v="6"/>
    <n v="360"/>
    <m/>
    <m/>
    <n v="1"/>
    <s v="43847Container q'ty"/>
    <s v="43847bulk"/>
    <n v="194"/>
    <s v="bulk"/>
    <s v="쌀국수 한그릇 320g"/>
    <m/>
    <n v="2"/>
    <s v="HFIBKO9C0164"/>
    <m/>
    <m/>
    <m/>
    <m/>
  </r>
  <r>
    <x v="11"/>
    <x v="0"/>
    <x v="62"/>
    <s v="유니온 41차"/>
    <m/>
    <m/>
    <m/>
    <n v="14"/>
    <n v="1008"/>
    <m/>
    <m/>
    <m/>
    <s v="43847Container q'ty"/>
    <s v="43847bulk"/>
    <m/>
    <s v="bulk"/>
    <s v="몬 라이스누들 5mm 250g"/>
    <m/>
    <m/>
    <s v="HFIBKO9C0164"/>
    <m/>
    <m/>
    <m/>
    <m/>
  </r>
  <r>
    <x v="11"/>
    <x v="0"/>
    <x v="62"/>
    <s v="유니온 41차"/>
    <m/>
    <m/>
    <m/>
    <n v="8"/>
    <n v="576"/>
    <m/>
    <m/>
    <n v="0"/>
    <s v="43847Container q'ty"/>
    <s v="43847bulk"/>
    <n v="0"/>
    <s v="bulk"/>
    <s v="몬 라이스누들 10mm 250g"/>
    <m/>
    <m/>
    <s v="HFIBKO9C0164"/>
    <m/>
    <m/>
    <m/>
    <m/>
  </r>
  <r>
    <x v="11"/>
    <x v="1"/>
    <x v="63"/>
    <s v="CV718415"/>
    <m/>
    <n v="1"/>
    <m/>
    <n v="22"/>
    <n v="1540"/>
    <m/>
    <m/>
    <n v="1"/>
    <s v="43847Container q'ty"/>
    <s v="43847bulk"/>
    <n v="123"/>
    <s v="bulk"/>
    <s v="15KG 설탕"/>
    <m/>
    <n v="2"/>
    <s v="HFIBKO9C0100"/>
    <m/>
    <m/>
    <m/>
    <m/>
  </r>
  <r>
    <x v="11"/>
    <x v="1"/>
    <x v="64"/>
    <s v="CV718665"/>
    <m/>
    <n v="1"/>
    <m/>
    <n v="22"/>
    <n v="1540"/>
    <m/>
    <m/>
    <n v="1"/>
    <s v="43847Container q'ty"/>
    <s v="43847bulk"/>
    <n v="130"/>
    <s v="bulk"/>
    <s v="15KG 설탕"/>
    <m/>
    <n v="2"/>
    <s v="HFIBKO9C0100"/>
    <m/>
    <m/>
    <m/>
    <m/>
  </r>
  <r>
    <x v="11"/>
    <x v="1"/>
    <x v="65"/>
    <s v="CV775117"/>
    <m/>
    <n v="1"/>
    <m/>
    <n v="22"/>
    <n v="1540"/>
    <m/>
    <m/>
    <n v="1"/>
    <s v="43847Container q'ty"/>
    <s v="43847bulk"/>
    <n v="100"/>
    <s v="bulk"/>
    <s v="15KG 설탕"/>
    <m/>
    <n v="2"/>
    <s v="HFIBKO9C0100"/>
    <m/>
    <m/>
    <m/>
    <m/>
  </r>
  <r>
    <x v="11"/>
    <x v="1"/>
    <x v="66"/>
    <s v="CV718670"/>
    <m/>
    <n v="1"/>
    <m/>
    <n v="22"/>
    <n v="1540"/>
    <m/>
    <m/>
    <n v="1"/>
    <s v="43847Container q'ty"/>
    <s v="43847bulk"/>
    <n v="110"/>
    <s v="bulk"/>
    <s v="15KG 설탕"/>
    <m/>
    <n v="2"/>
    <s v="HFIBKO9C0100"/>
    <m/>
    <m/>
    <m/>
    <m/>
  </r>
  <r>
    <x v="11"/>
    <x v="1"/>
    <x v="67"/>
    <s v="CV718613"/>
    <m/>
    <n v="1"/>
    <m/>
    <n v="22"/>
    <n v="1540"/>
    <m/>
    <m/>
    <n v="1"/>
    <s v="43847Container q'ty"/>
    <s v="43847bulk"/>
    <n v="99"/>
    <s v="bulk"/>
    <s v="15KG 설탕"/>
    <m/>
    <n v="2"/>
    <s v="HFIBKO9C0100"/>
    <m/>
    <m/>
    <m/>
    <m/>
  </r>
  <r>
    <x v="11"/>
    <x v="1"/>
    <x v="68"/>
    <s v="CV718685"/>
    <m/>
    <n v="1"/>
    <m/>
    <n v="22"/>
    <n v="1540"/>
    <m/>
    <m/>
    <n v="1"/>
    <s v="43847Container q'ty"/>
    <s v="43847bulk"/>
    <n v="115"/>
    <s v="bulk"/>
    <s v="15KG 설탕"/>
    <m/>
    <n v="1"/>
    <s v="HFIBKO9C0100"/>
    <m/>
    <m/>
    <m/>
    <m/>
  </r>
  <r>
    <x v="11"/>
    <x v="2"/>
    <x v="51"/>
    <s v="반품"/>
    <m/>
    <m/>
    <n v="1"/>
    <n v="9"/>
    <n v="106"/>
    <m/>
    <m/>
    <n v="1"/>
    <s v="43847Container q'ty"/>
    <s v="43847Pallet "/>
    <n v="15"/>
    <s v="Pallet "/>
    <s v="블랙티 반품"/>
    <m/>
    <n v="1"/>
    <s v="F2-공차200117"/>
    <m/>
    <m/>
    <m/>
    <m/>
  </r>
  <r>
    <x v="12"/>
    <x v="1"/>
    <x v="69"/>
    <s v="CV718571"/>
    <m/>
    <n v="1"/>
    <m/>
    <n v="22"/>
    <n v="1540"/>
    <m/>
    <m/>
    <n v="1"/>
    <s v="43848Container q'ty"/>
    <s v="43848bulk"/>
    <n v="100"/>
    <s v="bulk"/>
    <s v="15KG 설탕"/>
    <m/>
    <n v="2"/>
    <s v="HFIBKO9C0100"/>
    <m/>
    <m/>
    <m/>
    <m/>
  </r>
  <r>
    <x v="12"/>
    <x v="1"/>
    <x v="70"/>
    <s v="CV718688"/>
    <m/>
    <n v="1"/>
    <m/>
    <n v="22"/>
    <n v="1540"/>
    <m/>
    <m/>
    <n v="1"/>
    <s v="43848Container q'ty"/>
    <s v="43848bulk"/>
    <n v="95"/>
    <s v="bulk"/>
    <s v="15KG 설탕"/>
    <m/>
    <n v="2"/>
    <s v="HFIBKO9C0100"/>
    <m/>
    <m/>
    <m/>
    <m/>
  </r>
  <r>
    <x v="12"/>
    <x v="1"/>
    <x v="71"/>
    <s v="CV749891"/>
    <m/>
    <n v="1"/>
    <m/>
    <n v="22"/>
    <n v="1540"/>
    <m/>
    <m/>
    <n v="1"/>
    <s v="43848Container q'ty"/>
    <s v="43848bulk"/>
    <n v="120"/>
    <s v="bulk"/>
    <s v="15KG 설탕"/>
    <m/>
    <n v="2"/>
    <s v="HFIBKO9C0100"/>
    <m/>
    <m/>
    <m/>
    <m/>
  </r>
  <r>
    <x v="12"/>
    <x v="1"/>
    <x v="72"/>
    <s v="CV718552"/>
    <m/>
    <n v="1"/>
    <m/>
    <n v="22"/>
    <n v="1540"/>
    <m/>
    <m/>
    <n v="1"/>
    <s v="43848Container q'ty"/>
    <s v="43848bulk"/>
    <n v="125"/>
    <s v="bulk"/>
    <s v="15KG 설탕"/>
    <m/>
    <n v="2"/>
    <s v="HFIBKO9C0100"/>
    <m/>
    <m/>
    <m/>
    <m/>
  </r>
  <r>
    <x v="12"/>
    <x v="1"/>
    <x v="73"/>
    <s v="CV718555"/>
    <m/>
    <n v="1"/>
    <m/>
    <n v="22"/>
    <n v="1540"/>
    <m/>
    <m/>
    <n v="1"/>
    <s v="43848Container q'ty"/>
    <s v="43848bulk"/>
    <n v="125"/>
    <s v="bulk"/>
    <s v="15KG 설탕"/>
    <m/>
    <n v="2"/>
    <s v="HFIBKO9C0100"/>
    <m/>
    <m/>
    <m/>
    <m/>
  </r>
  <r>
    <x v="12"/>
    <x v="1"/>
    <x v="74"/>
    <s v="CV775132"/>
    <m/>
    <n v="1"/>
    <m/>
    <n v="22"/>
    <n v="1540"/>
    <m/>
    <m/>
    <n v="1"/>
    <s v="43848Container q'ty"/>
    <s v="43848bulk"/>
    <n v="110"/>
    <s v="bulk"/>
    <s v="15KG 설탕"/>
    <m/>
    <n v="2"/>
    <s v="HFIBKO9C0100"/>
    <m/>
    <m/>
    <m/>
    <m/>
  </r>
  <r>
    <x v="12"/>
    <x v="1"/>
    <x v="75"/>
    <s v="CV749899"/>
    <m/>
    <n v="1"/>
    <m/>
    <n v="22"/>
    <n v="1540"/>
    <m/>
    <m/>
    <n v="1"/>
    <s v="43848Container q'ty"/>
    <s v="43848bulk"/>
    <n v="120"/>
    <s v="bulk"/>
    <s v="15KG 설탕"/>
    <m/>
    <n v="2"/>
    <s v="HFIBKO9C0100"/>
    <m/>
    <m/>
    <m/>
    <m/>
  </r>
  <r>
    <x v="13"/>
    <x v="0"/>
    <x v="76"/>
    <s v="세계 5차"/>
    <n v="1"/>
    <m/>
    <m/>
    <n v="10"/>
    <n v="10"/>
    <m/>
    <m/>
    <n v="1"/>
    <s v="43850Container q'ty"/>
    <s v="43850Pallet "/>
    <n v="30"/>
    <s v="Pallet "/>
    <s v="몬 월남쌈(사각16cm) 200g"/>
    <m/>
    <n v="1"/>
    <s v="HSE2001006"/>
    <m/>
    <m/>
    <m/>
    <m/>
  </r>
  <r>
    <x v="13"/>
    <x v="0"/>
    <x v="76"/>
    <s v="세계 6차"/>
    <m/>
    <m/>
    <m/>
    <n v="10"/>
    <n v="10"/>
    <m/>
    <m/>
    <n v="0"/>
    <s v="43850Container q'ty"/>
    <s v="43850Pallet "/>
    <m/>
    <s v="Pallet "/>
    <s v="뉴 월남쌈(원형16cm) 300g"/>
    <m/>
    <m/>
    <s v="HSE2001006"/>
    <m/>
    <m/>
    <m/>
    <m/>
  </r>
  <r>
    <x v="13"/>
    <x v="0"/>
    <x v="34"/>
    <s v="isfi 12차(면세)"/>
    <m/>
    <m/>
    <n v="1"/>
    <n v="1"/>
    <n v="40"/>
    <m/>
    <m/>
    <n v="1"/>
    <s v="43850Container q'ty"/>
    <s v="43850Pallet "/>
    <n v="10"/>
    <s v="Pallet "/>
    <s v="마조람 12g"/>
    <m/>
    <n v="1"/>
    <s v="BRUAE2000018"/>
    <m/>
    <m/>
    <m/>
    <m/>
  </r>
  <r>
    <x v="13"/>
    <x v="0"/>
    <x v="34"/>
    <s v="isfi 12차(면세)"/>
    <m/>
    <m/>
    <m/>
    <m/>
    <m/>
    <m/>
    <m/>
    <n v="0"/>
    <s v="43850Container q'ty"/>
    <s v="43850Pallet "/>
    <m/>
    <s v="Pallet "/>
    <s v="타라곤 7g"/>
    <m/>
    <m/>
    <s v="BRUAE2000018"/>
    <m/>
    <m/>
    <m/>
    <m/>
  </r>
  <r>
    <x v="13"/>
    <x v="1"/>
    <x v="77"/>
    <s v="CV718403"/>
    <m/>
    <n v="1"/>
    <m/>
    <n v="22"/>
    <n v="1540"/>
    <m/>
    <m/>
    <n v="1"/>
    <s v="43850Container q'ty"/>
    <s v="43850bulk"/>
    <n v="100"/>
    <s v="bulk"/>
    <s v="15KG 설탕"/>
    <m/>
    <n v="2"/>
    <s v="HFIBKO9C0100"/>
    <m/>
    <m/>
    <m/>
    <m/>
  </r>
  <r>
    <x v="13"/>
    <x v="1"/>
    <x v="78"/>
    <s v="CV718983"/>
    <m/>
    <n v="1"/>
    <m/>
    <n v="22"/>
    <n v="1540"/>
    <m/>
    <m/>
    <n v="1"/>
    <s v="43850Container q'ty"/>
    <s v="43850bulk"/>
    <n v="122"/>
    <s v="bulk"/>
    <s v="15KG 설탕"/>
    <m/>
    <n v="2"/>
    <s v="HFIBKO9C0100"/>
    <m/>
    <m/>
    <m/>
    <m/>
  </r>
  <r>
    <x v="13"/>
    <x v="1"/>
    <x v="79"/>
    <s v="CV713583"/>
    <m/>
    <n v="1"/>
    <m/>
    <n v="22"/>
    <n v="1540"/>
    <m/>
    <m/>
    <n v="1"/>
    <s v="43850Container q'ty"/>
    <s v="43850bulk"/>
    <n v="20"/>
    <s v="bulk"/>
    <s v="15KG 설탕"/>
    <m/>
    <n v="2"/>
    <s v="HFIBKO9C0100"/>
    <m/>
    <m/>
    <m/>
    <m/>
  </r>
  <r>
    <x v="13"/>
    <x v="1"/>
    <x v="80"/>
    <s v="CV749888"/>
    <m/>
    <n v="1"/>
    <m/>
    <n v="22"/>
    <n v="1540"/>
    <m/>
    <m/>
    <n v="1"/>
    <s v="43850Container q'ty"/>
    <s v="43850bulk"/>
    <n v="110"/>
    <s v="bulk"/>
    <s v="15KG 설탕"/>
    <m/>
    <n v="2"/>
    <s v="HFIBKO9C0100"/>
    <m/>
    <m/>
    <m/>
    <m/>
  </r>
  <r>
    <x v="13"/>
    <x v="1"/>
    <x v="81"/>
    <s v="CV718536"/>
    <m/>
    <n v="1"/>
    <m/>
    <n v="22"/>
    <n v="1540"/>
    <m/>
    <m/>
    <n v="1"/>
    <s v="43850Container q'ty"/>
    <s v="43850bulk"/>
    <n v="95"/>
    <s v="bulk"/>
    <s v="15KG 설탕"/>
    <m/>
    <n v="2"/>
    <s v="HFIBKO9C0100"/>
    <m/>
    <m/>
    <m/>
    <m/>
  </r>
  <r>
    <x v="13"/>
    <x v="1"/>
    <x v="82"/>
    <s v="CV718533"/>
    <m/>
    <n v="1"/>
    <m/>
    <n v="22"/>
    <n v="1540"/>
    <m/>
    <m/>
    <n v="1"/>
    <s v="43850Container q'ty"/>
    <s v="43850bulk"/>
    <n v="110"/>
    <s v="bulk"/>
    <s v="15KG 설탕"/>
    <m/>
    <n v="2"/>
    <s v="HFIBKO9C0100"/>
    <m/>
    <m/>
    <m/>
    <m/>
  </r>
  <r>
    <x v="13"/>
    <x v="1"/>
    <x v="83"/>
    <s v="CV749890"/>
    <m/>
    <n v="1"/>
    <m/>
    <n v="22"/>
    <n v="1540"/>
    <m/>
    <m/>
    <n v="1"/>
    <s v="43850Container q'ty"/>
    <s v="43850bulk"/>
    <n v="123"/>
    <s v="bulk"/>
    <s v="15KG 설탕"/>
    <m/>
    <n v="2"/>
    <s v="HFIBKO9C0100"/>
    <m/>
    <m/>
    <m/>
    <m/>
  </r>
  <r>
    <x v="13"/>
    <x v="1"/>
    <x v="84"/>
    <s v="CV713566"/>
    <m/>
    <n v="1"/>
    <m/>
    <n v="22"/>
    <n v="1540"/>
    <m/>
    <m/>
    <n v="1"/>
    <s v="43850Container q'ty"/>
    <s v="43850bulk"/>
    <n v="125"/>
    <s v="bulk"/>
    <s v="15KG 설탕"/>
    <m/>
    <n v="2"/>
    <s v="HFIBKO9C0100"/>
    <m/>
    <m/>
    <m/>
    <m/>
  </r>
  <r>
    <x v="13"/>
    <x v="1"/>
    <x v="85"/>
    <s v="CV718690"/>
    <m/>
    <n v="1"/>
    <m/>
    <n v="22"/>
    <n v="1540"/>
    <m/>
    <m/>
    <n v="1"/>
    <s v="43850Container q'ty"/>
    <s v="43850bulk"/>
    <n v="120"/>
    <s v="bulk"/>
    <s v="15KG 설탕"/>
    <m/>
    <n v="2"/>
    <s v="HFIBKO9C0100"/>
    <m/>
    <m/>
    <m/>
    <m/>
  </r>
  <r>
    <x v="14"/>
    <x v="1"/>
    <x v="86"/>
    <s v="CV718554"/>
    <m/>
    <n v="1"/>
    <m/>
    <n v="22"/>
    <n v="1540"/>
    <m/>
    <m/>
    <n v="1"/>
    <s v="43851Container q'ty"/>
    <s v="43851bulk"/>
    <n v="120"/>
    <s v="bulk"/>
    <s v="15KG 설탕"/>
    <m/>
    <n v="2"/>
    <s v="HFIBKO9C0100"/>
    <m/>
    <m/>
    <m/>
    <m/>
  </r>
  <r>
    <x v="14"/>
    <x v="1"/>
    <x v="87"/>
    <s v="CV718565"/>
    <m/>
    <n v="1"/>
    <m/>
    <n v="22"/>
    <n v="1540"/>
    <m/>
    <m/>
    <n v="1"/>
    <s v="43851Container q'ty"/>
    <s v="43851bulk"/>
    <n v="90"/>
    <s v="bulk"/>
    <s v="15KG 설탕"/>
    <m/>
    <n v="2"/>
    <s v="HFIBKO9C0100"/>
    <m/>
    <m/>
    <m/>
    <m/>
  </r>
  <r>
    <x v="14"/>
    <x v="2"/>
    <x v="88"/>
    <s v="WHLF366598"/>
    <n v="1"/>
    <m/>
    <m/>
    <n v="46"/>
    <n v="1440"/>
    <m/>
    <m/>
    <n v="1"/>
    <s v="43851Container q'ty"/>
    <s v="43851bulk"/>
    <n v="148"/>
    <s v="bulk"/>
    <m/>
    <m/>
    <n v="2"/>
    <s v="PLITW4B00020"/>
    <m/>
    <m/>
    <m/>
    <n v="20156.7"/>
  </r>
  <r>
    <x v="14"/>
    <x v="2"/>
    <x v="89"/>
    <s v="WHLF378757"/>
    <n v="1"/>
    <m/>
    <m/>
    <n v="48"/>
    <n v="1705"/>
    <m/>
    <m/>
    <n v="1"/>
    <s v="43851Container q'ty"/>
    <s v="43851bulk"/>
    <n v="125"/>
    <s v="bulk"/>
    <m/>
    <m/>
    <n v="2"/>
    <s v="PLITW4B00020"/>
    <m/>
    <m/>
    <m/>
    <n v="20063.75"/>
  </r>
  <r>
    <x v="14"/>
    <x v="2"/>
    <x v="90"/>
    <s v="WHLF338081"/>
    <n v="1"/>
    <m/>
    <m/>
    <n v="48"/>
    <n v="940"/>
    <m/>
    <m/>
    <n v="1"/>
    <s v="43851Container q'ty"/>
    <s v="43851bulk"/>
    <n v="165"/>
    <s v="bulk"/>
    <m/>
    <m/>
    <n v="2"/>
    <s v="PLITW4B00020"/>
    <m/>
    <m/>
    <m/>
    <n v="18471.400000000001"/>
  </r>
  <r>
    <x v="15"/>
    <x v="0"/>
    <x v="91"/>
    <s v="타이아시아 21차"/>
    <m/>
    <n v="1"/>
    <m/>
    <n v="10"/>
    <n v="10"/>
    <m/>
    <m/>
    <n v="1"/>
    <s v="43852Container q'ty"/>
    <s v="43852Pallet "/>
    <n v="30"/>
    <s v="Pallet "/>
    <s v="타이누들 3mm 400g"/>
    <m/>
    <m/>
    <s v="HFIBKO010019"/>
    <m/>
    <m/>
    <m/>
    <m/>
  </r>
  <r>
    <x v="15"/>
    <x v="2"/>
    <x v="92"/>
    <s v="WHLF378707"/>
    <n v="1"/>
    <m/>
    <m/>
    <n v="43"/>
    <n v="500"/>
    <m/>
    <m/>
    <n v="1"/>
    <s v="43852Container q'ty"/>
    <s v="43852bulk"/>
    <n v="83"/>
    <s v="bulk"/>
    <m/>
    <m/>
    <m/>
    <s v="PLITW4B00020"/>
    <m/>
    <m/>
    <m/>
    <n v="8640"/>
  </r>
  <r>
    <x v="15"/>
    <x v="2"/>
    <x v="93"/>
    <s v="WHLF366491"/>
    <m/>
    <n v="1"/>
    <m/>
    <n v="21"/>
    <n v="660"/>
    <m/>
    <m/>
    <n v="1"/>
    <s v="43852Container q'ty"/>
    <s v="43852bulk"/>
    <n v="120"/>
    <s v="bulk"/>
    <m/>
    <m/>
    <m/>
    <s v="PLITW4B00020"/>
    <m/>
    <m/>
    <m/>
    <n v="7654.5"/>
  </r>
  <r>
    <x v="15"/>
    <x v="2"/>
    <x v="94"/>
    <s v="WHLF373986"/>
    <m/>
    <n v="1"/>
    <m/>
    <n v="23"/>
    <n v="940"/>
    <m/>
    <m/>
    <n v="1"/>
    <s v="43852Container q'ty"/>
    <s v="43852bulk"/>
    <n v="112"/>
    <s v="bulk"/>
    <m/>
    <m/>
    <m/>
    <s v="PLITW4B00020"/>
    <m/>
    <m/>
    <m/>
    <n v="15191"/>
  </r>
  <r>
    <x v="15"/>
    <x v="1"/>
    <x v="95"/>
    <s v="CV713565"/>
    <m/>
    <n v="1"/>
    <m/>
    <n v="22"/>
    <n v="1540"/>
    <m/>
    <m/>
    <n v="1"/>
    <s v="43852Container q'ty"/>
    <s v="43852bulk"/>
    <n v="120"/>
    <s v="bulk"/>
    <s v="15KG 설탕"/>
    <m/>
    <n v="2"/>
    <s v="HFIBKO9C0100"/>
    <m/>
    <m/>
    <m/>
    <m/>
  </r>
  <r>
    <x v="15"/>
    <x v="1"/>
    <x v="96"/>
    <s v="CV749898"/>
    <m/>
    <n v="1"/>
    <m/>
    <n v="22"/>
    <n v="1540"/>
    <m/>
    <m/>
    <n v="1"/>
    <s v="43852Container q'ty"/>
    <s v="43852bulk"/>
    <n v="110"/>
    <s v="bulk"/>
    <s v="15KG 설탕"/>
    <m/>
    <n v="2"/>
    <s v="HFIBKO9C0100"/>
    <m/>
    <m/>
    <m/>
    <m/>
  </r>
  <r>
    <x v="15"/>
    <x v="1"/>
    <x v="97"/>
    <s v="CV775135"/>
    <m/>
    <n v="1"/>
    <m/>
    <n v="22"/>
    <n v="1540"/>
    <m/>
    <m/>
    <n v="1"/>
    <s v="43852Container q'ty"/>
    <s v="43852bulk"/>
    <n v="95"/>
    <s v="bulk"/>
    <s v="15KG 설탕"/>
    <m/>
    <n v="2"/>
    <s v="HFIBKO9C0100"/>
    <m/>
    <m/>
    <m/>
    <m/>
  </r>
  <r>
    <x v="15"/>
    <x v="1"/>
    <x v="98"/>
    <s v="CV775136"/>
    <m/>
    <n v="1"/>
    <m/>
    <n v="22"/>
    <n v="1540"/>
    <m/>
    <m/>
    <n v="1"/>
    <s v="43852Container q'ty"/>
    <s v="43852bulk"/>
    <n v="105"/>
    <s v="bulk"/>
    <s v="15KG 설탕"/>
    <m/>
    <n v="2"/>
    <s v="HFIBKO9C0100"/>
    <m/>
    <m/>
    <m/>
    <m/>
  </r>
  <r>
    <x v="15"/>
    <x v="7"/>
    <x v="99"/>
    <n v="2562879"/>
    <m/>
    <n v="1"/>
    <m/>
    <n v="8"/>
    <n v="425"/>
    <m/>
    <m/>
    <n v="1"/>
    <s v="43852Container q'ty"/>
    <s v="43852Pallet "/>
    <n v="30"/>
    <s v="Pallet "/>
    <s v="합성수지"/>
    <m/>
    <n v="1"/>
    <s v="ONEYANRV36129900"/>
    <m/>
    <m/>
    <m/>
    <m/>
  </r>
  <r>
    <x v="15"/>
    <x v="7"/>
    <x v="100"/>
    <n v="2562727"/>
    <n v="1"/>
    <m/>
    <m/>
    <n v="18"/>
    <n v="990"/>
    <m/>
    <m/>
    <n v="1"/>
    <s v="43852Container q'ty"/>
    <s v="43852Pallet "/>
    <n v="40"/>
    <s v="Pallet "/>
    <s v="합성수지"/>
    <m/>
    <n v="1"/>
    <s v="COSU4517605100"/>
    <m/>
    <m/>
    <m/>
    <m/>
  </r>
  <r>
    <x v="15"/>
    <x v="8"/>
    <x v="51"/>
    <m/>
    <m/>
    <m/>
    <n v="1"/>
    <n v="1"/>
    <n v="8"/>
    <m/>
    <m/>
    <n v="1"/>
    <s v="43852Container q'ty"/>
    <s v="43852Pallet "/>
    <n v="15"/>
    <s v="Pallet "/>
    <s v="파리넥스 20kg"/>
    <m/>
    <n v="1"/>
    <s v="OOLU2109218270"/>
    <m/>
    <m/>
    <m/>
    <m/>
  </r>
  <r>
    <x v="15"/>
    <x v="8"/>
    <x v="51"/>
    <m/>
    <m/>
    <m/>
    <n v="1"/>
    <n v="16"/>
    <n v="488"/>
    <m/>
    <m/>
    <n v="1"/>
    <s v="43852Container q'ty"/>
    <s v="43852Pallet "/>
    <n v="15"/>
    <s v="Pallet "/>
    <s v="파리넥스 20kg"/>
    <m/>
    <n v="1"/>
    <s v="OOLU2109387470"/>
    <m/>
    <m/>
    <m/>
    <m/>
  </r>
  <r>
    <x v="15"/>
    <x v="9"/>
    <x v="51"/>
    <m/>
    <m/>
    <m/>
    <n v="1"/>
    <n v="1"/>
    <n v="2"/>
    <m/>
    <m/>
    <n v="1"/>
    <s v="43852Container q'ty"/>
    <s v="43852Pallet "/>
    <n v="3"/>
    <s v="Pallet "/>
    <s v="크림오브타르타르"/>
    <m/>
    <n v="1"/>
    <s v="VTR20000750"/>
    <m/>
    <m/>
    <m/>
    <s v="통관완료"/>
  </r>
  <r>
    <x v="16"/>
    <x v="0"/>
    <x v="101"/>
    <s v="유니온 42차"/>
    <n v="1"/>
    <m/>
    <m/>
    <n v="31"/>
    <n v="1860"/>
    <m/>
    <m/>
    <n v="1"/>
    <s v="43853Container q'ty"/>
    <s v="43853bulk"/>
    <n v="240"/>
    <s v="bulk"/>
    <s v="몬 버미셀리 250g"/>
    <m/>
    <n v="2"/>
    <s v="HFIBKO9C0153"/>
    <m/>
    <m/>
    <m/>
    <m/>
  </r>
  <r>
    <x v="16"/>
    <x v="1"/>
    <x v="102"/>
    <s v="CV749900"/>
    <m/>
    <n v="1"/>
    <m/>
    <n v="22"/>
    <n v="1540"/>
    <m/>
    <m/>
    <n v="1"/>
    <s v="43853Container q'ty"/>
    <s v="43853bulk"/>
    <n v="100"/>
    <s v="bulk"/>
    <s v="15KG 설탕"/>
    <m/>
    <n v="2"/>
    <s v="HFIBKO9C0100"/>
    <m/>
    <m/>
    <m/>
    <m/>
  </r>
  <r>
    <x v="16"/>
    <x v="1"/>
    <x v="103"/>
    <s v="CV749897"/>
    <m/>
    <n v="1"/>
    <m/>
    <n v="22"/>
    <n v="1540"/>
    <m/>
    <m/>
    <n v="1"/>
    <s v="43853Container q'ty"/>
    <s v="43853bulk"/>
    <n v="124"/>
    <s v="bulk"/>
    <s v="15KG 설탕"/>
    <m/>
    <n v="2"/>
    <s v="HFIBKO9C0100"/>
    <m/>
    <m/>
    <m/>
    <m/>
  </r>
  <r>
    <x v="16"/>
    <x v="1"/>
    <x v="104"/>
    <s v="CV775197"/>
    <m/>
    <n v="1"/>
    <m/>
    <n v="22"/>
    <n v="1540"/>
    <m/>
    <m/>
    <n v="1"/>
    <s v="43853Container q'ty"/>
    <s v="43853bulk"/>
    <n v="115"/>
    <s v="bulk"/>
    <s v="15KG 설탕"/>
    <m/>
    <n v="2"/>
    <s v="HFIBKO9C0100"/>
    <m/>
    <m/>
    <m/>
    <m/>
  </r>
  <r>
    <x v="16"/>
    <x v="1"/>
    <x v="105"/>
    <s v="CV718667"/>
    <m/>
    <n v="1"/>
    <m/>
    <n v="22"/>
    <n v="1540"/>
    <m/>
    <m/>
    <n v="1"/>
    <s v="43853Container q'ty"/>
    <s v="43853bulk"/>
    <n v="100"/>
    <s v="bulk"/>
    <s v="15KG 설탕"/>
    <m/>
    <n v="2"/>
    <s v="HFIBKO9C0100"/>
    <m/>
    <m/>
    <m/>
    <m/>
  </r>
  <r>
    <x v="16"/>
    <x v="1"/>
    <x v="106"/>
    <s v="CV775119"/>
    <m/>
    <n v="1"/>
    <m/>
    <n v="22"/>
    <n v="1540"/>
    <m/>
    <m/>
    <n v="1"/>
    <s v="43853Container q'ty"/>
    <s v="43853bulk"/>
    <n v="98"/>
    <s v="bulk"/>
    <s v="15KG 설탕"/>
    <m/>
    <n v="2"/>
    <s v="HFIBKO9C0100"/>
    <m/>
    <m/>
    <m/>
    <m/>
  </r>
  <r>
    <x v="16"/>
    <x v="1"/>
    <x v="107"/>
    <n v="822490"/>
    <m/>
    <n v="1"/>
    <m/>
    <n v="28"/>
    <n v="336"/>
    <m/>
    <m/>
    <n v="1"/>
    <s v="43853Container q'ty"/>
    <s v="43853bulk"/>
    <n v="30"/>
    <s v="bulk"/>
    <s v="딸기다이스"/>
    <m/>
    <n v="2"/>
    <s v="WDFCGBF23312027"/>
    <m/>
    <m/>
    <m/>
    <m/>
  </r>
  <r>
    <x v="16"/>
    <x v="1"/>
    <x v="108"/>
    <n v="654973"/>
    <n v="1"/>
    <m/>
    <m/>
    <n v="27"/>
    <n v="1260"/>
    <m/>
    <m/>
    <n v="1"/>
    <s v="43853Container q'ty"/>
    <s v="43853Pallet "/>
    <n v="25"/>
    <s v="Pallet "/>
    <s v="캐나다산 채종유"/>
    <m/>
    <n v="1"/>
    <s v="61700105912011"/>
    <m/>
    <m/>
    <m/>
    <m/>
  </r>
  <r>
    <x v="16"/>
    <x v="8"/>
    <x v="51"/>
    <m/>
    <m/>
    <m/>
    <n v="1"/>
    <n v="3"/>
    <n v="96"/>
    <m/>
    <m/>
    <n v="1"/>
    <s v="43853Container q'ty"/>
    <s v="43853Pallet "/>
    <n v="15"/>
    <s v="Pallet "/>
    <s v="파리넥스 20kg"/>
    <m/>
    <n v="1"/>
    <s v="OOLU2109387470"/>
    <m/>
    <m/>
    <m/>
    <m/>
  </r>
  <r>
    <x v="16"/>
    <x v="8"/>
    <x v="51"/>
    <m/>
    <m/>
    <m/>
    <n v="1"/>
    <n v="26"/>
    <n v="834"/>
    <m/>
    <m/>
    <n v="1"/>
    <s v="43853Container q'ty"/>
    <s v="43853Pallet "/>
    <n v="15"/>
    <s v="Pallet "/>
    <s v="유청분말 20kg"/>
    <m/>
    <n v="1"/>
    <s v="MEDUBC623908"/>
    <m/>
    <m/>
    <m/>
    <m/>
  </r>
  <r>
    <x v="17"/>
    <x v="7"/>
    <x v="109"/>
    <n v="2563252"/>
    <n v="1"/>
    <m/>
    <m/>
    <n v="17"/>
    <m/>
    <n v="935"/>
    <m/>
    <n v="1"/>
    <s v="43858Container q'ty"/>
    <s v="43858Pallet "/>
    <n v="28"/>
    <s v="Pallet "/>
    <s v="합성수지"/>
    <m/>
    <n v="1"/>
    <s v="COSU4520511810"/>
    <m/>
    <m/>
    <m/>
    <m/>
  </r>
  <r>
    <x v="17"/>
    <x v="7"/>
    <x v="109"/>
    <n v="2563252"/>
    <m/>
    <m/>
    <m/>
    <n v="1"/>
    <m/>
    <n v="55"/>
    <m/>
    <n v="0"/>
    <s v="43858Container q'ty"/>
    <s v="43858Pallet "/>
    <n v="28"/>
    <s v="Pallet "/>
    <s v="합성수지"/>
    <m/>
    <n v="1"/>
    <s v="COSU4520511810"/>
    <m/>
    <m/>
    <m/>
    <m/>
  </r>
  <r>
    <x v="17"/>
    <x v="0"/>
    <x v="110"/>
    <s v="세계 7차"/>
    <n v="1"/>
    <m/>
    <m/>
    <n v="10"/>
    <n v="10"/>
    <m/>
    <m/>
    <n v="1"/>
    <s v="43858Container q'ty"/>
    <s v="43858Pallet "/>
    <n v="30"/>
    <s v="Pallet "/>
    <s v="뉴 월남쌈(원형16cm) 300g"/>
    <m/>
    <n v="1"/>
    <s v="HSE2001009"/>
    <m/>
    <m/>
    <m/>
    <m/>
  </r>
  <r>
    <x v="17"/>
    <x v="0"/>
    <x v="110"/>
    <s v="세계 8차"/>
    <m/>
    <m/>
    <m/>
    <n v="10"/>
    <n v="10"/>
    <m/>
    <m/>
    <n v="0"/>
    <s v="43858Container q'ty"/>
    <s v="43858Pallet "/>
    <n v="25"/>
    <s v="Pallet "/>
    <s v="몬 월남쌈(원형16cm) 200g"/>
    <m/>
    <n v="1"/>
    <s v="HSE2001009"/>
    <m/>
    <m/>
    <m/>
    <m/>
  </r>
  <r>
    <x v="17"/>
    <x v="6"/>
    <x v="111"/>
    <n v="826576"/>
    <m/>
    <n v="1"/>
    <m/>
    <s v="직상작업"/>
    <s v="직상작업"/>
    <n v="138"/>
    <m/>
    <n v="1"/>
    <s v="43858Container q'ty"/>
    <s v="43858bulk"/>
    <n v="30"/>
    <s v="bulk"/>
    <s v="전자부품"/>
    <m/>
    <n v="1"/>
    <s v="WDFCGBF23332119A"/>
    <m/>
    <m/>
    <m/>
    <m/>
  </r>
  <r>
    <x v="17"/>
    <x v="6"/>
    <x v="111"/>
    <n v="826576"/>
    <m/>
    <m/>
    <m/>
    <s v="직상작업"/>
    <s v="직상작업"/>
    <n v="57"/>
    <m/>
    <n v="0"/>
    <s v="43858Container q'ty"/>
    <s v="43858bulk"/>
    <m/>
    <s v="bulk"/>
    <s v="전자부품"/>
    <m/>
    <m/>
    <s v="WDFCGBF23332119B"/>
    <m/>
    <m/>
    <m/>
    <m/>
  </r>
  <r>
    <x v="17"/>
    <x v="0"/>
    <x v="51"/>
    <s v="isfi 12차(면세)"/>
    <m/>
    <m/>
    <n v="1"/>
    <n v="1"/>
    <n v="20"/>
    <m/>
    <m/>
    <n v="1"/>
    <s v="43858Container q'ty"/>
    <s v="43858Pallet "/>
    <n v="5"/>
    <s v="Pallet "/>
    <s v="마조람 12g"/>
    <m/>
    <n v="1"/>
    <s v="BRUAE2000025"/>
    <m/>
    <m/>
    <m/>
    <m/>
  </r>
  <r>
    <x v="17"/>
    <x v="0"/>
    <x v="51"/>
    <s v="isfi 12차(면세)"/>
    <m/>
    <m/>
    <m/>
    <m/>
    <n v="20"/>
    <m/>
    <m/>
    <n v="0"/>
    <s v="43858Container q'ty"/>
    <s v="43858Pallet "/>
    <m/>
    <s v="Pallet "/>
    <s v="타라곤 7g"/>
    <m/>
    <m/>
    <s v="BRUAE2000025"/>
    <m/>
    <m/>
    <m/>
    <m/>
  </r>
  <r>
    <x v="18"/>
    <x v="0"/>
    <x v="112"/>
    <s v="콘타이 2차"/>
    <m/>
    <n v="1"/>
    <m/>
    <n v="6"/>
    <n v="6"/>
    <m/>
    <m/>
    <n v="1"/>
    <s v="43859Container q'ty"/>
    <s v="43859Pallet "/>
    <n v="10"/>
    <s v="Pallet "/>
    <s v="코코넛 크림 파우더 370g"/>
    <m/>
    <n v="1"/>
    <s v="BKKFE2000083"/>
    <m/>
    <m/>
    <m/>
    <m/>
  </r>
  <r>
    <x v="18"/>
    <x v="0"/>
    <x v="113"/>
    <s v="isfi 7차(면세)"/>
    <n v="1"/>
    <m/>
    <m/>
    <n v="1"/>
    <n v="162"/>
    <m/>
    <m/>
    <n v="1"/>
    <s v="43859Container q'ty"/>
    <s v="43859Pallet "/>
    <n v="25"/>
    <s v="Pallet "/>
    <s v="머스타드 시드 750g"/>
    <m/>
    <n v="1"/>
    <s v="AMSFE1900519"/>
    <m/>
    <m/>
    <m/>
    <m/>
  </r>
  <r>
    <x v="18"/>
    <x v="0"/>
    <x v="113"/>
    <s v="isfi 7차(면세)"/>
    <m/>
    <m/>
    <m/>
    <n v="1"/>
    <n v="329"/>
    <m/>
    <m/>
    <n v="0"/>
    <s v="43859Container q'ty"/>
    <s v="43859Pallet "/>
    <m/>
    <s v="Pallet "/>
    <s v="블랙페파 크러쉬드 160g"/>
    <m/>
    <m/>
    <s v="AMSFE1900519"/>
    <m/>
    <m/>
    <m/>
    <m/>
  </r>
  <r>
    <x v="18"/>
    <x v="0"/>
    <x v="113"/>
    <s v="isfi 7차(면세)"/>
    <m/>
    <m/>
    <m/>
    <n v="1"/>
    <n v="162"/>
    <m/>
    <m/>
    <n v="0"/>
    <s v="43859Container q'ty"/>
    <s v="43859Pallet "/>
    <m/>
    <s v="Pallet "/>
    <s v="블랙페파 홀 160g"/>
    <m/>
    <m/>
    <s v="AMSFE1900519"/>
    <m/>
    <m/>
    <m/>
    <m/>
  </r>
  <r>
    <x v="18"/>
    <x v="0"/>
    <x v="113"/>
    <s v="isfi 7차(면세)"/>
    <m/>
    <m/>
    <m/>
    <n v="11"/>
    <n v="2640"/>
    <m/>
    <m/>
    <n v="0"/>
    <s v="43859Container q'ty"/>
    <s v="43859Pallet "/>
    <m/>
    <s v="Pallet "/>
    <s v="파슬리 12g"/>
    <m/>
    <m/>
    <s v="AMSFE1900519"/>
    <m/>
    <m/>
    <m/>
    <m/>
  </r>
  <r>
    <x v="18"/>
    <x v="0"/>
    <x v="113"/>
    <s v="isfi 7차(과세)"/>
    <m/>
    <m/>
    <m/>
    <n v="1"/>
    <n v="162"/>
    <m/>
    <m/>
    <n v="0"/>
    <s v="43859Container q'ty"/>
    <s v="43859Pallet "/>
    <m/>
    <s v="Pallet "/>
    <s v="시나몬 파우더 430g"/>
    <m/>
    <m/>
    <s v="AMSFE1900519"/>
    <m/>
    <m/>
    <m/>
    <m/>
  </r>
  <r>
    <x v="18"/>
    <x v="0"/>
    <x v="113"/>
    <s v="isfi 7차(과세)"/>
    <m/>
    <m/>
    <m/>
    <n v="1"/>
    <n v="162"/>
    <m/>
    <m/>
    <n v="0"/>
    <s v="43859Container q'ty"/>
    <s v="43859Pallet "/>
    <m/>
    <s v="Pallet "/>
    <s v="스타아니스 60g"/>
    <m/>
    <m/>
    <s v="AMSFE1900519"/>
    <m/>
    <m/>
    <m/>
    <m/>
  </r>
  <r>
    <x v="18"/>
    <x v="0"/>
    <x v="113"/>
    <s v="isfi 7차(과세)"/>
    <m/>
    <m/>
    <m/>
    <n v="1"/>
    <n v="305"/>
    <m/>
    <m/>
    <n v="0"/>
    <s v="43859Container q'ty"/>
    <s v="43859Pallet "/>
    <m/>
    <s v="Pallet "/>
    <s v="월계수 잎 15g"/>
    <m/>
    <m/>
    <s v="AMSFE1900519"/>
    <m/>
    <m/>
    <m/>
    <m/>
  </r>
  <r>
    <x v="18"/>
    <x v="0"/>
    <x v="113"/>
    <s v="isfi 7차(과세)"/>
    <m/>
    <m/>
    <m/>
    <n v="1"/>
    <n v="324"/>
    <m/>
    <m/>
    <n v="0"/>
    <s v="43859Container q'ty"/>
    <s v="43859Pallet "/>
    <m/>
    <s v="Pallet "/>
    <s v="가람마살라(파우더) 150g"/>
    <m/>
    <m/>
    <s v="AMSFE1900519"/>
    <m/>
    <m/>
    <m/>
    <m/>
  </r>
  <r>
    <x v="18"/>
    <x v="0"/>
    <x v="114"/>
    <s v="타이아시아 23차"/>
    <m/>
    <n v="1"/>
    <m/>
    <n v="10"/>
    <n v="10"/>
    <m/>
    <m/>
    <n v="1"/>
    <s v="43859Container q'ty"/>
    <s v="43859Pallet "/>
    <n v="25"/>
    <s v="Pallet "/>
    <s v="타이누들 3mm 400g"/>
    <m/>
    <n v="1"/>
    <s v="HFIBKO010060"/>
    <m/>
    <m/>
    <m/>
    <m/>
  </r>
  <r>
    <x v="18"/>
    <x v="2"/>
    <x v="51"/>
    <m/>
    <m/>
    <m/>
    <n v="1"/>
    <n v="4"/>
    <m/>
    <n v="75"/>
    <m/>
    <n v="1"/>
    <s v="43859Container q'ty"/>
    <s v="43859Pallet "/>
    <n v="10"/>
    <s v="Pallet "/>
    <s v="CUP HOLDER FOR 4"/>
    <m/>
    <n v="1"/>
    <s v="PLITW4B00099"/>
    <m/>
    <m/>
    <m/>
    <m/>
  </r>
  <r>
    <x v="18"/>
    <x v="2"/>
    <x v="115"/>
    <s v="WHLF368441"/>
    <n v="1"/>
    <m/>
    <m/>
    <n v="32"/>
    <n v="385"/>
    <m/>
    <m/>
    <n v="1"/>
    <s v="43859Container q'ty"/>
    <s v="43859bulk"/>
    <n v="57"/>
    <s v="bulk"/>
    <m/>
    <m/>
    <n v="2"/>
    <s v="PLITW4B00101"/>
    <m/>
    <m/>
    <m/>
    <n v="5390"/>
  </r>
  <r>
    <x v="18"/>
    <x v="2"/>
    <x v="116"/>
    <s v="WHLF366201"/>
    <n v="1"/>
    <m/>
    <m/>
    <n v="43"/>
    <n v="1260"/>
    <m/>
    <m/>
    <n v="1"/>
    <s v="43859Container q'ty"/>
    <s v="43859bulk"/>
    <n v="198"/>
    <s v="bulk"/>
    <m/>
    <m/>
    <n v="2"/>
    <s v="PLITW4B00077"/>
    <m/>
    <m/>
    <m/>
    <n v="20992.2"/>
  </r>
  <r>
    <x v="18"/>
    <x v="2"/>
    <x v="117"/>
    <s v="WHLF366204"/>
    <n v="1"/>
    <m/>
    <m/>
    <n v="51"/>
    <n v="1100"/>
    <m/>
    <m/>
    <n v="1"/>
    <s v="43859Container q'ty"/>
    <s v="43859bulk"/>
    <n v="124"/>
    <s v="bulk"/>
    <m/>
    <m/>
    <n v="2"/>
    <s v="PLITW4B00077"/>
    <m/>
    <m/>
    <m/>
    <n v="16816.3"/>
  </r>
  <r>
    <x v="18"/>
    <x v="1"/>
    <x v="34"/>
    <s v="LCL"/>
    <m/>
    <m/>
    <n v="1"/>
    <n v="5"/>
    <n v="200"/>
    <m/>
    <m/>
    <n v="1"/>
    <s v="43859Container q'ty"/>
    <s v="43859Pallet "/>
    <n v="10"/>
    <s v="Pallet "/>
    <s v="유청분말25kg"/>
    <m/>
    <n v="1"/>
    <s v="BCNAE2000143"/>
    <m/>
    <m/>
    <m/>
    <m/>
  </r>
  <r>
    <x v="18"/>
    <x v="1"/>
    <x v="118"/>
    <s v="CV749483"/>
    <m/>
    <n v="1"/>
    <m/>
    <n v="20"/>
    <n v="20"/>
    <m/>
    <m/>
    <n v="1"/>
    <s v="43859Container q'ty"/>
    <s v="43859Pallet "/>
    <n v="20"/>
    <s v="Pallet "/>
    <s v="톤백설탕"/>
    <m/>
    <n v="1"/>
    <s v="HFIBKO9C0098"/>
    <m/>
    <m/>
    <m/>
    <m/>
  </r>
  <r>
    <x v="18"/>
    <x v="0"/>
    <x v="119"/>
    <s v="수리 285차"/>
    <m/>
    <n v="1"/>
    <m/>
    <n v="9"/>
    <n v="9"/>
    <m/>
    <m/>
    <n v="1"/>
    <s v="43859Container q'ty"/>
    <s v="43859Pallet "/>
    <n v="25"/>
    <s v="Pallet "/>
    <s v="몬 스위트칠리소스 5L"/>
    <m/>
    <n v="1"/>
    <s v="BKKFE2000084"/>
    <m/>
    <m/>
    <m/>
    <m/>
  </r>
  <r>
    <x v="18"/>
    <x v="0"/>
    <x v="119"/>
    <s v="수리 285차"/>
    <m/>
    <m/>
    <m/>
    <n v="3"/>
    <n v="3"/>
    <m/>
    <m/>
    <n v="0"/>
    <s v="43859Container q'ty"/>
    <s v="43859Pallet "/>
    <m/>
    <s v="Pallet "/>
    <s v="수리 레드커리페이스트 400g"/>
    <m/>
    <m/>
    <s v="BKKFE2000084"/>
    <m/>
    <m/>
    <m/>
    <m/>
  </r>
  <r>
    <x v="18"/>
    <x v="0"/>
    <x v="119"/>
    <s v="수리 285차"/>
    <m/>
    <m/>
    <m/>
    <n v="4"/>
    <n v="4"/>
    <m/>
    <m/>
    <n v="0"/>
    <s v="43859Container q'ty"/>
    <s v="43859Pallet "/>
    <m/>
    <s v="Pallet "/>
    <s v="수리 칠리페이스트(똠얌) 3kg"/>
    <m/>
    <m/>
    <s v="BKKFE2000084"/>
    <m/>
    <m/>
    <m/>
    <m/>
  </r>
  <r>
    <x v="18"/>
    <x v="0"/>
    <x v="119"/>
    <s v="수리 285차"/>
    <m/>
    <m/>
    <m/>
    <n v="4"/>
    <n v="4"/>
    <m/>
    <m/>
    <n v="0"/>
    <s v="43859Container q'ty"/>
    <s v="43859Pallet "/>
    <m/>
    <s v="Pallet "/>
    <s v="수리 칠리페이스트(볶음) 3kg"/>
    <m/>
    <m/>
    <s v="BKKFE2000084"/>
    <m/>
    <m/>
    <m/>
    <m/>
  </r>
  <r>
    <x v="18"/>
    <x v="0"/>
    <x v="120"/>
    <s v="수리 284차"/>
    <m/>
    <n v="1"/>
    <m/>
    <n v="10"/>
    <n v="10"/>
    <m/>
    <m/>
    <n v="1"/>
    <s v="43859Container q'ty"/>
    <s v="43859Pallet "/>
    <n v="25"/>
    <s v="Pallet "/>
    <s v="몬 스위트칠리소스 5L"/>
    <m/>
    <n v="1"/>
    <s v="BKKFE2000084"/>
    <m/>
    <m/>
    <m/>
    <m/>
  </r>
  <r>
    <x v="18"/>
    <x v="0"/>
    <x v="120"/>
    <s v="수리 284차"/>
    <m/>
    <m/>
    <m/>
    <n v="3"/>
    <n v="3"/>
    <m/>
    <m/>
    <n v="0"/>
    <s v="43859Container q'ty"/>
    <s v="43859Pallet "/>
    <m/>
    <s v="Pallet "/>
    <s v="수리 블랙빈소스 295ml"/>
    <m/>
    <m/>
    <s v="BKKFE2000084"/>
    <m/>
    <m/>
    <m/>
    <m/>
  </r>
  <r>
    <x v="18"/>
    <x v="0"/>
    <x v="120"/>
    <s v="수리 284차"/>
    <m/>
    <m/>
    <m/>
    <n v="5"/>
    <n v="5"/>
    <m/>
    <m/>
    <n v="0"/>
    <s v="43859Container q'ty"/>
    <s v="43859Pallet "/>
    <m/>
    <s v="Pallet "/>
    <s v="수리 블랙빈소스 5L"/>
    <m/>
    <m/>
    <s v="BKKFE2000084"/>
    <m/>
    <m/>
    <m/>
    <m/>
  </r>
  <r>
    <x v="18"/>
    <x v="0"/>
    <x v="120"/>
    <s v="수리 284차"/>
    <m/>
    <m/>
    <m/>
    <n v="2"/>
    <n v="2"/>
    <m/>
    <m/>
    <n v="0"/>
    <s v="43859Container q'ty"/>
    <s v="43859Pallet "/>
    <m/>
    <s v="Pallet "/>
    <s v="수리 칠리오일 295ml"/>
    <m/>
    <m/>
    <s v="BKKFE2000084"/>
    <m/>
    <m/>
    <m/>
    <m/>
  </r>
  <r>
    <x v="19"/>
    <x v="1"/>
    <x v="121"/>
    <s v="CV831716"/>
    <m/>
    <n v="1"/>
    <m/>
    <n v="20"/>
    <n v="20"/>
    <m/>
    <m/>
    <n v="1"/>
    <s v="43860Container q'ty"/>
    <s v="43860Pallet "/>
    <n v="20"/>
    <s v="Pallet "/>
    <s v="톤백설탕"/>
    <m/>
    <n v="1"/>
    <s v="HFIBKO9C0098"/>
    <m/>
    <m/>
    <m/>
    <m/>
  </r>
  <r>
    <x v="19"/>
    <x v="1"/>
    <x v="122"/>
    <s v="CV749495"/>
    <m/>
    <n v="1"/>
    <m/>
    <n v="20"/>
    <n v="20"/>
    <m/>
    <m/>
    <n v="1"/>
    <s v="43860Container q'ty"/>
    <s v="43860Pallet "/>
    <n v="20"/>
    <s v="Pallet "/>
    <s v="톤백설탕"/>
    <m/>
    <n v="1"/>
    <s v="HFIBKO9C0098"/>
    <m/>
    <m/>
    <m/>
    <m/>
  </r>
  <r>
    <x v="19"/>
    <x v="2"/>
    <x v="123"/>
    <s v="WHLF368479"/>
    <n v="1"/>
    <m/>
    <m/>
    <n v="54"/>
    <n v="1628"/>
    <m/>
    <m/>
    <n v="1"/>
    <s v="43860Container q'ty"/>
    <s v="43860bulk"/>
    <n v="130"/>
    <s v="bulk"/>
    <m/>
    <m/>
    <n v="2"/>
    <s v="PLITW4B00077"/>
    <m/>
    <m/>
    <m/>
    <n v="20975.75"/>
  </r>
  <r>
    <x v="19"/>
    <x v="2"/>
    <x v="124"/>
    <s v="WHLF366214"/>
    <n v="1"/>
    <m/>
    <m/>
    <n v="41"/>
    <n v="480"/>
    <m/>
    <m/>
    <n v="1"/>
    <s v="43860Container q'ty"/>
    <s v="43860bulk"/>
    <n v="120"/>
    <s v="bulk"/>
    <m/>
    <m/>
    <n v="2"/>
    <s v="PLITW4B00077"/>
    <m/>
    <m/>
    <m/>
    <n v="8273"/>
  </r>
  <r>
    <x v="19"/>
    <x v="2"/>
    <x v="125"/>
    <s v="WHLF366367"/>
    <n v="1"/>
    <m/>
    <m/>
    <n v="57"/>
    <n v="1260"/>
    <m/>
    <m/>
    <n v="1"/>
    <s v="43860Container q'ty"/>
    <s v="43860bulk"/>
    <n v="197"/>
    <s v="bulk"/>
    <m/>
    <m/>
    <n v="2"/>
    <s v="PLITW4B00077"/>
    <m/>
    <m/>
    <m/>
    <n v="18110"/>
  </r>
  <r>
    <x v="19"/>
    <x v="0"/>
    <x v="126"/>
    <s v="안티치콜리 20차"/>
    <m/>
    <n v="1"/>
    <m/>
    <n v="10"/>
    <n v="10"/>
    <m/>
    <m/>
    <n v="1"/>
    <s v="43860Container q'ty"/>
    <s v="43860Pallet "/>
    <n v="20"/>
    <s v="Pallet "/>
    <s v="발사믹크림 500ml "/>
    <m/>
    <n v="1"/>
    <s v="XO190502MI"/>
    <m/>
    <m/>
    <m/>
    <m/>
  </r>
  <r>
    <x v="19"/>
    <x v="0"/>
    <x v="127"/>
    <s v="수리 282차"/>
    <m/>
    <n v="1"/>
    <m/>
    <n v="20"/>
    <n v="20"/>
    <m/>
    <m/>
    <n v="1"/>
    <s v="43860Container q'ty"/>
    <s v="43860Pallet "/>
    <n v="20"/>
    <s v="Pallet "/>
    <s v="몬 스위트칠리소스 5L"/>
    <m/>
    <n v="1"/>
    <s v="BKKFE2000084"/>
    <m/>
    <m/>
    <m/>
    <m/>
  </r>
  <r>
    <x v="19"/>
    <x v="0"/>
    <x v="128"/>
    <s v="수리 283차"/>
    <m/>
    <n v="1"/>
    <m/>
    <n v="20"/>
    <n v="20"/>
    <m/>
    <m/>
    <n v="1"/>
    <s v="43860Container q'ty"/>
    <s v="43860Pallet "/>
    <n v="20"/>
    <s v="Pallet "/>
    <s v="몬 스위트칠리소스 5L"/>
    <m/>
    <n v="1"/>
    <s v="BKKFE2000084"/>
    <m/>
    <m/>
    <m/>
    <m/>
  </r>
  <r>
    <x v="19"/>
    <x v="0"/>
    <x v="129"/>
    <s v="수리 286차"/>
    <m/>
    <n v="1"/>
    <m/>
    <n v="14"/>
    <n v="14"/>
    <m/>
    <m/>
    <n v="1"/>
    <s v="43860Container q'ty"/>
    <s v="43860Pallet "/>
    <n v="20"/>
    <s v="Pallet "/>
    <s v="몬 스위트칠리소스 5L"/>
    <m/>
    <n v="1"/>
    <s v="BKKFE2000084"/>
    <m/>
    <m/>
    <m/>
    <m/>
  </r>
  <r>
    <x v="19"/>
    <x v="0"/>
    <x v="129"/>
    <s v="수리 286차"/>
    <m/>
    <m/>
    <m/>
    <n v="3"/>
    <n v="3"/>
    <m/>
    <m/>
    <n v="0"/>
    <s v="43860Container q'ty"/>
    <s v="43860Pallet "/>
    <n v="20"/>
    <s v="Pallet "/>
    <s v="몬 스위트칠리소스 2L"/>
    <m/>
    <m/>
    <s v="BKKFE2000084"/>
    <m/>
    <m/>
    <m/>
    <m/>
  </r>
  <r>
    <x v="19"/>
    <x v="0"/>
    <x v="129"/>
    <s v="수리 286차"/>
    <m/>
    <m/>
    <m/>
    <n v="3"/>
    <n v="3"/>
    <m/>
    <m/>
    <n v="0"/>
    <s v="43860Container q'ty"/>
    <s v="43860Pallet "/>
    <n v="20"/>
    <s v="Pallet "/>
    <s v="월남쌈소스 2L"/>
    <m/>
    <m/>
    <s v="BKKFE2000084"/>
    <m/>
    <m/>
    <m/>
    <m/>
  </r>
  <r>
    <x v="19"/>
    <x v="0"/>
    <x v="130"/>
    <s v="유니온 44차"/>
    <n v="1"/>
    <m/>
    <m/>
    <n v="28"/>
    <n v="2016"/>
    <m/>
    <m/>
    <n v="1"/>
    <s v="43860Container q'ty"/>
    <s v="43860bulk"/>
    <n v="280"/>
    <s v="bulk"/>
    <s v="몬 라이스누들 3mm 250g"/>
    <m/>
    <n v="2"/>
    <s v="HFIBKO010058"/>
    <m/>
    <m/>
    <m/>
    <m/>
  </r>
  <r>
    <x v="19"/>
    <x v="1"/>
    <x v="34"/>
    <m/>
    <m/>
    <m/>
    <n v="1"/>
    <n v="1"/>
    <n v="1"/>
    <m/>
    <m/>
    <n v="1"/>
    <s v="43860Container q'ty"/>
    <s v="43860bulk"/>
    <n v="2"/>
    <s v="bulk"/>
    <s v="PHOSPHATIDYL SERINE(포스파티딜세린 )"/>
    <m/>
    <n v="1"/>
    <s v="BLAF2001002"/>
    <m/>
    <m/>
    <m/>
    <s v="(주)에버그린글로벌"/>
  </r>
  <r>
    <x v="20"/>
    <x v="0"/>
    <x v="131"/>
    <s v="수리 276차"/>
    <m/>
    <n v="1"/>
    <m/>
    <n v="20"/>
    <n v="20"/>
    <m/>
    <m/>
    <n v="1"/>
    <s v="43861Container q'ty"/>
    <s v="43861Pallet "/>
    <n v="20"/>
    <s v="Pallet "/>
    <s v="몬 스위트칠리소스 295ml"/>
    <m/>
    <n v="1"/>
    <s v="BKKFE2000061"/>
    <m/>
    <m/>
    <m/>
    <m/>
  </r>
  <r>
    <x v="20"/>
    <x v="0"/>
    <x v="132"/>
    <s v="수리 277차"/>
    <m/>
    <n v="1"/>
    <m/>
    <n v="20"/>
    <n v="20"/>
    <m/>
    <m/>
    <n v="1"/>
    <s v="43861Container q'ty"/>
    <s v="43861Pallet "/>
    <n v="20"/>
    <s v="Pallet "/>
    <s v="몬 스위트칠리소스 295ml"/>
    <m/>
    <n v="1"/>
    <s v="BKKFE2000061"/>
    <m/>
    <m/>
    <m/>
    <m/>
  </r>
  <r>
    <x v="20"/>
    <x v="0"/>
    <x v="133"/>
    <s v="수리 278차"/>
    <m/>
    <n v="1"/>
    <m/>
    <n v="20"/>
    <n v="20"/>
    <m/>
    <m/>
    <n v="1"/>
    <s v="43861Container q'ty"/>
    <s v="43861Pallet "/>
    <n v="20"/>
    <s v="Pallet "/>
    <s v="몬 스위트칠리소스 5L"/>
    <m/>
    <n v="1"/>
    <s v="BKKFE2000061"/>
    <m/>
    <m/>
    <m/>
    <m/>
  </r>
  <r>
    <x v="20"/>
    <x v="0"/>
    <x v="134"/>
    <s v="수리 279차"/>
    <m/>
    <n v="1"/>
    <m/>
    <n v="20"/>
    <n v="20"/>
    <m/>
    <m/>
    <n v="1"/>
    <s v="43861Container q'ty"/>
    <s v="43861Pallet "/>
    <n v="20"/>
    <s v="Pallet "/>
    <s v="몬 스위트칠리소스 5L"/>
    <m/>
    <n v="1"/>
    <s v="BKKFE2000061"/>
    <m/>
    <m/>
    <m/>
    <m/>
  </r>
  <r>
    <x v="20"/>
    <x v="0"/>
    <x v="135"/>
    <s v="수리 280차"/>
    <m/>
    <n v="1"/>
    <m/>
    <n v="10"/>
    <n v="10"/>
    <m/>
    <m/>
    <n v="1"/>
    <s v="43861Container q'ty"/>
    <s v="43861Pallet "/>
    <n v="20"/>
    <s v="Pallet "/>
    <s v="몬 스위트칠리소스 200ml"/>
    <m/>
    <n v="1"/>
    <s v="BKKFE2000061"/>
    <m/>
    <m/>
    <m/>
    <m/>
  </r>
  <r>
    <x v="20"/>
    <x v="0"/>
    <x v="135"/>
    <s v="수리 280차"/>
    <m/>
    <m/>
    <m/>
    <n v="10"/>
    <n v="10"/>
    <m/>
    <m/>
    <n v="0"/>
    <s v="43861Container q'ty"/>
    <s v="43861Pallet "/>
    <n v="20"/>
    <s v="Pallet "/>
    <s v="몬 스위트칠리소스 295ml(홈플용)"/>
    <m/>
    <m/>
    <s v="BKKFE2000061"/>
    <m/>
    <m/>
    <m/>
    <m/>
  </r>
  <r>
    <x v="20"/>
    <x v="0"/>
    <x v="136"/>
    <s v="수리 281차"/>
    <m/>
    <n v="1"/>
    <m/>
    <n v="15"/>
    <n v="15"/>
    <m/>
    <m/>
    <n v="1"/>
    <s v="43861Container q'ty"/>
    <s v="43861Pallet "/>
    <n v="20"/>
    <s v="Pallet "/>
    <s v="몬 스위트칠리소스 5L"/>
    <m/>
    <n v="1"/>
    <s v="BKKFE2000061"/>
    <m/>
    <m/>
    <m/>
    <m/>
  </r>
  <r>
    <x v="20"/>
    <x v="0"/>
    <x v="136"/>
    <s v="수리 281차"/>
    <m/>
    <m/>
    <m/>
    <n v="5"/>
    <n v="5"/>
    <m/>
    <m/>
    <n v="0"/>
    <s v="43861Container q'ty"/>
    <s v="43861Pallet "/>
    <n v="20"/>
    <s v="Pallet "/>
    <s v="수리 호이신소스 435ml"/>
    <m/>
    <n v="1"/>
    <s v="BKKFE2000061"/>
    <m/>
    <m/>
    <m/>
    <m/>
  </r>
  <r>
    <x v="20"/>
    <x v="1"/>
    <x v="137"/>
    <s v="CV831381"/>
    <m/>
    <n v="1"/>
    <m/>
    <n v="20"/>
    <n v="20"/>
    <m/>
    <m/>
    <n v="1"/>
    <s v="43861Container q'ty"/>
    <s v="43861Pallet "/>
    <n v="25"/>
    <s v="Pallet "/>
    <s v="톤백설탕"/>
    <m/>
    <n v="1"/>
    <s v="HFIBKO9C0098"/>
    <m/>
    <m/>
    <m/>
    <m/>
  </r>
  <r>
    <x v="20"/>
    <x v="1"/>
    <x v="138"/>
    <s v="CV749494"/>
    <m/>
    <n v="1"/>
    <m/>
    <n v="20"/>
    <n v="20"/>
    <m/>
    <m/>
    <n v="1"/>
    <s v="43861Container q'ty"/>
    <s v="43861Pallet "/>
    <n v="25"/>
    <s v="Pallet "/>
    <s v="톤백설탕"/>
    <m/>
    <n v="1"/>
    <s v="HFIBKO9C0098"/>
    <m/>
    <m/>
    <m/>
    <m/>
  </r>
  <r>
    <x v="20"/>
    <x v="1"/>
    <x v="139"/>
    <s v="CV749468"/>
    <m/>
    <n v="1"/>
    <m/>
    <n v="20"/>
    <n v="20"/>
    <m/>
    <m/>
    <n v="1"/>
    <s v="43861Container q'ty"/>
    <s v="43861Pallet "/>
    <n v="25"/>
    <s v="Pallet "/>
    <s v="톤백설탕"/>
    <m/>
    <n v="1"/>
    <s v="HFIBKO9C0098"/>
    <m/>
    <m/>
    <m/>
    <m/>
  </r>
  <r>
    <x v="20"/>
    <x v="10"/>
    <x v="51"/>
    <m/>
    <m/>
    <m/>
    <n v="1"/>
    <n v="1"/>
    <m/>
    <n v="9"/>
    <m/>
    <n v="1"/>
    <s v="43861Container q'ty"/>
    <s v="43861Pallet "/>
    <n v="5"/>
    <s v="Pallet "/>
    <s v="알루미늄"/>
    <m/>
    <n v="1"/>
    <s v="F2-200131"/>
    <m/>
    <m/>
    <m/>
    <m/>
  </r>
  <r>
    <x v="21"/>
    <x v="10"/>
    <x v="51"/>
    <m/>
    <m/>
    <m/>
    <n v="1"/>
    <n v="5"/>
    <m/>
    <n v="5"/>
    <m/>
    <n v="1"/>
    <s v="43864Container q'ty"/>
    <s v="43864Pallet "/>
    <n v="20"/>
    <s v="Pallet "/>
    <s v="알루미늄"/>
    <m/>
    <n v="1"/>
    <s v="F2-200203"/>
    <m/>
    <m/>
    <m/>
    <m/>
  </r>
  <r>
    <x v="21"/>
    <x v="0"/>
    <x v="140"/>
    <s v="세계 9차"/>
    <n v="1"/>
    <m/>
    <m/>
    <n v="10"/>
    <n v="10"/>
    <m/>
    <m/>
    <n v="1"/>
    <s v="43864Container q'ty"/>
    <s v="43864Pallet "/>
    <n v="25"/>
    <s v="Pallet "/>
    <s v="몬 월남쌈(원형16cm) 200g"/>
    <m/>
    <n v="1"/>
    <s v="HSE2001013"/>
    <m/>
    <m/>
    <m/>
    <m/>
  </r>
  <r>
    <x v="21"/>
    <x v="0"/>
    <x v="140"/>
    <s v="세계 10차"/>
    <m/>
    <m/>
    <m/>
    <n v="10"/>
    <n v="10"/>
    <m/>
    <m/>
    <m/>
    <s v="43864Container q'ty"/>
    <s v="43864Pallet "/>
    <n v="25"/>
    <s v="Pallet "/>
    <s v="몬 월남쌈(원형16cm) 200g"/>
    <m/>
    <m/>
    <s v="HSE2001013"/>
    <m/>
    <m/>
    <m/>
    <m/>
  </r>
  <r>
    <x v="21"/>
    <x v="7"/>
    <x v="141"/>
    <n v="1455959"/>
    <n v="1"/>
    <m/>
    <m/>
    <n v="8"/>
    <m/>
    <n v="440"/>
    <m/>
    <n v="1"/>
    <s v="43864Container q'ty"/>
    <s v="43864Pallet "/>
    <n v="30"/>
    <s v="Pallet "/>
    <s v="함성수지"/>
    <m/>
    <n v="1"/>
    <s v="ONEYGOAV52476300"/>
    <m/>
    <m/>
    <m/>
    <m/>
  </r>
  <r>
    <x v="21"/>
    <x v="7"/>
    <x v="141"/>
    <n v="1455959"/>
    <m/>
    <m/>
    <m/>
    <n v="10"/>
    <m/>
    <n v="550"/>
    <m/>
    <m/>
    <s v="43864Container q'ty"/>
    <s v="43864Pallet "/>
    <n v="30"/>
    <s v="Pallet "/>
    <s v="함성수지"/>
    <m/>
    <m/>
    <s v="ONEYGOAV52476300"/>
    <m/>
    <m/>
    <m/>
    <m/>
  </r>
  <r>
    <x v="21"/>
    <x v="1"/>
    <x v="142"/>
    <s v="CV831314"/>
    <m/>
    <n v="1"/>
    <m/>
    <n v="20"/>
    <n v="20"/>
    <m/>
    <m/>
    <n v="1"/>
    <s v="43864Container q'ty"/>
    <s v="43864Pallet "/>
    <n v="25"/>
    <s v="Pallet "/>
    <s v="톤백설탕"/>
    <m/>
    <n v="1"/>
    <s v="HFIBKO9C0098"/>
    <m/>
    <m/>
    <m/>
    <m/>
  </r>
  <r>
    <x v="21"/>
    <x v="1"/>
    <x v="143"/>
    <s v="CV749499"/>
    <m/>
    <n v="1"/>
    <m/>
    <n v="20"/>
    <n v="20"/>
    <m/>
    <m/>
    <n v="1"/>
    <s v="43864Container q'ty"/>
    <s v="43864Pallet "/>
    <n v="30"/>
    <s v="Pallet "/>
    <s v="톤백설탕"/>
    <m/>
    <n v="1"/>
    <s v="HFIBKO9C0098"/>
    <m/>
    <m/>
    <m/>
    <m/>
  </r>
  <r>
    <x v="21"/>
    <x v="1"/>
    <x v="144"/>
    <s v="CV831369"/>
    <m/>
    <n v="1"/>
    <m/>
    <n v="20"/>
    <n v="20"/>
    <m/>
    <m/>
    <n v="1"/>
    <s v="43864Container q'ty"/>
    <s v="43864Pallet "/>
    <n v="27"/>
    <s v="Pallet "/>
    <s v="톤백설탕"/>
    <m/>
    <n v="1"/>
    <s v="HFIBKO9C0098"/>
    <m/>
    <m/>
    <m/>
    <m/>
  </r>
  <r>
    <x v="21"/>
    <x v="1"/>
    <x v="145"/>
    <s v="CV749476"/>
    <m/>
    <n v="1"/>
    <m/>
    <n v="20"/>
    <n v="20"/>
    <m/>
    <m/>
    <n v="1"/>
    <s v="43864Container q'ty"/>
    <s v="43864Pallet "/>
    <n v="30"/>
    <s v="Pallet "/>
    <s v="톤백설탕"/>
    <m/>
    <n v="1"/>
    <s v="HFIBKO9C0098"/>
    <m/>
    <m/>
    <m/>
    <m/>
  </r>
  <r>
    <x v="21"/>
    <x v="1"/>
    <x v="146"/>
    <s v="CV749455"/>
    <m/>
    <n v="1"/>
    <m/>
    <n v="20"/>
    <n v="20"/>
    <m/>
    <m/>
    <n v="1"/>
    <s v="43864Container q'ty"/>
    <s v="43864Pallet "/>
    <n v="30"/>
    <s v="Pallet "/>
    <s v="톤백설탕"/>
    <m/>
    <n v="1"/>
    <s v="HFIBKO9C0098"/>
    <m/>
    <m/>
    <m/>
    <m/>
  </r>
  <r>
    <x v="21"/>
    <x v="1"/>
    <x v="147"/>
    <s v="CV749482"/>
    <m/>
    <n v="1"/>
    <m/>
    <n v="20"/>
    <n v="20"/>
    <m/>
    <m/>
    <n v="1"/>
    <s v="43864Container q'ty"/>
    <s v="43864Pallet "/>
    <n v="30"/>
    <s v="Pallet "/>
    <s v="톤백설탕"/>
    <m/>
    <n v="1"/>
    <s v="HFIBKO9C0098"/>
    <m/>
    <m/>
    <m/>
    <m/>
  </r>
  <r>
    <x v="21"/>
    <x v="1"/>
    <x v="148"/>
    <s v="CV749156"/>
    <m/>
    <n v="1"/>
    <m/>
    <n v="20"/>
    <n v="20"/>
    <m/>
    <m/>
    <n v="1"/>
    <s v="43864Container q'ty"/>
    <s v="43864Pallet "/>
    <n v="30"/>
    <s v="Pallet "/>
    <s v="톤백설탕"/>
    <m/>
    <n v="1"/>
    <s v="HFIBKO9C0098"/>
    <m/>
    <m/>
    <m/>
    <m/>
  </r>
  <r>
    <x v="22"/>
    <x v="0"/>
    <x v="149"/>
    <s v="타이코코넛 17차"/>
    <m/>
    <n v="1"/>
    <m/>
    <n v="10"/>
    <n v="10"/>
    <m/>
    <m/>
    <n v="1"/>
    <s v="43865Container q'ty"/>
    <s v="43865Pallet "/>
    <n v="25"/>
    <s v="Pallet "/>
    <s v="몬 코코넛밀크 400ml"/>
    <m/>
    <n v="1"/>
    <s v="BKKFE2000151"/>
    <m/>
    <m/>
    <m/>
    <m/>
  </r>
  <r>
    <x v="22"/>
    <x v="1"/>
    <x v="150"/>
    <s v="CV749492"/>
    <m/>
    <n v="1"/>
    <m/>
    <n v="20"/>
    <n v="20"/>
    <m/>
    <m/>
    <n v="1"/>
    <s v="43865Container q'ty"/>
    <s v="43865Pallet "/>
    <n v="30"/>
    <s v="Pallet "/>
    <s v="톤백설탕"/>
    <m/>
    <n v="1"/>
    <s v="HFIBKO9C0098"/>
    <m/>
    <m/>
    <m/>
    <m/>
  </r>
  <r>
    <x v="22"/>
    <x v="1"/>
    <x v="151"/>
    <s v="CV749466"/>
    <m/>
    <n v="1"/>
    <m/>
    <n v="20"/>
    <n v="20"/>
    <m/>
    <m/>
    <n v="1"/>
    <s v="43865Container q'ty"/>
    <s v="43865Pallet "/>
    <n v="27"/>
    <s v="Pallet "/>
    <s v="톤백설탕"/>
    <m/>
    <n v="1"/>
    <s v="HFIBKO9C0098"/>
    <m/>
    <m/>
    <m/>
    <m/>
  </r>
  <r>
    <x v="22"/>
    <x v="1"/>
    <x v="152"/>
    <s v="CV749181"/>
    <m/>
    <n v="1"/>
    <m/>
    <n v="20"/>
    <n v="20"/>
    <m/>
    <m/>
    <n v="1"/>
    <s v="43865Container q'ty"/>
    <s v="43865Pallet "/>
    <n v="30"/>
    <s v="Pallet "/>
    <s v="톤백설탕"/>
    <m/>
    <n v="1"/>
    <s v="HFIBKO9C0098"/>
    <m/>
    <m/>
    <m/>
    <m/>
  </r>
  <r>
    <x v="22"/>
    <x v="1"/>
    <x v="153"/>
    <s v="CV749151"/>
    <m/>
    <n v="1"/>
    <m/>
    <n v="20"/>
    <n v="20"/>
    <m/>
    <m/>
    <n v="1"/>
    <s v="43865Container q'ty"/>
    <s v="43865Pallet "/>
    <n v="25"/>
    <s v="Pallet "/>
    <s v="톤백설탕"/>
    <m/>
    <n v="1"/>
    <s v="HFIBKO9C0098"/>
    <m/>
    <m/>
    <m/>
    <m/>
  </r>
  <r>
    <x v="23"/>
    <x v="1"/>
    <x v="154"/>
    <s v="IB111789"/>
    <n v="1"/>
    <m/>
    <m/>
    <n v="20"/>
    <n v="1200"/>
    <m/>
    <m/>
    <n v="1"/>
    <s v="43866Container q'ty"/>
    <s v="43866Pallet "/>
    <n v="25"/>
    <s v="Pallet "/>
    <s v="임프루버"/>
    <m/>
    <n v="1"/>
    <s v="NSE00101200"/>
    <m/>
    <m/>
    <m/>
    <m/>
  </r>
  <r>
    <x v="23"/>
    <x v="1"/>
    <x v="155"/>
    <s v="CV749484"/>
    <m/>
    <n v="1"/>
    <m/>
    <n v="20"/>
    <n v="20"/>
    <m/>
    <m/>
    <n v="1"/>
    <s v="43866Container q'ty"/>
    <s v="43866Pallet "/>
    <n v="30"/>
    <s v="Pallet "/>
    <s v="톤백설탕"/>
    <m/>
    <n v="1"/>
    <s v="HFIBKO9C0098"/>
    <m/>
    <m/>
    <m/>
    <m/>
  </r>
  <r>
    <x v="23"/>
    <x v="1"/>
    <x v="156"/>
    <s v="CV749475"/>
    <m/>
    <n v="1"/>
    <m/>
    <n v="20"/>
    <n v="20"/>
    <m/>
    <m/>
    <n v="1"/>
    <s v="43866Container q'ty"/>
    <s v="43866Pallet "/>
    <n v="30"/>
    <s v="Pallet "/>
    <s v="톤백설탕"/>
    <m/>
    <n v="1"/>
    <s v="HFIBKO9C0098"/>
    <m/>
    <m/>
    <m/>
    <m/>
  </r>
  <r>
    <x v="23"/>
    <x v="1"/>
    <x v="157"/>
    <s v="CV749188"/>
    <m/>
    <n v="1"/>
    <m/>
    <n v="20"/>
    <n v="20"/>
    <m/>
    <m/>
    <n v="1"/>
    <s v="43866Container q'ty"/>
    <s v="43866Pallet "/>
    <n v="55"/>
    <s v="Pallet "/>
    <s v="톤백설탕"/>
    <m/>
    <n v="1"/>
    <s v="HFIBKO9C0098"/>
    <m/>
    <m/>
    <m/>
    <m/>
  </r>
  <r>
    <x v="23"/>
    <x v="11"/>
    <x v="158"/>
    <s v="0088366"/>
    <n v="1"/>
    <m/>
    <m/>
    <n v="17"/>
    <m/>
    <n v="850"/>
    <m/>
    <n v="1"/>
    <s v="43866Container q'ty"/>
    <s v="43866Pallet "/>
    <n v="30"/>
    <s v="Pallet "/>
    <s v="E924"/>
    <m/>
    <n v="1"/>
    <s v="ZIMUORF0946866"/>
    <m/>
    <m/>
    <m/>
    <m/>
  </r>
  <r>
    <x v="23"/>
    <x v="0"/>
    <x v="159"/>
    <s v="타이아시아 22차"/>
    <m/>
    <n v="1"/>
    <m/>
    <n v="10"/>
    <n v="10"/>
    <m/>
    <m/>
    <n v="1"/>
    <s v="43866Container q'ty"/>
    <s v="43866Pallet "/>
    <n v="20"/>
    <s v="Pallet "/>
    <s v="타이누들 1mm 400g"/>
    <m/>
    <n v="1"/>
    <s v="HFIBKO010077"/>
    <m/>
    <m/>
    <m/>
    <m/>
  </r>
  <r>
    <x v="24"/>
    <x v="0"/>
    <x v="160"/>
    <s v="유니온 43차"/>
    <n v="1"/>
    <m/>
    <m/>
    <n v="13"/>
    <n v="900"/>
    <m/>
    <m/>
    <n v="1"/>
    <s v="43867Container q'ty"/>
    <s v="43867bulk"/>
    <n v="170"/>
    <s v="bulk"/>
    <s v="몬 라이스누들 3mm 250g"/>
    <m/>
    <n v="2"/>
    <s v="HFIBKO010108"/>
    <m/>
    <m/>
    <m/>
    <m/>
  </r>
  <r>
    <x v="24"/>
    <x v="0"/>
    <x v="160"/>
    <s v="유니온 43차"/>
    <m/>
    <m/>
    <m/>
    <n v="19"/>
    <n v="750"/>
    <m/>
    <m/>
    <n v="0"/>
    <s v="43867Container q'ty"/>
    <s v="43867bulk"/>
    <n v="170"/>
    <s v="bulk"/>
    <s v="쌀국수면 3mm 90g"/>
    <m/>
    <m/>
    <s v="HFIBKO010108"/>
    <m/>
    <m/>
    <m/>
    <m/>
  </r>
  <r>
    <x v="24"/>
    <x v="0"/>
    <x v="161"/>
    <s v="유니온 45차"/>
    <n v="1"/>
    <m/>
    <m/>
    <n v="28"/>
    <n v="2016"/>
    <m/>
    <m/>
    <n v="1"/>
    <s v="43867Container q'ty"/>
    <s v="43867bulk"/>
    <n v="153"/>
    <s v="bulk"/>
    <s v="몬 라이스누들 1mm 250g"/>
    <m/>
    <n v="2"/>
    <s v="HFIBKO010109"/>
    <m/>
    <m/>
    <m/>
    <m/>
  </r>
  <r>
    <x v="24"/>
    <x v="0"/>
    <x v="162"/>
    <s v="수리 294차"/>
    <m/>
    <n v="1"/>
    <m/>
    <n v="13"/>
    <n v="13"/>
    <m/>
    <m/>
    <n v="1"/>
    <s v="43867Container q'ty"/>
    <s v="43867Pallet "/>
    <n v="25"/>
    <s v="Pallet "/>
    <s v="몬 스위트칠리소스 5L"/>
    <m/>
    <n v="1"/>
    <s v="BKKFE2000212"/>
    <m/>
    <m/>
    <m/>
    <m/>
  </r>
  <r>
    <x v="24"/>
    <x v="0"/>
    <x v="162"/>
    <s v="수리 294차"/>
    <m/>
    <m/>
    <m/>
    <n v="2"/>
    <n v="2"/>
    <m/>
    <m/>
    <n v="0"/>
    <s v="43867Container q'ty"/>
    <s v="43867Pallet "/>
    <n v="25"/>
    <s v="Pallet "/>
    <s v="화끈하게 매운 쓰리라차소스 295ml"/>
    <m/>
    <m/>
    <s v="BKKFE2000212"/>
    <m/>
    <m/>
    <m/>
    <m/>
  </r>
  <r>
    <x v="24"/>
    <x v="0"/>
    <x v="162"/>
    <s v="수리 294차"/>
    <m/>
    <m/>
    <m/>
    <n v="5"/>
    <n v="5"/>
    <m/>
    <m/>
    <n v="0"/>
    <s v="43867Container q'ty"/>
    <s v="43867Pallet "/>
    <n v="25"/>
    <s v="Pallet "/>
    <s v="수리 굴소스 5L"/>
    <m/>
    <m/>
    <s v="BKKFE2000212"/>
    <m/>
    <m/>
    <m/>
    <m/>
  </r>
  <r>
    <x v="24"/>
    <x v="0"/>
    <x v="163"/>
    <s v="수리 292차"/>
    <m/>
    <n v="1"/>
    <m/>
    <n v="20"/>
    <n v="20"/>
    <m/>
    <m/>
    <n v="1"/>
    <s v="43867Container q'ty"/>
    <s v="43867Pallet "/>
    <n v="25"/>
    <s v="Pallet "/>
    <s v="몬 스위트칠리소스 5L"/>
    <m/>
    <n v="1"/>
    <s v="BKKFE2000212"/>
    <m/>
    <m/>
    <m/>
    <m/>
  </r>
  <r>
    <x v="25"/>
    <x v="0"/>
    <x v="164"/>
    <s v="수리 293차"/>
    <m/>
    <n v="1"/>
    <m/>
    <n v="20"/>
    <n v="20"/>
    <m/>
    <m/>
    <n v="1"/>
    <s v="43868Container q'ty"/>
    <s v="43868Pallet "/>
    <n v="25"/>
    <s v="Pallet "/>
    <s v="수리 쓰리라차소스 5L"/>
    <m/>
    <n v="1"/>
    <s v="BKKFE2000212"/>
    <m/>
    <m/>
    <m/>
    <m/>
  </r>
  <r>
    <x v="25"/>
    <x v="0"/>
    <x v="165"/>
    <s v="수리 295차"/>
    <m/>
    <n v="1"/>
    <m/>
    <n v="20"/>
    <n v="20"/>
    <m/>
    <m/>
    <n v="1"/>
    <s v="43868Container q'ty"/>
    <s v="43868Pallet "/>
    <n v="25"/>
    <s v="Pallet "/>
    <s v="몬 스위트칠리소스 5L"/>
    <m/>
    <n v="1"/>
    <s v="BKKFE2000212"/>
    <m/>
    <m/>
    <m/>
    <m/>
  </r>
  <r>
    <x v="25"/>
    <x v="0"/>
    <x v="166"/>
    <s v="수리 296차"/>
    <m/>
    <n v="1"/>
    <m/>
    <n v="16"/>
    <n v="16"/>
    <m/>
    <m/>
    <n v="1"/>
    <s v="43868Container q'ty"/>
    <s v="43868Pallet "/>
    <n v="25"/>
    <s v="Pallet "/>
    <s v="몬 스위트칠리소스 5L"/>
    <m/>
    <n v="1"/>
    <s v="BKKFE2000212"/>
    <m/>
    <m/>
    <m/>
    <m/>
  </r>
  <r>
    <x v="25"/>
    <x v="0"/>
    <x v="166"/>
    <s v="수리 296차"/>
    <m/>
    <m/>
    <m/>
    <n v="4"/>
    <n v="4"/>
    <m/>
    <m/>
    <n v="0"/>
    <s v="43868Container q'ty"/>
    <s v="43868Pallet "/>
    <n v="25"/>
    <s v="Pallet "/>
    <s v="수리 레드칠리피클 227g"/>
    <m/>
    <m/>
    <s v="BKKFE2000212"/>
    <m/>
    <m/>
    <m/>
    <m/>
  </r>
  <r>
    <x v="26"/>
    <x v="0"/>
    <x v="167"/>
    <s v="펜타 29차"/>
    <n v="1"/>
    <m/>
    <m/>
    <n v="20"/>
    <n v="20"/>
    <m/>
    <m/>
    <n v="1"/>
    <s v="43871Container q'ty"/>
    <s v="43871Pallet "/>
    <n v="20"/>
    <s v="Pallet "/>
    <s v="하이몬 베트남식 쌀국수장국 4.5kg"/>
    <m/>
    <n v="1"/>
    <s v="BKKFE2000145"/>
    <m/>
    <m/>
    <m/>
    <m/>
  </r>
  <r>
    <x v="26"/>
    <x v="1"/>
    <x v="168"/>
    <s v="KMTC809241"/>
    <n v="1"/>
    <m/>
    <m/>
    <n v="26"/>
    <m/>
    <n v="290"/>
    <m/>
    <n v="1"/>
    <s v="43871Container q'ty"/>
    <s v="43871Pallet "/>
    <n v="30"/>
    <s v="Pallet "/>
    <s v="OPP필름"/>
    <m/>
    <n v="1"/>
    <s v="SSE00100530"/>
    <m/>
    <m/>
    <m/>
    <m/>
  </r>
  <r>
    <x v="27"/>
    <x v="2"/>
    <x v="169"/>
    <s v="WHLF289150"/>
    <n v="1"/>
    <m/>
    <m/>
    <n v="47"/>
    <n v="1245"/>
    <m/>
    <m/>
    <n v="1"/>
    <s v="43872Container q'ty"/>
    <s v="43872bulk"/>
    <n v="135"/>
    <s v="bulk"/>
    <m/>
    <m/>
    <n v="2"/>
    <s v="PLITW4B00130"/>
    <m/>
    <m/>
    <m/>
    <m/>
  </r>
  <r>
    <x v="27"/>
    <x v="2"/>
    <x v="170"/>
    <s v="WHLF289135"/>
    <n v="1"/>
    <m/>
    <m/>
    <n v="47"/>
    <n v="1388"/>
    <m/>
    <m/>
    <n v="1"/>
    <s v="43872Container q'ty"/>
    <s v="43872bulk"/>
    <n v="115"/>
    <s v="bulk"/>
    <m/>
    <m/>
    <n v="2"/>
    <s v="PLITW4B00130"/>
    <m/>
    <m/>
    <m/>
    <m/>
  </r>
  <r>
    <x v="27"/>
    <x v="2"/>
    <x v="171"/>
    <s v="WHLF289082"/>
    <n v="1"/>
    <m/>
    <m/>
    <n v="50"/>
    <n v="1240"/>
    <m/>
    <m/>
    <n v="1"/>
    <s v="43872Container q'ty"/>
    <s v="43872bulk"/>
    <n v="150"/>
    <s v="bulk"/>
    <m/>
    <m/>
    <n v="2"/>
    <s v="PLITW4B00130"/>
    <m/>
    <m/>
    <m/>
    <m/>
  </r>
  <r>
    <x v="27"/>
    <x v="2"/>
    <x v="172"/>
    <s v="WHLF286825"/>
    <n v="1"/>
    <m/>
    <m/>
    <n v="41"/>
    <n v="475"/>
    <m/>
    <m/>
    <n v="1"/>
    <s v="43872Container q'ty"/>
    <s v="43872bulk"/>
    <n v="70"/>
    <s v="bulk"/>
    <m/>
    <m/>
    <n v="2"/>
    <s v="PLITW4B00130"/>
    <m/>
    <m/>
    <m/>
    <m/>
  </r>
  <r>
    <x v="27"/>
    <x v="2"/>
    <x v="173"/>
    <s v="WHLF289050"/>
    <n v="1"/>
    <m/>
    <m/>
    <n v="45"/>
    <n v="1390"/>
    <m/>
    <m/>
    <n v="1"/>
    <s v="43872Container q'ty"/>
    <s v="43872bulk"/>
    <n v="90"/>
    <s v="bulk"/>
    <m/>
    <m/>
    <n v="2"/>
    <s v="PLITW4B00130"/>
    <m/>
    <m/>
    <m/>
    <m/>
  </r>
  <r>
    <x v="28"/>
    <x v="0"/>
    <x v="174"/>
    <s v="푸드블레싱 12차"/>
    <m/>
    <n v="1"/>
    <m/>
    <n v="20"/>
    <n v="20"/>
    <m/>
    <m/>
    <n v="1"/>
    <s v="43873Container q'ty"/>
    <s v="43873Pallet "/>
    <n v="25"/>
    <s v="Pallet "/>
    <s v="하이몬 칠리샤브수끼소스 300ml"/>
    <m/>
    <n v="1"/>
    <s v="BKKFE2000179"/>
    <m/>
    <m/>
    <m/>
    <m/>
  </r>
  <r>
    <x v="28"/>
    <x v="0"/>
    <x v="175"/>
    <s v="마스타푸드 4차"/>
    <m/>
    <n v="1"/>
    <m/>
    <n v="2"/>
    <n v="2"/>
    <m/>
    <m/>
    <n v="1"/>
    <s v="43873Container q'ty"/>
    <s v="43873Pallet "/>
    <n v="20"/>
    <s v="Pallet "/>
    <s v="민트젤리 290g"/>
    <m/>
    <n v="1"/>
    <s v="AUSKRE35043"/>
    <m/>
    <m/>
    <m/>
    <m/>
  </r>
  <r>
    <x v="28"/>
    <x v="0"/>
    <x v="175"/>
    <s v="마스타푸드 4차"/>
    <m/>
    <m/>
    <m/>
    <n v="6"/>
    <n v="6"/>
    <m/>
    <m/>
    <n v="0"/>
    <s v="43873Container q'ty"/>
    <s v="43873Pallet "/>
    <n v="20"/>
    <s v="Pallet "/>
    <s v="민트젤리 3kg"/>
    <m/>
    <m/>
    <s v="AUSKRE35043"/>
    <m/>
    <m/>
    <m/>
    <m/>
  </r>
  <r>
    <x v="28"/>
    <x v="0"/>
    <x v="176"/>
    <s v="수리 289차"/>
    <m/>
    <n v="1"/>
    <m/>
    <n v="20"/>
    <n v="20"/>
    <m/>
    <m/>
    <n v="1"/>
    <s v="43873Container q'ty"/>
    <s v="43873Pallet "/>
    <n v="30"/>
    <s v="Pallet "/>
    <s v="몬 스위트칠리소스 5L"/>
    <m/>
    <n v="1"/>
    <s v="BKKFE2000155"/>
    <m/>
    <m/>
    <m/>
    <m/>
  </r>
  <r>
    <x v="28"/>
    <x v="0"/>
    <x v="177"/>
    <s v="수리 288차"/>
    <m/>
    <n v="1"/>
    <m/>
    <n v="20"/>
    <n v="20"/>
    <m/>
    <m/>
    <n v="1"/>
    <s v="43873Container q'ty"/>
    <s v="43873Pallet "/>
    <n v="30"/>
    <s v="Pallet "/>
    <s v="몬 스위트칠리소스 5L"/>
    <m/>
    <n v="1"/>
    <s v="BKKFE2000155"/>
    <m/>
    <m/>
    <m/>
    <m/>
  </r>
  <r>
    <x v="29"/>
    <x v="1"/>
    <x v="178"/>
    <s v="PH1381987"/>
    <m/>
    <n v="1"/>
    <m/>
    <n v="18"/>
    <n v="1000"/>
    <m/>
    <m/>
    <n v="1"/>
    <s v="43874Container q'ty"/>
    <s v="43874bulk"/>
    <n v="98"/>
    <s v="bulk"/>
    <s v="후르츠 칵테일"/>
    <m/>
    <n v="2"/>
    <s v="MCPUMCD132393"/>
    <m/>
    <m/>
    <m/>
    <s v="유통기한-2022.01.13"/>
  </r>
  <r>
    <x v="29"/>
    <x v="1"/>
    <x v="179"/>
    <s v="PH1381968"/>
    <m/>
    <n v="1"/>
    <m/>
    <n v="18"/>
    <n v="1000"/>
    <m/>
    <m/>
    <n v="1"/>
    <s v="43874Container q'ty"/>
    <s v="43874bulk"/>
    <n v="90"/>
    <s v="bulk"/>
    <s v="후르츠 칵테일"/>
    <m/>
    <n v="2"/>
    <s v="MCPUMCD132437"/>
    <m/>
    <m/>
    <m/>
    <s v="유통기한-2022.01.13"/>
  </r>
  <r>
    <x v="29"/>
    <x v="1"/>
    <x v="180"/>
    <n v="3989728"/>
    <m/>
    <n v="1"/>
    <m/>
    <n v="18"/>
    <n v="1000"/>
    <m/>
    <m/>
    <n v="1"/>
    <s v="43874Container q'ty"/>
    <s v="43874bulk"/>
    <n v="150"/>
    <s v="bulk"/>
    <s v="후르츠 칵테일"/>
    <m/>
    <n v="2"/>
    <s v="CPC0153427"/>
    <m/>
    <m/>
    <m/>
    <s v="유통기한-2022.01.13"/>
  </r>
  <r>
    <x v="29"/>
    <x v="1"/>
    <x v="181"/>
    <n v="4112541"/>
    <m/>
    <n v="1"/>
    <m/>
    <n v="18"/>
    <n v="1000"/>
    <m/>
    <m/>
    <n v="1"/>
    <s v="43874Container q'ty"/>
    <s v="43874bulk"/>
    <n v="80"/>
    <s v="bulk"/>
    <s v="후르츠 칵테일"/>
    <m/>
    <n v="2"/>
    <s v="CPC0153426"/>
    <m/>
    <m/>
    <m/>
    <s v="유통기한-2022.01.13"/>
  </r>
  <r>
    <x v="29"/>
    <x v="1"/>
    <x v="182"/>
    <n v="3989722"/>
    <m/>
    <n v="1"/>
    <m/>
    <n v="18"/>
    <n v="1000"/>
    <m/>
    <m/>
    <n v="1"/>
    <s v="43874Container q'ty"/>
    <s v="43874bulk"/>
    <n v="68"/>
    <s v="bulk"/>
    <s v="후르츠 칵테일"/>
    <m/>
    <n v="2"/>
    <s v="CPC0153423"/>
    <m/>
    <m/>
    <m/>
    <s v="유통기한-2022.01.13"/>
  </r>
  <r>
    <x v="29"/>
    <x v="1"/>
    <x v="183"/>
    <n v="3989723"/>
    <m/>
    <n v="1"/>
    <m/>
    <n v="13"/>
    <n v="700"/>
    <m/>
    <m/>
    <n v="1"/>
    <s v="43874Container q'ty"/>
    <s v="43874bulk"/>
    <n v="100"/>
    <s v="bulk"/>
    <s v="후르츠 칵테일"/>
    <m/>
    <n v="2"/>
    <s v="CPC0153422"/>
    <m/>
    <m/>
    <m/>
    <s v="유통기한-2022.01.13"/>
  </r>
  <r>
    <x v="29"/>
    <x v="1"/>
    <x v="184"/>
    <n v="3991514"/>
    <m/>
    <n v="1"/>
    <m/>
    <n v="18"/>
    <n v="1000"/>
    <m/>
    <m/>
    <n v="1"/>
    <s v="43874Container q'ty"/>
    <s v="43874bulk"/>
    <n v="75"/>
    <s v="bulk"/>
    <s v="후르츠 칵테일"/>
    <m/>
    <n v="2"/>
    <s v="CPC0153425"/>
    <m/>
    <m/>
    <m/>
    <s v="유통기한-2022.01.13"/>
  </r>
  <r>
    <x v="29"/>
    <x v="0"/>
    <x v="185"/>
    <s v="수리 287차"/>
    <m/>
    <n v="1"/>
    <m/>
    <n v="20"/>
    <n v="20"/>
    <m/>
    <m/>
    <n v="1"/>
    <s v="43874Container q'ty"/>
    <s v="43874Pallet "/>
    <n v="25"/>
    <s v="Pallet "/>
    <s v="몬 스위트칠리소스 435ml"/>
    <m/>
    <n v="1"/>
    <s v="BKKFE2000155"/>
    <m/>
    <m/>
    <m/>
    <m/>
  </r>
  <r>
    <x v="29"/>
    <x v="0"/>
    <x v="186"/>
    <s v="수리 290차"/>
    <m/>
    <n v="1"/>
    <m/>
    <n v="20"/>
    <n v="20"/>
    <m/>
    <m/>
    <n v="1"/>
    <s v="43874Container q'ty"/>
    <s v="43874Pallet "/>
    <n v="25"/>
    <s v="Pallet "/>
    <s v="몬 스위트칠리소스 5L"/>
    <m/>
    <n v="1"/>
    <s v="BKKFE2000155"/>
    <m/>
    <m/>
    <m/>
    <m/>
  </r>
  <r>
    <x v="29"/>
    <x v="0"/>
    <x v="187"/>
    <s v="수리 291차"/>
    <m/>
    <n v="1"/>
    <m/>
    <n v="14"/>
    <n v="14"/>
    <m/>
    <m/>
    <n v="1"/>
    <s v="43874Container q'ty"/>
    <s v="43874Pallet "/>
    <n v="30"/>
    <s v="Pallet "/>
    <s v="몬 스위트칠리소스 5L"/>
    <m/>
    <n v="1"/>
    <s v="BKKFE2000209"/>
    <m/>
    <m/>
    <m/>
    <m/>
  </r>
  <r>
    <x v="29"/>
    <x v="0"/>
    <x v="187"/>
    <s v="수리 291차"/>
    <m/>
    <m/>
    <m/>
    <n v="5"/>
    <n v="5"/>
    <m/>
    <m/>
    <n v="0"/>
    <s v="43874Container q'ty"/>
    <s v="43874Pallet "/>
    <n v="30"/>
    <s v="Pallet "/>
    <s v="몬 파인애플 월남쌈소스 295ml"/>
    <m/>
    <m/>
    <s v="BKKFE2000209"/>
    <m/>
    <m/>
    <m/>
    <m/>
  </r>
  <r>
    <x v="29"/>
    <x v="0"/>
    <x v="187"/>
    <s v="수리 291차"/>
    <m/>
    <m/>
    <m/>
    <n v="1"/>
    <n v="1"/>
    <m/>
    <m/>
    <n v="0"/>
    <s v="43874Container q'ty"/>
    <s v="43874Pallet "/>
    <n v="30"/>
    <s v="Pallet "/>
    <s v="게살+새우 볶음밥용 페이스트 200g"/>
    <m/>
    <m/>
    <s v="BKKFE2000209"/>
    <m/>
    <m/>
    <m/>
    <m/>
  </r>
  <r>
    <x v="30"/>
    <x v="1"/>
    <x v="188"/>
    <n v="3989719"/>
    <m/>
    <n v="1"/>
    <m/>
    <n v="18"/>
    <n v="1000"/>
    <m/>
    <m/>
    <n v="1"/>
    <s v="43875Container q'ty"/>
    <s v="43875bulk"/>
    <n v="100"/>
    <s v="bulk"/>
    <s v="후르츠 칵테일"/>
    <m/>
    <n v="2"/>
    <s v="CPC0153424"/>
    <m/>
    <m/>
    <m/>
    <s v="유통기한-2021.10.21"/>
  </r>
  <r>
    <x v="30"/>
    <x v="1"/>
    <x v="189"/>
    <n v="3989720"/>
    <m/>
    <n v="1"/>
    <m/>
    <n v="18"/>
    <n v="1000"/>
    <m/>
    <m/>
    <n v="1"/>
    <s v="43875Container q'ty"/>
    <s v="43875bulk"/>
    <n v="120"/>
    <s v="bulk"/>
    <s v="후르츠 칵테일"/>
    <m/>
    <n v="2"/>
    <s v="CPC0153418"/>
    <m/>
    <m/>
    <m/>
    <s v="유통기한-2022.01.06,전자봉인"/>
  </r>
  <r>
    <x v="30"/>
    <x v="7"/>
    <x v="190"/>
    <n v="2563310"/>
    <n v="1"/>
    <m/>
    <m/>
    <n v="18"/>
    <n v="990"/>
    <m/>
    <m/>
    <n v="1"/>
    <s v="43875Container q'ty"/>
    <s v="43875Pallet "/>
    <n v="30"/>
    <s v="Pallet "/>
    <s v="합성수지"/>
    <m/>
    <n v="1"/>
    <s v="HLCUANR191153039"/>
    <m/>
    <m/>
    <m/>
    <m/>
  </r>
  <r>
    <x v="31"/>
    <x v="0"/>
    <x v="191"/>
    <s v="유니온 46차"/>
    <n v="1"/>
    <m/>
    <m/>
    <n v="13"/>
    <n v="900"/>
    <m/>
    <m/>
    <n v="1"/>
    <s v="43878Container q'ty"/>
    <s v="43878bulk"/>
    <n v="150"/>
    <s v="bulk"/>
    <s v="몬 라이스누들 3mm 250g"/>
    <m/>
    <n v="1"/>
    <s v="HFIBKO010159"/>
    <m/>
    <m/>
    <m/>
    <m/>
  </r>
  <r>
    <x v="31"/>
    <x v="0"/>
    <x v="191"/>
    <s v="유니온 46차"/>
    <m/>
    <m/>
    <m/>
    <n v="16"/>
    <n v="1100"/>
    <m/>
    <m/>
    <n v="0"/>
    <s v="43878Container q'ty"/>
    <s v="43878bulk"/>
    <n v="150"/>
    <s v="bulk"/>
    <s v="몬 라이스누들 3mm 500g"/>
    <m/>
    <m/>
    <s v="HFIBKO010159"/>
    <m/>
    <m/>
    <m/>
    <m/>
  </r>
  <r>
    <x v="31"/>
    <x v="0"/>
    <x v="192"/>
    <s v="펜타 30차"/>
    <n v="1"/>
    <m/>
    <m/>
    <n v="5"/>
    <n v="5"/>
    <m/>
    <m/>
    <n v="1"/>
    <s v="43878Container q'ty"/>
    <s v="43878Pallet "/>
    <n v="25"/>
    <s v="Pallet "/>
    <s v="하이몬 피넛월남쌈소스 4.8kg"/>
    <m/>
    <n v="1"/>
    <s v="BKKFE2000287"/>
    <m/>
    <m/>
    <m/>
    <m/>
  </r>
  <r>
    <x v="31"/>
    <x v="0"/>
    <x v="192"/>
    <s v="펜타 30차"/>
    <m/>
    <m/>
    <m/>
    <n v="15"/>
    <n v="15"/>
    <m/>
    <m/>
    <n v="0"/>
    <s v="43878Container q'ty"/>
    <s v="43878Pallet "/>
    <n v="25"/>
    <s v="Pallet "/>
    <s v="하이몬 베트남식 쌀국수장국 4.5kg"/>
    <m/>
    <m/>
    <s v="BKKFE2000287"/>
    <m/>
    <m/>
    <m/>
    <m/>
  </r>
  <r>
    <x v="31"/>
    <x v="1"/>
    <x v="193"/>
    <s v="PCLU046130"/>
    <n v="1"/>
    <m/>
    <m/>
    <n v="32"/>
    <n v="1746"/>
    <m/>
    <m/>
    <n v="1"/>
    <s v="43878Container q'ty"/>
    <s v="43878Pallet "/>
    <n v="30"/>
    <s v="Pallet "/>
    <s v="블루베리 믹스필링"/>
    <m/>
    <n v="1"/>
    <s v="SJTJ20020011"/>
    <m/>
    <m/>
    <m/>
    <m/>
  </r>
  <r>
    <x v="31"/>
    <x v="1"/>
    <x v="194"/>
    <s v="PCLU046117"/>
    <n v="1"/>
    <m/>
    <m/>
    <n v="32"/>
    <n v="1737"/>
    <m/>
    <m/>
    <n v="1"/>
    <s v="43878Container q'ty"/>
    <s v="43878Pallet "/>
    <n v="30"/>
    <s v="Pallet "/>
    <s v="블루베리 믹스필링"/>
    <m/>
    <n v="1"/>
    <s v="SJTJ20020012"/>
    <m/>
    <m/>
    <m/>
    <m/>
  </r>
  <r>
    <x v="31"/>
    <x v="1"/>
    <x v="195"/>
    <s v="CKL808243"/>
    <m/>
    <n v="1"/>
    <m/>
    <n v="28"/>
    <n v="336"/>
    <m/>
    <m/>
    <n v="1"/>
    <s v="43878Container q'ty"/>
    <s v="43878bulk"/>
    <n v="50"/>
    <s v="bulk"/>
    <s v="딸기다이스"/>
    <m/>
    <n v="1"/>
    <s v="CKCOTAO7004009"/>
    <m/>
    <m/>
    <m/>
    <m/>
  </r>
  <r>
    <x v="31"/>
    <x v="8"/>
    <x v="51"/>
    <m/>
    <m/>
    <m/>
    <n v="1"/>
    <n v="6"/>
    <n v="160"/>
    <m/>
    <m/>
    <n v="1"/>
    <s v="43878Container q'ty"/>
    <s v="43878Pallet "/>
    <n v="10"/>
    <s v="Pallet "/>
    <s v="유청단백분말(25kg)"/>
    <m/>
    <n v="1"/>
    <s v="F2-MAEU606774445"/>
    <m/>
    <m/>
    <m/>
    <s v="GFS19-1062"/>
  </r>
  <r>
    <x v="32"/>
    <x v="0"/>
    <x v="196"/>
    <s v="세계 11차"/>
    <n v="1"/>
    <m/>
    <m/>
    <n v="10"/>
    <n v="10"/>
    <m/>
    <m/>
    <n v="1"/>
    <s v="43879Container q'ty"/>
    <s v="43879Pallet "/>
    <n v="30"/>
    <s v="Pallet "/>
    <s v="뉴 월남쌈(원형16cm) 300g"/>
    <m/>
    <n v="1"/>
    <s v="HSE2002003"/>
    <m/>
    <m/>
    <m/>
    <m/>
  </r>
  <r>
    <x v="32"/>
    <x v="0"/>
    <x v="196"/>
    <s v="세계 12차"/>
    <m/>
    <m/>
    <m/>
    <n v="10"/>
    <n v="10"/>
    <m/>
    <m/>
    <n v="0"/>
    <s v="43879Container q'ty"/>
    <s v="43879Pallet "/>
    <n v="30"/>
    <s v="Pallet "/>
    <s v="몬 월남쌈(원형16cm) 100g"/>
    <m/>
    <n v="1"/>
    <s v="HSE2002003"/>
    <m/>
    <m/>
    <m/>
    <m/>
  </r>
  <r>
    <x v="32"/>
    <x v="0"/>
    <x v="197"/>
    <s v="르네 24차"/>
    <n v="1"/>
    <m/>
    <m/>
    <n v="2"/>
    <n v="2"/>
    <m/>
    <m/>
    <n v="1"/>
    <s v="43879Container q'ty"/>
    <s v="43879Pallet "/>
    <n v="30"/>
    <s v="Pallet "/>
    <s v="디존 머스타드 850g"/>
    <m/>
    <n v="1"/>
    <s v="OO28407"/>
    <m/>
    <m/>
    <m/>
    <m/>
  </r>
  <r>
    <x v="32"/>
    <x v="0"/>
    <x v="197"/>
    <s v="르네 24차"/>
    <m/>
    <m/>
    <m/>
    <n v="7"/>
    <n v="7"/>
    <m/>
    <m/>
    <n v="0"/>
    <s v="43879Container q'ty"/>
    <s v="43879Pallet "/>
    <n v="30"/>
    <s v="Pallet "/>
    <s v="디존 머스타드 5kg"/>
    <m/>
    <m/>
    <s v="OO28407"/>
    <m/>
    <m/>
    <m/>
    <m/>
  </r>
  <r>
    <x v="32"/>
    <x v="0"/>
    <x v="197"/>
    <s v="르네 24차"/>
    <m/>
    <m/>
    <m/>
    <n v="22"/>
    <n v="22"/>
    <m/>
    <m/>
    <n v="0"/>
    <s v="43879Container q'ty"/>
    <s v="43879Pallet "/>
    <n v="30"/>
    <s v="Pallet "/>
    <s v="홀그레인머스타드 820g"/>
    <m/>
    <m/>
    <s v="OO28407"/>
    <m/>
    <m/>
    <m/>
    <m/>
  </r>
  <r>
    <x v="32"/>
    <x v="0"/>
    <x v="197"/>
    <s v="르네 24차"/>
    <m/>
    <m/>
    <m/>
    <n v="4"/>
    <n v="4"/>
    <m/>
    <m/>
    <n v="0"/>
    <s v="43879Container q'ty"/>
    <s v="43879Pallet "/>
    <n v="30"/>
    <s v="Pallet "/>
    <s v="홀그레인머스타드 5kg"/>
    <m/>
    <m/>
    <s v="OO28407"/>
    <m/>
    <m/>
    <m/>
    <m/>
  </r>
  <r>
    <x v="32"/>
    <x v="2"/>
    <x v="198"/>
    <s v="WHLF283985"/>
    <n v="1"/>
    <m/>
    <m/>
    <n v="49"/>
    <n v="1160"/>
    <m/>
    <m/>
    <n v="1"/>
    <s v="43879Container q'ty"/>
    <s v="43879bulk"/>
    <n v="165"/>
    <s v="bulk"/>
    <m/>
    <m/>
    <n v="2"/>
    <s v="PLITW4B00177"/>
    <m/>
    <m/>
    <m/>
    <n v="20935"/>
  </r>
  <r>
    <x v="32"/>
    <x v="2"/>
    <x v="199"/>
    <s v="WHLF291995"/>
    <n v="1"/>
    <m/>
    <m/>
    <n v="38"/>
    <n v="450"/>
    <m/>
    <m/>
    <n v="1"/>
    <s v="43879Container q'ty"/>
    <s v="43879bulk"/>
    <n v="95"/>
    <s v="bulk"/>
    <m/>
    <m/>
    <n v="2"/>
    <s v="PLITW4B00177"/>
    <m/>
    <m/>
    <m/>
    <n v="7455"/>
  </r>
  <r>
    <x v="32"/>
    <x v="2"/>
    <x v="200"/>
    <s v="WHLF283963"/>
    <n v="1"/>
    <m/>
    <m/>
    <n v="49"/>
    <n v="1585"/>
    <m/>
    <m/>
    <n v="1"/>
    <s v="43879Container q'ty"/>
    <s v="43879bulk"/>
    <n v="210"/>
    <s v="bulk"/>
    <m/>
    <m/>
    <n v="2"/>
    <s v="PLITW4B00177"/>
    <m/>
    <m/>
    <m/>
    <n v="20293.8"/>
  </r>
  <r>
    <x v="32"/>
    <x v="8"/>
    <x v="51"/>
    <m/>
    <m/>
    <m/>
    <n v="3"/>
    <n v="48"/>
    <n v="48"/>
    <m/>
    <m/>
    <n v="3"/>
    <s v="43879Container q'ty"/>
    <s v="43879Pallet "/>
    <n v="50"/>
    <s v="Pallet "/>
    <s v="에드블펫-상온버터(1,250KG)"/>
    <m/>
    <n v="1"/>
    <s v="F2-MAEU606866555"/>
    <m/>
    <m/>
    <m/>
    <s v="컨테이너20FT*4대"/>
  </r>
  <r>
    <x v="32"/>
    <x v="5"/>
    <x v="201"/>
    <s v="BW007627"/>
    <n v="1"/>
    <m/>
    <m/>
    <n v="21"/>
    <n v="880"/>
    <m/>
    <m/>
    <n v="1"/>
    <s v="43879Container q'ty"/>
    <s v="43879Pallet "/>
    <n v="30"/>
    <s v="Pallet "/>
    <s v="밀글루텐"/>
    <m/>
    <n v="1"/>
    <s v="DELEJ0000013695"/>
    <m/>
    <m/>
    <m/>
    <m/>
  </r>
  <r>
    <x v="32"/>
    <x v="5"/>
    <x v="202"/>
    <s v="BW007630"/>
    <n v="1"/>
    <m/>
    <m/>
    <n v="21"/>
    <n v="880"/>
    <m/>
    <m/>
    <n v="1"/>
    <s v="43879Container q'ty"/>
    <s v="43879Pallet "/>
    <n v="30"/>
    <s v="Pallet "/>
    <s v="밀글루텐"/>
    <m/>
    <n v="1"/>
    <s v="DELEJ0000013695"/>
    <m/>
    <m/>
    <m/>
    <m/>
  </r>
  <r>
    <x v="33"/>
    <x v="2"/>
    <x v="203"/>
    <s v="WHLF291950"/>
    <n v="1"/>
    <m/>
    <m/>
    <n v="28"/>
    <n v="885"/>
    <m/>
    <m/>
    <n v="1"/>
    <s v="43880Container q'ty"/>
    <s v="43880bulk"/>
    <n v="120"/>
    <s v="bulk"/>
    <m/>
    <m/>
    <n v="2"/>
    <s v="PLITW4B00177"/>
    <m/>
    <m/>
    <m/>
    <n v="11789.75"/>
  </r>
  <r>
    <x v="33"/>
    <x v="2"/>
    <x v="204"/>
    <s v="WHLF333802"/>
    <m/>
    <n v="1"/>
    <m/>
    <n v="21"/>
    <n v="1020"/>
    <m/>
    <m/>
    <n v="1"/>
    <s v="43880Container q'ty"/>
    <s v="43880bulk"/>
    <n v="73"/>
    <s v="bulk"/>
    <m/>
    <m/>
    <n v="2"/>
    <s v="PLITW4B00177"/>
    <m/>
    <m/>
    <m/>
    <n v="16927"/>
  </r>
  <r>
    <x v="33"/>
    <x v="2"/>
    <x v="205"/>
    <s v="WHLF285843"/>
    <n v="1"/>
    <m/>
    <m/>
    <n v="55"/>
    <n v="1559"/>
    <m/>
    <m/>
    <n v="1"/>
    <s v="43880Container q'ty"/>
    <s v="43880bulk"/>
    <n v="185"/>
    <s v="bulk"/>
    <m/>
    <m/>
    <n v="2"/>
    <s v="PLITW4B00177"/>
    <m/>
    <m/>
    <m/>
    <n v="19036.150000000001"/>
  </r>
  <r>
    <x v="33"/>
    <x v="0"/>
    <x v="206"/>
    <s v="타이아시아 24차"/>
    <m/>
    <n v="1"/>
    <m/>
    <n v="6"/>
    <n v="6"/>
    <m/>
    <m/>
    <n v="1"/>
    <s v="43880Container q'ty"/>
    <s v="43880Pallet "/>
    <n v="20"/>
    <s v="Pallet "/>
    <s v="타이누들 1mm 400g"/>
    <m/>
    <n v="1"/>
    <s v="HFIBKO010157"/>
    <m/>
    <m/>
    <m/>
    <m/>
  </r>
  <r>
    <x v="33"/>
    <x v="0"/>
    <x v="206"/>
    <s v="타이아시아 24차"/>
    <m/>
    <m/>
    <m/>
    <n v="4"/>
    <n v="4"/>
    <m/>
    <m/>
    <n v="0"/>
    <s v="43880Container q'ty"/>
    <s v="43880Pallet "/>
    <n v="20"/>
    <s v="Pallet "/>
    <s v="타이누들 5mm 400g"/>
    <m/>
    <m/>
    <s v="HFIBKO010157"/>
    <m/>
    <m/>
    <m/>
    <m/>
  </r>
  <r>
    <x v="33"/>
    <x v="0"/>
    <x v="207"/>
    <s v="타이아시아 25차"/>
    <m/>
    <n v="1"/>
    <m/>
    <n v="10"/>
    <n v="10"/>
    <m/>
    <m/>
    <n v="1"/>
    <s v="43880Container q'ty"/>
    <s v="43880Pallet "/>
    <n v="20"/>
    <s v="Pallet "/>
    <s v="타이누들 3mm 400g"/>
    <m/>
    <n v="1"/>
    <s v="HFIBKO010157"/>
    <m/>
    <m/>
    <m/>
    <m/>
  </r>
  <r>
    <x v="33"/>
    <x v="0"/>
    <x v="208"/>
    <s v="안티치콜리 21차"/>
    <m/>
    <n v="1"/>
    <m/>
    <n v="3"/>
    <n v="3"/>
    <m/>
    <m/>
    <n v="1"/>
    <s v="43880Container q'ty"/>
    <s v="43880Pallet "/>
    <n v="20"/>
    <s v="Pallet "/>
    <s v="발사믹 식초 500ml"/>
    <m/>
    <n v="1"/>
    <s v="XO190503MI"/>
    <m/>
    <m/>
    <m/>
    <m/>
  </r>
  <r>
    <x v="33"/>
    <x v="0"/>
    <x v="208"/>
    <s v="안티치콜리 21차"/>
    <m/>
    <m/>
    <m/>
    <n v="3"/>
    <n v="3"/>
    <m/>
    <m/>
    <n v="0"/>
    <s v="43880Container q'ty"/>
    <s v="43880Pallet "/>
    <n v="20"/>
    <s v="Pallet "/>
    <s v="발사믹 식초 5L"/>
    <m/>
    <m/>
    <s v="XO190503MI"/>
    <m/>
    <m/>
    <m/>
    <m/>
  </r>
  <r>
    <x v="33"/>
    <x v="0"/>
    <x v="208"/>
    <s v="안티치콜리 21차"/>
    <m/>
    <m/>
    <m/>
    <n v="4"/>
    <n v="4"/>
    <m/>
    <m/>
    <n v="0"/>
    <s v="43880Container q'ty"/>
    <s v="43880Pallet "/>
    <n v="20"/>
    <s v="Pallet "/>
    <s v="화이트와인 식초 500ml"/>
    <m/>
    <m/>
    <s v="XO190503MI"/>
    <m/>
    <m/>
    <m/>
    <m/>
  </r>
  <r>
    <x v="34"/>
    <x v="0"/>
    <x v="209"/>
    <s v="수리 297차"/>
    <m/>
    <n v="1"/>
    <m/>
    <n v="20"/>
    <n v="20"/>
    <m/>
    <m/>
    <n v="1"/>
    <s v="43881Container q'ty"/>
    <s v="43881Pallet "/>
    <n v="20"/>
    <s v="Pallet "/>
    <s v="몬 스위트칠리소스 5L"/>
    <m/>
    <n v="1"/>
    <s v="BKKFE2000316"/>
    <m/>
    <m/>
    <m/>
    <m/>
  </r>
  <r>
    <x v="34"/>
    <x v="0"/>
    <x v="210"/>
    <s v="수리 298차"/>
    <m/>
    <n v="1"/>
    <m/>
    <n v="20"/>
    <n v="20"/>
    <m/>
    <m/>
    <n v="1"/>
    <s v="43881Container q'ty"/>
    <s v="43881Pallet "/>
    <n v="20"/>
    <s v="Pallet "/>
    <s v="몬 스위트칠리소스 5L"/>
    <m/>
    <n v="1"/>
    <s v="BKKFE2000316"/>
    <m/>
    <m/>
    <m/>
    <m/>
  </r>
  <r>
    <x v="34"/>
    <x v="0"/>
    <x v="211"/>
    <s v="수리 299차"/>
    <m/>
    <n v="1"/>
    <m/>
    <n v="20"/>
    <n v="20"/>
    <m/>
    <m/>
    <n v="1"/>
    <s v="43881Container q'ty"/>
    <s v="43881Pallet "/>
    <n v="20"/>
    <s v="Pallet "/>
    <s v="몬 스위트칠리소스 5L"/>
    <m/>
    <n v="1"/>
    <s v="BKKFE2000316"/>
    <m/>
    <m/>
    <m/>
    <m/>
  </r>
  <r>
    <x v="34"/>
    <x v="0"/>
    <x v="212"/>
    <s v="수리 300차"/>
    <m/>
    <n v="1"/>
    <m/>
    <n v="20"/>
    <n v="20"/>
    <m/>
    <m/>
    <n v="1"/>
    <s v="43881Container q'ty"/>
    <s v="43881Pallet "/>
    <n v="20"/>
    <s v="Pallet "/>
    <s v="수리 파타이소스 5L"/>
    <m/>
    <n v="1"/>
    <s v="BKKFE2000317"/>
    <m/>
    <m/>
    <m/>
    <m/>
  </r>
  <r>
    <x v="34"/>
    <x v="6"/>
    <x v="213"/>
    <n v="823308"/>
    <m/>
    <n v="1"/>
    <m/>
    <s v="직상작업"/>
    <s v="직상작업"/>
    <n v="123"/>
    <m/>
    <n v="1"/>
    <s v="43881Container q'ty"/>
    <s v="43881bulk"/>
    <n v="30"/>
    <s v="bulk"/>
    <s v="전자부품"/>
    <m/>
    <n v="1"/>
    <s v="WDFCGBF23372119A"/>
    <m/>
    <m/>
    <m/>
    <m/>
  </r>
  <r>
    <x v="34"/>
    <x v="6"/>
    <x v="213"/>
    <n v="823308"/>
    <m/>
    <m/>
    <m/>
    <s v="직상작업"/>
    <s v="직상작업"/>
    <n v="26"/>
    <m/>
    <n v="0"/>
    <s v="43881Container q'ty"/>
    <s v="43881bulk"/>
    <m/>
    <s v="bulk"/>
    <s v="전자부품"/>
    <m/>
    <m/>
    <s v="WDFCGBF23372119B"/>
    <m/>
    <m/>
    <m/>
    <m/>
  </r>
  <r>
    <x v="35"/>
    <x v="0"/>
    <x v="214"/>
    <s v="유니온 47차"/>
    <n v="1"/>
    <m/>
    <m/>
    <n v="13"/>
    <n v="900"/>
    <m/>
    <m/>
    <n v="1"/>
    <s v="43882Container q'ty"/>
    <s v="43882bulk"/>
    <n v="225"/>
    <s v="bulk"/>
    <s v="몬 라이스누들 5mm 250g"/>
    <m/>
    <n v="2"/>
    <s v="HFIBKO020052"/>
    <m/>
    <m/>
    <m/>
    <s v="2/20 배차"/>
  </r>
  <r>
    <x v="35"/>
    <x v="0"/>
    <x v="214"/>
    <s v="유니온 47차"/>
    <m/>
    <m/>
    <m/>
    <n v="15"/>
    <n v="1100"/>
    <m/>
    <m/>
    <n v="0"/>
    <s v="43882Container q'ty"/>
    <s v="43882bulk"/>
    <n v="225"/>
    <s v="bulk"/>
    <s v="몬 라이스누들 3mm 500g"/>
    <m/>
    <n v="2"/>
    <s v="HFIBKO020052"/>
    <m/>
    <m/>
    <m/>
    <s v="2/20 배차"/>
  </r>
  <r>
    <x v="35"/>
    <x v="0"/>
    <x v="215"/>
    <s v="스퀴드 11차"/>
    <m/>
    <n v="1"/>
    <m/>
    <n v="3"/>
    <n v="3"/>
    <m/>
    <m/>
    <n v="1"/>
    <s v="43882Container q'ty"/>
    <s v="43882Pallet "/>
    <n v="20"/>
    <s v="Pallet "/>
    <s v="스퀴드휘시소스 300ml"/>
    <m/>
    <n v="1"/>
    <s v="BKKFE2000346"/>
    <m/>
    <m/>
    <m/>
    <m/>
  </r>
  <r>
    <x v="35"/>
    <x v="0"/>
    <x v="215"/>
    <s v="스퀴드 11차"/>
    <m/>
    <m/>
    <m/>
    <n v="2"/>
    <n v="2"/>
    <m/>
    <m/>
    <n v="0"/>
    <s v="43882Container q'ty"/>
    <s v="43882Pallet "/>
    <n v="20"/>
    <s v="Pallet "/>
    <s v="스퀴드휘시소스 700ml"/>
    <m/>
    <m/>
    <s v="BKKFE2000346"/>
    <m/>
    <m/>
    <m/>
    <m/>
  </r>
  <r>
    <x v="35"/>
    <x v="0"/>
    <x v="215"/>
    <s v="스퀴드 11차"/>
    <m/>
    <m/>
    <m/>
    <n v="10"/>
    <n v="10"/>
    <m/>
    <m/>
    <n v="0"/>
    <s v="43882Container q'ty"/>
    <s v="43882Pallet "/>
    <n v="20"/>
    <s v="Pallet "/>
    <s v="스퀴드휘시소스 4500ml"/>
    <m/>
    <m/>
    <s v="BKKFE2000346"/>
    <m/>
    <m/>
    <m/>
    <m/>
  </r>
  <r>
    <x v="35"/>
    <x v="0"/>
    <x v="216"/>
    <s v="수리 305차"/>
    <m/>
    <n v="1"/>
    <m/>
    <n v="10"/>
    <n v="10"/>
    <m/>
    <m/>
    <n v="1"/>
    <s v="43882Container q'ty"/>
    <s v="43882Pallet "/>
    <n v="20"/>
    <s v="Pallet "/>
    <s v="수리 쓰리라차소스 5L"/>
    <m/>
    <n v="1"/>
    <s v="BKKFE2000352A"/>
    <m/>
    <m/>
    <m/>
    <m/>
  </r>
  <r>
    <x v="35"/>
    <x v="0"/>
    <x v="216"/>
    <s v="수리 305차"/>
    <m/>
    <m/>
    <m/>
    <n v="10"/>
    <n v="10"/>
    <m/>
    <m/>
    <n v="0"/>
    <s v="43882Container q'ty"/>
    <s v="43882Pallet "/>
    <n v="20"/>
    <s v="Pallet "/>
    <s v="수리 쓰리라차소스 20L"/>
    <m/>
    <m/>
    <s v="BKKFE2000352A"/>
    <m/>
    <m/>
    <m/>
    <m/>
  </r>
  <r>
    <x v="35"/>
    <x v="0"/>
    <x v="217"/>
    <s v="수리 306차"/>
    <m/>
    <n v="1"/>
    <m/>
    <n v="20"/>
    <n v="20"/>
    <m/>
    <m/>
    <n v="1"/>
    <s v="43882Container q'ty"/>
    <s v="43882Pallet "/>
    <n v="20"/>
    <s v="Pallet "/>
    <s v="수리 쓰리라차소스 5L"/>
    <m/>
    <n v="1"/>
    <s v="BKKFE2000352A"/>
    <m/>
    <m/>
    <m/>
    <m/>
  </r>
  <r>
    <x v="36"/>
    <x v="0"/>
    <x v="218"/>
    <s v="U.F.C 4차"/>
    <m/>
    <n v="1"/>
    <m/>
    <n v="5"/>
    <n v="5"/>
    <m/>
    <m/>
    <n v="1"/>
    <s v="43885Container q'ty"/>
    <s v="43885Pallet "/>
    <n v="20"/>
    <s v="Pallet "/>
    <s v="몬 람부탄&amp;파인애플 565g"/>
    <m/>
    <n v="1"/>
    <s v="BKKFE2000289"/>
    <m/>
    <m/>
    <m/>
    <m/>
  </r>
  <r>
    <x v="36"/>
    <x v="0"/>
    <x v="218"/>
    <s v="U.F.C 4차"/>
    <m/>
    <m/>
    <m/>
    <n v="5"/>
    <n v="5"/>
    <m/>
    <m/>
    <n v="0"/>
    <s v="43885Container q'ty"/>
    <s v="43885Pallet "/>
    <n v="20"/>
    <s v="Pallet "/>
    <s v="몬 망고슬라이스 565g"/>
    <m/>
    <m/>
    <s v="BKKFE2000289"/>
    <m/>
    <m/>
    <m/>
    <m/>
  </r>
  <r>
    <x v="36"/>
    <x v="0"/>
    <x v="219"/>
    <s v="푸드블레싱 13차"/>
    <m/>
    <n v="1"/>
    <m/>
    <n v="20"/>
    <n v="20"/>
    <m/>
    <m/>
    <n v="1"/>
    <s v="43885Container q'ty"/>
    <s v="43885Pallet "/>
    <n v="20"/>
    <s v="Pallet "/>
    <s v="하이몬 칠리샤브수끼소스 300ml"/>
    <m/>
    <n v="1"/>
    <s v="BKKFE2000344"/>
    <m/>
    <m/>
    <m/>
    <m/>
  </r>
  <r>
    <x v="36"/>
    <x v="0"/>
    <x v="220"/>
    <s v="수리 301차"/>
    <m/>
    <n v="1"/>
    <m/>
    <n v="20"/>
    <n v="20"/>
    <m/>
    <m/>
    <n v="1"/>
    <s v="43885Container q'ty"/>
    <s v="43885Pallet "/>
    <n v="20"/>
    <s v="Pallet "/>
    <s v="몬 스위트칠리소스 295ml"/>
    <m/>
    <n v="1"/>
    <s v="BKKFE2000352"/>
    <m/>
    <m/>
    <m/>
    <m/>
  </r>
  <r>
    <x v="36"/>
    <x v="0"/>
    <x v="221"/>
    <s v="수리 302차"/>
    <m/>
    <n v="1"/>
    <m/>
    <n v="20"/>
    <n v="20"/>
    <m/>
    <m/>
    <n v="1"/>
    <s v="43885Container q'ty"/>
    <s v="43885Pallet "/>
    <n v="20"/>
    <s v="Pallet "/>
    <s v="몬 스위트칠리소스 295ml"/>
    <m/>
    <n v="1"/>
    <s v="BKKFE2000352"/>
    <m/>
    <m/>
    <m/>
    <m/>
  </r>
  <r>
    <x v="36"/>
    <x v="0"/>
    <x v="222"/>
    <s v="수리 303차"/>
    <m/>
    <n v="1"/>
    <m/>
    <n v="20"/>
    <n v="20"/>
    <m/>
    <m/>
    <n v="1"/>
    <s v="43885Container q'ty"/>
    <s v="43885Pallet "/>
    <n v="20"/>
    <s v="Pallet "/>
    <s v="몬 스위트칠리소스 5L"/>
    <m/>
    <n v="1"/>
    <s v="BKKFE2000352"/>
    <m/>
    <m/>
    <m/>
    <m/>
  </r>
  <r>
    <x v="36"/>
    <x v="0"/>
    <x v="223"/>
    <s v="수리 304차"/>
    <m/>
    <n v="1"/>
    <m/>
    <n v="20"/>
    <n v="20"/>
    <m/>
    <m/>
    <n v="1"/>
    <s v="43885Container q'ty"/>
    <s v="43885Pallet "/>
    <n v="20"/>
    <s v="Pallet "/>
    <s v="몬 스위트칠리소스 5L"/>
    <m/>
    <n v="1"/>
    <s v="BKKFE2000352"/>
    <m/>
    <m/>
    <m/>
    <m/>
  </r>
  <r>
    <x v="37"/>
    <x v="0"/>
    <x v="224"/>
    <s v="세계 13차"/>
    <n v="1"/>
    <m/>
    <m/>
    <n v="10"/>
    <n v="10"/>
    <m/>
    <m/>
    <n v="1"/>
    <s v="43886Container q'ty"/>
    <s v="43886Pallet "/>
    <n v="20"/>
    <s v="Pallet "/>
    <s v="뉴 월남쌈(사각16cm) 300g"/>
    <m/>
    <n v="1"/>
    <s v="HSE2002005"/>
    <m/>
    <m/>
    <m/>
    <m/>
  </r>
  <r>
    <x v="37"/>
    <x v="0"/>
    <x v="224"/>
    <s v="세계 14차"/>
    <m/>
    <m/>
    <m/>
    <n v="10"/>
    <n v="10"/>
    <m/>
    <m/>
    <n v="0"/>
    <s v="43886Container q'ty"/>
    <s v="43886Pallet "/>
    <n v="20"/>
    <s v="Pallet "/>
    <s v="몬 월남쌈(원형16cm) 200g*16"/>
    <m/>
    <m/>
    <s v="HSE2002005"/>
    <m/>
    <m/>
    <m/>
    <m/>
  </r>
  <r>
    <x v="37"/>
    <x v="2"/>
    <x v="225"/>
    <s v="WHLF285350"/>
    <n v="1"/>
    <m/>
    <m/>
    <n v="50"/>
    <n v="1060"/>
    <m/>
    <m/>
    <n v="1"/>
    <s v="43886Container q'ty"/>
    <s v="43886bulk"/>
    <n v="165"/>
    <s v="bulk"/>
    <m/>
    <m/>
    <n v="2"/>
    <s v="PLITW4B00221"/>
    <m/>
    <m/>
    <m/>
    <m/>
  </r>
  <r>
    <x v="37"/>
    <x v="2"/>
    <x v="226"/>
    <s v="WHLF286342"/>
    <n v="1"/>
    <m/>
    <m/>
    <n v="43"/>
    <n v="500"/>
    <m/>
    <m/>
    <n v="1"/>
    <s v="43886Container q'ty"/>
    <s v="43886bulk"/>
    <n v="100"/>
    <s v="bulk"/>
    <m/>
    <m/>
    <n v="2"/>
    <s v="PLITW4B00221"/>
    <m/>
    <m/>
    <m/>
    <m/>
  </r>
  <r>
    <x v="37"/>
    <x v="2"/>
    <x v="227"/>
    <s v="WHLF285373"/>
    <n v="1"/>
    <m/>
    <m/>
    <n v="47"/>
    <n v="1360"/>
    <m/>
    <m/>
    <n v="1"/>
    <s v="43886Container q'ty"/>
    <s v="43886bulk"/>
    <n v="125"/>
    <s v="bulk"/>
    <m/>
    <m/>
    <n v="2"/>
    <s v="PLITW4B00221"/>
    <m/>
    <m/>
    <m/>
    <m/>
  </r>
  <r>
    <x v="37"/>
    <x v="8"/>
    <x v="3"/>
    <m/>
    <m/>
    <m/>
    <n v="1"/>
    <n v="2"/>
    <m/>
    <n v="1872"/>
    <m/>
    <n v="1"/>
    <s v="43886Container q'ty"/>
    <s v="43886Pallet "/>
    <n v="5"/>
    <s v="Pallet "/>
    <s v="일회용 마스크"/>
    <m/>
    <n v="1"/>
    <s v="F2-200225(1)"/>
    <m/>
    <m/>
    <m/>
    <s v="117PACK*16BOX(1PL)"/>
  </r>
  <r>
    <x v="37"/>
    <x v="8"/>
    <x v="3"/>
    <m/>
    <m/>
    <m/>
    <m/>
    <m/>
    <m/>
    <n v="114"/>
    <m/>
    <n v="0"/>
    <s v="43886Container q'ty"/>
    <s v="43886Pallet "/>
    <n v="5"/>
    <s v="Pallet "/>
    <s v="일회용 마스크(재고보관용)"/>
    <m/>
    <m/>
    <s v="F2-200225(2)"/>
    <m/>
    <m/>
    <m/>
    <s v="114PACK*1BOX(1PL)"/>
  </r>
  <r>
    <x v="38"/>
    <x v="2"/>
    <x v="228"/>
    <s v="WHLF284383"/>
    <n v="1"/>
    <m/>
    <m/>
    <n v="32"/>
    <n v="950"/>
    <m/>
    <m/>
    <n v="1"/>
    <s v="43887Container q'ty"/>
    <s v="43887bulk"/>
    <n v="130"/>
    <s v="bulk"/>
    <m/>
    <m/>
    <n v="2"/>
    <s v="PLITW4B00221"/>
    <m/>
    <m/>
    <m/>
    <m/>
  </r>
  <r>
    <x v="38"/>
    <x v="2"/>
    <x v="229"/>
    <s v="WHLF285393"/>
    <m/>
    <n v="1"/>
    <m/>
    <n v="24"/>
    <n v="950"/>
    <m/>
    <m/>
    <n v="1"/>
    <s v="43887Container q'ty"/>
    <s v="43887bulk"/>
    <n v="90"/>
    <s v="bulk"/>
    <m/>
    <m/>
    <n v="2"/>
    <s v="PLITW4B00221"/>
    <m/>
    <m/>
    <m/>
    <m/>
  </r>
  <r>
    <x v="38"/>
    <x v="2"/>
    <x v="230"/>
    <s v="WHLF283074"/>
    <n v="1"/>
    <m/>
    <m/>
    <n v="50"/>
    <n v="1358"/>
    <m/>
    <m/>
    <n v="1"/>
    <s v="43887Container q'ty"/>
    <s v="43887bulk"/>
    <n v="130"/>
    <s v="bulk"/>
    <m/>
    <m/>
    <n v="2"/>
    <s v="PLITW4B00221"/>
    <m/>
    <m/>
    <m/>
    <m/>
  </r>
  <r>
    <x v="38"/>
    <x v="1"/>
    <x v="231"/>
    <n v="814159"/>
    <n v="1"/>
    <m/>
    <m/>
    <n v="18"/>
    <m/>
    <n v="306"/>
    <m/>
    <n v="1"/>
    <s v="43887Container q'ty"/>
    <s v="43887Pallet "/>
    <n v="30"/>
    <s v="Pallet "/>
    <s v="OPP필름"/>
    <m/>
    <n v="1"/>
    <s v="SSE00200170"/>
    <m/>
    <m/>
    <m/>
    <m/>
  </r>
  <r>
    <x v="39"/>
    <x v="0"/>
    <x v="232"/>
    <s v="유니온 48차"/>
    <n v="1"/>
    <m/>
    <m/>
    <n v="31"/>
    <n v="1860"/>
    <m/>
    <m/>
    <n v="1"/>
    <s v="43888Container q'ty"/>
    <s v="43888bulk"/>
    <n v="130"/>
    <s v="bulk"/>
    <s v="몬 버미셀리 250g"/>
    <m/>
    <n v="2"/>
    <s v="HFIBKO020097"/>
    <m/>
    <m/>
    <m/>
    <m/>
  </r>
  <r>
    <x v="39"/>
    <x v="0"/>
    <x v="233"/>
    <s v="수리 307차"/>
    <m/>
    <n v="1"/>
    <m/>
    <n v="10"/>
    <n v="10"/>
    <m/>
    <m/>
    <n v="1"/>
    <s v="43888Container q'ty"/>
    <s v="43888Pallet "/>
    <n v="20"/>
    <s v="Pallet "/>
    <s v="몬 스위트칠리소스 200ml"/>
    <m/>
    <n v="1"/>
    <s v="BKKFE2000373"/>
    <m/>
    <m/>
    <m/>
    <m/>
  </r>
  <r>
    <x v="39"/>
    <x v="0"/>
    <x v="233"/>
    <s v="수리 307차"/>
    <m/>
    <m/>
    <m/>
    <n v="10"/>
    <n v="10"/>
    <m/>
    <m/>
    <n v="0"/>
    <s v="43888Container q'ty"/>
    <s v="43888Pallet "/>
    <n v="20"/>
    <s v="Pallet "/>
    <s v="몬 스위트칠리소스 295ml(홈플용)"/>
    <m/>
    <m/>
    <s v="BKKFE2000373"/>
    <m/>
    <m/>
    <m/>
    <m/>
  </r>
  <r>
    <x v="39"/>
    <x v="0"/>
    <x v="234"/>
    <s v="수리 308차"/>
    <m/>
    <n v="1"/>
    <m/>
    <n v="20"/>
    <n v="20"/>
    <m/>
    <m/>
    <n v="1"/>
    <s v="43888Container q'ty"/>
    <s v="43888Pallet "/>
    <n v="20"/>
    <s v="Pallet "/>
    <s v="몬 스위트칠리소스 5L"/>
    <m/>
    <n v="1"/>
    <s v="BKKFE2000373"/>
    <m/>
    <m/>
    <m/>
    <m/>
  </r>
  <r>
    <x v="39"/>
    <x v="0"/>
    <x v="235"/>
    <s v="수리 309차"/>
    <m/>
    <n v="1"/>
    <m/>
    <n v="20"/>
    <n v="20"/>
    <m/>
    <m/>
    <n v="1"/>
    <s v="43888Container q'ty"/>
    <s v="43888Pallet "/>
    <n v="20"/>
    <s v="Pallet "/>
    <s v="몬 스위트칠리소스 5L"/>
    <m/>
    <n v="1"/>
    <s v="BKKFE2000373"/>
    <m/>
    <m/>
    <m/>
    <m/>
  </r>
  <r>
    <x v="39"/>
    <x v="9"/>
    <x v="236"/>
    <n v="6660948"/>
    <m/>
    <n v="1"/>
    <m/>
    <n v="20"/>
    <n v="1000"/>
    <m/>
    <m/>
    <n v="1"/>
    <s v="43888Container q'ty"/>
    <s v="43888bulk"/>
    <n v="60"/>
    <s v="bulk"/>
    <s v="트레할로스"/>
    <m/>
    <n v="2"/>
    <s v="CSLSHAINC0861"/>
    <m/>
    <m/>
    <m/>
    <m/>
  </r>
  <r>
    <x v="39"/>
    <x v="12"/>
    <x v="3"/>
    <m/>
    <m/>
    <m/>
    <n v="1"/>
    <n v="10"/>
    <n v="475"/>
    <m/>
    <m/>
    <n v="1"/>
    <s v="43888Container q'ty"/>
    <s v="43888Pallet "/>
    <n v="10"/>
    <s v="Pallet "/>
    <s v="찐쌀(20KG)"/>
    <m/>
    <n v="1"/>
    <s v="F2-하랄코200227"/>
    <m/>
    <m/>
    <m/>
    <s v="어드밴스 비즈니스"/>
  </r>
  <r>
    <x v="40"/>
    <x v="0"/>
    <x v="237"/>
    <s v="유니온 49차"/>
    <n v="1"/>
    <m/>
    <m/>
    <n v="28"/>
    <n v="2016"/>
    <m/>
    <m/>
    <n v="1"/>
    <s v="43889Container q'ty"/>
    <s v="43889bulk"/>
    <n v="200"/>
    <s v="bulk"/>
    <s v="몬 라이스누들 1mm 250g"/>
    <m/>
    <n v="2"/>
    <s v="HFIBKO020096"/>
    <m/>
    <m/>
    <m/>
    <m/>
  </r>
  <r>
    <x v="40"/>
    <x v="0"/>
    <x v="238"/>
    <s v="수리 310차"/>
    <m/>
    <n v="1"/>
    <m/>
    <n v="20"/>
    <n v="20"/>
    <m/>
    <m/>
    <n v="1"/>
    <s v="43889Container q'ty"/>
    <s v="43889Pallet "/>
    <n v="20"/>
    <s v="Pallet "/>
    <s v="하이몬 월남쌈소스 295ml"/>
    <m/>
    <n v="1"/>
    <s v="BKKFE2000373"/>
    <m/>
    <m/>
    <m/>
    <m/>
  </r>
  <r>
    <x v="40"/>
    <x v="0"/>
    <x v="239"/>
    <s v="수리 311차"/>
    <m/>
    <n v="1"/>
    <m/>
    <n v="17"/>
    <n v="17"/>
    <m/>
    <m/>
    <n v="1"/>
    <s v="43889Container q'ty"/>
    <s v="43889Pallet "/>
    <n v="20"/>
    <s v="Pallet "/>
    <s v="몬 스위트칠리소스 5L"/>
    <m/>
    <n v="1"/>
    <s v="BKKFE2000373"/>
    <m/>
    <m/>
    <m/>
    <m/>
  </r>
  <r>
    <x v="40"/>
    <x v="0"/>
    <x v="239"/>
    <s v="수리 311차"/>
    <m/>
    <m/>
    <m/>
    <n v="3"/>
    <n v="3"/>
    <m/>
    <m/>
    <n v="0"/>
    <s v="43889Container q'ty"/>
    <s v="43889Pallet "/>
    <m/>
    <s v="Pallet "/>
    <s v="하이몬 월남쌈소스 295ml(홈플용)"/>
    <m/>
    <m/>
    <s v="BKKFE2000373"/>
    <m/>
    <m/>
    <m/>
    <m/>
  </r>
  <r>
    <x v="40"/>
    <x v="0"/>
    <x v="240"/>
    <s v="수리 312차"/>
    <m/>
    <n v="1"/>
    <m/>
    <n v="14"/>
    <n v="14"/>
    <m/>
    <m/>
    <n v="1"/>
    <s v="43889Container q'ty"/>
    <s v="43889Pallet "/>
    <n v="20"/>
    <s v="Pallet "/>
    <s v="몬 스위트칠리소스 5L"/>
    <m/>
    <n v="1"/>
    <s v="BKKFE2000373"/>
    <m/>
    <m/>
    <m/>
    <m/>
  </r>
  <r>
    <x v="40"/>
    <x v="0"/>
    <x v="240"/>
    <s v="수리 312차"/>
    <m/>
    <m/>
    <m/>
    <n v="1"/>
    <n v="1"/>
    <m/>
    <m/>
    <n v="0"/>
    <s v="43889Container q'ty"/>
    <s v="43889Pallet "/>
    <m/>
    <s v="Pallet "/>
    <s v="수리 소이소스 5L"/>
    <m/>
    <m/>
    <s v="BKKFE2000373"/>
    <m/>
    <m/>
    <m/>
    <m/>
  </r>
  <r>
    <x v="40"/>
    <x v="0"/>
    <x v="240"/>
    <s v="수리 312차"/>
    <m/>
    <m/>
    <m/>
    <n v="2"/>
    <n v="2"/>
    <m/>
    <m/>
    <n v="0"/>
    <s v="43889Container q'ty"/>
    <s v="43889Pallet "/>
    <m/>
    <s v="Pallet "/>
    <s v="수리 파타이소스 295ml"/>
    <m/>
    <m/>
    <s v="BKKFE2000373"/>
    <m/>
    <m/>
    <m/>
    <m/>
  </r>
  <r>
    <x v="40"/>
    <x v="0"/>
    <x v="240"/>
    <s v="수리 312차"/>
    <m/>
    <m/>
    <m/>
    <n v="3"/>
    <n v="3"/>
    <m/>
    <m/>
    <n v="0"/>
    <s v="43889Container q'ty"/>
    <s v="43889Pallet "/>
    <m/>
    <s v="Pallet "/>
    <s v="수리 레드커리페이스트 400g"/>
    <m/>
    <m/>
    <s v="BKKFE2000373"/>
    <m/>
    <m/>
    <m/>
    <m/>
  </r>
  <r>
    <x v="41"/>
    <x v="0"/>
    <x v="241"/>
    <s v="수리 1차"/>
    <m/>
    <n v="1"/>
    <m/>
    <n v="10"/>
    <n v="10"/>
    <m/>
    <m/>
    <n v="1"/>
    <s v="43892Container q'ty"/>
    <s v="43892Pallet "/>
    <n v="20"/>
    <s v="Pallet "/>
    <s v="수리 쓰리라차소스 435ml"/>
    <m/>
    <n v="1"/>
    <s v="BKKFE2000380"/>
    <m/>
    <m/>
    <m/>
    <m/>
  </r>
  <r>
    <x v="41"/>
    <x v="0"/>
    <x v="241"/>
    <s v="수리 1차"/>
    <m/>
    <m/>
    <m/>
    <n v="10"/>
    <n v="10"/>
    <m/>
    <m/>
    <n v="0"/>
    <s v="43892Container q'ty"/>
    <s v="43892Pallet "/>
    <m/>
    <s v="Pallet "/>
    <s v="수리 쓰리라차소스 5L"/>
    <m/>
    <m/>
    <s v="BKKFE2000380"/>
    <m/>
    <m/>
    <m/>
    <m/>
  </r>
  <r>
    <x v="41"/>
    <x v="0"/>
    <x v="242"/>
    <s v="타이코코넛 18차"/>
    <m/>
    <n v="1"/>
    <m/>
    <n v="10"/>
    <n v="10"/>
    <m/>
    <m/>
    <n v="1"/>
    <s v="43892Container q'ty"/>
    <s v="43892Pallet "/>
    <n v="20"/>
    <s v="Pallet "/>
    <s v="몬 코코넛밀크 400ml"/>
    <m/>
    <n v="1"/>
    <s v="BKKFE2000381"/>
    <m/>
    <m/>
    <m/>
    <m/>
  </r>
  <r>
    <x v="41"/>
    <x v="7"/>
    <x v="243"/>
    <n v="3430374"/>
    <n v="1"/>
    <m/>
    <m/>
    <n v="17"/>
    <m/>
    <n v="935"/>
    <m/>
    <n v="1"/>
    <s v="43892Container q'ty"/>
    <s v="43892Pallet "/>
    <n v="25"/>
    <s v="Pallet "/>
    <s v="합성수지"/>
    <m/>
    <n v="1"/>
    <s v="HLCUANR191241309"/>
    <m/>
    <m/>
    <m/>
    <m/>
  </r>
  <r>
    <x v="41"/>
    <x v="7"/>
    <x v="244"/>
    <n v="2563040"/>
    <n v="1"/>
    <m/>
    <m/>
    <n v="18"/>
    <m/>
    <n v="990"/>
    <m/>
    <n v="1"/>
    <s v="43892Container q'ty"/>
    <s v="43892Pallet "/>
    <n v="25"/>
    <s v="Pallet "/>
    <s v="합성수지"/>
    <m/>
    <n v="1"/>
    <s v="HLCUANR191247667"/>
    <m/>
    <m/>
    <m/>
    <m/>
  </r>
  <r>
    <x v="41"/>
    <x v="5"/>
    <x v="245"/>
    <s v="A719304"/>
    <m/>
    <n v="1"/>
    <m/>
    <n v="20"/>
    <n v="80"/>
    <m/>
    <m/>
    <n v="1"/>
    <s v="43892Container q'ty"/>
    <s v="43892Pallet "/>
    <n v="25"/>
    <s v="Pallet "/>
    <s v="올리브유"/>
    <m/>
    <n v="1"/>
    <s v="MAEU606923570"/>
    <m/>
    <m/>
    <m/>
    <s v="선적서류,DO-OK,4EA*20PL"/>
  </r>
  <r>
    <x v="41"/>
    <x v="10"/>
    <x v="51"/>
    <m/>
    <m/>
    <m/>
    <n v="1"/>
    <n v="2"/>
    <m/>
    <n v="2"/>
    <m/>
    <n v="1"/>
    <s v="43892Container q'ty"/>
    <s v="43892Pallet "/>
    <n v="10"/>
    <s v="Pallet "/>
    <s v="알루미늄"/>
    <m/>
    <n v="1"/>
    <s v="F2-200302"/>
    <m/>
    <m/>
    <m/>
    <m/>
  </r>
  <r>
    <x v="41"/>
    <x v="12"/>
    <x v="246"/>
    <m/>
    <m/>
    <m/>
    <n v="1"/>
    <n v="8"/>
    <m/>
    <n v="235"/>
    <m/>
    <n v="1"/>
    <s v="43892Container q'ty"/>
    <s v="43892Pallet "/>
    <n v="5"/>
    <s v="Pallet "/>
    <s v="홍차(2아이템)"/>
    <m/>
    <n v="1"/>
    <s v="KMTCKHI0492137"/>
    <m/>
    <m/>
    <m/>
    <s v="적재용 팔레트 7장 입고"/>
  </r>
  <r>
    <x v="41"/>
    <x v="8"/>
    <x v="3"/>
    <m/>
    <m/>
    <m/>
    <n v="1"/>
    <n v="2"/>
    <m/>
    <n v="1600"/>
    <m/>
    <n v="1"/>
    <s v="43892Container q'ty"/>
    <s v="43892Pallet "/>
    <m/>
    <s v="Pallet "/>
    <s v="일회용 마스크"/>
    <m/>
    <m/>
    <s v="F2-200302"/>
    <m/>
    <m/>
    <m/>
    <s v="117PACK*13BOX,79PACK*1BOX(2PL)"/>
  </r>
  <r>
    <x v="42"/>
    <x v="2"/>
    <x v="247"/>
    <s v="WHLF285076"/>
    <n v="1"/>
    <m/>
    <m/>
    <n v="48"/>
    <n v="1270"/>
    <m/>
    <m/>
    <n v="1"/>
    <s v="43893Container q'ty"/>
    <s v="43893bulk"/>
    <n v="160"/>
    <s v="bulk"/>
    <m/>
    <m/>
    <n v="2"/>
    <s v="PLITW4B00274"/>
    <m/>
    <m/>
    <m/>
    <m/>
  </r>
  <r>
    <x v="42"/>
    <x v="2"/>
    <x v="248"/>
    <s v="WHLF289836"/>
    <n v="1"/>
    <m/>
    <m/>
    <n v="33"/>
    <n v="1140"/>
    <m/>
    <m/>
    <n v="1"/>
    <s v="43893Container q'ty"/>
    <s v="43893bulk"/>
    <n v="140"/>
    <s v="bulk"/>
    <m/>
    <m/>
    <n v="2"/>
    <s v="PLITW4B00274"/>
    <m/>
    <m/>
    <m/>
    <m/>
  </r>
  <r>
    <x v="42"/>
    <x v="2"/>
    <x v="249"/>
    <s v="WHLF289925"/>
    <n v="1"/>
    <m/>
    <m/>
    <n v="38"/>
    <n v="460"/>
    <m/>
    <m/>
    <n v="1"/>
    <s v="43893Container q'ty"/>
    <s v="43893bulk"/>
    <n v="90"/>
    <s v="bulk"/>
    <m/>
    <m/>
    <n v="2"/>
    <s v="PLITW4B00274"/>
    <m/>
    <m/>
    <m/>
    <m/>
  </r>
  <r>
    <x v="42"/>
    <x v="2"/>
    <x v="250"/>
    <s v="WHLF291682"/>
    <n v="1"/>
    <m/>
    <m/>
    <n v="40"/>
    <n v="1040"/>
    <m/>
    <m/>
    <n v="1"/>
    <s v="43893Container q'ty"/>
    <s v="43893bulk"/>
    <n v="130"/>
    <s v="bulk"/>
    <m/>
    <m/>
    <n v="2"/>
    <s v="PLITW4B00274"/>
    <m/>
    <m/>
    <m/>
    <m/>
  </r>
  <r>
    <x v="42"/>
    <x v="2"/>
    <x v="251"/>
    <s v="WHLF290690"/>
    <n v="1"/>
    <m/>
    <m/>
    <n v="31"/>
    <n v="800"/>
    <m/>
    <m/>
    <n v="1"/>
    <s v="43893Container q'ty"/>
    <s v="43893bulk"/>
    <n v="140"/>
    <s v="bulk"/>
    <m/>
    <m/>
    <n v="2"/>
    <s v="PLITW4B00274"/>
    <m/>
    <m/>
    <m/>
    <m/>
  </r>
  <r>
    <x v="42"/>
    <x v="2"/>
    <x v="252"/>
    <s v="WHLF289805"/>
    <n v="1"/>
    <m/>
    <m/>
    <n v="48"/>
    <n v="1220"/>
    <m/>
    <m/>
    <n v="1"/>
    <s v="43893Container q'ty"/>
    <s v="43893bulk"/>
    <n v="150"/>
    <s v="bulk"/>
    <m/>
    <m/>
    <n v="2"/>
    <s v="PLITW4B00274"/>
    <m/>
    <m/>
    <m/>
    <m/>
  </r>
  <r>
    <x v="43"/>
    <x v="0"/>
    <x v="253"/>
    <s v="세계 15차"/>
    <n v="1"/>
    <m/>
    <m/>
    <n v="10"/>
    <n v="10"/>
    <m/>
    <m/>
    <n v="1"/>
    <s v="43894Container q'ty"/>
    <s v="43894Pallet "/>
    <n v="30"/>
    <s v="Pallet "/>
    <s v="뉴 월남쌈(원형16cm) 300g "/>
    <m/>
    <n v="1"/>
    <s v="HSE2002010"/>
    <m/>
    <m/>
    <m/>
    <m/>
  </r>
  <r>
    <x v="43"/>
    <x v="0"/>
    <x v="253"/>
    <s v="세계 16차"/>
    <m/>
    <m/>
    <m/>
    <n v="10"/>
    <n v="10"/>
    <m/>
    <m/>
    <n v="0"/>
    <s v="43894Container q'ty"/>
    <s v="43894Pallet "/>
    <m/>
    <s v="Pallet "/>
    <s v="몬 월남쌈(사각16cm) 200g"/>
    <m/>
    <m/>
    <s v="HSE2002010"/>
    <m/>
    <m/>
    <m/>
    <m/>
  </r>
  <r>
    <x v="43"/>
    <x v="0"/>
    <x v="254"/>
    <s v="손순복 4차"/>
    <m/>
    <n v="1"/>
    <m/>
    <n v="10"/>
    <n v="490"/>
    <m/>
    <m/>
    <n v="1"/>
    <s v="43894Container q'ty"/>
    <s v="43894Pallet "/>
    <n v="20"/>
    <s v="Pallet "/>
    <s v="홍콩면 에그누들 454g"/>
    <m/>
    <n v="1"/>
    <s v="PNC20020003"/>
    <m/>
    <m/>
    <m/>
    <m/>
  </r>
  <r>
    <x v="43"/>
    <x v="7"/>
    <x v="255"/>
    <s v="0860326"/>
    <n v="1"/>
    <m/>
    <m/>
    <n v="18"/>
    <m/>
    <n v="990"/>
    <m/>
    <n v="1"/>
    <s v="43894Container q'ty"/>
    <s v="43894Pallet "/>
    <n v="25"/>
    <s v="Pallet "/>
    <s v="합성수지"/>
    <m/>
    <n v="1"/>
    <s v="HDMUMYIC0853389"/>
    <m/>
    <m/>
    <m/>
    <m/>
  </r>
  <r>
    <x v="43"/>
    <x v="10"/>
    <x v="51"/>
    <m/>
    <m/>
    <m/>
    <n v="1"/>
    <n v="1"/>
    <m/>
    <n v="1"/>
    <m/>
    <n v="1"/>
    <s v="43894Container q'ty"/>
    <s v="43894Pallet "/>
    <n v="10"/>
    <s v="Pallet "/>
    <s v="알루미늄"/>
    <m/>
    <n v="1"/>
    <s v="F2-200304"/>
    <m/>
    <m/>
    <m/>
    <s v="출고 후 재입고건"/>
  </r>
  <r>
    <x v="44"/>
    <x v="7"/>
    <x v="256"/>
    <n v="1455948"/>
    <m/>
    <n v="1"/>
    <m/>
    <n v="8"/>
    <m/>
    <n v="440"/>
    <m/>
    <n v="1"/>
    <s v="43895Container q'ty"/>
    <s v="43895Pallet "/>
    <n v="25"/>
    <s v="Pallet "/>
    <s v="합성수지"/>
    <m/>
    <n v="1"/>
    <s v="ONEYGOAA00207600"/>
    <m/>
    <m/>
    <m/>
    <m/>
  </r>
  <r>
    <x v="44"/>
    <x v="1"/>
    <x v="257"/>
    <s v="WHLE755416"/>
    <m/>
    <n v="1"/>
    <m/>
    <n v="26"/>
    <n v="1242"/>
    <m/>
    <m/>
    <n v="1"/>
    <s v="43895Container q'ty"/>
    <s v="43895bulk"/>
    <n v="240"/>
    <s v="bulk"/>
    <s v="말레이시아산 채종유"/>
    <m/>
    <n v="2"/>
    <s v="045AA01485"/>
    <m/>
    <m/>
    <m/>
    <m/>
  </r>
  <r>
    <x v="44"/>
    <x v="8"/>
    <x v="3"/>
    <m/>
    <m/>
    <m/>
    <n v="1"/>
    <n v="2"/>
    <m/>
    <n v="2000"/>
    <m/>
    <n v="1"/>
    <s v="43895Container q'ty"/>
    <s v="43895Pallet "/>
    <m/>
    <s v="Pallet "/>
    <s v="일회용 마스크"/>
    <m/>
    <m/>
    <s v="F2-200305"/>
    <m/>
    <m/>
    <m/>
    <s v="40PACK*50BOX"/>
  </r>
  <r>
    <x v="44"/>
    <x v="1"/>
    <x v="258"/>
    <s v="KMTC847449"/>
    <n v="1"/>
    <m/>
    <m/>
    <n v="26"/>
    <m/>
    <n v="280"/>
    <m/>
    <n v="1"/>
    <s v="43895Container q'ty"/>
    <s v="43895Pallet "/>
    <n v="25"/>
    <s v="Pallet "/>
    <s v="OPP필름"/>
    <m/>
    <n v="1"/>
    <s v="SSE00200230"/>
    <m/>
    <m/>
    <m/>
    <m/>
  </r>
  <r>
    <x v="44"/>
    <x v="1"/>
    <x v="259"/>
    <s v="KMTC848784"/>
    <n v="1"/>
    <m/>
    <m/>
    <n v="18"/>
    <m/>
    <n v="306"/>
    <m/>
    <n v="1"/>
    <s v="43895Container q'ty"/>
    <s v="43895Pallet "/>
    <n v="25"/>
    <s v="Pallet "/>
    <s v="OPP필름"/>
    <m/>
    <n v="1"/>
    <s v="SSE00200230"/>
    <m/>
    <m/>
    <m/>
    <m/>
  </r>
  <r>
    <x v="44"/>
    <x v="6"/>
    <x v="260"/>
    <n v="801630"/>
    <m/>
    <n v="1"/>
    <m/>
    <s v="직상작업"/>
    <s v="직상작업"/>
    <n v="120"/>
    <m/>
    <n v="1"/>
    <s v="43895Container q'ty"/>
    <s v="43895bulk"/>
    <n v="30"/>
    <s v="bulk"/>
    <s v="전자부품"/>
    <m/>
    <n v="1"/>
    <s v="WDFCGBF23432118A"/>
    <m/>
    <m/>
    <m/>
    <m/>
  </r>
  <r>
    <x v="44"/>
    <x v="6"/>
    <x v="260"/>
    <n v="801630"/>
    <m/>
    <m/>
    <m/>
    <s v="직상작업"/>
    <s v="직상작업"/>
    <n v="64"/>
    <m/>
    <n v="0"/>
    <s v="43895Container q'ty"/>
    <s v="43895bulk"/>
    <m/>
    <s v="bulk"/>
    <s v="전자부품"/>
    <m/>
    <m/>
    <s v="WDFCGBF23432118B"/>
    <m/>
    <m/>
    <m/>
    <m/>
  </r>
  <r>
    <x v="45"/>
    <x v="0"/>
    <x v="261"/>
    <s v="수리 313차"/>
    <m/>
    <n v="1"/>
    <m/>
    <n v="20"/>
    <n v="20"/>
    <m/>
    <m/>
    <n v="1"/>
    <s v="43896Container q'ty"/>
    <s v="43896Pallet "/>
    <n v="20"/>
    <s v="Pallet "/>
    <s v="몬 스위트칠리소스 295ml"/>
    <m/>
    <n v="1"/>
    <s v="BKKFE2000474"/>
    <m/>
    <m/>
    <m/>
    <m/>
  </r>
  <r>
    <x v="45"/>
    <x v="0"/>
    <x v="262"/>
    <s v="수리 314차"/>
    <m/>
    <n v="1"/>
    <m/>
    <n v="20"/>
    <n v="20"/>
    <m/>
    <m/>
    <n v="1"/>
    <s v="43896Container q'ty"/>
    <s v="43896Pallet "/>
    <n v="20"/>
    <s v="Pallet "/>
    <s v="몬 스위트칠리소스 435ml"/>
    <m/>
    <n v="1"/>
    <s v="BKKFE2000474"/>
    <m/>
    <m/>
    <m/>
    <m/>
  </r>
  <r>
    <x v="45"/>
    <x v="0"/>
    <x v="263"/>
    <s v="수리 315차"/>
    <m/>
    <n v="1"/>
    <m/>
    <n v="20"/>
    <n v="20"/>
    <m/>
    <m/>
    <n v="1"/>
    <s v="43896Container q'ty"/>
    <s v="43896Pallet "/>
    <n v="20"/>
    <s v="Pallet "/>
    <s v="몬 스위트칠리소스 5L"/>
    <m/>
    <n v="1"/>
    <s v="BKKFE2000474"/>
    <m/>
    <m/>
    <m/>
    <m/>
  </r>
  <r>
    <x v="45"/>
    <x v="0"/>
    <x v="264"/>
    <s v="수리 316차"/>
    <m/>
    <n v="1"/>
    <m/>
    <n v="2"/>
    <n v="2"/>
    <m/>
    <m/>
    <n v="1"/>
    <s v="43896Container q'ty"/>
    <s v="43896Pallet "/>
    <n v="20"/>
    <s v="Pallet "/>
    <s v="수리 쓰리라차소스 295ml "/>
    <m/>
    <n v="1"/>
    <s v="BKKFE2000474"/>
    <m/>
    <m/>
    <m/>
    <m/>
  </r>
  <r>
    <x v="45"/>
    <x v="0"/>
    <x v="264"/>
    <s v="수리 316차"/>
    <m/>
    <m/>
    <m/>
    <n v="18"/>
    <n v="18"/>
    <m/>
    <m/>
    <n v="0"/>
    <s v="43896Container q'ty"/>
    <s v="43896Pallet "/>
    <m/>
    <s v="Pallet "/>
    <s v="수리 쓰리라차소스 435ml "/>
    <m/>
    <m/>
    <s v="BKKFE2000474"/>
    <m/>
    <m/>
    <m/>
    <m/>
  </r>
  <r>
    <x v="45"/>
    <x v="1"/>
    <x v="265"/>
    <s v="00241898"/>
    <n v="1"/>
    <m/>
    <m/>
    <n v="20"/>
    <n v="960"/>
    <m/>
    <m/>
    <n v="1"/>
    <s v="43896Container q'ty"/>
    <s v="43896Pallet "/>
    <n v="30"/>
    <s v="Pallet "/>
    <s v="모노팔스"/>
    <m/>
    <n v="2"/>
    <s v="EBJ31111050"/>
    <m/>
    <m/>
    <m/>
    <m/>
  </r>
  <r>
    <x v="45"/>
    <x v="1"/>
    <x v="266"/>
    <s v="00241174"/>
    <n v="1"/>
    <m/>
    <m/>
    <n v="20"/>
    <n v="960"/>
    <m/>
    <m/>
    <n v="1"/>
    <s v="43896Container q'ty"/>
    <s v="43896Pallet "/>
    <n v="30"/>
    <s v="Pallet "/>
    <s v="모노팔스"/>
    <m/>
    <n v="2"/>
    <s v="EBJ31111051"/>
    <m/>
    <m/>
    <m/>
    <m/>
  </r>
  <r>
    <x v="45"/>
    <x v="8"/>
    <x v="3"/>
    <m/>
    <m/>
    <m/>
    <n v="1"/>
    <n v="1"/>
    <n v="65"/>
    <m/>
    <m/>
    <n v="1"/>
    <s v="43896Container q'ty"/>
    <s v="43896Pallet "/>
    <m/>
    <s v="Pallet "/>
    <s v="15kg설탕(반품건)"/>
    <m/>
    <n v="1"/>
    <s v="F2-200306"/>
    <m/>
    <m/>
    <m/>
    <s v="쥐배설물"/>
  </r>
  <r>
    <x v="46"/>
    <x v="0"/>
    <x v="267"/>
    <s v="수리 318차"/>
    <m/>
    <n v="1"/>
    <m/>
    <n v="14"/>
    <n v="14"/>
    <m/>
    <m/>
    <n v="1"/>
    <s v="43899Container q'ty"/>
    <s v="43899Pallet "/>
    <n v="20"/>
    <s v="Pallet "/>
    <s v="몬 스위트칠리소스 5L"/>
    <m/>
    <n v="1"/>
    <s v="BKKFE2000474"/>
    <m/>
    <m/>
    <m/>
    <m/>
  </r>
  <r>
    <x v="46"/>
    <x v="0"/>
    <x v="267"/>
    <s v="수리 318차"/>
    <m/>
    <m/>
    <m/>
    <n v="3"/>
    <n v="3"/>
    <m/>
    <m/>
    <n v="0"/>
    <s v="43899Container q'ty"/>
    <s v="43899Pallet "/>
    <m/>
    <s v="Pallet "/>
    <s v="수리 칠리페이스트(똠얌) 454g"/>
    <m/>
    <n v="1"/>
    <s v="BKKFE2000474"/>
    <m/>
    <m/>
    <m/>
    <m/>
  </r>
  <r>
    <x v="46"/>
    <x v="0"/>
    <x v="267"/>
    <s v="수리 318차"/>
    <m/>
    <m/>
    <m/>
    <n v="3"/>
    <n v="3"/>
    <m/>
    <m/>
    <n v="0"/>
    <s v="43899Container q'ty"/>
    <s v="43899Pallet "/>
    <m/>
    <s v="Pallet "/>
    <s v="수리 칠리페이스트(볶음) 454g"/>
    <m/>
    <n v="1"/>
    <s v="BKKFE2000474"/>
    <m/>
    <m/>
    <m/>
    <m/>
  </r>
  <r>
    <x v="46"/>
    <x v="0"/>
    <x v="268"/>
    <s v="타이아시아 1차"/>
    <m/>
    <n v="1"/>
    <m/>
    <n v="10"/>
    <n v="10"/>
    <m/>
    <m/>
    <n v="1"/>
    <s v="43899Container q'ty"/>
    <s v="43899Pallet "/>
    <n v="20"/>
    <s v="Pallet "/>
    <s v="타이누들 1mm 400g"/>
    <m/>
    <n v="1"/>
    <s v="HFIBKO020140"/>
    <m/>
    <m/>
    <m/>
    <m/>
  </r>
  <r>
    <x v="46"/>
    <x v="0"/>
    <x v="269"/>
    <s v="타이아시아 2차"/>
    <m/>
    <n v="1"/>
    <m/>
    <n v="10"/>
    <n v="10"/>
    <m/>
    <m/>
    <n v="1"/>
    <s v="43899Container q'ty"/>
    <s v="43899Pallet "/>
    <n v="20"/>
    <s v="Pallet "/>
    <s v="타이누들 3mm 400g"/>
    <m/>
    <n v="1"/>
    <s v="HFIBKO020140"/>
    <m/>
    <m/>
    <m/>
    <m/>
  </r>
  <r>
    <x v="46"/>
    <x v="7"/>
    <x v="270"/>
    <n v="2563464"/>
    <n v="1"/>
    <m/>
    <m/>
    <n v="18"/>
    <m/>
    <n v="990"/>
    <m/>
    <n v="1"/>
    <s v="43899Container q'ty"/>
    <s v="43899Pallet "/>
    <n v="30"/>
    <s v="Pallet "/>
    <s v="합성수지"/>
    <m/>
    <n v="1"/>
    <s v="COSU6254667110"/>
    <m/>
    <m/>
    <m/>
    <m/>
  </r>
  <r>
    <x v="46"/>
    <x v="7"/>
    <x v="271"/>
    <n v="2562902"/>
    <n v="1"/>
    <m/>
    <m/>
    <n v="17"/>
    <m/>
    <n v="935"/>
    <m/>
    <n v="1"/>
    <s v="43899Container q'ty"/>
    <s v="43899Pallet "/>
    <n v="30"/>
    <s v="Pallet "/>
    <s v="합성수지"/>
    <m/>
    <n v="1"/>
    <s v="COSU6254830020"/>
    <m/>
    <m/>
    <m/>
    <m/>
  </r>
  <r>
    <x v="46"/>
    <x v="0"/>
    <x v="272"/>
    <s v="유니온 50차"/>
    <n v="1"/>
    <m/>
    <m/>
    <n v="28"/>
    <n v="2016"/>
    <m/>
    <m/>
    <n v="1"/>
    <s v="43899Container q'ty"/>
    <s v="43899bulk"/>
    <n v="180"/>
    <s v="bulk"/>
    <s v="몬 라이스누들 3mm 250g"/>
    <m/>
    <n v="2"/>
    <s v="HFIBKO020130"/>
    <m/>
    <m/>
    <m/>
    <m/>
  </r>
  <r>
    <x v="46"/>
    <x v="8"/>
    <x v="3"/>
    <m/>
    <m/>
    <m/>
    <n v="1"/>
    <n v="2"/>
    <m/>
    <n v="1600"/>
    <m/>
    <n v="1"/>
    <s v="43899Container q'ty"/>
    <s v="43899Pallet "/>
    <m/>
    <s v="Pallet "/>
    <s v="일회용 마스크"/>
    <m/>
    <n v="1"/>
    <s v="F2-200309"/>
    <m/>
    <m/>
    <m/>
    <s v="117PACK*13BOX,79PACK*1BOX"/>
  </r>
  <r>
    <x v="47"/>
    <x v="1"/>
    <x v="3"/>
    <m/>
    <m/>
    <m/>
    <n v="1"/>
    <n v="2"/>
    <n v="50"/>
    <m/>
    <m/>
    <n v="1"/>
    <s v="43900Container q'ty"/>
    <s v="43900Pallet "/>
    <n v="5"/>
    <s v="Pallet "/>
    <s v="블루베리 파우더"/>
    <m/>
    <n v="1"/>
    <s v="WDFCGBF23442212B"/>
    <m/>
    <m/>
    <m/>
    <m/>
  </r>
  <r>
    <x v="47"/>
    <x v="0"/>
    <x v="273"/>
    <s v="세계 17차"/>
    <n v="1"/>
    <m/>
    <m/>
    <n v="10"/>
    <m/>
    <m/>
    <m/>
    <n v="1"/>
    <s v="43900Container q'ty"/>
    <s v="43900Pallet "/>
    <n v="30"/>
    <s v="Pallet "/>
    <s v="뉴 월남쌈(사각16cm) 300g"/>
    <m/>
    <n v="1"/>
    <s v="HSE2003001"/>
    <m/>
    <m/>
    <m/>
    <m/>
  </r>
  <r>
    <x v="47"/>
    <x v="0"/>
    <x v="273"/>
    <s v="세계 18차"/>
    <m/>
    <m/>
    <m/>
    <n v="10"/>
    <m/>
    <m/>
    <m/>
    <n v="0"/>
    <s v="43900Container q'ty"/>
    <s v="43900Pallet "/>
    <m/>
    <s v="Pallet "/>
    <s v="몬 월남쌈(원형16cm) 200g"/>
    <m/>
    <n v="1"/>
    <s v="HSE2003001"/>
    <m/>
    <m/>
    <m/>
    <m/>
  </r>
  <r>
    <x v="48"/>
    <x v="1"/>
    <x v="274"/>
    <s v="00241739"/>
    <n v="1"/>
    <m/>
    <m/>
    <n v="20"/>
    <n v="960"/>
    <m/>
    <m/>
    <n v="1"/>
    <s v="43901Container q'ty"/>
    <s v="43901Pallet "/>
    <n v="30"/>
    <s v="Pallet "/>
    <s v="모노팔스"/>
    <m/>
    <n v="2"/>
    <s v="EBJ31111052"/>
    <m/>
    <m/>
    <m/>
    <m/>
  </r>
  <r>
    <x v="48"/>
    <x v="2"/>
    <x v="275"/>
    <s v="WHLF285679"/>
    <n v="1"/>
    <m/>
    <m/>
    <n v="30"/>
    <n v="870"/>
    <m/>
    <m/>
    <n v="1"/>
    <s v="43901Container q'ty"/>
    <s v="43901bulk"/>
    <n v="127"/>
    <s v="bulk"/>
    <m/>
    <m/>
    <n v="2"/>
    <s v="PLITW4B00335"/>
    <m/>
    <m/>
    <m/>
    <n v="13083"/>
  </r>
  <r>
    <x v="48"/>
    <x v="2"/>
    <x v="276"/>
    <s v="WHLF292582"/>
    <n v="1"/>
    <m/>
    <m/>
    <n v="45"/>
    <n v="1322"/>
    <m/>
    <m/>
    <n v="1"/>
    <s v="43901Container q'ty"/>
    <s v="43901bulk"/>
    <n v="150"/>
    <s v="bulk"/>
    <m/>
    <m/>
    <n v="2"/>
    <s v="PLITW4B00335"/>
    <m/>
    <m/>
    <m/>
    <n v="19115"/>
  </r>
  <r>
    <x v="48"/>
    <x v="2"/>
    <x v="277"/>
    <s v="WHLF287645"/>
    <n v="1"/>
    <m/>
    <m/>
    <n v="42"/>
    <n v="500"/>
    <m/>
    <m/>
    <n v="1"/>
    <s v="43901Container q'ty"/>
    <s v="43901bulk"/>
    <n v="72"/>
    <s v="bulk"/>
    <m/>
    <m/>
    <n v="2"/>
    <s v="PLITW4B00335"/>
    <m/>
    <m/>
    <m/>
    <n v="9175"/>
  </r>
  <r>
    <x v="48"/>
    <x v="2"/>
    <x v="278"/>
    <s v="WHLF292395"/>
    <n v="1"/>
    <m/>
    <m/>
    <n v="32"/>
    <n v="440"/>
    <m/>
    <m/>
    <n v="1"/>
    <s v="43901Container q'ty"/>
    <s v="43901bulk"/>
    <n v="45"/>
    <s v="bulk"/>
    <m/>
    <m/>
    <n v="2"/>
    <s v="PLITW4B00335"/>
    <m/>
    <m/>
    <m/>
    <n v="3848"/>
  </r>
  <r>
    <x v="48"/>
    <x v="2"/>
    <x v="279"/>
    <s v="WHLF285731"/>
    <n v="1"/>
    <m/>
    <m/>
    <n v="40"/>
    <n v="1120"/>
    <m/>
    <m/>
    <n v="1"/>
    <s v="43901Container q'ty"/>
    <s v="43901bulk"/>
    <n v="120"/>
    <s v="bulk"/>
    <m/>
    <m/>
    <n v="2"/>
    <s v="PLITW4B00335"/>
    <m/>
    <m/>
    <m/>
    <n v="20928.8"/>
  </r>
  <r>
    <x v="48"/>
    <x v="0"/>
    <x v="280"/>
    <s v="수리 5차"/>
    <m/>
    <n v="1"/>
    <m/>
    <n v="12"/>
    <n v="12"/>
    <m/>
    <m/>
    <n v="1"/>
    <s v="43901Container q'ty"/>
    <s v="43901Pallet "/>
    <n v="25"/>
    <s v="Pallet "/>
    <s v="하이몬 월남쌈소스 200ml"/>
    <m/>
    <n v="1"/>
    <s v="BKKFE2000509A"/>
    <m/>
    <m/>
    <m/>
    <m/>
  </r>
  <r>
    <x v="48"/>
    <x v="0"/>
    <x v="280"/>
    <s v="수리 5차"/>
    <m/>
    <m/>
    <m/>
    <n v="4"/>
    <n v="4"/>
    <m/>
    <m/>
    <n v="0"/>
    <s v="43901Container q'ty"/>
    <s v="43901Pallet "/>
    <m/>
    <s v="Pallet "/>
    <s v="하이몬 월남쌈소스 295ml "/>
    <m/>
    <m/>
    <s v="BKKFE2000509A"/>
    <m/>
    <m/>
    <m/>
    <m/>
  </r>
  <r>
    <x v="48"/>
    <x v="0"/>
    <x v="280"/>
    <s v="수리 5차"/>
    <m/>
    <m/>
    <m/>
    <n v="4"/>
    <n v="4"/>
    <m/>
    <m/>
    <n v="0"/>
    <s v="43901Container q'ty"/>
    <s v="43901Pallet "/>
    <m/>
    <s v="Pallet "/>
    <s v="하이몬 월남쌈소스 295ml(홈플용)"/>
    <m/>
    <m/>
    <s v="BKKFE2000509A"/>
    <m/>
    <m/>
    <m/>
    <m/>
  </r>
  <r>
    <x v="49"/>
    <x v="0"/>
    <x v="281"/>
    <s v="수리 3차"/>
    <m/>
    <n v="1"/>
    <m/>
    <n v="20"/>
    <n v="20"/>
    <m/>
    <m/>
    <n v="1"/>
    <s v="43902Container q'ty"/>
    <s v="43902Pallet "/>
    <n v="20"/>
    <s v="Pallet "/>
    <s v="하이몬 월남쌈소스 295ml"/>
    <m/>
    <n v="1"/>
    <s v="BKKFE2000509A"/>
    <m/>
    <m/>
    <m/>
    <m/>
  </r>
  <r>
    <x v="49"/>
    <x v="0"/>
    <x v="282"/>
    <s v="펜타 1차"/>
    <m/>
    <n v="1"/>
    <m/>
    <n v="10"/>
    <n v="10"/>
    <m/>
    <m/>
    <n v="1"/>
    <s v="43902Container q'ty"/>
    <s v="43902Pallet "/>
    <n v="20"/>
    <s v="Pallet "/>
    <s v="하이몬 피넛월남쌈소스 230g"/>
    <m/>
    <n v="1"/>
    <s v="BKKFE2000508"/>
    <m/>
    <m/>
    <m/>
    <m/>
  </r>
  <r>
    <x v="49"/>
    <x v="0"/>
    <x v="282"/>
    <s v="펜타 1차"/>
    <m/>
    <m/>
    <m/>
    <n v="10"/>
    <n v="10"/>
    <m/>
    <m/>
    <n v="0"/>
    <s v="43902Container q'ty"/>
    <s v="43902Pallet "/>
    <m/>
    <s v="Pallet "/>
    <s v="하이몬 피넛월남쌈소스 4.8kg"/>
    <m/>
    <m/>
    <s v="BKKFE2000508"/>
    <m/>
    <m/>
    <m/>
    <m/>
  </r>
  <r>
    <x v="49"/>
    <x v="0"/>
    <x v="283"/>
    <s v="수리 2차"/>
    <m/>
    <n v="1"/>
    <m/>
    <n v="20"/>
    <n v="20"/>
    <m/>
    <m/>
    <n v="1"/>
    <s v="43902Container q'ty"/>
    <s v="43902Pallet "/>
    <n v="20"/>
    <s v="Pallet "/>
    <s v="몬 스위트칠리소스 20L"/>
    <m/>
    <n v="1"/>
    <s v="BKKFE2000509"/>
    <m/>
    <m/>
    <m/>
    <m/>
  </r>
  <r>
    <x v="49"/>
    <x v="0"/>
    <x v="284"/>
    <s v="수리 4차"/>
    <m/>
    <n v="1"/>
    <m/>
    <n v="12"/>
    <n v="12"/>
    <m/>
    <m/>
    <n v="1"/>
    <s v="43902Container q'ty"/>
    <s v="43902Pallet "/>
    <n v="20"/>
    <s v="Pallet "/>
    <s v="몬 스위트칠리소스 5L"/>
    <m/>
    <n v="1"/>
    <s v="BKKFE2000509"/>
    <m/>
    <m/>
    <m/>
    <m/>
  </r>
  <r>
    <x v="49"/>
    <x v="0"/>
    <x v="284"/>
    <s v="수리 4차"/>
    <m/>
    <m/>
    <m/>
    <n v="8"/>
    <n v="8"/>
    <m/>
    <m/>
    <n v="0"/>
    <s v="43902Container q'ty"/>
    <s v="43902Pallet "/>
    <m/>
    <s v="Pallet "/>
    <s v="수리 굴소스 5L"/>
    <m/>
    <m/>
    <s v="BKKFE2000509"/>
    <m/>
    <m/>
    <m/>
    <m/>
  </r>
  <r>
    <x v="49"/>
    <x v="0"/>
    <x v="285"/>
    <s v="수리 32차"/>
    <m/>
    <n v="1"/>
    <m/>
    <n v="20"/>
    <n v="20"/>
    <m/>
    <m/>
    <n v="1"/>
    <s v="43902Container q'ty"/>
    <s v="43902Pallet "/>
    <n v="20"/>
    <s v="Pallet "/>
    <s v="포아시아 스위트칠리소스 690ml"/>
    <m/>
    <n v="1"/>
    <s v="BKKFE2000509"/>
    <m/>
    <m/>
    <m/>
    <m/>
  </r>
  <r>
    <x v="49"/>
    <x v="0"/>
    <x v="286"/>
    <s v="세계 1차"/>
    <n v="1"/>
    <m/>
    <m/>
    <n v="10"/>
    <n v="10"/>
    <m/>
    <m/>
    <n v="1"/>
    <s v="43902Container q'ty"/>
    <s v="43902Pallet "/>
    <n v="25"/>
    <s v="Pallet "/>
    <s v="뉴 월남쌈(원형16cm) 300g"/>
    <m/>
    <n v="1"/>
    <s v="HSE2003004"/>
    <m/>
    <m/>
    <m/>
    <m/>
  </r>
  <r>
    <x v="49"/>
    <x v="0"/>
    <x v="286"/>
    <s v="세계 2차"/>
    <m/>
    <m/>
    <m/>
    <n v="10"/>
    <n v="10"/>
    <m/>
    <m/>
    <n v="0"/>
    <s v="43902Container q'ty"/>
    <s v="43902Pallet "/>
    <m/>
    <s v="Pallet "/>
    <s v="몬 월남쌈(원형16cm) 100g(48입)"/>
    <m/>
    <m/>
    <s v="HSE2003004"/>
    <m/>
    <m/>
    <m/>
    <m/>
  </r>
  <r>
    <x v="50"/>
    <x v="6"/>
    <x v="287"/>
    <n v="827470"/>
    <m/>
    <n v="1"/>
    <m/>
    <s v="직상작업"/>
    <s v="직상작업"/>
    <n v="86"/>
    <m/>
    <n v="1"/>
    <s v="43903Container q'ty"/>
    <s v="43903bulk"/>
    <n v="30"/>
    <s v="bulk"/>
    <s v="전자부품"/>
    <m/>
    <n v="1"/>
    <s v="WDFCGBF23462119A"/>
    <m/>
    <m/>
    <m/>
    <m/>
  </r>
  <r>
    <x v="50"/>
    <x v="6"/>
    <x v="287"/>
    <n v="827470"/>
    <m/>
    <m/>
    <m/>
    <s v="직상작업"/>
    <s v="직상작업"/>
    <n v="71"/>
    <m/>
    <n v="0"/>
    <s v="43903Container q'ty"/>
    <s v="43903bulk"/>
    <m/>
    <s v="bulk"/>
    <s v="전자부품"/>
    <m/>
    <m/>
    <s v="WDFCGBF23462119B"/>
    <m/>
    <m/>
    <m/>
    <m/>
  </r>
  <r>
    <x v="51"/>
    <x v="0"/>
    <x v="288"/>
    <s v="푸드블레싱 1차"/>
    <m/>
    <n v="1"/>
    <m/>
    <n v="20"/>
    <n v="20"/>
    <m/>
    <m/>
    <n v="1"/>
    <s v="43906Container q'ty"/>
    <s v="43906Pallet "/>
    <n v="20"/>
    <s v="Pallet "/>
    <s v="하이몬 칠리샤브수끼소스 300ml"/>
    <m/>
    <n v="1"/>
    <s v="BKKFE2000554"/>
    <m/>
    <m/>
    <m/>
    <m/>
  </r>
  <r>
    <x v="51"/>
    <x v="0"/>
    <x v="289"/>
    <s v="펜타 2차"/>
    <m/>
    <n v="1"/>
    <m/>
    <n v="10"/>
    <n v="10"/>
    <m/>
    <m/>
    <n v="1"/>
    <s v="43906Container q'ty"/>
    <s v="43906Pallet "/>
    <m/>
    <s v="Pallet "/>
    <s v="하이몬 피넛월남쌈소스 230g"/>
    <m/>
    <n v="1"/>
    <s v="BKKFE2000569"/>
    <m/>
    <m/>
    <m/>
    <m/>
  </r>
  <r>
    <x v="51"/>
    <x v="0"/>
    <x v="289"/>
    <s v="펜타 2차"/>
    <m/>
    <m/>
    <m/>
    <n v="10"/>
    <n v="10"/>
    <m/>
    <m/>
    <n v="0"/>
    <s v="43906Container q'ty"/>
    <s v="43906Pallet "/>
    <m/>
    <s v="Pallet "/>
    <s v="하이몬 쌀국수장국 4.5kg"/>
    <m/>
    <m/>
    <s v="BKKFE2000569"/>
    <m/>
    <m/>
    <m/>
    <m/>
  </r>
  <r>
    <x v="51"/>
    <x v="0"/>
    <x v="290"/>
    <s v="펜타 3차"/>
    <m/>
    <n v="1"/>
    <m/>
    <n v="2"/>
    <n v="2"/>
    <m/>
    <m/>
    <n v="1"/>
    <s v="43906Container q'ty"/>
    <s v="43906Pallet "/>
    <m/>
    <s v="Pallet "/>
    <s v="하이몬 피넛월남쌈소스 230g(홈플용)"/>
    <m/>
    <n v="1"/>
    <s v="BKKFE2000568"/>
    <m/>
    <m/>
    <m/>
    <m/>
  </r>
  <r>
    <x v="51"/>
    <x v="0"/>
    <x v="290"/>
    <s v="펜타 3차"/>
    <m/>
    <m/>
    <m/>
    <n v="10"/>
    <n v="10"/>
    <m/>
    <m/>
    <n v="0"/>
    <s v="43906Container q'ty"/>
    <s v="43906Pallet "/>
    <m/>
    <s v="Pallet "/>
    <s v="하이몬 쌀국수장국 4.5kg"/>
    <m/>
    <m/>
    <s v="BKKFE2000568"/>
    <m/>
    <m/>
    <m/>
    <m/>
  </r>
  <r>
    <x v="51"/>
    <x v="9"/>
    <x v="291"/>
    <n v="1071717"/>
    <m/>
    <n v="1"/>
    <m/>
    <n v="40"/>
    <n v="1000"/>
    <m/>
    <m/>
    <n v="1"/>
    <s v="43906Container q'ty"/>
    <s v="43906bulk"/>
    <m/>
    <s v="bulk"/>
    <s v="트레할로스"/>
    <m/>
    <n v="2"/>
    <s v="WDFCREV16442192"/>
    <m/>
    <m/>
    <m/>
    <m/>
  </r>
  <r>
    <x v="51"/>
    <x v="1"/>
    <x v="292"/>
    <s v="IB110919"/>
    <m/>
    <n v="1"/>
    <m/>
    <n v="10"/>
    <n v="600"/>
    <m/>
    <m/>
    <n v="1"/>
    <s v="43906Container q'ty"/>
    <s v="43906Pallet "/>
    <m/>
    <s v="Pallet "/>
    <s v="임프루버"/>
    <m/>
    <n v="1"/>
    <s v="NSE00300060"/>
    <m/>
    <m/>
    <m/>
    <m/>
  </r>
  <r>
    <x v="51"/>
    <x v="1"/>
    <x v="293"/>
    <s v="IB110920"/>
    <m/>
    <n v="1"/>
    <m/>
    <n v="10"/>
    <n v="600"/>
    <m/>
    <m/>
    <n v="1"/>
    <s v="43906Container q'ty"/>
    <s v="43906Pallet "/>
    <m/>
    <s v="Pallet "/>
    <s v="임프루버"/>
    <m/>
    <n v="1"/>
    <s v="NSE00300060"/>
    <m/>
    <m/>
    <m/>
    <m/>
  </r>
  <r>
    <x v="52"/>
    <x v="0"/>
    <x v="294"/>
    <s v="타이코코넛 1차"/>
    <m/>
    <n v="1"/>
    <m/>
    <n v="10"/>
    <n v="10"/>
    <m/>
    <m/>
    <n v="1"/>
    <s v="43907Container q'ty"/>
    <s v="43907Pallet "/>
    <n v="15"/>
    <s v="Pallet "/>
    <s v="몬 코코넛밀크 2900ml"/>
    <m/>
    <n v="1"/>
    <s v="BKKFE2000532"/>
    <m/>
    <m/>
    <m/>
    <m/>
  </r>
  <r>
    <x v="52"/>
    <x v="0"/>
    <x v="295"/>
    <s v="타이코코넛 2차"/>
    <m/>
    <n v="1"/>
    <m/>
    <n v="10"/>
    <n v="10"/>
    <m/>
    <m/>
    <n v="1"/>
    <s v="43907Container q'ty"/>
    <s v="43907Pallet "/>
    <n v="15"/>
    <s v="Pallet "/>
    <s v="몬 코코넛밀크 400ml"/>
    <m/>
    <n v="1"/>
    <s v="BKKFE2000531"/>
    <m/>
    <m/>
    <m/>
    <m/>
  </r>
  <r>
    <x v="52"/>
    <x v="2"/>
    <x v="296"/>
    <s v="WHLF315789"/>
    <n v="1"/>
    <m/>
    <m/>
    <n v="25"/>
    <n v="740"/>
    <m/>
    <m/>
    <n v="1"/>
    <s v="43907Container q'ty"/>
    <s v="43907bulk"/>
    <n v="117"/>
    <s v="bulk"/>
    <m/>
    <m/>
    <n v="2"/>
    <s v="PLITW4B00375"/>
    <m/>
    <m/>
    <m/>
    <m/>
  </r>
  <r>
    <x v="52"/>
    <x v="2"/>
    <x v="297"/>
    <s v="WHLF322806"/>
    <n v="1"/>
    <m/>
    <m/>
    <n v="41"/>
    <n v="910"/>
    <m/>
    <m/>
    <n v="1"/>
    <s v="43907Container q'ty"/>
    <s v="43907bulk"/>
    <n v="150"/>
    <s v="bulk"/>
    <m/>
    <m/>
    <n v="2"/>
    <s v="PLITW4B00375"/>
    <m/>
    <m/>
    <m/>
    <m/>
  </r>
  <r>
    <x v="52"/>
    <x v="2"/>
    <x v="298"/>
    <s v="WHLF288523"/>
    <n v="1"/>
    <m/>
    <m/>
    <n v="39"/>
    <n v="460"/>
    <m/>
    <m/>
    <n v="1"/>
    <s v="43907Container q'ty"/>
    <s v="43907bulk"/>
    <n v="83"/>
    <s v="bulk"/>
    <m/>
    <m/>
    <n v="2"/>
    <s v="PLITW4B00375"/>
    <m/>
    <m/>
    <m/>
    <m/>
  </r>
  <r>
    <x v="52"/>
    <x v="2"/>
    <x v="299"/>
    <s v="WHLF288560"/>
    <n v="1"/>
    <m/>
    <m/>
    <n v="41"/>
    <n v="600"/>
    <m/>
    <m/>
    <n v="1"/>
    <s v="43907Container q'ty"/>
    <s v="43907bulk"/>
    <n v="70"/>
    <s v="bulk"/>
    <m/>
    <m/>
    <n v="2"/>
    <s v="PLITW4B00375"/>
    <m/>
    <m/>
    <m/>
    <m/>
  </r>
  <r>
    <x v="52"/>
    <x v="2"/>
    <x v="300"/>
    <s v="WHLF322854"/>
    <n v="1"/>
    <m/>
    <m/>
    <n v="58"/>
    <n v="1399"/>
    <m/>
    <m/>
    <n v="1"/>
    <s v="43907Container q'ty"/>
    <s v="43907bulk"/>
    <n v="170"/>
    <s v="bulk"/>
    <m/>
    <m/>
    <n v="2"/>
    <s v="PLITW4B00375"/>
    <m/>
    <m/>
    <m/>
    <m/>
  </r>
  <r>
    <x v="52"/>
    <x v="2"/>
    <x v="301"/>
    <s v="WHLF290392"/>
    <m/>
    <n v="1"/>
    <m/>
    <n v="17"/>
    <n v="800"/>
    <m/>
    <m/>
    <n v="1"/>
    <s v="43907Container q'ty"/>
    <s v="43907bulk"/>
    <n v="80"/>
    <s v="bulk"/>
    <m/>
    <m/>
    <n v="2"/>
    <s v="PLITW4B00375"/>
    <m/>
    <m/>
    <m/>
    <m/>
  </r>
  <r>
    <x v="53"/>
    <x v="0"/>
    <x v="302"/>
    <s v="AGC 5차"/>
    <m/>
    <n v="1"/>
    <m/>
    <n v="8"/>
    <n v="8"/>
    <m/>
    <m/>
    <n v="1"/>
    <s v="43908Container q'ty"/>
    <s v="43908Pallet "/>
    <n v="20"/>
    <s v="Pallet "/>
    <s v="발사믹크림 500ml"/>
    <m/>
    <n v="1"/>
    <s v="AMO200052"/>
    <m/>
    <m/>
    <m/>
    <m/>
  </r>
  <r>
    <x v="53"/>
    <x v="0"/>
    <x v="302"/>
    <s v="AGC 5차"/>
    <m/>
    <m/>
    <m/>
    <n v="1"/>
    <n v="1"/>
    <m/>
    <m/>
    <n v="0"/>
    <s v="43908Container q'ty"/>
    <s v="43908Pallet "/>
    <m/>
    <s v="Pallet "/>
    <s v="발사믹식초 500ml"/>
    <m/>
    <m/>
    <s v="AMO200052"/>
    <m/>
    <m/>
    <m/>
    <m/>
  </r>
  <r>
    <x v="53"/>
    <x v="0"/>
    <x v="302"/>
    <s v="AGC 5차"/>
    <m/>
    <m/>
    <m/>
    <n v="1"/>
    <n v="1"/>
    <m/>
    <m/>
    <n v="0"/>
    <s v="43908Container q'ty"/>
    <s v="43908Pallet "/>
    <m/>
    <s v="Pallet "/>
    <s v="발사믹식초 5L"/>
    <m/>
    <m/>
    <s v="AMO200052"/>
    <m/>
    <m/>
    <m/>
    <m/>
  </r>
  <r>
    <x v="53"/>
    <x v="1"/>
    <x v="303"/>
    <s v="M25578"/>
    <m/>
    <n v="1"/>
    <m/>
    <n v="12"/>
    <n v="12"/>
    <m/>
    <m/>
    <n v="1"/>
    <s v="43908Container q'ty"/>
    <s v="43908Pallet "/>
    <n v="15"/>
    <s v="Pallet "/>
    <s v="팻 블렌드 안하이드로우스 "/>
    <m/>
    <n v="1"/>
    <s v="MAEU606926276"/>
    <m/>
    <m/>
    <m/>
    <s v="상온버터"/>
  </r>
  <r>
    <x v="53"/>
    <x v="1"/>
    <x v="304"/>
    <s v="M25579"/>
    <m/>
    <n v="1"/>
    <m/>
    <n v="12"/>
    <n v="12"/>
    <m/>
    <m/>
    <n v="1"/>
    <s v="43908Container q'ty"/>
    <s v="43908Pallet "/>
    <n v="15"/>
    <s v="Pallet "/>
    <s v="팻 블렌드 안하이드로우스 "/>
    <m/>
    <n v="1"/>
    <s v="MAEU606926276"/>
    <m/>
    <m/>
    <m/>
    <s v="상온버터"/>
  </r>
  <r>
    <x v="53"/>
    <x v="1"/>
    <x v="305"/>
    <s v="M25577"/>
    <m/>
    <n v="1"/>
    <m/>
    <n v="12"/>
    <n v="12"/>
    <m/>
    <m/>
    <n v="1"/>
    <s v="43908Container q'ty"/>
    <s v="43908Pallet "/>
    <n v="15"/>
    <s v="Pallet "/>
    <s v="팻 블렌드 안하이드로우스 "/>
    <m/>
    <n v="1"/>
    <s v="MAEU606926276"/>
    <m/>
    <m/>
    <m/>
    <s v="상온버터"/>
  </r>
  <r>
    <x v="53"/>
    <x v="1"/>
    <x v="306"/>
    <s v="M25576"/>
    <m/>
    <n v="1"/>
    <m/>
    <n v="12"/>
    <n v="12"/>
    <m/>
    <m/>
    <n v="1"/>
    <s v="43908Container q'ty"/>
    <s v="43908Pallet "/>
    <n v="15"/>
    <s v="Pallet "/>
    <s v="팻 블렌드 안하이드로우스 "/>
    <m/>
    <n v="1"/>
    <s v="MAEU606926276"/>
    <m/>
    <m/>
    <m/>
    <s v="상온버터"/>
  </r>
  <r>
    <x v="54"/>
    <x v="0"/>
    <x v="307"/>
    <s v="타이와 1차"/>
    <n v="1"/>
    <m/>
    <m/>
    <n v="4"/>
    <n v="120"/>
    <m/>
    <m/>
    <n v="1"/>
    <s v="43909Container q'ty"/>
    <s v="43909bulk"/>
    <n v="207"/>
    <s v="bulk"/>
    <s v="멍빈누들 200g"/>
    <m/>
    <n v="1"/>
    <s v="BKKFE2000529"/>
    <m/>
    <m/>
    <m/>
    <m/>
  </r>
  <r>
    <x v="54"/>
    <x v="0"/>
    <x v="307"/>
    <s v="타이와 1차"/>
    <m/>
    <m/>
    <m/>
    <n v="24"/>
    <n v="840"/>
    <m/>
    <m/>
    <n v="0"/>
    <s v="43909Container q'ty"/>
    <s v="43909bulk"/>
    <m/>
    <s v="bulk"/>
    <s v="멍빈누들 500g"/>
    <m/>
    <m/>
    <s v="BKKFE2000529"/>
    <m/>
    <m/>
    <m/>
    <m/>
  </r>
  <r>
    <x v="54"/>
    <x v="0"/>
    <x v="308"/>
    <s v="수리 6차"/>
    <m/>
    <n v="1"/>
    <m/>
    <n v="20"/>
    <n v="20"/>
    <m/>
    <m/>
    <n v="1"/>
    <s v="43909Container q'ty"/>
    <s v="43909Pallet "/>
    <n v="20"/>
    <s v="Pallet "/>
    <s v="몬 스위트칠리소스 295ml"/>
    <m/>
    <n v="1"/>
    <s v="BKKFE2000602"/>
    <m/>
    <m/>
    <m/>
    <m/>
  </r>
  <r>
    <x v="54"/>
    <x v="0"/>
    <x v="309"/>
    <s v="수리 7차"/>
    <m/>
    <n v="1"/>
    <m/>
    <n v="20"/>
    <n v="20"/>
    <m/>
    <m/>
    <n v="1"/>
    <s v="43909Container q'ty"/>
    <s v="43909Pallet "/>
    <n v="20"/>
    <s v="Pallet "/>
    <s v="몬 스위트칠리소스 295ml"/>
    <m/>
    <n v="1"/>
    <s v="BKKFE2000602"/>
    <m/>
    <m/>
    <m/>
    <m/>
  </r>
  <r>
    <x v="54"/>
    <x v="0"/>
    <x v="310"/>
    <s v="수리 11차"/>
    <m/>
    <n v="1"/>
    <m/>
    <n v="14"/>
    <n v="14"/>
    <m/>
    <m/>
    <n v="1"/>
    <s v="43909Container q'ty"/>
    <s v="43909Pallet "/>
    <n v="20"/>
    <s v="Pallet "/>
    <s v="몬 스위트칠리소스 5L"/>
    <m/>
    <n v="1"/>
    <s v="BKKFE2000602"/>
    <m/>
    <m/>
    <m/>
    <m/>
  </r>
  <r>
    <x v="54"/>
    <x v="0"/>
    <x v="310"/>
    <s v="수리 11차"/>
    <m/>
    <m/>
    <m/>
    <n v="2"/>
    <n v="2"/>
    <m/>
    <m/>
    <n v="0"/>
    <s v="43909Container q'ty"/>
    <s v="43909Pallet "/>
    <m/>
    <s v="Pallet "/>
    <s v="수리 스프링롤소스 435ml"/>
    <m/>
    <m/>
    <s v="BKKFE2000602"/>
    <m/>
    <m/>
    <m/>
    <m/>
  </r>
  <r>
    <x v="54"/>
    <x v="0"/>
    <x v="310"/>
    <s v="수리 11차"/>
    <m/>
    <m/>
    <m/>
    <n v="4"/>
    <n v="4"/>
    <m/>
    <m/>
    <n v="0"/>
    <s v="43909Container q'ty"/>
    <s v="43909Pallet "/>
    <m/>
    <s v="Pallet "/>
    <s v="수리 칠리페이스트(똠얌) 3kg"/>
    <m/>
    <m/>
    <s v="BKKFE2000602"/>
    <m/>
    <m/>
    <m/>
    <m/>
  </r>
  <r>
    <x v="54"/>
    <x v="0"/>
    <x v="311"/>
    <s v="수리 12차"/>
    <m/>
    <n v="1"/>
    <m/>
    <n v="12"/>
    <n v="12"/>
    <m/>
    <m/>
    <n v="1"/>
    <s v="43909Container q'ty"/>
    <s v="43909Pallet "/>
    <n v="20"/>
    <s v="Pallet "/>
    <s v="몬 스위트칠리소스 5L"/>
    <m/>
    <n v="1"/>
    <s v="BKKFE2000602"/>
    <m/>
    <m/>
    <m/>
    <m/>
  </r>
  <r>
    <x v="54"/>
    <x v="0"/>
    <x v="311"/>
    <s v="수리 12차"/>
    <m/>
    <m/>
    <m/>
    <n v="3"/>
    <n v="3"/>
    <m/>
    <m/>
    <n v="0"/>
    <s v="43909Container q'ty"/>
    <s v="43909Pallet "/>
    <m/>
    <s v="Pallet "/>
    <s v="수리 블랙빈소스 295ml"/>
    <m/>
    <m/>
    <s v="BKKFE2000602"/>
    <m/>
    <m/>
    <m/>
    <m/>
  </r>
  <r>
    <x v="54"/>
    <x v="0"/>
    <x v="311"/>
    <s v="수리 12차"/>
    <m/>
    <m/>
    <m/>
    <n v="5"/>
    <n v="5"/>
    <m/>
    <m/>
    <n v="0"/>
    <s v="43909Container q'ty"/>
    <s v="43909Pallet "/>
    <m/>
    <s v="Pallet "/>
    <s v="수리 블랙빈소스 5L"/>
    <m/>
    <m/>
    <s v="BKKFE2000602"/>
    <m/>
    <m/>
    <m/>
    <m/>
  </r>
  <r>
    <x v="54"/>
    <x v="0"/>
    <x v="312"/>
    <s v="수리 317차"/>
    <m/>
    <n v="1"/>
    <m/>
    <n v="10"/>
    <n v="10"/>
    <m/>
    <m/>
    <n v="1"/>
    <s v="43909Container q'ty"/>
    <s v="43909Pallet "/>
    <n v="20"/>
    <s v="Pallet "/>
    <s v="몬 스위트칠리소스 5L"/>
    <m/>
    <n v="1"/>
    <s v="BKKFE2000602"/>
    <m/>
    <m/>
    <m/>
    <m/>
  </r>
  <r>
    <x v="54"/>
    <x v="0"/>
    <x v="312"/>
    <s v="수리 317차"/>
    <m/>
    <m/>
    <m/>
    <n v="5"/>
    <n v="5"/>
    <m/>
    <m/>
    <n v="0"/>
    <s v="43909Container q'ty"/>
    <s v="43909Pallet "/>
    <m/>
    <s v="Pallet "/>
    <s v="몬 파인애플 월남쌈소스 295ml"/>
    <m/>
    <m/>
    <s v="BKKFE2000602"/>
    <m/>
    <m/>
    <m/>
    <m/>
  </r>
  <r>
    <x v="54"/>
    <x v="0"/>
    <x v="312"/>
    <s v="수리 317차"/>
    <m/>
    <m/>
    <m/>
    <n v="3"/>
    <n v="3"/>
    <m/>
    <m/>
    <n v="0"/>
    <s v="43909Container q'ty"/>
    <s v="43909Pallet "/>
    <m/>
    <s v="Pallet "/>
    <s v="수리 휘시소스 295ml"/>
    <m/>
    <m/>
    <s v="BKKFE2000602"/>
    <m/>
    <m/>
    <m/>
    <m/>
  </r>
  <r>
    <x v="54"/>
    <x v="0"/>
    <x v="312"/>
    <s v="수리 317차"/>
    <m/>
    <m/>
    <m/>
    <n v="2"/>
    <n v="2"/>
    <m/>
    <m/>
    <n v="0"/>
    <s v="43909Container q'ty"/>
    <s v="43909Pallet "/>
    <m/>
    <s v="Pallet "/>
    <s v="수리 호이신소스 435ml"/>
    <m/>
    <m/>
    <s v="BKKFE2000602"/>
    <m/>
    <m/>
    <m/>
    <m/>
  </r>
  <r>
    <x v="55"/>
    <x v="0"/>
    <x v="313"/>
    <s v="큐플러스 7차"/>
    <m/>
    <n v="1"/>
    <m/>
    <n v="5"/>
    <n v="5"/>
    <m/>
    <m/>
    <n v="1"/>
    <s v="43910Container q'ty"/>
    <s v="43910Pallet "/>
    <n v="20"/>
    <s v="Pallet "/>
    <s v="건고추 500g"/>
    <m/>
    <n v="1"/>
    <s v="BKKFE2000597"/>
    <m/>
    <m/>
    <m/>
    <m/>
  </r>
  <r>
    <x v="55"/>
    <x v="0"/>
    <x v="313"/>
    <s v="큐플러스 7차"/>
    <m/>
    <m/>
    <m/>
    <n v="5"/>
    <n v="5"/>
    <m/>
    <m/>
    <n v="0"/>
    <s v="43910Container q'ty"/>
    <s v="43910Pallet "/>
    <m/>
    <s v="Pallet "/>
    <s v="건조라임잎 50g"/>
    <m/>
    <n v="1"/>
    <s v="BKKFE2000597"/>
    <m/>
    <m/>
    <m/>
    <m/>
  </r>
  <r>
    <x v="55"/>
    <x v="0"/>
    <x v="314"/>
    <s v="타이아시아 3차"/>
    <m/>
    <n v="1"/>
    <m/>
    <n v="10"/>
    <n v="10"/>
    <m/>
    <m/>
    <n v="1"/>
    <s v="43910Container q'ty"/>
    <s v="43910Pallet "/>
    <n v="20"/>
    <s v="Pallet "/>
    <s v="타이누들 1mm 400g"/>
    <m/>
    <n v="1"/>
    <s v="HFIBKO030012"/>
    <m/>
    <m/>
    <m/>
    <m/>
  </r>
  <r>
    <x v="55"/>
    <x v="0"/>
    <x v="315"/>
    <s v="타이아시아 4차"/>
    <m/>
    <n v="1"/>
    <m/>
    <n v="10"/>
    <n v="10"/>
    <m/>
    <m/>
    <n v="1"/>
    <s v="43910Container q'ty"/>
    <s v="43910Pallet "/>
    <n v="20"/>
    <s v="Pallet "/>
    <s v="타이누들 3mm 400g"/>
    <m/>
    <n v="1"/>
    <s v="HFIBKO030012"/>
    <m/>
    <m/>
    <m/>
    <m/>
  </r>
  <r>
    <x v="55"/>
    <x v="6"/>
    <x v="316"/>
    <n v="822848"/>
    <m/>
    <n v="1"/>
    <m/>
    <s v="직상작업"/>
    <s v="직상작업"/>
    <n v="65"/>
    <m/>
    <n v="1"/>
    <s v="43910Container q'ty"/>
    <s v="43910bulk"/>
    <n v="30"/>
    <s v="bulk"/>
    <s v="전자부품"/>
    <m/>
    <n v="1"/>
    <s v="WDFCGBF23492119A"/>
    <m/>
    <m/>
    <m/>
    <m/>
  </r>
  <r>
    <x v="55"/>
    <x v="6"/>
    <x v="316"/>
    <n v="822848"/>
    <m/>
    <m/>
    <m/>
    <s v="직상작업"/>
    <s v="직상작업"/>
    <n v="71"/>
    <m/>
    <n v="0"/>
    <s v="43910Container q'ty"/>
    <s v="43910bulk"/>
    <m/>
    <s v="bulk"/>
    <s v="전자부품"/>
    <m/>
    <m/>
    <s v="WDFCGBF23492119B"/>
    <m/>
    <m/>
    <m/>
    <m/>
  </r>
  <r>
    <x v="56"/>
    <x v="0"/>
    <x v="317"/>
    <s v="수리 8차"/>
    <m/>
    <n v="1"/>
    <m/>
    <n v="20"/>
    <n v="20"/>
    <m/>
    <m/>
    <n v="1"/>
    <s v="43913Container q'ty"/>
    <s v="43913Pallet "/>
    <n v="20"/>
    <s v="Pallet "/>
    <s v="수리 쓰리라차소스 5L"/>
    <m/>
    <n v="1"/>
    <s v="BKKFE2000602A"/>
    <m/>
    <m/>
    <m/>
    <m/>
  </r>
  <r>
    <x v="56"/>
    <x v="0"/>
    <x v="318"/>
    <s v="수리 9차"/>
    <m/>
    <n v="1"/>
    <m/>
    <n v="20"/>
    <n v="20"/>
    <m/>
    <m/>
    <n v="1"/>
    <s v="43913Container q'ty"/>
    <s v="43913Pallet "/>
    <n v="20"/>
    <s v="Pallet "/>
    <s v="수리 쓰리라차소스 5L"/>
    <m/>
    <n v="1"/>
    <s v="BKKFE2000602A"/>
    <m/>
    <m/>
    <m/>
    <m/>
  </r>
  <r>
    <x v="56"/>
    <x v="0"/>
    <x v="319"/>
    <s v="스퀴드 1차"/>
    <m/>
    <n v="1"/>
    <m/>
    <n v="2"/>
    <n v="2"/>
    <m/>
    <m/>
    <n v="1"/>
    <s v="43913Container q'ty"/>
    <s v="43913Pallet "/>
    <n v="20"/>
    <s v="Pallet "/>
    <s v="스퀴드휘시소스 300ml"/>
    <m/>
    <n v="1"/>
    <s v="BKKFE2000642"/>
    <m/>
    <m/>
    <m/>
    <m/>
  </r>
  <r>
    <x v="56"/>
    <x v="0"/>
    <x v="319"/>
    <s v="스퀴드 1차"/>
    <m/>
    <m/>
    <m/>
    <n v="2"/>
    <n v="2"/>
    <m/>
    <m/>
    <n v="0"/>
    <s v="43913Container q'ty"/>
    <s v="43913Pallet "/>
    <n v="20"/>
    <s v="Pallet "/>
    <s v="스퀴드휘시소스 700ml"/>
    <m/>
    <n v="1"/>
    <s v="BKKFE2000642"/>
    <m/>
    <m/>
    <m/>
    <m/>
  </r>
  <r>
    <x v="56"/>
    <x v="0"/>
    <x v="319"/>
    <s v="스퀴드 1차"/>
    <m/>
    <m/>
    <m/>
    <n v="12"/>
    <n v="12"/>
    <m/>
    <m/>
    <n v="0"/>
    <s v="43913Container q'ty"/>
    <s v="43913Pallet "/>
    <n v="20"/>
    <s v="Pallet "/>
    <s v="스퀴드휘시소스 4500ml"/>
    <m/>
    <n v="1"/>
    <s v="BKKFE2000642"/>
    <m/>
    <m/>
    <m/>
    <m/>
  </r>
  <r>
    <x v="56"/>
    <x v="0"/>
    <x v="320"/>
    <s v="세계 3차"/>
    <n v="1"/>
    <m/>
    <m/>
    <n v="10"/>
    <n v="10"/>
    <m/>
    <m/>
    <n v="1"/>
    <s v="43913Container q'ty"/>
    <s v="43913Pallet "/>
    <n v="20"/>
    <s v="Pallet "/>
    <s v="뉴 월남쌈(원형16cm) 300g "/>
    <m/>
    <n v="1"/>
    <s v="HSE2003006"/>
    <m/>
    <m/>
    <m/>
    <m/>
  </r>
  <r>
    <x v="56"/>
    <x v="0"/>
    <x v="320"/>
    <s v="세계 4차"/>
    <m/>
    <m/>
    <m/>
    <n v="10"/>
    <n v="10"/>
    <m/>
    <m/>
    <n v="0"/>
    <s v="43913Container q'ty"/>
    <s v="43913Pallet "/>
    <m/>
    <s v="Pallet "/>
    <s v="뉴 월남쌈(원형16cm) 300g "/>
    <m/>
    <m/>
    <s v="HSE2003006"/>
    <m/>
    <m/>
    <m/>
    <m/>
  </r>
  <r>
    <x v="56"/>
    <x v="8"/>
    <x v="3"/>
    <m/>
    <m/>
    <m/>
    <n v="1"/>
    <n v="15"/>
    <m/>
    <m/>
    <m/>
    <n v="1"/>
    <s v="43913Container q'ty"/>
    <s v="43913Pallet "/>
    <n v="15"/>
    <s v="Pallet "/>
    <s v="유청분말20kg"/>
    <m/>
    <n v="1"/>
    <s v="F2-MEDUBC696599"/>
    <m/>
    <m/>
    <m/>
    <m/>
  </r>
  <r>
    <x v="56"/>
    <x v="8"/>
    <x v="3"/>
    <m/>
    <m/>
    <m/>
    <n v="1"/>
    <n v="17"/>
    <m/>
    <m/>
    <m/>
    <n v="1"/>
    <s v="43913Container q'ty"/>
    <s v="43913Pallet "/>
    <n v="15"/>
    <s v="Pallet "/>
    <s v="유청분말20.4kg"/>
    <m/>
    <n v="1"/>
    <s v="F2-MEDUBC676880"/>
    <m/>
    <m/>
    <m/>
    <m/>
  </r>
  <r>
    <x v="57"/>
    <x v="0"/>
    <x v="321"/>
    <s v="안티치콜리 22차"/>
    <m/>
    <n v="1"/>
    <m/>
    <n v="10"/>
    <n v="10"/>
    <m/>
    <m/>
    <n v="1"/>
    <s v="43914Container q'ty"/>
    <s v="43914Pallet "/>
    <n v="20"/>
    <s v="Pallet "/>
    <s v="발사믹 크림 500ml"/>
    <m/>
    <n v="1"/>
    <s v="XO200009MI02"/>
    <m/>
    <m/>
    <m/>
    <m/>
  </r>
  <r>
    <x v="57"/>
    <x v="0"/>
    <x v="322"/>
    <s v="안티치콜리 23차"/>
    <m/>
    <n v="1"/>
    <m/>
    <n v="4"/>
    <n v="4"/>
    <m/>
    <m/>
    <n v="1"/>
    <s v="43914Container q'ty"/>
    <s v="43914Pallet "/>
    <n v="20"/>
    <s v="Pallet "/>
    <s v="레드와인 식초 500ml"/>
    <m/>
    <n v="1"/>
    <s v="XO200009MI01"/>
    <m/>
    <m/>
    <m/>
    <m/>
  </r>
  <r>
    <x v="57"/>
    <x v="0"/>
    <x v="322"/>
    <s v="안티치콜리 23차"/>
    <m/>
    <m/>
    <m/>
    <n v="6"/>
    <n v="6"/>
    <m/>
    <m/>
    <n v="0"/>
    <s v="43914Container q'ty"/>
    <s v="43914Pallet "/>
    <m/>
    <s v="Pallet "/>
    <s v="화이트와인 식초 500ml"/>
    <m/>
    <m/>
    <s v="XO200009MI01"/>
    <m/>
    <m/>
    <m/>
    <m/>
  </r>
  <r>
    <x v="57"/>
    <x v="0"/>
    <x v="323"/>
    <s v="안티치콜리 24차"/>
    <m/>
    <n v="1"/>
    <m/>
    <n v="3"/>
    <n v="3"/>
    <m/>
    <m/>
    <n v="1"/>
    <s v="43914Container q'ty"/>
    <s v="43914Pallet "/>
    <n v="20"/>
    <s v="Pallet "/>
    <s v="발사믹 식초 500ml"/>
    <m/>
    <n v="1"/>
    <s v="XO200029MI"/>
    <m/>
    <m/>
    <m/>
    <m/>
  </r>
  <r>
    <x v="57"/>
    <x v="0"/>
    <x v="323"/>
    <s v="안티치콜리 24차"/>
    <m/>
    <m/>
    <m/>
    <n v="4"/>
    <n v="4"/>
    <m/>
    <m/>
    <n v="0"/>
    <s v="43914Container q'ty"/>
    <s v="43914Pallet "/>
    <m/>
    <s v="Pallet "/>
    <s v="발사믹 식초 5L"/>
    <m/>
    <m/>
    <s v="XO200029MI"/>
    <m/>
    <m/>
    <m/>
    <m/>
  </r>
  <r>
    <x v="57"/>
    <x v="0"/>
    <x v="323"/>
    <s v="안티치콜리 24차"/>
    <m/>
    <m/>
    <m/>
    <n v="3"/>
    <n v="3"/>
    <m/>
    <m/>
    <n v="0"/>
    <s v="43914Container q'ty"/>
    <s v="43914Pallet "/>
    <m/>
    <s v="Pallet "/>
    <s v="화이트와인 식초 5L "/>
    <m/>
    <m/>
    <s v="XO200029MI"/>
    <m/>
    <m/>
    <m/>
    <m/>
  </r>
  <r>
    <x v="57"/>
    <x v="2"/>
    <x v="324"/>
    <s v="WHLF287194"/>
    <m/>
    <n v="1"/>
    <m/>
    <n v="18"/>
    <n v="830"/>
    <m/>
    <m/>
    <n v="1"/>
    <s v="43914Container q'ty"/>
    <s v="43914bulk"/>
    <n v="45"/>
    <s v="bulk"/>
    <m/>
    <m/>
    <n v="2"/>
    <s v="PLITW4B00433"/>
    <m/>
    <m/>
    <m/>
    <m/>
  </r>
  <r>
    <x v="57"/>
    <x v="2"/>
    <x v="325"/>
    <s v="WHLF289732"/>
    <m/>
    <n v="1"/>
    <m/>
    <n v="29"/>
    <n v="1015"/>
    <m/>
    <m/>
    <n v="1"/>
    <s v="43914Container q'ty"/>
    <s v="43914bulk"/>
    <n v="70"/>
    <s v="bulk"/>
    <m/>
    <m/>
    <n v="2"/>
    <s v="PLITW4B00433"/>
    <m/>
    <m/>
    <m/>
    <m/>
  </r>
  <r>
    <x v="57"/>
    <x v="1"/>
    <x v="326"/>
    <s v="EMCGVK9249"/>
    <m/>
    <n v="1"/>
    <m/>
    <n v="26"/>
    <n v="1242"/>
    <m/>
    <m/>
    <n v="1"/>
    <s v="43914Container q'ty"/>
    <s v="43914bulk"/>
    <n v="220"/>
    <s v="bulk"/>
    <s v="말레이시아산 채종유"/>
    <m/>
    <n v="2"/>
    <s v="EGLV091030021573"/>
    <m/>
    <m/>
    <m/>
    <m/>
  </r>
  <r>
    <x v="57"/>
    <x v="1"/>
    <x v="327"/>
    <s v="CKL808115"/>
    <m/>
    <n v="1"/>
    <m/>
    <n v="28"/>
    <n v="336"/>
    <m/>
    <m/>
    <n v="1"/>
    <s v="43914Container q'ty"/>
    <s v="43914Pallet "/>
    <n v="30"/>
    <s v="Pallet "/>
    <s v="딸기다이스"/>
    <m/>
    <n v="2"/>
    <s v="CKCOTAO7004133"/>
    <m/>
    <m/>
    <m/>
    <m/>
  </r>
  <r>
    <x v="58"/>
    <x v="11"/>
    <x v="328"/>
    <s v="IAAE568654"/>
    <n v="1"/>
    <m/>
    <m/>
    <n v="17"/>
    <m/>
    <n v="850"/>
    <m/>
    <n v="1"/>
    <s v="43915Container q'ty"/>
    <s v="43915Pallet "/>
    <n v="25"/>
    <s v="Pallet "/>
    <s v="E924"/>
    <m/>
    <n v="1"/>
    <s v="A59A003056"/>
    <m/>
    <m/>
    <m/>
    <m/>
  </r>
  <r>
    <x v="58"/>
    <x v="0"/>
    <x v="329"/>
    <s v="유니온 1차"/>
    <n v="1"/>
    <m/>
    <m/>
    <n v="37"/>
    <n v="2550"/>
    <m/>
    <m/>
    <n v="1"/>
    <s v="43915Container q'ty"/>
    <s v="43915bulk"/>
    <n v="215"/>
    <s v="bulk"/>
    <s v="몬 라이스누들 3mm 500g"/>
    <m/>
    <n v="1"/>
    <s v="HFIBKO030004"/>
    <m/>
    <m/>
    <m/>
    <m/>
  </r>
  <r>
    <x v="58"/>
    <x v="0"/>
    <x v="330"/>
    <s v="수리 10차"/>
    <m/>
    <n v="1"/>
    <m/>
    <n v="20"/>
    <n v="20"/>
    <m/>
    <m/>
    <n v="1"/>
    <s v="43915Container q'ty"/>
    <s v="43915Pallet "/>
    <n v="20"/>
    <s v="Pallet "/>
    <s v="수리 파타이소스 5L"/>
    <m/>
    <n v="1"/>
    <s v="BKKFE2000633"/>
    <m/>
    <m/>
    <m/>
    <m/>
  </r>
  <r>
    <x v="58"/>
    <x v="1"/>
    <x v="331"/>
    <n v="170232"/>
    <m/>
    <m/>
    <n v="1"/>
    <n v="2"/>
    <n v="60"/>
    <m/>
    <m/>
    <n v="1"/>
    <s v="43915Container q'ty"/>
    <s v="43915Pallet "/>
    <n v="5"/>
    <s v="Pallet "/>
    <s v="딸기파우더"/>
    <m/>
    <n v="1"/>
    <s v="EURFLQ2030414ICH"/>
    <m/>
    <m/>
    <m/>
    <m/>
  </r>
  <r>
    <x v="58"/>
    <x v="1"/>
    <x v="332"/>
    <s v="KMTC824437"/>
    <n v="1"/>
    <m/>
    <m/>
    <n v="18"/>
    <m/>
    <n v="306"/>
    <m/>
    <n v="1"/>
    <s v="43915Container q'ty"/>
    <s v="43915Pallet "/>
    <n v="25"/>
    <s v="Pallet "/>
    <s v="OPP필름"/>
    <m/>
    <n v="1"/>
    <s v="SSE00300210"/>
    <m/>
    <m/>
    <m/>
    <m/>
  </r>
  <r>
    <x v="58"/>
    <x v="1"/>
    <x v="333"/>
    <s v="KMTC823194"/>
    <n v="1"/>
    <m/>
    <m/>
    <n v="18"/>
    <m/>
    <n v="306"/>
    <m/>
    <n v="1"/>
    <s v="43915Container q'ty"/>
    <s v="43915Pallet "/>
    <n v="25"/>
    <s v="Pallet "/>
    <s v="OPP필름"/>
    <m/>
    <n v="1"/>
    <s v="SSE00300210"/>
    <m/>
    <m/>
    <m/>
    <m/>
  </r>
  <r>
    <x v="59"/>
    <x v="0"/>
    <x v="334"/>
    <s v="푸드블레싱 2차"/>
    <m/>
    <n v="1"/>
    <m/>
    <n v="20"/>
    <n v="1600"/>
    <m/>
    <m/>
    <n v="1"/>
    <s v="43916Container q'ty"/>
    <s v="43916Pallet "/>
    <m/>
    <s v="Pallet "/>
    <s v="하이몬 칠리샤브수끼소스 300ml "/>
    <m/>
    <n v="1"/>
    <s v="BKKFE2000657"/>
    <m/>
    <m/>
    <m/>
    <m/>
  </r>
  <r>
    <x v="59"/>
    <x v="0"/>
    <x v="335"/>
    <s v="수리 15차"/>
    <m/>
    <n v="1"/>
    <m/>
    <n v="20"/>
    <n v="20"/>
    <m/>
    <m/>
    <n v="1"/>
    <s v="43916Container q'ty"/>
    <s v="43916Pallet "/>
    <m/>
    <s v="Pallet "/>
    <s v="하이몬 월남쌈소스 295ml"/>
    <m/>
    <n v="1"/>
    <s v="BKKFE2000659"/>
    <m/>
    <m/>
    <m/>
    <m/>
  </r>
  <r>
    <x v="59"/>
    <x v="0"/>
    <x v="336"/>
    <s v="수리 16차"/>
    <m/>
    <n v="1"/>
    <m/>
    <n v="10"/>
    <n v="10"/>
    <m/>
    <m/>
    <n v="1"/>
    <s v="43916Container q'ty"/>
    <s v="43916Pallet "/>
    <m/>
    <s v="Pallet "/>
    <s v="몬 스위트칠리소스 5L"/>
    <m/>
    <n v="1"/>
    <s v="BKKFE2000659"/>
    <m/>
    <m/>
    <m/>
    <m/>
  </r>
  <r>
    <x v="59"/>
    <x v="0"/>
    <x v="336"/>
    <s v="수리 16차"/>
    <m/>
    <m/>
    <m/>
    <n v="10"/>
    <n v="10"/>
    <m/>
    <m/>
    <n v="0"/>
    <s v="43916Container q'ty"/>
    <s v="43916Pallet "/>
    <m/>
    <s v="Pallet "/>
    <s v="몬 스위트칠리소스 295ml(홈플용)"/>
    <m/>
    <m/>
    <s v="BKKFE2000659"/>
    <m/>
    <m/>
    <m/>
    <m/>
  </r>
  <r>
    <x v="59"/>
    <x v="0"/>
    <x v="337"/>
    <s v="수리 17차"/>
    <m/>
    <n v="1"/>
    <m/>
    <n v="12"/>
    <n v="12"/>
    <m/>
    <m/>
    <n v="1"/>
    <s v="43916Container q'ty"/>
    <s v="43916Pallet "/>
    <m/>
    <s v="Pallet "/>
    <s v="몬 스위트칠리소스 5L"/>
    <m/>
    <n v="1"/>
    <s v="BKKFE2000659"/>
    <m/>
    <m/>
    <m/>
    <m/>
  </r>
  <r>
    <x v="59"/>
    <x v="0"/>
    <x v="337"/>
    <s v="수리 17차"/>
    <m/>
    <m/>
    <m/>
    <n v="3"/>
    <n v="3"/>
    <m/>
    <m/>
    <n v="0"/>
    <s v="43916Container q'ty"/>
    <s v="43916Pallet "/>
    <m/>
    <s v="Pallet "/>
    <s v="수리 호이신소스 435ml"/>
    <m/>
    <m/>
    <s v="BKKFE2000659"/>
    <m/>
    <m/>
    <m/>
    <m/>
  </r>
  <r>
    <x v="59"/>
    <x v="0"/>
    <x v="337"/>
    <s v="수리 17차"/>
    <m/>
    <m/>
    <m/>
    <n v="3"/>
    <n v="3"/>
    <m/>
    <m/>
    <n v="0"/>
    <s v="43916Container q'ty"/>
    <s v="43916Pallet "/>
    <m/>
    <s v="Pallet "/>
    <s v="하이몬 쌀국수칠리소스 230g"/>
    <m/>
    <m/>
    <s v="BKKFE2000659"/>
    <m/>
    <m/>
    <m/>
    <m/>
  </r>
  <r>
    <x v="59"/>
    <x v="0"/>
    <x v="337"/>
    <s v="수리 17차"/>
    <m/>
    <m/>
    <m/>
    <n v="2"/>
    <n v="2"/>
    <m/>
    <m/>
    <n v="0"/>
    <s v="43916Container q'ty"/>
    <s v="43916Pallet "/>
    <m/>
    <s v="Pallet "/>
    <s v="수리 레드칠리피클 227g"/>
    <m/>
    <m/>
    <s v="BKKFE2000659"/>
    <m/>
    <m/>
    <m/>
    <m/>
  </r>
  <r>
    <x v="59"/>
    <x v="0"/>
    <x v="338"/>
    <s v="수리 18차"/>
    <m/>
    <n v="1"/>
    <m/>
    <n v="9"/>
    <n v="9"/>
    <m/>
    <m/>
    <n v="1"/>
    <s v="43916Container q'ty"/>
    <s v="43916Pallet "/>
    <m/>
    <s v="Pallet "/>
    <s v="몬 스위트칠리소스 5L"/>
    <m/>
    <n v="1"/>
    <s v="BKKFE2000659"/>
    <m/>
    <m/>
    <m/>
    <m/>
  </r>
  <r>
    <x v="59"/>
    <x v="0"/>
    <x v="338"/>
    <s v="수리 18차"/>
    <m/>
    <m/>
    <m/>
    <n v="7"/>
    <n v="7"/>
    <m/>
    <m/>
    <n v="0"/>
    <s v="43916Container q'ty"/>
    <s v="43916Pallet "/>
    <m/>
    <s v="Pallet "/>
    <s v="몬 스위트칠리소스 2L"/>
    <m/>
    <m/>
    <s v="BKKFE2000659"/>
    <m/>
    <m/>
    <m/>
    <m/>
  </r>
  <r>
    <x v="59"/>
    <x v="0"/>
    <x v="338"/>
    <s v="수리 18차"/>
    <m/>
    <m/>
    <m/>
    <n v="1"/>
    <n v="1"/>
    <m/>
    <m/>
    <n v="0"/>
    <s v="43916Container q'ty"/>
    <s v="43916Pallet "/>
    <m/>
    <s v="Pallet "/>
    <s v="몬 쓰리라차소스 2L"/>
    <m/>
    <m/>
    <s v="BKKFE2000659"/>
    <m/>
    <m/>
    <m/>
    <m/>
  </r>
  <r>
    <x v="59"/>
    <x v="0"/>
    <x v="338"/>
    <s v="수리 18차"/>
    <m/>
    <m/>
    <m/>
    <n v="3"/>
    <n v="3"/>
    <m/>
    <m/>
    <n v="0"/>
    <s v="43916Container q'ty"/>
    <s v="43916Pallet "/>
    <m/>
    <s v="Pallet "/>
    <s v="월남쌈소스 2L"/>
    <m/>
    <m/>
    <s v="BKKFE2000659"/>
    <m/>
    <m/>
    <m/>
    <m/>
  </r>
  <r>
    <x v="59"/>
    <x v="7"/>
    <x v="339"/>
    <n v="145600"/>
    <m/>
    <n v="1"/>
    <m/>
    <n v="8"/>
    <m/>
    <n v="440"/>
    <m/>
    <n v="1"/>
    <s v="43916Container q'ty"/>
    <s v="43916Pallet "/>
    <m/>
    <s v="Pallet "/>
    <s v="합성수지"/>
    <m/>
    <n v="1"/>
    <s v="ONEYGOAA04032600"/>
    <m/>
    <m/>
    <m/>
    <m/>
  </r>
  <r>
    <x v="59"/>
    <x v="6"/>
    <x v="340"/>
    <n v="835819"/>
    <m/>
    <n v="1"/>
    <m/>
    <s v="직상작업"/>
    <s v="직상작업"/>
    <n v="107"/>
    <m/>
    <n v="1"/>
    <s v="43916Container q'ty"/>
    <s v="43916bulk"/>
    <n v="30"/>
    <s v="bulk"/>
    <s v="전자부품"/>
    <m/>
    <n v="1"/>
    <s v="WDFCGBF23522119A"/>
    <m/>
    <m/>
    <m/>
    <m/>
  </r>
  <r>
    <x v="59"/>
    <x v="6"/>
    <x v="340"/>
    <n v="835819"/>
    <m/>
    <m/>
    <m/>
    <s v="직상작업"/>
    <s v="직상작업"/>
    <n v="116"/>
    <m/>
    <n v="0"/>
    <s v="43916Container q'ty"/>
    <s v="43916bulk"/>
    <m/>
    <s v="bulk"/>
    <s v="전자부품"/>
    <m/>
    <m/>
    <s v="WDFCGBF23522119B"/>
    <m/>
    <m/>
    <m/>
    <m/>
  </r>
  <r>
    <x v="60"/>
    <x v="0"/>
    <x v="341"/>
    <s v="수리 13차"/>
    <m/>
    <n v="1"/>
    <m/>
    <n v="20"/>
    <n v="20"/>
    <m/>
    <m/>
    <n v="1"/>
    <s v="43917Container q'ty"/>
    <s v="43917Pallet "/>
    <n v="25"/>
    <s v="Pallet "/>
    <s v="몬 스위트칠리소스 5L"/>
    <m/>
    <n v="1"/>
    <s v="BKKFE2000659"/>
    <m/>
    <m/>
    <m/>
    <m/>
  </r>
  <r>
    <x v="60"/>
    <x v="0"/>
    <x v="342"/>
    <s v="수리 14차"/>
    <m/>
    <n v="1"/>
    <m/>
    <n v="20"/>
    <n v="20"/>
    <m/>
    <m/>
    <n v="1"/>
    <s v="43917Container q'ty"/>
    <s v="43917Pallet "/>
    <n v="20"/>
    <s v="Pallet "/>
    <s v="몬 스위트칠리소스 20L"/>
    <m/>
    <n v="1"/>
    <s v="BKKFE2000659"/>
    <m/>
    <m/>
    <m/>
    <m/>
  </r>
  <r>
    <x v="60"/>
    <x v="0"/>
    <x v="343"/>
    <s v="타이아시아 5차"/>
    <m/>
    <n v="1"/>
    <m/>
    <n v="8"/>
    <n v="8"/>
    <m/>
    <m/>
    <n v="1"/>
    <s v="43917Container q'ty"/>
    <s v="43917Pallet "/>
    <n v="20"/>
    <s v="Pallet "/>
    <s v="타이누들 5mm 400g"/>
    <m/>
    <n v="1"/>
    <s v="HFIBKO030084"/>
    <m/>
    <m/>
    <m/>
    <m/>
  </r>
  <r>
    <x v="60"/>
    <x v="0"/>
    <x v="343"/>
    <s v="타이아시아 5차"/>
    <m/>
    <m/>
    <m/>
    <n v="2"/>
    <n v="2"/>
    <m/>
    <m/>
    <n v="0"/>
    <s v="43917Container q'ty"/>
    <s v="43917Pallet "/>
    <m/>
    <s v="Pallet "/>
    <s v="타이누들 10mm 400g"/>
    <m/>
    <m/>
    <s v="HFIBKO030084"/>
    <m/>
    <m/>
    <m/>
    <m/>
  </r>
  <r>
    <x v="60"/>
    <x v="1"/>
    <x v="344"/>
    <s v="SIF166370"/>
    <m/>
    <m/>
    <n v="1"/>
    <n v="7"/>
    <n v="330"/>
    <m/>
    <m/>
    <n v="1"/>
    <s v="43917Container q'ty"/>
    <s v="43917Pallet "/>
    <n v="5"/>
    <s v="Pallet "/>
    <s v="오징어 먹물색소"/>
    <m/>
    <n v="1"/>
    <s v="GXAUS20035401"/>
    <m/>
    <m/>
    <m/>
    <m/>
  </r>
  <r>
    <x v="61"/>
    <x v="0"/>
    <x v="345"/>
    <s v="유니온 2차"/>
    <n v="1"/>
    <m/>
    <m/>
    <n v="20"/>
    <n v="1440"/>
    <m/>
    <m/>
    <n v="1"/>
    <s v="43920Container q'ty"/>
    <s v="43920bulk"/>
    <n v="143"/>
    <s v="bulk"/>
    <s v="몬 라이스누들 3mm 250g"/>
    <m/>
    <n v="2"/>
    <s v="HFIBKO030067"/>
    <m/>
    <m/>
    <m/>
    <m/>
  </r>
  <r>
    <x v="61"/>
    <x v="0"/>
    <x v="345"/>
    <s v="유니온 2차"/>
    <m/>
    <m/>
    <m/>
    <n v="8"/>
    <n v="576"/>
    <m/>
    <m/>
    <n v="0"/>
    <s v="43920Container q'ty"/>
    <s v="43920bulk"/>
    <m/>
    <s v="bulk"/>
    <s v="몬 라이스누들 10mm 250g"/>
    <m/>
    <m/>
    <s v="HFIBKO030067"/>
    <m/>
    <m/>
    <m/>
    <m/>
  </r>
  <r>
    <x v="61"/>
    <x v="2"/>
    <x v="346"/>
    <s v="WHLF299504"/>
    <n v="1"/>
    <m/>
    <m/>
    <n v="42"/>
    <n v="500"/>
    <m/>
    <m/>
    <n v="1"/>
    <s v="43920Container q'ty"/>
    <s v="43920bulk"/>
    <n v="90"/>
    <s v="bulk"/>
    <m/>
    <m/>
    <n v="2"/>
    <s v="PLITW4B00476"/>
    <m/>
    <m/>
    <m/>
    <n v="9175"/>
  </r>
  <r>
    <x v="61"/>
    <x v="2"/>
    <x v="347"/>
    <s v="WHLF299497"/>
    <n v="1"/>
    <m/>
    <m/>
    <n v="42"/>
    <n v="500"/>
    <m/>
    <m/>
    <n v="1"/>
    <s v="43920Container q'ty"/>
    <s v="43920bulk"/>
    <n v="95"/>
    <s v="bulk"/>
    <m/>
    <m/>
    <n v="2"/>
    <s v="PLITW4B00476"/>
    <m/>
    <m/>
    <m/>
    <n v="9175"/>
  </r>
  <r>
    <x v="61"/>
    <x v="1"/>
    <x v="348"/>
    <s v="IB166983"/>
    <m/>
    <n v="1"/>
    <m/>
    <n v="10"/>
    <n v="600"/>
    <m/>
    <m/>
    <n v="1"/>
    <s v="43920Container q'ty"/>
    <s v="43920Pallet "/>
    <n v="20"/>
    <s v="Pallet "/>
    <s v="임프루버"/>
    <m/>
    <n v="1"/>
    <s v="NSE00301200"/>
    <m/>
    <m/>
    <m/>
    <m/>
  </r>
  <r>
    <x v="61"/>
    <x v="1"/>
    <x v="349"/>
    <s v="IB166984"/>
    <m/>
    <n v="1"/>
    <m/>
    <n v="10"/>
    <n v="600"/>
    <m/>
    <m/>
    <n v="1"/>
    <s v="43920Container q'ty"/>
    <s v="43920Pallet "/>
    <n v="20"/>
    <s v="Pallet "/>
    <s v="임프루버"/>
    <m/>
    <n v="1"/>
    <s v="NSE00301200"/>
    <m/>
    <m/>
    <m/>
    <m/>
  </r>
  <r>
    <x v="61"/>
    <x v="2"/>
    <x v="34"/>
    <m/>
    <m/>
    <m/>
    <n v="1"/>
    <n v="1"/>
    <n v="7"/>
    <m/>
    <m/>
    <n v="1"/>
    <s v="43920Container q'ty"/>
    <s v="43920bulk"/>
    <n v="5"/>
    <s v="bulk"/>
    <m/>
    <m/>
    <n v="1"/>
    <s v="PLITW6200056"/>
    <m/>
    <m/>
    <m/>
    <m/>
  </r>
  <r>
    <x v="62"/>
    <x v="2"/>
    <x v="350"/>
    <s v="WHLF299410"/>
    <n v="1"/>
    <m/>
    <m/>
    <n v="43"/>
    <n v="1395"/>
    <m/>
    <m/>
    <n v="1"/>
    <s v="43921Container q'ty"/>
    <s v="43921bulk"/>
    <n v="160"/>
    <s v="bulk"/>
    <m/>
    <m/>
    <n v="2"/>
    <s v="PLITW4B00476"/>
    <m/>
    <m/>
    <m/>
    <n v="19647.75"/>
  </r>
  <r>
    <x v="62"/>
    <x v="2"/>
    <x v="351"/>
    <s v="WHLF299539"/>
    <n v="1"/>
    <m/>
    <m/>
    <n v="40"/>
    <n v="1100"/>
    <m/>
    <m/>
    <n v="1"/>
    <s v="43921Container q'ty"/>
    <s v="43921bulk"/>
    <n v="150"/>
    <s v="bulk"/>
    <m/>
    <m/>
    <n v="2"/>
    <s v="PLITW4B00476"/>
    <m/>
    <m/>
    <m/>
    <n v="15456"/>
  </r>
  <r>
    <x v="62"/>
    <x v="2"/>
    <x v="352"/>
    <s v="WHLF302186"/>
    <n v="1"/>
    <m/>
    <m/>
    <n v="37"/>
    <n v="530"/>
    <m/>
    <m/>
    <n v="1"/>
    <s v="43921Container q'ty"/>
    <s v="43921bulk"/>
    <n v="80"/>
    <s v="bulk"/>
    <m/>
    <m/>
    <n v="2"/>
    <s v="PLITW4B00476"/>
    <m/>
    <m/>
    <m/>
    <n v="3848"/>
  </r>
  <r>
    <x v="62"/>
    <x v="2"/>
    <x v="353"/>
    <s v="WHLF297157"/>
    <n v="1"/>
    <m/>
    <m/>
    <n v="50"/>
    <n v="1344"/>
    <m/>
    <m/>
    <n v="1"/>
    <s v="43921Container q'ty"/>
    <s v="43921bulk"/>
    <n v="90"/>
    <s v="bulk"/>
    <m/>
    <m/>
    <n v="2"/>
    <s v="PLITW4B00476"/>
    <m/>
    <m/>
    <m/>
    <n v="17083.349999999999"/>
  </r>
  <r>
    <x v="62"/>
    <x v="2"/>
    <x v="354"/>
    <s v="WHLF302128"/>
    <m/>
    <n v="1"/>
    <m/>
    <n v="21"/>
    <n v="980"/>
    <m/>
    <m/>
    <n v="1"/>
    <s v="43921Container q'ty"/>
    <s v="43921bulk"/>
    <n v="150"/>
    <s v="bulk"/>
    <m/>
    <m/>
    <n v="2"/>
    <s v="PLITW4B00476"/>
    <m/>
    <m/>
    <m/>
    <n v="15680"/>
  </r>
  <r>
    <x v="62"/>
    <x v="0"/>
    <x v="355"/>
    <s v="마스타푸드 1차"/>
    <m/>
    <n v="1"/>
    <m/>
    <n v="1"/>
    <n v="1"/>
    <m/>
    <m/>
    <n v="1"/>
    <s v="43921Container q'ty"/>
    <s v="43921Pallet "/>
    <n v="20"/>
    <s v="Pallet "/>
    <s v="민트젤리 290g"/>
    <m/>
    <n v="1"/>
    <s v="AUSKRE35059"/>
    <m/>
    <m/>
    <m/>
    <m/>
  </r>
  <r>
    <x v="62"/>
    <x v="0"/>
    <x v="355"/>
    <s v="마스타푸드 1차"/>
    <m/>
    <m/>
    <m/>
    <n v="7"/>
    <n v="7"/>
    <m/>
    <m/>
    <n v="0"/>
    <s v="43921Container q'ty"/>
    <s v="43921Pallet "/>
    <m/>
    <s v="Pallet "/>
    <s v="민트젤리 3kg"/>
    <m/>
    <m/>
    <s v="AUSKRE35059"/>
    <m/>
    <m/>
    <m/>
    <m/>
  </r>
  <r>
    <x v="63"/>
    <x v="1"/>
    <x v="356"/>
    <n v="654941"/>
    <n v="1"/>
    <m/>
    <m/>
    <n v="27"/>
    <n v="1260"/>
    <m/>
    <m/>
    <n v="1"/>
    <s v="43922Container q'ty"/>
    <s v="43922Pallet "/>
    <n v="25"/>
    <s v="Pallet "/>
    <s v="캐나다산 채종유"/>
    <m/>
    <n v="1"/>
    <s v="61700105002011"/>
    <m/>
    <m/>
    <m/>
    <m/>
  </r>
  <r>
    <x v="63"/>
    <x v="2"/>
    <x v="357"/>
    <s v="WHLF299783"/>
    <m/>
    <n v="1"/>
    <m/>
    <n v="6"/>
    <n v="249"/>
    <m/>
    <m/>
    <n v="1"/>
    <s v="43922Container q'ty"/>
    <s v="43922bulk"/>
    <n v="25"/>
    <s v="bulk"/>
    <m/>
    <m/>
    <n v="2"/>
    <s v="PLITW4B00476"/>
    <m/>
    <m/>
    <m/>
    <n v="4233"/>
  </r>
  <r>
    <x v="63"/>
    <x v="0"/>
    <x v="358"/>
    <s v="세계 5차"/>
    <n v="1"/>
    <m/>
    <m/>
    <n v="10"/>
    <n v="10"/>
    <m/>
    <m/>
    <n v="1"/>
    <s v="43922Container q'ty"/>
    <s v="43922Pallet "/>
    <n v="25"/>
    <s v="Pallet "/>
    <s v="뉴 월남쌈(사각16cm) 300g"/>
    <m/>
    <n v="1"/>
    <s v="HSE2003009"/>
    <m/>
    <m/>
    <m/>
    <m/>
  </r>
  <r>
    <x v="63"/>
    <x v="0"/>
    <x v="358"/>
    <s v="세계 6차"/>
    <m/>
    <m/>
    <m/>
    <n v="10"/>
    <n v="10"/>
    <m/>
    <m/>
    <n v="0"/>
    <s v="43922Container q'ty"/>
    <s v="43922Pallet "/>
    <m/>
    <s v="Pallet "/>
    <s v="몬 월남쌈(원형16cm) 200g"/>
    <m/>
    <m/>
    <s v="HSE2003009"/>
    <m/>
    <m/>
    <m/>
    <m/>
  </r>
  <r>
    <x v="63"/>
    <x v="0"/>
    <x v="359"/>
    <s v="수리 19차"/>
    <m/>
    <n v="1"/>
    <m/>
    <n v="20"/>
    <n v="20"/>
    <m/>
    <m/>
    <n v="1"/>
    <s v="43922Container q'ty"/>
    <s v="43922Pallet "/>
    <n v="20"/>
    <s v="Pallet "/>
    <s v="몬 스위트칠리소스 295ml"/>
    <m/>
    <n v="1"/>
    <s v="BKKFE2000737"/>
    <m/>
    <m/>
    <m/>
    <m/>
  </r>
  <r>
    <x v="63"/>
    <x v="0"/>
    <x v="360"/>
    <s v="수리 20차"/>
    <m/>
    <n v="1"/>
    <m/>
    <n v="20"/>
    <n v="20"/>
    <m/>
    <m/>
    <n v="1"/>
    <s v="43922Container q'ty"/>
    <s v="43922Pallet "/>
    <n v="20"/>
    <s v="Pallet "/>
    <s v="몬 스위트칠리소스 295ml"/>
    <m/>
    <n v="1"/>
    <s v="BKKFE2000737"/>
    <m/>
    <m/>
    <m/>
    <m/>
  </r>
  <r>
    <x v="63"/>
    <x v="0"/>
    <x v="361"/>
    <s v="수리 21차"/>
    <m/>
    <n v="1"/>
    <m/>
    <n v="20"/>
    <n v="20"/>
    <m/>
    <m/>
    <n v="1"/>
    <s v="43922Container q'ty"/>
    <s v="43922Pallet "/>
    <n v="20"/>
    <s v="Pallet "/>
    <s v="몬 스위트칠리소스 5L"/>
    <m/>
    <n v="1"/>
    <s v="BKKFE2000737"/>
    <m/>
    <m/>
    <m/>
    <m/>
  </r>
  <r>
    <x v="63"/>
    <x v="0"/>
    <x v="362"/>
    <s v="수리 22차"/>
    <m/>
    <n v="1"/>
    <m/>
    <n v="20"/>
    <n v="20"/>
    <m/>
    <m/>
    <n v="1"/>
    <s v="43922Container q'ty"/>
    <s v="43922Pallet "/>
    <n v="20"/>
    <s v="Pallet "/>
    <s v="몬 스위트칠리소스 5L"/>
    <m/>
    <n v="1"/>
    <s v="BKKFE2000737"/>
    <m/>
    <m/>
    <m/>
    <m/>
  </r>
  <r>
    <x v="63"/>
    <x v="10"/>
    <x v="51"/>
    <m/>
    <m/>
    <m/>
    <n v="1"/>
    <n v="4"/>
    <m/>
    <m/>
    <m/>
    <n v="1"/>
    <s v="43922Container q'ty"/>
    <s v="43922Pallet "/>
    <n v="10"/>
    <s v="Pallet "/>
    <s v="알루미늄"/>
    <m/>
    <n v="1"/>
    <s v="F2-200401"/>
    <m/>
    <m/>
    <m/>
    <m/>
  </r>
  <r>
    <x v="63"/>
    <x v="7"/>
    <x v="51"/>
    <m/>
    <m/>
    <m/>
    <n v="1"/>
    <n v="1"/>
    <m/>
    <n v="5"/>
    <m/>
    <n v="1"/>
    <s v="43922Container q'ty"/>
    <s v="43922bulk"/>
    <n v="5"/>
    <s v="bulk"/>
    <s v="합성수지"/>
    <m/>
    <n v="1"/>
    <s v="1375588279"/>
    <m/>
    <m/>
    <m/>
    <m/>
  </r>
  <r>
    <x v="64"/>
    <x v="0"/>
    <x v="363"/>
    <s v="수리 23차"/>
    <m/>
    <n v="1"/>
    <m/>
    <n v="20"/>
    <n v="20"/>
    <m/>
    <m/>
    <n v="1"/>
    <s v="43923Container q'ty"/>
    <s v="43923Pallet "/>
    <n v="20"/>
    <s v="Pallet "/>
    <s v="몬 스위트칠리소스 5L"/>
    <m/>
    <n v="1"/>
    <s v="BKKFE2000737"/>
    <m/>
    <m/>
    <m/>
    <m/>
  </r>
  <r>
    <x v="64"/>
    <x v="0"/>
    <x v="364"/>
    <s v="수리 25차"/>
    <m/>
    <n v="1"/>
    <m/>
    <n v="12"/>
    <n v="12"/>
    <m/>
    <m/>
    <n v="1"/>
    <s v="43923Container q'ty"/>
    <s v="43923Pallet "/>
    <n v="20"/>
    <s v="Pallet "/>
    <s v="몬 스위트칠리소스 5L"/>
    <m/>
    <n v="1"/>
    <s v="BKKFE2000737"/>
    <m/>
    <m/>
    <m/>
    <m/>
  </r>
  <r>
    <x v="64"/>
    <x v="0"/>
    <x v="364"/>
    <s v="수리 25차"/>
    <m/>
    <m/>
    <m/>
    <n v="3"/>
    <n v="3"/>
    <m/>
    <m/>
    <n v="0"/>
    <s v="43923Container q'ty"/>
    <s v="43923Pallet "/>
    <m/>
    <s v="Pallet "/>
    <s v="수리 칠리페이스트(똠얌) 454g"/>
    <m/>
    <m/>
    <s v="BKKFE2000737"/>
    <m/>
    <m/>
    <m/>
    <m/>
  </r>
  <r>
    <x v="64"/>
    <x v="0"/>
    <x v="364"/>
    <s v="수리 25차"/>
    <m/>
    <m/>
    <m/>
    <n v="4"/>
    <n v="4"/>
    <m/>
    <m/>
    <n v="0"/>
    <s v="43923Container q'ty"/>
    <s v="43923Pallet "/>
    <m/>
    <s v="Pallet "/>
    <s v="수리 칠리페이스트(볶음) 454g"/>
    <m/>
    <m/>
    <s v="BKKFE2000737"/>
    <m/>
    <m/>
    <m/>
    <m/>
  </r>
  <r>
    <x v="64"/>
    <x v="0"/>
    <x v="364"/>
    <s v="수리 25차"/>
    <m/>
    <m/>
    <m/>
    <n v="1"/>
    <n v="1"/>
    <m/>
    <m/>
    <n v="0"/>
    <s v="43923Container q'ty"/>
    <s v="43923Pallet "/>
    <m/>
    <s v="Pallet "/>
    <s v="하이몬 쌀국수칠리소스 230g"/>
    <m/>
    <m/>
    <s v="BKKFE2000737"/>
    <m/>
    <m/>
    <m/>
    <m/>
  </r>
  <r>
    <x v="64"/>
    <x v="0"/>
    <x v="365"/>
    <s v="수리 31차"/>
    <m/>
    <n v="1"/>
    <m/>
    <n v="10"/>
    <n v="10"/>
    <m/>
    <m/>
    <n v="1"/>
    <s v="43923Container q'ty"/>
    <s v="43923Pallet "/>
    <n v="20"/>
    <s v="Pallet "/>
    <s v="몬 스위트칠리소스 200ml"/>
    <m/>
    <n v="1"/>
    <s v="BKKFE2000737"/>
    <m/>
    <m/>
    <m/>
    <m/>
  </r>
  <r>
    <x v="64"/>
    <x v="0"/>
    <x v="365"/>
    <s v="수리 31차"/>
    <m/>
    <m/>
    <m/>
    <n v="10"/>
    <n v="10"/>
    <m/>
    <m/>
    <n v="0"/>
    <s v="43923Container q'ty"/>
    <s v="43923Pallet "/>
    <m/>
    <s v="Pallet "/>
    <s v="몬 스위트칠리소스 5L"/>
    <m/>
    <m/>
    <s v="BKKFE2000737"/>
    <m/>
    <m/>
    <m/>
    <m/>
  </r>
  <r>
    <x v="64"/>
    <x v="0"/>
    <x v="366"/>
    <s v="수리 33차"/>
    <m/>
    <n v="1"/>
    <m/>
    <n v="17"/>
    <n v="17"/>
    <m/>
    <m/>
    <n v="1"/>
    <s v="43923Container q'ty"/>
    <s v="43923Pallet "/>
    <n v="20"/>
    <s v="Pallet "/>
    <s v="몬 스위트칠리소스 5L"/>
    <m/>
    <n v="1"/>
    <s v="BKKFE2000737"/>
    <m/>
    <m/>
    <m/>
    <m/>
  </r>
  <r>
    <x v="64"/>
    <x v="0"/>
    <x v="366"/>
    <s v="수리 33차"/>
    <m/>
    <m/>
    <m/>
    <n v="3"/>
    <n v="3"/>
    <m/>
    <m/>
    <n v="0"/>
    <s v="43923Container q'ty"/>
    <s v="43923Pallet "/>
    <m/>
    <s v="Pallet "/>
    <s v="하이몬 해선장소스 260g"/>
    <m/>
    <m/>
    <s v="BKKFE2000737"/>
    <m/>
    <m/>
    <m/>
    <m/>
  </r>
  <r>
    <x v="64"/>
    <x v="0"/>
    <x v="367"/>
    <s v="펜타 4차"/>
    <m/>
    <n v="1"/>
    <m/>
    <n v="10"/>
    <n v="10"/>
    <m/>
    <m/>
    <n v="1"/>
    <s v="43923Container q'ty"/>
    <s v="43923Pallet "/>
    <n v="20"/>
    <s v="Pallet "/>
    <s v="하이몬 피넛월남쌈소스 230g"/>
    <m/>
    <n v="1"/>
    <s v="BKKFE2000700"/>
    <m/>
    <m/>
    <m/>
    <m/>
  </r>
  <r>
    <x v="64"/>
    <x v="0"/>
    <x v="367"/>
    <s v="펜타 4차"/>
    <m/>
    <m/>
    <m/>
    <n v="10"/>
    <n v="10"/>
    <m/>
    <m/>
    <n v="0"/>
    <s v="43923Container q'ty"/>
    <s v="43923Pallet "/>
    <m/>
    <s v="Pallet "/>
    <s v="하이몬 피넛월남쌈소스 4.8kg"/>
    <m/>
    <m/>
    <s v="BKKFE2000700"/>
    <m/>
    <m/>
    <m/>
    <m/>
  </r>
  <r>
    <x v="64"/>
    <x v="13"/>
    <x v="368"/>
    <s v="CC223555"/>
    <n v="1"/>
    <m/>
    <m/>
    <n v="45"/>
    <m/>
    <n v="1696"/>
    <m/>
    <n v="1"/>
    <s v="43923Container q'ty"/>
    <s v="43923bulk"/>
    <n v="150"/>
    <s v="bulk"/>
    <s v="ELECTRIC PRESSURE COOKER"/>
    <m/>
    <n v="2"/>
    <s v="GSZS2003541"/>
    <m/>
    <m/>
    <m/>
    <s v="4/1 통관완료"/>
  </r>
  <r>
    <x v="64"/>
    <x v="13"/>
    <x v="369"/>
    <s v="CC223542"/>
    <n v="1"/>
    <m/>
    <m/>
    <n v="44"/>
    <m/>
    <n v="1938"/>
    <m/>
    <n v="1"/>
    <s v="43923Container q'ty"/>
    <s v="43923bulk"/>
    <n v="160"/>
    <s v="bulk"/>
    <s v="ELECTRIC PRESSURE COOKER"/>
    <m/>
    <n v="2"/>
    <s v="GSZS2003541"/>
    <m/>
    <m/>
    <m/>
    <s v="4/1 통관완료"/>
  </r>
  <r>
    <x v="64"/>
    <x v="13"/>
    <x v="370"/>
    <s v="CC223548"/>
    <n v="1"/>
    <m/>
    <m/>
    <n v="14"/>
    <m/>
    <n v="512"/>
    <m/>
    <n v="1"/>
    <s v="43923Container q'ty"/>
    <s v="43923bulk"/>
    <n v="60"/>
    <s v="bulk"/>
    <s v="ELECTRIC PRESSURE COOKER"/>
    <m/>
    <n v="2"/>
    <s v="GSZS2003541"/>
    <m/>
    <m/>
    <m/>
    <s v="4/1 통관완료"/>
  </r>
  <r>
    <x v="64"/>
    <x v="13"/>
    <x v="371"/>
    <s v="CC223532"/>
    <n v="1"/>
    <m/>
    <m/>
    <n v="44"/>
    <m/>
    <n v="1633"/>
    <m/>
    <n v="1"/>
    <s v="43923Container q'ty"/>
    <s v="43923bulk"/>
    <n v="150"/>
    <s v="bulk"/>
    <s v="ELECTRIC PRESSURE COOKER"/>
    <m/>
    <n v="2"/>
    <s v="GSZS2003541"/>
    <m/>
    <m/>
    <m/>
    <s v="4/1 통관완료"/>
  </r>
  <r>
    <x v="64"/>
    <x v="13"/>
    <x v="372"/>
    <s v="YMAG685227"/>
    <n v="1"/>
    <m/>
    <m/>
    <n v="15"/>
    <m/>
    <n v="677"/>
    <m/>
    <n v="1"/>
    <s v="43923Container q'ty"/>
    <s v="43923bulk"/>
    <n v="40"/>
    <s v="bulk"/>
    <s v="ELECTRIC PRESSURE COOKER"/>
    <m/>
    <n v="2"/>
    <s v="GSZS2003587"/>
    <m/>
    <m/>
    <m/>
    <m/>
  </r>
  <r>
    <x v="64"/>
    <x v="6"/>
    <x v="373"/>
    <n v="835521"/>
    <m/>
    <n v="1"/>
    <m/>
    <s v="직상작업"/>
    <s v="직상작업"/>
    <n v="108"/>
    <m/>
    <n v="1"/>
    <s v="43923Container q'ty"/>
    <s v="43923bulk"/>
    <n v="30"/>
    <s v="bulk"/>
    <s v="전자부품"/>
    <m/>
    <n v="1"/>
    <s v="WDFCGBF23552119A"/>
    <m/>
    <m/>
    <m/>
    <m/>
  </r>
  <r>
    <x v="64"/>
    <x v="6"/>
    <x v="373"/>
    <n v="835521"/>
    <m/>
    <m/>
    <m/>
    <s v="직상작업"/>
    <s v="직상작업"/>
    <n v="68"/>
    <m/>
    <n v="0"/>
    <s v="43923Container q'ty"/>
    <s v="43923bulk"/>
    <m/>
    <s v="bulk"/>
    <s v="전자부품"/>
    <m/>
    <m/>
    <s v="WDFCGBF23552119B"/>
    <m/>
    <m/>
    <m/>
    <m/>
  </r>
  <r>
    <x v="65"/>
    <x v="0"/>
    <x v="374"/>
    <s v="르네 25차"/>
    <n v="1"/>
    <m/>
    <m/>
    <n v="2"/>
    <n v="2"/>
    <m/>
    <m/>
    <n v="1"/>
    <s v="43924Container q'ty"/>
    <s v="43924Pallet "/>
    <n v="30"/>
    <s v="Pallet "/>
    <s v="디존 머스타드 200g"/>
    <m/>
    <n v="1"/>
    <s v="OO28607"/>
    <m/>
    <m/>
    <m/>
    <m/>
  </r>
  <r>
    <x v="65"/>
    <x v="0"/>
    <x v="374"/>
    <s v="르네 25차"/>
    <m/>
    <m/>
    <m/>
    <n v="4"/>
    <n v="4"/>
    <m/>
    <m/>
    <n v="0"/>
    <s v="43924Container q'ty"/>
    <s v="43924Pallet "/>
    <m/>
    <s v="Pallet "/>
    <s v="디존 머스타드 850g"/>
    <m/>
    <m/>
    <s v="OO28607"/>
    <m/>
    <m/>
    <m/>
    <m/>
  </r>
  <r>
    <x v="65"/>
    <x v="0"/>
    <x v="374"/>
    <s v="르네 25차"/>
    <m/>
    <m/>
    <m/>
    <n v="10"/>
    <n v="10"/>
    <m/>
    <m/>
    <n v="0"/>
    <s v="43924Container q'ty"/>
    <s v="43924Pallet "/>
    <m/>
    <s v="Pallet "/>
    <s v="디존 머스타드 5kg"/>
    <m/>
    <m/>
    <s v="OO28607"/>
    <m/>
    <m/>
    <m/>
    <m/>
  </r>
  <r>
    <x v="65"/>
    <x v="0"/>
    <x v="374"/>
    <s v="르네 25차"/>
    <m/>
    <m/>
    <m/>
    <n v="19"/>
    <n v="19"/>
    <m/>
    <m/>
    <n v="0"/>
    <s v="43924Container q'ty"/>
    <s v="43924Pallet "/>
    <m/>
    <s v="Pallet "/>
    <s v="홀그레인머스타드 820g"/>
    <m/>
    <m/>
    <s v="OO28607"/>
    <m/>
    <m/>
    <m/>
    <m/>
  </r>
  <r>
    <x v="65"/>
    <x v="0"/>
    <x v="375"/>
    <s v="르네 26차"/>
    <n v="1"/>
    <m/>
    <m/>
    <n v="14"/>
    <n v="14"/>
    <m/>
    <m/>
    <n v="1"/>
    <s v="43924Container q'ty"/>
    <s v="43924Pallet "/>
    <n v="30"/>
    <s v="Pallet "/>
    <s v="홀그레인머스타드 190g"/>
    <m/>
    <n v="1"/>
    <s v="OO28611"/>
    <m/>
    <m/>
    <m/>
    <m/>
  </r>
  <r>
    <x v="65"/>
    <x v="0"/>
    <x v="375"/>
    <s v="르네 26차"/>
    <m/>
    <m/>
    <m/>
    <n v="20"/>
    <n v="20"/>
    <m/>
    <m/>
    <n v="0"/>
    <s v="43924Container q'ty"/>
    <s v="43924Pallet "/>
    <m/>
    <s v="Pallet "/>
    <s v="홀그레인머스타드 5kg"/>
    <m/>
    <m/>
    <s v="OO28611"/>
    <m/>
    <m/>
    <m/>
    <m/>
  </r>
  <r>
    <x v="65"/>
    <x v="0"/>
    <x v="376"/>
    <s v="르네 27차"/>
    <n v="1"/>
    <m/>
    <m/>
    <n v="30"/>
    <n v="30"/>
    <m/>
    <m/>
    <n v="1"/>
    <s v="43924Container q'ty"/>
    <s v="43924Pallet "/>
    <n v="30"/>
    <s v="Pallet "/>
    <s v="홀그레인머스타드 820g"/>
    <m/>
    <n v="1"/>
    <s v="OO28610"/>
    <m/>
    <m/>
    <m/>
    <m/>
  </r>
  <r>
    <x v="65"/>
    <x v="0"/>
    <x v="377"/>
    <s v="르네 28차"/>
    <n v="1"/>
    <m/>
    <m/>
    <n v="18"/>
    <n v="18"/>
    <m/>
    <m/>
    <n v="1"/>
    <s v="43924Container q'ty"/>
    <s v="43924Pallet "/>
    <n v="30"/>
    <s v="Pallet "/>
    <s v="홀그레인머스타드 820g"/>
    <m/>
    <n v="1"/>
    <s v="OO28637"/>
    <m/>
    <m/>
    <m/>
    <m/>
  </r>
  <r>
    <x v="65"/>
    <x v="0"/>
    <x v="377"/>
    <s v="르네 28차"/>
    <m/>
    <m/>
    <m/>
    <n v="20"/>
    <n v="20"/>
    <m/>
    <m/>
    <n v="0"/>
    <s v="43924Container q'ty"/>
    <s v="43924Pallet "/>
    <m/>
    <s v="Pallet "/>
    <s v="홀그레인머스타드 5Kg"/>
    <m/>
    <m/>
    <s v="OO28637"/>
    <m/>
    <m/>
    <m/>
    <m/>
  </r>
  <r>
    <x v="65"/>
    <x v="1"/>
    <x v="378"/>
    <s v="KMTC826858"/>
    <n v="1"/>
    <m/>
    <m/>
    <n v="28"/>
    <n v="280"/>
    <m/>
    <m/>
    <n v="1"/>
    <s v="43924Container q'ty"/>
    <s v="43924Pallet "/>
    <n v="25"/>
    <s v="Pallet "/>
    <s v="OPP필름"/>
    <m/>
    <n v="1"/>
    <s v="SSE00300370"/>
    <m/>
    <m/>
    <m/>
    <m/>
  </r>
  <r>
    <x v="65"/>
    <x v="8"/>
    <x v="51"/>
    <m/>
    <m/>
    <m/>
    <n v="1"/>
    <n v="11"/>
    <n v="462"/>
    <m/>
    <m/>
    <n v="1"/>
    <s v="43924Container q'ty"/>
    <s v="43924Pallet "/>
    <n v="15"/>
    <s v="Pallet "/>
    <s v="크림오브타르타르"/>
    <m/>
    <n v="1"/>
    <s v="OOLU2634444550"/>
    <m/>
    <m/>
    <m/>
    <m/>
  </r>
  <r>
    <x v="66"/>
    <x v="0"/>
    <x v="379"/>
    <s v="펜타 5차"/>
    <m/>
    <n v="1"/>
    <m/>
    <n v="6"/>
    <n v="6"/>
    <m/>
    <m/>
    <n v="1"/>
    <s v="43927Container q'ty"/>
    <s v="43927Pallet "/>
    <n v="20"/>
    <s v="Pallet "/>
    <s v="하이몬 쌀국수장국 220g"/>
    <m/>
    <n v="1"/>
    <s v="BKKFE2000762"/>
    <m/>
    <m/>
    <m/>
    <m/>
  </r>
  <r>
    <x v="66"/>
    <x v="0"/>
    <x v="379"/>
    <s v="펜타 5차"/>
    <m/>
    <m/>
    <m/>
    <n v="10"/>
    <n v="10"/>
    <m/>
    <m/>
    <n v="0"/>
    <s v="43927Container q'ty"/>
    <s v="43927Pallet "/>
    <m/>
    <s v="Pallet "/>
    <s v="하이몬 쌀국수장국 4.5kg"/>
    <m/>
    <m/>
    <s v="BKKFE2000762"/>
    <m/>
    <m/>
    <m/>
    <m/>
  </r>
  <r>
    <x v="66"/>
    <x v="0"/>
    <x v="380"/>
    <s v="수리 24차"/>
    <m/>
    <n v="1"/>
    <m/>
    <n v="20"/>
    <n v="20"/>
    <m/>
    <m/>
    <n v="1"/>
    <s v="43927Container q'ty"/>
    <s v="43927Pallet "/>
    <n v="20"/>
    <s v="Pallet "/>
    <s v="수리 쓰리라차소스 435ml"/>
    <m/>
    <n v="1"/>
    <s v="BKKFE2000737A"/>
    <m/>
    <m/>
    <m/>
    <m/>
  </r>
  <r>
    <x v="66"/>
    <x v="0"/>
    <x v="381"/>
    <s v="수리 34차"/>
    <m/>
    <n v="1"/>
    <m/>
    <n v="20"/>
    <n v="20"/>
    <m/>
    <m/>
    <n v="1"/>
    <s v="43927Container q'ty"/>
    <s v="43927Pallet "/>
    <n v="20"/>
    <s v="Pallet "/>
    <s v="수리 쓰리라차소스 20L"/>
    <m/>
    <n v="1"/>
    <s v="BKKFE2000737A"/>
    <m/>
    <m/>
    <m/>
    <m/>
  </r>
  <r>
    <x v="66"/>
    <x v="0"/>
    <x v="382"/>
    <s v="세계 9차"/>
    <n v="1"/>
    <m/>
    <m/>
    <n v="10"/>
    <n v="10"/>
    <m/>
    <m/>
    <n v="1"/>
    <s v="43927Container q'ty"/>
    <s v="43927Pallet "/>
    <n v="20"/>
    <s v="Pallet "/>
    <s v="뉴 월남쌈(사각16cm) 300g"/>
    <m/>
    <n v="1"/>
    <s v="HSE2003014"/>
    <m/>
    <m/>
    <m/>
    <m/>
  </r>
  <r>
    <x v="66"/>
    <x v="0"/>
    <x v="382"/>
    <s v="세계 10차"/>
    <m/>
    <m/>
    <m/>
    <n v="5"/>
    <n v="5"/>
    <m/>
    <m/>
    <n v="0"/>
    <s v="43927Container q'ty"/>
    <s v="43927Pallet "/>
    <m/>
    <s v="Pallet "/>
    <s v="몬 현미 월남쌈(원형16cm)"/>
    <m/>
    <m/>
    <s v="HSE2003014"/>
    <m/>
    <m/>
    <m/>
    <m/>
  </r>
  <r>
    <x v="66"/>
    <x v="0"/>
    <x v="382"/>
    <s v="세계 10차"/>
    <m/>
    <m/>
    <m/>
    <n v="5"/>
    <n v="5"/>
    <m/>
    <m/>
    <n v="0"/>
    <s v="43927Container q'ty"/>
    <s v="43927Pallet "/>
    <m/>
    <s v="Pallet "/>
    <s v="몬 현미 월남쌈(원형16cm) 200g*16"/>
    <m/>
    <m/>
    <s v="HSE2003014"/>
    <m/>
    <m/>
    <m/>
    <m/>
  </r>
  <r>
    <x v="67"/>
    <x v="0"/>
    <x v="51"/>
    <s v="isfi 4차(면세)"/>
    <m/>
    <m/>
    <n v="1"/>
    <n v="1"/>
    <n v="20"/>
    <m/>
    <m/>
    <n v="1"/>
    <s v="43928Container q'ty"/>
    <s v="43928Pallet "/>
    <n v="30"/>
    <s v="Pallet "/>
    <s v="마조람 12g"/>
    <m/>
    <n v="1"/>
    <s v="BRUAE2000099"/>
    <m/>
    <m/>
    <m/>
    <m/>
  </r>
  <r>
    <x v="67"/>
    <x v="0"/>
    <x v="51"/>
    <s v="isfi 4차(면세)"/>
    <m/>
    <m/>
    <m/>
    <m/>
    <n v="28"/>
    <m/>
    <m/>
    <n v="0"/>
    <s v="43928Container q'ty"/>
    <s v="43928Pallet "/>
    <m/>
    <s v="Pallet "/>
    <s v="타라곤 7g"/>
    <m/>
    <m/>
    <s v="BRUAE2000099"/>
    <m/>
    <m/>
    <m/>
    <m/>
  </r>
  <r>
    <x v="67"/>
    <x v="0"/>
    <x v="51"/>
    <s v="isfi 5차(과세)"/>
    <m/>
    <m/>
    <m/>
    <n v="1"/>
    <n v="240"/>
    <m/>
    <m/>
    <n v="0"/>
    <s v="43928Container q'ty"/>
    <s v="43928Pallet "/>
    <m/>
    <s v="Pallet "/>
    <s v="시나몬 파우더 40g"/>
    <m/>
    <m/>
    <s v="BRUAE2000099"/>
    <m/>
    <m/>
    <m/>
    <m/>
  </r>
  <r>
    <x v="67"/>
    <x v="0"/>
    <x v="383"/>
    <s v="스퀴드 2차"/>
    <m/>
    <n v="1"/>
    <m/>
    <m/>
    <n v="2"/>
    <m/>
    <m/>
    <n v="1"/>
    <s v="43928Container q'ty"/>
    <s v="43928Pallet "/>
    <n v="5"/>
    <s v="Pallet "/>
    <s v="스퀴드휘시소스 300ml"/>
    <m/>
    <n v="1"/>
    <s v="BKKFE2000815"/>
    <m/>
    <m/>
    <m/>
    <m/>
  </r>
  <r>
    <x v="67"/>
    <x v="0"/>
    <x v="383"/>
    <s v="스퀴드 2차"/>
    <m/>
    <m/>
    <m/>
    <n v="3"/>
    <n v="3"/>
    <m/>
    <m/>
    <n v="0"/>
    <s v="43928Container q'ty"/>
    <s v="43928Pallet "/>
    <m/>
    <s v="Pallet "/>
    <s v="스퀴드휘시소스 700ml"/>
    <m/>
    <m/>
    <s v="BKKFE2000815"/>
    <m/>
    <m/>
    <m/>
    <m/>
  </r>
  <r>
    <x v="67"/>
    <x v="0"/>
    <x v="383"/>
    <s v="스퀴드 2차"/>
    <m/>
    <m/>
    <m/>
    <n v="10"/>
    <n v="10"/>
    <m/>
    <m/>
    <n v="0"/>
    <s v="43928Container q'ty"/>
    <s v="43928Pallet "/>
    <m/>
    <s v="Pallet "/>
    <s v="스퀴드휘시소스 4500ml"/>
    <m/>
    <m/>
    <s v="BKKFE2000815"/>
    <m/>
    <m/>
    <m/>
    <m/>
  </r>
  <r>
    <x v="67"/>
    <x v="7"/>
    <x v="384"/>
    <s v="0861165"/>
    <n v="1"/>
    <m/>
    <m/>
    <n v="18"/>
    <n v="990"/>
    <m/>
    <m/>
    <n v="1"/>
    <s v="43928Container q'ty"/>
    <s v="43928Pallet "/>
    <n v="20"/>
    <s v="Pallet "/>
    <s v="합성수지"/>
    <m/>
    <n v="1"/>
    <s v="EGLV091030146864"/>
    <m/>
    <m/>
    <m/>
    <m/>
  </r>
  <r>
    <x v="67"/>
    <x v="2"/>
    <x v="385"/>
    <s v="WHLF302765"/>
    <n v="1"/>
    <m/>
    <m/>
    <n v="34"/>
    <m/>
    <m/>
    <m/>
    <n v="1"/>
    <s v="43928Container q'ty"/>
    <s v="43928bulk"/>
    <n v="133"/>
    <s v="bulk"/>
    <m/>
    <m/>
    <n v="2"/>
    <s v="PLITW4B00533"/>
    <m/>
    <m/>
    <m/>
    <m/>
  </r>
  <r>
    <x v="67"/>
    <x v="2"/>
    <x v="386"/>
    <s v="WHLF296984"/>
    <n v="1"/>
    <m/>
    <m/>
    <n v="41"/>
    <m/>
    <m/>
    <m/>
    <n v="1"/>
    <s v="43928Container q'ty"/>
    <s v="43928bulk"/>
    <n v="127"/>
    <s v="bulk"/>
    <m/>
    <m/>
    <n v="2"/>
    <s v="PLITW4B00533"/>
    <m/>
    <m/>
    <m/>
    <m/>
  </r>
  <r>
    <x v="67"/>
    <x v="2"/>
    <x v="387"/>
    <s v="WHLF296839"/>
    <m/>
    <n v="1"/>
    <m/>
    <n v="20"/>
    <m/>
    <m/>
    <m/>
    <n v="1"/>
    <s v="43928Container q'ty"/>
    <s v="43928bulk"/>
    <n v="80"/>
    <s v="bulk"/>
    <m/>
    <m/>
    <n v="2"/>
    <s v="PLITW4B00533"/>
    <m/>
    <m/>
    <m/>
    <m/>
  </r>
  <r>
    <x v="67"/>
    <x v="2"/>
    <x v="388"/>
    <s v="WHLF302739"/>
    <n v="1"/>
    <m/>
    <m/>
    <n v="40"/>
    <m/>
    <m/>
    <m/>
    <n v="1"/>
    <s v="43928Container q'ty"/>
    <s v="43928bulk"/>
    <n v="60"/>
    <s v="bulk"/>
    <m/>
    <m/>
    <n v="2"/>
    <s v="PLITW4B00533"/>
    <m/>
    <m/>
    <m/>
    <m/>
  </r>
  <r>
    <x v="67"/>
    <x v="2"/>
    <x v="389"/>
    <s v="WHLF296935"/>
    <n v="1"/>
    <m/>
    <m/>
    <n v="51"/>
    <m/>
    <m/>
    <m/>
    <n v="1"/>
    <s v="43928Container q'ty"/>
    <s v="43928bulk"/>
    <n v="150"/>
    <s v="bulk"/>
    <m/>
    <m/>
    <n v="2"/>
    <s v="PLITW4B00533"/>
    <m/>
    <m/>
    <m/>
    <m/>
  </r>
  <r>
    <x v="67"/>
    <x v="2"/>
    <x v="390"/>
    <s v="WHLF301025"/>
    <n v="1"/>
    <m/>
    <m/>
    <n v="54"/>
    <m/>
    <m/>
    <m/>
    <n v="1"/>
    <s v="43928Container q'ty"/>
    <s v="43928bulk"/>
    <n v="140"/>
    <s v="bulk"/>
    <m/>
    <m/>
    <n v="2"/>
    <s v="PLITW4B00533"/>
    <m/>
    <m/>
    <m/>
    <m/>
  </r>
  <r>
    <x v="68"/>
    <x v="2"/>
    <x v="391"/>
    <s v="WHLF302767"/>
    <n v="1"/>
    <m/>
    <m/>
    <n v="50"/>
    <m/>
    <m/>
    <m/>
    <n v="1"/>
    <s v="43929Container q'ty"/>
    <s v="43929bulk"/>
    <n v="95"/>
    <s v="bulk"/>
    <m/>
    <m/>
    <n v="2"/>
    <s v="PLITW4B00533"/>
    <m/>
    <m/>
    <m/>
    <m/>
  </r>
  <r>
    <x v="68"/>
    <x v="0"/>
    <x v="392"/>
    <s v="타이아시아 6차"/>
    <m/>
    <n v="1"/>
    <m/>
    <n v="10"/>
    <n v="10"/>
    <m/>
    <m/>
    <n v="1"/>
    <s v="43929Container q'ty"/>
    <s v="43929Pallet "/>
    <n v="15"/>
    <s v="Pallet "/>
    <s v="타이누들 1mm 400g"/>
    <m/>
    <n v="1"/>
    <s v="HFIBKO030137"/>
    <m/>
    <m/>
    <m/>
    <m/>
  </r>
  <r>
    <x v="68"/>
    <x v="0"/>
    <x v="393"/>
    <s v="타이아시아 7차"/>
    <m/>
    <n v="1"/>
    <m/>
    <n v="10"/>
    <n v="10"/>
    <m/>
    <m/>
    <n v="1"/>
    <s v="43929Container q'ty"/>
    <s v="43929Pallet "/>
    <n v="15"/>
    <s v="Pallet "/>
    <s v="타이누들 3mm 400g"/>
    <m/>
    <n v="1"/>
    <s v="HFIBKO030137"/>
    <m/>
    <m/>
    <m/>
    <m/>
  </r>
  <r>
    <x v="69"/>
    <x v="0"/>
    <x v="394"/>
    <s v="타이코코넛 3차"/>
    <m/>
    <n v="1"/>
    <m/>
    <n v="10"/>
    <n v="10"/>
    <m/>
    <m/>
    <n v="1"/>
    <s v="43930Container q'ty"/>
    <s v="43930Pallet "/>
    <n v="20"/>
    <s v="Pallet "/>
    <s v="몬 코코넛밀크 400ml"/>
    <m/>
    <n v="1"/>
    <s v="BKKFE2000791"/>
    <m/>
    <m/>
    <m/>
    <m/>
  </r>
  <r>
    <x v="69"/>
    <x v="0"/>
    <x v="395"/>
    <s v="수리 26차"/>
    <m/>
    <n v="1"/>
    <m/>
    <n v="20"/>
    <n v="20"/>
    <m/>
    <m/>
    <n v="1"/>
    <s v="43930Container q'ty"/>
    <s v="43930Pallet "/>
    <n v="20"/>
    <s v="Pallet "/>
    <s v="몬 스위트칠리소스 435ml"/>
    <m/>
    <n v="1"/>
    <s v="BKKFE2000793"/>
    <m/>
    <m/>
    <m/>
    <m/>
  </r>
  <r>
    <x v="69"/>
    <x v="0"/>
    <x v="396"/>
    <s v="U.F.C 5차"/>
    <m/>
    <n v="1"/>
    <m/>
    <n v="5"/>
    <n v="5"/>
    <m/>
    <m/>
    <n v="1"/>
    <s v="43930Container q'ty"/>
    <s v="43930Pallet "/>
    <n v="20"/>
    <s v="Pallet "/>
    <s v="몬 람부탄&amp;파인애플 565g"/>
    <m/>
    <n v="1"/>
    <s v="BKKFE2000792"/>
    <m/>
    <m/>
    <m/>
    <m/>
  </r>
  <r>
    <x v="69"/>
    <x v="0"/>
    <x v="396"/>
    <s v="U.F.C 5차"/>
    <m/>
    <m/>
    <m/>
    <n v="5"/>
    <n v="5"/>
    <m/>
    <m/>
    <n v="0"/>
    <s v="43930Container q'ty"/>
    <s v="43930Pallet "/>
    <m/>
    <s v="Pallet "/>
    <s v="몬 망고슬라이스 565g "/>
    <m/>
    <m/>
    <s v="BKKFE2000792"/>
    <m/>
    <m/>
    <m/>
    <m/>
  </r>
  <r>
    <x v="70"/>
    <x v="6"/>
    <x v="397"/>
    <n v="835733"/>
    <m/>
    <n v="1"/>
    <m/>
    <s v="직상작업"/>
    <s v="직상작업"/>
    <n v="51"/>
    <m/>
    <n v="1"/>
    <s v="43931Container q'ty"/>
    <s v="43931bulk"/>
    <n v="30"/>
    <s v="bulk"/>
    <s v="전자부품"/>
    <m/>
    <n v="1"/>
    <s v="WDFCGBF23582120A"/>
    <m/>
    <m/>
    <m/>
    <m/>
  </r>
  <r>
    <x v="70"/>
    <x v="6"/>
    <x v="397"/>
    <n v="835733"/>
    <m/>
    <m/>
    <m/>
    <s v="직상작업"/>
    <s v="직상작업"/>
    <n v="114"/>
    <m/>
    <n v="0"/>
    <s v="43931Container q'ty"/>
    <s v="43931bulk"/>
    <m/>
    <s v="bulk"/>
    <s v="전자부품"/>
    <m/>
    <m/>
    <s v="WDFCGBF23582120B"/>
    <m/>
    <m/>
    <m/>
    <m/>
  </r>
  <r>
    <x v="70"/>
    <x v="6"/>
    <x v="397"/>
    <n v="835733"/>
    <m/>
    <m/>
    <m/>
    <s v="직상작업"/>
    <s v="직상작업"/>
    <n v="12"/>
    <m/>
    <n v="0"/>
    <s v="43931Container q'ty"/>
    <s v="43931bulk"/>
    <m/>
    <s v="bulk"/>
    <s v="전자부품"/>
    <m/>
    <m/>
    <s v="WDFCGBF23582120C"/>
    <m/>
    <m/>
    <m/>
    <m/>
  </r>
  <r>
    <x v="70"/>
    <x v="0"/>
    <x v="398"/>
    <s v="수리 27차"/>
    <m/>
    <n v="1"/>
    <m/>
    <n v="20"/>
    <n v="20"/>
    <m/>
    <m/>
    <n v="1"/>
    <s v="43931Container q'ty"/>
    <s v="43931Pallet "/>
    <n v="20"/>
    <s v="Pallet "/>
    <s v="몬 스위트칠리소스 5L"/>
    <m/>
    <n v="1"/>
    <s v="BKKFE2000793A"/>
    <m/>
    <m/>
    <m/>
    <m/>
  </r>
  <r>
    <x v="70"/>
    <x v="0"/>
    <x v="399"/>
    <s v="수리 28차"/>
    <m/>
    <n v="1"/>
    <m/>
    <n v="20"/>
    <n v="20"/>
    <m/>
    <m/>
    <n v="1"/>
    <s v="43931Container q'ty"/>
    <s v="43931Pallet "/>
    <n v="20"/>
    <s v="Pallet "/>
    <s v="몬 스위트칠리소스 5L"/>
    <m/>
    <n v="1"/>
    <s v="BKKFE2000793A"/>
    <m/>
    <m/>
    <m/>
    <m/>
  </r>
  <r>
    <x v="70"/>
    <x v="0"/>
    <x v="400"/>
    <s v="수리 29차"/>
    <m/>
    <n v="1"/>
    <m/>
    <n v="20"/>
    <n v="20"/>
    <m/>
    <m/>
    <n v="1"/>
    <s v="43931Container q'ty"/>
    <s v="43931Pallet "/>
    <n v="20"/>
    <s v="Pallet "/>
    <s v="수리 쓰리라차소스 5L"/>
    <m/>
    <n v="1"/>
    <s v="BKKFE2000793A"/>
    <m/>
    <m/>
    <m/>
    <m/>
  </r>
  <r>
    <x v="70"/>
    <x v="0"/>
    <x v="401"/>
    <s v="수리 30차"/>
    <m/>
    <n v="1"/>
    <m/>
    <n v="20"/>
    <n v="20"/>
    <m/>
    <m/>
    <n v="1"/>
    <s v="43931Container q'ty"/>
    <s v="43931Pallet "/>
    <n v="20"/>
    <s v="Pallet "/>
    <s v="수리 쓰리라차소스 5L"/>
    <m/>
    <n v="1"/>
    <s v="BKKFE2000793A"/>
    <m/>
    <m/>
    <m/>
    <m/>
  </r>
  <r>
    <x v="70"/>
    <x v="1"/>
    <x v="402"/>
    <s v="SITJ331196"/>
    <m/>
    <n v="1"/>
    <m/>
    <n v="18"/>
    <n v="1000"/>
    <m/>
    <m/>
    <n v="1"/>
    <s v="43931Container q'ty"/>
    <s v="43931bulk"/>
    <n v="140"/>
    <s v="bulk"/>
    <s v="후르츠 칵테일"/>
    <m/>
    <n v="2"/>
    <s v="SITCDING000015"/>
    <m/>
    <m/>
    <m/>
    <m/>
  </r>
  <r>
    <x v="70"/>
    <x v="1"/>
    <x v="403"/>
    <s v="SITJ331191"/>
    <m/>
    <n v="1"/>
    <m/>
    <n v="18"/>
    <n v="1000"/>
    <m/>
    <m/>
    <n v="1"/>
    <s v="43931Container q'ty"/>
    <s v="43931bulk"/>
    <n v="170"/>
    <s v="bulk"/>
    <s v="후르츠 칵테일"/>
    <m/>
    <n v="2"/>
    <s v="SITCDING000015"/>
    <m/>
    <m/>
    <m/>
    <m/>
  </r>
  <r>
    <x v="70"/>
    <x v="1"/>
    <x v="404"/>
    <s v="SITJ331200"/>
    <m/>
    <n v="1"/>
    <m/>
    <n v="18"/>
    <n v="1000"/>
    <m/>
    <m/>
    <n v="1"/>
    <s v="43931Container q'ty"/>
    <s v="43931bulk"/>
    <n v="150"/>
    <s v="bulk"/>
    <s v="후르츠 칵테일"/>
    <m/>
    <n v="2"/>
    <s v="SITCDING000015"/>
    <m/>
    <m/>
    <m/>
    <m/>
  </r>
  <r>
    <x v="70"/>
    <x v="8"/>
    <x v="51"/>
    <m/>
    <m/>
    <m/>
    <n v="1"/>
    <n v="6"/>
    <n v="160"/>
    <m/>
    <m/>
    <n v="1"/>
    <s v="43931Container q'ty"/>
    <s v="43931Pallet "/>
    <n v="10"/>
    <s v="Pallet "/>
    <s v="유청단백분말"/>
    <m/>
    <n v="1"/>
    <s v="F2-MAEU606864235"/>
    <m/>
    <m/>
    <m/>
    <m/>
  </r>
  <r>
    <x v="71"/>
    <x v="14"/>
    <x v="34"/>
    <m/>
    <m/>
    <m/>
    <n v="1"/>
    <n v="1"/>
    <m/>
    <m/>
    <m/>
    <n v="1"/>
    <s v="43934Container q'ty"/>
    <s v="43934Pallet "/>
    <n v="5"/>
    <s v="Pallet "/>
    <s v="식품첨가물"/>
    <m/>
    <m/>
    <s v="HF15CH2003593"/>
    <m/>
    <m/>
    <m/>
    <s v="시노관세사"/>
  </r>
  <r>
    <x v="71"/>
    <x v="0"/>
    <x v="405"/>
    <s v="세계 7차"/>
    <n v="1"/>
    <m/>
    <m/>
    <n v="10"/>
    <n v="10"/>
    <m/>
    <m/>
    <n v="1"/>
    <s v="43934Container q'ty"/>
    <s v="43934Pallet "/>
    <n v="20"/>
    <s v="Pallet "/>
    <s v="뉴 월남쌈(원형16cm) 300g"/>
    <m/>
    <n v="1"/>
    <s v="HSE2004001"/>
    <m/>
    <m/>
    <m/>
    <m/>
  </r>
  <r>
    <x v="71"/>
    <x v="0"/>
    <x v="405"/>
    <s v="세계 8차"/>
    <m/>
    <m/>
    <m/>
    <n v="10"/>
    <n v="10"/>
    <m/>
    <m/>
    <n v="0"/>
    <s v="43934Container q'ty"/>
    <s v="43934Pallet "/>
    <m/>
    <s v="Pallet "/>
    <s v="몬 월남쌈(원형16cm) 200g*16"/>
    <m/>
    <m/>
    <s v="HSE2004001"/>
    <m/>
    <m/>
    <m/>
    <m/>
  </r>
  <r>
    <x v="71"/>
    <x v="0"/>
    <x v="406"/>
    <s v="세계 11차"/>
    <n v="1"/>
    <m/>
    <m/>
    <n v="10"/>
    <n v="10"/>
    <m/>
    <m/>
    <n v="1"/>
    <s v="43934Container q'ty"/>
    <s v="43934Pallet "/>
    <n v="20"/>
    <s v="Pallet "/>
    <s v="뉴 월남쌈(원형16cm) 300g"/>
    <m/>
    <n v="1"/>
    <s v="HSE2004003"/>
    <m/>
    <m/>
    <m/>
    <m/>
  </r>
  <r>
    <x v="71"/>
    <x v="0"/>
    <x v="406"/>
    <s v="세계 12차"/>
    <m/>
    <m/>
    <m/>
    <n v="10"/>
    <n v="10"/>
    <m/>
    <m/>
    <n v="0"/>
    <s v="43934Container q'ty"/>
    <s v="43934Pallet "/>
    <m/>
    <s v="Pallet "/>
    <s v="몬 월남쌈(원형16cm) 200g"/>
    <m/>
    <m/>
    <s v="HSE2004003"/>
    <m/>
    <m/>
    <m/>
    <m/>
  </r>
  <r>
    <x v="71"/>
    <x v="0"/>
    <x v="407"/>
    <s v="펜타 6차"/>
    <m/>
    <n v="1"/>
    <m/>
    <n v="8"/>
    <n v="8"/>
    <m/>
    <m/>
    <n v="1"/>
    <s v="43934Container q'ty"/>
    <s v="43934Pallet "/>
    <n v="20"/>
    <s v="Pallet "/>
    <s v="하이몬 피넛월남쌈소스 230g"/>
    <m/>
    <n v="1"/>
    <s v="BKKFE2000832"/>
    <m/>
    <m/>
    <m/>
    <m/>
  </r>
  <r>
    <x v="71"/>
    <x v="0"/>
    <x v="407"/>
    <s v="펜타 6차"/>
    <m/>
    <m/>
    <m/>
    <n v="2"/>
    <n v="2"/>
    <m/>
    <m/>
    <n v="0"/>
    <s v="43934Container q'ty"/>
    <s v="43934Pallet "/>
    <m/>
    <s v="Pallet "/>
    <s v="하이몬 피넛월남쌈소스 230g(홈플용)"/>
    <m/>
    <m/>
    <s v="BKKFE2000832"/>
    <m/>
    <m/>
    <m/>
    <m/>
  </r>
  <r>
    <x v="71"/>
    <x v="0"/>
    <x v="407"/>
    <s v="펜타 6차"/>
    <m/>
    <m/>
    <m/>
    <n v="10"/>
    <n v="10"/>
    <m/>
    <m/>
    <n v="0"/>
    <s v="43934Container q'ty"/>
    <s v="43934Pallet "/>
    <m/>
    <s v="Pallet "/>
    <s v="하이몬 쌀국수장국 4.5kg"/>
    <m/>
    <m/>
    <s v="BKKFE2000832"/>
    <m/>
    <m/>
    <m/>
    <m/>
  </r>
  <r>
    <x v="71"/>
    <x v="2"/>
    <x v="408"/>
    <s v="WHLI536026"/>
    <m/>
    <n v="1"/>
    <m/>
    <n v="14"/>
    <n v="600"/>
    <m/>
    <m/>
    <n v="1"/>
    <s v="43934Container q'ty"/>
    <s v="43934bulk"/>
    <n v="55"/>
    <s v="bulk"/>
    <m/>
    <m/>
    <n v="2"/>
    <s v="PLITW4B00639"/>
    <m/>
    <m/>
    <m/>
    <m/>
  </r>
  <r>
    <x v="71"/>
    <x v="2"/>
    <x v="409"/>
    <s v="WHLF301075"/>
    <n v="1"/>
    <m/>
    <m/>
    <n v="50"/>
    <n v="1220"/>
    <m/>
    <m/>
    <n v="1"/>
    <s v="43934Container q'ty"/>
    <s v="43934bulk"/>
    <n v="160"/>
    <s v="bulk"/>
    <m/>
    <m/>
    <n v="2"/>
    <s v="PLITW4B00586"/>
    <m/>
    <m/>
    <m/>
    <n v="19887.5"/>
  </r>
  <r>
    <x v="71"/>
    <x v="2"/>
    <x v="410"/>
    <s v="WHLF300558"/>
    <m/>
    <n v="1"/>
    <m/>
    <n v="23"/>
    <n v="700"/>
    <m/>
    <m/>
    <n v="1"/>
    <s v="43934Container q'ty"/>
    <s v="43934bulk"/>
    <n v="60"/>
    <s v="bulk"/>
    <m/>
    <m/>
    <n v="2"/>
    <s v="PLITW4B00586"/>
    <m/>
    <m/>
    <m/>
    <n v="4900"/>
  </r>
  <r>
    <x v="72"/>
    <x v="2"/>
    <x v="411"/>
    <s v="WHLF301024"/>
    <m/>
    <n v="1"/>
    <m/>
    <n v="20"/>
    <n v="960"/>
    <m/>
    <m/>
    <n v="1"/>
    <s v="43935Container q'ty"/>
    <s v="43935bulk"/>
    <n v="120"/>
    <s v="bulk"/>
    <m/>
    <m/>
    <n v="2"/>
    <s v="PLITW4B00586"/>
    <m/>
    <m/>
    <m/>
    <n v="15360"/>
  </r>
  <r>
    <x v="72"/>
    <x v="2"/>
    <x v="412"/>
    <s v="WHLF300517"/>
    <n v="1"/>
    <m/>
    <m/>
    <n v="52"/>
    <n v="1228"/>
    <m/>
    <m/>
    <n v="1"/>
    <s v="43935Container q'ty"/>
    <s v="43935bulk"/>
    <n v="170"/>
    <s v="bulk"/>
    <m/>
    <m/>
    <n v="2"/>
    <s v="PLITW4B00586"/>
    <m/>
    <m/>
    <m/>
    <n v="18542"/>
  </r>
  <r>
    <x v="72"/>
    <x v="2"/>
    <x v="413"/>
    <s v="WHLF301013"/>
    <n v="1"/>
    <m/>
    <m/>
    <n v="42"/>
    <n v="500"/>
    <m/>
    <m/>
    <n v="1"/>
    <s v="43935Container q'ty"/>
    <s v="43935bulk"/>
    <n v="125"/>
    <s v="bulk"/>
    <m/>
    <m/>
    <n v="2"/>
    <s v="PLITW4B00586"/>
    <m/>
    <m/>
    <m/>
    <n v="7000"/>
  </r>
  <r>
    <x v="72"/>
    <x v="2"/>
    <x v="414"/>
    <s v="WHLF300547"/>
    <m/>
    <n v="1"/>
    <m/>
    <n v="14"/>
    <n v="661"/>
    <m/>
    <m/>
    <n v="1"/>
    <s v="43935Container q'ty"/>
    <s v="43935bulk"/>
    <n v="140"/>
    <s v="bulk"/>
    <m/>
    <m/>
    <n v="2"/>
    <s v="PLITW4B00586"/>
    <m/>
    <m/>
    <m/>
    <n v="10432"/>
  </r>
  <r>
    <x v="72"/>
    <x v="2"/>
    <x v="415"/>
    <s v="WHLF298868"/>
    <n v="1"/>
    <m/>
    <m/>
    <n v="44"/>
    <n v="1530"/>
    <m/>
    <m/>
    <n v="1"/>
    <s v="43935Container q'ty"/>
    <s v="43935bulk"/>
    <n v="130"/>
    <s v="bulk"/>
    <m/>
    <m/>
    <n v="2"/>
    <s v="PLITW4B00586"/>
    <m/>
    <m/>
    <m/>
    <n v="20962.75"/>
  </r>
  <r>
    <x v="72"/>
    <x v="0"/>
    <x v="416"/>
    <s v="푸드블레싱 3차"/>
    <m/>
    <n v="1"/>
    <m/>
    <n v="20"/>
    <n v="20"/>
    <m/>
    <m/>
    <n v="1"/>
    <s v="43935Container q'ty"/>
    <s v="43935Pallet "/>
    <n v="20"/>
    <s v="Pallet "/>
    <s v="하이몬 칠리샤브수끼소스 300ml"/>
    <m/>
    <n v="1"/>
    <s v="BKKFE2000837"/>
    <m/>
    <m/>
    <m/>
    <m/>
  </r>
  <r>
    <x v="72"/>
    <x v="0"/>
    <x v="417"/>
    <s v="르네 29차"/>
    <n v="1"/>
    <m/>
    <m/>
    <n v="3"/>
    <n v="3"/>
    <m/>
    <m/>
    <n v="1"/>
    <s v="43935Container q'ty"/>
    <s v="43935Pallet "/>
    <n v="20"/>
    <s v="Pallet "/>
    <s v="디존 머스타드 850g"/>
    <m/>
    <n v="1"/>
    <s v="OO28670"/>
    <m/>
    <m/>
    <m/>
    <m/>
  </r>
  <r>
    <x v="72"/>
    <x v="0"/>
    <x v="417"/>
    <s v="르네 29차"/>
    <m/>
    <m/>
    <m/>
    <n v="8"/>
    <n v="8"/>
    <m/>
    <m/>
    <n v="0"/>
    <s v="43935Container q'ty"/>
    <s v="43935Pallet "/>
    <m/>
    <s v="Pallet "/>
    <s v="디존 머스타드 5kg"/>
    <m/>
    <m/>
    <s v="OO28670"/>
    <m/>
    <m/>
    <m/>
    <m/>
  </r>
  <r>
    <x v="72"/>
    <x v="0"/>
    <x v="417"/>
    <s v="르네 29차"/>
    <m/>
    <m/>
    <m/>
    <n v="10"/>
    <n v="10"/>
    <m/>
    <m/>
    <n v="0"/>
    <s v="43935Container q'ty"/>
    <s v="43935Pallet "/>
    <m/>
    <s v="Pallet "/>
    <s v="홀그레인머스타드 190g"/>
    <m/>
    <m/>
    <s v="OO28670"/>
    <m/>
    <m/>
    <m/>
    <m/>
  </r>
  <r>
    <x v="72"/>
    <x v="0"/>
    <x v="417"/>
    <s v="르네 29차"/>
    <m/>
    <m/>
    <m/>
    <n v="6"/>
    <n v="6"/>
    <m/>
    <m/>
    <n v="0"/>
    <s v="43935Container q'ty"/>
    <s v="43935Pallet "/>
    <m/>
    <s v="Pallet "/>
    <s v="홀그레인머스타드 820g"/>
    <m/>
    <m/>
    <s v="OO28670"/>
    <m/>
    <m/>
    <m/>
    <m/>
  </r>
  <r>
    <x v="72"/>
    <x v="0"/>
    <x v="417"/>
    <s v="르네 29차"/>
    <m/>
    <m/>
    <m/>
    <n v="12"/>
    <n v="12"/>
    <m/>
    <m/>
    <n v="0"/>
    <s v="43935Container q'ty"/>
    <s v="43935Pallet "/>
    <m/>
    <s v="Pallet "/>
    <s v="홀그레인머스타드 5kg"/>
    <m/>
    <m/>
    <s v="OO28670"/>
    <m/>
    <m/>
    <m/>
    <m/>
  </r>
  <r>
    <x v="72"/>
    <x v="1"/>
    <x v="418"/>
    <s v="IB154248"/>
    <n v="1"/>
    <m/>
    <m/>
    <n v="20"/>
    <n v="1200"/>
    <m/>
    <m/>
    <n v="1"/>
    <s v="43935Container q'ty"/>
    <s v="43935Pallet "/>
    <m/>
    <s v="Pallet "/>
    <s v="임프루버 컨센트레이티드"/>
    <m/>
    <n v="1"/>
    <s v="NSE00303090"/>
    <m/>
    <m/>
    <m/>
    <m/>
  </r>
  <r>
    <x v="73"/>
    <x v="0"/>
    <x v="419"/>
    <s v="시암 1차"/>
    <m/>
    <n v="1"/>
    <m/>
    <n v="4"/>
    <n v="168"/>
    <m/>
    <m/>
    <n v="1"/>
    <s v="43937Container q'ty"/>
    <s v="43937Pallet "/>
    <n v="20"/>
    <s v="Pallet "/>
    <s v="타마린 페이스트 10kg"/>
    <m/>
    <n v="1"/>
    <s v="BKKFE2000875"/>
    <m/>
    <m/>
    <m/>
    <m/>
  </r>
  <r>
    <x v="73"/>
    <x v="0"/>
    <x v="419"/>
    <s v="수리 35차"/>
    <m/>
    <m/>
    <m/>
    <n v="2"/>
    <n v="2"/>
    <m/>
    <m/>
    <n v="0"/>
    <s v="43937Container q'ty"/>
    <s v="43937Pallet "/>
    <m/>
    <s v="Pallet "/>
    <s v="몬 스위트칠리소스 295ml"/>
    <m/>
    <m/>
    <s v="BKKFE2000874"/>
    <m/>
    <m/>
    <m/>
    <m/>
  </r>
  <r>
    <x v="73"/>
    <x v="0"/>
    <x v="419"/>
    <s v="수리 35차"/>
    <m/>
    <m/>
    <m/>
    <n v="14"/>
    <n v="14"/>
    <m/>
    <m/>
    <n v="0"/>
    <s v="43937Container q'ty"/>
    <s v="43937Pallet "/>
    <m/>
    <s v="Pallet "/>
    <s v="몬 스위트칠리소스 5L"/>
    <m/>
    <m/>
    <s v="BKKFE2000874"/>
    <m/>
    <m/>
    <m/>
    <m/>
  </r>
  <r>
    <x v="73"/>
    <x v="0"/>
    <x v="420"/>
    <s v="수리 36차"/>
    <m/>
    <n v="1"/>
    <m/>
    <n v="20"/>
    <n v="20"/>
    <m/>
    <m/>
    <n v="1"/>
    <s v="43937Container q'ty"/>
    <s v="43937Pallet "/>
    <n v="20"/>
    <s v="Pallet "/>
    <s v="몬 스위트칠리소스 295ml"/>
    <m/>
    <n v="1"/>
    <s v="BKKFE2000874"/>
    <m/>
    <m/>
    <m/>
    <m/>
  </r>
  <r>
    <x v="73"/>
    <x v="0"/>
    <x v="421"/>
    <s v="수리 37차"/>
    <m/>
    <n v="1"/>
    <m/>
    <n v="20"/>
    <n v="20"/>
    <m/>
    <m/>
    <n v="1"/>
    <s v="43937Container q'ty"/>
    <s v="43937Pallet "/>
    <n v="20"/>
    <s v="Pallet "/>
    <s v="몬 스위트칠리소스 295ml"/>
    <m/>
    <n v="1"/>
    <s v="BKKFE2000874"/>
    <m/>
    <m/>
    <m/>
    <m/>
  </r>
  <r>
    <x v="73"/>
    <x v="0"/>
    <x v="422"/>
    <s v="수리 39차"/>
    <m/>
    <n v="1"/>
    <m/>
    <n v="20"/>
    <n v="20"/>
    <m/>
    <m/>
    <n v="1"/>
    <s v="43937Container q'ty"/>
    <s v="43937Pallet "/>
    <n v="20"/>
    <s v="Pallet "/>
    <s v="하이몬 월남쌈소스 295ml"/>
    <m/>
    <n v="1"/>
    <s v="BKKFE2000874"/>
    <m/>
    <m/>
    <m/>
    <m/>
  </r>
  <r>
    <x v="73"/>
    <x v="0"/>
    <x v="423"/>
    <s v="수리 41차"/>
    <m/>
    <n v="1"/>
    <m/>
    <n v="5"/>
    <n v="5"/>
    <m/>
    <m/>
    <n v="1"/>
    <s v="43937Container q'ty"/>
    <s v="43937Pallet "/>
    <n v="20"/>
    <s v="Pallet "/>
    <s v="몬 스위트칠리소스 5L"/>
    <m/>
    <n v="1"/>
    <s v="BKKFE2000874"/>
    <m/>
    <m/>
    <m/>
    <m/>
  </r>
  <r>
    <x v="73"/>
    <x v="0"/>
    <x v="423"/>
    <s v="수리 41차"/>
    <m/>
    <m/>
    <m/>
    <n v="3"/>
    <n v="3"/>
    <m/>
    <m/>
    <n v="0"/>
    <s v="43937Container q'ty"/>
    <s v="43937Pallet "/>
    <m/>
    <s v="Pallet "/>
    <s v="화끈하게 매운 쓰리라차소스 295ml "/>
    <m/>
    <n v="1"/>
    <s v="BKKFE2000874"/>
    <m/>
    <m/>
    <m/>
    <m/>
  </r>
  <r>
    <x v="73"/>
    <x v="0"/>
    <x v="423"/>
    <s v="수리 41차"/>
    <m/>
    <m/>
    <m/>
    <n v="2"/>
    <n v="2"/>
    <m/>
    <m/>
    <n v="0"/>
    <s v="43937Container q'ty"/>
    <s v="43937Pallet "/>
    <m/>
    <s v="Pallet "/>
    <s v="하이몬 월남쌈소스 200ml"/>
    <m/>
    <m/>
    <s v="BKKFE2000874"/>
    <m/>
    <m/>
    <m/>
    <m/>
  </r>
  <r>
    <x v="73"/>
    <x v="0"/>
    <x v="423"/>
    <s v="수리 41차"/>
    <m/>
    <m/>
    <m/>
    <n v="8"/>
    <n v="8"/>
    <m/>
    <m/>
    <n v="0"/>
    <s v="43937Container q'ty"/>
    <s v="43937Pallet "/>
    <m/>
    <s v="Pallet "/>
    <s v="몬 파인애플 월남쌈소스 295ml"/>
    <m/>
    <m/>
    <s v="BKKFE2000874"/>
    <m/>
    <m/>
    <m/>
    <m/>
  </r>
  <r>
    <x v="73"/>
    <x v="0"/>
    <x v="423"/>
    <s v="수리 41차"/>
    <m/>
    <m/>
    <m/>
    <n v="1"/>
    <n v="1"/>
    <m/>
    <m/>
    <n v="0"/>
    <s v="43937Container q'ty"/>
    <s v="43937Pallet "/>
    <m/>
    <s v="Pallet "/>
    <s v="수리 굴소스 295ml"/>
    <m/>
    <m/>
    <s v="BKKFE2000874"/>
    <m/>
    <m/>
    <m/>
    <m/>
  </r>
  <r>
    <x v="73"/>
    <x v="0"/>
    <x v="423"/>
    <s v="수리 41차"/>
    <m/>
    <m/>
    <m/>
    <n v="1"/>
    <n v="1"/>
    <m/>
    <m/>
    <n v="0"/>
    <s v="43937Container q'ty"/>
    <s v="43937Pallet "/>
    <m/>
    <s v="Pallet "/>
    <s v="하이몬 월남쌈소스 150ml*8"/>
    <m/>
    <m/>
    <s v="BKKFE2000874"/>
    <m/>
    <m/>
    <m/>
    <m/>
  </r>
  <r>
    <x v="73"/>
    <x v="6"/>
    <x v="424"/>
    <n v="835243"/>
    <m/>
    <n v="1"/>
    <m/>
    <s v="직상작업"/>
    <s v="직상작업"/>
    <n v="99"/>
    <m/>
    <n v="1"/>
    <s v="43937Container q'ty"/>
    <s v="43937bulk"/>
    <n v="30"/>
    <s v="bulk"/>
    <s v="전자부품"/>
    <m/>
    <n v="1"/>
    <s v="WDFCGBF23612119A"/>
    <m/>
    <m/>
    <m/>
    <m/>
  </r>
  <r>
    <x v="73"/>
    <x v="6"/>
    <x v="424"/>
    <n v="835243"/>
    <m/>
    <m/>
    <m/>
    <s v="직상작업"/>
    <s v="직상작업"/>
    <n v="100"/>
    <m/>
    <n v="0"/>
    <s v="43937Container q'ty"/>
    <s v="43937bulk"/>
    <m/>
    <s v="bulk"/>
    <s v="전자부품"/>
    <m/>
    <m/>
    <s v="WDFCGBF23612119B"/>
    <m/>
    <m/>
    <m/>
    <m/>
  </r>
  <r>
    <x v="74"/>
    <x v="9"/>
    <x v="425"/>
    <n v="6875312"/>
    <m/>
    <n v="1"/>
    <m/>
    <n v="20"/>
    <n v="1000"/>
    <m/>
    <m/>
    <n v="1"/>
    <s v="43938Container q'ty"/>
    <s v="43938bulk"/>
    <n v="95"/>
    <s v="bulk"/>
    <s v="트레할로스"/>
    <m/>
    <n v="2"/>
    <s v="CSLSHAINC0957"/>
    <m/>
    <m/>
    <m/>
    <m/>
  </r>
  <r>
    <x v="74"/>
    <x v="1"/>
    <x v="426"/>
    <s v="082557"/>
    <n v="1"/>
    <m/>
    <m/>
    <n v="56"/>
    <n v="672"/>
    <m/>
    <m/>
    <n v="1"/>
    <s v="43938Container q'ty"/>
    <s v="43938bulk"/>
    <n v="75"/>
    <s v="bulk"/>
    <s v="딸기 다이스"/>
    <m/>
    <n v="2"/>
    <s v="SITGTAIN763720"/>
    <m/>
    <m/>
    <m/>
    <m/>
  </r>
  <r>
    <x v="75"/>
    <x v="0"/>
    <x v="427"/>
    <s v="펜타 7차"/>
    <m/>
    <n v="1"/>
    <m/>
    <n v="17"/>
    <n v="17"/>
    <m/>
    <m/>
    <n v="1"/>
    <s v="43941Container q'ty"/>
    <s v="43941Pallet "/>
    <n v="20"/>
    <s v="Pallet "/>
    <s v="하이몬 피넛월남쌈소스 230g"/>
    <m/>
    <n v="1"/>
    <s v="BKKFE2000894"/>
    <m/>
    <m/>
    <m/>
    <m/>
  </r>
  <r>
    <x v="75"/>
    <x v="0"/>
    <x v="427"/>
    <s v="펜타 7차"/>
    <m/>
    <m/>
    <m/>
    <n v="3"/>
    <n v="3"/>
    <m/>
    <m/>
    <n v="0"/>
    <s v="43941Container q'ty"/>
    <s v="43941Pallet "/>
    <m/>
    <s v="Pallet "/>
    <s v="하이몬 피넛월남쌈소스 150ml*8"/>
    <m/>
    <m/>
    <s v="BKKFE2000894"/>
    <m/>
    <m/>
    <m/>
    <m/>
  </r>
  <r>
    <x v="75"/>
    <x v="0"/>
    <x v="428"/>
    <s v="펜타 8차"/>
    <m/>
    <n v="1"/>
    <m/>
    <n v="20"/>
    <n v="20"/>
    <m/>
    <m/>
    <n v="1"/>
    <s v="43941Container q'ty"/>
    <s v="43941Pallet "/>
    <n v="20"/>
    <s v="Pallet "/>
    <s v="하이몬 피넛월남쌈소스 230g"/>
    <m/>
    <n v="1"/>
    <s v="BKKFE2000896"/>
    <m/>
    <m/>
    <m/>
    <m/>
  </r>
  <r>
    <x v="75"/>
    <x v="5"/>
    <x v="429"/>
    <s v="BW007792"/>
    <n v="1"/>
    <m/>
    <m/>
    <n v="21"/>
    <n v="880"/>
    <m/>
    <m/>
    <n v="1"/>
    <s v="43941Container q'ty"/>
    <s v="43941Pallet "/>
    <n v="25"/>
    <s v="Pallet "/>
    <s v="HARVEST VITAL WHEAT GLUTENHS"/>
    <m/>
    <n v="1"/>
    <s v="DELEJ0000014102"/>
    <m/>
    <m/>
    <m/>
    <m/>
  </r>
  <r>
    <x v="75"/>
    <x v="5"/>
    <x v="430"/>
    <s v="BW007609"/>
    <n v="1"/>
    <m/>
    <m/>
    <n v="21"/>
    <n v="880"/>
    <m/>
    <m/>
    <n v="1"/>
    <s v="43941Container q'ty"/>
    <s v="43941Pallet "/>
    <n v="25"/>
    <s v="Pallet "/>
    <s v="HARVEST VITAL WHEAT GLUTENHS"/>
    <m/>
    <n v="1"/>
    <s v="DELEJ0000014102"/>
    <m/>
    <m/>
    <m/>
    <m/>
  </r>
  <r>
    <x v="75"/>
    <x v="5"/>
    <x v="431"/>
    <s v="BW007791"/>
    <n v="1"/>
    <m/>
    <m/>
    <n v="21"/>
    <n v="880"/>
    <m/>
    <m/>
    <n v="1"/>
    <s v="43941Container q'ty"/>
    <s v="43941Pallet "/>
    <n v="25"/>
    <s v="Pallet "/>
    <s v="HARVEST VITAL WHEAT GLUTENHS"/>
    <m/>
    <n v="1"/>
    <s v="DELEJ0000014102"/>
    <m/>
    <m/>
    <m/>
    <m/>
  </r>
  <r>
    <x v="75"/>
    <x v="1"/>
    <x v="432"/>
    <s v="CKLA019085"/>
    <m/>
    <n v="1"/>
    <m/>
    <n v="21"/>
    <n v="1540"/>
    <m/>
    <m/>
    <n v="1"/>
    <s v="43941Container q'ty"/>
    <s v="43941bulk"/>
    <n v="150"/>
    <s v="bulk"/>
    <s v="15KG설탕"/>
    <m/>
    <n v="2"/>
    <s v="ITLINC202003080"/>
    <m/>
    <m/>
    <m/>
    <m/>
  </r>
  <r>
    <x v="75"/>
    <x v="1"/>
    <x v="433"/>
    <s v="CKLA019145"/>
    <m/>
    <n v="1"/>
    <m/>
    <n v="21"/>
    <n v="1540"/>
    <m/>
    <m/>
    <n v="1"/>
    <s v="43941Container q'ty"/>
    <s v="43941bulk"/>
    <n v="150"/>
    <s v="bulk"/>
    <s v="15KG설탕"/>
    <m/>
    <n v="2"/>
    <s v="ITLINC202003080"/>
    <m/>
    <m/>
    <m/>
    <m/>
  </r>
  <r>
    <x v="75"/>
    <x v="1"/>
    <x v="434"/>
    <s v="CKLA019105"/>
    <m/>
    <n v="1"/>
    <m/>
    <n v="21"/>
    <n v="1540"/>
    <m/>
    <m/>
    <n v="1"/>
    <s v="43941Container q'ty"/>
    <s v="43941bulk"/>
    <n v="150"/>
    <s v="bulk"/>
    <s v="15KG설탕"/>
    <m/>
    <n v="2"/>
    <s v="ITLINC202003080"/>
    <m/>
    <m/>
    <m/>
    <m/>
  </r>
  <r>
    <x v="75"/>
    <x v="1"/>
    <x v="435"/>
    <s v="CKLA019130"/>
    <m/>
    <n v="1"/>
    <m/>
    <n v="21"/>
    <n v="1540"/>
    <m/>
    <m/>
    <n v="1"/>
    <s v="43941Container q'ty"/>
    <s v="43941bulk"/>
    <n v="145"/>
    <s v="bulk"/>
    <s v="15KG설탕"/>
    <m/>
    <n v="2"/>
    <s v="ITLINC202003080"/>
    <m/>
    <m/>
    <m/>
    <m/>
  </r>
  <r>
    <x v="75"/>
    <x v="1"/>
    <x v="436"/>
    <s v="CKLA019118"/>
    <m/>
    <n v="1"/>
    <m/>
    <n v="21"/>
    <n v="1540"/>
    <m/>
    <m/>
    <n v="1"/>
    <s v="43941Container q'ty"/>
    <s v="43941bulk"/>
    <n v="150"/>
    <s v="bulk"/>
    <s v="15KG설탕"/>
    <m/>
    <n v="2"/>
    <s v="ITLINC202003080"/>
    <m/>
    <m/>
    <m/>
    <m/>
  </r>
  <r>
    <x v="75"/>
    <x v="1"/>
    <x v="437"/>
    <s v="CKLA019087"/>
    <m/>
    <n v="1"/>
    <m/>
    <n v="21"/>
    <n v="1540"/>
    <m/>
    <m/>
    <n v="1"/>
    <s v="43941Container q'ty"/>
    <s v="43941bulk"/>
    <n v="140"/>
    <s v="bulk"/>
    <s v="15KG설탕"/>
    <m/>
    <n v="2"/>
    <s v="ITLINC202003080"/>
    <m/>
    <m/>
    <m/>
    <m/>
  </r>
  <r>
    <x v="75"/>
    <x v="1"/>
    <x v="438"/>
    <s v="CKLA019090"/>
    <m/>
    <n v="1"/>
    <m/>
    <n v="21"/>
    <n v="1540"/>
    <m/>
    <m/>
    <n v="1"/>
    <s v="43941Container q'ty"/>
    <s v="43941bulk"/>
    <n v="125"/>
    <s v="bulk"/>
    <s v="15KG설탕"/>
    <m/>
    <n v="2"/>
    <s v="ITLINC202003080"/>
    <m/>
    <m/>
    <m/>
    <m/>
  </r>
  <r>
    <x v="75"/>
    <x v="1"/>
    <x v="439"/>
    <s v="CKLA019103"/>
    <m/>
    <n v="1"/>
    <m/>
    <n v="21"/>
    <n v="1540"/>
    <m/>
    <m/>
    <n v="1"/>
    <s v="43941Container q'ty"/>
    <s v="43941bulk"/>
    <n v="140"/>
    <s v="bulk"/>
    <s v="15KG설탕"/>
    <m/>
    <n v="2"/>
    <s v="ITLINC202003080"/>
    <m/>
    <m/>
    <m/>
    <m/>
  </r>
  <r>
    <x v="76"/>
    <x v="0"/>
    <x v="440"/>
    <s v="안티치콜리 25차"/>
    <m/>
    <n v="1"/>
    <m/>
    <n v="10"/>
    <n v="10"/>
    <m/>
    <m/>
    <n v="1"/>
    <s v="43942Container q'ty"/>
    <s v="43942Pallet "/>
    <n v="20"/>
    <s v="Pallet "/>
    <s v="발사믹 식초 5L"/>
    <m/>
    <n v="1"/>
    <s v="XO200067MI"/>
    <m/>
    <m/>
    <m/>
    <m/>
  </r>
  <r>
    <x v="76"/>
    <x v="0"/>
    <x v="441"/>
    <s v="세계 13차"/>
    <n v="1"/>
    <m/>
    <m/>
    <n v="9"/>
    <n v="9"/>
    <m/>
    <m/>
    <n v="1"/>
    <s v="43942Container q'ty"/>
    <s v="43942Pallet "/>
    <n v="20"/>
    <s v="Pallet "/>
    <s v="뉴 월남쌈(원형16cm) 300g"/>
    <m/>
    <n v="1"/>
    <s v="HSE2004015"/>
    <m/>
    <m/>
    <m/>
    <m/>
  </r>
  <r>
    <x v="76"/>
    <x v="0"/>
    <x v="441"/>
    <s v="세계 13차"/>
    <m/>
    <m/>
    <m/>
    <n v="2"/>
    <n v="2"/>
    <m/>
    <m/>
    <n v="0"/>
    <s v="43942Container q'ty"/>
    <s v="43942Pallet "/>
    <m/>
    <s v="Pallet "/>
    <s v="하이몬 월남쌈(원형16cm) 220g*16"/>
    <m/>
    <m/>
    <s v="HSE2004015"/>
    <m/>
    <m/>
    <m/>
    <m/>
  </r>
  <r>
    <x v="76"/>
    <x v="0"/>
    <x v="441"/>
    <s v="세계 23차"/>
    <m/>
    <m/>
    <m/>
    <n v="10"/>
    <n v="10"/>
    <m/>
    <m/>
    <n v="0"/>
    <s v="43942Container q'ty"/>
    <s v="43942Pallet "/>
    <m/>
    <s v="Pallet "/>
    <s v="몬 월남쌈(원형16cm) 200g"/>
    <m/>
    <m/>
    <s v="HSE2004015"/>
    <m/>
    <m/>
    <m/>
    <m/>
  </r>
  <r>
    <x v="76"/>
    <x v="2"/>
    <x v="442"/>
    <s v="WHLI540140"/>
    <m/>
    <n v="1"/>
    <m/>
    <n v="7"/>
    <n v="300"/>
    <m/>
    <m/>
    <n v="1"/>
    <s v="43942Container q'ty"/>
    <s v="43942bulk"/>
    <n v="40"/>
    <s v="bulk"/>
    <m/>
    <m/>
    <m/>
    <s v="PLITW4B00681"/>
    <m/>
    <m/>
    <m/>
    <m/>
  </r>
  <r>
    <x v="76"/>
    <x v="7"/>
    <x v="443"/>
    <n v="1455120"/>
    <m/>
    <n v="1"/>
    <m/>
    <n v="8"/>
    <n v="440"/>
    <m/>
    <m/>
    <n v="1"/>
    <s v="43942Container q'ty"/>
    <s v="43942Pallet "/>
    <n v="20"/>
    <s v="Pallet "/>
    <s v="합성수지"/>
    <m/>
    <n v="1"/>
    <s v="ONEYGOAA06414500"/>
    <m/>
    <m/>
    <m/>
    <m/>
  </r>
  <r>
    <x v="76"/>
    <x v="7"/>
    <x v="444"/>
    <n v="1455117"/>
    <m/>
    <n v="1"/>
    <m/>
    <n v="8"/>
    <n v="440"/>
    <m/>
    <m/>
    <n v="1"/>
    <s v="43942Container q'ty"/>
    <s v="43942Pallet "/>
    <n v="20"/>
    <s v="Pallet "/>
    <s v="합성수지"/>
    <m/>
    <n v="1"/>
    <s v="ONEYGOAA06954700"/>
    <m/>
    <m/>
    <m/>
    <m/>
  </r>
  <r>
    <x v="76"/>
    <x v="7"/>
    <x v="51"/>
    <m/>
    <m/>
    <m/>
    <n v="1"/>
    <n v="2"/>
    <n v="39"/>
    <m/>
    <m/>
    <n v="1"/>
    <s v="43942Container q'ty"/>
    <s v="43942Pallet "/>
    <n v="5"/>
    <s v="Pallet "/>
    <s v="합성수지"/>
    <m/>
    <n v="1"/>
    <s v="VLSRTM000054607"/>
    <m/>
    <m/>
    <m/>
    <m/>
  </r>
  <r>
    <x v="76"/>
    <x v="1"/>
    <x v="445"/>
    <s v="CKLA019110"/>
    <m/>
    <n v="1"/>
    <m/>
    <n v="21"/>
    <n v="1540"/>
    <m/>
    <m/>
    <n v="1"/>
    <s v="43942Container q'ty"/>
    <s v="43942bulk"/>
    <n v="150"/>
    <s v="bulk"/>
    <s v="15KG설탕"/>
    <m/>
    <n v="2"/>
    <s v="ITLINC202003080"/>
    <m/>
    <m/>
    <m/>
    <m/>
  </r>
  <r>
    <x v="76"/>
    <x v="1"/>
    <x v="446"/>
    <s v="CKLA019084"/>
    <m/>
    <n v="1"/>
    <m/>
    <n v="21"/>
    <n v="1540"/>
    <m/>
    <m/>
    <n v="1"/>
    <s v="43942Container q'ty"/>
    <s v="43942bulk"/>
    <n v="180"/>
    <s v="bulk"/>
    <s v="15KG설탕"/>
    <m/>
    <n v="2"/>
    <s v="ITLINC202003080"/>
    <m/>
    <m/>
    <m/>
    <m/>
  </r>
  <r>
    <x v="76"/>
    <x v="1"/>
    <x v="447"/>
    <s v="CKLA019088"/>
    <m/>
    <n v="1"/>
    <m/>
    <n v="21"/>
    <n v="1540"/>
    <m/>
    <m/>
    <n v="1"/>
    <s v="43942Container q'ty"/>
    <s v="43942bulk"/>
    <n v="150"/>
    <s v="bulk"/>
    <s v="15KG설탕"/>
    <m/>
    <n v="2"/>
    <s v="ITLINC202003080"/>
    <m/>
    <m/>
    <m/>
    <m/>
  </r>
  <r>
    <x v="76"/>
    <x v="1"/>
    <x v="448"/>
    <s v="CKLA019102"/>
    <m/>
    <n v="1"/>
    <m/>
    <n v="21"/>
    <n v="1540"/>
    <m/>
    <m/>
    <n v="1"/>
    <s v="43942Container q'ty"/>
    <s v="43942bulk"/>
    <n v="150"/>
    <s v="bulk"/>
    <s v="15KG설탕"/>
    <m/>
    <n v="2"/>
    <s v="ITLINC202003080"/>
    <m/>
    <m/>
    <m/>
    <m/>
  </r>
  <r>
    <x v="76"/>
    <x v="1"/>
    <x v="449"/>
    <s v="CKLA019109"/>
    <m/>
    <n v="1"/>
    <m/>
    <n v="21"/>
    <n v="1540"/>
    <m/>
    <m/>
    <n v="1"/>
    <s v="43942Container q'ty"/>
    <s v="43942bulk"/>
    <n v="150"/>
    <s v="bulk"/>
    <s v="15KG설탕"/>
    <m/>
    <n v="2"/>
    <s v="ITLINC202003080"/>
    <m/>
    <m/>
    <m/>
    <m/>
  </r>
  <r>
    <x v="76"/>
    <x v="1"/>
    <x v="450"/>
    <s v="CKLA019122"/>
    <m/>
    <n v="1"/>
    <m/>
    <n v="21"/>
    <n v="1540"/>
    <m/>
    <m/>
    <n v="1"/>
    <s v="43942Container q'ty"/>
    <s v="43942bulk"/>
    <n v="150"/>
    <s v="bulk"/>
    <s v="15KG설탕"/>
    <m/>
    <n v="2"/>
    <s v="ITLINC202003080"/>
    <m/>
    <m/>
    <m/>
    <m/>
  </r>
  <r>
    <x v="76"/>
    <x v="1"/>
    <x v="451"/>
    <s v="CKLA019171"/>
    <m/>
    <n v="1"/>
    <m/>
    <n v="21"/>
    <n v="1540"/>
    <m/>
    <m/>
    <n v="1"/>
    <s v="43942Container q'ty"/>
    <s v="43942bulk"/>
    <n v="180"/>
    <s v="bulk"/>
    <s v="15KG설탕"/>
    <m/>
    <n v="2"/>
    <s v="ITLINC202003080"/>
    <m/>
    <m/>
    <m/>
    <m/>
  </r>
  <r>
    <x v="77"/>
    <x v="0"/>
    <x v="452"/>
    <s v="세계 22차"/>
    <n v="1"/>
    <m/>
    <m/>
    <n v="10"/>
    <n v="10"/>
    <m/>
    <m/>
    <n v="1"/>
    <s v="43943Container q'ty"/>
    <s v="43943Pallet "/>
    <n v="25"/>
    <s v="Pallet "/>
    <s v="뉴 월남쌈(사각16cm) 300g"/>
    <m/>
    <n v="1"/>
    <s v="HSE2004012"/>
    <m/>
    <m/>
    <m/>
    <m/>
  </r>
  <r>
    <x v="77"/>
    <x v="0"/>
    <x v="452"/>
    <s v="세계 28차"/>
    <m/>
    <m/>
    <m/>
    <n v="7"/>
    <n v="7"/>
    <m/>
    <m/>
    <n v="0"/>
    <s v="43943Container q'ty"/>
    <s v="43943Pallet "/>
    <m/>
    <s v="Pallet "/>
    <s v="몬 현미 월남쌈(원형16cm) 200g"/>
    <m/>
    <m/>
    <s v="HSE2004012"/>
    <m/>
    <m/>
    <m/>
    <m/>
  </r>
  <r>
    <x v="77"/>
    <x v="0"/>
    <x v="452"/>
    <s v="세계 28차"/>
    <m/>
    <m/>
    <m/>
    <n v="3"/>
    <n v="3"/>
    <m/>
    <m/>
    <n v="0"/>
    <s v="43943Container q'ty"/>
    <s v="43943Pallet "/>
    <m/>
    <s v="Pallet "/>
    <s v="몬 현미 월남쌈(사각16cm) 200g*16"/>
    <m/>
    <m/>
    <s v="HSE2004012"/>
    <m/>
    <m/>
    <m/>
    <m/>
  </r>
  <r>
    <x v="77"/>
    <x v="15"/>
    <x v="453"/>
    <n v="509780"/>
    <m/>
    <n v="1"/>
    <m/>
    <n v="18"/>
    <n v="825"/>
    <m/>
    <m/>
    <n v="1"/>
    <s v="43943Container q'ty"/>
    <s v="43943bulk"/>
    <n v="150"/>
    <s v="bulk"/>
    <s v="말토덱스트린"/>
    <m/>
    <n v="2"/>
    <s v="PKYFE20800050B"/>
    <m/>
    <m/>
    <m/>
    <s v="디에스푸드웰"/>
  </r>
  <r>
    <x v="77"/>
    <x v="1"/>
    <x v="454"/>
    <s v="CKLA019081"/>
    <m/>
    <n v="1"/>
    <m/>
    <n v="21"/>
    <n v="1540"/>
    <m/>
    <m/>
    <n v="1"/>
    <s v="43943Container q'ty"/>
    <s v="43943bulk"/>
    <n v="180"/>
    <s v="bulk"/>
    <s v="15KG설탕"/>
    <m/>
    <n v="2"/>
    <s v="ITLINC202003080"/>
    <m/>
    <m/>
    <m/>
    <m/>
  </r>
  <r>
    <x v="77"/>
    <x v="1"/>
    <x v="455"/>
    <s v="CKLA019176"/>
    <m/>
    <n v="1"/>
    <m/>
    <n v="21"/>
    <n v="1540"/>
    <m/>
    <m/>
    <n v="1"/>
    <s v="43943Container q'ty"/>
    <s v="43943bulk"/>
    <n v="180"/>
    <s v="bulk"/>
    <s v="15KG설탕"/>
    <m/>
    <n v="2"/>
    <s v="ITLINC202003080"/>
    <m/>
    <m/>
    <m/>
    <m/>
  </r>
  <r>
    <x v="77"/>
    <x v="1"/>
    <x v="456"/>
    <s v="CKLA019086"/>
    <m/>
    <n v="1"/>
    <m/>
    <n v="21"/>
    <n v="1540"/>
    <m/>
    <m/>
    <n v="1"/>
    <s v="43943Container q'ty"/>
    <s v="43943bulk"/>
    <n v="165"/>
    <s v="bulk"/>
    <s v="15KG설탕"/>
    <m/>
    <n v="2"/>
    <s v="ITLINC202003080"/>
    <m/>
    <m/>
    <m/>
    <m/>
  </r>
  <r>
    <x v="77"/>
    <x v="1"/>
    <x v="457"/>
    <s v="CKLA019112"/>
    <m/>
    <n v="1"/>
    <m/>
    <n v="21"/>
    <n v="1540"/>
    <m/>
    <m/>
    <n v="1"/>
    <s v="43943Container q'ty"/>
    <s v="43943bulk"/>
    <n v="170"/>
    <s v="bulk"/>
    <s v="15KG설탕"/>
    <m/>
    <n v="2"/>
    <s v="ITLINC202003080"/>
    <m/>
    <m/>
    <m/>
    <m/>
  </r>
  <r>
    <x v="77"/>
    <x v="1"/>
    <x v="458"/>
    <s v="CKLA019121"/>
    <m/>
    <n v="1"/>
    <m/>
    <n v="21"/>
    <n v="1540"/>
    <m/>
    <m/>
    <n v="1"/>
    <s v="43943Container q'ty"/>
    <s v="43943bulk"/>
    <n v="180"/>
    <s v="bulk"/>
    <s v="15KG설탕"/>
    <m/>
    <n v="2"/>
    <s v="ITLINC202003080"/>
    <m/>
    <m/>
    <m/>
    <m/>
  </r>
  <r>
    <x v="77"/>
    <x v="1"/>
    <x v="459"/>
    <s v="CKLA019174"/>
    <m/>
    <n v="1"/>
    <m/>
    <n v="21"/>
    <n v="1540"/>
    <m/>
    <m/>
    <n v="1"/>
    <s v="43943Container q'ty"/>
    <s v="43943bulk"/>
    <n v="180"/>
    <s v="bulk"/>
    <s v="15KG설탕"/>
    <m/>
    <n v="2"/>
    <s v="ITLINC202003080"/>
    <m/>
    <m/>
    <m/>
    <m/>
  </r>
  <r>
    <x v="77"/>
    <x v="1"/>
    <x v="460"/>
    <s v="CKLA019124"/>
    <m/>
    <n v="1"/>
    <m/>
    <n v="21"/>
    <n v="1540"/>
    <m/>
    <m/>
    <n v="1"/>
    <s v="43943Container q'ty"/>
    <s v="43943bulk"/>
    <n v="150"/>
    <s v="bulk"/>
    <s v="15KG설탕"/>
    <m/>
    <n v="2"/>
    <s v="ITLINC202003080"/>
    <m/>
    <m/>
    <m/>
    <m/>
  </r>
  <r>
    <x v="77"/>
    <x v="1"/>
    <x v="461"/>
    <s v="CKLA019143"/>
    <m/>
    <n v="1"/>
    <m/>
    <n v="21"/>
    <n v="1540"/>
    <m/>
    <m/>
    <n v="1"/>
    <s v="43943Container q'ty"/>
    <s v="43943bulk"/>
    <n v="150"/>
    <s v="bulk"/>
    <s v="15KG설탕"/>
    <m/>
    <n v="2"/>
    <s v="ITLINC202003080"/>
    <m/>
    <m/>
    <m/>
    <m/>
  </r>
  <r>
    <x v="77"/>
    <x v="1"/>
    <x v="462"/>
    <s v="CKLA019108"/>
    <m/>
    <n v="1"/>
    <m/>
    <n v="21"/>
    <n v="1540"/>
    <m/>
    <m/>
    <n v="1"/>
    <s v="43943Container q'ty"/>
    <s v="43943bulk"/>
    <n v="150"/>
    <s v="bulk"/>
    <s v="15KG설탕"/>
    <m/>
    <n v="2"/>
    <s v="ITLINC202003080"/>
    <m/>
    <m/>
    <m/>
    <m/>
  </r>
  <r>
    <x v="78"/>
    <x v="0"/>
    <x v="463"/>
    <s v="isfi 11차(면세)"/>
    <n v="1"/>
    <m/>
    <m/>
    <n v="1"/>
    <n v="164"/>
    <m/>
    <m/>
    <n v="1"/>
    <s v="43944Container q'ty"/>
    <s v="43944Pallet "/>
    <n v="25"/>
    <s v="Pallet "/>
    <s v="머스타드 시드 750g"/>
    <m/>
    <n v="1"/>
    <s v="AMSFE2000112"/>
    <m/>
    <m/>
    <m/>
    <m/>
  </r>
  <r>
    <x v="78"/>
    <x v="0"/>
    <x v="463"/>
    <s v="isfi 11차(면세)"/>
    <m/>
    <m/>
    <m/>
    <n v="1"/>
    <n v="162"/>
    <m/>
    <m/>
    <n v="0"/>
    <s v="43944Container q'ty"/>
    <s v="43944Pallet "/>
    <m/>
    <s v="Pallet "/>
    <s v="블랙페파 홀 160g"/>
    <m/>
    <m/>
    <s v="AMSFE2000112"/>
    <m/>
    <m/>
    <m/>
    <m/>
  </r>
  <r>
    <x v="78"/>
    <x v="0"/>
    <x v="463"/>
    <s v="isfi 11차(면세)"/>
    <m/>
    <m/>
    <m/>
    <n v="1"/>
    <n v="162"/>
    <m/>
    <m/>
    <n v="0"/>
    <s v="43944Container q'ty"/>
    <s v="43944Pallet "/>
    <m/>
    <s v="Pallet "/>
    <s v="레드(핑크)후추홀 80g"/>
    <m/>
    <m/>
    <s v="AMSFE2000112"/>
    <m/>
    <m/>
    <m/>
    <m/>
  </r>
  <r>
    <x v="78"/>
    <x v="0"/>
    <x v="463"/>
    <s v="isfi 11차(과세)"/>
    <m/>
    <m/>
    <m/>
    <n v="1"/>
    <n v="80"/>
    <m/>
    <m/>
    <n v="0"/>
    <s v="43944Container q'ty"/>
    <s v="43944Pallet "/>
    <m/>
    <s v="Pallet "/>
    <s v="머스타드 플라워 380g"/>
    <m/>
    <m/>
    <s v="AMSFE2000112"/>
    <m/>
    <m/>
    <m/>
    <m/>
  </r>
  <r>
    <x v="78"/>
    <x v="0"/>
    <x v="463"/>
    <s v="isfi 11차(과세)"/>
    <m/>
    <m/>
    <m/>
    <n v="1"/>
    <n v="40"/>
    <m/>
    <m/>
    <n v="0"/>
    <s v="43944Container q'ty"/>
    <s v="43944Pallet "/>
    <m/>
    <s v="Pallet "/>
    <s v="시나몬 파우더 430g"/>
    <m/>
    <m/>
    <s v="AMSFE2000112"/>
    <m/>
    <m/>
    <m/>
    <m/>
  </r>
  <r>
    <x v="78"/>
    <x v="0"/>
    <x v="463"/>
    <s v="isfi 11차(과세)"/>
    <m/>
    <m/>
    <m/>
    <n v="1"/>
    <n v="1689"/>
    <m/>
    <m/>
    <n v="0"/>
    <s v="43944Container q'ty"/>
    <s v="43944Pallet "/>
    <m/>
    <s v="Pallet "/>
    <s v="시나몬 파우더 40g"/>
    <m/>
    <m/>
    <s v="AMSFE2000112"/>
    <m/>
    <m/>
    <m/>
    <m/>
  </r>
  <r>
    <x v="78"/>
    <x v="0"/>
    <x v="463"/>
    <s v="isfi 11차(과세)"/>
    <m/>
    <m/>
    <m/>
    <n v="1"/>
    <n v="162"/>
    <m/>
    <m/>
    <n v="0"/>
    <s v="43944Container q'ty"/>
    <s v="43944Pallet "/>
    <m/>
    <s v="Pallet "/>
    <s v="허브프로망스 230g"/>
    <m/>
    <m/>
    <s v="AMSFE2000112"/>
    <m/>
    <m/>
    <m/>
    <m/>
  </r>
  <r>
    <x v="78"/>
    <x v="0"/>
    <x v="463"/>
    <s v="isfi 11차(과세)"/>
    <m/>
    <m/>
    <m/>
    <n v="1"/>
    <n v="80"/>
    <m/>
    <m/>
    <n v="0"/>
    <s v="43944Container q'ty"/>
    <s v="43944Pallet "/>
    <m/>
    <s v="Pallet "/>
    <s v="쥬니퍼베리 100g"/>
    <m/>
    <m/>
    <s v="AMSFE2000112"/>
    <m/>
    <m/>
    <m/>
    <m/>
  </r>
  <r>
    <x v="78"/>
    <x v="0"/>
    <x v="463"/>
    <s v="isfi 11차(과세)"/>
    <m/>
    <m/>
    <m/>
    <n v="1"/>
    <n v="240"/>
    <m/>
    <m/>
    <n v="0"/>
    <s v="43944Container q'ty"/>
    <s v="43944Pallet "/>
    <m/>
    <s v="Pallet "/>
    <s v="넛맥파우더 50g"/>
    <m/>
    <m/>
    <s v="AMSFE2000112"/>
    <m/>
    <m/>
    <m/>
    <m/>
  </r>
  <r>
    <x v="78"/>
    <x v="0"/>
    <x v="463"/>
    <s v="isfi 11차(과세)"/>
    <m/>
    <m/>
    <m/>
    <n v="2"/>
    <n v="324"/>
    <m/>
    <m/>
    <n v="0"/>
    <s v="43944Container q'ty"/>
    <s v="43944Pallet "/>
    <m/>
    <s v="Pallet "/>
    <s v="스타아니스 60g"/>
    <m/>
    <m/>
    <s v="AMSFE2000112"/>
    <m/>
    <m/>
    <m/>
    <m/>
  </r>
  <r>
    <x v="78"/>
    <x v="0"/>
    <x v="464"/>
    <s v="수리 45차"/>
    <m/>
    <n v="1"/>
    <m/>
    <n v="20"/>
    <n v="20"/>
    <m/>
    <m/>
    <n v="1"/>
    <s v="43944Container q'ty"/>
    <s v="43944Pallet "/>
    <n v="20"/>
    <s v="Pallet "/>
    <s v="하이몬 월남쌈소스 295ml"/>
    <m/>
    <n v="1"/>
    <s v="BKKFE2000945"/>
    <m/>
    <m/>
    <m/>
    <m/>
  </r>
  <r>
    <x v="78"/>
    <x v="0"/>
    <x v="465"/>
    <s v="수리 48차"/>
    <m/>
    <n v="1"/>
    <m/>
    <n v="16"/>
    <n v="16"/>
    <m/>
    <m/>
    <n v="1"/>
    <s v="43944Container q'ty"/>
    <s v="43944Pallet "/>
    <n v="20"/>
    <s v="Pallet "/>
    <s v="몬 스위트칠리소스 200ml"/>
    <m/>
    <n v="1"/>
    <s v="BKKFE2000945"/>
    <m/>
    <m/>
    <m/>
    <m/>
  </r>
  <r>
    <x v="78"/>
    <x v="0"/>
    <x v="465"/>
    <s v="수리 48차"/>
    <m/>
    <m/>
    <m/>
    <n v="4"/>
    <n v="4"/>
    <m/>
    <m/>
    <n v="0"/>
    <s v="43944Container q'ty"/>
    <s v="43944Pallet "/>
    <m/>
    <s v="Pallet "/>
    <s v="하이몬 월남쌈소스 295ml(홈플용)"/>
    <m/>
    <m/>
    <s v="BKKFE2000945"/>
    <m/>
    <m/>
    <m/>
    <m/>
  </r>
  <r>
    <x v="78"/>
    <x v="1"/>
    <x v="466"/>
    <s v="N17281"/>
    <m/>
    <n v="1"/>
    <m/>
    <n v="10"/>
    <m/>
    <m/>
    <m/>
    <n v="1"/>
    <s v="43944Container q'ty"/>
    <s v="43944Pallet "/>
    <n v="25"/>
    <s v="Pallet "/>
    <s v="에드블펫-상온버터(1,250KG)"/>
    <m/>
    <n v="1"/>
    <s v="MAEU606970490"/>
    <m/>
    <m/>
    <m/>
    <m/>
  </r>
  <r>
    <x v="78"/>
    <x v="1"/>
    <x v="467"/>
    <s v="N17289"/>
    <m/>
    <n v="1"/>
    <m/>
    <n v="10"/>
    <m/>
    <m/>
    <m/>
    <n v="1"/>
    <s v="43944Container q'ty"/>
    <s v="43944Pallet "/>
    <n v="25"/>
    <s v="Pallet "/>
    <s v="에드블펫-상온버터(1,250KG)"/>
    <m/>
    <n v="1"/>
    <s v="MAEU606970490"/>
    <m/>
    <m/>
    <m/>
    <m/>
  </r>
  <r>
    <x v="78"/>
    <x v="1"/>
    <x v="468"/>
    <s v="N17285"/>
    <m/>
    <n v="1"/>
    <m/>
    <n v="12"/>
    <m/>
    <m/>
    <m/>
    <n v="1"/>
    <s v="43944Container q'ty"/>
    <s v="43944Pallet "/>
    <n v="25"/>
    <s v="Pallet "/>
    <s v="에드블펫-상온버터(1,250KG)"/>
    <m/>
    <n v="1"/>
    <s v="MAEU606970490"/>
    <m/>
    <m/>
    <m/>
    <m/>
  </r>
  <r>
    <x v="78"/>
    <x v="1"/>
    <x v="469"/>
    <s v="CKLA019146"/>
    <m/>
    <n v="1"/>
    <m/>
    <n v="22"/>
    <n v="1540"/>
    <m/>
    <m/>
    <n v="1"/>
    <s v="43944Container q'ty"/>
    <s v="43944bulk"/>
    <n v="140"/>
    <s v="bulk"/>
    <s v="15KG설탕"/>
    <m/>
    <n v="2"/>
    <s v="ITLINC202003080"/>
    <m/>
    <m/>
    <m/>
    <m/>
  </r>
  <r>
    <x v="78"/>
    <x v="1"/>
    <x v="470"/>
    <s v="CKLA019082"/>
    <m/>
    <n v="1"/>
    <m/>
    <n v="22"/>
    <n v="1540"/>
    <m/>
    <m/>
    <n v="1"/>
    <s v="43944Container q'ty"/>
    <s v="43944bulk"/>
    <n v="150"/>
    <s v="bulk"/>
    <s v="15KG설탕"/>
    <m/>
    <n v="2"/>
    <s v="ITLINC202003080"/>
    <m/>
    <m/>
    <m/>
    <m/>
  </r>
  <r>
    <x v="78"/>
    <x v="1"/>
    <x v="471"/>
    <s v="CKLA019123"/>
    <m/>
    <n v="1"/>
    <m/>
    <n v="22"/>
    <n v="1540"/>
    <m/>
    <m/>
    <n v="1"/>
    <s v="43944Container q'ty"/>
    <s v="43944bulk"/>
    <n v="150"/>
    <s v="bulk"/>
    <s v="15KG설탕"/>
    <m/>
    <n v="2"/>
    <s v="ITLINC202003080"/>
    <m/>
    <m/>
    <m/>
    <m/>
  </r>
  <r>
    <x v="78"/>
    <x v="1"/>
    <x v="472"/>
    <s v="CKLA019180"/>
    <m/>
    <n v="1"/>
    <m/>
    <n v="22"/>
    <n v="1540"/>
    <m/>
    <m/>
    <n v="1"/>
    <s v="43944Container q'ty"/>
    <s v="43944bulk"/>
    <n v="150"/>
    <s v="bulk"/>
    <s v="15KG설탕"/>
    <m/>
    <n v="2"/>
    <s v="ITLINC202003080"/>
    <m/>
    <m/>
    <m/>
    <m/>
  </r>
  <r>
    <x v="78"/>
    <x v="1"/>
    <x v="473"/>
    <s v="CKLA019137"/>
    <m/>
    <n v="1"/>
    <m/>
    <n v="22"/>
    <n v="1540"/>
    <m/>
    <m/>
    <n v="1"/>
    <s v="43944Container q'ty"/>
    <s v="43944bulk"/>
    <n v="150"/>
    <s v="bulk"/>
    <s v="15KG설탕"/>
    <m/>
    <n v="2"/>
    <s v="ITLINC202003080"/>
    <m/>
    <m/>
    <m/>
    <m/>
  </r>
  <r>
    <x v="78"/>
    <x v="1"/>
    <x v="474"/>
    <s v="CKLA019106"/>
    <m/>
    <n v="1"/>
    <m/>
    <n v="22"/>
    <n v="1540"/>
    <m/>
    <m/>
    <n v="1"/>
    <s v="43944Container q'ty"/>
    <s v="43944bulk"/>
    <n v="170"/>
    <s v="bulk"/>
    <s v="15KG설탕"/>
    <m/>
    <n v="2"/>
    <s v="ITLINC202003080"/>
    <m/>
    <m/>
    <m/>
    <m/>
  </r>
  <r>
    <x v="78"/>
    <x v="1"/>
    <x v="475"/>
    <s v="CKLA019159"/>
    <m/>
    <n v="1"/>
    <m/>
    <n v="22"/>
    <n v="1540"/>
    <m/>
    <m/>
    <n v="1"/>
    <s v="43944Container q'ty"/>
    <s v="43944bulk"/>
    <n v="160"/>
    <s v="bulk"/>
    <s v="15KG설탕"/>
    <m/>
    <n v="2"/>
    <s v="ITLINC202003080"/>
    <m/>
    <m/>
    <m/>
    <m/>
  </r>
  <r>
    <x v="78"/>
    <x v="1"/>
    <x v="476"/>
    <s v="CKLA019104"/>
    <m/>
    <n v="1"/>
    <m/>
    <n v="22"/>
    <n v="1540"/>
    <m/>
    <m/>
    <n v="1"/>
    <s v="43944Container q'ty"/>
    <s v="43944bulk"/>
    <n v="150"/>
    <s v="bulk"/>
    <s v="15KG설탕"/>
    <m/>
    <n v="2"/>
    <s v="ITLINC202003080"/>
    <m/>
    <m/>
    <m/>
    <m/>
  </r>
  <r>
    <x v="79"/>
    <x v="6"/>
    <x v="477"/>
    <n v="835410"/>
    <m/>
    <n v="1"/>
    <m/>
    <s v="직상작업"/>
    <s v="직상작업"/>
    <n v="131"/>
    <m/>
    <n v="1"/>
    <s v="43945Container q'ty"/>
    <s v="43945bulk"/>
    <n v="30"/>
    <s v="bulk"/>
    <s v="전자부품"/>
    <m/>
    <n v="1"/>
    <s v="WDFCGBF23642116A"/>
    <m/>
    <m/>
    <m/>
    <m/>
  </r>
  <r>
    <x v="79"/>
    <x v="6"/>
    <x v="477"/>
    <n v="835410"/>
    <m/>
    <m/>
    <m/>
    <s v="직상작업"/>
    <s v="직상작업"/>
    <n v="70"/>
    <m/>
    <n v="0"/>
    <s v="43945Container q'ty"/>
    <s v="43945bulk"/>
    <m/>
    <s v="bulk"/>
    <s v="전자부품"/>
    <m/>
    <m/>
    <s v="WDFCGBF23642116B"/>
    <m/>
    <m/>
    <m/>
    <m/>
  </r>
  <r>
    <x v="79"/>
    <x v="0"/>
    <x v="478"/>
    <s v="수리 100차"/>
    <m/>
    <n v="1"/>
    <m/>
    <n v="20"/>
    <n v="20"/>
    <m/>
    <m/>
    <n v="1"/>
    <s v="43945Container q'ty"/>
    <s v="43945Pallet "/>
    <n v="20"/>
    <s v="Pallet "/>
    <s v="몬 스위트칠리소스 295ml"/>
    <m/>
    <n v="1"/>
    <s v="BKKFE2000945"/>
    <m/>
    <m/>
    <m/>
    <m/>
  </r>
  <r>
    <x v="79"/>
    <x v="0"/>
    <x v="479"/>
    <s v="수리 101차"/>
    <m/>
    <n v="1"/>
    <m/>
    <n v="20"/>
    <n v="20"/>
    <m/>
    <m/>
    <n v="1"/>
    <s v="43945Container q'ty"/>
    <s v="43945Pallet "/>
    <n v="150"/>
    <s v="Pallet "/>
    <s v="하이몬 월남쌈소스 295ml"/>
    <m/>
    <n v="1"/>
    <s v="BKKFE2000945"/>
    <m/>
    <m/>
    <m/>
    <m/>
  </r>
  <r>
    <x v="79"/>
    <x v="1"/>
    <x v="480"/>
    <s v="CKLA019178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"/>
    <x v="481"/>
    <s v="CKLA019097"/>
    <m/>
    <n v="1"/>
    <m/>
    <n v="22"/>
    <n v="1540"/>
    <m/>
    <m/>
    <n v="1"/>
    <s v="43945Container q'ty"/>
    <s v="43945bulk"/>
    <n v="170"/>
    <s v="bulk"/>
    <s v="15KG설탕"/>
    <m/>
    <n v="2"/>
    <s v="ITLINC202003080"/>
    <m/>
    <m/>
    <m/>
    <m/>
  </r>
  <r>
    <x v="79"/>
    <x v="1"/>
    <x v="482"/>
    <s v="CKLA019139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"/>
    <x v="483"/>
    <s v="CKLA019107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"/>
    <x v="484"/>
    <s v="CKLA019172"/>
    <m/>
    <n v="1"/>
    <m/>
    <n v="22"/>
    <n v="1540"/>
    <m/>
    <m/>
    <n v="1"/>
    <s v="43945Container q'ty"/>
    <s v="43945bulk"/>
    <n v="145"/>
    <s v="bulk"/>
    <s v="15KG설탕"/>
    <m/>
    <n v="2"/>
    <s v="ITLINC202003080"/>
    <m/>
    <m/>
    <m/>
    <m/>
  </r>
  <r>
    <x v="79"/>
    <x v="1"/>
    <x v="485"/>
    <s v="CKLA019129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"/>
    <x v="486"/>
    <s v="CKLA019175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"/>
    <x v="487"/>
    <s v="CKLA019100"/>
    <m/>
    <n v="1"/>
    <m/>
    <n v="22"/>
    <n v="1540"/>
    <m/>
    <m/>
    <n v="1"/>
    <s v="43945Container q'ty"/>
    <s v="43945bulk"/>
    <n v="150"/>
    <s v="bulk"/>
    <s v="15KG설탕"/>
    <m/>
    <n v="2"/>
    <s v="ITLINC202003080"/>
    <m/>
    <m/>
    <m/>
    <m/>
  </r>
  <r>
    <x v="79"/>
    <x v="14"/>
    <x v="51"/>
    <m/>
    <m/>
    <m/>
    <n v="1"/>
    <m/>
    <n v="4"/>
    <m/>
    <m/>
    <n v="1"/>
    <s v="43945Container q'ty"/>
    <s v="43945bulk"/>
    <n v="5"/>
    <s v="bulk"/>
    <s v="파프리카분말"/>
    <m/>
    <n v="1"/>
    <s v="TAOINCK40030"/>
    <m/>
    <m/>
    <m/>
    <s v="시노관세사"/>
  </r>
  <r>
    <x v="80"/>
    <x v="0"/>
    <x v="488"/>
    <s v="방콕칠리 1차"/>
    <m/>
    <n v="1"/>
    <m/>
    <n v="2"/>
    <n v="2"/>
    <m/>
    <m/>
    <n v="1"/>
    <s v="43948Container q'ty"/>
    <s v="43948Pallet "/>
    <n v="25"/>
    <s v="Pallet "/>
    <s v="그린페파콘 227g"/>
    <m/>
    <n v="1"/>
    <s v="BKKFE2000976"/>
    <m/>
    <m/>
    <m/>
    <m/>
  </r>
  <r>
    <x v="80"/>
    <x v="0"/>
    <x v="488"/>
    <s v="수리 49차"/>
    <m/>
    <m/>
    <m/>
    <n v="18"/>
    <n v="18"/>
    <m/>
    <m/>
    <n v="0"/>
    <s v="43948Container q'ty"/>
    <s v="43948Pallet "/>
    <m/>
    <s v="Pallet "/>
    <s v="몬 스위트칠리소스 295ml"/>
    <m/>
    <m/>
    <s v="BKKFE2000975"/>
    <m/>
    <m/>
    <m/>
    <m/>
  </r>
  <r>
    <x v="80"/>
    <x v="0"/>
    <x v="489"/>
    <s v="수리 50차"/>
    <m/>
    <n v="1"/>
    <m/>
    <n v="20"/>
    <n v="20"/>
    <m/>
    <m/>
    <n v="1"/>
    <s v="43948Container q'ty"/>
    <s v="43948Pallet "/>
    <n v="20"/>
    <s v="Pallet "/>
    <s v="몬 스위트칠리소스 295ml"/>
    <m/>
    <n v="1"/>
    <s v="BKKFE2000975"/>
    <m/>
    <m/>
    <m/>
    <m/>
  </r>
  <r>
    <x v="80"/>
    <x v="0"/>
    <x v="490"/>
    <s v="수리 52차"/>
    <m/>
    <n v="1"/>
    <m/>
    <n v="20"/>
    <n v="20"/>
    <m/>
    <m/>
    <n v="1"/>
    <s v="43948Container q'ty"/>
    <s v="43948Pallet "/>
    <n v="20"/>
    <s v="Pallet "/>
    <s v="몬 스위트칠리소스 20L"/>
    <m/>
    <n v="1"/>
    <s v="BKKFE2000975"/>
    <m/>
    <m/>
    <m/>
    <m/>
  </r>
  <r>
    <x v="81"/>
    <x v="0"/>
    <x v="491"/>
    <s v="수리 53차"/>
    <m/>
    <n v="1"/>
    <m/>
    <n v="20"/>
    <n v="20"/>
    <m/>
    <m/>
    <n v="1"/>
    <s v="43949Container q'ty"/>
    <s v="43949Pallet "/>
    <n v="20"/>
    <s v="Pallet "/>
    <s v="수리 쓰리라차소스 5L"/>
    <m/>
    <n v="1"/>
    <s v="BKKFE2000975"/>
    <m/>
    <m/>
    <m/>
    <m/>
  </r>
  <r>
    <x v="81"/>
    <x v="0"/>
    <x v="492"/>
    <s v="수리 97차"/>
    <m/>
    <n v="1"/>
    <m/>
    <n v="20"/>
    <n v="20"/>
    <m/>
    <m/>
    <n v="1"/>
    <s v="43949Container q'ty"/>
    <s v="43949Pallet "/>
    <n v="20"/>
    <s v="Pallet "/>
    <s v="몬 스위트칠리소스 200ml"/>
    <m/>
    <n v="1"/>
    <s v="BKKFE2000975"/>
    <m/>
    <m/>
    <m/>
    <m/>
  </r>
  <r>
    <x v="81"/>
    <x v="0"/>
    <x v="493"/>
    <s v="수리 102차"/>
    <m/>
    <n v="1"/>
    <m/>
    <n v="20"/>
    <n v="20"/>
    <m/>
    <m/>
    <n v="1"/>
    <s v="43949Container q'ty"/>
    <s v="43949Pallet "/>
    <n v="20"/>
    <s v="Pallet "/>
    <s v="하이몬 월남쌈소스 295ml"/>
    <m/>
    <n v="1"/>
    <s v="BKKFE2000975"/>
    <m/>
    <m/>
    <m/>
    <m/>
  </r>
  <r>
    <x v="81"/>
    <x v="1"/>
    <x v="494"/>
    <s v="SITJ331199"/>
    <m/>
    <n v="1"/>
    <m/>
    <n v="18"/>
    <n v="1000"/>
    <m/>
    <m/>
    <n v="1"/>
    <s v="43949Container q'ty"/>
    <s v="43949bulk"/>
    <n v="120"/>
    <s v="bulk"/>
    <s v="후르츠 칵테일"/>
    <m/>
    <n v="2"/>
    <s v="SITCDING000017"/>
    <m/>
    <m/>
    <m/>
    <m/>
  </r>
  <r>
    <x v="81"/>
    <x v="1"/>
    <x v="495"/>
    <s v="EMCGVB1729"/>
    <m/>
    <n v="1"/>
    <m/>
    <n v="26"/>
    <n v="1242"/>
    <m/>
    <m/>
    <n v="1"/>
    <s v="43949Container q'ty"/>
    <s v="43949bulk"/>
    <n v="190"/>
    <s v="bulk"/>
    <s v="말레이시아산 채종유"/>
    <m/>
    <n v="2"/>
    <s v="EGLV091030046746"/>
    <m/>
    <m/>
    <m/>
    <s v="4/17로 입항일 변경"/>
  </r>
  <r>
    <x v="81"/>
    <x v="1"/>
    <x v="496"/>
    <s v="IB164291"/>
    <n v="1"/>
    <m/>
    <m/>
    <n v="20"/>
    <n v="1200"/>
    <m/>
    <m/>
    <n v="1"/>
    <s v="43949Container q'ty"/>
    <s v="43949Pallet "/>
    <n v="25"/>
    <s v="Pallet "/>
    <s v="임프루버"/>
    <m/>
    <n v="1"/>
    <s v="NSE00400540"/>
    <m/>
    <m/>
    <m/>
    <m/>
  </r>
  <r>
    <x v="81"/>
    <x v="8"/>
    <x v="51"/>
    <m/>
    <m/>
    <m/>
    <n v="1"/>
    <n v="9"/>
    <n v="216"/>
    <m/>
    <m/>
    <n v="1"/>
    <s v="43949Container q'ty"/>
    <s v="43949Pallet "/>
    <n v="10"/>
    <s v="Pallet "/>
    <s v="유청분말25KG"/>
    <m/>
    <n v="1"/>
    <s v="F2-MEDUBC696615"/>
    <m/>
    <m/>
    <m/>
    <m/>
  </r>
  <r>
    <x v="81"/>
    <x v="8"/>
    <x v="51"/>
    <m/>
    <m/>
    <m/>
    <n v="1"/>
    <n v="7"/>
    <n v="224"/>
    <m/>
    <m/>
    <n v="1"/>
    <s v="43949Container q'ty"/>
    <s v="43949Pallet "/>
    <n v="10"/>
    <s v="Pallet "/>
    <s v="파리넥스"/>
    <m/>
    <n v="1"/>
    <s v="F2-OOLU2110980530"/>
    <m/>
    <m/>
    <m/>
    <m/>
  </r>
  <r>
    <x v="82"/>
    <x v="0"/>
    <x v="497"/>
    <s v="세계 15차"/>
    <n v="1"/>
    <m/>
    <m/>
    <n v="10"/>
    <n v="10"/>
    <m/>
    <m/>
    <n v="1"/>
    <s v="43950Container q'ty"/>
    <s v="43950Pallet "/>
    <n v="25"/>
    <s v="Pallet "/>
    <s v="뉴 월남쌈(원형16cm) 300g"/>
    <m/>
    <n v="1"/>
    <s v="HSE2004018"/>
    <m/>
    <m/>
    <m/>
    <m/>
  </r>
  <r>
    <x v="82"/>
    <x v="0"/>
    <x v="497"/>
    <s v="세계 16차"/>
    <m/>
    <m/>
    <m/>
    <n v="10"/>
    <n v="10"/>
    <m/>
    <m/>
    <n v="0"/>
    <s v="43950Container q'ty"/>
    <s v="43950Pallet "/>
    <m/>
    <s v="Pallet "/>
    <s v="뉴 월남쌈(사각16cm) 300g"/>
    <m/>
    <m/>
    <s v="HSE2004018"/>
    <m/>
    <m/>
    <m/>
    <m/>
  </r>
  <r>
    <x v="82"/>
    <x v="0"/>
    <x v="498"/>
    <s v="르네 1차"/>
    <n v="1"/>
    <m/>
    <m/>
    <n v="30"/>
    <n v="30"/>
    <m/>
    <m/>
    <n v="1"/>
    <s v="43950Container q'ty"/>
    <s v="43950Pallet "/>
    <n v="25"/>
    <s v="Pallet "/>
    <s v="홀그레인머스타드 820g"/>
    <m/>
    <n v="1"/>
    <s v="OO28704"/>
    <m/>
    <m/>
    <m/>
    <m/>
  </r>
  <r>
    <x v="82"/>
    <x v="0"/>
    <x v="499"/>
    <s v="수리 54차"/>
    <m/>
    <n v="1"/>
    <m/>
    <n v="13"/>
    <n v="13"/>
    <m/>
    <m/>
    <n v="1"/>
    <s v="43950Container q'ty"/>
    <s v="43950Pallet "/>
    <n v="20"/>
    <s v="Pallet "/>
    <s v="수리 쓰리라차소스 5L"/>
    <m/>
    <n v="1"/>
    <s v="BKKFE2001011"/>
    <m/>
    <m/>
    <m/>
    <m/>
  </r>
  <r>
    <x v="82"/>
    <x v="0"/>
    <x v="499"/>
    <s v="수리 54차"/>
    <m/>
    <m/>
    <m/>
    <n v="5"/>
    <n v="5"/>
    <m/>
    <m/>
    <n v="0"/>
    <s v="43950Container q'ty"/>
    <s v="43950Pallet "/>
    <m/>
    <s v="Pallet "/>
    <s v="몬 씨푸드용 망고칠리소스 295ml"/>
    <m/>
    <m/>
    <s v="BKKFE2001011"/>
    <m/>
    <m/>
    <m/>
    <m/>
  </r>
  <r>
    <x v="82"/>
    <x v="0"/>
    <x v="499"/>
    <s v="수리 54차"/>
    <m/>
    <m/>
    <m/>
    <n v="2"/>
    <n v="2"/>
    <m/>
    <m/>
    <n v="0"/>
    <s v="43950Container q'ty"/>
    <s v="43950Pallet "/>
    <m/>
    <s v="Pallet "/>
    <s v="하이몬 쌀국수칠리소스 230g"/>
    <m/>
    <m/>
    <s v="BKKFE2001011"/>
    <m/>
    <m/>
    <m/>
    <m/>
  </r>
  <r>
    <x v="82"/>
    <x v="1"/>
    <x v="500"/>
    <s v="PCLU045891"/>
    <n v="1"/>
    <m/>
    <m/>
    <n v="31"/>
    <n v="1791"/>
    <m/>
    <m/>
    <n v="1"/>
    <s v="43950Container q'ty"/>
    <s v="43950Pallet "/>
    <n v="25"/>
    <s v="Pallet "/>
    <s v="블루베리 믹스필링"/>
    <m/>
    <n v="1"/>
    <s v="SJTJ20040059"/>
    <m/>
    <m/>
    <m/>
    <m/>
  </r>
  <r>
    <x v="82"/>
    <x v="1"/>
    <x v="501"/>
    <s v="KMTC822046"/>
    <n v="1"/>
    <m/>
    <m/>
    <n v="24"/>
    <m/>
    <n v="290"/>
    <m/>
    <n v="1"/>
    <s v="43950Container q'ty"/>
    <s v="43950Pallet "/>
    <n v="30"/>
    <s v="Pallet "/>
    <s v="OPP필름"/>
    <m/>
    <n v="1"/>
    <s v="SSE00400260"/>
    <m/>
    <m/>
    <m/>
    <s v="통관 후 반입"/>
  </r>
  <r>
    <x v="83"/>
    <x v="0"/>
    <x v="502"/>
    <s v="유니온 3차"/>
    <n v="1"/>
    <m/>
    <m/>
    <n v="18"/>
    <n v="1296"/>
    <m/>
    <m/>
    <n v="1"/>
    <s v="43952Container q'ty"/>
    <s v="43952bulk"/>
    <n v="180"/>
    <s v="bulk"/>
    <s v="몬 라이스누들 3mm 250g"/>
    <m/>
    <n v="2"/>
    <s v="HFIBKO030108"/>
    <m/>
    <m/>
    <m/>
    <s v="5/1 작업"/>
  </r>
  <r>
    <x v="83"/>
    <x v="0"/>
    <x v="502"/>
    <s v="유니온 3차"/>
    <m/>
    <m/>
    <m/>
    <n v="10"/>
    <n v="720"/>
    <m/>
    <m/>
    <n v="0"/>
    <s v="43952Container q'ty"/>
    <s v="43952bulk"/>
    <m/>
    <s v="bulk"/>
    <s v="몬 라이스누들 5mm 250g"/>
    <m/>
    <m/>
    <s v="HFIBKO030108"/>
    <m/>
    <m/>
    <m/>
    <s v="5/1 작업"/>
  </r>
  <r>
    <x v="83"/>
    <x v="0"/>
    <x v="503"/>
    <s v="유니온 4차"/>
    <n v="1"/>
    <m/>
    <m/>
    <n v="28"/>
    <n v="2016"/>
    <m/>
    <m/>
    <n v="1"/>
    <s v="43952Container q'ty"/>
    <s v="43952bulk"/>
    <n v="180"/>
    <s v="bulk"/>
    <s v="몬 라이스누들 1mm 250g"/>
    <m/>
    <n v="2"/>
    <s v="HFIBKO030156"/>
    <m/>
    <m/>
    <m/>
    <s v="5/1 작업"/>
  </r>
  <r>
    <x v="83"/>
    <x v="0"/>
    <x v="504"/>
    <s v="유니온 5차"/>
    <n v="1"/>
    <m/>
    <m/>
    <n v="28"/>
    <n v="2016"/>
    <m/>
    <m/>
    <n v="1"/>
    <s v="43952Container q'ty"/>
    <s v="43952bulk"/>
    <n v="180"/>
    <s v="bulk"/>
    <s v="몬 라이스누들 3mm 250g"/>
    <m/>
    <n v="2"/>
    <s v="HFIBKO030180"/>
    <m/>
    <m/>
    <m/>
    <s v="5/1 작업"/>
  </r>
  <r>
    <x v="84"/>
    <x v="0"/>
    <x v="505"/>
    <s v="세계 17차"/>
    <n v="1"/>
    <m/>
    <m/>
    <n v="10"/>
    <m/>
    <m/>
    <m/>
    <n v="1"/>
    <s v="43955Container q'ty"/>
    <s v="43955Pallet "/>
    <n v="20"/>
    <s v="Pallet "/>
    <s v="몬 월남쌈(원형16cm) 200g"/>
    <m/>
    <n v="1"/>
    <s v="HSE2004019"/>
    <m/>
    <m/>
    <m/>
    <m/>
  </r>
  <r>
    <x v="84"/>
    <x v="0"/>
    <x v="505"/>
    <s v="세계 18차"/>
    <m/>
    <m/>
    <m/>
    <n v="4"/>
    <m/>
    <m/>
    <m/>
    <n v="0"/>
    <s v="43955Container q'ty"/>
    <s v="43955Pallet "/>
    <m/>
    <s v="Pallet "/>
    <s v="몬 월남쌈(원형16cm) 200g"/>
    <m/>
    <m/>
    <s v="HSE2004019"/>
    <m/>
    <m/>
    <m/>
    <m/>
  </r>
  <r>
    <x v="84"/>
    <x v="0"/>
    <x v="505"/>
    <s v="세계 18차"/>
    <m/>
    <m/>
    <m/>
    <n v="6"/>
    <m/>
    <m/>
    <m/>
    <n v="0"/>
    <s v="43955Container q'ty"/>
    <s v="43955Pallet "/>
    <m/>
    <s v="Pallet "/>
    <s v="몬 월남쌈(원형16cm) 500g"/>
    <m/>
    <m/>
    <s v="HSE2004019"/>
    <m/>
    <m/>
    <m/>
    <m/>
  </r>
  <r>
    <x v="84"/>
    <x v="0"/>
    <x v="506"/>
    <s v="수리 55차"/>
    <m/>
    <n v="1"/>
    <m/>
    <n v="6"/>
    <m/>
    <m/>
    <m/>
    <n v="1"/>
    <s v="43955Container q'ty"/>
    <s v="43955Pallet "/>
    <n v="20"/>
    <s v="Pallet "/>
    <s v="몬 스위트칠리소스 5L"/>
    <m/>
    <n v="1"/>
    <s v="BKKFE2001033"/>
    <m/>
    <m/>
    <m/>
    <m/>
  </r>
  <r>
    <x v="84"/>
    <x v="0"/>
    <x v="506"/>
    <s v="수리 55차"/>
    <m/>
    <m/>
    <m/>
    <n v="6"/>
    <m/>
    <m/>
    <m/>
    <n v="0"/>
    <s v="43955Container q'ty"/>
    <s v="43955Pallet "/>
    <m/>
    <s v="Pallet "/>
    <s v="하이몬 월남쌈소스 200ml"/>
    <m/>
    <m/>
    <s v="BKKFE2001033"/>
    <m/>
    <m/>
    <m/>
    <m/>
  </r>
  <r>
    <x v="84"/>
    <x v="0"/>
    <x v="506"/>
    <s v="수리 55차"/>
    <m/>
    <m/>
    <m/>
    <n v="5"/>
    <m/>
    <m/>
    <m/>
    <n v="0"/>
    <s v="43955Container q'ty"/>
    <s v="43955Pallet "/>
    <m/>
    <s v="Pallet "/>
    <s v="수리 쓰리라차소스 5L"/>
    <m/>
    <m/>
    <s v="BKKFE2001033"/>
    <m/>
    <m/>
    <m/>
    <m/>
  </r>
  <r>
    <x v="84"/>
    <x v="0"/>
    <x v="506"/>
    <s v="수리 55차"/>
    <m/>
    <m/>
    <m/>
    <n v="3"/>
    <m/>
    <m/>
    <m/>
    <n v="0"/>
    <s v="43955Container q'ty"/>
    <s v="43955Pallet "/>
    <m/>
    <s v="Pallet "/>
    <s v="수리 휘시소스 295ml"/>
    <m/>
    <m/>
    <s v="BKKFE2001033"/>
    <m/>
    <m/>
    <m/>
    <m/>
  </r>
  <r>
    <x v="84"/>
    <x v="0"/>
    <x v="507"/>
    <s v="수리 65차"/>
    <m/>
    <n v="1"/>
    <m/>
    <n v="16"/>
    <m/>
    <m/>
    <m/>
    <n v="1"/>
    <s v="43955Container q'ty"/>
    <s v="43955Pallet "/>
    <n v="20"/>
    <s v="Pallet "/>
    <s v="하이몬 월남쌈소스 200ml "/>
    <m/>
    <n v="1"/>
    <s v="BKKFE2001033"/>
    <m/>
    <m/>
    <m/>
    <m/>
  </r>
  <r>
    <x v="84"/>
    <x v="0"/>
    <x v="507"/>
    <s v="수리 65차"/>
    <m/>
    <m/>
    <m/>
    <n v="2"/>
    <m/>
    <m/>
    <m/>
    <n v="0"/>
    <s v="43955Container q'ty"/>
    <s v="43955Pallet "/>
    <m/>
    <s v="Pallet "/>
    <s v="하이몬 쌀국수칠리소스 230g"/>
    <m/>
    <m/>
    <s v="BKKFE2001033"/>
    <m/>
    <m/>
    <m/>
    <m/>
  </r>
  <r>
    <x v="84"/>
    <x v="0"/>
    <x v="507"/>
    <s v="수리 65차"/>
    <m/>
    <m/>
    <m/>
    <n v="2"/>
    <m/>
    <m/>
    <m/>
    <n v="0"/>
    <s v="43955Container q'ty"/>
    <s v="43955Pallet "/>
    <m/>
    <s v="Pallet "/>
    <s v="수리 쓰리라차소스 5L"/>
    <m/>
    <m/>
    <s v="BKKFE2001033"/>
    <m/>
    <m/>
    <m/>
    <m/>
  </r>
  <r>
    <x v="84"/>
    <x v="6"/>
    <x v="508"/>
    <n v="838985"/>
    <m/>
    <n v="1"/>
    <m/>
    <s v="직상작업"/>
    <s v="직상작업"/>
    <n v="108"/>
    <m/>
    <n v="1"/>
    <s v="43955Container q'ty"/>
    <s v="43955bulk"/>
    <n v="30"/>
    <s v="bulk"/>
    <s v="전자부품"/>
    <m/>
    <n v="2"/>
    <s v="WDFCGBF23672119A"/>
    <m/>
    <m/>
    <m/>
    <m/>
  </r>
  <r>
    <x v="84"/>
    <x v="6"/>
    <x v="508"/>
    <n v="838985"/>
    <m/>
    <m/>
    <m/>
    <s v="직상작업"/>
    <s v="직상작업"/>
    <n v="65"/>
    <m/>
    <n v="0"/>
    <s v="43955Container q'ty"/>
    <s v="43955bulk"/>
    <m/>
    <s v="bulk"/>
    <s v="전자부품"/>
    <m/>
    <n v="2"/>
    <s v="WDFCGBF23672119B"/>
    <m/>
    <m/>
    <m/>
    <m/>
  </r>
  <r>
    <x v="84"/>
    <x v="2"/>
    <x v="509"/>
    <s v="WHLF302283"/>
    <n v="1"/>
    <m/>
    <m/>
    <n v="39"/>
    <n v="907"/>
    <m/>
    <m/>
    <n v="1"/>
    <s v="43955Container q'ty"/>
    <s v="43955bulk"/>
    <n v="150"/>
    <s v="bulk"/>
    <m/>
    <m/>
    <n v="2"/>
    <s v="PLITW4B00682"/>
    <m/>
    <m/>
    <m/>
    <m/>
  </r>
  <r>
    <x v="84"/>
    <x v="2"/>
    <x v="510"/>
    <s v="WHLF294217"/>
    <n v="1"/>
    <m/>
    <m/>
    <n v="43"/>
    <n v="900"/>
    <m/>
    <m/>
    <n v="1"/>
    <s v="43955Container q'ty"/>
    <s v="43955bulk"/>
    <n v="110"/>
    <s v="bulk"/>
    <m/>
    <m/>
    <n v="2"/>
    <s v="PLITW4B00682"/>
    <m/>
    <m/>
    <m/>
    <m/>
  </r>
  <r>
    <x v="84"/>
    <x v="2"/>
    <x v="511"/>
    <s v="WHLF294343"/>
    <n v="1"/>
    <m/>
    <m/>
    <n v="38"/>
    <n v="450"/>
    <m/>
    <m/>
    <n v="1"/>
    <s v="43955Container q'ty"/>
    <s v="43955bulk"/>
    <n v="90"/>
    <s v="bulk"/>
    <m/>
    <m/>
    <n v="2"/>
    <s v="PLITW4B00682"/>
    <m/>
    <m/>
    <m/>
    <m/>
  </r>
  <r>
    <x v="85"/>
    <x v="1"/>
    <x v="512"/>
    <s v="00241166"/>
    <n v="1"/>
    <m/>
    <m/>
    <n v="20"/>
    <n v="960"/>
    <m/>
    <m/>
    <n v="1"/>
    <s v="43957Container q'ty"/>
    <s v="43957Pallet "/>
    <n v="25"/>
    <s v="Pallet "/>
    <s v="MONOPALS 120"/>
    <m/>
    <n v="1"/>
    <s v="EBJ31111118"/>
    <m/>
    <m/>
    <m/>
    <m/>
  </r>
  <r>
    <x v="85"/>
    <x v="1"/>
    <x v="513"/>
    <s v="00241768"/>
    <n v="1"/>
    <m/>
    <m/>
    <n v="20"/>
    <n v="960"/>
    <m/>
    <m/>
    <n v="1"/>
    <s v="43957Container q'ty"/>
    <s v="43957Pallet "/>
    <n v="25"/>
    <s v="Pallet "/>
    <s v="MONOPALS 120"/>
    <m/>
    <n v="1"/>
    <s v="EBJ31111249"/>
    <m/>
    <m/>
    <m/>
    <m/>
  </r>
  <r>
    <x v="85"/>
    <x v="1"/>
    <x v="51"/>
    <m/>
    <m/>
    <m/>
    <n v="1"/>
    <n v="2"/>
    <n v="50"/>
    <m/>
    <m/>
    <n v="1"/>
    <s v="43957Container q'ty"/>
    <s v="43957Pallet "/>
    <n v="5"/>
    <s v="Pallet "/>
    <s v="블루베리 파우더"/>
    <m/>
    <n v="1"/>
    <s v="WDFCGBF23672212L"/>
    <m/>
    <m/>
    <m/>
    <m/>
  </r>
  <r>
    <x v="85"/>
    <x v="0"/>
    <x v="514"/>
    <s v="세계 19차"/>
    <n v="1"/>
    <m/>
    <m/>
    <n v="10"/>
    <n v="10"/>
    <m/>
    <m/>
    <n v="1"/>
    <s v="43957Container q'ty"/>
    <s v="43957Pallet "/>
    <n v="25"/>
    <s v="Pallet "/>
    <s v="뉴 월남쌈(원형16cm) 300g"/>
    <m/>
    <n v="1"/>
    <s v="HSE2004024"/>
    <m/>
    <m/>
    <m/>
    <m/>
  </r>
  <r>
    <x v="85"/>
    <x v="0"/>
    <x v="514"/>
    <s v="세계 20차"/>
    <m/>
    <m/>
    <m/>
    <n v="10"/>
    <n v="10"/>
    <m/>
    <m/>
    <n v="0"/>
    <s v="43957Container q'ty"/>
    <s v="43957Pallet "/>
    <m/>
    <s v="Pallet "/>
    <s v="몬 월남쌈(원형16cm) 200g*16"/>
    <m/>
    <m/>
    <s v="HSE2004024"/>
    <m/>
    <m/>
    <m/>
    <m/>
  </r>
  <r>
    <x v="86"/>
    <x v="0"/>
    <x v="515"/>
    <s v="르네 2차"/>
    <n v="1"/>
    <m/>
    <m/>
    <n v="10"/>
    <n v="10"/>
    <m/>
    <m/>
    <n v="1"/>
    <s v="43958Container q'ty"/>
    <s v="43958Pallet "/>
    <n v="25"/>
    <s v="Pallet "/>
    <s v="홀그레인머스타드 190g"/>
    <m/>
    <n v="1"/>
    <s v="OO28736"/>
    <m/>
    <m/>
    <m/>
    <m/>
  </r>
  <r>
    <x v="86"/>
    <x v="0"/>
    <x v="515"/>
    <s v="르네 2차"/>
    <m/>
    <m/>
    <m/>
    <n v="20"/>
    <n v="20"/>
    <m/>
    <m/>
    <n v="0"/>
    <s v="43958Container q'ty"/>
    <s v="43958Pallet "/>
    <m/>
    <s v="Pallet "/>
    <s v="홀그레인머스타드 820g"/>
    <m/>
    <m/>
    <s v="OO28736"/>
    <m/>
    <m/>
    <m/>
    <m/>
  </r>
  <r>
    <x v="86"/>
    <x v="7"/>
    <x v="516"/>
    <n v="2564145"/>
    <n v="1"/>
    <m/>
    <m/>
    <n v="18"/>
    <m/>
    <n v="990"/>
    <m/>
    <n v="1"/>
    <s v="43958Container q'ty"/>
    <s v="43958Pallet "/>
    <n v="30"/>
    <s v="Pallet "/>
    <s v="합성수지"/>
    <m/>
    <n v="1"/>
    <s v="HLCUANR200265767"/>
    <m/>
    <m/>
    <m/>
    <m/>
  </r>
  <r>
    <x v="86"/>
    <x v="16"/>
    <x v="517"/>
    <s v="P3349725"/>
    <n v="1"/>
    <m/>
    <m/>
    <n v="20"/>
    <m/>
    <n v="439"/>
    <m/>
    <n v="1"/>
    <s v="43958Container q'ty"/>
    <s v="43958bulk"/>
    <n v="170"/>
    <s v="bulk"/>
    <s v="가습기"/>
    <m/>
    <n v="2"/>
    <s v="CMZ0398921"/>
    <m/>
    <m/>
    <m/>
    <s v="통관후반입"/>
  </r>
  <r>
    <x v="86"/>
    <x v="16"/>
    <x v="518"/>
    <s v="P3349726"/>
    <n v="1"/>
    <m/>
    <m/>
    <n v="28"/>
    <m/>
    <n v="710"/>
    <m/>
    <n v="1"/>
    <s v="43958Container q'ty"/>
    <s v="43958bulk"/>
    <n v="170"/>
    <s v="bulk"/>
    <s v="가습기"/>
    <m/>
    <n v="2"/>
    <s v="CMZ0398921"/>
    <m/>
    <m/>
    <m/>
    <s v="통관후반입"/>
  </r>
  <r>
    <x v="87"/>
    <x v="0"/>
    <x v="519"/>
    <s v="수리 47차"/>
    <m/>
    <n v="1"/>
    <m/>
    <n v="2"/>
    <n v="2"/>
    <m/>
    <m/>
    <n v="1"/>
    <s v="43959Container q'ty"/>
    <s v="43959Pallet "/>
    <n v="15"/>
    <s v="Pallet "/>
    <s v="수리 쓰리라차소스 295ml"/>
    <m/>
    <n v="1"/>
    <s v="BKKFE2000945A"/>
    <m/>
    <m/>
    <m/>
    <m/>
  </r>
  <r>
    <x v="87"/>
    <x v="0"/>
    <x v="519"/>
    <s v="수리 47차"/>
    <m/>
    <m/>
    <m/>
    <n v="18"/>
    <n v="18"/>
    <m/>
    <m/>
    <n v="0"/>
    <s v="43959Container q'ty"/>
    <s v="43959Pallet "/>
    <m/>
    <s v="Pallet "/>
    <s v="수리 쓰리라차소스 435ml"/>
    <m/>
    <m/>
    <s v="BKKFE2000945A"/>
    <m/>
    <m/>
    <m/>
    <m/>
  </r>
  <r>
    <x v="87"/>
    <x v="0"/>
    <x v="520"/>
    <s v="수리 64차"/>
    <m/>
    <n v="1"/>
    <m/>
    <n v="20"/>
    <n v="20"/>
    <m/>
    <m/>
    <n v="1"/>
    <s v="43959Container q'ty"/>
    <s v="43959Pallet "/>
    <n v="20"/>
    <s v="Pallet "/>
    <s v="수리 쓰리라차소스 20L"/>
    <m/>
    <n v="1"/>
    <s v="BKKFE2000945A"/>
    <m/>
    <m/>
    <m/>
    <m/>
  </r>
  <r>
    <x v="87"/>
    <x v="1"/>
    <x v="521"/>
    <s v="00241977"/>
    <n v="1"/>
    <m/>
    <m/>
    <n v="20"/>
    <n v="960"/>
    <m/>
    <m/>
    <n v="1"/>
    <s v="43959Container q'ty"/>
    <s v="43959Pallet "/>
    <n v="30"/>
    <s v="Pallet "/>
    <s v="MONOPALS 120"/>
    <m/>
    <n v="1"/>
    <s v="EBJ31111293"/>
    <m/>
    <m/>
    <m/>
    <m/>
  </r>
  <r>
    <x v="87"/>
    <x v="1"/>
    <x v="522"/>
    <m/>
    <n v="1"/>
    <m/>
    <m/>
    <n v="20"/>
    <n v="1200"/>
    <m/>
    <m/>
    <n v="1"/>
    <s v="43959Container q'ty"/>
    <s v="43959Pallet "/>
    <n v="25"/>
    <s v="Pallet "/>
    <s v="임프루버"/>
    <m/>
    <n v="1"/>
    <s v="NSE00400620 "/>
    <m/>
    <m/>
    <m/>
    <m/>
  </r>
  <r>
    <x v="87"/>
    <x v="1"/>
    <x v="51"/>
    <m/>
    <m/>
    <m/>
    <n v="1"/>
    <n v="1"/>
    <m/>
    <m/>
    <m/>
    <n v="1"/>
    <s v="43959Container q'ty"/>
    <s v="43959Pallet "/>
    <n v="5"/>
    <s v="Pallet "/>
    <s v="SPICE MIX DJ 01"/>
    <m/>
    <n v="1"/>
    <s v="AMIGL200120600A"/>
    <m/>
    <m/>
    <m/>
    <m/>
  </r>
  <r>
    <x v="88"/>
    <x v="1"/>
    <x v="523"/>
    <s v="082038"/>
    <n v="1"/>
    <m/>
    <m/>
    <n v="56"/>
    <n v="672"/>
    <m/>
    <m/>
    <n v="1"/>
    <s v="43962Container q'ty"/>
    <s v="43962bulk"/>
    <n v="240"/>
    <s v="bulk"/>
    <s v="딸기다이스"/>
    <m/>
    <n v="1"/>
    <s v="SITGTAIN768076"/>
    <m/>
    <m/>
    <m/>
    <m/>
  </r>
  <r>
    <x v="88"/>
    <x v="0"/>
    <x v="524"/>
    <s v="수리 56차"/>
    <m/>
    <n v="1"/>
    <m/>
    <n v="20"/>
    <n v="20"/>
    <m/>
    <m/>
    <n v="1"/>
    <s v="43962Container q'ty"/>
    <s v="43962Pallet "/>
    <n v="20"/>
    <s v="Pallet "/>
    <s v="몬 스위트칠리소스 435ml"/>
    <m/>
    <n v="1"/>
    <s v="BKKFE2001065"/>
    <m/>
    <m/>
    <m/>
    <m/>
  </r>
  <r>
    <x v="88"/>
    <x v="0"/>
    <x v="525"/>
    <s v="수리 59차"/>
    <m/>
    <n v="1"/>
    <m/>
    <n v="10"/>
    <n v="10"/>
    <m/>
    <m/>
    <n v="1"/>
    <s v="43962Container q'ty"/>
    <s v="43962Pallet "/>
    <n v="20"/>
    <s v="Pallet "/>
    <s v="몬 스위트칠리소스 5L"/>
    <m/>
    <n v="1"/>
    <s v="BKKFE2001065"/>
    <m/>
    <m/>
    <m/>
    <m/>
  </r>
  <r>
    <x v="88"/>
    <x v="0"/>
    <x v="525"/>
    <s v="수리 59차"/>
    <m/>
    <m/>
    <m/>
    <n v="1"/>
    <n v="1"/>
    <m/>
    <m/>
    <n v="0"/>
    <s v="43962Container q'ty"/>
    <s v="43962Pallet "/>
    <m/>
    <s v="Pallet "/>
    <s v="수리 칠리오일 295ml"/>
    <m/>
    <m/>
    <s v="BKKFE2001065"/>
    <m/>
    <m/>
    <m/>
    <m/>
  </r>
  <r>
    <x v="88"/>
    <x v="0"/>
    <x v="525"/>
    <s v="수리 59차"/>
    <m/>
    <m/>
    <m/>
    <n v="8"/>
    <n v="8"/>
    <m/>
    <m/>
    <n v="0"/>
    <s v="43962Container q'ty"/>
    <s v="43962Pallet "/>
    <m/>
    <s v="Pallet "/>
    <s v="몬 파인애플 월남쌈소스 295ml"/>
    <m/>
    <m/>
    <s v="BKKFE2001065"/>
    <m/>
    <m/>
    <m/>
    <m/>
  </r>
  <r>
    <x v="88"/>
    <x v="0"/>
    <x v="525"/>
    <s v="수리 59차"/>
    <m/>
    <m/>
    <m/>
    <n v="1"/>
    <n v="1"/>
    <m/>
    <m/>
    <n v="0"/>
    <s v="43962Container q'ty"/>
    <s v="43962Pallet "/>
    <m/>
    <s v="Pallet "/>
    <s v="게살+새우 볶음밥용 페이스트 200g"/>
    <m/>
    <m/>
    <s v="BKKFE2001065"/>
    <m/>
    <m/>
    <m/>
    <m/>
  </r>
  <r>
    <x v="88"/>
    <x v="0"/>
    <x v="526"/>
    <s v="수리 70차"/>
    <m/>
    <n v="1"/>
    <m/>
    <n v="8"/>
    <n v="8"/>
    <m/>
    <m/>
    <n v="1"/>
    <s v="43962Container q'ty"/>
    <s v="43962Pallet "/>
    <n v="20"/>
    <s v="Pallet "/>
    <s v="몬 스위트칠리소스 5L"/>
    <m/>
    <n v="1"/>
    <s v="BKKFE2001065"/>
    <m/>
    <m/>
    <m/>
    <m/>
  </r>
  <r>
    <x v="88"/>
    <x v="0"/>
    <x v="526"/>
    <s v="수리 70차"/>
    <m/>
    <m/>
    <m/>
    <n v="2"/>
    <n v="2"/>
    <m/>
    <m/>
    <n v="0"/>
    <s v="43962Container q'ty"/>
    <s v="43962Pallet "/>
    <m/>
    <s v="Pallet "/>
    <s v="스테비아 스위트칠리소스 295ml"/>
    <m/>
    <m/>
    <s v="BKKFE2001065"/>
    <m/>
    <m/>
    <m/>
    <m/>
  </r>
  <r>
    <x v="88"/>
    <x v="0"/>
    <x v="526"/>
    <s v="수리 70차"/>
    <m/>
    <m/>
    <m/>
    <n v="5"/>
    <n v="5"/>
    <m/>
    <m/>
    <n v="0"/>
    <s v="43962Container q'ty"/>
    <s v="43962Pallet "/>
    <m/>
    <s v="Pallet "/>
    <s v="수리 쓰리라차소스 295ml"/>
    <m/>
    <m/>
    <s v="BKKFE2001065"/>
    <m/>
    <m/>
    <m/>
    <m/>
  </r>
  <r>
    <x v="88"/>
    <x v="0"/>
    <x v="526"/>
    <s v="수리 70차"/>
    <m/>
    <m/>
    <m/>
    <n v="4"/>
    <n v="4"/>
    <m/>
    <m/>
    <n v="0"/>
    <s v="43962Container q'ty"/>
    <s v="43962Pallet "/>
    <m/>
    <s v="Pallet "/>
    <s v="하이몬 해선장소스 260g"/>
    <m/>
    <m/>
    <s v="BKKFE2001065"/>
    <m/>
    <m/>
    <m/>
    <m/>
  </r>
  <r>
    <x v="88"/>
    <x v="0"/>
    <x v="526"/>
    <s v="수리 70차"/>
    <m/>
    <m/>
    <m/>
    <n v="1"/>
    <n v="1"/>
    <m/>
    <m/>
    <n v="0"/>
    <s v="43962Container q'ty"/>
    <s v="43962Pallet "/>
    <m/>
    <s v="Pallet "/>
    <s v="수리 그린칠리피클 227g"/>
    <m/>
    <m/>
    <s v="BKKFE2001065"/>
    <m/>
    <m/>
    <m/>
    <m/>
  </r>
  <r>
    <x v="88"/>
    <x v="0"/>
    <x v="527"/>
    <s v="수리 104차"/>
    <m/>
    <n v="1"/>
    <m/>
    <n v="20"/>
    <n v="20"/>
    <m/>
    <m/>
    <n v="1"/>
    <s v="43962Container q'ty"/>
    <s v="43962Pallet "/>
    <n v="20"/>
    <s v="Pallet "/>
    <s v="하이몬 월남쌈소스 295ml"/>
    <m/>
    <m/>
    <s v="BKKFE2001065"/>
    <m/>
    <m/>
    <m/>
    <m/>
  </r>
  <r>
    <x v="89"/>
    <x v="0"/>
    <x v="528"/>
    <s v="세계 21차"/>
    <n v="1"/>
    <m/>
    <m/>
    <n v="10"/>
    <n v="10"/>
    <m/>
    <m/>
    <n v="1"/>
    <s v="43963Container q'ty"/>
    <s v="43963Pallet "/>
    <n v="25"/>
    <s v="Pallet "/>
    <s v="뉴 월남쌈(원형16cm) 300g"/>
    <m/>
    <n v="1"/>
    <s v="HSE2005005"/>
    <m/>
    <m/>
    <m/>
    <m/>
  </r>
  <r>
    <x v="89"/>
    <x v="0"/>
    <x v="528"/>
    <s v="세계 14차"/>
    <m/>
    <m/>
    <m/>
    <n v="4"/>
    <n v="4"/>
    <m/>
    <m/>
    <n v="0"/>
    <s v="43963Container q'ty"/>
    <s v="43963Pallet "/>
    <m/>
    <s v="Pallet "/>
    <s v="몬 월남쌈(원형16cm) 200g"/>
    <m/>
    <m/>
    <s v="HSE2005005"/>
    <m/>
    <m/>
    <m/>
    <m/>
  </r>
  <r>
    <x v="89"/>
    <x v="0"/>
    <x v="528"/>
    <s v="세계 14차"/>
    <m/>
    <m/>
    <m/>
    <n v="6"/>
    <n v="6"/>
    <m/>
    <m/>
    <n v="0"/>
    <s v="43963Container q'ty"/>
    <s v="43963Pallet "/>
    <m/>
    <s v="Pallet "/>
    <s v="몬 월남쌈(사각16cm) 200g"/>
    <m/>
    <m/>
    <s v="HSE2005005"/>
    <m/>
    <m/>
    <m/>
    <m/>
  </r>
  <r>
    <x v="89"/>
    <x v="0"/>
    <x v="529"/>
    <s v="세계 27차"/>
    <m/>
    <n v="1"/>
    <m/>
    <n v="10"/>
    <n v="10"/>
    <m/>
    <m/>
    <n v="1"/>
    <s v="43963Container q'ty"/>
    <s v="43963Pallet "/>
    <n v="20"/>
    <s v="Pallet "/>
    <s v="몬 월남쌈(원형16cm) 100g"/>
    <m/>
    <n v="1"/>
    <s v="HSE2005005"/>
    <m/>
    <m/>
    <m/>
    <m/>
  </r>
  <r>
    <x v="89"/>
    <x v="1"/>
    <x v="530"/>
    <n v="3791698"/>
    <n v="1"/>
    <m/>
    <m/>
    <n v="30"/>
    <n v="1400"/>
    <m/>
    <m/>
    <n v="1"/>
    <s v="43963Container q'ty"/>
    <s v="43963Pallet "/>
    <n v="20"/>
    <s v="Pallet "/>
    <s v="건조 크렌베리"/>
    <m/>
    <n v="1"/>
    <s v="FCLBUS2015002"/>
    <m/>
    <m/>
    <m/>
    <m/>
  </r>
  <r>
    <x v="90"/>
    <x v="2"/>
    <x v="531"/>
    <s v="WHLF298779"/>
    <n v="1"/>
    <m/>
    <m/>
    <n v="45"/>
    <n v="950"/>
    <m/>
    <m/>
    <n v="1"/>
    <s v="43964Container q'ty"/>
    <s v="43964bulk"/>
    <n v="140"/>
    <s v="bulk"/>
    <m/>
    <m/>
    <n v="2"/>
    <s v="PLITW4B00717"/>
    <m/>
    <m/>
    <m/>
    <m/>
  </r>
  <r>
    <x v="90"/>
    <x v="2"/>
    <x v="532"/>
    <s v="WHLF301552"/>
    <n v="1"/>
    <m/>
    <m/>
    <n v="48"/>
    <n v="999"/>
    <m/>
    <m/>
    <n v="1"/>
    <s v="43964Container q'ty"/>
    <s v="43964bulk"/>
    <n v="180"/>
    <s v="bulk"/>
    <m/>
    <m/>
    <n v="2"/>
    <s v="PLITW4B00717"/>
    <m/>
    <m/>
    <m/>
    <m/>
  </r>
  <r>
    <x v="90"/>
    <x v="2"/>
    <x v="533"/>
    <s v="WHLF301433"/>
    <m/>
    <n v="1"/>
    <m/>
    <n v="17"/>
    <n v="800"/>
    <m/>
    <m/>
    <n v="1"/>
    <s v="43964Container q'ty"/>
    <s v="43964bulk"/>
    <n v="75"/>
    <s v="bulk"/>
    <m/>
    <m/>
    <n v="2"/>
    <s v="PLITW4B00717"/>
    <m/>
    <m/>
    <m/>
    <m/>
  </r>
  <r>
    <x v="90"/>
    <x v="2"/>
    <x v="534"/>
    <s v="WHLF301546"/>
    <m/>
    <n v="1"/>
    <m/>
    <n v="19"/>
    <n v="500"/>
    <m/>
    <m/>
    <n v="1"/>
    <s v="43964Container q'ty"/>
    <s v="43964bulk"/>
    <n v="120"/>
    <s v="bulk"/>
    <m/>
    <m/>
    <n v="2"/>
    <s v="PLITW4B00717"/>
    <m/>
    <m/>
    <m/>
    <s v="5/1 입항건"/>
  </r>
  <r>
    <x v="90"/>
    <x v="2"/>
    <x v="535"/>
    <s v="WHLF298602"/>
    <m/>
    <n v="1"/>
    <m/>
    <n v="15"/>
    <n v="631"/>
    <m/>
    <m/>
    <n v="1"/>
    <s v="43964Container q'ty"/>
    <s v="43964bulk"/>
    <n v="60"/>
    <s v="bulk"/>
    <m/>
    <m/>
    <n v="2"/>
    <s v="PLITW4B00717"/>
    <m/>
    <m/>
    <m/>
    <m/>
  </r>
  <r>
    <x v="90"/>
    <x v="2"/>
    <x v="536"/>
    <s v="WHLF298682"/>
    <n v="1"/>
    <m/>
    <m/>
    <n v="45"/>
    <n v="600"/>
    <m/>
    <m/>
    <n v="1"/>
    <s v="43964Container q'ty"/>
    <s v="43964bulk"/>
    <n v="150"/>
    <s v="bulk"/>
    <m/>
    <m/>
    <n v="2"/>
    <s v="PLITW4B00717"/>
    <m/>
    <m/>
    <m/>
    <m/>
  </r>
  <r>
    <x v="90"/>
    <x v="2"/>
    <x v="537"/>
    <s v="WHLF301436"/>
    <n v="1"/>
    <m/>
    <m/>
    <n v="42"/>
    <n v="500"/>
    <m/>
    <m/>
    <n v="1"/>
    <s v="43964Container q'ty"/>
    <s v="43964bulk"/>
    <n v="100"/>
    <s v="bulk"/>
    <m/>
    <m/>
    <n v="2"/>
    <s v="PLITW4B00717"/>
    <m/>
    <m/>
    <m/>
    <m/>
  </r>
  <r>
    <x v="90"/>
    <x v="0"/>
    <x v="538"/>
    <s v="수리 60차"/>
    <m/>
    <n v="1"/>
    <m/>
    <n v="20"/>
    <n v="20"/>
    <m/>
    <m/>
    <n v="1"/>
    <s v="43964Container q'ty"/>
    <s v="43964Pallet "/>
    <n v="20"/>
    <s v="Pallet "/>
    <s v="몬 스위트칠리소스 295ml"/>
    <m/>
    <n v="1"/>
    <s v="BKKFE2001102"/>
    <m/>
    <m/>
    <m/>
    <m/>
  </r>
  <r>
    <x v="90"/>
    <x v="0"/>
    <x v="539"/>
    <s v="수리 72차"/>
    <m/>
    <n v="1"/>
    <m/>
    <n v="20"/>
    <n v="20"/>
    <m/>
    <m/>
    <n v="1"/>
    <s v="43964Container q'ty"/>
    <s v="43964Pallet "/>
    <n v="20"/>
    <s v="Pallet "/>
    <s v="하이몬 월남쌈소스 295ml"/>
    <m/>
    <n v="1"/>
    <s v="BKKFE2001102"/>
    <m/>
    <m/>
    <m/>
    <m/>
  </r>
  <r>
    <x v="90"/>
    <x v="0"/>
    <x v="540"/>
    <s v="수리 75차"/>
    <m/>
    <n v="1"/>
    <m/>
    <n v="12"/>
    <n v="12"/>
    <m/>
    <m/>
    <n v="1"/>
    <s v="43964Container q'ty"/>
    <s v="43964Pallet "/>
    <n v="20"/>
    <s v="Pallet "/>
    <s v="몬 스위트칠리소스 295ml(홈플용)"/>
    <m/>
    <n v="1"/>
    <s v="BKKFE2001102"/>
    <m/>
    <m/>
    <m/>
    <m/>
  </r>
  <r>
    <x v="90"/>
    <x v="0"/>
    <x v="540"/>
    <s v="수리 75차"/>
    <m/>
    <m/>
    <m/>
    <n v="3"/>
    <n v="3"/>
    <m/>
    <m/>
    <n v="0"/>
    <s v="43964Container q'ty"/>
    <s v="43964Pallet "/>
    <m/>
    <s v="Pallet "/>
    <s v="수리 파타이소스 295ml"/>
    <m/>
    <m/>
    <s v="BKKFE2001102"/>
    <m/>
    <m/>
    <m/>
    <m/>
  </r>
  <r>
    <x v="90"/>
    <x v="0"/>
    <x v="540"/>
    <s v="수리 75차"/>
    <m/>
    <m/>
    <m/>
    <n v="3"/>
    <n v="3"/>
    <m/>
    <m/>
    <n v="0"/>
    <s v="43964Container q'ty"/>
    <s v="43964Pallet "/>
    <m/>
    <s v="Pallet "/>
    <s v="몬 볶음 쌀국수소스 295ml"/>
    <m/>
    <m/>
    <s v="BKKFE2001102"/>
    <m/>
    <m/>
    <m/>
    <m/>
  </r>
  <r>
    <x v="90"/>
    <x v="0"/>
    <x v="540"/>
    <s v="수리 75차"/>
    <m/>
    <m/>
    <m/>
    <n v="2"/>
    <n v="2"/>
    <m/>
    <m/>
    <n v="0"/>
    <s v="43964Container q'ty"/>
    <s v="43964Pallet "/>
    <m/>
    <s v="Pallet "/>
    <s v="수리 그린커리페이스트 400g"/>
    <m/>
    <m/>
    <s v="BKKFE2001102"/>
    <m/>
    <m/>
    <m/>
    <m/>
  </r>
  <r>
    <x v="90"/>
    <x v="0"/>
    <x v="541"/>
    <s v="수리 107차"/>
    <m/>
    <n v="1"/>
    <m/>
    <n v="20"/>
    <n v="20"/>
    <m/>
    <m/>
    <n v="1"/>
    <s v="43964Container q'ty"/>
    <s v="43964Pallet "/>
    <m/>
    <s v="Pallet "/>
    <s v="포아시아 스위트칠리소스 690ml"/>
    <m/>
    <n v="1"/>
    <s v="BKKFE2001102"/>
    <m/>
    <m/>
    <m/>
    <m/>
  </r>
  <r>
    <x v="91"/>
    <x v="7"/>
    <x v="542"/>
    <n v="2564235"/>
    <n v="1"/>
    <m/>
    <m/>
    <n v="18"/>
    <m/>
    <n v="990"/>
    <m/>
    <n v="1"/>
    <s v="43965Container q'ty"/>
    <s v="43965Pallet "/>
    <n v="20"/>
    <s v="Pallet "/>
    <s v="합성수지"/>
    <m/>
    <n v="1"/>
    <s v="HLCUANR200344569"/>
    <m/>
    <m/>
    <m/>
    <s v="직출고예정"/>
  </r>
  <r>
    <x v="91"/>
    <x v="7"/>
    <x v="543"/>
    <n v="2564240"/>
    <n v="1"/>
    <m/>
    <m/>
    <n v="18"/>
    <m/>
    <n v="990"/>
    <m/>
    <n v="1"/>
    <s v="43965Container q'ty"/>
    <s v="43965Pallet "/>
    <n v="20"/>
    <s v="Pallet "/>
    <s v="합성수지"/>
    <m/>
    <n v="1"/>
    <s v="HLCUANR200348559"/>
    <m/>
    <m/>
    <m/>
    <m/>
  </r>
  <r>
    <x v="91"/>
    <x v="0"/>
    <x v="544"/>
    <s v="안티치콜리 1차"/>
    <m/>
    <n v="1"/>
    <m/>
    <n v="5"/>
    <n v="5"/>
    <m/>
    <m/>
    <n v="1"/>
    <s v="43965Container q'ty"/>
    <s v="43965Pallet "/>
    <n v="20"/>
    <s v="Pallet "/>
    <s v="화이트와인 식초 500ml"/>
    <m/>
    <n v="1"/>
    <s v="XO200090MI02"/>
    <m/>
    <m/>
    <m/>
    <m/>
  </r>
  <r>
    <x v="91"/>
    <x v="0"/>
    <x v="544"/>
    <s v="안티치콜리 1차"/>
    <m/>
    <m/>
    <m/>
    <n v="5"/>
    <n v="5"/>
    <m/>
    <m/>
    <n v="0"/>
    <s v="43965Container q'ty"/>
    <s v="43965Pallet "/>
    <m/>
    <s v="Pallet "/>
    <s v="화이트와인 식초 5L"/>
    <m/>
    <m/>
    <s v="XO200090MI02"/>
    <m/>
    <m/>
    <m/>
    <m/>
  </r>
  <r>
    <x v="91"/>
    <x v="0"/>
    <x v="545"/>
    <s v="안티치콜리 2차"/>
    <m/>
    <n v="1"/>
    <m/>
    <n v="4"/>
    <n v="4"/>
    <m/>
    <m/>
    <n v="1"/>
    <s v="43965Container q'ty"/>
    <s v="43965Pallet "/>
    <n v="20"/>
    <s v="Pallet "/>
    <s v="발사믹 식초 500ml"/>
    <m/>
    <n v="1"/>
    <s v="XO200090MI01"/>
    <m/>
    <m/>
    <m/>
    <m/>
  </r>
  <r>
    <x v="91"/>
    <x v="0"/>
    <x v="545"/>
    <s v="안티치콜리 2차"/>
    <m/>
    <m/>
    <m/>
    <n v="6"/>
    <n v="6"/>
    <m/>
    <m/>
    <n v="0"/>
    <s v="43965Container q'ty"/>
    <s v="43965Pallet "/>
    <m/>
    <s v="Pallet "/>
    <s v="발사믹 식초 5L"/>
    <m/>
    <m/>
    <s v="XO200090MI01"/>
    <m/>
    <m/>
    <m/>
    <m/>
  </r>
  <r>
    <x v="91"/>
    <x v="0"/>
    <x v="546"/>
    <s v="수리 87차"/>
    <m/>
    <n v="1"/>
    <m/>
    <n v="15"/>
    <n v="15"/>
    <m/>
    <m/>
    <n v="1"/>
    <s v="43965Container q'ty"/>
    <s v="43965Pallet "/>
    <n v="20"/>
    <s v="Pallet "/>
    <s v="몬 스위트칠리소스 5L"/>
    <m/>
    <n v="1"/>
    <s v="BKKFE2001121"/>
    <m/>
    <m/>
    <m/>
    <m/>
  </r>
  <r>
    <x v="91"/>
    <x v="0"/>
    <x v="546"/>
    <s v="수리 87차"/>
    <m/>
    <m/>
    <m/>
    <n v="5"/>
    <n v="5"/>
    <m/>
    <m/>
    <n v="0"/>
    <s v="43965Container q'ty"/>
    <s v="43965Pallet "/>
    <m/>
    <s v="Pallet "/>
    <s v="화끈하게 매운 쓰리라차소스 295ml"/>
    <m/>
    <m/>
    <s v="BKKFE2001121"/>
    <m/>
    <m/>
    <m/>
    <m/>
  </r>
  <r>
    <x v="91"/>
    <x v="1"/>
    <x v="547"/>
    <s v="N17438"/>
    <m/>
    <n v="1"/>
    <m/>
    <n v="12"/>
    <n v="12"/>
    <m/>
    <m/>
    <n v="1"/>
    <s v="43965Container q'ty"/>
    <s v="43965Pallet "/>
    <n v="20"/>
    <s v="Pallet "/>
    <s v="팻 블렌드 안하이드로우스"/>
    <m/>
    <n v="1"/>
    <s v="MAEU607019047"/>
    <m/>
    <m/>
    <m/>
    <m/>
  </r>
  <r>
    <x v="91"/>
    <x v="1"/>
    <x v="548"/>
    <s v="N17440"/>
    <m/>
    <n v="1"/>
    <m/>
    <n v="10"/>
    <n v="10"/>
    <m/>
    <m/>
    <n v="1"/>
    <s v="43965Container q'ty"/>
    <s v="43965Pallet "/>
    <n v="15"/>
    <s v="Pallet "/>
    <s v="팻 블렌드 안하이드로우스"/>
    <m/>
    <n v="1"/>
    <s v="MAEU607019047"/>
    <m/>
    <m/>
    <m/>
    <m/>
  </r>
  <r>
    <x v="91"/>
    <x v="1"/>
    <x v="549"/>
    <s v="N17451"/>
    <m/>
    <n v="1"/>
    <m/>
    <n v="10"/>
    <n v="10"/>
    <m/>
    <m/>
    <n v="1"/>
    <s v="43965Container q'ty"/>
    <s v="43965Pallet "/>
    <n v="15"/>
    <s v="Pallet "/>
    <s v="팻 블렌드 안하이드로우스"/>
    <m/>
    <n v="1"/>
    <s v="MAEU607019047"/>
    <m/>
    <m/>
    <m/>
    <m/>
  </r>
  <r>
    <x v="91"/>
    <x v="14"/>
    <x v="51"/>
    <m/>
    <m/>
    <m/>
    <n v="1"/>
    <n v="2"/>
    <n v="50"/>
    <m/>
    <m/>
    <n v="1"/>
    <s v="43965Container q'ty"/>
    <s v="43965Pallet "/>
    <n v="5"/>
    <s v="Pallet "/>
    <s v="VITAMIN E"/>
    <m/>
    <m/>
    <s v="AMIGL200163190A"/>
    <m/>
    <m/>
    <m/>
    <m/>
  </r>
  <r>
    <x v="92"/>
    <x v="1"/>
    <x v="550"/>
    <s v="00241847"/>
    <n v="1"/>
    <m/>
    <m/>
    <n v="20"/>
    <n v="960"/>
    <m/>
    <m/>
    <n v="1"/>
    <s v="43966Container q'ty"/>
    <s v="43966Pallet "/>
    <n v="20"/>
    <s v="Pallet "/>
    <s v="MONOPALS 120"/>
    <m/>
    <n v="1"/>
    <s v="EBJ31111389"/>
    <m/>
    <m/>
    <m/>
    <m/>
  </r>
  <r>
    <x v="93"/>
    <x v="0"/>
    <x v="551"/>
    <s v="펜타 9차"/>
    <m/>
    <n v="1"/>
    <m/>
    <n v="20"/>
    <n v="20"/>
    <m/>
    <m/>
    <n v="1"/>
    <s v="43969Container q'ty"/>
    <s v="43969Pallet "/>
    <n v="20"/>
    <s v="Pallet "/>
    <s v="하이몬 피넛월남쌈소스 230g"/>
    <m/>
    <n v="1"/>
    <s v="BKKFE2001067"/>
    <m/>
    <m/>
    <m/>
    <s v="전자봉인"/>
  </r>
  <r>
    <x v="93"/>
    <x v="0"/>
    <x v="552"/>
    <s v="세계 26차"/>
    <n v="1"/>
    <m/>
    <m/>
    <n v="10"/>
    <n v="10"/>
    <m/>
    <m/>
    <n v="1"/>
    <s v="43969Container q'ty"/>
    <s v="43969Pallet "/>
    <n v="20"/>
    <s v="Pallet "/>
    <s v="뉴 월남쌈(사각16cm) 300g"/>
    <m/>
    <n v="1"/>
    <s v="HSE2005008"/>
    <m/>
    <m/>
    <m/>
    <m/>
  </r>
  <r>
    <x v="93"/>
    <x v="0"/>
    <x v="552"/>
    <s v="세계 30차"/>
    <m/>
    <m/>
    <m/>
    <n v="10"/>
    <n v="10"/>
    <m/>
    <m/>
    <n v="0"/>
    <s v="43969Container q'ty"/>
    <s v="43969Pallet "/>
    <m/>
    <s v="Pallet "/>
    <s v="뉴 월남쌈(원형16cm) 300g"/>
    <m/>
    <m/>
    <s v="HSE2005008"/>
    <m/>
    <m/>
    <m/>
    <m/>
  </r>
  <r>
    <x v="93"/>
    <x v="2"/>
    <x v="553"/>
    <s v="WHLF299324"/>
    <n v="1"/>
    <m/>
    <m/>
    <n v="46"/>
    <n v="1000"/>
    <m/>
    <m/>
    <n v="1"/>
    <s v="43969Container q'ty"/>
    <s v="43969bulk"/>
    <n v="150"/>
    <s v="bulk"/>
    <m/>
    <m/>
    <n v="2"/>
    <s v="PLITW4B00783"/>
    <m/>
    <m/>
    <m/>
    <s v="5/8 입항건"/>
  </r>
  <r>
    <x v="93"/>
    <x v="2"/>
    <x v="554"/>
    <s v="WHLF299333"/>
    <n v="1"/>
    <m/>
    <m/>
    <n v="49"/>
    <n v="1195"/>
    <m/>
    <m/>
    <n v="1"/>
    <s v="43969Container q'ty"/>
    <s v="43969bulk"/>
    <n v="120"/>
    <s v="bulk"/>
    <m/>
    <m/>
    <n v="2"/>
    <s v="PLITW4B00783"/>
    <m/>
    <m/>
    <m/>
    <s v="5/8 입항건"/>
  </r>
  <r>
    <x v="93"/>
    <x v="2"/>
    <x v="555"/>
    <s v="WHLF299848"/>
    <m/>
    <n v="1"/>
    <m/>
    <n v="17"/>
    <n v="540"/>
    <m/>
    <m/>
    <n v="1"/>
    <s v="43969Container q'ty"/>
    <s v="43969bulk"/>
    <n v="65"/>
    <s v="bulk"/>
    <m/>
    <m/>
    <n v="2"/>
    <s v="PLITW4B00783"/>
    <m/>
    <m/>
    <m/>
    <s v="5/8 입항건"/>
  </r>
  <r>
    <x v="93"/>
    <x v="2"/>
    <x v="556"/>
    <s v="WHLF299825"/>
    <n v="1"/>
    <m/>
    <m/>
    <n v="30"/>
    <n v="780"/>
    <m/>
    <m/>
    <n v="1"/>
    <s v="43969Container q'ty"/>
    <s v="43969bulk"/>
    <n v="140"/>
    <s v="bulk"/>
    <m/>
    <m/>
    <n v="2"/>
    <s v="PLITW4B00783"/>
    <m/>
    <m/>
    <m/>
    <s v="5/8 입항건"/>
  </r>
  <r>
    <x v="93"/>
    <x v="2"/>
    <x v="557"/>
    <s v="WHLF299839"/>
    <n v="1"/>
    <m/>
    <m/>
    <n v="42"/>
    <n v="500"/>
    <m/>
    <m/>
    <n v="1"/>
    <s v="43969Container q'ty"/>
    <s v="43969bulk"/>
    <n v="120"/>
    <s v="bulk"/>
    <m/>
    <m/>
    <n v="2"/>
    <s v="PLITW4B00783"/>
    <m/>
    <m/>
    <m/>
    <s v="5/8 입항건"/>
  </r>
  <r>
    <x v="93"/>
    <x v="2"/>
    <x v="558"/>
    <s v="WHLF299994"/>
    <n v="1"/>
    <m/>
    <m/>
    <n v="45"/>
    <n v="580"/>
    <m/>
    <m/>
    <n v="1"/>
    <s v="43969Container q'ty"/>
    <s v="43969bulk"/>
    <n v="120"/>
    <s v="bulk"/>
    <m/>
    <m/>
    <n v="2"/>
    <s v="PLITW4B00783"/>
    <m/>
    <m/>
    <m/>
    <s v="5/8 입항건"/>
  </r>
  <r>
    <x v="93"/>
    <x v="2"/>
    <x v="559"/>
    <s v="WHLI252144"/>
    <n v="1"/>
    <m/>
    <m/>
    <n v="48"/>
    <n v="1450"/>
    <m/>
    <m/>
    <n v="1"/>
    <s v="43969Container q'ty"/>
    <s v="43969bulk"/>
    <n v="120"/>
    <s v="bulk"/>
    <m/>
    <m/>
    <n v="2"/>
    <s v="PLITW4B00824"/>
    <m/>
    <m/>
    <m/>
    <s v="5/15 입항건"/>
  </r>
  <r>
    <x v="93"/>
    <x v="2"/>
    <x v="560"/>
    <s v="WHLI255034"/>
    <n v="1"/>
    <m/>
    <m/>
    <n v="31"/>
    <n v="513"/>
    <m/>
    <m/>
    <n v="1"/>
    <s v="43969Container q'ty"/>
    <s v="43969bulk"/>
    <n v="130"/>
    <s v="bulk"/>
    <m/>
    <m/>
    <n v="2"/>
    <s v="PLITW4B00824"/>
    <m/>
    <m/>
    <m/>
    <s v="5/15 입항건"/>
  </r>
  <r>
    <x v="94"/>
    <x v="0"/>
    <x v="561"/>
    <s v="타이코코넛 4차"/>
    <m/>
    <n v="1"/>
    <m/>
    <n v="10"/>
    <n v="10"/>
    <m/>
    <m/>
    <n v="1"/>
    <s v="43970Container q'ty"/>
    <s v="43970Pallet "/>
    <n v="15"/>
    <s v="Pallet "/>
    <s v="몬 코코넛밀크 400ml"/>
    <m/>
    <n v="1"/>
    <s v="BKKFE2001122"/>
    <m/>
    <m/>
    <m/>
    <m/>
  </r>
  <r>
    <x v="94"/>
    <x v="0"/>
    <x v="562"/>
    <s v="세계 24차"/>
    <n v="1"/>
    <m/>
    <m/>
    <n v="7"/>
    <n v="7"/>
    <m/>
    <m/>
    <n v="1"/>
    <s v="43970Container q'ty"/>
    <s v="43970Pallet "/>
    <n v="25"/>
    <s v="Pallet "/>
    <s v="몬 현미월남쌈(원형16cm) 200g"/>
    <m/>
    <n v="1"/>
    <s v="HSE2005007"/>
    <m/>
    <m/>
    <m/>
    <m/>
  </r>
  <r>
    <x v="94"/>
    <x v="0"/>
    <x v="562"/>
    <s v="세계 24차"/>
    <m/>
    <m/>
    <m/>
    <n v="3"/>
    <n v="3"/>
    <m/>
    <m/>
    <n v="0"/>
    <s v="43970Container q'ty"/>
    <s v="43970Pallet "/>
    <m/>
    <s v="Pallet "/>
    <s v="몬 현미월남쌈(원형16cm) 200g*16 "/>
    <m/>
    <m/>
    <s v="HSE2005007"/>
    <m/>
    <m/>
    <m/>
    <m/>
  </r>
  <r>
    <x v="94"/>
    <x v="0"/>
    <x v="562"/>
    <s v="세계 25차"/>
    <m/>
    <m/>
    <m/>
    <n v="10"/>
    <n v="10"/>
    <m/>
    <m/>
    <n v="0"/>
    <s v="43970Container q'ty"/>
    <s v="43970Pallet "/>
    <m/>
    <s v="Pallet "/>
    <s v="뉴 월남쌈(원형16cm) 300g"/>
    <m/>
    <m/>
    <s v="HSE2005007"/>
    <m/>
    <m/>
    <m/>
    <m/>
  </r>
  <r>
    <x v="94"/>
    <x v="1"/>
    <x v="51"/>
    <m/>
    <m/>
    <m/>
    <n v="1"/>
    <n v="2"/>
    <n v="60"/>
    <m/>
    <m/>
    <n v="1"/>
    <s v="43970Container q'ty"/>
    <s v="43970Pallet "/>
    <n v="5"/>
    <s v="Pallet "/>
    <s v="딸기 파우더"/>
    <m/>
    <n v="1"/>
    <s v="EURFLQ2040763ICH"/>
    <m/>
    <m/>
    <m/>
    <m/>
  </r>
  <r>
    <x v="95"/>
    <x v="7"/>
    <x v="563"/>
    <n v="2564289"/>
    <n v="1"/>
    <m/>
    <m/>
    <n v="18"/>
    <m/>
    <n v="990"/>
    <m/>
    <n v="1"/>
    <s v="43971Container q'ty"/>
    <s v="43971Pallet "/>
    <n v="20"/>
    <s v="Pallet "/>
    <s v="합성수지"/>
    <m/>
    <n v="1"/>
    <s v="ONEYANRA10757500"/>
    <m/>
    <m/>
    <m/>
    <m/>
  </r>
  <r>
    <x v="95"/>
    <x v="1"/>
    <x v="564"/>
    <s v="NH216538"/>
    <m/>
    <n v="1"/>
    <m/>
    <n v="4"/>
    <m/>
    <m/>
    <m/>
    <n v="1"/>
    <s v="43971Container q'ty"/>
    <s v="43971Pallet "/>
    <n v="15"/>
    <s v="Pallet "/>
    <s v="니트릴 장갑"/>
    <m/>
    <n v="1"/>
    <s v="TWLHCM2005007"/>
    <m/>
    <m/>
    <m/>
    <m/>
  </r>
  <r>
    <x v="95"/>
    <x v="1"/>
    <x v="564"/>
    <s v="NH216538"/>
    <m/>
    <m/>
    <m/>
    <n v="3"/>
    <m/>
    <m/>
    <m/>
    <n v="0"/>
    <s v="43971Container q'ty"/>
    <s v="43971Pallet "/>
    <m/>
    <s v="Pallet "/>
    <s v="니트릴 장갑"/>
    <m/>
    <m/>
    <s v="TWLHCM2005008"/>
    <m/>
    <m/>
    <m/>
    <m/>
  </r>
  <r>
    <x v="95"/>
    <x v="0"/>
    <x v="565"/>
    <s v="스퀴드 3차"/>
    <m/>
    <n v="1"/>
    <m/>
    <n v="10"/>
    <n v="10"/>
    <m/>
    <m/>
    <n v="1"/>
    <s v="43971Container q'ty"/>
    <s v="43971Pallet "/>
    <n v="15"/>
    <s v="Pallet "/>
    <s v="스퀴드휘시소스 300ml "/>
    <m/>
    <n v="1"/>
    <s v="BKKFE2001155"/>
    <m/>
    <m/>
    <m/>
    <m/>
  </r>
  <r>
    <x v="96"/>
    <x v="7"/>
    <x v="566"/>
    <n v="3426929"/>
    <n v="1"/>
    <m/>
    <m/>
    <n v="17"/>
    <m/>
    <n v="935"/>
    <m/>
    <n v="1"/>
    <s v="43972Container q'ty"/>
    <s v="43972Pallet "/>
    <n v="20"/>
    <s v="Pallet "/>
    <s v="합성수지"/>
    <m/>
    <n v="1"/>
    <s v="HLCUANR200324778"/>
    <m/>
    <m/>
    <m/>
    <m/>
  </r>
  <r>
    <x v="96"/>
    <x v="0"/>
    <x v="567"/>
    <s v="수리 76차"/>
    <m/>
    <n v="1"/>
    <m/>
    <n v="20"/>
    <n v="20"/>
    <m/>
    <m/>
    <n v="1"/>
    <s v="43972Container q'ty"/>
    <s v="43972Pallet "/>
    <n v="20"/>
    <s v="Pallet "/>
    <s v="몬 스위트칠리소스 295ml "/>
    <m/>
    <n v="1"/>
    <s v="BKKFE2001151"/>
    <m/>
    <m/>
    <m/>
    <m/>
  </r>
  <r>
    <x v="96"/>
    <x v="0"/>
    <x v="568"/>
    <s v="수리 77차"/>
    <m/>
    <n v="1"/>
    <m/>
    <n v="20"/>
    <n v="20"/>
    <m/>
    <m/>
    <n v="1"/>
    <s v="43972Container q'ty"/>
    <s v="43972Pallet "/>
    <n v="20"/>
    <s v="Pallet "/>
    <s v="몬 스위트칠리소스 295ml "/>
    <m/>
    <n v="1"/>
    <s v="BKKFE2001151"/>
    <m/>
    <m/>
    <m/>
    <m/>
  </r>
  <r>
    <x v="96"/>
    <x v="1"/>
    <x v="569"/>
    <s v="SITJ335683"/>
    <m/>
    <n v="1"/>
    <m/>
    <n v="18"/>
    <n v="1000"/>
    <m/>
    <m/>
    <n v="1"/>
    <s v="43972Container q'ty"/>
    <s v="43972bulk"/>
    <n v="170"/>
    <s v="bulk"/>
    <s v="후르츠 칵테일"/>
    <m/>
    <n v="2"/>
    <s v="SITCDING000016"/>
    <m/>
    <m/>
    <m/>
    <m/>
  </r>
  <r>
    <x v="96"/>
    <x v="1"/>
    <x v="570"/>
    <s v="SITJ331019"/>
    <m/>
    <n v="1"/>
    <m/>
    <n v="18"/>
    <n v="1000"/>
    <m/>
    <m/>
    <n v="1"/>
    <s v="43972Container q'ty"/>
    <s v="43972bulk"/>
    <n v="150"/>
    <s v="bulk"/>
    <s v="후르츠 칵테일"/>
    <m/>
    <n v="2"/>
    <s v="SITCDING000016"/>
    <m/>
    <m/>
    <m/>
    <m/>
  </r>
  <r>
    <x v="96"/>
    <x v="1"/>
    <x v="571"/>
    <s v="SITJ331020"/>
    <m/>
    <n v="1"/>
    <m/>
    <n v="18"/>
    <n v="1000"/>
    <m/>
    <m/>
    <n v="1"/>
    <s v="43972Container q'ty"/>
    <s v="43972bulk"/>
    <n v="170"/>
    <s v="bulk"/>
    <s v="후르츠 칵테일"/>
    <m/>
    <n v="2"/>
    <s v="SITCDING000016"/>
    <m/>
    <m/>
    <m/>
    <m/>
  </r>
  <r>
    <x v="96"/>
    <x v="0"/>
    <x v="572"/>
    <s v="유니온 8차"/>
    <n v="1"/>
    <m/>
    <m/>
    <n v="31"/>
    <n v="1860"/>
    <m/>
    <m/>
    <n v="1"/>
    <s v="43972Container q'ty"/>
    <s v="43972bulk"/>
    <n v="120"/>
    <s v="bulk"/>
    <s v="몬 버미셀리 250g"/>
    <m/>
    <n v="2"/>
    <s v="HFIBKO040083"/>
    <m/>
    <m/>
    <m/>
    <m/>
  </r>
  <r>
    <x v="96"/>
    <x v="0"/>
    <x v="573"/>
    <s v="유니온 9차"/>
    <m/>
    <n v="1"/>
    <m/>
    <n v="4"/>
    <n v="288"/>
    <m/>
    <m/>
    <n v="1"/>
    <s v="43972Container q'ty"/>
    <s v="43972bulk"/>
    <n v="180"/>
    <s v="bulk"/>
    <s v="몬 라이스누들 1mm 250g"/>
    <m/>
    <n v="2"/>
    <s v="HFIBKO040085"/>
    <m/>
    <m/>
    <m/>
    <m/>
  </r>
  <r>
    <x v="96"/>
    <x v="0"/>
    <x v="573"/>
    <s v="유니온 9차"/>
    <m/>
    <m/>
    <m/>
    <n v="6"/>
    <n v="432"/>
    <m/>
    <m/>
    <n v="0"/>
    <s v="43972Container q'ty"/>
    <s v="43972bulk"/>
    <m/>
    <s v="bulk"/>
    <s v="Pho(포)/4인분(홈플용) 640g"/>
    <m/>
    <m/>
    <s v="HFIBKO040085"/>
    <m/>
    <m/>
    <m/>
    <m/>
  </r>
  <r>
    <x v="96"/>
    <x v="12"/>
    <x v="51"/>
    <m/>
    <m/>
    <m/>
    <n v="1"/>
    <n v="10"/>
    <n v="465"/>
    <m/>
    <m/>
    <n v="1"/>
    <s v="43972Container q'ty"/>
    <s v="43972bulk"/>
    <n v="30"/>
    <s v="bulk"/>
    <s v="찐쌀(20KG)"/>
    <m/>
    <n v="2"/>
    <s v="F2-하랄코200521"/>
    <m/>
    <m/>
    <m/>
    <s v="수작업"/>
  </r>
  <r>
    <x v="97"/>
    <x v="0"/>
    <x v="574"/>
    <s v="세계 36차"/>
    <n v="1"/>
    <m/>
    <m/>
    <n v="10"/>
    <n v="10"/>
    <m/>
    <m/>
    <n v="1"/>
    <s v="43973Container q'ty"/>
    <s v="43973Pallet "/>
    <n v="30"/>
    <s v="Pallet "/>
    <s v="몬 월남쌈(사각16cm) 200g"/>
    <m/>
    <n v="1"/>
    <s v="HSE2005011"/>
    <m/>
    <m/>
    <m/>
    <m/>
  </r>
  <r>
    <x v="97"/>
    <x v="0"/>
    <x v="574"/>
    <s v="세계 31차"/>
    <m/>
    <m/>
    <m/>
    <n v="10"/>
    <n v="10"/>
    <m/>
    <m/>
    <n v="0"/>
    <s v="43973Container q'ty"/>
    <s v="43973Pallet "/>
    <m/>
    <s v="Pallet "/>
    <s v="뉴 월남쌈(원형16cm) 300g"/>
    <m/>
    <m/>
    <s v="HSE2005011"/>
    <m/>
    <m/>
    <m/>
    <m/>
  </r>
  <r>
    <x v="97"/>
    <x v="0"/>
    <x v="575"/>
    <s v="푸드블레싱 7차"/>
    <m/>
    <n v="1"/>
    <m/>
    <n v="20"/>
    <n v="20"/>
    <m/>
    <m/>
    <n v="1"/>
    <s v="43973Container q'ty"/>
    <s v="43973Pallet "/>
    <n v="20"/>
    <s v="Pallet "/>
    <s v="하이몬 칠리샤브수끼소스 300ml"/>
    <m/>
    <n v="1"/>
    <s v="BKKFE2001147"/>
    <m/>
    <m/>
    <m/>
    <m/>
  </r>
  <r>
    <x v="97"/>
    <x v="0"/>
    <x v="576"/>
    <s v="푸드블레싱 8차"/>
    <m/>
    <n v="1"/>
    <m/>
    <n v="20"/>
    <n v="20"/>
    <m/>
    <m/>
    <n v="1"/>
    <s v="43973Container q'ty"/>
    <s v="43973Pallet "/>
    <n v="20"/>
    <s v="Pallet "/>
    <s v="하이몬 칠리샤브수끼소스 300ml"/>
    <m/>
    <n v="1"/>
    <s v="BKKFE2001147"/>
    <m/>
    <m/>
    <m/>
    <m/>
  </r>
  <r>
    <x v="97"/>
    <x v="8"/>
    <x v="51"/>
    <m/>
    <m/>
    <m/>
    <n v="1"/>
    <n v="14"/>
    <n v="448"/>
    <m/>
    <m/>
    <n v="1"/>
    <s v="43973Container q'ty"/>
    <s v="43973Pallet "/>
    <n v="20"/>
    <s v="Pallet "/>
    <s v="유청분말 20kg"/>
    <m/>
    <n v="1"/>
    <s v="MEDUBC721934"/>
    <m/>
    <m/>
    <m/>
    <m/>
  </r>
  <r>
    <x v="97"/>
    <x v="8"/>
    <x v="51"/>
    <m/>
    <m/>
    <m/>
    <n v="1"/>
    <n v="18"/>
    <n v="578"/>
    <m/>
    <m/>
    <n v="1"/>
    <s v="43973Container q'ty"/>
    <s v="43973Pallet "/>
    <n v="20"/>
    <s v="Pallet "/>
    <s v="유청분말 20kg"/>
    <m/>
    <n v="1"/>
    <s v="MEDUBC696599"/>
    <m/>
    <m/>
    <m/>
    <m/>
  </r>
  <r>
    <x v="97"/>
    <x v="8"/>
    <x v="51"/>
    <m/>
    <m/>
    <m/>
    <n v="1"/>
    <n v="16"/>
    <n v="512"/>
    <m/>
    <m/>
    <n v="1"/>
    <s v="43973Container q'ty"/>
    <s v="43973Pallet "/>
    <n v="20"/>
    <s v="Pallet "/>
    <s v="유청분말 20.4kg"/>
    <m/>
    <n v="1"/>
    <s v="IBC0588338"/>
    <m/>
    <m/>
    <m/>
    <m/>
  </r>
  <r>
    <x v="98"/>
    <x v="0"/>
    <x v="577"/>
    <s v="수리 82차"/>
    <m/>
    <n v="1"/>
    <m/>
    <n v="10"/>
    <n v="10"/>
    <m/>
    <m/>
    <n v="1"/>
    <s v="43976Container q'ty"/>
    <s v="43976Pallet "/>
    <n v="15"/>
    <s v="Pallet "/>
    <s v="몬 스위트칠리소스 5L"/>
    <m/>
    <n v="1"/>
    <s v="BKKFE2001154"/>
    <m/>
    <m/>
    <m/>
    <m/>
  </r>
  <r>
    <x v="98"/>
    <x v="0"/>
    <x v="577"/>
    <s v="수리 82차"/>
    <m/>
    <m/>
    <m/>
    <n v="4"/>
    <n v="4"/>
    <m/>
    <m/>
    <n v="0"/>
    <s v="43976Container q'ty"/>
    <s v="43976Pallet "/>
    <m/>
    <s v="Pallet "/>
    <s v="수리 휘시소스 295ml"/>
    <m/>
    <m/>
    <s v="BKKFE2001154"/>
    <m/>
    <m/>
    <m/>
    <m/>
  </r>
  <r>
    <x v="98"/>
    <x v="0"/>
    <x v="577"/>
    <s v="수리 82차"/>
    <m/>
    <m/>
    <m/>
    <n v="4"/>
    <n v="4"/>
    <m/>
    <m/>
    <n v="0"/>
    <s v="43976Container q'ty"/>
    <s v="43976Pallet "/>
    <m/>
    <s v="Pallet "/>
    <s v="하이몬 쌀국수칠리소스 230g"/>
    <m/>
    <m/>
    <s v="BKKFE2001154"/>
    <m/>
    <m/>
    <m/>
    <m/>
  </r>
  <r>
    <x v="98"/>
    <x v="0"/>
    <x v="577"/>
    <s v="수리 82차"/>
    <m/>
    <m/>
    <m/>
    <n v="2"/>
    <n v="2"/>
    <m/>
    <m/>
    <n v="0"/>
    <s v="43976Container q'ty"/>
    <s v="43976Pallet "/>
    <m/>
    <s v="Pallet "/>
    <s v="수리 타마린 227g"/>
    <m/>
    <m/>
    <s v="BKKFE2001154"/>
    <m/>
    <m/>
    <m/>
    <m/>
  </r>
  <r>
    <x v="98"/>
    <x v="0"/>
    <x v="578"/>
    <s v="수리 110차"/>
    <m/>
    <n v="1"/>
    <m/>
    <n v="20"/>
    <n v="20"/>
    <m/>
    <m/>
    <n v="1"/>
    <s v="43976Container q'ty"/>
    <s v="43976Pallet "/>
    <n v="15"/>
    <s v="Pallet "/>
    <s v="하이몬 월남쌈소스 295ml"/>
    <m/>
    <n v="1"/>
    <s v="BKKFE2001154"/>
    <m/>
    <m/>
    <m/>
    <m/>
  </r>
  <r>
    <x v="98"/>
    <x v="7"/>
    <x v="579"/>
    <s v="0855057"/>
    <n v="1"/>
    <m/>
    <m/>
    <n v="18"/>
    <m/>
    <n v="990"/>
    <m/>
    <n v="1"/>
    <s v="43976Container q'ty"/>
    <s v="43976Pallet "/>
    <n v="20"/>
    <s v="Pallet "/>
    <s v="합성수지"/>
    <m/>
    <n v="1"/>
    <s v="EGLV091030206778"/>
    <m/>
    <m/>
    <m/>
    <m/>
  </r>
  <r>
    <x v="99"/>
    <x v="0"/>
    <x v="580"/>
    <s v="AGC 1차"/>
    <m/>
    <n v="1"/>
    <m/>
    <n v="7"/>
    <n v="7"/>
    <m/>
    <m/>
    <n v="1"/>
    <s v="43977Container q'ty"/>
    <s v="43977Pallet "/>
    <n v="10"/>
    <s v="Pallet "/>
    <s v="발사믹크림 500ml"/>
    <m/>
    <n v="1"/>
    <s v="AMO200834"/>
    <m/>
    <m/>
    <m/>
    <m/>
  </r>
  <r>
    <x v="99"/>
    <x v="0"/>
    <x v="580"/>
    <s v="AGC 1차"/>
    <m/>
    <m/>
    <m/>
    <n v="1"/>
    <n v="1"/>
    <m/>
    <m/>
    <n v="0"/>
    <s v="43977Container q'ty"/>
    <s v="43977Pallet "/>
    <m/>
    <s v="Pallet "/>
    <s v="발사믹식초 500ml"/>
    <m/>
    <m/>
    <s v="AMO200834"/>
    <m/>
    <m/>
    <m/>
    <m/>
  </r>
  <r>
    <x v="99"/>
    <x v="0"/>
    <x v="580"/>
    <s v="AGC 1차"/>
    <m/>
    <m/>
    <m/>
    <n v="2"/>
    <n v="2"/>
    <m/>
    <m/>
    <n v="0"/>
    <s v="43977Container q'ty"/>
    <s v="43977Pallet "/>
    <m/>
    <s v="Pallet "/>
    <s v="발사믹식초 5L"/>
    <m/>
    <m/>
    <s v="AMO200834"/>
    <m/>
    <m/>
    <m/>
    <m/>
  </r>
  <r>
    <x v="99"/>
    <x v="1"/>
    <x v="581"/>
    <s v="SITJ331140"/>
    <m/>
    <n v="1"/>
    <m/>
    <n v="18"/>
    <n v="1000"/>
    <m/>
    <m/>
    <n v="1"/>
    <s v="43977Container q'ty"/>
    <s v="43977bulk"/>
    <n v="120"/>
    <s v="bulk"/>
    <s v="후르츠 칵테일"/>
    <m/>
    <n v="2"/>
    <s v="SITCDING000019 "/>
    <m/>
    <m/>
    <m/>
    <m/>
  </r>
  <r>
    <x v="99"/>
    <x v="1"/>
    <x v="582"/>
    <s v="SITJ331030"/>
    <m/>
    <n v="1"/>
    <m/>
    <n v="18"/>
    <n v="1000"/>
    <m/>
    <m/>
    <n v="1"/>
    <s v="43977Container q'ty"/>
    <s v="43977bulk"/>
    <n v="100"/>
    <s v="bulk"/>
    <s v="후르츠 칵테일"/>
    <m/>
    <n v="2"/>
    <s v="SITCDING000019 "/>
    <m/>
    <m/>
    <m/>
    <m/>
  </r>
  <r>
    <x v="99"/>
    <x v="1"/>
    <x v="583"/>
    <s v="SITJ331022"/>
    <m/>
    <n v="1"/>
    <m/>
    <n v="18"/>
    <n v="985"/>
    <m/>
    <m/>
    <n v="1"/>
    <s v="43977Container q'ty"/>
    <s v="43977bulk"/>
    <n v="100"/>
    <s v="bulk"/>
    <s v="후르츠 칵테일"/>
    <m/>
    <n v="2"/>
    <s v="SITCDING000019 "/>
    <m/>
    <m/>
    <m/>
    <m/>
  </r>
  <r>
    <x v="100"/>
    <x v="0"/>
    <x v="584"/>
    <s v="수리 83차"/>
    <m/>
    <n v="1"/>
    <m/>
    <n v="20"/>
    <n v="20"/>
    <m/>
    <m/>
    <n v="1"/>
    <s v="43978Container q'ty"/>
    <s v="43978Pallet "/>
    <n v="15"/>
    <s v="Pallet "/>
    <s v="몬 스위트칠리소스 435ml"/>
    <m/>
    <n v="1"/>
    <s v="BKKFE2001235"/>
    <m/>
    <m/>
    <m/>
    <m/>
  </r>
  <r>
    <x v="100"/>
    <x v="0"/>
    <x v="585"/>
    <s v="수리 114차"/>
    <m/>
    <n v="1"/>
    <m/>
    <n v="20"/>
    <n v="20"/>
    <m/>
    <m/>
    <n v="1"/>
    <s v="43978Container q'ty"/>
    <s v="43978Pallet "/>
    <n v="15"/>
    <s v="Pallet "/>
    <s v="몬 스위트칠리소스 295ml(홈플용)"/>
    <m/>
    <n v="1"/>
    <s v="BKKFE2001235"/>
    <m/>
    <m/>
    <m/>
    <m/>
  </r>
  <r>
    <x v="100"/>
    <x v="0"/>
    <x v="586"/>
    <s v="수리 115차"/>
    <m/>
    <n v="1"/>
    <m/>
    <n v="20"/>
    <n v="20"/>
    <m/>
    <m/>
    <n v="1"/>
    <s v="43978Container q'ty"/>
    <s v="43978Pallet "/>
    <n v="15"/>
    <s v="Pallet "/>
    <s v="몬 스위트칠리소스 435ml"/>
    <m/>
    <n v="1"/>
    <s v="BKKFE2001235"/>
    <m/>
    <m/>
    <m/>
    <m/>
  </r>
  <r>
    <x v="101"/>
    <x v="0"/>
    <x v="587"/>
    <s v="세계 34차"/>
    <n v="1"/>
    <m/>
    <m/>
    <n v="10"/>
    <n v="10"/>
    <m/>
    <m/>
    <n v="1"/>
    <s v="43979Container q'ty"/>
    <s v="43979Pallet "/>
    <n v="15"/>
    <s v="Pallet "/>
    <s v="몬 월남쌈(원형16cm) 200g"/>
    <m/>
    <n v="1"/>
    <s v="HSE2005017"/>
    <m/>
    <m/>
    <m/>
    <m/>
  </r>
  <r>
    <x v="101"/>
    <x v="0"/>
    <x v="587"/>
    <s v="세계 29차"/>
    <m/>
    <m/>
    <m/>
    <n v="10"/>
    <n v="10"/>
    <m/>
    <m/>
    <n v="0"/>
    <s v="43979Container q'ty"/>
    <s v="43979Pallet "/>
    <m/>
    <s v="Pallet "/>
    <s v="뉴 월남쌈(원형16cm) 300g"/>
    <m/>
    <m/>
    <s v="HSE2005017"/>
    <m/>
    <m/>
    <m/>
    <m/>
  </r>
  <r>
    <x v="101"/>
    <x v="0"/>
    <x v="588"/>
    <s v="수리 86차"/>
    <m/>
    <n v="1"/>
    <m/>
    <n v="20"/>
    <n v="20"/>
    <m/>
    <m/>
    <n v="1"/>
    <s v="43979Container q'ty"/>
    <s v="43979Pallet "/>
    <n v="15"/>
    <s v="Pallet "/>
    <s v="수리 쓰리라차소스 435ml"/>
    <m/>
    <n v="1"/>
    <s v="BKKFE2001235A"/>
    <m/>
    <m/>
    <m/>
    <m/>
  </r>
  <r>
    <x v="101"/>
    <x v="0"/>
    <x v="589"/>
    <s v="수리 116차"/>
    <m/>
    <n v="1"/>
    <m/>
    <n v="20"/>
    <n v="20"/>
    <m/>
    <m/>
    <n v="1"/>
    <s v="43979Container q'ty"/>
    <s v="43979Pallet "/>
    <n v="15"/>
    <s v="Pallet "/>
    <s v="수리 쓰리라차소스 435ml"/>
    <m/>
    <n v="1"/>
    <s v="BKKFE2001235A"/>
    <m/>
    <m/>
    <m/>
    <m/>
  </r>
  <r>
    <x v="101"/>
    <x v="6"/>
    <x v="590"/>
    <n v="838784"/>
    <m/>
    <n v="1"/>
    <m/>
    <s v="직상작업"/>
    <s v="직상작업"/>
    <n v="116"/>
    <m/>
    <n v="1"/>
    <s v="43979Container q'ty"/>
    <s v="43979bulk"/>
    <n v="30"/>
    <s v="bulk"/>
    <s v="전자부품"/>
    <m/>
    <n v="2"/>
    <s v="WDFCGBF23782119A"/>
    <m/>
    <m/>
    <m/>
    <m/>
  </r>
  <r>
    <x v="101"/>
    <x v="6"/>
    <x v="590"/>
    <n v="838784"/>
    <m/>
    <m/>
    <m/>
    <s v="직상작업"/>
    <s v="직상작업"/>
    <n v="88"/>
    <m/>
    <n v="0"/>
    <s v="43979Container q'ty"/>
    <s v="43979bulk"/>
    <m/>
    <s v="bulk"/>
    <s v="전자부품"/>
    <m/>
    <n v="2"/>
    <s v="WDFCGBF23782119B"/>
    <m/>
    <m/>
    <m/>
    <m/>
  </r>
  <r>
    <x v="102"/>
    <x v="0"/>
    <x v="591"/>
    <s v="수리 111차"/>
    <m/>
    <n v="1"/>
    <m/>
    <n v="20"/>
    <n v="20"/>
    <m/>
    <m/>
    <n v="1"/>
    <s v="43980Container q'ty"/>
    <s v="43980Pallet "/>
    <n v="15"/>
    <s v="Pallet "/>
    <s v="하이몬 월남쌈소스 295ml"/>
    <m/>
    <n v="1"/>
    <s v="BKKFE2001233"/>
    <m/>
    <m/>
    <m/>
    <m/>
  </r>
  <r>
    <x v="102"/>
    <x v="0"/>
    <x v="592"/>
    <s v="수리 112차"/>
    <m/>
    <n v="1"/>
    <m/>
    <n v="20"/>
    <n v="20"/>
    <m/>
    <m/>
    <n v="1"/>
    <s v="43980Container q'ty"/>
    <s v="43980Pallet "/>
    <n v="15"/>
    <s v="Pallet "/>
    <s v="하이몬 월남쌈소스 295ml"/>
    <m/>
    <n v="1"/>
    <s v="BKKFE2001233"/>
    <m/>
    <m/>
    <m/>
    <m/>
  </r>
  <r>
    <x v="103"/>
    <x v="2"/>
    <x v="593"/>
    <s v="WHLI252433"/>
    <n v="1"/>
    <m/>
    <m/>
    <n v="39"/>
    <n v="900"/>
    <n v="160"/>
    <m/>
    <n v="1"/>
    <s v="43983Container q'ty"/>
    <s v="43983bulk"/>
    <n v="110"/>
    <s v="bulk"/>
    <m/>
    <m/>
    <n v="2"/>
    <s v="PLITW4B00885"/>
    <m/>
    <m/>
    <m/>
    <m/>
  </r>
  <r>
    <x v="103"/>
    <x v="2"/>
    <x v="594"/>
    <s v="WHLI246652"/>
    <m/>
    <n v="1"/>
    <m/>
    <n v="20"/>
    <n v="820"/>
    <n v="110"/>
    <m/>
    <n v="1"/>
    <s v="43983Container q'ty"/>
    <s v="43983bulk"/>
    <n v="170"/>
    <s v="bulk"/>
    <m/>
    <m/>
    <n v="2"/>
    <s v="PLITW4B00885"/>
    <m/>
    <m/>
    <m/>
    <m/>
  </r>
  <r>
    <x v="103"/>
    <x v="2"/>
    <x v="595"/>
    <s v="WHLI252458"/>
    <n v="1"/>
    <m/>
    <m/>
    <n v="42"/>
    <n v="500"/>
    <n v="160"/>
    <m/>
    <n v="1"/>
    <s v="43983Container q'ty"/>
    <s v="43983bulk"/>
    <n v="180"/>
    <s v="bulk"/>
    <m/>
    <m/>
    <n v="2"/>
    <s v="PLITW4B00885"/>
    <m/>
    <m/>
    <m/>
    <m/>
  </r>
  <r>
    <x v="103"/>
    <x v="4"/>
    <x v="596"/>
    <s v="WHLH737521"/>
    <n v="1"/>
    <m/>
    <m/>
    <n v="15"/>
    <m/>
    <n v="40"/>
    <m/>
    <n v="1"/>
    <s v="43983Container q'ty"/>
    <s v="43983Pallet "/>
    <n v="40"/>
    <s v="Pallet "/>
    <m/>
    <m/>
    <n v="1"/>
    <s v="SZME2005052"/>
    <m/>
    <m/>
    <m/>
    <m/>
  </r>
  <r>
    <x v="103"/>
    <x v="4"/>
    <x v="597"/>
    <s v="WHLH716397"/>
    <n v="1"/>
    <m/>
    <m/>
    <n v="8"/>
    <m/>
    <n v="40"/>
    <m/>
    <n v="1"/>
    <s v="43983Container q'ty"/>
    <s v="43983Pallet "/>
    <n v="45"/>
    <s v="Pallet "/>
    <m/>
    <m/>
    <n v="1"/>
    <s v="SZME2005052"/>
    <m/>
    <m/>
    <m/>
    <m/>
  </r>
  <r>
    <x v="103"/>
    <x v="0"/>
    <x v="598"/>
    <s v="세계 37차"/>
    <n v="1"/>
    <m/>
    <m/>
    <n v="7"/>
    <n v="7"/>
    <n v="30"/>
    <m/>
    <n v="1"/>
    <s v="43983Container q'ty"/>
    <s v="43983Pallet "/>
    <n v="35"/>
    <s v="Pallet "/>
    <s v="몬 월남쌈(원형16cm) 500g"/>
    <m/>
    <n v="1"/>
    <s v="HSE2005021"/>
    <m/>
    <m/>
    <m/>
    <m/>
  </r>
  <r>
    <x v="103"/>
    <x v="0"/>
    <x v="598"/>
    <s v="세계 37차"/>
    <m/>
    <m/>
    <m/>
    <n v="3"/>
    <n v="3"/>
    <n v="30"/>
    <m/>
    <n v="0"/>
    <s v="43983Container q'ty"/>
    <s v="43983Pallet "/>
    <m/>
    <s v="Pallet "/>
    <s v="뉴 월남쌈사탕수수(원형22cm) 500g"/>
    <m/>
    <m/>
    <s v="HSE2005021"/>
    <m/>
    <m/>
    <m/>
    <m/>
  </r>
  <r>
    <x v="103"/>
    <x v="0"/>
    <x v="598"/>
    <s v="세계 44차"/>
    <m/>
    <m/>
    <m/>
    <n v="10"/>
    <n v="10"/>
    <n v="30"/>
    <m/>
    <n v="0"/>
    <s v="43983Container q'ty"/>
    <s v="43983Pallet "/>
    <m/>
    <s v="Pallet "/>
    <s v="몬 월남쌈(원형16cm) 100g"/>
    <m/>
    <m/>
    <s v="HSE2005021"/>
    <m/>
    <m/>
    <m/>
    <m/>
  </r>
  <r>
    <x v="104"/>
    <x v="4"/>
    <x v="599"/>
    <s v="WHLH713629"/>
    <n v="1"/>
    <m/>
    <m/>
    <n v="7"/>
    <m/>
    <m/>
    <m/>
    <n v="1"/>
    <s v="43984Container q'ty"/>
    <s v="43984Pallet "/>
    <n v="30"/>
    <s v="Pallet "/>
    <m/>
    <m/>
    <n v="1"/>
    <s v="SZME2005052"/>
    <m/>
    <m/>
    <m/>
    <m/>
  </r>
  <r>
    <x v="104"/>
    <x v="4"/>
    <x v="600"/>
    <s v="WHLH716395"/>
    <n v="1"/>
    <m/>
    <m/>
    <n v="8"/>
    <m/>
    <m/>
    <m/>
    <n v="1"/>
    <s v="43984Container q'ty"/>
    <s v="43984Pallet "/>
    <n v="30"/>
    <s v="Pallet "/>
    <m/>
    <m/>
    <n v="1"/>
    <s v="SZME2005052"/>
    <m/>
    <m/>
    <m/>
    <m/>
  </r>
  <r>
    <x v="104"/>
    <x v="2"/>
    <x v="601"/>
    <s v="WHLI246673"/>
    <n v="1"/>
    <m/>
    <m/>
    <n v="46"/>
    <n v="1235"/>
    <m/>
    <m/>
    <n v="1"/>
    <s v="43984Container q'ty"/>
    <s v="43984bulk"/>
    <n v="180"/>
    <s v="bulk"/>
    <m/>
    <m/>
    <n v="2"/>
    <s v="PLITW4B00885"/>
    <m/>
    <m/>
    <m/>
    <m/>
  </r>
  <r>
    <x v="104"/>
    <x v="2"/>
    <x v="602"/>
    <s v="WHLI252580"/>
    <m/>
    <n v="1"/>
    <m/>
    <n v="27"/>
    <n v="686"/>
    <m/>
    <m/>
    <n v="1"/>
    <s v="43984Container q'ty"/>
    <s v="43984bulk"/>
    <n v="90"/>
    <s v="bulk"/>
    <m/>
    <m/>
    <n v="2"/>
    <s v="PLITW4B00885"/>
    <m/>
    <m/>
    <m/>
    <m/>
  </r>
  <r>
    <x v="104"/>
    <x v="2"/>
    <x v="603"/>
    <s v="WHLI250649"/>
    <n v="1"/>
    <m/>
    <m/>
    <n v="38"/>
    <n v="560"/>
    <m/>
    <m/>
    <n v="1"/>
    <s v="43984Container q'ty"/>
    <s v="43984bulk"/>
    <n v="80"/>
    <s v="bulk"/>
    <m/>
    <m/>
    <n v="2"/>
    <s v="PLITW4B00885"/>
    <m/>
    <m/>
    <m/>
    <m/>
  </r>
  <r>
    <x v="104"/>
    <x v="7"/>
    <x v="51"/>
    <m/>
    <m/>
    <m/>
    <n v="1"/>
    <n v="1"/>
    <m/>
    <n v="10"/>
    <m/>
    <n v="1"/>
    <s v="43984Container q'ty"/>
    <s v="43984Pallet "/>
    <n v="5"/>
    <s v="Pallet "/>
    <s v="합성수지"/>
    <m/>
    <n v="1"/>
    <n v="1525116366"/>
    <m/>
    <m/>
    <m/>
    <m/>
  </r>
  <r>
    <x v="105"/>
    <x v="2"/>
    <x v="51"/>
    <s v="내국"/>
    <m/>
    <m/>
    <n v="1"/>
    <n v="1"/>
    <n v="30"/>
    <m/>
    <m/>
    <n v="1"/>
    <s v="43985Container q'ty"/>
    <s v="43985bulk"/>
    <n v="15"/>
    <s v="bulk"/>
    <s v="판촉보틀 레드"/>
    <m/>
    <n v="1"/>
    <s v="F2-200603"/>
    <m/>
    <m/>
    <m/>
    <m/>
  </r>
  <r>
    <x v="105"/>
    <x v="2"/>
    <x v="51"/>
    <s v="내국"/>
    <m/>
    <m/>
    <m/>
    <n v="1"/>
    <n v="30"/>
    <m/>
    <m/>
    <n v="0"/>
    <s v="43985Container q'ty"/>
    <s v="43985bulk"/>
    <m/>
    <s v="bulk"/>
    <s v="판촉보틀 브라운"/>
    <m/>
    <n v="1"/>
    <s v="F2-200603"/>
    <m/>
    <m/>
    <m/>
    <m/>
  </r>
  <r>
    <x v="105"/>
    <x v="0"/>
    <x v="604"/>
    <s v="수리 89차"/>
    <m/>
    <n v="1"/>
    <m/>
    <n v="20"/>
    <n v="20"/>
    <m/>
    <m/>
    <n v="1"/>
    <s v="43985Container q'ty"/>
    <s v="43985Pallet "/>
    <n v="15"/>
    <s v="Pallet "/>
    <s v="몬 스위트칠리소스 295ml"/>
    <m/>
    <n v="1"/>
    <s v="BKKFE2001250"/>
    <m/>
    <m/>
    <m/>
    <m/>
  </r>
  <r>
    <x v="105"/>
    <x v="0"/>
    <x v="605"/>
    <s v="수리 90차"/>
    <m/>
    <n v="1"/>
    <m/>
    <n v="20"/>
    <n v="20"/>
    <m/>
    <m/>
    <n v="1"/>
    <s v="43985Container q'ty"/>
    <s v="43985Pallet "/>
    <n v="15"/>
    <s v="Pallet "/>
    <s v="몬 스위트칠리소스 295ml"/>
    <m/>
    <n v="1"/>
    <s v="BKKFE2001250"/>
    <m/>
    <m/>
    <m/>
    <m/>
  </r>
  <r>
    <x v="105"/>
    <x v="0"/>
    <x v="606"/>
    <s v="수리 94차"/>
    <m/>
    <n v="1"/>
    <m/>
    <n v="20"/>
    <n v="20"/>
    <m/>
    <m/>
    <n v="1"/>
    <s v="43985Container q'ty"/>
    <s v="43985Pallet "/>
    <n v="15"/>
    <s v="Pallet "/>
    <s v="몬 스위트칠리소스 200ml"/>
    <m/>
    <n v="1"/>
    <s v="BKKFE2001250"/>
    <m/>
    <m/>
    <m/>
    <m/>
  </r>
  <r>
    <x v="105"/>
    <x v="0"/>
    <x v="607"/>
    <s v="수리 113차"/>
    <m/>
    <n v="1"/>
    <m/>
    <n v="20"/>
    <n v="20"/>
    <m/>
    <m/>
    <n v="1"/>
    <s v="43985Container q'ty"/>
    <s v="43985Pallet "/>
    <n v="15"/>
    <s v="Pallet "/>
    <s v="하이몬 월남쌈소스 295ml"/>
    <m/>
    <n v="1"/>
    <s v="BKKFE2001250"/>
    <m/>
    <m/>
    <m/>
    <m/>
  </r>
  <r>
    <x v="106"/>
    <x v="0"/>
    <x v="608"/>
    <s v="isfi 1차(면세)"/>
    <m/>
    <n v="1"/>
    <m/>
    <n v="2"/>
    <n v="321"/>
    <m/>
    <m/>
    <n v="1"/>
    <s v="43986Container q'ty"/>
    <s v="43986Pallet "/>
    <n v="25"/>
    <s v="Pallet "/>
    <s v="블랙페파 크러쉬드 160g"/>
    <m/>
    <n v="1"/>
    <s v="AMSFE2000174"/>
    <m/>
    <m/>
    <m/>
    <m/>
  </r>
  <r>
    <x v="106"/>
    <x v="0"/>
    <x v="608"/>
    <s v="isfi 1차(면세)"/>
    <m/>
    <m/>
    <m/>
    <n v="3"/>
    <n v="345"/>
    <m/>
    <m/>
    <n v="0"/>
    <s v="43986Container q'ty"/>
    <s v="43986Pallet "/>
    <m/>
    <s v="Pallet "/>
    <s v="레드(핑크)후추홀 80g"/>
    <m/>
    <m/>
    <s v="AMSFE2000174"/>
    <m/>
    <m/>
    <m/>
    <m/>
  </r>
  <r>
    <x v="106"/>
    <x v="0"/>
    <x v="608"/>
    <s v="isfi 1차(과세)"/>
    <m/>
    <m/>
    <m/>
    <n v="3"/>
    <n v="343"/>
    <m/>
    <m/>
    <n v="0"/>
    <s v="43986Container q'ty"/>
    <s v="43986Pallet "/>
    <m/>
    <s v="Pallet "/>
    <s v="월계수 잎 15g"/>
    <m/>
    <m/>
    <s v="AMSFE2000174"/>
    <m/>
    <m/>
    <m/>
    <m/>
  </r>
  <r>
    <x v="106"/>
    <x v="0"/>
    <x v="608"/>
    <s v="isfi 1차(과세)"/>
    <m/>
    <m/>
    <m/>
    <n v="2"/>
    <n v="250"/>
    <m/>
    <m/>
    <n v="0"/>
    <s v="43986Container q'ty"/>
    <s v="43986Pallet "/>
    <m/>
    <s v="Pallet "/>
    <s v="로즈마리 20g"/>
    <m/>
    <m/>
    <s v="AMSFE2000174"/>
    <m/>
    <m/>
    <m/>
    <m/>
  </r>
  <r>
    <x v="106"/>
    <x v="0"/>
    <x v="608"/>
    <s v="isfi 1차(과세)"/>
    <m/>
    <m/>
    <m/>
    <n v="2"/>
    <n v="480"/>
    <m/>
    <m/>
    <n v="0"/>
    <s v="43986Container q'ty"/>
    <s v="43986Pallet "/>
    <m/>
    <s v="Pallet "/>
    <s v="바질 18g"/>
    <m/>
    <m/>
    <s v="AMSFE2000174"/>
    <m/>
    <m/>
    <m/>
    <m/>
  </r>
  <r>
    <x v="106"/>
    <x v="0"/>
    <x v="608"/>
    <s v="isfi 1차(과세)"/>
    <m/>
    <m/>
    <m/>
    <n v="2"/>
    <n v="240"/>
    <m/>
    <m/>
    <n v="0"/>
    <s v="43986Container q'ty"/>
    <s v="43986Pallet "/>
    <m/>
    <s v="Pallet "/>
    <s v="오레가노 홀 12g"/>
    <m/>
    <m/>
    <s v="AMSFE2000174"/>
    <m/>
    <m/>
    <m/>
    <m/>
  </r>
  <r>
    <x v="106"/>
    <x v="0"/>
    <x v="608"/>
    <s v="isfi 1차(과세)"/>
    <m/>
    <m/>
    <m/>
    <n v="1"/>
    <n v="240"/>
    <m/>
    <m/>
    <n v="0"/>
    <s v="43986Container q'ty"/>
    <s v="43986Pallet "/>
    <m/>
    <s v="Pallet "/>
    <s v="정향 30g"/>
    <m/>
    <m/>
    <s v="AMSFE2000174"/>
    <m/>
    <m/>
    <m/>
    <m/>
  </r>
  <r>
    <x v="106"/>
    <x v="0"/>
    <x v="609"/>
    <s v="isfi 2차(과세)"/>
    <m/>
    <n v="1"/>
    <m/>
    <n v="11"/>
    <n v="2640"/>
    <m/>
    <m/>
    <n v="1"/>
    <s v="43986Container q'ty"/>
    <s v="43986Pallet "/>
    <n v="20"/>
    <s v="Pallet "/>
    <s v="시나몬 파우더 40g"/>
    <m/>
    <n v="1"/>
    <s v="AMSFE2000265"/>
    <m/>
    <m/>
    <m/>
    <m/>
  </r>
  <r>
    <x v="106"/>
    <x v="0"/>
    <x v="610"/>
    <s v="세계 32차"/>
    <n v="1"/>
    <m/>
    <m/>
    <n v="10"/>
    <n v="10"/>
    <m/>
    <m/>
    <n v="1"/>
    <s v="43986Container q'ty"/>
    <s v="43986Pallet "/>
    <n v="20"/>
    <s v="Pallet "/>
    <s v="뉴 월남쌈(사각16cm) 300g"/>
    <m/>
    <n v="1"/>
    <s v="HSE2005026"/>
    <m/>
    <m/>
    <m/>
    <m/>
  </r>
  <r>
    <x v="106"/>
    <x v="0"/>
    <x v="610"/>
    <s v="세계 35차"/>
    <m/>
    <m/>
    <m/>
    <n v="10"/>
    <n v="10"/>
    <m/>
    <m/>
    <n v="0"/>
    <s v="43986Container q'ty"/>
    <s v="43986Pallet "/>
    <m/>
    <s v="Pallet "/>
    <s v="몬 월남쌈(원형16cm) 200g"/>
    <m/>
    <m/>
    <s v="HSE2005026"/>
    <m/>
    <m/>
    <m/>
    <m/>
  </r>
  <r>
    <x v="106"/>
    <x v="0"/>
    <x v="611"/>
    <s v="수리 117차"/>
    <m/>
    <n v="1"/>
    <m/>
    <n v="10"/>
    <n v="10"/>
    <m/>
    <m/>
    <n v="1"/>
    <s v="43986Container q'ty"/>
    <s v="43986Pallet "/>
    <n v="20"/>
    <s v="Pallet "/>
    <s v="하이몬 월남쌈소스 295ml(홈플용)"/>
    <m/>
    <n v="1"/>
    <s v="BKKFE2001250"/>
    <m/>
    <m/>
    <m/>
    <m/>
  </r>
  <r>
    <x v="106"/>
    <x v="0"/>
    <x v="611"/>
    <s v="수리 117차"/>
    <m/>
    <m/>
    <m/>
    <n v="10"/>
    <n v="10"/>
    <m/>
    <m/>
    <n v="0"/>
    <s v="43986Container q'ty"/>
    <s v="43986Pallet "/>
    <m/>
    <s v="Pallet "/>
    <s v="몬 파인애플 월남쌈소스 295ml"/>
    <m/>
    <m/>
    <s v="BKKFE2001250"/>
    <m/>
    <m/>
    <m/>
    <m/>
  </r>
  <r>
    <x v="106"/>
    <x v="0"/>
    <x v="612"/>
    <s v="수리 118차"/>
    <m/>
    <n v="1"/>
    <m/>
    <n v="7"/>
    <n v="7"/>
    <m/>
    <m/>
    <n v="1"/>
    <s v="43986Container q'ty"/>
    <s v="43986Pallet "/>
    <n v="20"/>
    <s v="Pallet "/>
    <s v="몬 스위트칠리소스 295ml"/>
    <m/>
    <n v="1"/>
    <s v="BKKFE2001250"/>
    <m/>
    <m/>
    <m/>
    <m/>
  </r>
  <r>
    <x v="106"/>
    <x v="0"/>
    <x v="612"/>
    <s v="수리 118차"/>
    <m/>
    <m/>
    <m/>
    <n v="4"/>
    <n v="4"/>
    <m/>
    <m/>
    <n v="0"/>
    <s v="43986Container q'ty"/>
    <s v="43986Pallet "/>
    <m/>
    <s v="Pallet "/>
    <s v="수리 호이신소스 435ml"/>
    <m/>
    <m/>
    <s v="BKKFE2001250"/>
    <m/>
    <m/>
    <m/>
    <m/>
  </r>
  <r>
    <x v="106"/>
    <x v="0"/>
    <x v="612"/>
    <s v="수리 118차"/>
    <m/>
    <m/>
    <m/>
    <n v="4"/>
    <n v="4"/>
    <m/>
    <m/>
    <n v="0"/>
    <s v="43986Container q'ty"/>
    <s v="43986Pallet "/>
    <m/>
    <s v="Pallet "/>
    <s v="몬 볶음 쌀국수소스 295ml"/>
    <m/>
    <m/>
    <s v="BKKFE2001250"/>
    <m/>
    <m/>
    <m/>
    <m/>
  </r>
  <r>
    <x v="106"/>
    <x v="0"/>
    <x v="612"/>
    <s v="수리 118차"/>
    <m/>
    <m/>
    <m/>
    <n v="5"/>
    <n v="5"/>
    <m/>
    <m/>
    <n v="0"/>
    <s v="43986Container q'ty"/>
    <s v="43986Pallet "/>
    <m/>
    <s v="Pallet "/>
    <s v="하이몬 쌀국수칠리소스 230g"/>
    <m/>
    <m/>
    <s v="BKKFE2001250"/>
    <m/>
    <m/>
    <m/>
    <m/>
  </r>
  <r>
    <x v="106"/>
    <x v="6"/>
    <x v="613"/>
    <n v="801001"/>
    <m/>
    <n v="1"/>
    <m/>
    <s v="직상작업"/>
    <s v="직상작업"/>
    <n v="100"/>
    <m/>
    <n v="1"/>
    <s v="43986Container q'ty"/>
    <s v="43986bulk"/>
    <n v="30"/>
    <s v="bulk"/>
    <s v="전자부품"/>
    <m/>
    <n v="2"/>
    <s v="WDFCGBF23812119A"/>
    <m/>
    <m/>
    <m/>
    <m/>
  </r>
  <r>
    <x v="106"/>
    <x v="6"/>
    <x v="613"/>
    <n v="801001"/>
    <m/>
    <m/>
    <m/>
    <s v="직상작업"/>
    <s v="직상작업"/>
    <n v="63"/>
    <m/>
    <n v="0"/>
    <s v="43986Container q'ty"/>
    <s v="43986bulk"/>
    <m/>
    <s v="bulk"/>
    <s v="전자부품"/>
    <m/>
    <n v="2"/>
    <s v="WDFCGBF23812119B"/>
    <m/>
    <m/>
    <m/>
    <m/>
  </r>
  <r>
    <x v="107"/>
    <x v="0"/>
    <x v="614"/>
    <s v="펜타 12차"/>
    <m/>
    <n v="1"/>
    <m/>
    <n v="10"/>
    <n v="10"/>
    <m/>
    <m/>
    <n v="1"/>
    <s v="43987Container q'ty"/>
    <s v="43987Pallet "/>
    <n v="20"/>
    <s v="Pallet "/>
    <s v="하이몬 피넛월남쌈소스 230g"/>
    <m/>
    <n v="1"/>
    <s v="BKKFE2001251"/>
    <m/>
    <m/>
    <m/>
    <m/>
  </r>
  <r>
    <x v="107"/>
    <x v="0"/>
    <x v="614"/>
    <s v="펜타 12차"/>
    <m/>
    <m/>
    <m/>
    <n v="5"/>
    <n v="5"/>
    <m/>
    <m/>
    <n v="0"/>
    <s v="43987Container q'ty"/>
    <s v="43987Pallet "/>
    <m/>
    <s v="Pallet "/>
    <s v="하이몬 피넛월남쌈소스 230g(홈플용)"/>
    <m/>
    <m/>
    <s v="BKKFE2001251"/>
    <m/>
    <m/>
    <m/>
    <m/>
  </r>
  <r>
    <x v="107"/>
    <x v="0"/>
    <x v="614"/>
    <s v="펜타 12차"/>
    <m/>
    <m/>
    <m/>
    <n v="5"/>
    <n v="5"/>
    <m/>
    <m/>
    <n v="0"/>
    <s v="43987Container q'ty"/>
    <s v="43987Pallet "/>
    <m/>
    <s v="Pallet "/>
    <s v="하이몬 피넛월남쌈소스 4.8kg"/>
    <m/>
    <m/>
    <s v="BKKFE2001251"/>
    <m/>
    <m/>
    <m/>
    <m/>
  </r>
  <r>
    <x v="108"/>
    <x v="0"/>
    <x v="615"/>
    <s v="유니온 10차"/>
    <m/>
    <n v="1"/>
    <m/>
    <n v="13"/>
    <n v="870"/>
    <m/>
    <m/>
    <n v="1"/>
    <s v="43990Container q'ty"/>
    <s v="43990bulk"/>
    <n v="90"/>
    <s v="bulk"/>
    <s v="몬 라이스누들 10mm"/>
    <m/>
    <n v="2"/>
    <s v="HFIBKO050144"/>
    <m/>
    <m/>
    <m/>
    <m/>
  </r>
  <r>
    <x v="108"/>
    <x v="0"/>
    <x v="34"/>
    <s v="isfi 10차(과세)"/>
    <m/>
    <m/>
    <n v="1"/>
    <n v="1"/>
    <n v="128"/>
    <m/>
    <m/>
    <n v="1"/>
    <s v="43990Container q'ty"/>
    <s v="43990Pallet "/>
    <n v="5"/>
    <s v="Pallet "/>
    <s v="시나몬 파우더 40g"/>
    <m/>
    <n v="1"/>
    <s v="00538667"/>
    <m/>
    <m/>
    <m/>
    <m/>
  </r>
  <r>
    <x v="108"/>
    <x v="2"/>
    <x v="616"/>
    <s v="WHLI250054"/>
    <n v="1"/>
    <m/>
    <m/>
    <n v="39"/>
    <n v="900"/>
    <m/>
    <m/>
    <n v="1"/>
    <s v="43990Container q'ty"/>
    <s v="43990bulk"/>
    <n v="140"/>
    <s v="bulk"/>
    <m/>
    <m/>
    <n v="2"/>
    <s v="PLITW4B00984"/>
    <m/>
    <m/>
    <m/>
    <m/>
  </r>
  <r>
    <x v="108"/>
    <x v="2"/>
    <x v="617"/>
    <s v="WHLI250171"/>
    <n v="1"/>
    <m/>
    <m/>
    <n v="44"/>
    <n v="1020"/>
    <m/>
    <m/>
    <n v="1"/>
    <s v="43990Container q'ty"/>
    <s v="43990bulk"/>
    <n v="140"/>
    <s v="bulk"/>
    <m/>
    <m/>
    <n v="2"/>
    <s v="PLITW4B00984"/>
    <m/>
    <m/>
    <m/>
    <m/>
  </r>
  <r>
    <x v="108"/>
    <x v="2"/>
    <x v="618"/>
    <s v="WHLI250104"/>
    <n v="1"/>
    <m/>
    <m/>
    <n v="42"/>
    <n v="500"/>
    <m/>
    <m/>
    <n v="1"/>
    <s v="43990Container q'ty"/>
    <s v="43990bulk"/>
    <n v="100"/>
    <s v="bulk"/>
    <m/>
    <m/>
    <n v="2"/>
    <s v="PLITW4B00984"/>
    <m/>
    <m/>
    <m/>
    <m/>
  </r>
  <r>
    <x v="108"/>
    <x v="2"/>
    <x v="619"/>
    <s v="WHLI247424"/>
    <n v="1"/>
    <m/>
    <m/>
    <n v="52"/>
    <n v="720"/>
    <m/>
    <m/>
    <n v="1"/>
    <s v="43990Container q'ty"/>
    <s v="43990bulk"/>
    <n v="150"/>
    <s v="bulk"/>
    <m/>
    <m/>
    <n v="2"/>
    <s v="PLITW4B00984"/>
    <m/>
    <m/>
    <m/>
    <m/>
  </r>
  <r>
    <x v="108"/>
    <x v="2"/>
    <x v="620"/>
    <s v="WHLI247597"/>
    <n v="1"/>
    <m/>
    <m/>
    <n v="43"/>
    <n v="1080"/>
    <m/>
    <m/>
    <n v="1"/>
    <s v="43990Container q'ty"/>
    <s v="43990bulk"/>
    <n v="160"/>
    <s v="bulk"/>
    <m/>
    <m/>
    <n v="2"/>
    <s v="PLITW4B00984"/>
    <m/>
    <m/>
    <m/>
    <m/>
  </r>
  <r>
    <x v="109"/>
    <x v="2"/>
    <x v="621"/>
    <s v="WHLI250012"/>
    <n v="1"/>
    <m/>
    <m/>
    <n v="42"/>
    <n v="1140"/>
    <m/>
    <m/>
    <n v="1"/>
    <s v="43991Container q'ty"/>
    <s v="43991bulk"/>
    <n v="160"/>
    <s v="bulk"/>
    <m/>
    <m/>
    <n v="2"/>
    <s v="PLITW4B00984"/>
    <m/>
    <m/>
    <m/>
    <m/>
  </r>
  <r>
    <x v="109"/>
    <x v="2"/>
    <x v="622"/>
    <s v="WHLI260492"/>
    <m/>
    <n v="1"/>
    <m/>
    <n v="14"/>
    <n v="640"/>
    <m/>
    <m/>
    <n v="1"/>
    <s v="43991Container q'ty"/>
    <s v="43991bulk"/>
    <n v="55"/>
    <s v="bulk"/>
    <m/>
    <m/>
    <n v="2"/>
    <s v="PLITW4B00984"/>
    <m/>
    <m/>
    <m/>
    <m/>
  </r>
  <r>
    <x v="109"/>
    <x v="2"/>
    <x v="623"/>
    <s v="WHLI250065"/>
    <n v="1"/>
    <m/>
    <m/>
    <n v="53"/>
    <n v="1430"/>
    <m/>
    <m/>
    <n v="1"/>
    <s v="43991Container q'ty"/>
    <s v="43991bulk"/>
    <n v="160"/>
    <s v="bulk"/>
    <m/>
    <m/>
    <n v="2"/>
    <s v="PLITW4B00984"/>
    <m/>
    <m/>
    <m/>
    <m/>
  </r>
  <r>
    <x v="109"/>
    <x v="0"/>
    <x v="624"/>
    <s v="세계 45차"/>
    <n v="1"/>
    <m/>
    <m/>
    <n v="4"/>
    <n v="4"/>
    <m/>
    <m/>
    <n v="1"/>
    <s v="43991Container q'ty"/>
    <s v="43991Pallet "/>
    <n v="20"/>
    <s v="Pallet "/>
    <s v="뉴 월남쌈(원형18cm) 300g"/>
    <m/>
    <n v="1"/>
    <s v="HSE2005031"/>
    <m/>
    <m/>
    <m/>
    <m/>
  </r>
  <r>
    <x v="109"/>
    <x v="0"/>
    <x v="624"/>
    <s v="세계 45차"/>
    <m/>
    <m/>
    <m/>
    <n v="6"/>
    <n v="6"/>
    <m/>
    <m/>
    <n v="0"/>
    <s v="43991Container q'ty"/>
    <s v="43991Pallet "/>
    <m/>
    <s v="Pallet "/>
    <s v="몬 월남쌈(원형16cm) 200g"/>
    <m/>
    <m/>
    <s v="HSE2005031"/>
    <m/>
    <m/>
    <m/>
    <m/>
  </r>
  <r>
    <x v="109"/>
    <x v="0"/>
    <x v="624"/>
    <s v="세계 33차"/>
    <m/>
    <m/>
    <m/>
    <n v="10"/>
    <n v="10"/>
    <m/>
    <m/>
    <n v="0"/>
    <s v="43991Container q'ty"/>
    <s v="43991Pallet "/>
    <m/>
    <s v="Pallet "/>
    <s v="뉴 월남쌈(사각16cm) 300g"/>
    <m/>
    <m/>
    <s v="HSE2005031"/>
    <m/>
    <m/>
    <m/>
    <m/>
  </r>
  <r>
    <x v="110"/>
    <x v="1"/>
    <x v="51"/>
    <m/>
    <m/>
    <m/>
    <n v="1"/>
    <n v="2"/>
    <n v="50"/>
    <m/>
    <m/>
    <n v="1"/>
    <s v="43992Container q'ty"/>
    <s v="43992Pallet "/>
    <n v="5"/>
    <s v="Pallet "/>
    <s v="블루베리 파우더"/>
    <m/>
    <m/>
    <s v="WDFCGBF23822212A"/>
    <m/>
    <m/>
    <m/>
    <m/>
  </r>
  <r>
    <x v="110"/>
    <x v="0"/>
    <x v="625"/>
    <s v="수리 119차"/>
    <m/>
    <n v="1"/>
    <m/>
    <n v="20"/>
    <n v="20"/>
    <m/>
    <m/>
    <n v="1"/>
    <s v="43992Container q'ty"/>
    <s v="43992Pallet "/>
    <n v="20"/>
    <s v="Pallet "/>
    <s v="몬 스위트칠리소스 20L"/>
    <m/>
    <n v="1"/>
    <s v="BKKFE2001330"/>
    <m/>
    <m/>
    <m/>
    <m/>
  </r>
  <r>
    <x v="110"/>
    <x v="15"/>
    <x v="626"/>
    <s v="KMC012643"/>
    <m/>
    <n v="1"/>
    <m/>
    <n v="19"/>
    <n v="1540"/>
    <m/>
    <m/>
    <n v="1"/>
    <s v="43992Container q'ty"/>
    <s v="43992bulk"/>
    <n v="180"/>
    <s v="bulk"/>
    <s v="15kg 지대설탕"/>
    <m/>
    <n v="2"/>
    <s v="KMTCLCH2896834"/>
    <m/>
    <m/>
    <m/>
    <s v="디에스"/>
  </r>
  <r>
    <x v="110"/>
    <x v="15"/>
    <x v="627"/>
    <s v="KMC057286"/>
    <m/>
    <n v="1"/>
    <m/>
    <n v="19"/>
    <n v="1540"/>
    <m/>
    <m/>
    <n v="1"/>
    <s v="43992Container q'ty"/>
    <s v="43992bulk"/>
    <n v="180"/>
    <s v="bulk"/>
    <s v="15kg 지대설탕"/>
    <m/>
    <n v="2"/>
    <s v="KMTCLCH2896834"/>
    <m/>
    <m/>
    <m/>
    <s v="디에스"/>
  </r>
  <r>
    <x v="110"/>
    <x v="15"/>
    <x v="628"/>
    <s v="KMC012642"/>
    <m/>
    <n v="1"/>
    <m/>
    <n v="19"/>
    <n v="1540"/>
    <m/>
    <m/>
    <n v="1"/>
    <s v="43992Container q'ty"/>
    <s v="43992bulk"/>
    <n v="160"/>
    <s v="bulk"/>
    <s v="15kg 지대설탕"/>
    <m/>
    <n v="2"/>
    <s v="KMTCLCH2896834"/>
    <m/>
    <m/>
    <m/>
    <s v="디에스"/>
  </r>
  <r>
    <x v="110"/>
    <x v="15"/>
    <x v="629"/>
    <s v="KMC054689"/>
    <m/>
    <n v="1"/>
    <m/>
    <n v="18"/>
    <n v="1540"/>
    <m/>
    <m/>
    <n v="1"/>
    <s v="43992Container q'ty"/>
    <s v="43992bulk"/>
    <n v="180"/>
    <s v="bulk"/>
    <s v="15kg 지대설탕"/>
    <m/>
    <n v="2"/>
    <s v="KMTCLCH2896834"/>
    <m/>
    <m/>
    <m/>
    <s v="디에스"/>
  </r>
  <r>
    <x v="111"/>
    <x v="15"/>
    <x v="630"/>
    <s v="KMC054706"/>
    <m/>
    <n v="1"/>
    <m/>
    <n v="18"/>
    <n v="1540"/>
    <m/>
    <m/>
    <n v="1"/>
    <s v="43993Container q'ty"/>
    <s v="43993bulk"/>
    <n v="160"/>
    <s v="bulk"/>
    <s v="15kg 지대설탕"/>
    <m/>
    <n v="2"/>
    <s v="KMTCLCH2896834"/>
    <m/>
    <m/>
    <m/>
    <s v="디에스"/>
  </r>
  <r>
    <x v="111"/>
    <x v="15"/>
    <x v="631"/>
    <s v="KMC057282"/>
    <m/>
    <n v="1"/>
    <m/>
    <n v="18"/>
    <n v="1540"/>
    <m/>
    <m/>
    <n v="1"/>
    <s v="43993Container q'ty"/>
    <s v="43993bulk"/>
    <n v="180"/>
    <s v="bulk"/>
    <s v="15kg 지대설탕"/>
    <m/>
    <n v="2"/>
    <s v="KMTCLCH2896834"/>
    <m/>
    <m/>
    <m/>
    <s v="디에스"/>
  </r>
  <r>
    <x v="111"/>
    <x v="15"/>
    <x v="632"/>
    <s v="KMC054688"/>
    <m/>
    <n v="1"/>
    <m/>
    <n v="18"/>
    <n v="1540"/>
    <m/>
    <m/>
    <n v="1"/>
    <s v="43993Container q'ty"/>
    <s v="43993bulk"/>
    <n v="160"/>
    <s v="bulk"/>
    <s v="15kg 지대설탕"/>
    <m/>
    <n v="2"/>
    <s v="KMTCLCH2896834"/>
    <m/>
    <m/>
    <m/>
    <s v="디에스"/>
  </r>
  <r>
    <x v="111"/>
    <x v="15"/>
    <x v="633"/>
    <s v="KMC033329"/>
    <m/>
    <n v="1"/>
    <m/>
    <n v="18"/>
    <n v="1540"/>
    <m/>
    <m/>
    <n v="1"/>
    <s v="43993Container q'ty"/>
    <s v="43993bulk"/>
    <n v="150"/>
    <s v="bulk"/>
    <s v="15kg 지대설탕"/>
    <m/>
    <n v="2"/>
    <s v="KMTCLCH2896834"/>
    <m/>
    <m/>
    <m/>
    <s v="디에스"/>
  </r>
  <r>
    <x v="111"/>
    <x v="15"/>
    <x v="634"/>
    <s v="KMC054690"/>
    <m/>
    <n v="1"/>
    <m/>
    <n v="18"/>
    <n v="1540"/>
    <m/>
    <m/>
    <n v="1"/>
    <s v="43993Container q'ty"/>
    <s v="43993bulk"/>
    <n v="160"/>
    <s v="bulk"/>
    <s v="15kg 지대설탕"/>
    <m/>
    <n v="2"/>
    <s v="KMTCLCH2896834"/>
    <m/>
    <m/>
    <m/>
    <s v="디에스"/>
  </r>
  <r>
    <x v="111"/>
    <x v="15"/>
    <x v="635"/>
    <s v="KMC057251"/>
    <m/>
    <n v="1"/>
    <m/>
    <n v="18"/>
    <n v="1540"/>
    <m/>
    <m/>
    <n v="1"/>
    <s v="43993Container q'ty"/>
    <s v="43993bulk"/>
    <n v="160"/>
    <s v="bulk"/>
    <s v="15kg 지대설탕"/>
    <m/>
    <n v="2"/>
    <s v="KMTCLCH2896834"/>
    <m/>
    <m/>
    <m/>
    <s v="카파"/>
  </r>
  <r>
    <x v="111"/>
    <x v="15"/>
    <x v="636"/>
    <s v="KMC057285"/>
    <m/>
    <n v="1"/>
    <m/>
    <n v="19"/>
    <n v="1540"/>
    <m/>
    <m/>
    <n v="1"/>
    <s v="43993Container q'ty"/>
    <s v="43993bulk"/>
    <n v="150"/>
    <s v="bulk"/>
    <s v="15kg 지대설탕"/>
    <m/>
    <n v="2"/>
    <s v="KMTCLCH2896834"/>
    <m/>
    <m/>
    <m/>
    <s v="카파"/>
  </r>
  <r>
    <x v="111"/>
    <x v="0"/>
    <x v="637"/>
    <s v="세계 38차"/>
    <n v="1"/>
    <m/>
    <m/>
    <n v="10"/>
    <n v="10"/>
    <m/>
    <m/>
    <n v="1"/>
    <s v="43993Container q'ty"/>
    <s v="43993Pallet "/>
    <n v="20"/>
    <s v="Pallet "/>
    <s v="뉴 월남쌈(원형16cm) 300g"/>
    <m/>
    <n v="1"/>
    <s v="HSE2006003"/>
    <m/>
    <m/>
    <m/>
    <m/>
  </r>
  <r>
    <x v="111"/>
    <x v="0"/>
    <x v="637"/>
    <s v="세계 39차"/>
    <m/>
    <m/>
    <m/>
    <n v="10"/>
    <n v="10"/>
    <m/>
    <m/>
    <n v="0"/>
    <s v="43993Container q'ty"/>
    <s v="43993Pallet "/>
    <m/>
    <s v="Pallet "/>
    <s v="몬 월남쌈(원형16cm) 200g"/>
    <m/>
    <m/>
    <s v="HSE2006003"/>
    <m/>
    <m/>
    <m/>
    <m/>
  </r>
  <r>
    <x v="111"/>
    <x v="0"/>
    <x v="638"/>
    <s v="수리 120차"/>
    <m/>
    <n v="1"/>
    <m/>
    <n v="3"/>
    <n v="3"/>
    <m/>
    <m/>
    <n v="1"/>
    <s v="43993Container q'ty"/>
    <s v="43993Pallet "/>
    <n v="15"/>
    <s v="Pallet "/>
    <s v="수리 파타이소스 295ml"/>
    <m/>
    <n v="1"/>
    <s v="BKKFE2001329"/>
    <m/>
    <m/>
    <m/>
    <m/>
  </r>
  <r>
    <x v="111"/>
    <x v="0"/>
    <x v="638"/>
    <s v="수리 120차"/>
    <m/>
    <m/>
    <m/>
    <n v="10"/>
    <n v="10"/>
    <m/>
    <m/>
    <n v="0"/>
    <s v="43993Container q'ty"/>
    <s v="43993Pallet "/>
    <m/>
    <s v="Pallet "/>
    <s v="몬 스위트칠리소스 2L"/>
    <m/>
    <m/>
    <s v="BKKFE2001329"/>
    <m/>
    <m/>
    <m/>
    <m/>
  </r>
  <r>
    <x v="111"/>
    <x v="0"/>
    <x v="638"/>
    <s v="수리 120차"/>
    <m/>
    <m/>
    <m/>
    <n v="1"/>
    <n v="1"/>
    <m/>
    <m/>
    <n v="0"/>
    <s v="43993Container q'ty"/>
    <s v="43993Pallet "/>
    <m/>
    <s v="Pallet "/>
    <s v="수리 쓰리라차소스 2L "/>
    <m/>
    <m/>
    <s v="BKKFE2001329"/>
    <m/>
    <m/>
    <m/>
    <m/>
  </r>
  <r>
    <x v="111"/>
    <x v="0"/>
    <x v="638"/>
    <s v="수리 120차"/>
    <m/>
    <m/>
    <m/>
    <n v="6"/>
    <n v="6"/>
    <m/>
    <m/>
    <n v="0"/>
    <s v="43993Container q'ty"/>
    <s v="43993Pallet "/>
    <m/>
    <s v="Pallet "/>
    <s v="월남쌈소스 2L"/>
    <m/>
    <m/>
    <s v="BKKFE2001329"/>
    <m/>
    <m/>
    <m/>
    <m/>
  </r>
  <r>
    <x v="111"/>
    <x v="9"/>
    <x v="639"/>
    <s v="CN4574924"/>
    <m/>
    <n v="1"/>
    <m/>
    <n v="20"/>
    <n v="1000"/>
    <m/>
    <m/>
    <n v="1"/>
    <s v="43993Container q'ty"/>
    <s v="43993bulk"/>
    <n v="120"/>
    <s v="bulk"/>
    <s v="트레할로스"/>
    <m/>
    <n v="2"/>
    <n v="599109288"/>
    <m/>
    <m/>
    <m/>
    <m/>
  </r>
  <r>
    <x v="112"/>
    <x v="1"/>
    <x v="640"/>
    <s v="EMCGVR0219"/>
    <m/>
    <n v="1"/>
    <m/>
    <n v="26"/>
    <n v="1242"/>
    <m/>
    <m/>
    <n v="1"/>
    <s v="43994Container q'ty"/>
    <s v="43994bulk"/>
    <n v="150"/>
    <s v="bulk"/>
    <s v="말레이시아산 채종유"/>
    <m/>
    <n v="2"/>
    <s v="EGLV091030165648"/>
    <m/>
    <m/>
    <m/>
    <m/>
  </r>
  <r>
    <x v="112"/>
    <x v="1"/>
    <x v="641"/>
    <n v="549079"/>
    <n v="1"/>
    <m/>
    <m/>
    <n v="56"/>
    <n v="672"/>
    <m/>
    <m/>
    <n v="1"/>
    <s v="43994Container q'ty"/>
    <s v="43994bulk"/>
    <n v="90"/>
    <s v="bulk"/>
    <s v="딸기다이스"/>
    <m/>
    <m/>
    <s v="SITGTAIN776270"/>
    <m/>
    <m/>
    <m/>
    <m/>
  </r>
  <r>
    <x v="112"/>
    <x v="0"/>
    <x v="642"/>
    <s v="펜타 13차"/>
    <m/>
    <n v="1"/>
    <m/>
    <n v="14"/>
    <n v="14"/>
    <m/>
    <m/>
    <n v="1"/>
    <s v="43994Container q'ty"/>
    <s v="43994Pallet "/>
    <n v="20"/>
    <s v="Pallet "/>
    <s v="하이몬 피넛월남쌈소스 230g"/>
    <m/>
    <n v="1"/>
    <s v="BKKFE2001328"/>
    <m/>
    <m/>
    <m/>
    <m/>
  </r>
  <r>
    <x v="112"/>
    <x v="0"/>
    <x v="642"/>
    <s v="펜타 13차"/>
    <m/>
    <m/>
    <m/>
    <n v="6"/>
    <n v="6"/>
    <m/>
    <m/>
    <n v="0"/>
    <s v="43994Container q'ty"/>
    <s v="43994Pallet "/>
    <m/>
    <s v="Pallet "/>
    <s v="하이몬 쌀국수장국 220g"/>
    <m/>
    <m/>
    <s v="BKKFE2001328"/>
    <m/>
    <m/>
    <m/>
    <m/>
  </r>
  <r>
    <x v="112"/>
    <x v="0"/>
    <x v="643"/>
    <s v="펜타 14차"/>
    <m/>
    <n v="1"/>
    <m/>
    <n v="20"/>
    <n v="20"/>
    <m/>
    <m/>
    <n v="1"/>
    <s v="43994Container q'ty"/>
    <s v="43994Pallet "/>
    <n v="20"/>
    <s v="Pallet "/>
    <s v="하이몬 피넛월남쌈소스 230g"/>
    <m/>
    <n v="1"/>
    <s v="BKKFE2001327"/>
    <m/>
    <m/>
    <m/>
    <m/>
  </r>
  <r>
    <x v="112"/>
    <x v="6"/>
    <x v="644"/>
    <n v="835157"/>
    <m/>
    <n v="1"/>
    <m/>
    <s v="직상작업"/>
    <s v="직상작업"/>
    <n v="104"/>
    <m/>
    <n v="1"/>
    <s v="43994Container q'ty"/>
    <s v="43994bulk"/>
    <n v="30"/>
    <s v="bulk"/>
    <s v="전자부품"/>
    <m/>
    <n v="2"/>
    <s v="WDFCGBF23842120A"/>
    <m/>
    <m/>
    <m/>
    <m/>
  </r>
  <r>
    <x v="112"/>
    <x v="6"/>
    <x v="644"/>
    <n v="835157"/>
    <m/>
    <m/>
    <m/>
    <s v="직상작업"/>
    <s v="직상작업"/>
    <n v="85"/>
    <m/>
    <n v="0"/>
    <s v="43994Container q'ty"/>
    <s v="43994bulk"/>
    <m/>
    <s v="bulk"/>
    <s v="전자부품"/>
    <m/>
    <n v="2"/>
    <s v="WDFCGBF23842120B"/>
    <m/>
    <m/>
    <m/>
    <m/>
  </r>
  <r>
    <x v="112"/>
    <x v="8"/>
    <x v="51"/>
    <m/>
    <m/>
    <m/>
    <n v="1"/>
    <n v="14"/>
    <n v="448"/>
    <m/>
    <m/>
    <n v="1"/>
    <s v="43994Container q'ty"/>
    <s v="43994Pallet "/>
    <n v="15"/>
    <s v="Pallet "/>
    <s v="파리넥스"/>
    <m/>
    <n v="1"/>
    <s v="F2-OOLU2110980530(2)"/>
    <m/>
    <m/>
    <m/>
    <m/>
  </r>
  <r>
    <x v="112"/>
    <x v="8"/>
    <x v="51"/>
    <m/>
    <m/>
    <m/>
    <n v="1"/>
    <n v="18"/>
    <n v="568"/>
    <m/>
    <m/>
    <n v="1"/>
    <s v="43994Container q'ty"/>
    <s v="43994Pallet "/>
    <n v="15"/>
    <s v="Pallet "/>
    <s v="유청분말 20.4kg"/>
    <m/>
    <n v="1"/>
    <s v="F2-IBC0588338(2)"/>
    <m/>
    <m/>
    <m/>
    <m/>
  </r>
  <r>
    <x v="113"/>
    <x v="3"/>
    <x v="645"/>
    <s v="KMA560723"/>
    <m/>
    <n v="1"/>
    <m/>
    <n v="5"/>
    <m/>
    <m/>
    <m/>
    <n v="1"/>
    <s v="43998Container q'ty"/>
    <s v="43998Pallet "/>
    <n v="10"/>
    <s v="Pallet "/>
    <s v="고량주"/>
    <m/>
    <n v="1"/>
    <s v="HFITPO060149"/>
    <m/>
    <m/>
    <m/>
    <m/>
  </r>
  <r>
    <x v="113"/>
    <x v="0"/>
    <x v="646"/>
    <s v="isfi 3차(면세)"/>
    <m/>
    <n v="1"/>
    <m/>
    <n v="11"/>
    <n v="2640"/>
    <m/>
    <m/>
    <n v="1"/>
    <s v="43998Container q'ty"/>
    <s v="43998Pallet "/>
    <n v="30"/>
    <s v="Pallet "/>
    <s v="파슬리 12g"/>
    <m/>
    <n v="1"/>
    <s v="AMSFE2000229"/>
    <m/>
    <m/>
    <m/>
    <m/>
  </r>
  <r>
    <x v="113"/>
    <x v="0"/>
    <x v="647"/>
    <s v="세계 40차"/>
    <n v="1"/>
    <m/>
    <m/>
    <n v="10"/>
    <n v="10"/>
    <m/>
    <m/>
    <n v="1"/>
    <s v="43998Container q'ty"/>
    <s v="43998Pallet "/>
    <n v="30"/>
    <s v="Pallet "/>
    <s v="뉴 월남쌈(원형16cm) 300g"/>
    <m/>
    <n v="1"/>
    <s v="HSE2006010"/>
    <m/>
    <m/>
    <m/>
    <m/>
  </r>
  <r>
    <x v="113"/>
    <x v="0"/>
    <x v="647"/>
    <s v="세계 41차"/>
    <m/>
    <m/>
    <m/>
    <n v="10"/>
    <n v="10"/>
    <m/>
    <m/>
    <n v="0"/>
    <s v="43998Container q'ty"/>
    <s v="43998Pallet "/>
    <m/>
    <s v="Pallet "/>
    <s v="뉴 월남쌈(사각16cm) 300g"/>
    <m/>
    <m/>
    <s v="HSE2006010"/>
    <m/>
    <m/>
    <m/>
    <m/>
  </r>
  <r>
    <x v="113"/>
    <x v="2"/>
    <x v="648"/>
    <s v="WHLI251345"/>
    <n v="1"/>
    <m/>
    <m/>
    <n v="35"/>
    <n v="1269"/>
    <m/>
    <m/>
    <n v="1"/>
    <s v="43998Container q'ty"/>
    <s v="43998bulk"/>
    <n v="150"/>
    <s v="bulk"/>
    <m/>
    <m/>
    <n v="2"/>
    <s v="PLITW4B01037"/>
    <m/>
    <m/>
    <m/>
    <m/>
  </r>
  <r>
    <x v="113"/>
    <x v="2"/>
    <x v="649"/>
    <s v="WHLI253079"/>
    <n v="1"/>
    <m/>
    <m/>
    <n v="41"/>
    <n v="500"/>
    <m/>
    <m/>
    <n v="1"/>
    <s v="43998Container q'ty"/>
    <s v="43998bulk"/>
    <n v="120"/>
    <s v="bulk"/>
    <m/>
    <m/>
    <n v="2"/>
    <s v="PLITW4B01037"/>
    <m/>
    <m/>
    <m/>
    <m/>
  </r>
  <r>
    <x v="113"/>
    <x v="2"/>
    <x v="650"/>
    <s v="WHLI246260"/>
    <n v="1"/>
    <m/>
    <m/>
    <n v="37"/>
    <n v="1257"/>
    <m/>
    <m/>
    <n v="1"/>
    <s v="43998Container q'ty"/>
    <s v="43998bulk"/>
    <n v="180"/>
    <s v="bulk"/>
    <m/>
    <m/>
    <n v="2"/>
    <s v="PLITW4B01037"/>
    <m/>
    <m/>
    <m/>
    <m/>
  </r>
  <r>
    <x v="114"/>
    <x v="7"/>
    <x v="651"/>
    <n v="2564441"/>
    <n v="1"/>
    <m/>
    <m/>
    <n v="18"/>
    <m/>
    <n v="990"/>
    <m/>
    <n v="1"/>
    <s v="43999Container q'ty"/>
    <s v="43999Pallet "/>
    <n v="25"/>
    <s v="Pallet "/>
    <s v="합성수지"/>
    <m/>
    <n v="1"/>
    <s v="MEDUAP189882"/>
    <m/>
    <m/>
    <m/>
    <m/>
  </r>
  <r>
    <x v="114"/>
    <x v="2"/>
    <x v="652"/>
    <s v="WHLI250916"/>
    <n v="1"/>
    <m/>
    <m/>
    <n v="41"/>
    <n v="920"/>
    <m/>
    <m/>
    <n v="1"/>
    <s v="43999Container q'ty"/>
    <s v="43999bulk"/>
    <n v="150"/>
    <s v="bulk"/>
    <m/>
    <m/>
    <n v="2"/>
    <s v="PLITW4B01037"/>
    <m/>
    <m/>
    <m/>
    <m/>
  </r>
  <r>
    <x v="114"/>
    <x v="2"/>
    <x v="653"/>
    <s v="WHLI246336"/>
    <n v="1"/>
    <m/>
    <m/>
    <n v="41"/>
    <n v="565"/>
    <m/>
    <m/>
    <n v="1"/>
    <s v="43999Container q'ty"/>
    <s v="43999bulk"/>
    <n v="110"/>
    <s v="bulk"/>
    <m/>
    <m/>
    <n v="2"/>
    <s v="PLITW4B01037"/>
    <m/>
    <m/>
    <m/>
    <m/>
  </r>
  <r>
    <x v="114"/>
    <x v="2"/>
    <x v="654"/>
    <s v="WHLI253040"/>
    <n v="1"/>
    <m/>
    <m/>
    <n v="45"/>
    <n v="1205"/>
    <m/>
    <m/>
    <n v="1"/>
    <s v="43999Container q'ty"/>
    <s v="43999bulk"/>
    <n v="170"/>
    <s v="bulk"/>
    <m/>
    <m/>
    <n v="2"/>
    <s v="PLITW4B01037"/>
    <m/>
    <m/>
    <m/>
    <m/>
  </r>
  <r>
    <x v="115"/>
    <x v="0"/>
    <x v="655"/>
    <s v="수리 158차"/>
    <m/>
    <n v="1"/>
    <m/>
    <n v="14"/>
    <n v="14"/>
    <m/>
    <m/>
    <n v="1"/>
    <s v="44000Container q'ty"/>
    <s v="44000Pallet "/>
    <n v="20"/>
    <s v="Pallet "/>
    <s v="몬 스위트칠리소스 295ml"/>
    <m/>
    <n v="1"/>
    <s v="BKKFE2001399"/>
    <m/>
    <m/>
    <m/>
    <m/>
  </r>
  <r>
    <x v="115"/>
    <x v="0"/>
    <x v="655"/>
    <s v="시암 2차"/>
    <m/>
    <m/>
    <m/>
    <n v="6"/>
    <n v="231"/>
    <m/>
    <m/>
    <n v="0"/>
    <s v="44000Container q'ty"/>
    <s v="44000Pallet "/>
    <m/>
    <s v="Pallet "/>
    <s v="타마린 페이스트 10kg"/>
    <m/>
    <m/>
    <s v="BKKFE2001400"/>
    <m/>
    <m/>
    <m/>
    <m/>
  </r>
  <r>
    <x v="115"/>
    <x v="0"/>
    <x v="656"/>
    <s v="큐플러스 3차"/>
    <m/>
    <n v="1"/>
    <m/>
    <n v="5"/>
    <n v="5"/>
    <m/>
    <m/>
    <n v="1"/>
    <s v="44000Container q'ty"/>
    <s v="44000Pallet "/>
    <n v="10"/>
    <s v="Pallet "/>
    <s v="건조라임잎 50g"/>
    <m/>
    <n v="1"/>
    <s v="BKKFE2001403"/>
    <m/>
    <m/>
    <m/>
    <m/>
  </r>
  <r>
    <x v="116"/>
    <x v="6"/>
    <x v="657"/>
    <n v="822417"/>
    <m/>
    <n v="1"/>
    <m/>
    <s v="직상작업"/>
    <s v="직상작업"/>
    <n v="106"/>
    <m/>
    <n v="1"/>
    <s v="44001Container q'ty"/>
    <s v="44001bulk"/>
    <n v="30"/>
    <s v="bulk"/>
    <s v="전자부품"/>
    <m/>
    <n v="2"/>
    <s v="WDFCGBF23872119A"/>
    <m/>
    <m/>
    <m/>
    <m/>
  </r>
  <r>
    <x v="116"/>
    <x v="6"/>
    <x v="657"/>
    <n v="822417"/>
    <m/>
    <m/>
    <m/>
    <s v="직상작업"/>
    <s v="직상작업"/>
    <n v="49"/>
    <m/>
    <n v="0"/>
    <s v="44001Container q'ty"/>
    <s v="44001bulk"/>
    <m/>
    <s v="bulk"/>
    <s v="전자부품"/>
    <m/>
    <n v="2"/>
    <s v="WDFCGBF23872119B"/>
    <m/>
    <m/>
    <m/>
    <m/>
  </r>
  <r>
    <x v="116"/>
    <x v="7"/>
    <x v="658"/>
    <n v="1456245"/>
    <n v="1"/>
    <m/>
    <m/>
    <n v="18"/>
    <m/>
    <n v="990"/>
    <m/>
    <n v="1"/>
    <s v="44001Container q'ty"/>
    <s v="44001Pallet "/>
    <n v="25"/>
    <s v="Pallet "/>
    <s v="합성수지"/>
    <m/>
    <n v="1"/>
    <s v="ONEYGOAA17133500"/>
    <m/>
    <m/>
    <m/>
    <m/>
  </r>
  <r>
    <x v="116"/>
    <x v="0"/>
    <x v="659"/>
    <s v="세계 42차"/>
    <n v="1"/>
    <m/>
    <m/>
    <n v="10"/>
    <n v="10"/>
    <m/>
    <m/>
    <n v="1"/>
    <s v="44001Container q'ty"/>
    <s v="44001Pallet "/>
    <n v="25"/>
    <s v="Pallet "/>
    <s v="뉴 월남쌈(원형16cm) 300g"/>
    <m/>
    <n v="1"/>
    <s v="HSE2006013"/>
    <m/>
    <m/>
    <m/>
    <m/>
  </r>
  <r>
    <x v="116"/>
    <x v="0"/>
    <x v="659"/>
    <s v="세계 46차"/>
    <m/>
    <m/>
    <m/>
    <n v="10"/>
    <n v="10"/>
    <m/>
    <m/>
    <n v="0"/>
    <s v="44001Container q'ty"/>
    <s v="44001Pallet "/>
    <m/>
    <s v="Pallet "/>
    <s v="몬 월남쌈(원형16cm) 200g"/>
    <m/>
    <m/>
    <s v="HSE2006013"/>
    <m/>
    <m/>
    <m/>
    <m/>
  </r>
  <r>
    <x v="116"/>
    <x v="1"/>
    <x v="660"/>
    <s v="00242022"/>
    <n v="1"/>
    <m/>
    <m/>
    <n v="20"/>
    <n v="960"/>
    <m/>
    <m/>
    <n v="1"/>
    <s v="44001Container q'ty"/>
    <s v="44001Pallet "/>
    <n v="30"/>
    <s v="Pallet "/>
    <s v="모노팔스"/>
    <m/>
    <n v="2"/>
    <s v="EBJ31111627"/>
    <m/>
    <m/>
    <m/>
    <m/>
  </r>
  <r>
    <x v="117"/>
    <x v="7"/>
    <x v="661"/>
    <s v="0869920"/>
    <n v="1"/>
    <m/>
    <m/>
    <n v="18"/>
    <m/>
    <n v="990"/>
    <m/>
    <n v="1"/>
    <s v="44004Container q'ty"/>
    <s v="44004Pallet "/>
    <n v="25"/>
    <s v="Pallet "/>
    <s v="합성수지"/>
    <m/>
    <n v="1"/>
    <s v="EGLV091030256791"/>
    <m/>
    <m/>
    <m/>
    <m/>
  </r>
  <r>
    <x v="117"/>
    <x v="1"/>
    <x v="662"/>
    <s v="PCLU046953"/>
    <n v="1"/>
    <m/>
    <m/>
    <n v="32"/>
    <n v="1743"/>
    <m/>
    <m/>
    <n v="1"/>
    <s v="44004Container q'ty"/>
    <s v="44004Pallet "/>
    <n v="20"/>
    <s v="Pallet "/>
    <s v="블루베리 믹스필링"/>
    <m/>
    <n v="1"/>
    <s v="SJTJ20060033 "/>
    <m/>
    <m/>
    <m/>
    <m/>
  </r>
  <r>
    <x v="118"/>
    <x v="0"/>
    <x v="663"/>
    <s v="세계 47차"/>
    <n v="1"/>
    <m/>
    <m/>
    <n v="10"/>
    <n v="10"/>
    <m/>
    <m/>
    <n v="1"/>
    <s v="44005Container q'ty"/>
    <s v="44005Pallet "/>
    <n v="25"/>
    <s v="Pallet "/>
    <s v="몬 월남쌈(원형16cm) 200g"/>
    <m/>
    <n v="1"/>
    <s v="HSE2006018"/>
    <m/>
    <m/>
    <m/>
    <m/>
  </r>
  <r>
    <x v="118"/>
    <x v="0"/>
    <x v="663"/>
    <s v="세계 48차"/>
    <m/>
    <m/>
    <m/>
    <n v="9"/>
    <n v="9"/>
    <m/>
    <m/>
    <n v="0"/>
    <s v="44005Container q'ty"/>
    <s v="44005Pallet "/>
    <m/>
    <s v="Pallet "/>
    <s v="몬 월남쌈(사각16cm) 200g"/>
    <m/>
    <m/>
    <s v="HSE2006018"/>
    <m/>
    <m/>
    <m/>
    <m/>
  </r>
  <r>
    <x v="118"/>
    <x v="0"/>
    <x v="663"/>
    <s v="세계 48차"/>
    <m/>
    <m/>
    <m/>
    <n v="2"/>
    <n v="2"/>
    <m/>
    <m/>
    <n v="0"/>
    <s v="44005Container q'ty"/>
    <s v="44005Pallet "/>
    <m/>
    <s v="Pallet "/>
    <s v="하이몬 월남쌈(원형16cm) 220g*16"/>
    <m/>
    <m/>
    <s v="HSE2006018"/>
    <m/>
    <m/>
    <m/>
    <m/>
  </r>
  <r>
    <x v="118"/>
    <x v="0"/>
    <x v="664"/>
    <s v="안티치콜리 3차"/>
    <m/>
    <n v="1"/>
    <m/>
    <n v="3"/>
    <n v="3"/>
    <m/>
    <m/>
    <n v="1"/>
    <s v="44005Container q'ty"/>
    <s v="44005Pallet "/>
    <n v="15"/>
    <s v="Pallet "/>
    <s v="레드와인 식초 500ml"/>
    <m/>
    <n v="1"/>
    <s v="XO200100MI01"/>
    <m/>
    <m/>
    <m/>
    <m/>
  </r>
  <r>
    <x v="118"/>
    <x v="0"/>
    <x v="664"/>
    <s v="안티치콜리 3차"/>
    <m/>
    <m/>
    <m/>
    <n v="1"/>
    <n v="1"/>
    <m/>
    <m/>
    <n v="0"/>
    <s v="44005Container q'ty"/>
    <s v="44005Pallet "/>
    <m/>
    <s v="Pallet "/>
    <s v="발사믹 식초 250ml"/>
    <m/>
    <m/>
    <s v="XO200100MI01"/>
    <m/>
    <m/>
    <m/>
    <m/>
  </r>
  <r>
    <x v="118"/>
    <x v="0"/>
    <x v="664"/>
    <s v="안티치콜리 3차"/>
    <m/>
    <m/>
    <m/>
    <n v="6"/>
    <n v="6"/>
    <m/>
    <m/>
    <n v="0"/>
    <s v="44005Container q'ty"/>
    <s v="44005Pallet "/>
    <m/>
    <s v="Pallet "/>
    <s v="발사믹 식초 5L"/>
    <m/>
    <m/>
    <s v="XO200100MI01"/>
    <m/>
    <m/>
    <m/>
    <m/>
  </r>
  <r>
    <x v="118"/>
    <x v="0"/>
    <x v="665"/>
    <s v="안티치콜리 4차"/>
    <m/>
    <n v="1"/>
    <m/>
    <n v="10"/>
    <n v="10"/>
    <m/>
    <m/>
    <n v="1"/>
    <s v="44005Container q'ty"/>
    <s v="44005Pallet "/>
    <n v="15"/>
    <s v="Pallet "/>
    <s v="발사믹 크림 500ml"/>
    <m/>
    <n v="1"/>
    <s v="XO200100MI02"/>
    <m/>
    <m/>
    <m/>
    <m/>
  </r>
  <r>
    <x v="118"/>
    <x v="1"/>
    <x v="666"/>
    <s v="KMTC844736"/>
    <n v="1"/>
    <m/>
    <m/>
    <n v="18"/>
    <m/>
    <n v="306"/>
    <m/>
    <n v="1"/>
    <s v="44005Container q'ty"/>
    <s v="44005Pallet "/>
    <n v="25"/>
    <s v="Pallet "/>
    <s v="OPP 필름"/>
    <m/>
    <n v="1"/>
    <s v="SSE00600070"/>
    <m/>
    <m/>
    <m/>
    <m/>
  </r>
  <r>
    <x v="118"/>
    <x v="1"/>
    <x v="667"/>
    <s v="KMTC844624"/>
    <n v="1"/>
    <m/>
    <m/>
    <n v="26"/>
    <m/>
    <n v="300"/>
    <m/>
    <n v="1"/>
    <s v="44005Container q'ty"/>
    <s v="44005Pallet "/>
    <n v="25"/>
    <s v="Pallet "/>
    <s v="OPP 필름"/>
    <m/>
    <n v="1"/>
    <s v="SSE00600070"/>
    <m/>
    <m/>
    <m/>
    <n v="1"/>
  </r>
  <r>
    <x v="119"/>
    <x v="0"/>
    <x v="668"/>
    <s v="수리 121차"/>
    <m/>
    <n v="1"/>
    <m/>
    <n v="4"/>
    <n v="4"/>
    <m/>
    <m/>
    <n v="1"/>
    <s v="44006Container q'ty"/>
    <s v="44006Pallet "/>
    <n v="20"/>
    <s v="Pallet "/>
    <s v="수리 쓰리라차소스 295ml"/>
    <m/>
    <n v="1"/>
    <s v="BKKFE2001430"/>
    <m/>
    <m/>
    <m/>
    <m/>
  </r>
  <r>
    <x v="119"/>
    <x v="0"/>
    <x v="668"/>
    <s v="수리 121차"/>
    <m/>
    <m/>
    <m/>
    <n v="16"/>
    <n v="16"/>
    <m/>
    <m/>
    <n v="0"/>
    <s v="44006Container q'ty"/>
    <s v="44006Pallet "/>
    <m/>
    <s v="Pallet "/>
    <s v="수리 쓰리라차소스 435ml"/>
    <m/>
    <m/>
    <s v="BKKFE2001430"/>
    <m/>
    <m/>
    <m/>
    <m/>
  </r>
  <r>
    <x v="119"/>
    <x v="0"/>
    <x v="669"/>
    <s v="수리 123차"/>
    <m/>
    <n v="1"/>
    <m/>
    <n v="20"/>
    <n v="20"/>
    <m/>
    <m/>
    <n v="1"/>
    <s v="44006Container q'ty"/>
    <s v="44006Pallet "/>
    <n v="20"/>
    <s v="Pallet "/>
    <s v="몬 스위트칠리소스 435ml"/>
    <m/>
    <n v="1"/>
    <s v="BKKFE2001430"/>
    <m/>
    <m/>
    <m/>
    <m/>
  </r>
  <r>
    <x v="119"/>
    <x v="0"/>
    <x v="670"/>
    <s v="큐플러스 2차"/>
    <m/>
    <n v="1"/>
    <m/>
    <n v="5"/>
    <n v="5"/>
    <m/>
    <m/>
    <n v="1"/>
    <s v="44006Container q'ty"/>
    <s v="44006Pallet "/>
    <n v="20"/>
    <s v="Pallet "/>
    <s v="건고추 500g"/>
    <m/>
    <n v="1"/>
    <s v="BKKFE2001425"/>
    <m/>
    <m/>
    <m/>
    <m/>
  </r>
  <r>
    <x v="119"/>
    <x v="0"/>
    <x v="670"/>
    <s v="큐플러스 2차"/>
    <m/>
    <m/>
    <m/>
    <n v="5"/>
    <n v="5"/>
    <m/>
    <m/>
    <n v="0"/>
    <s v="44006Container q'ty"/>
    <s v="44006Pallet "/>
    <m/>
    <s v="Pallet "/>
    <s v="건조라임잎 50g"/>
    <m/>
    <m/>
    <s v="BKKFE2001425"/>
    <m/>
    <m/>
    <m/>
    <m/>
  </r>
  <r>
    <x v="120"/>
    <x v="2"/>
    <x v="51"/>
    <m/>
    <m/>
    <m/>
    <n v="1"/>
    <n v="13"/>
    <m/>
    <m/>
    <m/>
    <n v="1"/>
    <s v="44007Container q'ty"/>
    <s v="44007Pallet "/>
    <m/>
    <s v="Pallet "/>
    <s v="내국물품"/>
    <m/>
    <m/>
    <s v="F2-200625"/>
    <m/>
    <m/>
    <m/>
    <m/>
  </r>
  <r>
    <x v="120"/>
    <x v="7"/>
    <x v="671"/>
    <n v="3883810"/>
    <m/>
    <n v="1"/>
    <m/>
    <n v="8"/>
    <m/>
    <n v="440"/>
    <m/>
    <n v="1"/>
    <s v="44007Container q'ty"/>
    <s v="44007Pallet "/>
    <n v="20"/>
    <s v="Pallet "/>
    <s v="합성수지"/>
    <m/>
    <n v="1"/>
    <s v="ANT1322221"/>
    <m/>
    <m/>
    <m/>
    <m/>
  </r>
  <r>
    <x v="120"/>
    <x v="1"/>
    <x v="672"/>
    <n v="3791670"/>
    <n v="1"/>
    <m/>
    <m/>
    <n v="30"/>
    <n v="1400"/>
    <m/>
    <m/>
    <n v="1"/>
    <s v="44007Container q'ty"/>
    <s v="44007Pallet "/>
    <n v="20"/>
    <s v="Pallet "/>
    <s v="건조 크랜베리"/>
    <m/>
    <n v="1"/>
    <s v="FCLBUS2023006"/>
    <m/>
    <m/>
    <m/>
    <m/>
  </r>
  <r>
    <x v="120"/>
    <x v="1"/>
    <x v="673"/>
    <s v="KMC039635"/>
    <m/>
    <n v="1"/>
    <m/>
    <n v="20"/>
    <n v="1550"/>
    <m/>
    <m/>
    <n v="1"/>
    <s v="44007Container q'ty"/>
    <s v="44007Pallet "/>
    <n v="175"/>
    <s v="Pallet "/>
    <s v="참치캔"/>
    <m/>
    <n v="1"/>
    <s v="KMTCBKK2352839"/>
    <m/>
    <m/>
    <m/>
    <m/>
  </r>
  <r>
    <x v="120"/>
    <x v="6"/>
    <x v="674"/>
    <n v="819070"/>
    <m/>
    <n v="1"/>
    <m/>
    <s v="직상작업"/>
    <s v="직상작업"/>
    <n v="25"/>
    <m/>
    <n v="1"/>
    <s v="44007Container q'ty"/>
    <s v="44007bulk"/>
    <n v="30"/>
    <s v="bulk"/>
    <s v="전자부품"/>
    <m/>
    <n v="2"/>
    <s v="WDFCGBF23902116A"/>
    <m/>
    <m/>
    <m/>
    <m/>
  </r>
  <r>
    <x v="120"/>
    <x v="6"/>
    <x v="674"/>
    <n v="819070"/>
    <m/>
    <m/>
    <m/>
    <s v="직상작업"/>
    <s v="직상작업"/>
    <n v="85"/>
    <m/>
    <n v="0"/>
    <s v="44007Container q'ty"/>
    <s v="44007bulk"/>
    <m/>
    <s v="bulk"/>
    <s v="전자부품"/>
    <m/>
    <n v="2"/>
    <s v="WDFCGBF23902116B"/>
    <m/>
    <m/>
    <m/>
    <m/>
  </r>
  <r>
    <x v="121"/>
    <x v="0"/>
    <x v="675"/>
    <s v="세계 43차"/>
    <n v="1"/>
    <m/>
    <m/>
    <n v="10"/>
    <n v="10"/>
    <m/>
    <m/>
    <n v="1"/>
    <s v="44008Container q'ty"/>
    <s v="44008Pallet "/>
    <n v="25"/>
    <s v="Pallet "/>
    <s v="몬 월남쌈(원형16cm) 200g*16"/>
    <m/>
    <n v="1"/>
    <s v="HSE2006020"/>
    <m/>
    <m/>
    <m/>
    <m/>
  </r>
  <r>
    <x v="121"/>
    <x v="0"/>
    <x v="675"/>
    <s v="세계 62차"/>
    <m/>
    <m/>
    <m/>
    <n v="10"/>
    <n v="10"/>
    <m/>
    <m/>
    <n v="0"/>
    <s v="44008Container q'ty"/>
    <s v="44008Pallet "/>
    <m/>
    <s v="Pallet "/>
    <s v="몬 월남쌈(사각16cm) 200g"/>
    <m/>
    <m/>
    <s v="HSE2006020"/>
    <m/>
    <m/>
    <m/>
    <m/>
  </r>
  <r>
    <x v="121"/>
    <x v="0"/>
    <x v="676"/>
    <s v="세계 49차"/>
    <m/>
    <n v="1"/>
    <m/>
    <n v="10"/>
    <n v="10"/>
    <m/>
    <m/>
    <n v="1"/>
    <s v="44008Container q'ty"/>
    <s v="44008Pallet "/>
    <n v="15"/>
    <s v="Pallet "/>
    <s v="몬 월남쌈(원형16cm) 100g"/>
    <m/>
    <n v="1"/>
    <s v="HSE2006020"/>
    <m/>
    <m/>
    <m/>
    <m/>
  </r>
  <r>
    <x v="121"/>
    <x v="0"/>
    <x v="677"/>
    <s v="푸드블레싱 9차"/>
    <m/>
    <n v="1"/>
    <m/>
    <n v="20"/>
    <n v="1600"/>
    <m/>
    <m/>
    <n v="1"/>
    <s v="44008Container q'ty"/>
    <s v="44008Pallet "/>
    <n v="15"/>
    <s v="Pallet "/>
    <s v="하이몬 칠리샤브수끼소스 300ml"/>
    <m/>
    <n v="1"/>
    <s v="BKKFE2001424"/>
    <m/>
    <m/>
    <m/>
    <m/>
  </r>
  <r>
    <x v="121"/>
    <x v="1"/>
    <x v="678"/>
    <s v="N17793"/>
    <m/>
    <n v="1"/>
    <m/>
    <n v="10"/>
    <n v="10"/>
    <m/>
    <m/>
    <n v="1"/>
    <s v="44008Container q'ty"/>
    <s v="44008Pallet "/>
    <n v="20"/>
    <s v="Pallet "/>
    <s v="입항된 팻 블렌드 안하이드로우스"/>
    <m/>
    <n v="1"/>
    <s v="MAEU607059173"/>
    <m/>
    <m/>
    <m/>
    <m/>
  </r>
  <r>
    <x v="121"/>
    <x v="1"/>
    <x v="679"/>
    <s v="N17794"/>
    <m/>
    <n v="1"/>
    <m/>
    <n v="12"/>
    <n v="12"/>
    <m/>
    <m/>
    <n v="1"/>
    <s v="44008Container q'ty"/>
    <s v="44008Pallet "/>
    <n v="20"/>
    <s v="Pallet "/>
    <s v="입항된 팻 블렌드 안하이드로우스"/>
    <m/>
    <n v="1"/>
    <s v="MAEU607059173"/>
    <m/>
    <m/>
    <m/>
    <m/>
  </r>
  <r>
    <x v="121"/>
    <x v="1"/>
    <x v="680"/>
    <s v="N17790"/>
    <m/>
    <n v="1"/>
    <m/>
    <n v="10"/>
    <n v="10"/>
    <m/>
    <m/>
    <n v="1"/>
    <s v="44008Container q'ty"/>
    <s v="44008Pallet "/>
    <n v="20"/>
    <s v="Pallet "/>
    <s v="입항된 팻 블렌드 안하이드로우스"/>
    <m/>
    <n v="1"/>
    <s v="MAEU607059173"/>
    <m/>
    <m/>
    <m/>
    <m/>
  </r>
  <r>
    <x v="122"/>
    <x v="0"/>
    <x v="681"/>
    <s v="수리 124차"/>
    <m/>
    <n v="1"/>
    <m/>
    <n v="20"/>
    <n v="20"/>
    <m/>
    <m/>
    <n v="1"/>
    <s v="44011Container q'ty"/>
    <s v="44011Pallet "/>
    <n v="15"/>
    <s v="Pallet "/>
    <s v="몬 스위트칠리소스 435ml"/>
    <m/>
    <n v="1"/>
    <s v="BKKFE2001421"/>
    <m/>
    <m/>
    <m/>
    <m/>
  </r>
  <r>
    <x v="122"/>
    <x v="0"/>
    <x v="682"/>
    <s v="수리 125차"/>
    <m/>
    <n v="1"/>
    <m/>
    <n v="20"/>
    <n v="20"/>
    <m/>
    <m/>
    <n v="1"/>
    <s v="44011Container q'ty"/>
    <s v="44011Pallet "/>
    <n v="15"/>
    <s v="Pallet "/>
    <s v="몬 스위트칠리소스 295ml"/>
    <m/>
    <n v="1"/>
    <s v="BKKFE2001421"/>
    <m/>
    <m/>
    <m/>
    <m/>
  </r>
  <r>
    <x v="122"/>
    <x v="0"/>
    <x v="683"/>
    <s v="수리 126차"/>
    <m/>
    <n v="1"/>
    <m/>
    <n v="20"/>
    <n v="20"/>
    <m/>
    <m/>
    <n v="1"/>
    <s v="44011Container q'ty"/>
    <s v="44011Pallet "/>
    <n v="15"/>
    <s v="Pallet "/>
    <s v="몬 스위트칠리소스 295ml"/>
    <m/>
    <n v="1"/>
    <s v="BKKFE2001421"/>
    <m/>
    <m/>
    <m/>
    <m/>
  </r>
  <r>
    <x v="122"/>
    <x v="0"/>
    <x v="684"/>
    <s v="수리 127차"/>
    <m/>
    <n v="1"/>
    <m/>
    <n v="20"/>
    <n v="20"/>
    <m/>
    <m/>
    <n v="1"/>
    <s v="44011Container q'ty"/>
    <s v="44011Pallet "/>
    <n v="15"/>
    <s v="Pallet "/>
    <s v="몬 스위트칠리소스 295ml"/>
    <m/>
    <n v="1"/>
    <s v="BKKFE2001421"/>
    <m/>
    <m/>
    <m/>
    <m/>
  </r>
  <r>
    <x v="122"/>
    <x v="2"/>
    <x v="685"/>
    <s v="WHLI263574"/>
    <n v="1"/>
    <m/>
    <m/>
    <n v="28"/>
    <n v="480"/>
    <m/>
    <m/>
    <n v="1"/>
    <s v="44011Container q'ty"/>
    <s v="44011bulk"/>
    <n v="70"/>
    <s v="bulk"/>
    <m/>
    <m/>
    <n v="2"/>
    <s v="PLITW4B01071"/>
    <m/>
    <m/>
    <m/>
    <s v="6/20 입항건"/>
  </r>
  <r>
    <x v="122"/>
    <x v="2"/>
    <x v="686"/>
    <s v="WHLI263525"/>
    <n v="1"/>
    <m/>
    <m/>
    <n v="42"/>
    <n v="500"/>
    <m/>
    <m/>
    <n v="1"/>
    <s v="44011Container q'ty"/>
    <s v="44011bulk"/>
    <n v="120"/>
    <s v="bulk"/>
    <m/>
    <m/>
    <n v="2"/>
    <s v="PLITW4B01071"/>
    <m/>
    <m/>
    <m/>
    <s v="6/20 입항건"/>
  </r>
  <r>
    <x v="122"/>
    <x v="2"/>
    <x v="687"/>
    <s v="WHLI263442"/>
    <n v="1"/>
    <m/>
    <m/>
    <n v="45"/>
    <n v="1150"/>
    <m/>
    <m/>
    <n v="1"/>
    <s v="44011Container q'ty"/>
    <s v="44011bulk"/>
    <n v="170"/>
    <s v="bulk"/>
    <m/>
    <m/>
    <n v="2"/>
    <s v="PLITW4B01071"/>
    <m/>
    <m/>
    <m/>
    <s v="6/20 입항건"/>
  </r>
  <r>
    <x v="123"/>
    <x v="2"/>
    <x v="688"/>
    <s v="WHLI258498"/>
    <n v="1"/>
    <m/>
    <m/>
    <n v="40"/>
    <n v="1260"/>
    <m/>
    <m/>
    <n v="1"/>
    <s v="44012Container q'ty"/>
    <s v="44012bulk"/>
    <n v="130"/>
    <s v="bulk"/>
    <m/>
    <m/>
    <n v="2"/>
    <s v="PLITW4B01071"/>
    <m/>
    <m/>
    <m/>
    <s v="6/20 입항건"/>
  </r>
  <r>
    <x v="123"/>
    <x v="2"/>
    <x v="689"/>
    <s v="WHLI256334"/>
    <n v="1"/>
    <m/>
    <m/>
    <n v="51"/>
    <n v="720"/>
    <m/>
    <m/>
    <n v="1"/>
    <s v="44012Container q'ty"/>
    <s v="44012bulk"/>
    <n v="100"/>
    <s v="bulk"/>
    <m/>
    <m/>
    <n v="2"/>
    <s v="PLITW4B01071"/>
    <m/>
    <m/>
    <m/>
    <s v="6/20 입항건"/>
  </r>
  <r>
    <x v="123"/>
    <x v="2"/>
    <x v="690"/>
    <s v="WHLI258497"/>
    <n v="1"/>
    <m/>
    <m/>
    <n v="45"/>
    <n v="1380"/>
    <m/>
    <m/>
    <n v="1"/>
    <s v="44012Container q'ty"/>
    <s v="44012bulk"/>
    <n v="100"/>
    <s v="bulk"/>
    <m/>
    <m/>
    <n v="2"/>
    <s v="PLITW4B01071"/>
    <m/>
    <m/>
    <m/>
    <s v="6/20 입항건"/>
  </r>
  <r>
    <x v="123"/>
    <x v="0"/>
    <x v="691"/>
    <s v="콘타이 1차"/>
    <m/>
    <n v="1"/>
    <m/>
    <n v="6"/>
    <n v="6"/>
    <m/>
    <m/>
    <n v="1"/>
    <s v="44012Container q'ty"/>
    <s v="44012Pallet "/>
    <n v="10"/>
    <s v="Pallet "/>
    <s v="코코넛 크림 파우더 370g"/>
    <m/>
    <n v="1"/>
    <s v="BKKFE2001422"/>
    <m/>
    <m/>
    <m/>
    <m/>
  </r>
  <r>
    <x v="123"/>
    <x v="0"/>
    <x v="692"/>
    <s v="세계 50차"/>
    <n v="1"/>
    <m/>
    <m/>
    <n v="7"/>
    <n v="7"/>
    <m/>
    <m/>
    <n v="1"/>
    <s v="44012Container q'ty"/>
    <s v="44012Pallet "/>
    <n v="20"/>
    <s v="Pallet "/>
    <s v="뉴 월남쌈(원형16cm) 300g"/>
    <m/>
    <n v="1"/>
    <s v="HSE2006024"/>
    <m/>
    <m/>
    <m/>
    <m/>
  </r>
  <r>
    <x v="123"/>
    <x v="0"/>
    <x v="692"/>
    <s v="세계 50차"/>
    <m/>
    <m/>
    <m/>
    <n v="3"/>
    <n v="3"/>
    <m/>
    <m/>
    <n v="0"/>
    <s v="44012Container q'ty"/>
    <s v="44012Pallet "/>
    <m/>
    <s v="Pallet "/>
    <s v="뉴 월남쌈(원형18cm) 300g"/>
    <m/>
    <m/>
    <s v="HSE2006024"/>
    <m/>
    <m/>
    <m/>
    <m/>
  </r>
  <r>
    <x v="123"/>
    <x v="0"/>
    <x v="692"/>
    <s v="세계 51차"/>
    <m/>
    <m/>
    <m/>
    <n v="10"/>
    <n v="10"/>
    <m/>
    <m/>
    <n v="0"/>
    <s v="44012Container q'ty"/>
    <s v="44012Pallet "/>
    <m/>
    <s v="Pallet "/>
    <s v="몬 월남쌈(원형16cm) 200g*16"/>
    <m/>
    <m/>
    <s v="HSE2006024"/>
    <m/>
    <m/>
    <m/>
    <m/>
  </r>
  <r>
    <x v="123"/>
    <x v="8"/>
    <x v="51"/>
    <m/>
    <m/>
    <m/>
    <n v="1"/>
    <n v="6"/>
    <n v="160"/>
    <m/>
    <m/>
    <n v="1"/>
    <s v="44012Container q'ty"/>
    <s v="44012Pallet "/>
    <n v="5"/>
    <s v="Pallet "/>
    <s v="유청단백분말25kg"/>
    <m/>
    <n v="1"/>
    <s v="F2-MAEU606956644"/>
    <m/>
    <m/>
    <m/>
    <m/>
  </r>
  <r>
    <x v="124"/>
    <x v="0"/>
    <x v="693"/>
    <s v="수리 122차"/>
    <m/>
    <n v="1"/>
    <m/>
    <n v="20"/>
    <n v="20"/>
    <m/>
    <m/>
    <n v="1"/>
    <s v="44013Container q'ty"/>
    <s v="44013Pallet "/>
    <n v="20"/>
    <s v="Pallet "/>
    <s v="수리 쓰리라차소스 20L"/>
    <m/>
    <n v="1"/>
    <s v="BKKFE2001421A"/>
    <m/>
    <m/>
    <m/>
    <m/>
  </r>
  <r>
    <x v="124"/>
    <x v="0"/>
    <x v="694"/>
    <s v="수리 128차"/>
    <m/>
    <n v="1"/>
    <m/>
    <n v="20"/>
    <n v="20"/>
    <m/>
    <m/>
    <n v="1"/>
    <s v="44013Container q'ty"/>
    <s v="44013Pallet "/>
    <n v="20"/>
    <s v="Pallet "/>
    <s v="수리 쓰리라차소스 5L"/>
    <m/>
    <n v="1"/>
    <s v="BKKFE2001421A"/>
    <m/>
    <m/>
    <m/>
    <m/>
  </r>
  <r>
    <x v="124"/>
    <x v="0"/>
    <x v="695"/>
    <s v="수리 129차"/>
    <m/>
    <n v="1"/>
    <m/>
    <n v="20"/>
    <n v="20"/>
    <m/>
    <m/>
    <n v="1"/>
    <s v="44013Container q'ty"/>
    <s v="44013Pallet "/>
    <n v="20"/>
    <s v="Pallet "/>
    <s v="수리 파타이소스 5L"/>
    <m/>
    <n v="1"/>
    <s v="BKKFE2001421A"/>
    <m/>
    <m/>
    <m/>
    <m/>
  </r>
  <r>
    <x v="124"/>
    <x v="0"/>
    <x v="696"/>
    <s v="수리 131차"/>
    <m/>
    <n v="1"/>
    <m/>
    <n v="13"/>
    <n v="13"/>
    <m/>
    <m/>
    <n v="1"/>
    <s v="44013Container q'ty"/>
    <s v="44013Pallet "/>
    <n v="20"/>
    <s v="Pallet "/>
    <s v="수리 쓰리라차소스 5L"/>
    <m/>
    <n v="1"/>
    <s v="BKKFE2001421A"/>
    <m/>
    <m/>
    <m/>
    <m/>
  </r>
  <r>
    <x v="124"/>
    <x v="0"/>
    <x v="696"/>
    <s v="수리 131차"/>
    <m/>
    <m/>
    <m/>
    <n v="1"/>
    <n v="1"/>
    <m/>
    <m/>
    <n v="0"/>
    <s v="44013Container q'ty"/>
    <s v="44013Pallet "/>
    <m/>
    <s v="Pallet "/>
    <s v="수리 굴소스 295ml"/>
    <m/>
    <m/>
    <s v="BKKFE2001421A"/>
    <m/>
    <m/>
    <m/>
    <m/>
  </r>
  <r>
    <x v="124"/>
    <x v="0"/>
    <x v="696"/>
    <s v="수리 131차"/>
    <m/>
    <m/>
    <m/>
    <n v="5"/>
    <n v="5"/>
    <m/>
    <m/>
    <n v="0"/>
    <s v="44013Container q'ty"/>
    <s v="44013Pallet "/>
    <m/>
    <s v="Pallet "/>
    <s v="수리 굴소스 5L"/>
    <m/>
    <m/>
    <s v="BKKFE2001421A"/>
    <m/>
    <m/>
    <m/>
    <m/>
  </r>
  <r>
    <x v="124"/>
    <x v="0"/>
    <x v="696"/>
    <s v="수리 131차"/>
    <m/>
    <m/>
    <m/>
    <n v="1"/>
    <n v="1"/>
    <m/>
    <m/>
    <n v="0"/>
    <s v="44013Container q'ty"/>
    <s v="44013Pallet "/>
    <m/>
    <s v="Pallet "/>
    <s v="수리 칠리오일 295ml"/>
    <m/>
    <m/>
    <s v="BKKFE2001421A"/>
    <m/>
    <m/>
    <m/>
    <m/>
  </r>
  <r>
    <x v="124"/>
    <x v="13"/>
    <x v="697"/>
    <s v="WHLI1000650"/>
    <n v="1"/>
    <m/>
    <m/>
    <n v="41"/>
    <m/>
    <n v="1470"/>
    <m/>
    <n v="1"/>
    <s v="44013Container q'ty"/>
    <s v="44013bulk"/>
    <n v="120"/>
    <s v="bulk"/>
    <s v="인스턴트팟"/>
    <m/>
    <n v="2"/>
    <s v="GSZS2006115"/>
    <m/>
    <m/>
    <m/>
    <m/>
  </r>
  <r>
    <x v="124"/>
    <x v="13"/>
    <x v="698"/>
    <s v="WHLI1018911"/>
    <n v="1"/>
    <m/>
    <m/>
    <n v="41"/>
    <m/>
    <n v="1470"/>
    <m/>
    <n v="1"/>
    <s v="44013Container q'ty"/>
    <s v="44013bulk"/>
    <n v="130"/>
    <s v="bulk"/>
    <s v="인스턴트팟"/>
    <m/>
    <n v="2"/>
    <s v="GSZS2006115"/>
    <m/>
    <m/>
    <m/>
    <m/>
  </r>
  <r>
    <x v="124"/>
    <x v="13"/>
    <x v="699"/>
    <s v="WHLI1000642"/>
    <n v="1"/>
    <m/>
    <m/>
    <n v="41"/>
    <m/>
    <n v="1470"/>
    <m/>
    <n v="1"/>
    <s v="44013Container q'ty"/>
    <s v="44013bulk"/>
    <n v="130"/>
    <s v="bulk"/>
    <s v="인스턴트팟"/>
    <m/>
    <n v="2"/>
    <s v="GSZS2006115"/>
    <m/>
    <m/>
    <m/>
    <m/>
  </r>
  <r>
    <x v="124"/>
    <x v="7"/>
    <x v="700"/>
    <n v="3883419"/>
    <n v="1"/>
    <m/>
    <m/>
    <n v="18"/>
    <m/>
    <n v="990"/>
    <m/>
    <n v="1"/>
    <s v="44013Container q'ty"/>
    <s v="44013Pallet "/>
    <n v="25"/>
    <s v="Pallet "/>
    <s v="합성수지"/>
    <m/>
    <n v="1"/>
    <s v="OOLU2112327620"/>
    <m/>
    <m/>
    <m/>
    <m/>
  </r>
  <r>
    <x v="125"/>
    <x v="0"/>
    <x v="701"/>
    <s v="타이코코넛 5차"/>
    <m/>
    <n v="1"/>
    <m/>
    <n v="10"/>
    <n v="10"/>
    <m/>
    <m/>
    <n v="1"/>
    <s v="44014Container q'ty"/>
    <s v="44014Pallet "/>
    <n v="15"/>
    <s v="Pallet "/>
    <s v="몬 코코넛밀크 400ml "/>
    <m/>
    <n v="1"/>
    <s v="BKKFE2001520"/>
    <m/>
    <m/>
    <m/>
    <m/>
  </r>
  <r>
    <x v="125"/>
    <x v="0"/>
    <x v="702"/>
    <s v="타이아시아 8차"/>
    <m/>
    <n v="1"/>
    <m/>
    <n v="4"/>
    <n v="4"/>
    <m/>
    <m/>
    <n v="1"/>
    <s v="44014Container q'ty"/>
    <s v="44014Pallet "/>
    <n v="15"/>
    <s v="Pallet "/>
    <s v="타이누들 1mm 400g"/>
    <m/>
    <n v="1"/>
    <s v="HFIBKO060137"/>
    <m/>
    <m/>
    <m/>
    <m/>
  </r>
  <r>
    <x v="125"/>
    <x v="0"/>
    <x v="702"/>
    <s v="타이아시아 8차"/>
    <m/>
    <m/>
    <m/>
    <n v="2"/>
    <n v="2"/>
    <m/>
    <m/>
    <n v="0"/>
    <s v="44014Container q'ty"/>
    <s v="44014Pallet "/>
    <m/>
    <s v="Pallet "/>
    <s v="타이누들 1mm 4kg"/>
    <m/>
    <m/>
    <s v="HFIBKO060137"/>
    <m/>
    <m/>
    <m/>
    <m/>
  </r>
  <r>
    <x v="125"/>
    <x v="0"/>
    <x v="702"/>
    <s v="타이아시아 8차"/>
    <m/>
    <m/>
    <m/>
    <n v="4"/>
    <n v="4"/>
    <m/>
    <m/>
    <n v="0"/>
    <s v="44014Container q'ty"/>
    <s v="44014Pallet "/>
    <m/>
    <s v="Pallet "/>
    <s v="타이누들 3mm 400g "/>
    <m/>
    <m/>
    <s v="HFIBKO060137"/>
    <m/>
    <m/>
    <m/>
    <m/>
  </r>
  <r>
    <x v="125"/>
    <x v="0"/>
    <x v="703"/>
    <s v="세계 52차"/>
    <n v="1"/>
    <m/>
    <m/>
    <n v="10"/>
    <n v="10"/>
    <m/>
    <m/>
    <n v="1"/>
    <s v="44014Container q'ty"/>
    <s v="44014Pallet "/>
    <n v="25"/>
    <s v="Pallet "/>
    <s v="뉴 월남쌈(사각16cm) 300g"/>
    <m/>
    <n v="1"/>
    <s v="HSE2006025"/>
    <m/>
    <m/>
    <m/>
    <m/>
  </r>
  <r>
    <x v="125"/>
    <x v="0"/>
    <x v="703"/>
    <s v="세계 54차"/>
    <m/>
    <m/>
    <m/>
    <n v="10"/>
    <n v="10"/>
    <m/>
    <m/>
    <n v="0"/>
    <s v="44014Container q'ty"/>
    <s v="44014Pallet "/>
    <m/>
    <s v="Pallet "/>
    <s v="뉴 월남쌈(원형16cm) 300g"/>
    <m/>
    <m/>
    <s v="HSE2006025"/>
    <m/>
    <m/>
    <m/>
    <m/>
  </r>
  <r>
    <x v="125"/>
    <x v="7"/>
    <x v="704"/>
    <n v="3883920"/>
    <m/>
    <n v="1"/>
    <m/>
    <n v="8"/>
    <m/>
    <n v="410"/>
    <m/>
    <n v="1"/>
    <s v="44014Container q'ty"/>
    <s v="44014Pallet "/>
    <n v="20"/>
    <s v="Pallet "/>
    <s v="합성수지"/>
    <m/>
    <n v="1"/>
    <s v="ANT1326205"/>
    <m/>
    <m/>
    <m/>
    <m/>
  </r>
  <r>
    <x v="125"/>
    <x v="1"/>
    <x v="705"/>
    <s v="N17969"/>
    <m/>
    <n v="1"/>
    <m/>
    <n v="12"/>
    <n v="12"/>
    <m/>
    <m/>
    <n v="1"/>
    <s v="44014Container q'ty"/>
    <s v="44014Pallet "/>
    <n v="20"/>
    <s v="Pallet "/>
    <s v="팻 블렌드 안하이드로우스"/>
    <m/>
    <n v="1"/>
    <s v="MAEU607072118"/>
    <m/>
    <m/>
    <m/>
    <m/>
  </r>
  <r>
    <x v="125"/>
    <x v="1"/>
    <x v="706"/>
    <s v="N17968"/>
    <m/>
    <n v="1"/>
    <m/>
    <n v="10"/>
    <n v="10"/>
    <m/>
    <m/>
    <n v="1"/>
    <s v="44014Container q'ty"/>
    <s v="44014Pallet "/>
    <n v="20"/>
    <s v="Pallet "/>
    <s v="팻 블렌드 안하이드로우스"/>
    <m/>
    <n v="1"/>
    <s v="MAEU607072118"/>
    <m/>
    <m/>
    <m/>
    <m/>
  </r>
  <r>
    <x v="125"/>
    <x v="1"/>
    <x v="707"/>
    <s v="N17970"/>
    <m/>
    <n v="1"/>
    <m/>
    <n v="10"/>
    <n v="10"/>
    <m/>
    <m/>
    <n v="1"/>
    <s v="44014Container q'ty"/>
    <s v="44014Pallet "/>
    <n v="20"/>
    <s v="Pallet "/>
    <s v="팻 블렌드 안하이드로우스"/>
    <m/>
    <n v="1"/>
    <s v="MAEU607072118"/>
    <m/>
    <m/>
    <m/>
    <m/>
  </r>
  <r>
    <x v="126"/>
    <x v="0"/>
    <x v="708"/>
    <s v="세계 53차"/>
    <m/>
    <n v="1"/>
    <m/>
    <n v="10"/>
    <n v="10"/>
    <m/>
    <m/>
    <n v="1"/>
    <s v="44015Container q'ty"/>
    <s v="44015Pallet "/>
    <n v="20"/>
    <s v="Pallet "/>
    <s v="몬 월남쌈(원형16cm) 100g"/>
    <m/>
    <n v="1"/>
    <s v="HSE2006027"/>
    <m/>
    <m/>
    <m/>
    <m/>
  </r>
  <r>
    <x v="126"/>
    <x v="0"/>
    <x v="709"/>
    <s v="세계 55차"/>
    <n v="1"/>
    <m/>
    <m/>
    <n v="10"/>
    <n v="10"/>
    <m/>
    <m/>
    <n v="1"/>
    <s v="44015Container q'ty"/>
    <s v="44015Pallet "/>
    <n v="25"/>
    <s v="Pallet "/>
    <s v="몬 월남쌈(원형16cm) 200g"/>
    <m/>
    <n v="1"/>
    <s v="HSE2006027"/>
    <m/>
    <m/>
    <m/>
    <m/>
  </r>
  <r>
    <x v="126"/>
    <x v="0"/>
    <x v="709"/>
    <s v="세계 63차"/>
    <m/>
    <m/>
    <m/>
    <n v="10"/>
    <n v="10"/>
    <m/>
    <m/>
    <n v="0"/>
    <s v="44015Container q'ty"/>
    <s v="44015Pallet "/>
    <m/>
    <s v="Pallet "/>
    <s v="몬 월남쌈(사각16cm) 200g"/>
    <m/>
    <m/>
    <s v="HSE2006027"/>
    <m/>
    <m/>
    <m/>
    <m/>
  </r>
  <r>
    <x v="127"/>
    <x v="7"/>
    <x v="710"/>
    <s v="0869843"/>
    <n v="1"/>
    <m/>
    <m/>
    <n v="18"/>
    <m/>
    <n v="990"/>
    <m/>
    <n v="1"/>
    <s v="44018Container q'ty"/>
    <s v="44018Pallet "/>
    <n v="30"/>
    <s v="Pallet "/>
    <s v="합성수지"/>
    <m/>
    <n v="1"/>
    <s v="HDMUMYIC0863201"/>
    <m/>
    <m/>
    <m/>
    <m/>
  </r>
  <r>
    <x v="127"/>
    <x v="7"/>
    <x v="711"/>
    <s v="0869849"/>
    <n v="1"/>
    <m/>
    <m/>
    <n v="18"/>
    <m/>
    <n v="990"/>
    <m/>
    <n v="1"/>
    <s v="44018Container q'ty"/>
    <s v="44018Pallet "/>
    <n v="30"/>
    <s v="Pallet "/>
    <s v="합성수지"/>
    <m/>
    <n v="1"/>
    <s v="HDMUMYIC0863201"/>
    <m/>
    <m/>
    <m/>
    <m/>
  </r>
  <r>
    <x v="127"/>
    <x v="0"/>
    <x v="712"/>
    <s v="수리 130차"/>
    <m/>
    <n v="1"/>
    <m/>
    <n v="11"/>
    <n v="11"/>
    <m/>
    <m/>
    <n v="1"/>
    <s v="44018Container q'ty"/>
    <s v="44018Pallet "/>
    <n v="20"/>
    <s v="Pallet "/>
    <s v="수리 쓰리라차소스 5L"/>
    <m/>
    <n v="1"/>
    <s v="BKKFE2001498"/>
    <m/>
    <m/>
    <m/>
    <m/>
  </r>
  <r>
    <x v="127"/>
    <x v="0"/>
    <x v="712"/>
    <s v="수리 130차"/>
    <m/>
    <m/>
    <m/>
    <n v="4"/>
    <n v="4"/>
    <m/>
    <m/>
    <n v="0"/>
    <s v="44018Container q'ty"/>
    <s v="44018Pallet "/>
    <m/>
    <s v="Pallet "/>
    <s v="몬 씨푸드용 망고칠리소스 295ml"/>
    <m/>
    <m/>
    <s v="BKKFE2001498"/>
    <m/>
    <m/>
    <m/>
    <m/>
  </r>
  <r>
    <x v="127"/>
    <x v="0"/>
    <x v="712"/>
    <s v="수리 130차"/>
    <m/>
    <m/>
    <m/>
    <n v="4"/>
    <n v="4"/>
    <m/>
    <m/>
    <n v="0"/>
    <s v="44018Container q'ty"/>
    <s v="44018Pallet "/>
    <m/>
    <s v="Pallet "/>
    <s v="화끈하게 매운 쓰리라차소스 295ml"/>
    <m/>
    <m/>
    <s v="BKKFE2001498"/>
    <m/>
    <m/>
    <m/>
    <m/>
  </r>
  <r>
    <x v="127"/>
    <x v="0"/>
    <x v="712"/>
    <s v="수리 130차"/>
    <m/>
    <m/>
    <m/>
    <n v="1"/>
    <n v="1"/>
    <m/>
    <m/>
    <n v="0"/>
    <s v="44018Container q'ty"/>
    <s v="44018Pallet "/>
    <m/>
    <s v="Pallet "/>
    <s v="게살+새우 볶음밥용 페이스트 200g"/>
    <m/>
    <m/>
    <s v="BKKFE2001498"/>
    <m/>
    <m/>
    <m/>
    <m/>
  </r>
  <r>
    <x v="127"/>
    <x v="0"/>
    <x v="713"/>
    <s v="수리 142차"/>
    <m/>
    <n v="1"/>
    <m/>
    <n v="20"/>
    <n v="20"/>
    <m/>
    <m/>
    <n v="1"/>
    <s v="44018Container q'ty"/>
    <s v="44018Pallet "/>
    <n v="20"/>
    <s v="Pallet "/>
    <s v="몬 스위트칠리소스 5L"/>
    <m/>
    <n v="1"/>
    <s v="BKKFE2001498"/>
    <m/>
    <m/>
    <m/>
    <m/>
  </r>
  <r>
    <x v="127"/>
    <x v="0"/>
    <x v="714"/>
    <s v="수리 143차"/>
    <m/>
    <n v="1"/>
    <m/>
    <n v="20"/>
    <n v="20"/>
    <m/>
    <m/>
    <n v="1"/>
    <s v="44018Container q'ty"/>
    <s v="44018Pallet "/>
    <n v="20"/>
    <s v="Pallet "/>
    <s v="몬 스위트칠리소스 5L"/>
    <m/>
    <n v="1"/>
    <s v="BKKFE2001498"/>
    <m/>
    <m/>
    <m/>
    <m/>
  </r>
  <r>
    <x v="127"/>
    <x v="0"/>
    <x v="715"/>
    <s v="수리 144차"/>
    <m/>
    <n v="1"/>
    <m/>
    <n v="20"/>
    <n v="20"/>
    <m/>
    <m/>
    <n v="1"/>
    <s v="44018Container q'ty"/>
    <s v="44018Pallet "/>
    <n v="20"/>
    <s v="Pallet "/>
    <s v="몬 스위트칠리소스 5L"/>
    <m/>
    <n v="1"/>
    <s v="BKKFE2001498"/>
    <m/>
    <m/>
    <m/>
    <m/>
  </r>
  <r>
    <x v="128"/>
    <x v="0"/>
    <x v="716"/>
    <s v="펜타 15차"/>
    <m/>
    <n v="1"/>
    <m/>
    <n v="15"/>
    <n v="15"/>
    <m/>
    <m/>
    <n v="1"/>
    <s v="44019Container q'ty"/>
    <s v="44019Pallet "/>
    <n v="20"/>
    <s v="Pallet "/>
    <s v="하이몬 피넛월남쌈소스 230g"/>
    <m/>
    <n v="1"/>
    <s v="BKKFE2001499"/>
    <m/>
    <m/>
    <m/>
    <m/>
  </r>
  <r>
    <x v="128"/>
    <x v="0"/>
    <x v="716"/>
    <s v="펜타 15차"/>
    <m/>
    <m/>
    <m/>
    <n v="5"/>
    <n v="5"/>
    <m/>
    <m/>
    <n v="0"/>
    <s v="44019Container q'ty"/>
    <s v="44019Pallet "/>
    <m/>
    <s v="Pallet "/>
    <s v="하이몬 피넛월남쌈소스 4.8kg"/>
    <m/>
    <m/>
    <s v="BKKFE2001499"/>
    <m/>
    <m/>
    <m/>
    <m/>
  </r>
  <r>
    <x v="128"/>
    <x v="0"/>
    <x v="717"/>
    <s v="세계 64차"/>
    <n v="1"/>
    <m/>
    <m/>
    <n v="10"/>
    <n v="10"/>
    <m/>
    <m/>
    <n v="1"/>
    <s v="44019Container q'ty"/>
    <s v="44019Pallet "/>
    <n v="20"/>
    <s v="Pallet "/>
    <s v="몬 월남쌈(원형16cm) 200g"/>
    <m/>
    <n v="1"/>
    <s v="HSE2006028"/>
    <m/>
    <m/>
    <m/>
    <m/>
  </r>
  <r>
    <x v="128"/>
    <x v="0"/>
    <x v="717"/>
    <s v="세계 56차"/>
    <m/>
    <m/>
    <m/>
    <n v="10"/>
    <n v="10"/>
    <m/>
    <m/>
    <n v="0"/>
    <s v="44019Container q'ty"/>
    <s v="44019Pallet "/>
    <m/>
    <s v="Pallet "/>
    <s v="뉴 월남쌈(원형16cm) 300g"/>
    <m/>
    <m/>
    <s v="HSE2006028"/>
    <m/>
    <m/>
    <m/>
    <m/>
  </r>
  <r>
    <x v="129"/>
    <x v="0"/>
    <x v="718"/>
    <s v="마스타푸드 2차"/>
    <m/>
    <n v="1"/>
    <m/>
    <n v="2"/>
    <n v="840"/>
    <m/>
    <m/>
    <n v="1"/>
    <s v="44020Container q'ty"/>
    <s v="44020Pallet "/>
    <n v="5"/>
    <s v="Pallet "/>
    <s v="민트젤리 290g"/>
    <m/>
    <n v="1"/>
    <s v="AUSKRE35085"/>
    <m/>
    <m/>
    <m/>
    <m/>
  </r>
  <r>
    <x v="129"/>
    <x v="0"/>
    <x v="719"/>
    <s v="수리 137차"/>
    <m/>
    <n v="1"/>
    <m/>
    <n v="16"/>
    <n v="16"/>
    <m/>
    <m/>
    <n v="1"/>
    <s v="44020Container q'ty"/>
    <s v="44020Pallet "/>
    <n v="20"/>
    <s v="Pallet "/>
    <s v="하이몬 월남쌈소스 295ml"/>
    <m/>
    <n v="1"/>
    <s v="BKKFE2001555"/>
    <m/>
    <m/>
    <m/>
    <m/>
  </r>
  <r>
    <x v="129"/>
    <x v="0"/>
    <x v="719"/>
    <s v="수리 137차"/>
    <m/>
    <m/>
    <m/>
    <n v="4"/>
    <n v="4"/>
    <m/>
    <m/>
    <n v="0"/>
    <s v="44020Container q'ty"/>
    <s v="44020Pallet "/>
    <m/>
    <s v="Pallet "/>
    <s v="수리 블랙빈소스 5L"/>
    <m/>
    <m/>
    <s v="BKKFE2001555"/>
    <m/>
    <m/>
    <m/>
    <m/>
  </r>
  <r>
    <x v="129"/>
    <x v="0"/>
    <x v="720"/>
    <s v="수리 138차"/>
    <m/>
    <n v="1"/>
    <m/>
    <n v="5"/>
    <n v="5"/>
    <m/>
    <m/>
    <n v="1"/>
    <s v="44020Container q'ty"/>
    <s v="44020Pallet "/>
    <n v="20"/>
    <s v="Pallet "/>
    <s v="하이몬 월남쌈소스 295ml(홈플용"/>
    <m/>
    <n v="1"/>
    <s v="BKKFE2001555"/>
    <m/>
    <m/>
    <m/>
    <m/>
  </r>
  <r>
    <x v="129"/>
    <x v="0"/>
    <x v="720"/>
    <s v="수리 138차"/>
    <m/>
    <m/>
    <m/>
    <n v="8"/>
    <n v="8"/>
    <m/>
    <m/>
    <n v="0"/>
    <s v="44020Container q'ty"/>
    <s v="44020Pallet "/>
    <m/>
    <s v="Pallet "/>
    <s v="몬 파인애플 월남쌈소스 295ml"/>
    <m/>
    <m/>
    <s v="BKKFE2001555"/>
    <m/>
    <m/>
    <m/>
    <m/>
  </r>
  <r>
    <x v="129"/>
    <x v="0"/>
    <x v="720"/>
    <s v="수리 138차"/>
    <m/>
    <m/>
    <m/>
    <n v="4"/>
    <n v="4"/>
    <m/>
    <m/>
    <n v="0"/>
    <s v="44020Container q'ty"/>
    <s v="44020Pallet "/>
    <m/>
    <s v="Pallet "/>
    <s v="수리 칠리페이스트(똠얌) 454"/>
    <m/>
    <m/>
    <s v="BKKFE2001555"/>
    <m/>
    <m/>
    <m/>
    <m/>
  </r>
  <r>
    <x v="129"/>
    <x v="0"/>
    <x v="720"/>
    <s v="수리 138차"/>
    <m/>
    <m/>
    <m/>
    <n v="3"/>
    <n v="3"/>
    <m/>
    <m/>
    <n v="0"/>
    <s v="44020Container q'ty"/>
    <s v="44020Pallet "/>
    <m/>
    <s v="Pallet "/>
    <s v="수리 칠리페이스트(볶음) 3kg"/>
    <m/>
    <m/>
    <s v="BKKFE2001555"/>
    <m/>
    <m/>
    <m/>
    <m/>
  </r>
  <r>
    <x v="130"/>
    <x v="0"/>
    <x v="721"/>
    <s v="수리 145차"/>
    <m/>
    <n v="1"/>
    <m/>
    <n v="20"/>
    <n v="20"/>
    <m/>
    <m/>
    <n v="1"/>
    <s v="44021Container q'ty"/>
    <s v="44021Pallet "/>
    <n v="20"/>
    <s v="Pallet "/>
    <s v="몬 스위트칠리소스 5L"/>
    <m/>
    <n v="1"/>
    <s v="BKKFE2001555"/>
    <m/>
    <m/>
    <m/>
    <m/>
  </r>
  <r>
    <x v="130"/>
    <x v="0"/>
    <x v="722"/>
    <s v="수리 146차"/>
    <m/>
    <n v="1"/>
    <m/>
    <n v="20"/>
    <n v="20"/>
    <m/>
    <m/>
    <n v="1"/>
    <s v="44021Container q'ty"/>
    <s v="44021Pallet "/>
    <n v="20"/>
    <s v="Pallet "/>
    <s v="몬 스위트칠리소스 5L"/>
    <m/>
    <n v="1"/>
    <s v="BKKFE2001555"/>
    <m/>
    <m/>
    <m/>
    <m/>
  </r>
  <r>
    <x v="130"/>
    <x v="0"/>
    <x v="723"/>
    <s v="수리 147차"/>
    <m/>
    <n v="1"/>
    <m/>
    <n v="20"/>
    <n v="20"/>
    <m/>
    <m/>
    <n v="1"/>
    <s v="44021Container q'ty"/>
    <s v="44021Pallet "/>
    <n v="20"/>
    <s v="Pallet "/>
    <s v="몬 스위트칠리소스 5L"/>
    <m/>
    <n v="1"/>
    <s v="BKKFE2001555"/>
    <m/>
    <m/>
    <m/>
    <m/>
  </r>
  <r>
    <x v="130"/>
    <x v="0"/>
    <x v="724"/>
    <s v="수리 148차"/>
    <m/>
    <n v="1"/>
    <m/>
    <n v="20"/>
    <n v="20"/>
    <m/>
    <m/>
    <n v="1"/>
    <s v="44021Container q'ty"/>
    <s v="44021Pallet "/>
    <n v="20"/>
    <s v="Pallet "/>
    <s v="몬 스위트칠리소스 20L"/>
    <m/>
    <n v="1"/>
    <s v="BKKFE2001555"/>
    <m/>
    <m/>
    <m/>
    <m/>
  </r>
  <r>
    <x v="130"/>
    <x v="9"/>
    <x v="725"/>
    <s v="CN4785937"/>
    <m/>
    <n v="1"/>
    <m/>
    <n v="20"/>
    <n v="1000"/>
    <m/>
    <m/>
    <n v="1"/>
    <s v="44021Container q'ty"/>
    <s v="44021Pallet "/>
    <n v="90"/>
    <s v="Pallet "/>
    <s v="트레할로스"/>
    <m/>
    <n v="1"/>
    <s v="UNLSI25N004"/>
    <m/>
    <m/>
    <m/>
    <m/>
  </r>
  <r>
    <x v="130"/>
    <x v="6"/>
    <x v="726"/>
    <n v="533665"/>
    <m/>
    <n v="1"/>
    <m/>
    <s v="직상작업"/>
    <s v="직상작업"/>
    <n v="102"/>
    <m/>
    <n v="1"/>
    <s v="44021Container q'ty"/>
    <s v="44021bulk"/>
    <n v="30"/>
    <s v="bulk"/>
    <s v="전자부품"/>
    <m/>
    <n v="2"/>
    <s v="WDFCGBF23962119A"/>
    <m/>
    <m/>
    <m/>
    <m/>
  </r>
  <r>
    <x v="130"/>
    <x v="6"/>
    <x v="726"/>
    <n v="533665"/>
    <m/>
    <m/>
    <m/>
    <s v="직상작업"/>
    <s v="직상작업"/>
    <n v="73"/>
    <m/>
    <n v="0"/>
    <s v="44021Container q'ty"/>
    <s v="44021bulk"/>
    <m/>
    <s v="bulk"/>
    <s v="전자부품"/>
    <m/>
    <n v="2"/>
    <s v="WDFCGBF23962119B"/>
    <m/>
    <m/>
    <m/>
    <m/>
  </r>
  <r>
    <x v="130"/>
    <x v="6"/>
    <x v="726"/>
    <n v="533665"/>
    <m/>
    <m/>
    <m/>
    <s v="직상작업"/>
    <s v="직상작업"/>
    <n v="4"/>
    <m/>
    <n v="0"/>
    <s v="44021Container q'ty"/>
    <s v="44021bulk"/>
    <m/>
    <s v="bulk"/>
    <s v="전자부품"/>
    <m/>
    <n v="2"/>
    <s v="WDFCGBF23962119C"/>
    <m/>
    <m/>
    <m/>
    <m/>
  </r>
  <r>
    <x v="131"/>
    <x v="0"/>
    <x v="727"/>
    <s v="isfi 6차(면세)"/>
    <m/>
    <n v="1"/>
    <m/>
    <n v="1"/>
    <n v="240"/>
    <m/>
    <m/>
    <n v="1"/>
    <s v="44022Container q'ty"/>
    <s v="44022Pallet "/>
    <n v="20"/>
    <s v="Pallet "/>
    <s v="블랙페파 홀 45g"/>
    <m/>
    <n v="1"/>
    <s v="NLES200427"/>
    <m/>
    <m/>
    <m/>
    <s v="김태근차장연차"/>
  </r>
  <r>
    <x v="131"/>
    <x v="0"/>
    <x v="727"/>
    <s v="isfi 6차(면세)"/>
    <m/>
    <m/>
    <m/>
    <n v="1"/>
    <n v="20"/>
    <m/>
    <m/>
    <n v="0"/>
    <s v="44022Container q'ty"/>
    <s v="44022Pallet "/>
    <m/>
    <s v="Pallet "/>
    <s v="마조람 12g"/>
    <m/>
    <m/>
    <s v="NLES200427"/>
    <m/>
    <m/>
    <m/>
    <m/>
  </r>
  <r>
    <x v="131"/>
    <x v="0"/>
    <x v="727"/>
    <s v="isfi 6차(면세)"/>
    <m/>
    <m/>
    <m/>
    <n v="1"/>
    <n v="20"/>
    <m/>
    <m/>
    <n v="0"/>
    <s v="44022Container q'ty"/>
    <s v="44022Pallet "/>
    <m/>
    <s v="Pallet "/>
    <s v="타라곤 7g"/>
    <m/>
    <m/>
    <s v="NLES200427"/>
    <m/>
    <m/>
    <m/>
    <m/>
  </r>
  <r>
    <x v="131"/>
    <x v="0"/>
    <x v="727"/>
    <s v="isfi 6차(과세)"/>
    <m/>
    <m/>
    <m/>
    <n v="3"/>
    <n v="458"/>
    <m/>
    <m/>
    <n v="0"/>
    <s v="44022Container q'ty"/>
    <s v="44022Pallet "/>
    <m/>
    <s v="Pallet "/>
    <s v="월계수 잎 15g"/>
    <m/>
    <m/>
    <s v="NLES200427"/>
    <m/>
    <m/>
    <m/>
    <m/>
  </r>
  <r>
    <x v="131"/>
    <x v="0"/>
    <x v="727"/>
    <s v="isfi 6차(과세)"/>
    <m/>
    <m/>
    <m/>
    <n v="1"/>
    <n v="240"/>
    <m/>
    <m/>
    <n v="0"/>
    <s v="44022Container q'ty"/>
    <s v="44022Pallet "/>
    <m/>
    <s v="Pallet "/>
    <s v="넛맥파우더 50g"/>
    <m/>
    <m/>
    <s v="NLES200427"/>
    <m/>
    <m/>
    <m/>
    <m/>
  </r>
  <r>
    <x v="131"/>
    <x v="0"/>
    <x v="727"/>
    <s v="isfi 6차(과세)"/>
    <m/>
    <m/>
    <m/>
    <n v="1"/>
    <n v="240"/>
    <m/>
    <m/>
    <n v="0"/>
    <s v="44022Container q'ty"/>
    <s v="44022Pallet "/>
    <m/>
    <s v="Pallet "/>
    <s v="로즈마리 20g"/>
    <m/>
    <m/>
    <s v="NLES200427"/>
    <m/>
    <m/>
    <m/>
    <m/>
  </r>
  <r>
    <x v="131"/>
    <x v="0"/>
    <x v="727"/>
    <s v="isfi 6차(과세)"/>
    <m/>
    <m/>
    <m/>
    <n v="3"/>
    <n v="720"/>
    <m/>
    <m/>
    <n v="0"/>
    <s v="44022Container q'ty"/>
    <s v="44022Pallet "/>
    <m/>
    <s v="Pallet "/>
    <s v="바질 18g"/>
    <m/>
    <m/>
    <s v="NLES200427"/>
    <m/>
    <m/>
    <m/>
    <m/>
  </r>
  <r>
    <x v="131"/>
    <x v="0"/>
    <x v="727"/>
    <s v="isfi 6차(과세)"/>
    <m/>
    <m/>
    <m/>
    <n v="1"/>
    <n v="240"/>
    <m/>
    <m/>
    <n v="0"/>
    <s v="44022Container q'ty"/>
    <s v="44022Pallet "/>
    <m/>
    <s v="Pallet "/>
    <s v="오레가노 홀 12g"/>
    <m/>
    <m/>
    <s v="NLES200427"/>
    <m/>
    <m/>
    <m/>
    <m/>
  </r>
  <r>
    <x v="131"/>
    <x v="0"/>
    <x v="727"/>
    <s v="isfi 6차(과세)"/>
    <m/>
    <m/>
    <m/>
    <n v="1"/>
    <n v="240"/>
    <m/>
    <m/>
    <n v="0"/>
    <s v="44022Container q'ty"/>
    <s v="44022Pallet "/>
    <m/>
    <s v="Pallet "/>
    <s v="정향 30g"/>
    <m/>
    <m/>
    <s v="NLES200427"/>
    <m/>
    <m/>
    <m/>
    <m/>
  </r>
  <r>
    <x v="131"/>
    <x v="0"/>
    <x v="728"/>
    <s v="세계 57차"/>
    <n v="1"/>
    <m/>
    <m/>
    <n v="5"/>
    <n v="5"/>
    <m/>
    <m/>
    <n v="1"/>
    <s v="44022Container q'ty"/>
    <s v="44022Pallet "/>
    <n v="20"/>
    <s v="Pallet "/>
    <s v="몬 월남쌈(사각16cm) 200g"/>
    <m/>
    <n v="1"/>
    <s v="HSE2007003"/>
    <m/>
    <m/>
    <m/>
    <m/>
  </r>
  <r>
    <x v="131"/>
    <x v="0"/>
    <x v="728"/>
    <s v="세계 57차"/>
    <m/>
    <m/>
    <m/>
    <n v="5"/>
    <n v="5"/>
    <m/>
    <m/>
    <n v="0"/>
    <s v="44022Container q'ty"/>
    <s v="44022Pallet "/>
    <m/>
    <s v="Pallet "/>
    <s v="몬 현미월남쌈(원형16cm) 200g"/>
    <m/>
    <m/>
    <s v="HSE2007003"/>
    <m/>
    <m/>
    <m/>
    <m/>
  </r>
  <r>
    <x v="131"/>
    <x v="0"/>
    <x v="728"/>
    <s v="세계 58차"/>
    <m/>
    <m/>
    <m/>
    <n v="10"/>
    <n v="10"/>
    <m/>
    <m/>
    <n v="0"/>
    <s v="44022Container q'ty"/>
    <s v="44022Pallet "/>
    <m/>
    <s v="Pallet "/>
    <s v="몬 월남쌈(원형16cm) 200g"/>
    <m/>
    <m/>
    <s v="HSE2007003"/>
    <m/>
    <m/>
    <m/>
    <m/>
  </r>
  <r>
    <x v="131"/>
    <x v="1"/>
    <x v="729"/>
    <s v="KMTC834796"/>
    <n v="1"/>
    <m/>
    <m/>
    <n v="24"/>
    <m/>
    <n v="310"/>
    <m/>
    <n v="1"/>
    <s v="44022Container q'ty"/>
    <s v="44022Pallet "/>
    <n v="25"/>
    <s v="Pallet "/>
    <s v="OPP 필름"/>
    <m/>
    <n v="1"/>
    <s v="SSE00600100"/>
    <m/>
    <m/>
    <m/>
    <m/>
  </r>
  <r>
    <x v="132"/>
    <x v="0"/>
    <x v="730"/>
    <s v="안티치콜리 5차"/>
    <m/>
    <n v="1"/>
    <m/>
    <n v="5"/>
    <n v="5"/>
    <m/>
    <m/>
    <n v="1"/>
    <s v="44025Container q'ty"/>
    <s v="44025Pallet "/>
    <n v="20"/>
    <s v="Pallet "/>
    <s v="발사믹 식초 5L"/>
    <m/>
    <n v="1"/>
    <s v="XO200174MI"/>
    <m/>
    <m/>
    <m/>
    <m/>
  </r>
  <r>
    <x v="132"/>
    <x v="0"/>
    <x v="730"/>
    <s v="안티치콜리 5차"/>
    <m/>
    <m/>
    <m/>
    <n v="5"/>
    <n v="5"/>
    <m/>
    <m/>
    <m/>
    <s v="44025Container q'ty"/>
    <s v="44025Pallet "/>
    <m/>
    <s v="Pallet "/>
    <s v="화이트와인 식초 5L"/>
    <m/>
    <m/>
    <s v="XO200174MI"/>
    <m/>
    <m/>
    <m/>
    <m/>
  </r>
  <r>
    <x v="132"/>
    <x v="0"/>
    <x v="731"/>
    <s v="세계 59차"/>
    <m/>
    <n v="1"/>
    <m/>
    <n v="6"/>
    <n v="6"/>
    <m/>
    <m/>
    <n v="1"/>
    <s v="44025Container q'ty"/>
    <s v="44025Pallet "/>
    <n v="20"/>
    <s v="Pallet "/>
    <s v="뉴 월남쌈(사각16cm) 300g"/>
    <m/>
    <n v="1"/>
    <s v="HSE2007008"/>
    <m/>
    <m/>
    <m/>
    <m/>
  </r>
  <r>
    <x v="132"/>
    <x v="0"/>
    <x v="731"/>
    <s v="세계 59차"/>
    <m/>
    <m/>
    <m/>
    <n v="4"/>
    <n v="4"/>
    <m/>
    <m/>
    <n v="0"/>
    <s v="44025Container q'ty"/>
    <s v="44025Pallet "/>
    <m/>
    <s v="Pallet "/>
    <s v="몬 월남쌈(원형16cm) 500g"/>
    <m/>
    <m/>
    <s v="HSE2007008"/>
    <m/>
    <m/>
    <m/>
    <m/>
  </r>
  <r>
    <x v="132"/>
    <x v="0"/>
    <x v="732"/>
    <s v="수리 132차"/>
    <m/>
    <n v="1"/>
    <m/>
    <n v="20"/>
    <n v="20"/>
    <m/>
    <m/>
    <n v="1"/>
    <s v="44025Container q'ty"/>
    <s v="44025Pallet "/>
    <n v="20"/>
    <s v="Pallet "/>
    <s v="몬 스위트칠리소스 200ml"/>
    <m/>
    <n v="1"/>
    <s v="BKKFE2001496"/>
    <m/>
    <m/>
    <m/>
    <m/>
  </r>
  <r>
    <x v="132"/>
    <x v="0"/>
    <x v="733"/>
    <s v="수리 133차"/>
    <m/>
    <n v="1"/>
    <m/>
    <n v="20"/>
    <n v="20"/>
    <m/>
    <m/>
    <n v="1"/>
    <s v="44025Container q'ty"/>
    <s v="44025Pallet "/>
    <n v="20"/>
    <s v="Pallet "/>
    <s v="몬 스위트칠리소스 435ml"/>
    <m/>
    <n v="1"/>
    <s v="BKKFE2001496"/>
    <m/>
    <m/>
    <m/>
    <m/>
  </r>
  <r>
    <x v="132"/>
    <x v="2"/>
    <x v="734"/>
    <s v="WHLI254624"/>
    <n v="1"/>
    <m/>
    <m/>
    <n v="39"/>
    <n v="1030"/>
    <m/>
    <m/>
    <n v="1"/>
    <s v="44025Container q'ty"/>
    <s v="44025bulk"/>
    <n v="180"/>
    <s v="bulk"/>
    <m/>
    <m/>
    <n v="2"/>
    <s v="PLITW4B01113"/>
    <m/>
    <m/>
    <m/>
    <s v="6/26 입항건"/>
  </r>
  <r>
    <x v="132"/>
    <x v="2"/>
    <x v="735"/>
    <s v="WHLI254048"/>
    <n v="1"/>
    <m/>
    <m/>
    <n v="45"/>
    <n v="1320"/>
    <m/>
    <m/>
    <n v="1"/>
    <s v="44025Container q'ty"/>
    <s v="44025bulk"/>
    <n v="200"/>
    <s v="bulk"/>
    <m/>
    <m/>
    <n v="2"/>
    <s v="PLITW4B01113"/>
    <m/>
    <m/>
    <m/>
    <s v="6/26 입항건"/>
  </r>
  <r>
    <x v="132"/>
    <x v="2"/>
    <x v="736"/>
    <s v="WHLI254693"/>
    <n v="1"/>
    <m/>
    <m/>
    <n v="44"/>
    <n v="580"/>
    <m/>
    <m/>
    <n v="1"/>
    <s v="44025Container q'ty"/>
    <s v="44025bulk"/>
    <n v="140"/>
    <s v="bulk"/>
    <m/>
    <m/>
    <n v="2"/>
    <s v="PLITW4B01113"/>
    <m/>
    <m/>
    <m/>
    <s v="6/26 입항건"/>
  </r>
  <r>
    <x v="132"/>
    <x v="2"/>
    <x v="737"/>
    <s v="WHLI254160"/>
    <n v="1"/>
    <m/>
    <m/>
    <n v="45"/>
    <n v="1300"/>
    <m/>
    <m/>
    <n v="1"/>
    <s v="44025Container q'ty"/>
    <s v="44025bulk"/>
    <n v="180"/>
    <s v="bulk"/>
    <m/>
    <m/>
    <n v="2"/>
    <s v="PLITW4B01113"/>
    <m/>
    <m/>
    <m/>
    <s v="6/26 입항건"/>
  </r>
  <r>
    <x v="132"/>
    <x v="1"/>
    <x v="738"/>
    <s v="IB175653"/>
    <n v="1"/>
    <m/>
    <m/>
    <n v="20"/>
    <n v="1200"/>
    <m/>
    <m/>
    <n v="1"/>
    <s v="44025Container q'ty"/>
    <s v="44025Pallet "/>
    <n v="25"/>
    <s v="Pallet "/>
    <s v="임프루버"/>
    <m/>
    <n v="2"/>
    <s v="NSE00600480"/>
    <m/>
    <m/>
    <m/>
    <m/>
  </r>
  <r>
    <x v="132"/>
    <x v="14"/>
    <x v="3"/>
    <m/>
    <m/>
    <m/>
    <n v="1"/>
    <n v="1"/>
    <n v="40"/>
    <m/>
    <m/>
    <m/>
    <s v="44025Container q'ty"/>
    <s v="44025Pallet "/>
    <n v="5"/>
    <s v="Pallet "/>
    <s v="잔탄검"/>
    <m/>
    <n v="1"/>
    <s v="HF15CH2007506"/>
    <m/>
    <m/>
    <m/>
    <m/>
  </r>
  <r>
    <x v="133"/>
    <x v="7"/>
    <x v="739"/>
    <s v="N3883257"/>
    <n v="1"/>
    <m/>
    <m/>
    <n v="18"/>
    <m/>
    <n v="990"/>
    <m/>
    <n v="1"/>
    <s v="44026Container q'ty"/>
    <s v="44026Pallet "/>
    <n v="30"/>
    <s v="Pallet "/>
    <s v="합성수지"/>
    <m/>
    <n v="1"/>
    <s v="OOLU2112453540"/>
    <m/>
    <m/>
    <m/>
    <m/>
  </r>
  <r>
    <x v="133"/>
    <x v="7"/>
    <x v="740"/>
    <s v="HLD8671944"/>
    <m/>
    <n v="1"/>
    <m/>
    <n v="8"/>
    <m/>
    <n v="440"/>
    <m/>
    <n v="1"/>
    <s v="44026Container q'ty"/>
    <s v="44026Pallet "/>
    <n v="20"/>
    <s v="Pallet "/>
    <s v="합성수지"/>
    <m/>
    <n v="1"/>
    <s v="HLCUGOA200526630"/>
    <m/>
    <m/>
    <m/>
    <m/>
  </r>
  <r>
    <x v="133"/>
    <x v="0"/>
    <x v="741"/>
    <s v="수리 134차"/>
    <m/>
    <n v="1"/>
    <m/>
    <n v="20"/>
    <n v="20"/>
    <m/>
    <m/>
    <n v="1"/>
    <s v="44026Container q'ty"/>
    <s v="44026Pallet "/>
    <n v="20"/>
    <s v="Pallet "/>
    <s v="몬 스위트칠리소스 435ml"/>
    <m/>
    <n v="1"/>
    <s v="BKKFE2001496"/>
    <m/>
    <m/>
    <m/>
    <m/>
  </r>
  <r>
    <x v="133"/>
    <x v="0"/>
    <x v="742"/>
    <s v="수리 135차"/>
    <m/>
    <n v="1"/>
    <m/>
    <n v="20"/>
    <n v="20"/>
    <m/>
    <m/>
    <n v="1"/>
    <s v="44026Container q'ty"/>
    <s v="44026Pallet "/>
    <n v="20"/>
    <s v="Pallet "/>
    <s v="하이몬 월남쌈소스 295ml"/>
    <m/>
    <n v="1"/>
    <s v="BKKFE2001496"/>
    <m/>
    <m/>
    <m/>
    <m/>
  </r>
  <r>
    <x v="133"/>
    <x v="0"/>
    <x v="743"/>
    <s v="수리 136차"/>
    <m/>
    <n v="1"/>
    <m/>
    <n v="20"/>
    <n v="20"/>
    <m/>
    <m/>
    <n v="1"/>
    <s v="44026Container q'ty"/>
    <s v="44026Pallet "/>
    <n v="20"/>
    <s v="Pallet "/>
    <s v="하이몬 월남쌈소스 295ml"/>
    <m/>
    <n v="1"/>
    <s v="BKKFE2001496"/>
    <m/>
    <m/>
    <m/>
    <m/>
  </r>
  <r>
    <x v="134"/>
    <x v="0"/>
    <x v="744"/>
    <s v="수리 151차"/>
    <m/>
    <n v="1"/>
    <m/>
    <n v="20"/>
    <n v="20"/>
    <m/>
    <m/>
    <n v="1"/>
    <s v="44027Container q'ty"/>
    <s v="44027Pallet "/>
    <n v="20"/>
    <s v="Pallet "/>
    <s v="몬 스위트칠리소스 5L"/>
    <m/>
    <n v="1"/>
    <s v="BKKFE2001556"/>
    <m/>
    <m/>
    <m/>
    <m/>
  </r>
  <r>
    <x v="134"/>
    <x v="0"/>
    <x v="745"/>
    <s v="수리 152차"/>
    <m/>
    <n v="1"/>
    <m/>
    <n v="20"/>
    <n v="20"/>
    <m/>
    <m/>
    <n v="1"/>
    <s v="44027Container q'ty"/>
    <s v="44027Pallet "/>
    <n v="20"/>
    <s v="Pallet "/>
    <s v="몬 스위트칠리소스 5L"/>
    <m/>
    <n v="1"/>
    <s v="BKKFE2001556"/>
    <m/>
    <m/>
    <m/>
    <m/>
  </r>
  <r>
    <x v="134"/>
    <x v="0"/>
    <x v="746"/>
    <s v="수리 153차"/>
    <m/>
    <n v="1"/>
    <m/>
    <n v="20"/>
    <n v="20"/>
    <m/>
    <m/>
    <n v="1"/>
    <s v="44027Container q'ty"/>
    <s v="44027Pallet "/>
    <n v="20"/>
    <s v="Pallet "/>
    <s v="몬 스위트칠리소스 5L"/>
    <m/>
    <n v="1"/>
    <s v="BKKFE2001556"/>
    <m/>
    <m/>
    <m/>
    <m/>
  </r>
  <r>
    <x v="134"/>
    <x v="0"/>
    <x v="747"/>
    <s v="수리 154차"/>
    <m/>
    <n v="1"/>
    <m/>
    <n v="20"/>
    <n v="20"/>
    <m/>
    <m/>
    <n v="1"/>
    <s v="44027Container q'ty"/>
    <s v="44027Pallet "/>
    <n v="20"/>
    <s v="Pallet "/>
    <s v="수리 쓰리라차소스 435ml"/>
    <m/>
    <n v="1"/>
    <s v="BKKFE2001556"/>
    <m/>
    <m/>
    <m/>
    <m/>
  </r>
  <r>
    <x v="134"/>
    <x v="1"/>
    <x v="748"/>
    <s v="KMTC857003"/>
    <n v="1"/>
    <m/>
    <m/>
    <n v="18"/>
    <m/>
    <n v="306"/>
    <m/>
    <n v="1"/>
    <s v="44027Container q'ty"/>
    <s v="44027Pallet "/>
    <n v="25"/>
    <s v="Pallet "/>
    <s v="OPP 필름"/>
    <m/>
    <n v="1"/>
    <s v="SSE00601200"/>
    <m/>
    <m/>
    <m/>
    <m/>
  </r>
  <r>
    <x v="134"/>
    <x v="7"/>
    <x v="749"/>
    <n v="3882786"/>
    <n v="1"/>
    <m/>
    <m/>
    <n v="18"/>
    <m/>
    <n v="990"/>
    <m/>
    <n v="1"/>
    <s v="44027Container q'ty"/>
    <s v="44027Pallet "/>
    <n v="25"/>
    <s v="Pallet "/>
    <s v="합성수지"/>
    <m/>
    <n v="1"/>
    <s v="OOLU2112576740"/>
    <m/>
    <m/>
    <m/>
    <m/>
  </r>
  <r>
    <x v="135"/>
    <x v="0"/>
    <x v="750"/>
    <s v="수리 155차"/>
    <m/>
    <n v="1"/>
    <m/>
    <n v="20"/>
    <n v="20"/>
    <m/>
    <m/>
    <n v="1"/>
    <s v="44028Container q'ty"/>
    <s v="44028Pallet "/>
    <n v="20"/>
    <s v="Pallet "/>
    <s v="수리 쓰리라차소스 5L"/>
    <m/>
    <n v="1"/>
    <s v="BKKFE2001556"/>
    <m/>
    <m/>
    <m/>
    <m/>
  </r>
  <r>
    <x v="135"/>
    <x v="0"/>
    <x v="751"/>
    <s v="수리 156차"/>
    <m/>
    <n v="1"/>
    <m/>
    <n v="20"/>
    <n v="20"/>
    <m/>
    <m/>
    <n v="1"/>
    <s v="44028Container q'ty"/>
    <s v="44028Pallet "/>
    <n v="20"/>
    <s v="Pallet "/>
    <s v="수리 쓰리라차소스 5L"/>
    <m/>
    <n v="1"/>
    <s v="BKKFE2001556"/>
    <m/>
    <m/>
    <m/>
    <m/>
  </r>
  <r>
    <x v="135"/>
    <x v="0"/>
    <x v="752"/>
    <s v="수리 157차"/>
    <m/>
    <n v="1"/>
    <m/>
    <n v="13"/>
    <n v="13"/>
    <m/>
    <m/>
    <n v="1"/>
    <s v="44028Container q'ty"/>
    <s v="44028Pallet "/>
    <n v="20"/>
    <s v="Pallet "/>
    <s v="몬 스위트칠리소스 5L"/>
    <m/>
    <n v="1"/>
    <s v="BKKFE2001556"/>
    <m/>
    <m/>
    <m/>
    <m/>
  </r>
  <r>
    <x v="135"/>
    <x v="0"/>
    <x v="752"/>
    <s v="수리 157차"/>
    <m/>
    <m/>
    <m/>
    <n v="1"/>
    <n v="1"/>
    <m/>
    <m/>
    <n v="0"/>
    <s v="44028Container q'ty"/>
    <s v="44028Pallet "/>
    <m/>
    <s v="Pallet "/>
    <s v="수리 스프링롤소스 435ml"/>
    <m/>
    <m/>
    <s v="BKKFE2001556"/>
    <m/>
    <m/>
    <m/>
    <m/>
  </r>
  <r>
    <x v="135"/>
    <x v="0"/>
    <x v="752"/>
    <s v="수리 157차"/>
    <m/>
    <m/>
    <m/>
    <n v="3"/>
    <n v="3"/>
    <m/>
    <m/>
    <n v="0"/>
    <s v="44028Container q'ty"/>
    <s v="44028Pallet "/>
    <m/>
    <s v="Pallet "/>
    <s v="수리 호이신소스 435ml"/>
    <m/>
    <m/>
    <s v="BKKFE2001556"/>
    <m/>
    <m/>
    <m/>
    <m/>
  </r>
  <r>
    <x v="135"/>
    <x v="0"/>
    <x v="752"/>
    <s v="수리 157차"/>
    <m/>
    <m/>
    <m/>
    <n v="3"/>
    <n v="3"/>
    <m/>
    <m/>
    <n v="0"/>
    <s v="44028Container q'ty"/>
    <s v="44028Pallet "/>
    <m/>
    <s v="Pallet "/>
    <s v="하이몬 쌀국수칠리소스 230g"/>
    <m/>
    <m/>
    <s v="BKKFE2001556"/>
    <m/>
    <m/>
    <m/>
    <m/>
  </r>
  <r>
    <x v="135"/>
    <x v="7"/>
    <x v="753"/>
    <n v="3883284"/>
    <n v="1"/>
    <m/>
    <m/>
    <n v="18"/>
    <m/>
    <n v="990"/>
    <m/>
    <n v="1"/>
    <s v="44028Container q'ty"/>
    <s v="44028Pallet "/>
    <n v="25"/>
    <s v="Pallet "/>
    <s v="합성수지"/>
    <m/>
    <n v="1"/>
    <s v="OOLU2112453720"/>
    <m/>
    <m/>
    <m/>
    <m/>
  </r>
  <r>
    <x v="135"/>
    <x v="7"/>
    <x v="754"/>
    <n v="3883364"/>
    <n v="1"/>
    <m/>
    <m/>
    <n v="18"/>
    <m/>
    <n v="990"/>
    <m/>
    <n v="1"/>
    <s v="44028Container q'ty"/>
    <s v="44028Pallet "/>
    <n v="25"/>
    <s v="Pallet "/>
    <s v="합성수지"/>
    <m/>
    <n v="1"/>
    <s v="MAEU607092539"/>
    <m/>
    <m/>
    <m/>
    <m/>
  </r>
  <r>
    <x v="135"/>
    <x v="1"/>
    <x v="755"/>
    <s v="KMC069133"/>
    <m/>
    <n v="1"/>
    <m/>
    <n v="20"/>
    <n v="1550"/>
    <m/>
    <m/>
    <n v="1"/>
    <s v="44028Container q'ty"/>
    <s v="44028bulk"/>
    <n v="210"/>
    <s v="bulk"/>
    <s v="참치캔"/>
    <m/>
    <n v="1"/>
    <s v="KMTCBKK2378400"/>
    <m/>
    <m/>
    <m/>
    <m/>
  </r>
  <r>
    <x v="135"/>
    <x v="6"/>
    <x v="756"/>
    <n v="826224"/>
    <m/>
    <n v="1"/>
    <m/>
    <s v="직상작업"/>
    <s v="직상작업"/>
    <n v="29"/>
    <m/>
    <n v="1"/>
    <s v="44028Container q'ty"/>
    <s v="44028bulk"/>
    <n v="30"/>
    <s v="bulk"/>
    <s v="전자부품"/>
    <m/>
    <n v="2"/>
    <s v="WDFCGBF23992118A"/>
    <m/>
    <m/>
    <m/>
    <m/>
  </r>
  <r>
    <x v="135"/>
    <x v="6"/>
    <x v="756"/>
    <n v="826224"/>
    <m/>
    <m/>
    <m/>
    <s v="직상작업"/>
    <s v="직상작업"/>
    <n v="111"/>
    <m/>
    <n v="0"/>
    <s v="44028Container q'ty"/>
    <s v="44028bulk"/>
    <m/>
    <s v="bulk"/>
    <s v="전자부품"/>
    <m/>
    <n v="2"/>
    <s v="WDFCGBF23992118B"/>
    <m/>
    <m/>
    <m/>
    <m/>
  </r>
  <r>
    <x v="135"/>
    <x v="6"/>
    <x v="756"/>
    <n v="826224"/>
    <m/>
    <m/>
    <m/>
    <s v="직상작업"/>
    <s v="직상작업"/>
    <n v="9"/>
    <m/>
    <n v="0"/>
    <s v="44028Container q'ty"/>
    <s v="44028bulk"/>
    <m/>
    <s v="bulk"/>
    <s v="전자부품"/>
    <m/>
    <n v="2"/>
    <s v="WDFCGBF23992118C"/>
    <m/>
    <m/>
    <m/>
    <m/>
  </r>
  <r>
    <x v="135"/>
    <x v="6"/>
    <x v="756"/>
    <n v="826224"/>
    <m/>
    <m/>
    <m/>
    <s v="직상작업"/>
    <s v="직상작업"/>
    <n v="101"/>
    <m/>
    <n v="0"/>
    <s v="44028Container q'ty"/>
    <s v="44028bulk"/>
    <m/>
    <s v="bulk"/>
    <s v="전자부품"/>
    <m/>
    <n v="2"/>
    <s v="WDFCGBF23992118D"/>
    <m/>
    <m/>
    <m/>
    <m/>
  </r>
  <r>
    <x v="136"/>
    <x v="0"/>
    <x v="757"/>
    <s v="isfi 7차(면세)"/>
    <m/>
    <n v="1"/>
    <m/>
    <n v="12"/>
    <n v="2319"/>
    <m/>
    <m/>
    <n v="1"/>
    <s v="44029Container q'ty"/>
    <s v="44029Pallet "/>
    <n v="20"/>
    <s v="Pallet "/>
    <s v="블랙페파 홀(밀) 30g"/>
    <m/>
    <n v="1"/>
    <s v="NLES200474"/>
    <m/>
    <m/>
    <m/>
    <m/>
  </r>
  <r>
    <x v="136"/>
    <x v="0"/>
    <x v="757"/>
    <s v="isfi 7차(면세)"/>
    <m/>
    <m/>
    <m/>
    <n v="1"/>
    <n v="27"/>
    <m/>
    <m/>
    <n v="0"/>
    <s v="44029Container q'ty"/>
    <s v="44029Pallet "/>
    <m/>
    <s v="Pallet "/>
    <s v="월계수 잎 15g"/>
    <m/>
    <m/>
    <s v="NLES200474"/>
    <m/>
    <m/>
    <m/>
    <m/>
  </r>
  <r>
    <x v="136"/>
    <x v="0"/>
    <x v="758"/>
    <s v="세계 60차"/>
    <n v="1"/>
    <m/>
    <m/>
    <n v="10"/>
    <n v="10"/>
    <m/>
    <m/>
    <n v="1"/>
    <s v="44029Container q'ty"/>
    <s v="44029Pallet "/>
    <n v="25"/>
    <s v="Pallet "/>
    <s v="뉴 월남쌈(원형16cm) 300g"/>
    <m/>
    <n v="1"/>
    <s v="HSE2007013"/>
    <m/>
    <m/>
    <m/>
    <m/>
  </r>
  <r>
    <x v="136"/>
    <x v="0"/>
    <x v="758"/>
    <s v="세계 61차"/>
    <m/>
    <m/>
    <m/>
    <n v="10"/>
    <n v="10"/>
    <m/>
    <m/>
    <n v="0"/>
    <s v="44029Container q'ty"/>
    <s v="44029Pallet "/>
    <m/>
    <s v="Pallet "/>
    <s v="몬 월남쌈(원형16cm) 200g"/>
    <m/>
    <m/>
    <s v="HSE2007013"/>
    <m/>
    <m/>
    <m/>
    <m/>
  </r>
  <r>
    <x v="136"/>
    <x v="7"/>
    <x v="759"/>
    <s v="UCL011151"/>
    <n v="1"/>
    <m/>
    <m/>
    <n v="18"/>
    <m/>
    <n v="990"/>
    <m/>
    <n v="1"/>
    <s v="44029Container q'ty"/>
    <s v="44029Pallet "/>
    <n v="25"/>
    <s v="Pallet "/>
    <s v="합성수지"/>
    <m/>
    <n v="1"/>
    <s v="MEDULN414007"/>
    <m/>
    <m/>
    <m/>
    <m/>
  </r>
  <r>
    <x v="136"/>
    <x v="7"/>
    <x v="760"/>
    <m/>
    <m/>
    <m/>
    <n v="1"/>
    <n v="1"/>
    <m/>
    <n v="27"/>
    <m/>
    <n v="1"/>
    <s v="44029Container q'ty"/>
    <s v="44029Pallet "/>
    <n v="25"/>
    <s v="Pallet "/>
    <s v="합성수지"/>
    <m/>
    <n v="1"/>
    <s v="ONEYGOAA00207600 반품재입고"/>
    <m/>
    <m/>
    <m/>
    <m/>
  </r>
  <r>
    <x v="137"/>
    <x v="2"/>
    <x v="761"/>
    <s v="WHLI258047"/>
    <n v="1"/>
    <m/>
    <m/>
    <n v="42"/>
    <n v="930"/>
    <m/>
    <m/>
    <n v="1"/>
    <s v="44032Container q'ty"/>
    <s v="44032bulk"/>
    <n v="150"/>
    <s v="bulk"/>
    <m/>
    <m/>
    <n v="2"/>
    <s v="PLITW4B01137"/>
    <m/>
    <m/>
    <m/>
    <m/>
  </r>
  <r>
    <x v="137"/>
    <x v="2"/>
    <x v="762"/>
    <s v="WHLI258162"/>
    <n v="1"/>
    <m/>
    <m/>
    <n v="50"/>
    <n v="690"/>
    <m/>
    <m/>
    <n v="1"/>
    <s v="44032Container q'ty"/>
    <s v="44032bulk"/>
    <n v="95"/>
    <s v="bulk"/>
    <m/>
    <m/>
    <n v="2"/>
    <s v="PLITW4B01137"/>
    <m/>
    <m/>
    <m/>
    <m/>
  </r>
  <r>
    <x v="137"/>
    <x v="2"/>
    <x v="763"/>
    <s v="WHLI258099"/>
    <n v="1"/>
    <m/>
    <m/>
    <n v="45"/>
    <n v="1150"/>
    <m/>
    <m/>
    <n v="1"/>
    <s v="44032Container q'ty"/>
    <s v="44032bulk"/>
    <n v="180"/>
    <s v="bulk"/>
    <m/>
    <m/>
    <n v="2"/>
    <s v="PLITW4B01137"/>
    <m/>
    <m/>
    <m/>
    <m/>
  </r>
  <r>
    <x v="138"/>
    <x v="1"/>
    <x v="764"/>
    <s v="EMCGWB8329"/>
    <m/>
    <n v="1"/>
    <m/>
    <n v="26"/>
    <n v="1239"/>
    <m/>
    <m/>
    <n v="1"/>
    <s v="44033Container q'ty"/>
    <s v="44033bulk"/>
    <n v="465"/>
    <s v="bulk"/>
    <s v="말레이시아산 채종유"/>
    <m/>
    <n v="2"/>
    <s v="EGLV091030226388"/>
    <m/>
    <m/>
    <m/>
    <s v="7/6 입항건"/>
  </r>
  <r>
    <x v="138"/>
    <x v="2"/>
    <x v="765"/>
    <s v="WHLI261042"/>
    <n v="1"/>
    <m/>
    <m/>
    <n v="48"/>
    <n v="1350"/>
    <m/>
    <m/>
    <n v="1"/>
    <s v="44033Container q'ty"/>
    <s v="44033bulk"/>
    <n v="190"/>
    <s v="bulk"/>
    <m/>
    <m/>
    <n v="2"/>
    <s v="PLITW4B01137"/>
    <m/>
    <m/>
    <m/>
    <m/>
  </r>
  <r>
    <x v="138"/>
    <x v="2"/>
    <x v="766"/>
    <s v="WHLI258164"/>
    <n v="1"/>
    <m/>
    <m/>
    <n v="42"/>
    <n v="500"/>
    <m/>
    <m/>
    <n v="1"/>
    <s v="44033Container q'ty"/>
    <s v="44033bulk"/>
    <n v="110"/>
    <s v="bulk"/>
    <m/>
    <m/>
    <n v="2"/>
    <s v="PLITW4B01137"/>
    <m/>
    <m/>
    <m/>
    <m/>
  </r>
  <r>
    <x v="138"/>
    <x v="2"/>
    <x v="767"/>
    <s v="WHLI247696"/>
    <n v="1"/>
    <m/>
    <m/>
    <n v="40"/>
    <n v="1165"/>
    <m/>
    <m/>
    <n v="1"/>
    <s v="44033Container q'ty"/>
    <s v="44033bulk"/>
    <n v="120"/>
    <s v="bulk"/>
    <m/>
    <m/>
    <n v="2"/>
    <s v="PLITW4B01137"/>
    <m/>
    <m/>
    <m/>
    <m/>
  </r>
  <r>
    <x v="139"/>
    <x v="0"/>
    <x v="768"/>
    <s v="세계 65차"/>
    <n v="1"/>
    <m/>
    <m/>
    <n v="10"/>
    <n v="10"/>
    <m/>
    <m/>
    <n v="1"/>
    <s v="44034Container q'ty"/>
    <s v="44034Pallet "/>
    <n v="20"/>
    <s v="Pallet "/>
    <s v="뉴 월남쌈(원형16cm) 300g"/>
    <m/>
    <n v="1"/>
    <s v="HSE2007015"/>
    <m/>
    <m/>
    <m/>
    <m/>
  </r>
  <r>
    <x v="139"/>
    <x v="0"/>
    <x v="768"/>
    <s v="세계 67차"/>
    <m/>
    <m/>
    <m/>
    <n v="10"/>
    <n v="10"/>
    <m/>
    <m/>
    <n v="0"/>
    <s v="44034Container q'ty"/>
    <s v="44034Pallet "/>
    <m/>
    <s v="Pallet "/>
    <s v="몬 월남쌈(원형16cm) 200g"/>
    <m/>
    <m/>
    <s v="HSE2007015"/>
    <m/>
    <m/>
    <m/>
    <m/>
  </r>
  <r>
    <x v="140"/>
    <x v="0"/>
    <x v="769"/>
    <s v="세계 66차"/>
    <n v="1"/>
    <m/>
    <m/>
    <n v="10"/>
    <n v="10"/>
    <m/>
    <m/>
    <n v="1"/>
    <s v="44035Container q'ty"/>
    <s v="44035Pallet "/>
    <n v="30"/>
    <s v="Pallet "/>
    <s v="뉴 월남쌈(원형16cm) 300g"/>
    <m/>
    <n v="1"/>
    <s v="HSE2007020"/>
    <m/>
    <m/>
    <m/>
    <m/>
  </r>
  <r>
    <x v="140"/>
    <x v="0"/>
    <x v="769"/>
    <s v="세계 68차"/>
    <m/>
    <m/>
    <m/>
    <n v="8"/>
    <n v="8"/>
    <m/>
    <m/>
    <n v="0"/>
    <s v="44035Container q'ty"/>
    <s v="44035Pallet "/>
    <m/>
    <s v="Pallet "/>
    <s v="뉴 월남쌈(사각16cm) 300g"/>
    <m/>
    <m/>
    <s v="HSE2007020"/>
    <m/>
    <m/>
    <m/>
    <m/>
  </r>
  <r>
    <x v="140"/>
    <x v="0"/>
    <x v="769"/>
    <s v="세계 68차"/>
    <m/>
    <m/>
    <m/>
    <n v="2"/>
    <n v="2"/>
    <m/>
    <m/>
    <n v="0"/>
    <s v="44035Container q'ty"/>
    <s v="44035Pallet "/>
    <m/>
    <s v="Pallet "/>
    <s v="뉴 월남쌈사탕수수(원형22cm) 500g"/>
    <m/>
    <m/>
    <s v="HSE2007020"/>
    <m/>
    <m/>
    <m/>
    <m/>
  </r>
  <r>
    <x v="140"/>
    <x v="0"/>
    <x v="770"/>
    <s v="펜타 16차"/>
    <m/>
    <n v="1"/>
    <m/>
    <n v="10"/>
    <n v="10"/>
    <m/>
    <m/>
    <n v="1"/>
    <s v="44035Container q'ty"/>
    <s v="44035Pallet "/>
    <n v="20"/>
    <s v="Pallet "/>
    <s v="하이몬 피넛월남쌈소스 230g"/>
    <m/>
    <m/>
    <s v="BKKFE2001704"/>
    <m/>
    <m/>
    <m/>
    <m/>
  </r>
  <r>
    <x v="140"/>
    <x v="0"/>
    <x v="770"/>
    <s v="펜타 16차"/>
    <m/>
    <m/>
    <m/>
    <n v="10"/>
    <n v="10"/>
    <m/>
    <m/>
    <n v="0"/>
    <s v="44035Container q'ty"/>
    <s v="44035Pallet "/>
    <m/>
    <s v="Pallet "/>
    <s v="하이몬 피넛월남쌈소스 4.8kg"/>
    <m/>
    <m/>
    <s v="BKKFE2001704"/>
    <m/>
    <m/>
    <m/>
    <m/>
  </r>
  <r>
    <x v="140"/>
    <x v="0"/>
    <x v="771"/>
    <s v="수리 159차"/>
    <m/>
    <n v="1"/>
    <m/>
    <n v="20"/>
    <n v="20"/>
    <m/>
    <m/>
    <n v="1"/>
    <s v="44035Container q'ty"/>
    <s v="44035Pallet "/>
    <n v="20"/>
    <s v="Pallet "/>
    <s v="몬 스위트칠리소스 5L"/>
    <m/>
    <n v="1"/>
    <s v="BKKFE2001722"/>
    <m/>
    <m/>
    <m/>
    <m/>
  </r>
  <r>
    <x v="140"/>
    <x v="0"/>
    <x v="772"/>
    <s v="수리 160차"/>
    <m/>
    <n v="1"/>
    <m/>
    <n v="20"/>
    <n v="20"/>
    <m/>
    <m/>
    <n v="1"/>
    <s v="44035Container q'ty"/>
    <s v="44035Pallet "/>
    <n v="20"/>
    <s v="Pallet "/>
    <s v="몬 스위트칠리소스 5L"/>
    <m/>
    <n v="1"/>
    <s v="BKKFE2001722"/>
    <m/>
    <m/>
    <m/>
    <m/>
  </r>
  <r>
    <x v="140"/>
    <x v="6"/>
    <x v="773"/>
    <n v="533647"/>
    <m/>
    <n v="1"/>
    <m/>
    <s v="직상작업"/>
    <s v="직상작업"/>
    <n v="115"/>
    <m/>
    <n v="1"/>
    <s v="44035Container q'ty"/>
    <s v="44035bulk"/>
    <n v="30"/>
    <s v="bulk"/>
    <s v="전자부품"/>
    <m/>
    <n v="2"/>
    <s v="WDFCGBF24022118A"/>
    <m/>
    <m/>
    <m/>
    <m/>
  </r>
  <r>
    <x v="140"/>
    <x v="6"/>
    <x v="773"/>
    <n v="533647"/>
    <m/>
    <m/>
    <m/>
    <s v="직상작업"/>
    <s v="직상작업"/>
    <n v="96"/>
    <m/>
    <n v="0"/>
    <s v="44035Container q'ty"/>
    <s v="44035bulk"/>
    <m/>
    <s v="bulk"/>
    <s v="전자부품"/>
    <m/>
    <n v="2"/>
    <s v="WDFCGBF24022118B"/>
    <m/>
    <m/>
    <m/>
    <m/>
  </r>
  <r>
    <x v="141"/>
    <x v="0"/>
    <x v="774"/>
    <s v="수리 161차"/>
    <m/>
    <n v="1"/>
    <m/>
    <n v="20"/>
    <n v="20"/>
    <m/>
    <m/>
    <n v="1"/>
    <s v="44036Container q'ty"/>
    <s v="44036Pallet "/>
    <n v="20"/>
    <s v="Pallet "/>
    <s v="몬 스위트칠리소스 5L"/>
    <m/>
    <n v="1"/>
    <s v="BKKFE2001722"/>
    <m/>
    <m/>
    <m/>
    <m/>
  </r>
  <r>
    <x v="141"/>
    <x v="0"/>
    <x v="775"/>
    <s v="수리 162차"/>
    <m/>
    <n v="1"/>
    <m/>
    <n v="20"/>
    <n v="20"/>
    <m/>
    <m/>
    <n v="1"/>
    <s v="44036Container q'ty"/>
    <s v="44036Pallet "/>
    <n v="20"/>
    <s v="Pallet "/>
    <s v="몬 스위트칠리소스 5L"/>
    <m/>
    <n v="1"/>
    <s v="BKKFE2001722"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3"/>
    <x v="2"/>
    <x v="776"/>
    <s v="WHLI256512"/>
    <n v="1"/>
    <m/>
    <m/>
    <n v="44"/>
    <n v="1015"/>
    <m/>
    <m/>
    <n v="1"/>
    <s v="44039Container q'ty"/>
    <s v="44039bulk"/>
    <m/>
    <s v="bulk"/>
    <m/>
    <m/>
    <n v="2"/>
    <s v="PLITW4B01201"/>
    <m/>
    <m/>
    <m/>
    <m/>
  </r>
  <r>
    <x v="143"/>
    <x v="2"/>
    <x v="777"/>
    <s v="WHLI250453"/>
    <n v="1"/>
    <m/>
    <m/>
    <n v="52"/>
    <n v="1235"/>
    <m/>
    <m/>
    <n v="1"/>
    <s v="44039Container q'ty"/>
    <s v="44039bulk"/>
    <m/>
    <s v="bulk"/>
    <m/>
    <m/>
    <n v="2"/>
    <s v="PLITW4B01201"/>
    <m/>
    <m/>
    <m/>
    <m/>
  </r>
  <r>
    <x v="143"/>
    <x v="2"/>
    <x v="778"/>
    <s v="WHLI250534"/>
    <n v="1"/>
    <m/>
    <m/>
    <n v="43"/>
    <n v="550"/>
    <m/>
    <m/>
    <n v="1"/>
    <s v="44039Container q'ty"/>
    <s v="44039bulk"/>
    <m/>
    <s v="bulk"/>
    <m/>
    <m/>
    <n v="2"/>
    <s v="PLITW4B01201"/>
    <m/>
    <m/>
    <m/>
    <m/>
  </r>
  <r>
    <x v="143"/>
    <x v="2"/>
    <x v="779"/>
    <s v="WHLI277409"/>
    <m/>
    <n v="1"/>
    <m/>
    <n v="15"/>
    <n v="710"/>
    <m/>
    <m/>
    <n v="1"/>
    <s v="44039Container q'ty"/>
    <s v="44039bulk"/>
    <m/>
    <s v="bulk"/>
    <m/>
    <m/>
    <n v="2"/>
    <s v="PLITW4B01201"/>
    <m/>
    <m/>
    <m/>
    <m/>
  </r>
  <r>
    <x v="143"/>
    <x v="0"/>
    <x v="780"/>
    <s v="유니온 11차"/>
    <n v="1"/>
    <m/>
    <m/>
    <m/>
    <n v="2016"/>
    <m/>
    <m/>
    <n v="1"/>
    <s v="44039Container q'ty"/>
    <s v="44039bulk"/>
    <m/>
    <s v="bulk"/>
    <s v="몬 라이스누들 3mm"/>
    <m/>
    <n v="2"/>
    <s v="HFIBKO070061"/>
    <m/>
    <m/>
    <m/>
    <m/>
  </r>
  <r>
    <x v="143"/>
    <x v="0"/>
    <x v="781"/>
    <s v="유니온 12차"/>
    <n v="1"/>
    <m/>
    <m/>
    <m/>
    <n v="300"/>
    <m/>
    <m/>
    <n v="1"/>
    <s v="44039Container q'ty"/>
    <s v="44039bulk"/>
    <m/>
    <s v="bulk"/>
    <s v="쌀국수 한그릇 320"/>
    <m/>
    <n v="2"/>
    <s v="HFIBKO070060"/>
    <m/>
    <m/>
    <m/>
    <m/>
  </r>
  <r>
    <x v="143"/>
    <x v="0"/>
    <x v="781"/>
    <s v="유니온 12차"/>
    <m/>
    <m/>
    <m/>
    <m/>
    <n v="1152"/>
    <m/>
    <m/>
    <n v="0"/>
    <s v="44039Container q'ty"/>
    <s v="44039bulk"/>
    <m/>
    <s v="bulk"/>
    <s v="몬 라이스누들 5mm 250g"/>
    <m/>
    <m/>
    <s v="HFIBKO070060"/>
    <m/>
    <m/>
    <m/>
    <m/>
  </r>
  <r>
    <x v="143"/>
    <x v="0"/>
    <x v="781"/>
    <s v="유니온 12차"/>
    <m/>
    <m/>
    <m/>
    <m/>
    <n v="504"/>
    <m/>
    <m/>
    <n v="0"/>
    <s v="44039Container q'ty"/>
    <s v="44039bulk"/>
    <m/>
    <s v="bulk"/>
    <s v="몬 라이스누들 10mm 250g"/>
    <m/>
    <m/>
    <s v="HFIBKO070060"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4"/>
    <x v="1"/>
    <x v="782"/>
    <s v="HAS869408"/>
    <m/>
    <n v="1"/>
    <m/>
    <n v="21"/>
    <n v="1540"/>
    <m/>
    <m/>
    <n v="1"/>
    <s v="44040Container q'ty"/>
    <s v="44040bulk"/>
    <m/>
    <s v="bulk"/>
    <s v="15KG설탕"/>
    <m/>
    <n v="2"/>
    <s v="HFIBKO070083"/>
    <m/>
    <m/>
    <m/>
    <m/>
  </r>
  <r>
    <x v="144"/>
    <x v="1"/>
    <x v="783"/>
    <s v="HAS869371"/>
    <m/>
    <n v="1"/>
    <m/>
    <n v="21"/>
    <n v="1540"/>
    <m/>
    <m/>
    <n v="1"/>
    <s v="44040Container q'ty"/>
    <s v="44040bulk"/>
    <m/>
    <s v="bulk"/>
    <s v="15KG설탕"/>
    <m/>
    <n v="2"/>
    <s v="HFIBKO070083"/>
    <m/>
    <m/>
    <m/>
    <m/>
  </r>
  <r>
    <x v="144"/>
    <x v="1"/>
    <x v="784"/>
    <s v="HAS869428"/>
    <m/>
    <n v="1"/>
    <m/>
    <n v="21"/>
    <n v="1540"/>
    <m/>
    <m/>
    <n v="1"/>
    <s v="44040Container q'ty"/>
    <s v="44040bulk"/>
    <m/>
    <s v="bulk"/>
    <s v="15KG설탕"/>
    <m/>
    <n v="2"/>
    <s v="HFIBKO070083"/>
    <m/>
    <m/>
    <m/>
    <m/>
  </r>
  <r>
    <x v="144"/>
    <x v="1"/>
    <x v="785"/>
    <s v="HAS869416"/>
    <m/>
    <n v="1"/>
    <m/>
    <n v="21"/>
    <n v="1540"/>
    <m/>
    <m/>
    <n v="1"/>
    <s v="44040Container q'ty"/>
    <s v="44040bulk"/>
    <m/>
    <s v="bulk"/>
    <s v="15KG설탕"/>
    <m/>
    <n v="2"/>
    <s v="HFIBKO070083"/>
    <m/>
    <m/>
    <m/>
    <m/>
  </r>
  <r>
    <x v="144"/>
    <x v="1"/>
    <x v="786"/>
    <s v="HAS869352"/>
    <m/>
    <n v="1"/>
    <m/>
    <n v="21"/>
    <n v="1540"/>
    <m/>
    <m/>
    <n v="1"/>
    <s v="44040Container q'ty"/>
    <s v="44040bulk"/>
    <m/>
    <s v="bulk"/>
    <s v="15KG설탕"/>
    <m/>
    <n v="2"/>
    <s v="HFIBKO070083"/>
    <m/>
    <m/>
    <m/>
    <m/>
  </r>
  <r>
    <x v="144"/>
    <x v="1"/>
    <x v="787"/>
    <s v="HAS869401"/>
    <m/>
    <n v="1"/>
    <m/>
    <n v="21"/>
    <n v="1540"/>
    <m/>
    <m/>
    <n v="1"/>
    <s v="44040Container q'ty"/>
    <s v="44040bulk"/>
    <m/>
    <s v="bulk"/>
    <s v="15KG설탕"/>
    <m/>
    <m/>
    <s v="HFIBKO070083"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5"/>
    <x v="0"/>
    <x v="788"/>
    <s v="isfi 8차(면세)"/>
    <m/>
    <n v="1"/>
    <m/>
    <m/>
    <n v="2160"/>
    <m/>
    <m/>
    <n v="1"/>
    <s v="44041Container q'ty"/>
    <s v="44041Pallet "/>
    <m/>
    <s v="Pallet "/>
    <s v="파슬리 12g"/>
    <m/>
    <n v="1"/>
    <s v="NLES200504"/>
    <m/>
    <m/>
    <m/>
    <m/>
  </r>
  <r>
    <x v="145"/>
    <x v="0"/>
    <x v="788"/>
    <s v="isfi 8차(과세)"/>
    <m/>
    <m/>
    <m/>
    <m/>
    <n v="521"/>
    <m/>
    <m/>
    <n v="0"/>
    <s v="44041Container q'ty"/>
    <s v="44041Pallet "/>
    <m/>
    <s v="Pallet "/>
    <s v="시나몬 파우더 40g"/>
    <m/>
    <m/>
    <s v="NLES200504"/>
    <m/>
    <m/>
    <m/>
    <m/>
  </r>
  <r>
    <x v="145"/>
    <x v="0"/>
    <x v="3"/>
    <s v="세계 69차"/>
    <n v="1"/>
    <m/>
    <m/>
    <n v="10"/>
    <n v="10"/>
    <m/>
    <m/>
    <n v="1"/>
    <s v="44041Container q'ty"/>
    <s v="44041Pallet "/>
    <m/>
    <s v="Pallet "/>
    <s v="뉴 월남쌈(원형16cm) 300g"/>
    <m/>
    <n v="1"/>
    <m/>
    <m/>
    <m/>
    <m/>
    <m/>
  </r>
  <r>
    <x v="145"/>
    <x v="0"/>
    <x v="3"/>
    <s v="세계 70차"/>
    <m/>
    <m/>
    <m/>
    <n v="6"/>
    <n v="6"/>
    <m/>
    <m/>
    <n v="0"/>
    <s v="44041Container q'ty"/>
    <s v="44041Pallet "/>
    <m/>
    <s v="Pallet "/>
    <s v="몬 월남쌈(사각16cm) 200g"/>
    <m/>
    <m/>
    <m/>
    <m/>
    <m/>
    <m/>
    <m/>
  </r>
  <r>
    <x v="145"/>
    <x v="0"/>
    <x v="3"/>
    <s v="세계 70차"/>
    <m/>
    <m/>
    <m/>
    <n v="4"/>
    <n v="4"/>
    <m/>
    <m/>
    <n v="0"/>
    <s v="44041Container q'ty"/>
    <s v="44041Pallet "/>
    <m/>
    <s v="Pallet "/>
    <s v="몬 월남쌈(원형16cm) 500g"/>
    <m/>
    <m/>
    <m/>
    <m/>
    <m/>
    <m/>
    <m/>
  </r>
  <r>
    <x v="145"/>
    <x v="1"/>
    <x v="789"/>
    <s v="HAS869422"/>
    <m/>
    <n v="1"/>
    <m/>
    <n v="21"/>
    <n v="1540"/>
    <m/>
    <m/>
    <n v="1"/>
    <s v="44041Container q'ty"/>
    <s v="44041bulk"/>
    <m/>
    <s v="bulk"/>
    <s v="15KG설탕"/>
    <m/>
    <n v="2"/>
    <s v="HFIBKO070083"/>
    <m/>
    <m/>
    <m/>
    <m/>
  </r>
  <r>
    <x v="145"/>
    <x v="1"/>
    <x v="790"/>
    <s v="HAS869417"/>
    <m/>
    <n v="1"/>
    <m/>
    <n v="21"/>
    <n v="1540"/>
    <m/>
    <m/>
    <n v="1"/>
    <s v="44041Container q'ty"/>
    <s v="44041bulk"/>
    <m/>
    <s v="bulk"/>
    <s v="15KG설탕"/>
    <m/>
    <n v="2"/>
    <s v="HFIBKO070083"/>
    <m/>
    <m/>
    <m/>
    <m/>
  </r>
  <r>
    <x v="145"/>
    <x v="1"/>
    <x v="791"/>
    <s v="HAS869354"/>
    <m/>
    <n v="1"/>
    <m/>
    <n v="21"/>
    <n v="1540"/>
    <m/>
    <m/>
    <n v="1"/>
    <s v="44041Container q'ty"/>
    <s v="44041bulk"/>
    <m/>
    <s v="bulk"/>
    <s v="15KG설탕"/>
    <m/>
    <n v="2"/>
    <s v="HFIBKO070083"/>
    <m/>
    <m/>
    <m/>
    <m/>
  </r>
  <r>
    <x v="145"/>
    <x v="1"/>
    <x v="792"/>
    <s v="HAS869353"/>
    <m/>
    <n v="1"/>
    <m/>
    <n v="21"/>
    <n v="1540"/>
    <m/>
    <m/>
    <n v="1"/>
    <s v="44041Container q'ty"/>
    <s v="44041bulk"/>
    <m/>
    <s v="bulk"/>
    <s v="15KG설탕"/>
    <m/>
    <n v="2"/>
    <s v="HFIBKO070083"/>
    <m/>
    <m/>
    <m/>
    <m/>
  </r>
  <r>
    <x v="145"/>
    <x v="1"/>
    <x v="793"/>
    <s v="HAS869415"/>
    <m/>
    <n v="1"/>
    <m/>
    <n v="22"/>
    <n v="1540"/>
    <m/>
    <m/>
    <n v="1"/>
    <s v="44041Container q'ty"/>
    <s v="44041bulk"/>
    <m/>
    <s v="bulk"/>
    <s v="15KG설탕"/>
    <m/>
    <n v="2"/>
    <s v="HFIBKO070083"/>
    <m/>
    <m/>
    <m/>
    <m/>
  </r>
  <r>
    <x v="145"/>
    <x v="1"/>
    <x v="794"/>
    <s v="HAS869364"/>
    <m/>
    <n v="1"/>
    <m/>
    <n v="22"/>
    <n v="1540"/>
    <m/>
    <m/>
    <n v="1"/>
    <s v="44041Container q'ty"/>
    <s v="44041bulk"/>
    <m/>
    <s v="bulk"/>
    <s v="15KG설탕"/>
    <m/>
    <n v="2"/>
    <s v="HFIBKO070083"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6"/>
    <x v="1"/>
    <x v="795"/>
    <s v="HAS869474"/>
    <m/>
    <n v="1"/>
    <m/>
    <n v="22"/>
    <n v="1540"/>
    <m/>
    <m/>
    <n v="1"/>
    <s v="44042Container q'ty"/>
    <s v="44042bulk"/>
    <m/>
    <s v="bulk"/>
    <s v="15KG설탕"/>
    <m/>
    <n v="2"/>
    <s v="HFIBKO070083"/>
    <m/>
    <m/>
    <m/>
    <m/>
  </r>
  <r>
    <x v="146"/>
    <x v="1"/>
    <x v="796"/>
    <s v="HAS869365"/>
    <m/>
    <n v="1"/>
    <m/>
    <n v="22"/>
    <n v="1540"/>
    <m/>
    <m/>
    <n v="1"/>
    <s v="44042Container q'ty"/>
    <s v="44042bulk"/>
    <m/>
    <s v="bulk"/>
    <s v="15KG설탕"/>
    <m/>
    <n v="2"/>
    <s v="HFIBKO070083"/>
    <m/>
    <m/>
    <m/>
    <m/>
  </r>
  <r>
    <x v="146"/>
    <x v="1"/>
    <x v="797"/>
    <s v="HAS869369"/>
    <m/>
    <n v="1"/>
    <m/>
    <n v="22"/>
    <n v="1540"/>
    <m/>
    <m/>
    <n v="1"/>
    <s v="44042Container q'ty"/>
    <s v="44042bulk"/>
    <m/>
    <s v="bulk"/>
    <s v="15KG설탕"/>
    <m/>
    <n v="2"/>
    <s v="HFIBKO070083"/>
    <m/>
    <m/>
    <m/>
    <m/>
  </r>
  <r>
    <x v="146"/>
    <x v="1"/>
    <x v="798"/>
    <s v="HAS869356"/>
    <m/>
    <n v="1"/>
    <m/>
    <n v="22"/>
    <n v="1540"/>
    <m/>
    <m/>
    <n v="1"/>
    <s v="44042Container q'ty"/>
    <s v="44042bulk"/>
    <m/>
    <s v="bulk"/>
    <s v="15KG설탕"/>
    <m/>
    <n v="2"/>
    <s v="HFIBKO070083"/>
    <m/>
    <m/>
    <m/>
    <m/>
  </r>
  <r>
    <x v="146"/>
    <x v="1"/>
    <x v="799"/>
    <s v="HAS869372"/>
    <m/>
    <n v="1"/>
    <m/>
    <n v="22"/>
    <n v="1540"/>
    <m/>
    <m/>
    <n v="1"/>
    <s v="44042Container q'ty"/>
    <s v="44042bulk"/>
    <m/>
    <s v="bulk"/>
    <s v="15KG설탕"/>
    <m/>
    <n v="2"/>
    <s v="HFIBKO070083"/>
    <m/>
    <m/>
    <m/>
    <m/>
  </r>
  <r>
    <x v="146"/>
    <x v="0"/>
    <x v="3"/>
    <s v="유니온 13차"/>
    <n v="1"/>
    <m/>
    <m/>
    <m/>
    <n v="1860"/>
    <m/>
    <m/>
    <n v="1"/>
    <s v="44042Container q'ty"/>
    <s v="44042bulk"/>
    <m/>
    <s v="bulk"/>
    <s v="몬 버미셀리 250g"/>
    <m/>
    <n v="2"/>
    <s v="HFIBKO070113"/>
    <m/>
    <m/>
    <m/>
    <s v="7/30(목) or 7/31(금)"/>
  </r>
  <r>
    <x v="146"/>
    <x v="0"/>
    <x v="3"/>
    <s v="세계 71차"/>
    <n v="1"/>
    <m/>
    <m/>
    <n v="10"/>
    <n v="10"/>
    <m/>
    <m/>
    <n v="1"/>
    <s v="44042Container q'ty"/>
    <s v="44042Pallet "/>
    <m/>
    <s v="Pallet "/>
    <s v="뉴 월남쌈(원형16cm) 300g"/>
    <m/>
    <n v="1"/>
    <m/>
    <m/>
    <m/>
    <m/>
    <m/>
  </r>
  <r>
    <x v="146"/>
    <x v="0"/>
    <x v="3"/>
    <s v="세계 72차"/>
    <m/>
    <m/>
    <m/>
    <n v="10"/>
    <n v="10"/>
    <m/>
    <m/>
    <n v="0"/>
    <s v="44042Container q'ty"/>
    <s v="44042Pallet "/>
    <m/>
    <s v="Pallet "/>
    <s v="뉴 월남쌈(사각16cm) 300g"/>
    <m/>
    <m/>
    <m/>
    <m/>
    <m/>
    <m/>
    <m/>
  </r>
  <r>
    <x v="146"/>
    <x v="0"/>
    <x v="3"/>
    <s v="수리 139차"/>
    <m/>
    <n v="1"/>
    <m/>
    <n v="20"/>
    <n v="20"/>
    <m/>
    <m/>
    <n v="1"/>
    <s v="44042Container q'ty"/>
    <s v="44042Pallet "/>
    <m/>
    <s v="Pallet "/>
    <s v="몬 스위트칠리소스 295ml"/>
    <m/>
    <n v="1"/>
    <m/>
    <m/>
    <m/>
    <m/>
    <m/>
  </r>
  <r>
    <x v="146"/>
    <x v="0"/>
    <x v="3"/>
    <s v="수리 163차"/>
    <m/>
    <n v="1"/>
    <m/>
    <n v="20"/>
    <n v="20"/>
    <m/>
    <m/>
    <n v="1"/>
    <s v="44042Container q'ty"/>
    <s v="44042Pallet "/>
    <m/>
    <s v="Pallet "/>
    <s v="몬 스위트칠리소스 5L"/>
    <m/>
    <n v="1"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7"/>
    <x v="0"/>
    <x v="3"/>
    <s v="수리 164차"/>
    <m/>
    <n v="1"/>
    <m/>
    <n v="20"/>
    <n v="20"/>
    <m/>
    <m/>
    <n v="1"/>
    <s v="44043Container q'ty"/>
    <s v="44043Pallet "/>
    <m/>
    <s v="Pallet "/>
    <s v="몬 스위트칠리소스 5L"/>
    <m/>
    <n v="1"/>
    <m/>
    <m/>
    <m/>
    <m/>
    <m/>
  </r>
  <r>
    <x v="147"/>
    <x v="0"/>
    <x v="3"/>
    <s v="수리 165차"/>
    <m/>
    <n v="1"/>
    <m/>
    <n v="20"/>
    <n v="20"/>
    <m/>
    <m/>
    <n v="1"/>
    <s v="44043Container q'ty"/>
    <s v="44043Pallet "/>
    <m/>
    <s v="Pallet "/>
    <s v="몬 스위트칠리소스 5L"/>
    <m/>
    <n v="1"/>
    <m/>
    <m/>
    <m/>
    <m/>
    <m/>
  </r>
  <r>
    <x v="147"/>
    <x v="0"/>
    <x v="3"/>
    <s v="수리 166차"/>
    <m/>
    <n v="1"/>
    <m/>
    <n v="13"/>
    <n v="13"/>
    <m/>
    <m/>
    <n v="1"/>
    <s v="44043Container q'ty"/>
    <s v="44043Pallet "/>
    <m/>
    <s v="Pallet "/>
    <s v="몬 스위트칠리소스 5L"/>
    <m/>
    <n v="1"/>
    <m/>
    <m/>
    <m/>
    <m/>
    <m/>
  </r>
  <r>
    <x v="147"/>
    <x v="0"/>
    <x v="3"/>
    <s v="수리 166차"/>
    <m/>
    <m/>
    <m/>
    <n v="5"/>
    <n v="5"/>
    <m/>
    <m/>
    <n v="0"/>
    <s v="44043Container q'ty"/>
    <s v="44043Pallet "/>
    <m/>
    <s v="Pallet "/>
    <s v="몬 파인애플 월남쌈소스 295ml"/>
    <m/>
    <m/>
    <m/>
    <m/>
    <m/>
    <m/>
    <m/>
  </r>
  <r>
    <x v="147"/>
    <x v="0"/>
    <x v="3"/>
    <s v="수리 166차"/>
    <m/>
    <m/>
    <m/>
    <n v="2"/>
    <n v="2"/>
    <m/>
    <m/>
    <n v="0"/>
    <s v="44043Container q'ty"/>
    <s v="44043Pallet "/>
    <m/>
    <s v="Pallet "/>
    <s v="하이몬 해선장소스 260g"/>
    <m/>
    <m/>
    <m/>
    <m/>
    <m/>
    <m/>
    <m/>
  </r>
  <r>
    <x v="147"/>
    <x v="0"/>
    <x v="3"/>
    <s v="수리 167차"/>
    <m/>
    <n v="1"/>
    <m/>
    <n v="10"/>
    <n v="10"/>
    <m/>
    <m/>
    <n v="1"/>
    <s v="44043Container q'ty"/>
    <s v="44043Pallet "/>
    <m/>
    <s v="Pallet "/>
    <s v="몬 스위트칠리소스 5L"/>
    <m/>
    <n v="1"/>
    <m/>
    <m/>
    <m/>
    <m/>
    <m/>
  </r>
  <r>
    <x v="147"/>
    <x v="0"/>
    <x v="3"/>
    <s v="수리 167차"/>
    <m/>
    <m/>
    <m/>
    <n v="3"/>
    <n v="3"/>
    <m/>
    <m/>
    <n v="0"/>
    <s v="44043Container q'ty"/>
    <s v="44043Pallet "/>
    <m/>
    <s v="Pallet "/>
    <s v="수리 레드칠리피클 227g"/>
    <m/>
    <m/>
    <m/>
    <m/>
    <m/>
    <m/>
    <m/>
  </r>
  <r>
    <x v="147"/>
    <x v="0"/>
    <x v="3"/>
    <s v="수리 167차"/>
    <m/>
    <m/>
    <m/>
    <n v="5"/>
    <n v="5"/>
    <m/>
    <m/>
    <n v="0"/>
    <s v="44043Container q'ty"/>
    <s v="44043Pallet "/>
    <m/>
    <s v="Pallet "/>
    <s v="수리 칠리페이스트(볶음) 454g"/>
    <m/>
    <m/>
    <m/>
    <m/>
    <m/>
    <m/>
    <m/>
  </r>
  <r>
    <x v="147"/>
    <x v="0"/>
    <x v="3"/>
    <s v="수리 167차"/>
    <m/>
    <m/>
    <m/>
    <n v="2"/>
    <n v="2"/>
    <m/>
    <m/>
    <n v="0"/>
    <s v="44043Container q'ty"/>
    <s v="44043Pallet "/>
    <m/>
    <s v="Pallet "/>
    <s v="몬 분짜소스 295ml"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"/>
    <x v="800"/>
    <m/>
    <n v="1"/>
    <m/>
    <m/>
    <n v="26"/>
    <m/>
    <n v="310"/>
    <m/>
    <n v="1"/>
    <s v="Container q'ty"/>
    <s v="Pallet "/>
    <m/>
    <s v="Pallet "/>
    <s v="OPP 필름"/>
    <m/>
    <n v="1"/>
    <s v="SSE00700080"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"/>
    <x v="801"/>
    <s v="FONTERRAN1"/>
    <m/>
    <n v="1"/>
    <m/>
    <m/>
    <m/>
    <m/>
    <m/>
    <n v="1"/>
    <s v="Container q'ty"/>
    <s v="Pallet "/>
    <m/>
    <s v="Pallet "/>
    <s v="에드블펫-상온버터(1,250KG)"/>
    <m/>
    <n v="1"/>
    <s v="MAEU607145154"/>
    <m/>
    <m/>
    <m/>
    <s v="8월 3일 OR 4일 중 입고"/>
  </r>
  <r>
    <x v="142"/>
    <x v="1"/>
    <x v="802"/>
    <s v="FONTERRAN1"/>
    <m/>
    <n v="1"/>
    <m/>
    <m/>
    <m/>
    <m/>
    <m/>
    <n v="1"/>
    <s v="Container q'ty"/>
    <s v="Pallet "/>
    <m/>
    <s v="Pallet "/>
    <s v="에드블펫-상온버터(1,250KG)"/>
    <m/>
    <n v="1"/>
    <s v="MAEU607145154"/>
    <m/>
    <m/>
    <m/>
    <m/>
  </r>
  <r>
    <x v="142"/>
    <x v="1"/>
    <x v="803"/>
    <s v="FONTERRAN1"/>
    <m/>
    <n v="1"/>
    <m/>
    <m/>
    <m/>
    <m/>
    <m/>
    <n v="1"/>
    <s v="Container q'ty"/>
    <s v="Pallet "/>
    <m/>
    <s v="Pallet "/>
    <s v="에드블펫-상온버터(1,250KG)"/>
    <m/>
    <n v="1"/>
    <s v="MAEU607145154"/>
    <m/>
    <m/>
    <m/>
    <m/>
  </r>
  <r>
    <x v="142"/>
    <x v="1"/>
    <x v="804"/>
    <s v="FONTERRAN1"/>
    <m/>
    <n v="1"/>
    <m/>
    <m/>
    <m/>
    <m/>
    <m/>
    <n v="1"/>
    <s v="Container q'ty"/>
    <s v="Pallet "/>
    <m/>
    <s v="Pallet "/>
    <s v="에드블펫-상온버터(1,250KG)"/>
    <m/>
    <n v="1"/>
    <s v="MAEU607145154"/>
    <m/>
    <m/>
    <m/>
    <m/>
  </r>
  <r>
    <x v="142"/>
    <x v="1"/>
    <x v="805"/>
    <s v="FONTERRAN1"/>
    <m/>
    <n v="1"/>
    <m/>
    <m/>
    <m/>
    <m/>
    <m/>
    <n v="1"/>
    <s v="Container q'ty"/>
    <s v="Pallet "/>
    <m/>
    <s v="Pallet "/>
    <s v="에드블펫-상온버터(1,250KG)"/>
    <m/>
    <n v="1"/>
    <s v="MAEU607145154"/>
    <m/>
    <m/>
    <m/>
    <m/>
  </r>
  <r>
    <x v="142"/>
    <x v="1"/>
    <x v="3"/>
    <m/>
    <m/>
    <n v="1"/>
    <m/>
    <m/>
    <m/>
    <m/>
    <m/>
    <n v="1"/>
    <s v="Container q'ty"/>
    <s v="bulk"/>
    <m/>
    <s v="bulk"/>
    <s v="말레이시아산 채종유"/>
    <m/>
    <n v="2"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s v="Container q'ty"/>
    <s v=""/>
    <m/>
    <m/>
    <m/>
    <m/>
    <m/>
    <m/>
    <m/>
    <m/>
    <m/>
    <m/>
  </r>
  <r>
    <x v="142"/>
    <x v="17"/>
    <x v="3"/>
    <m/>
    <m/>
    <m/>
    <m/>
    <m/>
    <m/>
    <m/>
    <m/>
    <n v="0"/>
    <m/>
    <m/>
    <m/>
    <m/>
    <m/>
    <m/>
    <m/>
    <m/>
    <m/>
    <m/>
    <m/>
    <m/>
  </r>
  <r>
    <x v="142"/>
    <x v="17"/>
    <x v="3"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0">
  <r>
    <x v="0"/>
    <x v="0"/>
    <x v="0"/>
    <s v="유니온 36차"/>
    <n v="1"/>
    <m/>
    <m/>
    <n v="31"/>
    <n v="1860"/>
    <m/>
    <m/>
    <n v="1"/>
    <s v="45659Container q'ty"/>
    <s v="45659bulk"/>
    <n v="160"/>
    <s v="bulk"/>
    <x v="0"/>
    <m/>
    <m/>
    <s v="KTHSE2401295"/>
    <n v="12834"/>
    <n v="1860"/>
    <n v="6.9"/>
    <m/>
  </r>
  <r>
    <x v="0"/>
    <x v="0"/>
    <x v="1"/>
    <s v="The Spice Factory 7차(과세)"/>
    <m/>
    <n v="1"/>
    <m/>
    <n v="7"/>
    <n v="1680"/>
    <m/>
    <m/>
    <n v="1"/>
    <s v="45659Container q'ty"/>
    <s v="45659Pallet "/>
    <n v="20"/>
    <s v="Pallet "/>
    <x v="1"/>
    <m/>
    <m/>
    <s v="APO241260"/>
    <m/>
    <m/>
    <n v="0"/>
    <m/>
  </r>
  <r>
    <x v="0"/>
    <x v="0"/>
    <x v="2"/>
    <s v="세계 135차"/>
    <n v="1"/>
    <m/>
    <m/>
    <n v="10"/>
    <n v="10"/>
    <m/>
    <m/>
    <n v="1"/>
    <s v="45659Container q'ty"/>
    <s v="45659Pallet "/>
    <n v="40"/>
    <s v="Pallet "/>
    <x v="2"/>
    <m/>
    <m/>
    <s v="PNCHCM2412015"/>
    <m/>
    <m/>
    <n v="0"/>
    <s v="습기"/>
  </r>
  <r>
    <x v="0"/>
    <x v="0"/>
    <x v="2"/>
    <s v="세계 136차"/>
    <m/>
    <m/>
    <m/>
    <n v="10"/>
    <n v="10"/>
    <m/>
    <m/>
    <n v="0"/>
    <s v="45659Container q'ty"/>
    <s v="45659Pallet "/>
    <m/>
    <s v="Pallet "/>
    <x v="3"/>
    <m/>
    <m/>
    <s v="PNCHCM2412015"/>
    <m/>
    <m/>
    <n v="0"/>
    <s v="습기"/>
  </r>
  <r>
    <x v="0"/>
    <x v="1"/>
    <x v="3"/>
    <s v="NS2495984"/>
    <m/>
    <n v="1"/>
    <m/>
    <n v="8"/>
    <n v="595"/>
    <m/>
    <m/>
    <n v="1"/>
    <s v="45659Container q'ty"/>
    <s v="45659Pallet "/>
    <n v="20"/>
    <s v="Pallet "/>
    <x v="4"/>
    <m/>
    <m/>
    <s v="JKT0478499"/>
    <m/>
    <m/>
    <n v="0"/>
    <m/>
  </r>
  <r>
    <x v="0"/>
    <x v="2"/>
    <x v="4"/>
    <s v="023347"/>
    <m/>
    <n v="1"/>
    <m/>
    <n v="0"/>
    <m/>
    <n v="492"/>
    <m/>
    <n v="1"/>
    <s v="45659Container q'ty"/>
    <s v="45659bulk"/>
    <n v="40"/>
    <s v="bulk"/>
    <x v="5"/>
    <m/>
    <m/>
    <s v="WDFCGBF30612116"/>
    <n v="4610"/>
    <n v="492"/>
    <n v="9.3699186991869912"/>
    <m/>
  </r>
  <r>
    <x v="1"/>
    <x v="0"/>
    <x v="5"/>
    <s v="수리 268차"/>
    <m/>
    <n v="1"/>
    <m/>
    <n v="17"/>
    <n v="17"/>
    <m/>
    <m/>
    <n v="1"/>
    <s v="45660Container q'ty"/>
    <s v="45660Pallet "/>
    <n v="20"/>
    <s v="Pallet "/>
    <x v="6"/>
    <m/>
    <m/>
    <s v="KTHSE2401311"/>
    <m/>
    <m/>
    <n v="0"/>
    <m/>
  </r>
  <r>
    <x v="1"/>
    <x v="0"/>
    <x v="5"/>
    <s v="수리 268차"/>
    <m/>
    <m/>
    <m/>
    <n v="1"/>
    <n v="1"/>
    <m/>
    <m/>
    <n v="0"/>
    <s v="45660Container q'ty"/>
    <s v="45660Pallet "/>
    <m/>
    <s v="Pallet "/>
    <x v="7"/>
    <m/>
    <m/>
    <s v="KTHSE2401311"/>
    <m/>
    <m/>
    <n v="0"/>
    <m/>
  </r>
  <r>
    <x v="1"/>
    <x v="0"/>
    <x v="5"/>
    <s v="수리 268차"/>
    <m/>
    <m/>
    <m/>
    <n v="2"/>
    <n v="2"/>
    <m/>
    <m/>
    <n v="0"/>
    <s v="45660Container q'ty"/>
    <s v="45660Pallet "/>
    <m/>
    <s v="Pallet "/>
    <x v="8"/>
    <m/>
    <m/>
    <s v="KTHSE2401311"/>
    <m/>
    <m/>
    <n v="0"/>
    <m/>
  </r>
  <r>
    <x v="1"/>
    <x v="0"/>
    <x v="6"/>
    <s v="수리 269차"/>
    <m/>
    <n v="1"/>
    <m/>
    <n v="15"/>
    <n v="15"/>
    <m/>
    <m/>
    <n v="1"/>
    <s v="45660Container q'ty"/>
    <s v="45660Pallet "/>
    <n v="20"/>
    <s v="Pallet "/>
    <x v="6"/>
    <m/>
    <m/>
    <s v="KTHSE2401311"/>
    <m/>
    <m/>
    <n v="0"/>
    <m/>
  </r>
  <r>
    <x v="1"/>
    <x v="0"/>
    <x v="6"/>
    <s v="수리 269차"/>
    <m/>
    <m/>
    <m/>
    <n v="3"/>
    <n v="3"/>
    <m/>
    <m/>
    <n v="0"/>
    <s v="45660Container q'ty"/>
    <s v="45660Pallet "/>
    <m/>
    <s v="Pallet "/>
    <x v="9"/>
    <m/>
    <m/>
    <s v="KTHSE2401311"/>
    <m/>
    <m/>
    <n v="0"/>
    <m/>
  </r>
  <r>
    <x v="1"/>
    <x v="0"/>
    <x v="6"/>
    <s v="수리 269차"/>
    <m/>
    <m/>
    <m/>
    <n v="2"/>
    <n v="2"/>
    <m/>
    <m/>
    <n v="0"/>
    <s v="45660Container q'ty"/>
    <s v="45660Pallet "/>
    <m/>
    <s v="Pallet "/>
    <x v="10"/>
    <m/>
    <m/>
    <s v="KTHSE2401311"/>
    <m/>
    <m/>
    <n v="0"/>
    <m/>
  </r>
  <r>
    <x v="1"/>
    <x v="0"/>
    <x v="7"/>
    <s v="수리 270차"/>
    <m/>
    <n v="1"/>
    <m/>
    <n v="17"/>
    <n v="17"/>
    <m/>
    <m/>
    <n v="1"/>
    <s v="45660Container q'ty"/>
    <s v="45660Pallet "/>
    <n v="20"/>
    <s v="Pallet "/>
    <x v="6"/>
    <m/>
    <m/>
    <s v="KTHSE2401311"/>
    <m/>
    <m/>
    <n v="0"/>
    <m/>
  </r>
  <r>
    <x v="1"/>
    <x v="0"/>
    <x v="7"/>
    <s v="수리 270차"/>
    <m/>
    <m/>
    <m/>
    <n v="1"/>
    <n v="1"/>
    <m/>
    <m/>
    <n v="0"/>
    <s v="45660Container q'ty"/>
    <s v="45660Pallet "/>
    <m/>
    <s v="Pallet "/>
    <x v="11"/>
    <m/>
    <m/>
    <s v="KTHSE2401311"/>
    <m/>
    <m/>
    <n v="0"/>
    <m/>
  </r>
  <r>
    <x v="1"/>
    <x v="0"/>
    <x v="7"/>
    <s v="수리 270차"/>
    <m/>
    <m/>
    <m/>
    <n v="2"/>
    <n v="2"/>
    <m/>
    <m/>
    <n v="0"/>
    <s v="45660Container q'ty"/>
    <s v="45660Pallet "/>
    <m/>
    <s v="Pallet "/>
    <x v="12"/>
    <m/>
    <m/>
    <s v="KTHSE2401311"/>
    <m/>
    <m/>
    <n v="0"/>
    <m/>
  </r>
  <r>
    <x v="1"/>
    <x v="0"/>
    <x v="8"/>
    <s v="수리 271차"/>
    <m/>
    <n v="1"/>
    <m/>
    <n v="17"/>
    <n v="17"/>
    <m/>
    <m/>
    <n v="1"/>
    <s v="45660Container q'ty"/>
    <s v="45660Pallet "/>
    <n v="20"/>
    <s v="Pallet "/>
    <x v="6"/>
    <m/>
    <m/>
    <s v="KTHSE2401311"/>
    <m/>
    <m/>
    <n v="0"/>
    <m/>
  </r>
  <r>
    <x v="1"/>
    <x v="0"/>
    <x v="8"/>
    <s v="수리 271차"/>
    <m/>
    <m/>
    <m/>
    <n v="3"/>
    <n v="3"/>
    <m/>
    <m/>
    <n v="0"/>
    <s v="45660Container q'ty"/>
    <s v="45660Pallet "/>
    <m/>
    <s v="Pallet "/>
    <x v="13"/>
    <m/>
    <m/>
    <s v="KTHSE2401311"/>
    <m/>
    <m/>
    <n v="0"/>
    <m/>
  </r>
  <r>
    <x v="1"/>
    <x v="0"/>
    <x v="9"/>
    <s v="수리 281차"/>
    <m/>
    <n v="1"/>
    <m/>
    <n v="17"/>
    <n v="17"/>
    <m/>
    <m/>
    <n v="1"/>
    <s v="45660Container q'ty"/>
    <s v="45660Pallet "/>
    <n v="20"/>
    <s v="Pallet "/>
    <x v="6"/>
    <m/>
    <m/>
    <s v="KTHSE2401311"/>
    <m/>
    <m/>
    <n v="0"/>
    <m/>
  </r>
  <r>
    <x v="1"/>
    <x v="0"/>
    <x v="9"/>
    <s v="수리 281차"/>
    <m/>
    <m/>
    <m/>
    <n v="3"/>
    <n v="3"/>
    <m/>
    <m/>
    <n v="0"/>
    <s v="45660Container q'ty"/>
    <s v="45660Pallet "/>
    <m/>
    <s v="Pallet "/>
    <x v="14"/>
    <m/>
    <m/>
    <s v="KTHSE2401311"/>
    <m/>
    <m/>
    <n v="0"/>
    <m/>
  </r>
  <r>
    <x v="1"/>
    <x v="3"/>
    <x v="10"/>
    <n v="2636183"/>
    <n v="1"/>
    <m/>
    <m/>
    <n v="18"/>
    <m/>
    <n v="990"/>
    <m/>
    <n v="1"/>
    <s v="45660Container q'ty"/>
    <s v="45660Pallet "/>
    <n v="40"/>
    <s v="Pallet "/>
    <x v="15"/>
    <m/>
    <m/>
    <s v="ONEYGOAE40534300"/>
    <m/>
    <m/>
    <n v="0"/>
    <s v="8시 입고 후 15PL 출고"/>
  </r>
  <r>
    <x v="1"/>
    <x v="4"/>
    <x v="11"/>
    <s v="P347451"/>
    <m/>
    <n v="1"/>
    <m/>
    <n v="20"/>
    <n v="20"/>
    <m/>
    <m/>
    <n v="1"/>
    <s v="45660Container q'ty"/>
    <s v="45660Pallet "/>
    <n v="20"/>
    <s v="Pallet "/>
    <x v="16"/>
    <m/>
    <m/>
    <s v="DLCS12412234"/>
    <m/>
    <m/>
    <n v="0"/>
    <s v="통관후입고,13시 이후 입고"/>
  </r>
  <r>
    <x v="1"/>
    <x v="4"/>
    <x v="12"/>
    <s v="P347453"/>
    <m/>
    <n v="1"/>
    <m/>
    <n v="20"/>
    <n v="20"/>
    <m/>
    <m/>
    <n v="1"/>
    <s v="45660Container q'ty"/>
    <s v="45660Pallet "/>
    <n v="20"/>
    <s v="Pallet "/>
    <x v="16"/>
    <m/>
    <m/>
    <s v="DLCS12412234"/>
    <m/>
    <m/>
    <n v="0"/>
    <s v="실화주-에이치투케이,13시 이후 입고"/>
  </r>
  <r>
    <x v="1"/>
    <x v="5"/>
    <x v="13"/>
    <s v="0276066"/>
    <m/>
    <n v="1"/>
    <m/>
    <n v="20"/>
    <n v="640"/>
    <m/>
    <m/>
    <n v="1"/>
    <s v="45660Container q'ty"/>
    <s v="45660Pallet "/>
    <n v="20"/>
    <s v="Pallet "/>
    <x v="17"/>
    <m/>
    <m/>
    <s v="SDTINC2412023"/>
    <m/>
    <m/>
    <n v="0"/>
    <s v="1PL=32EA,14시 이후 입고"/>
  </r>
  <r>
    <x v="1"/>
    <x v="5"/>
    <x v="14"/>
    <s v="0277999"/>
    <m/>
    <n v="1"/>
    <m/>
    <n v="20"/>
    <n v="640"/>
    <m/>
    <m/>
    <n v="1"/>
    <s v="45660Container q'ty"/>
    <s v="45660Pallet "/>
    <n v="20"/>
    <s v="Pallet "/>
    <x v="17"/>
    <m/>
    <m/>
    <s v="SDTINC2412023"/>
    <m/>
    <m/>
    <n v="0"/>
    <s v="통관후입고,14시 이후 입고"/>
  </r>
  <r>
    <x v="1"/>
    <x v="6"/>
    <x v="15"/>
    <s v="PANP658612"/>
    <m/>
    <n v="1"/>
    <m/>
    <n v="8"/>
    <n v="600"/>
    <m/>
    <m/>
    <n v="1"/>
    <s v="45660Container q'ty"/>
    <s v="45660bulk"/>
    <n v="160"/>
    <s v="bulk"/>
    <x v="18"/>
    <m/>
    <m/>
    <s v="JYPRQD2501003"/>
    <n v="23800"/>
    <n v="1700"/>
    <n v="14"/>
    <m/>
  </r>
  <r>
    <x v="1"/>
    <x v="6"/>
    <x v="15"/>
    <s v="PANP658612"/>
    <m/>
    <m/>
    <m/>
    <n v="11"/>
    <n v="900"/>
    <m/>
    <m/>
    <n v="0"/>
    <s v="45660Container q'ty"/>
    <s v="45660bulk"/>
    <m/>
    <s v="bulk"/>
    <x v="19"/>
    <m/>
    <m/>
    <s v="JYPRQD2501003"/>
    <m/>
    <m/>
    <n v="0"/>
    <m/>
  </r>
  <r>
    <x v="1"/>
    <x v="6"/>
    <x v="15"/>
    <s v="PANP658612"/>
    <m/>
    <m/>
    <m/>
    <n v="2"/>
    <n v="100"/>
    <m/>
    <m/>
    <n v="0"/>
    <s v="45660Container q'ty"/>
    <s v="45660bulk"/>
    <m/>
    <s v="bulk"/>
    <x v="20"/>
    <m/>
    <m/>
    <s v="JYPRQD2501003"/>
    <m/>
    <m/>
    <n v="0"/>
    <m/>
  </r>
  <r>
    <x v="1"/>
    <x v="6"/>
    <x v="15"/>
    <s v="PANP658612"/>
    <m/>
    <m/>
    <m/>
    <n v="2"/>
    <n v="100"/>
    <m/>
    <m/>
    <n v="0"/>
    <s v="45660Container q'ty"/>
    <s v="45660bulk"/>
    <m/>
    <s v="bulk"/>
    <x v="21"/>
    <m/>
    <m/>
    <s v="JYPRQD2501003"/>
    <m/>
    <m/>
    <n v="0"/>
    <m/>
  </r>
  <r>
    <x v="2"/>
    <x v="0"/>
    <x v="16"/>
    <s v="타이코코넛 11차"/>
    <m/>
    <n v="1"/>
    <m/>
    <n v="5"/>
    <n v="5"/>
    <m/>
    <m/>
    <n v="1"/>
    <s v="45663Container q'ty"/>
    <s v="45663Pallet "/>
    <n v="20"/>
    <s v="Pallet "/>
    <x v="22"/>
    <m/>
    <m/>
    <s v="HFIBKO24C046"/>
    <m/>
    <m/>
    <n v="0"/>
    <m/>
  </r>
  <r>
    <x v="2"/>
    <x v="0"/>
    <x v="16"/>
    <s v="타이코코넛 11차"/>
    <m/>
    <m/>
    <m/>
    <n v="5"/>
    <n v="5"/>
    <m/>
    <m/>
    <n v="0"/>
    <s v="45663Container q'ty"/>
    <s v="45663Pallet "/>
    <m/>
    <s v="Pallet "/>
    <x v="23"/>
    <m/>
    <m/>
    <s v="HFIBKO24C046"/>
    <m/>
    <m/>
    <n v="0"/>
    <m/>
  </r>
  <r>
    <x v="2"/>
    <x v="0"/>
    <x v="17"/>
    <s v="유니온 42차"/>
    <n v="1"/>
    <m/>
    <m/>
    <n v="24"/>
    <n v="1728"/>
    <m/>
    <m/>
    <n v="1"/>
    <s v="45663Container q'ty"/>
    <s v="45663bulk"/>
    <n v="160"/>
    <s v="bulk"/>
    <x v="24"/>
    <m/>
    <m/>
    <s v="KTHSE2401334"/>
    <n v="14227.2"/>
    <n v="1968"/>
    <n v="7.229268292682927"/>
    <m/>
  </r>
  <r>
    <x v="2"/>
    <x v="0"/>
    <x v="17"/>
    <s v="유니온 42차"/>
    <m/>
    <m/>
    <m/>
    <n v="4"/>
    <n v="240"/>
    <m/>
    <m/>
    <n v="0"/>
    <s v="45663Container q'ty"/>
    <s v="45663bulk"/>
    <m/>
    <s v="bulk"/>
    <x v="25"/>
    <m/>
    <m/>
    <s v="KTHSE2401334"/>
    <m/>
    <m/>
    <n v="0"/>
    <m/>
  </r>
  <r>
    <x v="2"/>
    <x v="0"/>
    <x v="18"/>
    <s v="타이아시아 23차"/>
    <m/>
    <n v="1"/>
    <m/>
    <n v="10"/>
    <n v="10"/>
    <m/>
    <m/>
    <n v="1"/>
    <s v="45663Container q'ty"/>
    <s v="45663Pallet "/>
    <n v="20"/>
    <s v="Pallet "/>
    <x v="26"/>
    <m/>
    <m/>
    <s v="KTHSE2401337"/>
    <m/>
    <m/>
    <n v="0"/>
    <m/>
  </r>
  <r>
    <x v="2"/>
    <x v="1"/>
    <x v="19"/>
    <s v="0169240"/>
    <m/>
    <n v="1"/>
    <m/>
    <n v="18"/>
    <n v="1000"/>
    <m/>
    <m/>
    <n v="1"/>
    <s v="45663Container q'ty"/>
    <s v="45663bulk"/>
    <n v="160"/>
    <s v="bulk"/>
    <x v="27"/>
    <m/>
    <m/>
    <s v="TMXGICHD6820118"/>
    <n v="21000"/>
    <n v="1000"/>
    <n v="21"/>
    <m/>
  </r>
  <r>
    <x v="2"/>
    <x v="3"/>
    <x v="20"/>
    <n v="2159177"/>
    <m/>
    <n v="1"/>
    <m/>
    <n v="8"/>
    <m/>
    <n v="440"/>
    <m/>
    <n v="1"/>
    <s v="45663Container q'ty"/>
    <s v="45663Pallet "/>
    <n v="20"/>
    <s v="Pallet "/>
    <x v="15"/>
    <m/>
    <m/>
    <s v="MAEU720464811"/>
    <m/>
    <m/>
    <n v="0"/>
    <s v="9시 입고 후 6PL 출고"/>
  </r>
  <r>
    <x v="2"/>
    <x v="7"/>
    <x v="21"/>
    <m/>
    <m/>
    <m/>
    <n v="1"/>
    <n v="5"/>
    <m/>
    <n v="5"/>
    <m/>
    <n v="0"/>
    <s v="45663Container q'ty"/>
    <s v="45663Pallet "/>
    <n v="5"/>
    <s v="Pallet "/>
    <x v="28"/>
    <m/>
    <m/>
    <s v="F2-250106"/>
    <m/>
    <m/>
    <n v="0"/>
    <s v="당일 전량출고"/>
  </r>
  <r>
    <x v="3"/>
    <x v="0"/>
    <x v="22"/>
    <s v="푸드블레싱 16차"/>
    <m/>
    <n v="1"/>
    <m/>
    <n v="20"/>
    <n v="20"/>
    <m/>
    <m/>
    <n v="1"/>
    <s v="45664Container q'ty"/>
    <s v="45664Pallet "/>
    <n v="20"/>
    <s v="Pallet "/>
    <x v="29"/>
    <m/>
    <m/>
    <s v="HFIBKO24C045"/>
    <m/>
    <m/>
    <n v="0"/>
    <m/>
  </r>
  <r>
    <x v="3"/>
    <x v="0"/>
    <x v="23"/>
    <s v="세계 143차"/>
    <n v="1"/>
    <m/>
    <m/>
    <n v="10"/>
    <n v="10"/>
    <m/>
    <m/>
    <n v="1"/>
    <s v="45664Container q'ty"/>
    <s v="45664Pallet "/>
    <n v="40"/>
    <s v="Pallet "/>
    <x v="2"/>
    <m/>
    <m/>
    <s v="PNCHCM2412017"/>
    <m/>
    <m/>
    <n v="0"/>
    <s v="16PL만 습기"/>
  </r>
  <r>
    <x v="3"/>
    <x v="0"/>
    <x v="23"/>
    <s v="세계 144차"/>
    <m/>
    <m/>
    <m/>
    <n v="10"/>
    <n v="10"/>
    <m/>
    <m/>
    <n v="0"/>
    <s v="45664Container q'ty"/>
    <s v="45664Pallet "/>
    <m/>
    <s v="Pallet "/>
    <x v="3"/>
    <m/>
    <m/>
    <s v="PNCHCM2412017"/>
    <m/>
    <m/>
    <n v="0"/>
    <m/>
  </r>
  <r>
    <x v="3"/>
    <x v="0"/>
    <x v="24"/>
    <s v="유니온 43차"/>
    <n v="1"/>
    <m/>
    <m/>
    <n v="28"/>
    <n v="2016"/>
    <m/>
    <m/>
    <n v="1"/>
    <s v="45664Container q'ty"/>
    <s v="45664bulk"/>
    <s v="160]"/>
    <s v="bulk"/>
    <x v="30"/>
    <m/>
    <m/>
    <s v="KTHSE2401313"/>
    <n v="13910.4"/>
    <n v="2016"/>
    <n v="6.8999999999999995"/>
    <m/>
  </r>
  <r>
    <x v="3"/>
    <x v="4"/>
    <x v="25"/>
    <s v="PAN257739"/>
    <n v="1"/>
    <m/>
    <m/>
    <n v="40"/>
    <m/>
    <n v="40"/>
    <m/>
    <n v="1"/>
    <s v="45664Container q'ty"/>
    <s v="45664Pallet "/>
    <n v="40"/>
    <s v="Pallet "/>
    <x v="31"/>
    <m/>
    <m/>
    <s v="012412NA1INC1293"/>
    <m/>
    <m/>
    <n v="0"/>
    <m/>
  </r>
  <r>
    <x v="3"/>
    <x v="7"/>
    <x v="21"/>
    <m/>
    <m/>
    <m/>
    <n v="1"/>
    <n v="5"/>
    <m/>
    <n v="5"/>
    <m/>
    <n v="0"/>
    <s v="45664Container q'ty"/>
    <s v="45664Pallet "/>
    <n v="5"/>
    <s v="Pallet "/>
    <x v="32"/>
    <m/>
    <m/>
    <s v="F2-250107"/>
    <m/>
    <m/>
    <n v="0"/>
    <s v="당일 부분출고"/>
  </r>
  <r>
    <x v="4"/>
    <x v="0"/>
    <x v="26"/>
    <s v="수리 273차"/>
    <m/>
    <n v="1"/>
    <m/>
    <n v="20"/>
    <n v="20"/>
    <m/>
    <m/>
    <n v="1"/>
    <s v="45665Container q'ty"/>
    <s v="45665Pallet "/>
    <n v="20"/>
    <s v="Pallet "/>
    <x v="33"/>
    <m/>
    <m/>
    <s v="KTHSE2401312"/>
    <m/>
    <m/>
    <n v="0"/>
    <m/>
  </r>
  <r>
    <x v="4"/>
    <x v="0"/>
    <x v="27"/>
    <s v="수리 277차"/>
    <m/>
    <n v="1"/>
    <m/>
    <n v="20"/>
    <n v="20"/>
    <m/>
    <m/>
    <n v="1"/>
    <s v="45665Container q'ty"/>
    <s v="45665Pallet "/>
    <n v="20"/>
    <s v="Pallet "/>
    <x v="6"/>
    <m/>
    <m/>
    <s v="KTHSE2401332"/>
    <m/>
    <m/>
    <n v="0"/>
    <m/>
  </r>
  <r>
    <x v="4"/>
    <x v="0"/>
    <x v="28"/>
    <s v="수리 278차"/>
    <m/>
    <n v="1"/>
    <m/>
    <n v="3"/>
    <n v="3"/>
    <m/>
    <m/>
    <n v="1"/>
    <s v="45665Container q'ty"/>
    <s v="45665Pallet "/>
    <n v="20"/>
    <s v="Pallet "/>
    <x v="34"/>
    <m/>
    <m/>
    <s v="KTHSE2401332"/>
    <m/>
    <m/>
    <n v="0"/>
    <s v="습기"/>
  </r>
  <r>
    <x v="4"/>
    <x v="0"/>
    <x v="28"/>
    <s v="수리 278차"/>
    <m/>
    <m/>
    <m/>
    <n v="4"/>
    <n v="4"/>
    <m/>
    <m/>
    <n v="0"/>
    <s v="45665Container q'ty"/>
    <s v="45665Pallet "/>
    <m/>
    <s v="Pallet "/>
    <x v="35"/>
    <m/>
    <m/>
    <s v="KTHSE2401332"/>
    <m/>
    <m/>
    <n v="0"/>
    <s v="습기"/>
  </r>
  <r>
    <x v="4"/>
    <x v="0"/>
    <x v="28"/>
    <s v="수리 278차"/>
    <m/>
    <m/>
    <m/>
    <n v="4"/>
    <n v="4"/>
    <m/>
    <m/>
    <n v="0"/>
    <s v="45665Container q'ty"/>
    <s v="45665Pallet "/>
    <m/>
    <s v="Pallet "/>
    <x v="36"/>
    <m/>
    <m/>
    <s v="KTHSE2401332"/>
    <m/>
    <m/>
    <n v="0"/>
    <s v="습기"/>
  </r>
  <r>
    <x v="4"/>
    <x v="0"/>
    <x v="28"/>
    <s v="수리 278차"/>
    <m/>
    <m/>
    <m/>
    <n v="9"/>
    <n v="9"/>
    <m/>
    <m/>
    <n v="0"/>
    <s v="45665Container q'ty"/>
    <s v="45665Pallet "/>
    <m/>
    <s v="Pallet "/>
    <x v="37"/>
    <m/>
    <m/>
    <s v="KTHSE2401332"/>
    <m/>
    <m/>
    <n v="0"/>
    <s v="습기"/>
  </r>
  <r>
    <x v="4"/>
    <x v="6"/>
    <x v="29"/>
    <s v="023194"/>
    <m/>
    <n v="1"/>
    <m/>
    <n v="5"/>
    <n v="550"/>
    <m/>
    <m/>
    <n v="1"/>
    <s v="45665Container q'ty"/>
    <s v="45665bulk"/>
    <n v="240"/>
    <s v="bulk"/>
    <x v="38"/>
    <m/>
    <m/>
    <s v="SITTAGIN427418"/>
    <n v="22550"/>
    <n v="2050"/>
    <n v="11"/>
    <m/>
  </r>
  <r>
    <x v="4"/>
    <x v="6"/>
    <x v="29"/>
    <s v="023194"/>
    <m/>
    <m/>
    <m/>
    <n v="4"/>
    <n v="400"/>
    <m/>
    <m/>
    <n v="0"/>
    <s v="45665Container q'ty"/>
    <s v="45665bulk"/>
    <n v="240"/>
    <s v="bulk"/>
    <x v="39"/>
    <m/>
    <m/>
    <s v="SITTAGIN427418"/>
    <m/>
    <m/>
    <n v="0"/>
    <m/>
  </r>
  <r>
    <x v="4"/>
    <x v="6"/>
    <x v="29"/>
    <s v="023194"/>
    <m/>
    <m/>
    <m/>
    <n v="1"/>
    <n v="100"/>
    <m/>
    <m/>
    <n v="0"/>
    <s v="45665Container q'ty"/>
    <s v="45665bulk"/>
    <n v="240"/>
    <s v="bulk"/>
    <x v="40"/>
    <m/>
    <m/>
    <s v="SITTAGIN427418"/>
    <m/>
    <m/>
    <n v="0"/>
    <m/>
  </r>
  <r>
    <x v="4"/>
    <x v="6"/>
    <x v="29"/>
    <s v="023194"/>
    <m/>
    <m/>
    <m/>
    <n v="9"/>
    <n v="1000"/>
    <m/>
    <m/>
    <n v="0"/>
    <s v="45665Container q'ty"/>
    <s v="45665bulk"/>
    <n v="240"/>
    <s v="bulk"/>
    <x v="41"/>
    <m/>
    <m/>
    <s v="SITTAGIN427418"/>
    <m/>
    <m/>
    <n v="0"/>
    <m/>
  </r>
  <r>
    <x v="4"/>
    <x v="4"/>
    <x v="30"/>
    <s v="PAN257724"/>
    <n v="1"/>
    <m/>
    <m/>
    <n v="28"/>
    <m/>
    <n v="28"/>
    <m/>
    <n v="1"/>
    <s v="45665Container q'ty"/>
    <s v="45665Pallet "/>
    <n v="40"/>
    <s v="Pallet "/>
    <x v="31"/>
    <m/>
    <m/>
    <s v="012412NA1INC1293"/>
    <m/>
    <m/>
    <n v="0"/>
    <s v="통관완료"/>
  </r>
  <r>
    <x v="5"/>
    <x v="0"/>
    <x v="31"/>
    <s v="수리 266차"/>
    <m/>
    <n v="1"/>
    <m/>
    <n v="20"/>
    <n v="20"/>
    <m/>
    <m/>
    <n v="1"/>
    <s v="45666Container q'ty"/>
    <s v="45666Pallet "/>
    <n v="20"/>
    <s v="Pallet "/>
    <x v="42"/>
    <m/>
    <m/>
    <s v="KTHSE2401332"/>
    <m/>
    <m/>
    <n v="0"/>
    <m/>
  </r>
  <r>
    <x v="5"/>
    <x v="0"/>
    <x v="32"/>
    <s v="수리 274차"/>
    <m/>
    <n v="1"/>
    <m/>
    <n v="20"/>
    <n v="20"/>
    <m/>
    <m/>
    <n v="1"/>
    <s v="45666Container q'ty"/>
    <s v="45666Pallet "/>
    <n v="20"/>
    <s v="Pallet "/>
    <x v="6"/>
    <m/>
    <m/>
    <s v="KTHSE2401332"/>
    <m/>
    <m/>
    <n v="0"/>
    <m/>
  </r>
  <r>
    <x v="5"/>
    <x v="0"/>
    <x v="33"/>
    <s v="수리 275차"/>
    <m/>
    <n v="1"/>
    <m/>
    <n v="20"/>
    <n v="20"/>
    <m/>
    <m/>
    <n v="1"/>
    <s v="45666Container q'ty"/>
    <s v="45666Pallet "/>
    <n v="20"/>
    <s v="Pallet "/>
    <x v="6"/>
    <m/>
    <m/>
    <s v="KTHSE2401332"/>
    <m/>
    <m/>
    <n v="0"/>
    <m/>
  </r>
  <r>
    <x v="5"/>
    <x v="0"/>
    <x v="34"/>
    <s v="수리 276차"/>
    <m/>
    <n v="1"/>
    <m/>
    <n v="20"/>
    <n v="20"/>
    <m/>
    <m/>
    <n v="1"/>
    <s v="45666Container q'ty"/>
    <s v="45666Pallet "/>
    <n v="20"/>
    <s v="Pallet "/>
    <x v="6"/>
    <m/>
    <m/>
    <s v="KTHSE2401332"/>
    <m/>
    <m/>
    <n v="0"/>
    <m/>
  </r>
  <r>
    <x v="5"/>
    <x v="4"/>
    <x v="35"/>
    <s v="EMCSTD0333"/>
    <n v="1"/>
    <m/>
    <m/>
    <n v="18"/>
    <m/>
    <n v="18"/>
    <m/>
    <n v="1"/>
    <s v="45666Container q'ty"/>
    <s v="45666Pallet "/>
    <n v="40"/>
    <s v="Pallet "/>
    <x v="43"/>
    <m/>
    <m/>
    <s v="INC2412965"/>
    <m/>
    <m/>
    <n v="0"/>
    <s v="화주-세종우드텍"/>
  </r>
  <r>
    <x v="5"/>
    <x v="4"/>
    <x v="36"/>
    <s v="EMCSTD0913"/>
    <n v="1"/>
    <m/>
    <m/>
    <n v="18"/>
    <m/>
    <n v="18"/>
    <m/>
    <n v="1"/>
    <s v="45666Container q'ty"/>
    <s v="45666Pallet "/>
    <n v="40"/>
    <s v="Pallet "/>
    <x v="43"/>
    <m/>
    <m/>
    <s v="INC2412965"/>
    <m/>
    <m/>
    <n v="0"/>
    <s v="통관완료"/>
  </r>
  <r>
    <x v="5"/>
    <x v="2"/>
    <x v="37"/>
    <n v="33267"/>
    <m/>
    <n v="1"/>
    <m/>
    <n v="0"/>
    <m/>
    <n v="261"/>
    <m/>
    <n v="1"/>
    <s v="45666Container q'ty"/>
    <s v="45666bulk"/>
    <n v="40"/>
    <s v="bulk"/>
    <x v="5"/>
    <m/>
    <m/>
    <s v="WDFCGBF30642118"/>
    <n v="2290"/>
    <n v="261"/>
    <n v="8.773946360153257"/>
    <m/>
  </r>
  <r>
    <x v="5"/>
    <x v="7"/>
    <x v="21"/>
    <m/>
    <m/>
    <m/>
    <n v="1"/>
    <n v="5"/>
    <m/>
    <n v="5"/>
    <m/>
    <n v="0"/>
    <s v="45666Container q'ty"/>
    <s v="45666Pallet "/>
    <n v="5"/>
    <s v="Pallet "/>
    <x v="32"/>
    <m/>
    <m/>
    <s v="F2-250109"/>
    <m/>
    <m/>
    <n v="0"/>
    <s v="당일 부분출고"/>
  </r>
  <r>
    <x v="6"/>
    <x v="0"/>
    <x v="38"/>
    <s v="세계 145차"/>
    <n v="1"/>
    <m/>
    <m/>
    <n v="10"/>
    <n v="10"/>
    <m/>
    <m/>
    <n v="1"/>
    <s v="45667Container q'ty"/>
    <s v="45667Pallet "/>
    <n v="40"/>
    <s v="Pallet "/>
    <x v="2"/>
    <m/>
    <m/>
    <s v="PNCHCM2412016"/>
    <m/>
    <m/>
    <n v="0"/>
    <s v="습기"/>
  </r>
  <r>
    <x v="6"/>
    <x v="0"/>
    <x v="38"/>
    <s v="세계 146차"/>
    <m/>
    <m/>
    <m/>
    <n v="5"/>
    <n v="5"/>
    <m/>
    <m/>
    <n v="0"/>
    <s v="45667Container q'ty"/>
    <s v="45667Pallet "/>
    <m/>
    <s v="Pallet "/>
    <x v="44"/>
    <m/>
    <m/>
    <s v="PNCHCM2412016"/>
    <m/>
    <m/>
    <n v="0"/>
    <s v="습기"/>
  </r>
  <r>
    <x v="6"/>
    <x v="0"/>
    <x v="38"/>
    <s v="세계 146차"/>
    <m/>
    <m/>
    <m/>
    <n v="5"/>
    <n v="5"/>
    <m/>
    <m/>
    <n v="0"/>
    <s v="45667Container q'ty"/>
    <s v="45667Pallet "/>
    <m/>
    <s v="Pallet "/>
    <x v="45"/>
    <m/>
    <m/>
    <s v="PNCHCM2412016"/>
    <m/>
    <m/>
    <n v="0"/>
    <s v="습기"/>
  </r>
  <r>
    <x v="6"/>
    <x v="0"/>
    <x v="39"/>
    <s v="세계 147차"/>
    <n v="1"/>
    <m/>
    <m/>
    <n v="10"/>
    <n v="10"/>
    <m/>
    <m/>
    <n v="1"/>
    <s v="45667Container q'ty"/>
    <s v="45667Pallet "/>
    <n v="40"/>
    <s v="Pallet "/>
    <x v="2"/>
    <m/>
    <m/>
    <s v="PNCHCM2501010"/>
    <m/>
    <m/>
    <n v="0"/>
    <s v="습기"/>
  </r>
  <r>
    <x v="6"/>
    <x v="0"/>
    <x v="39"/>
    <s v="세계 148차"/>
    <m/>
    <m/>
    <m/>
    <n v="5"/>
    <n v="5"/>
    <m/>
    <m/>
    <n v="0"/>
    <s v="45667Container q'ty"/>
    <s v="45667Pallet "/>
    <m/>
    <s v="Pallet "/>
    <x v="46"/>
    <m/>
    <m/>
    <s v="PNCHCM2501010"/>
    <m/>
    <m/>
    <n v="0"/>
    <s v="습기"/>
  </r>
  <r>
    <x v="6"/>
    <x v="0"/>
    <x v="39"/>
    <s v="세계 148차"/>
    <m/>
    <m/>
    <m/>
    <n v="5"/>
    <n v="5"/>
    <m/>
    <m/>
    <n v="0"/>
    <s v="45667Container q'ty"/>
    <s v="45667Pallet "/>
    <m/>
    <s v="Pallet "/>
    <x v="44"/>
    <m/>
    <m/>
    <s v="PNCHCM2501010"/>
    <m/>
    <m/>
    <n v="0"/>
    <s v="습기"/>
  </r>
  <r>
    <x v="6"/>
    <x v="4"/>
    <x v="40"/>
    <s v="EMCSTD0923"/>
    <n v="1"/>
    <m/>
    <m/>
    <n v="18"/>
    <m/>
    <n v="18"/>
    <m/>
    <n v="1"/>
    <s v="45667Container q'ty"/>
    <s v="45667Pallet "/>
    <n v="50"/>
    <s v="Pallet "/>
    <x v="43"/>
    <m/>
    <m/>
    <s v="INC2412965"/>
    <m/>
    <m/>
    <n v="0"/>
    <m/>
  </r>
  <r>
    <x v="6"/>
    <x v="4"/>
    <x v="41"/>
    <s v="EMCMRN7074"/>
    <n v="1"/>
    <m/>
    <m/>
    <n v="18"/>
    <m/>
    <n v="18"/>
    <m/>
    <n v="1"/>
    <s v="45667Container q'ty"/>
    <s v="45667Pallet "/>
    <n v="50"/>
    <s v="Pallet "/>
    <x v="43"/>
    <m/>
    <m/>
    <s v="INC2412966"/>
    <m/>
    <m/>
    <n v="0"/>
    <s v="화주-세종우드텍"/>
  </r>
  <r>
    <x v="7"/>
    <x v="4"/>
    <x v="42"/>
    <s v="EMCSTD0903"/>
    <n v="1"/>
    <m/>
    <m/>
    <n v="18"/>
    <m/>
    <n v="18"/>
    <m/>
    <n v="1"/>
    <s v="45668Container q'ty"/>
    <s v="45668Pallet "/>
    <n v="50"/>
    <s v="Pallet "/>
    <x v="43"/>
    <m/>
    <m/>
    <s v="INC2412966"/>
    <m/>
    <m/>
    <n v="0"/>
    <s v="통관완료"/>
  </r>
  <r>
    <x v="8"/>
    <x v="0"/>
    <x v="43"/>
    <s v="MARS AUSTRALIA 5차"/>
    <m/>
    <n v="1"/>
    <m/>
    <n v="4"/>
    <n v="4"/>
    <m/>
    <m/>
    <n v="1"/>
    <s v="45670Container q'ty"/>
    <s v="45670Pallet "/>
    <n v="20"/>
    <s v="Pallet "/>
    <x v="47"/>
    <m/>
    <m/>
    <s v="PLF1551201C"/>
    <m/>
    <m/>
    <n v="0"/>
    <m/>
  </r>
  <r>
    <x v="8"/>
    <x v="0"/>
    <x v="43"/>
    <s v="MARS AUSTRALIA 5차"/>
    <m/>
    <m/>
    <m/>
    <n v="5"/>
    <n v="255"/>
    <m/>
    <m/>
    <n v="0"/>
    <s v="45670Container q'ty"/>
    <s v="45670Pallet "/>
    <m/>
    <s v="Pallet "/>
    <x v="48"/>
    <m/>
    <m/>
    <s v="PLF1551201C"/>
    <m/>
    <m/>
    <n v="0"/>
    <m/>
  </r>
  <r>
    <x v="8"/>
    <x v="0"/>
    <x v="44"/>
    <s v="유니온 44차"/>
    <n v="1"/>
    <m/>
    <m/>
    <n v="28"/>
    <n v="2016"/>
    <m/>
    <m/>
    <n v="1"/>
    <s v="45670Container q'ty"/>
    <s v="45670bulk"/>
    <n v="160"/>
    <s v="bulk"/>
    <x v="24"/>
    <m/>
    <m/>
    <s v="KTHSE2500010"/>
    <n v="13910.4"/>
    <n v="2016"/>
    <n v="6.8999999999999995"/>
    <m/>
  </r>
  <r>
    <x v="8"/>
    <x v="0"/>
    <x v="45"/>
    <s v="유니온 45차"/>
    <n v="1"/>
    <m/>
    <m/>
    <n v="20"/>
    <n v="1440"/>
    <m/>
    <m/>
    <n v="1"/>
    <s v="45670Container q'ty"/>
    <s v="45670bulk"/>
    <n v="160"/>
    <s v="bulk"/>
    <x v="49"/>
    <m/>
    <m/>
    <s v="KTHSE2500009"/>
    <n v="13910.4"/>
    <n v="2016"/>
    <n v="6.8999999999999995"/>
    <m/>
  </r>
  <r>
    <x v="8"/>
    <x v="0"/>
    <x v="45"/>
    <s v="유니온 45차"/>
    <m/>
    <m/>
    <m/>
    <n v="8"/>
    <n v="576"/>
    <m/>
    <m/>
    <n v="0"/>
    <s v="45670Container q'ty"/>
    <s v="45670bulk"/>
    <m/>
    <s v="bulk"/>
    <x v="50"/>
    <m/>
    <m/>
    <s v="KTHSE2500009"/>
    <m/>
    <m/>
    <n v="0"/>
    <m/>
  </r>
  <r>
    <x v="8"/>
    <x v="4"/>
    <x v="46"/>
    <s v="CKLVN309263"/>
    <n v="1"/>
    <m/>
    <m/>
    <n v="40"/>
    <m/>
    <n v="86400"/>
    <m/>
    <n v="1"/>
    <s v="45670Container q'ty"/>
    <s v="45670Pallet "/>
    <n v="40"/>
    <s v="Pallet "/>
    <x v="51"/>
    <m/>
    <m/>
    <s v="012412MA7INC1320"/>
    <m/>
    <m/>
    <n v="0"/>
    <m/>
  </r>
  <r>
    <x v="8"/>
    <x v="8"/>
    <x v="47"/>
    <s v="E09111"/>
    <n v="1"/>
    <m/>
    <m/>
    <n v="17"/>
    <m/>
    <n v="17"/>
    <m/>
    <n v="1"/>
    <s v="45670Container q'ty"/>
    <s v="45670Pallet "/>
    <n v="40"/>
    <s v="Pallet "/>
    <x v="52"/>
    <m/>
    <m/>
    <s v="JYPRWH2501030"/>
    <m/>
    <m/>
    <n v="0"/>
    <m/>
  </r>
  <r>
    <x v="8"/>
    <x v="9"/>
    <x v="21"/>
    <m/>
    <m/>
    <m/>
    <n v="1"/>
    <n v="20"/>
    <n v="800"/>
    <m/>
    <m/>
    <n v="0"/>
    <s v="45670Container q'ty"/>
    <s v="45670Pallet "/>
    <n v="10"/>
    <s v="Pallet "/>
    <x v="53"/>
    <m/>
    <m/>
    <s v="SUNEM0161324"/>
    <m/>
    <m/>
    <n v="0"/>
    <s v="실화주-해인에프에스"/>
  </r>
  <r>
    <x v="8"/>
    <x v="7"/>
    <x v="21"/>
    <m/>
    <m/>
    <m/>
    <n v="1"/>
    <n v="5"/>
    <m/>
    <n v="5"/>
    <m/>
    <n v="0"/>
    <s v="45670Container q'ty"/>
    <s v="45670Pallet "/>
    <n v="5"/>
    <s v="Pallet "/>
    <x v="32"/>
    <m/>
    <m/>
    <s v="F2-250113"/>
    <m/>
    <m/>
    <n v="0"/>
    <s v="전량출고"/>
  </r>
  <r>
    <x v="9"/>
    <x v="0"/>
    <x v="48"/>
    <s v="수리 282차"/>
    <m/>
    <n v="1"/>
    <m/>
    <n v="19"/>
    <n v="19"/>
    <m/>
    <m/>
    <n v="1"/>
    <s v="45671Container q'ty"/>
    <s v="45671Pallet "/>
    <n v="20"/>
    <s v="Pallet "/>
    <x v="6"/>
    <m/>
    <m/>
    <s v="KTHSE2500011"/>
    <m/>
    <m/>
    <n v="0"/>
    <m/>
  </r>
  <r>
    <x v="9"/>
    <x v="0"/>
    <x v="48"/>
    <s v="수리 282차"/>
    <m/>
    <m/>
    <m/>
    <n v="1"/>
    <n v="1"/>
    <m/>
    <m/>
    <n v="0"/>
    <s v="45671Container q'ty"/>
    <s v="45671Pallet "/>
    <m/>
    <s v="Pallet "/>
    <x v="54"/>
    <m/>
    <m/>
    <s v="KTHSE2500011"/>
    <m/>
    <m/>
    <n v="0"/>
    <m/>
  </r>
  <r>
    <x v="9"/>
    <x v="0"/>
    <x v="49"/>
    <s v="수리 283차"/>
    <m/>
    <n v="1"/>
    <m/>
    <n v="20"/>
    <n v="20"/>
    <m/>
    <m/>
    <n v="1"/>
    <s v="45671Container q'ty"/>
    <s v="45671Pallet "/>
    <n v="20"/>
    <s v="Pallet "/>
    <x v="55"/>
    <m/>
    <m/>
    <s v="KTHSE2500011"/>
    <m/>
    <m/>
    <n v="0"/>
    <m/>
  </r>
  <r>
    <x v="9"/>
    <x v="0"/>
    <x v="50"/>
    <s v="수리 285차"/>
    <m/>
    <n v="1"/>
    <m/>
    <n v="20"/>
    <n v="20"/>
    <m/>
    <m/>
    <n v="1"/>
    <s v="45671Container q'ty"/>
    <s v="45671Pallet "/>
    <n v="20"/>
    <s v="Pallet "/>
    <x v="33"/>
    <m/>
    <m/>
    <s v="KTHSE2500011"/>
    <m/>
    <m/>
    <n v="0"/>
    <m/>
  </r>
  <r>
    <x v="9"/>
    <x v="6"/>
    <x v="51"/>
    <s v="PANP689205"/>
    <m/>
    <n v="1"/>
    <m/>
    <n v="6"/>
    <n v="500"/>
    <m/>
    <m/>
    <n v="1"/>
    <s v="45671Container q'ty"/>
    <s v="45671bulk"/>
    <n v="180"/>
    <s v="bulk"/>
    <x v="18"/>
    <m/>
    <m/>
    <s v="JYPRQD2501028"/>
    <n v="23800"/>
    <n v="1700"/>
    <n v="14"/>
    <m/>
  </r>
  <r>
    <x v="9"/>
    <x v="6"/>
    <x v="51"/>
    <s v="PANP689205"/>
    <m/>
    <m/>
    <m/>
    <n v="10"/>
    <n v="800"/>
    <m/>
    <m/>
    <n v="0"/>
    <s v="45671Container q'ty"/>
    <s v="45671bulk"/>
    <m/>
    <s v="bulk"/>
    <x v="19"/>
    <m/>
    <m/>
    <s v="JYPRQD2501028"/>
    <m/>
    <m/>
    <n v="0"/>
    <m/>
  </r>
  <r>
    <x v="9"/>
    <x v="6"/>
    <x v="51"/>
    <s v="PANP689205"/>
    <m/>
    <m/>
    <m/>
    <n v="3"/>
    <n v="200"/>
    <m/>
    <m/>
    <n v="0"/>
    <s v="45671Container q'ty"/>
    <s v="45671bulk"/>
    <m/>
    <s v="bulk"/>
    <x v="20"/>
    <m/>
    <m/>
    <s v="JYPRQD2501028"/>
    <m/>
    <m/>
    <n v="0"/>
    <m/>
  </r>
  <r>
    <x v="9"/>
    <x v="6"/>
    <x v="51"/>
    <s v="PANP689205"/>
    <m/>
    <m/>
    <m/>
    <n v="3"/>
    <n v="200"/>
    <m/>
    <m/>
    <n v="0"/>
    <s v="45671Container q'ty"/>
    <s v="45671bulk"/>
    <m/>
    <s v="bulk"/>
    <x v="21"/>
    <m/>
    <m/>
    <s v="JYPRQD2501028"/>
    <m/>
    <m/>
    <n v="0"/>
    <m/>
  </r>
  <r>
    <x v="10"/>
    <x v="0"/>
    <x v="52"/>
    <s v="수리 260차"/>
    <m/>
    <n v="1"/>
    <m/>
    <n v="17"/>
    <n v="17"/>
    <m/>
    <m/>
    <n v="1"/>
    <s v="45672Container q'ty"/>
    <s v="45672Pallet "/>
    <n v="20"/>
    <s v="Pallet "/>
    <x v="56"/>
    <m/>
    <m/>
    <s v="KTHSE2500011"/>
    <m/>
    <m/>
    <n v="0"/>
    <m/>
  </r>
  <r>
    <x v="10"/>
    <x v="0"/>
    <x v="52"/>
    <s v="수리 260차"/>
    <m/>
    <m/>
    <m/>
    <n v="3"/>
    <n v="3"/>
    <m/>
    <m/>
    <n v="0"/>
    <s v="45672Container q'ty"/>
    <s v="45672Pallet "/>
    <m/>
    <s v="Pallet "/>
    <x v="57"/>
    <m/>
    <m/>
    <s v="KTHSE2500011"/>
    <m/>
    <m/>
    <n v="0"/>
    <m/>
  </r>
  <r>
    <x v="10"/>
    <x v="0"/>
    <x v="53"/>
    <s v="수리 279차"/>
    <m/>
    <n v="1"/>
    <m/>
    <n v="20"/>
    <n v="20"/>
    <m/>
    <m/>
    <n v="1"/>
    <s v="45672Container q'ty"/>
    <s v="45672Pallet "/>
    <n v="20"/>
    <s v="Pallet "/>
    <x v="58"/>
    <m/>
    <m/>
    <s v="KTHSE2500011"/>
    <m/>
    <m/>
    <n v="0"/>
    <m/>
  </r>
  <r>
    <x v="10"/>
    <x v="0"/>
    <x v="54"/>
    <s v="수리 280차"/>
    <m/>
    <n v="1"/>
    <m/>
    <n v="10"/>
    <n v="10"/>
    <m/>
    <m/>
    <n v="1"/>
    <s v="45672Container q'ty"/>
    <s v="45672Pallet "/>
    <n v="20"/>
    <s v="Pallet "/>
    <x v="58"/>
    <m/>
    <m/>
    <s v="KTHSE2500011"/>
    <m/>
    <m/>
    <n v="0"/>
    <m/>
  </r>
  <r>
    <x v="10"/>
    <x v="0"/>
    <x v="54"/>
    <s v="수리 280차"/>
    <m/>
    <m/>
    <m/>
    <n v="10"/>
    <n v="10"/>
    <m/>
    <m/>
    <n v="0"/>
    <s v="45672Container q'ty"/>
    <s v="45672Pallet "/>
    <m/>
    <s v="Pallet "/>
    <x v="6"/>
    <m/>
    <m/>
    <s v="KTHSE2500011"/>
    <m/>
    <m/>
    <n v="0"/>
    <m/>
  </r>
  <r>
    <x v="10"/>
    <x v="6"/>
    <x v="55"/>
    <s v="SKY008566"/>
    <m/>
    <n v="1"/>
    <m/>
    <n v="15"/>
    <n v="968"/>
    <m/>
    <m/>
    <n v="1"/>
    <s v="45672Container q'ty"/>
    <s v="45672bulk"/>
    <n v="80"/>
    <s v="bulk"/>
    <x v="59"/>
    <m/>
    <m/>
    <s v="YZJ2141EQDIH605"/>
    <n v="7356.8"/>
    <n v="968"/>
    <n v="7.6000000000000005"/>
    <s v="1PL=66EA"/>
  </r>
  <r>
    <x v="10"/>
    <x v="7"/>
    <x v="21"/>
    <m/>
    <m/>
    <m/>
    <n v="1"/>
    <n v="5"/>
    <m/>
    <n v="5"/>
    <m/>
    <n v="0"/>
    <s v="45672Container q'ty"/>
    <s v="45672Pallet "/>
    <n v="5"/>
    <s v="Pallet "/>
    <x v="28"/>
    <m/>
    <m/>
    <s v="F2-250115"/>
    <m/>
    <m/>
    <n v="0"/>
    <s v="당일 부분출고"/>
  </r>
  <r>
    <x v="11"/>
    <x v="0"/>
    <x v="56"/>
    <s v="스퀴드 9차"/>
    <m/>
    <n v="1"/>
    <m/>
    <n v="3"/>
    <n v="3"/>
    <m/>
    <m/>
    <n v="1"/>
    <s v="45673Container q'ty"/>
    <s v="45673Pallet "/>
    <n v="20"/>
    <s v="Pallet "/>
    <x v="60"/>
    <m/>
    <m/>
    <s v="HFIBKO24C077"/>
    <m/>
    <m/>
    <n v="0"/>
    <m/>
  </r>
  <r>
    <x v="11"/>
    <x v="0"/>
    <x v="56"/>
    <s v="스퀴드 9차"/>
    <m/>
    <m/>
    <m/>
    <n v="1"/>
    <n v="1"/>
    <m/>
    <m/>
    <n v="0"/>
    <s v="45673Container q'ty"/>
    <s v="45673Pallet "/>
    <m/>
    <s v="Pallet "/>
    <x v="61"/>
    <m/>
    <m/>
    <s v="HFIBKO24C077"/>
    <m/>
    <m/>
    <n v="0"/>
    <m/>
  </r>
  <r>
    <x v="11"/>
    <x v="0"/>
    <x v="56"/>
    <s v="스퀴드 9차"/>
    <m/>
    <m/>
    <m/>
    <n v="12"/>
    <n v="12"/>
    <m/>
    <m/>
    <n v="0"/>
    <s v="45673Container q'ty"/>
    <s v="45673Pallet "/>
    <m/>
    <s v="Pallet "/>
    <x v="62"/>
    <m/>
    <m/>
    <s v="HFIBKO24C077"/>
    <m/>
    <m/>
    <n v="0"/>
    <m/>
  </r>
  <r>
    <x v="11"/>
    <x v="6"/>
    <x v="57"/>
    <s v="PANP658835"/>
    <m/>
    <n v="1"/>
    <m/>
    <n v="5"/>
    <n v="501"/>
    <m/>
    <m/>
    <n v="1"/>
    <s v="45673Container q'ty"/>
    <s v="45673bulk"/>
    <n v="180"/>
    <s v="bulk"/>
    <x v="63"/>
    <m/>
    <m/>
    <s v="POBUTAO250180406"/>
    <n v="20900"/>
    <n v="1900"/>
    <n v="11"/>
    <m/>
  </r>
  <r>
    <x v="11"/>
    <x v="6"/>
    <x v="57"/>
    <s v="PANP658835"/>
    <m/>
    <m/>
    <m/>
    <n v="4"/>
    <n v="399"/>
    <m/>
    <m/>
    <n v="0"/>
    <s v="45673Container q'ty"/>
    <s v="45673bulk"/>
    <m/>
    <s v="bulk"/>
    <x v="64"/>
    <m/>
    <m/>
    <s v="POBUTAO250180406"/>
    <m/>
    <m/>
    <n v="0"/>
    <m/>
  </r>
  <r>
    <x v="11"/>
    <x v="6"/>
    <x v="57"/>
    <s v="PANP658835"/>
    <m/>
    <m/>
    <m/>
    <n v="2"/>
    <n v="200"/>
    <m/>
    <m/>
    <n v="0"/>
    <s v="45673Container q'ty"/>
    <s v="45673bulk"/>
    <m/>
    <s v="bulk"/>
    <x v="65"/>
    <m/>
    <m/>
    <s v="POBUTAO250180406"/>
    <m/>
    <m/>
    <n v="0"/>
    <m/>
  </r>
  <r>
    <x v="11"/>
    <x v="6"/>
    <x v="57"/>
    <s v="PANP658835"/>
    <m/>
    <m/>
    <m/>
    <n v="5"/>
    <n v="600"/>
    <m/>
    <m/>
    <n v="0"/>
    <s v="45673Container q'ty"/>
    <s v="45673bulk"/>
    <m/>
    <s v="bulk"/>
    <x v="66"/>
    <m/>
    <m/>
    <s v="POBUTAO250180406"/>
    <m/>
    <m/>
    <n v="0"/>
    <m/>
  </r>
  <r>
    <x v="11"/>
    <x v="6"/>
    <x v="57"/>
    <s v="PANP658835"/>
    <m/>
    <m/>
    <m/>
    <n v="1"/>
    <n v="100"/>
    <m/>
    <m/>
    <n v="0"/>
    <s v="45673Container q'ty"/>
    <s v="45673bulk"/>
    <m/>
    <s v="bulk"/>
    <x v="67"/>
    <m/>
    <m/>
    <s v="POBUTAO250180406"/>
    <m/>
    <m/>
    <n v="0"/>
    <m/>
  </r>
  <r>
    <x v="11"/>
    <x v="6"/>
    <x v="57"/>
    <s v="PANP658835"/>
    <m/>
    <m/>
    <m/>
    <n v="1"/>
    <n v="100"/>
    <m/>
    <m/>
    <n v="0"/>
    <s v="45673Container q'ty"/>
    <s v="45673bulk"/>
    <m/>
    <s v="bulk"/>
    <x v="68"/>
    <m/>
    <m/>
    <s v="POBUTAO250180406"/>
    <m/>
    <m/>
    <n v="0"/>
    <m/>
  </r>
  <r>
    <x v="11"/>
    <x v="3"/>
    <x v="58"/>
    <n v="2123867"/>
    <n v="1"/>
    <m/>
    <m/>
    <n v="18"/>
    <m/>
    <n v="990"/>
    <m/>
    <n v="1"/>
    <s v="45673Container q'ty"/>
    <s v="45673Pallet "/>
    <n v="40"/>
    <s v="Pallet "/>
    <x v="15"/>
    <m/>
    <m/>
    <s v="ONEYGOAE41650300"/>
    <m/>
    <m/>
    <n v="0"/>
    <s v="13시"/>
  </r>
  <r>
    <x v="11"/>
    <x v="7"/>
    <x v="21"/>
    <m/>
    <m/>
    <m/>
    <n v="1"/>
    <n v="5"/>
    <m/>
    <n v="5"/>
    <m/>
    <n v="0"/>
    <s v="45673Container q'ty"/>
    <s v="45673Pallet "/>
    <n v="5"/>
    <s v="Pallet "/>
    <x v="28"/>
    <m/>
    <m/>
    <s v="F2-250116"/>
    <m/>
    <m/>
    <n v="0"/>
    <s v="당일 부분출고"/>
  </r>
  <r>
    <x v="11"/>
    <x v="2"/>
    <x v="59"/>
    <n v="234757"/>
    <m/>
    <n v="1"/>
    <m/>
    <n v="0"/>
    <m/>
    <n v="445"/>
    <m/>
    <n v="1"/>
    <s v="45673Container q'ty"/>
    <s v="45673bulk"/>
    <n v="40"/>
    <s v="bulk"/>
    <x v="5"/>
    <m/>
    <m/>
    <s v="WDFCGBF30672117"/>
    <n v="3750"/>
    <n v="445"/>
    <n v="8.4269662921348321"/>
    <m/>
  </r>
  <r>
    <x v="12"/>
    <x v="4"/>
    <x v="60"/>
    <n v="959268"/>
    <n v="1"/>
    <m/>
    <m/>
    <n v="59"/>
    <m/>
    <n v="59"/>
    <m/>
    <n v="1"/>
    <s v="45674Container q'ty"/>
    <s v="45674Pallet "/>
    <n v="40"/>
    <s v="Pallet "/>
    <x v="31"/>
    <m/>
    <m/>
    <s v="012501DU2INC0125"/>
    <m/>
    <m/>
    <n v="0"/>
    <s v="9시 입고"/>
  </r>
  <r>
    <x v="12"/>
    <x v="4"/>
    <x v="61"/>
    <s v="CKLVN309694"/>
    <n v="1"/>
    <m/>
    <m/>
    <n v="16"/>
    <m/>
    <n v="16"/>
    <m/>
    <n v="1"/>
    <s v="45674Container q'ty"/>
    <s v="45674Pallet "/>
    <n v="40"/>
    <s v="Pallet "/>
    <x v="69"/>
    <m/>
    <m/>
    <s v="WWTINC25010001"/>
    <m/>
    <m/>
    <n v="0"/>
    <s v="13시 입고"/>
  </r>
  <r>
    <x v="13"/>
    <x v="0"/>
    <x v="62"/>
    <s v="유니온 46차"/>
    <n v="1"/>
    <m/>
    <m/>
    <n v="28"/>
    <n v="2016"/>
    <m/>
    <m/>
    <n v="1"/>
    <s v="45677Container q'ty"/>
    <s v="45677bulk"/>
    <n v="210"/>
    <s v="bulk"/>
    <x v="30"/>
    <m/>
    <m/>
    <s v="KTHSE2500012"/>
    <n v="13910.4"/>
    <n v="2016"/>
    <n v="6.8999999999999995"/>
    <m/>
  </r>
  <r>
    <x v="13"/>
    <x v="0"/>
    <x v="63"/>
    <s v="수리 284차"/>
    <m/>
    <n v="1"/>
    <m/>
    <n v="10"/>
    <n v="10"/>
    <m/>
    <m/>
    <n v="1"/>
    <s v="45677Container q'ty"/>
    <s v="45677Pallet "/>
    <n v="40"/>
    <s v="Pallet "/>
    <x v="6"/>
    <m/>
    <m/>
    <s v="KTHSE2500013"/>
    <m/>
    <m/>
    <n v="0"/>
    <m/>
  </r>
  <r>
    <x v="13"/>
    <x v="0"/>
    <x v="63"/>
    <s v="콘타이 2차"/>
    <m/>
    <m/>
    <m/>
    <n v="10"/>
    <n v="10"/>
    <m/>
    <m/>
    <n v="0"/>
    <s v="45677Container q'ty"/>
    <s v="45677Pallet "/>
    <m/>
    <s v="Pallet "/>
    <x v="70"/>
    <m/>
    <m/>
    <s v="KTHSE2500014"/>
    <m/>
    <m/>
    <n v="0"/>
    <m/>
  </r>
  <r>
    <x v="13"/>
    <x v="6"/>
    <x v="64"/>
    <s v="CV090927"/>
    <m/>
    <n v="1"/>
    <m/>
    <n v="14"/>
    <n v="400"/>
    <m/>
    <m/>
    <n v="1"/>
    <s v="45677Container q'ty"/>
    <s v="45677bulk"/>
    <n v="80"/>
    <s v="bulk"/>
    <x v="71"/>
    <m/>
    <m/>
    <s v="XMZ7256436270"/>
    <n v="3772"/>
    <n v="460"/>
    <n v="8.1999999999999993"/>
    <m/>
  </r>
  <r>
    <x v="13"/>
    <x v="6"/>
    <x v="64"/>
    <s v="CV090927"/>
    <m/>
    <m/>
    <m/>
    <n v="2"/>
    <n v="60"/>
    <m/>
    <m/>
    <n v="0"/>
    <s v="45677Container q'ty"/>
    <s v="45677bulk"/>
    <m/>
    <s v="bulk"/>
    <x v="72"/>
    <m/>
    <m/>
    <s v="XMZ7256436270"/>
    <m/>
    <m/>
    <n v="0"/>
    <m/>
  </r>
  <r>
    <x v="13"/>
    <x v="6"/>
    <x v="65"/>
    <s v="004467"/>
    <m/>
    <n v="1"/>
    <m/>
    <n v="5"/>
    <n v="500"/>
    <m/>
    <m/>
    <n v="1"/>
    <s v="45677Container q'ty"/>
    <s v="45677bulk"/>
    <n v="120"/>
    <s v="bulk"/>
    <x v="73"/>
    <m/>
    <m/>
    <s v="COHEAR265YN046"/>
    <n v="9000"/>
    <n v="1200"/>
    <n v="7.5"/>
    <m/>
  </r>
  <r>
    <x v="13"/>
    <x v="6"/>
    <x v="65"/>
    <s v="004467"/>
    <m/>
    <m/>
    <m/>
    <n v="15"/>
    <n v="700"/>
    <m/>
    <m/>
    <n v="0"/>
    <s v="45677Container q'ty"/>
    <s v="45677bulk"/>
    <m/>
    <s v="bulk"/>
    <x v="74"/>
    <m/>
    <m/>
    <s v="COHEAR265YN046"/>
    <m/>
    <m/>
    <n v="0"/>
    <m/>
  </r>
  <r>
    <x v="13"/>
    <x v="1"/>
    <x v="21"/>
    <m/>
    <m/>
    <m/>
    <n v="1"/>
    <n v="1"/>
    <n v="15"/>
    <m/>
    <m/>
    <n v="0"/>
    <s v="45677Container q'ty"/>
    <s v="45677Pallet "/>
    <n v="5"/>
    <s v="Pallet "/>
    <x v="75"/>
    <m/>
    <m/>
    <s v="GXAUS24122432"/>
    <m/>
    <m/>
    <n v="0"/>
    <m/>
  </r>
  <r>
    <x v="14"/>
    <x v="0"/>
    <x v="66"/>
    <s v="르네 33차"/>
    <n v="1"/>
    <m/>
    <m/>
    <n v="14"/>
    <n v="14"/>
    <m/>
    <m/>
    <n v="1"/>
    <s v="45678Container q'ty"/>
    <s v="45678Pallet "/>
    <n v="40"/>
    <s v="Pallet "/>
    <x v="76"/>
    <m/>
    <m/>
    <s v="OO35264"/>
    <m/>
    <m/>
    <n v="0"/>
    <m/>
  </r>
  <r>
    <x v="14"/>
    <x v="0"/>
    <x v="66"/>
    <s v="르네 33차"/>
    <m/>
    <m/>
    <m/>
    <n v="10"/>
    <n v="10"/>
    <m/>
    <m/>
    <n v="0"/>
    <s v="45678Container q'ty"/>
    <s v="45678Pallet "/>
    <m/>
    <s v="Pallet "/>
    <x v="77"/>
    <m/>
    <m/>
    <s v="OO35264"/>
    <m/>
    <m/>
    <n v="0"/>
    <m/>
  </r>
  <r>
    <x v="14"/>
    <x v="0"/>
    <x v="66"/>
    <s v="르네 33차"/>
    <m/>
    <m/>
    <m/>
    <n v="5"/>
    <n v="5"/>
    <m/>
    <m/>
    <n v="0"/>
    <s v="45678Container q'ty"/>
    <s v="45678Pallet "/>
    <m/>
    <s v="Pallet "/>
    <x v="78"/>
    <m/>
    <m/>
    <s v="OO35264"/>
    <m/>
    <m/>
    <n v="0"/>
    <m/>
  </r>
  <r>
    <x v="14"/>
    <x v="0"/>
    <x v="66"/>
    <s v="르네 33차"/>
    <m/>
    <m/>
    <m/>
    <n v="10"/>
    <n v="10"/>
    <m/>
    <m/>
    <n v="0"/>
    <s v="45678Container q'ty"/>
    <s v="45678Pallet "/>
    <m/>
    <s v="Pallet "/>
    <x v="79"/>
    <m/>
    <m/>
    <s v="OO35264"/>
    <m/>
    <m/>
    <n v="0"/>
    <m/>
  </r>
  <r>
    <x v="14"/>
    <x v="0"/>
    <x v="67"/>
    <s v="르네 34차"/>
    <n v="1"/>
    <m/>
    <m/>
    <n v="25"/>
    <n v="25"/>
    <m/>
    <m/>
    <n v="1"/>
    <s v="45678Container q'ty"/>
    <s v="45678Pallet "/>
    <n v="40"/>
    <s v="Pallet "/>
    <x v="76"/>
    <m/>
    <m/>
    <s v="OO35336"/>
    <m/>
    <m/>
    <n v="0"/>
    <m/>
  </r>
  <r>
    <x v="14"/>
    <x v="0"/>
    <x v="67"/>
    <s v="르네 34차"/>
    <m/>
    <m/>
    <m/>
    <n v="10"/>
    <n v="10"/>
    <m/>
    <m/>
    <n v="0"/>
    <s v="45678Container q'ty"/>
    <s v="45678Pallet "/>
    <m/>
    <s v="Pallet "/>
    <x v="77"/>
    <m/>
    <m/>
    <s v="OO35336"/>
    <m/>
    <m/>
    <n v="0"/>
    <m/>
  </r>
  <r>
    <x v="14"/>
    <x v="3"/>
    <x v="68"/>
    <s v="SKLCH006058"/>
    <n v="1"/>
    <m/>
    <m/>
    <n v="16"/>
    <m/>
    <n v="960"/>
    <m/>
    <n v="1"/>
    <s v="45678Container q'ty"/>
    <s v="45678Pallet "/>
    <n v="40"/>
    <s v="Pallet "/>
    <x v="15"/>
    <m/>
    <m/>
    <s v="SNKO190241104060"/>
    <m/>
    <m/>
    <n v="0"/>
    <s v="13시"/>
  </r>
  <r>
    <x v="14"/>
    <x v="5"/>
    <x v="69"/>
    <s v="0297883"/>
    <m/>
    <n v="1"/>
    <m/>
    <n v="17"/>
    <n v="17"/>
    <m/>
    <m/>
    <n v="1"/>
    <s v="45678Container q'ty"/>
    <s v="45678Pallet "/>
    <n v="20"/>
    <s v="Pallet "/>
    <x v="80"/>
    <m/>
    <m/>
    <s v="SDTINC2501035"/>
    <m/>
    <m/>
    <n v="0"/>
    <s v="16시"/>
  </r>
  <r>
    <x v="14"/>
    <x v="10"/>
    <x v="21"/>
    <m/>
    <m/>
    <m/>
    <n v="1"/>
    <n v="1"/>
    <n v="4"/>
    <m/>
    <m/>
    <n v="0"/>
    <s v="45678Container q'ty"/>
    <s v="45678Pallet "/>
    <m/>
    <s v="Pallet "/>
    <x v="81"/>
    <m/>
    <m/>
    <s v="LYFRLYIF1256506C"/>
    <m/>
    <m/>
    <n v="0"/>
    <m/>
  </r>
  <r>
    <x v="14"/>
    <x v="10"/>
    <x v="21"/>
    <m/>
    <m/>
    <m/>
    <m/>
    <n v="0"/>
    <n v="4"/>
    <m/>
    <m/>
    <n v="0"/>
    <s v="45678Container q'ty"/>
    <s v="45678Pallet "/>
    <m/>
    <s v="Pallet "/>
    <x v="82"/>
    <m/>
    <m/>
    <s v="LYFRLYIF1256506C"/>
    <m/>
    <m/>
    <n v="0"/>
    <m/>
  </r>
  <r>
    <x v="15"/>
    <x v="0"/>
    <x v="70"/>
    <s v="세계 149차"/>
    <n v="1"/>
    <m/>
    <m/>
    <n v="10"/>
    <n v="10"/>
    <m/>
    <m/>
    <n v="1"/>
    <s v="45679Container q'ty"/>
    <s v="45679Pallet "/>
    <n v="40"/>
    <s v="Pallet "/>
    <x v="3"/>
    <m/>
    <m/>
    <s v="PNCHCM2501011"/>
    <m/>
    <m/>
    <n v="0"/>
    <s v="습기"/>
  </r>
  <r>
    <x v="15"/>
    <x v="0"/>
    <x v="70"/>
    <s v="세계 150차"/>
    <m/>
    <m/>
    <m/>
    <n v="10"/>
    <n v="10"/>
    <m/>
    <m/>
    <n v="0"/>
    <s v="45679Container q'ty"/>
    <s v="45679Pallet "/>
    <m/>
    <s v="Pallet "/>
    <x v="83"/>
    <m/>
    <m/>
    <s v="PNCHCM2501011"/>
    <m/>
    <m/>
    <n v="0"/>
    <s v="습기"/>
  </r>
  <r>
    <x v="15"/>
    <x v="0"/>
    <x v="71"/>
    <s v="세계 151차"/>
    <n v="1"/>
    <m/>
    <m/>
    <n v="10"/>
    <n v="10"/>
    <m/>
    <m/>
    <n v="1"/>
    <s v="45679Container q'ty"/>
    <s v="45679Pallet "/>
    <n v="40"/>
    <s v="Pallet "/>
    <x v="2"/>
    <m/>
    <m/>
    <s v="PNCHCM2501012"/>
    <m/>
    <m/>
    <n v="0"/>
    <s v="습기-9PL"/>
  </r>
  <r>
    <x v="15"/>
    <x v="0"/>
    <x v="71"/>
    <s v="세계 152차"/>
    <m/>
    <m/>
    <m/>
    <n v="8"/>
    <n v="8"/>
    <m/>
    <m/>
    <n v="0"/>
    <s v="45679Container q'ty"/>
    <s v="45679Pallet "/>
    <m/>
    <s v="Pallet "/>
    <x v="2"/>
    <m/>
    <m/>
    <s v="PNCHCM2501012"/>
    <m/>
    <m/>
    <n v="0"/>
    <m/>
  </r>
  <r>
    <x v="15"/>
    <x v="0"/>
    <x v="71"/>
    <s v="세계 152차"/>
    <m/>
    <m/>
    <m/>
    <n v="2"/>
    <n v="2"/>
    <m/>
    <m/>
    <n v="0"/>
    <s v="45679Container q'ty"/>
    <s v="45679Pallet "/>
    <m/>
    <s v="Pallet "/>
    <x v="84"/>
    <m/>
    <m/>
    <s v="PNCHCM2501012"/>
    <m/>
    <m/>
    <n v="0"/>
    <s v="습기-2PL"/>
  </r>
  <r>
    <x v="15"/>
    <x v="3"/>
    <x v="72"/>
    <s v="SKLCH006073"/>
    <n v="1"/>
    <m/>
    <m/>
    <n v="16"/>
    <m/>
    <n v="960"/>
    <m/>
    <n v="1"/>
    <s v="45679Container q'ty"/>
    <s v="45679Pallet "/>
    <n v="40"/>
    <s v="Pallet "/>
    <x v="15"/>
    <m/>
    <m/>
    <s v="SNKO190241104060"/>
    <m/>
    <m/>
    <n v="0"/>
    <s v="13시"/>
  </r>
  <r>
    <x v="15"/>
    <x v="4"/>
    <x v="73"/>
    <s v="000317"/>
    <n v="1"/>
    <m/>
    <m/>
    <n v="40"/>
    <m/>
    <n v="86400"/>
    <m/>
    <n v="1"/>
    <s v="45679Container q'ty"/>
    <s v="45679Pallet "/>
    <n v="40"/>
    <s v="Pallet "/>
    <x v="51"/>
    <m/>
    <m/>
    <s v="012412TP4INC1446"/>
    <m/>
    <m/>
    <n v="0"/>
    <s v="10시"/>
  </r>
  <r>
    <x v="15"/>
    <x v="4"/>
    <x v="74"/>
    <s v="DYL658357"/>
    <n v="1"/>
    <m/>
    <m/>
    <n v="40"/>
    <m/>
    <n v="86400"/>
    <m/>
    <n v="1"/>
    <s v="45679Container q'ty"/>
    <s v="45679Pallet "/>
    <n v="40"/>
    <s v="Pallet "/>
    <x v="51"/>
    <m/>
    <m/>
    <s v="012412TP4INC1446"/>
    <m/>
    <m/>
    <n v="0"/>
    <s v="11시"/>
  </r>
  <r>
    <x v="16"/>
    <x v="0"/>
    <x v="75"/>
    <s v="타이코코넛 12차"/>
    <m/>
    <n v="1"/>
    <m/>
    <n v="10"/>
    <n v="10"/>
    <m/>
    <m/>
    <n v="1"/>
    <s v="45680Container q'ty"/>
    <s v="45680Pallet "/>
    <n v="20"/>
    <s v="Pallet "/>
    <x v="22"/>
    <m/>
    <m/>
    <s v="HFIBKO251002"/>
    <m/>
    <m/>
    <n v="0"/>
    <m/>
  </r>
  <r>
    <x v="16"/>
    <x v="0"/>
    <x v="76"/>
    <s v="수리 267차"/>
    <m/>
    <n v="1"/>
    <m/>
    <n v="20"/>
    <n v="20"/>
    <m/>
    <m/>
    <n v="1"/>
    <s v="45680Container q'ty"/>
    <s v="45680Pallet "/>
    <n v="20"/>
    <s v="Pallet "/>
    <x v="42"/>
    <m/>
    <m/>
    <s v="KTHSE2500015"/>
    <m/>
    <m/>
    <n v="0"/>
    <m/>
  </r>
  <r>
    <x v="16"/>
    <x v="9"/>
    <x v="77"/>
    <s v="SM684286"/>
    <m/>
    <n v="1"/>
    <m/>
    <n v="23"/>
    <n v="920"/>
    <m/>
    <m/>
    <n v="1"/>
    <s v="45680Container q'ty"/>
    <s v="45680bulk"/>
    <n v="160"/>
    <s v="bulk"/>
    <x v="85"/>
    <m/>
    <m/>
    <s v="SMLMBKK4A9223200"/>
    <n v="115368"/>
    <n v="4600"/>
    <n v="25.08"/>
    <s v="실화주-티알코리아"/>
  </r>
  <r>
    <x v="16"/>
    <x v="9"/>
    <x v="78"/>
    <s v="SM684222"/>
    <m/>
    <n v="1"/>
    <m/>
    <n v="23"/>
    <n v="920"/>
    <m/>
    <m/>
    <n v="1"/>
    <s v="45680Container q'ty"/>
    <s v="45680bulk"/>
    <n v="160"/>
    <s v="bulk"/>
    <x v="85"/>
    <m/>
    <m/>
    <s v="SMLMBKK4A9223200"/>
    <m/>
    <m/>
    <n v="0"/>
    <s v="라벨 입고 – 1/22(수) 퀵입고 예정 "/>
  </r>
  <r>
    <x v="16"/>
    <x v="9"/>
    <x v="79"/>
    <s v="SM684277"/>
    <m/>
    <n v="1"/>
    <m/>
    <n v="23"/>
    <n v="920"/>
    <m/>
    <m/>
    <n v="1"/>
    <s v="45680Container q'ty"/>
    <s v="45680bulk"/>
    <n v="160"/>
    <s v="bulk"/>
    <x v="86"/>
    <m/>
    <m/>
    <s v="SMLMBKK4A9223200"/>
    <n v="115368"/>
    <n v="4600"/>
    <n v="25.08"/>
    <s v="실화주-해인에프에스"/>
  </r>
  <r>
    <x v="16"/>
    <x v="9"/>
    <x v="80"/>
    <s v="SM684298"/>
    <m/>
    <n v="1"/>
    <m/>
    <n v="23"/>
    <n v="920"/>
    <m/>
    <m/>
    <n v="1"/>
    <s v="45680Container q'ty"/>
    <s v="45680bulk"/>
    <n v="160"/>
    <s v="bulk"/>
    <x v="86"/>
    <m/>
    <m/>
    <s v="SMLMBKK4A9223200"/>
    <m/>
    <m/>
    <n v="0"/>
    <s v="라벨 입고 – 1/22(수)입고로 조율 중"/>
  </r>
  <r>
    <x v="16"/>
    <x v="9"/>
    <x v="81"/>
    <s v="SM684256"/>
    <m/>
    <n v="1"/>
    <m/>
    <n v="23"/>
    <n v="920"/>
    <m/>
    <m/>
    <n v="1"/>
    <s v="45680Container q'ty"/>
    <s v="45680bulk"/>
    <n v="160"/>
    <s v="bulk"/>
    <x v="86"/>
    <m/>
    <m/>
    <s v="SMLMBKK4A9223200"/>
    <m/>
    <m/>
    <n v="0"/>
    <s v="AJ PLT 입고 – 1/22(수)"/>
  </r>
  <r>
    <x v="16"/>
    <x v="3"/>
    <x v="82"/>
    <s v="SKLCH006031"/>
    <n v="1"/>
    <m/>
    <m/>
    <n v="16"/>
    <m/>
    <n v="960"/>
    <m/>
    <n v="1"/>
    <s v="45680Container q'ty"/>
    <s v="45680Pallet "/>
    <n v="40"/>
    <s v="Pallet "/>
    <x v="15"/>
    <m/>
    <m/>
    <s v="SNKO190241104060"/>
    <m/>
    <m/>
    <n v="0"/>
    <s v="13시"/>
  </r>
  <r>
    <x v="16"/>
    <x v="4"/>
    <x v="83"/>
    <s v="CKLVN308058"/>
    <n v="1"/>
    <m/>
    <m/>
    <n v="40"/>
    <m/>
    <n v="86400"/>
    <m/>
    <n v="1"/>
    <s v="45680Container q'ty"/>
    <s v="45680Pallet "/>
    <n v="40"/>
    <s v="Pallet "/>
    <x v="51"/>
    <m/>
    <m/>
    <s v="012501TP4INC0681"/>
    <m/>
    <m/>
    <n v="0"/>
    <s v="10시"/>
  </r>
  <r>
    <x v="16"/>
    <x v="4"/>
    <x v="84"/>
    <s v="HAS1512224"/>
    <n v="1"/>
    <m/>
    <m/>
    <n v="16"/>
    <m/>
    <n v="16"/>
    <m/>
    <n v="1"/>
    <s v="45680Container q'ty"/>
    <s v="45680Pallet "/>
    <n v="40"/>
    <s v="Pallet "/>
    <x v="69"/>
    <m/>
    <m/>
    <s v="WWTINC2501018"/>
    <m/>
    <m/>
    <n v="0"/>
    <s v="15시"/>
  </r>
  <r>
    <x v="16"/>
    <x v="7"/>
    <x v="21"/>
    <m/>
    <m/>
    <m/>
    <n v="1"/>
    <n v="5"/>
    <m/>
    <n v="5"/>
    <m/>
    <n v="0"/>
    <s v="45680Container q'ty"/>
    <s v="45680Pallet "/>
    <n v="5"/>
    <s v="Pallet "/>
    <x v="28"/>
    <m/>
    <m/>
    <s v="F2-250123"/>
    <m/>
    <m/>
    <n v="0"/>
    <s v="전량출고"/>
  </r>
  <r>
    <x v="17"/>
    <x v="0"/>
    <x v="85"/>
    <s v="손순복 17차"/>
    <m/>
    <n v="1"/>
    <m/>
    <n v="10"/>
    <n v="10"/>
    <m/>
    <m/>
    <n v="1"/>
    <s v="45681Container q'ty"/>
    <s v="45681Pallet "/>
    <n v="20"/>
    <s v="Pallet "/>
    <x v="87"/>
    <m/>
    <m/>
    <s v="BFSZ2501050"/>
    <m/>
    <m/>
    <n v="0"/>
    <m/>
  </r>
  <r>
    <x v="17"/>
    <x v="9"/>
    <x v="86"/>
    <s v="SM684281"/>
    <m/>
    <n v="1"/>
    <m/>
    <n v="23"/>
    <n v="920"/>
    <m/>
    <m/>
    <n v="1"/>
    <s v="45681Container q'ty"/>
    <s v="45681bulk"/>
    <n v="160"/>
    <s v="bulk"/>
    <x v="85"/>
    <m/>
    <m/>
    <s v="SMLMBKK4A9223200"/>
    <m/>
    <m/>
    <n v="0"/>
    <s v="KPP PLT 입고 – 1/22(수) 예정"/>
  </r>
  <r>
    <x v="17"/>
    <x v="9"/>
    <x v="87"/>
    <s v="SM684285"/>
    <m/>
    <n v="1"/>
    <m/>
    <n v="23"/>
    <n v="920"/>
    <m/>
    <m/>
    <n v="1"/>
    <s v="45681Container q'ty"/>
    <s v="45681bulk"/>
    <n v="160"/>
    <s v="bulk"/>
    <x v="85"/>
    <m/>
    <m/>
    <s v="SMLMBKK4A9223200"/>
    <m/>
    <m/>
    <n v="0"/>
    <s v="25ASLFD420i-1010-2000"/>
  </r>
  <r>
    <x v="17"/>
    <x v="9"/>
    <x v="88"/>
    <s v="SM684225"/>
    <m/>
    <n v="1"/>
    <m/>
    <n v="23"/>
    <n v="920"/>
    <m/>
    <m/>
    <n v="1"/>
    <s v="45681Container q'ty"/>
    <s v="45681bulk"/>
    <n v="160"/>
    <s v="bulk"/>
    <x v="86"/>
    <m/>
    <m/>
    <s v="SMLMBKK4A9223200"/>
    <m/>
    <m/>
    <n v="0"/>
    <s v="25ASLFD420i-1010-1000"/>
  </r>
  <r>
    <x v="17"/>
    <x v="3"/>
    <x v="89"/>
    <s v="SKLCH006069"/>
    <n v="1"/>
    <m/>
    <m/>
    <n v="16"/>
    <m/>
    <n v="960"/>
    <m/>
    <n v="1"/>
    <s v="45681Container q'ty"/>
    <s v="45681Pallet "/>
    <n v="40"/>
    <s v="Pallet "/>
    <x v="15"/>
    <m/>
    <m/>
    <s v="SNKO190241104060"/>
    <m/>
    <m/>
    <n v="0"/>
    <s v="13시"/>
  </r>
  <r>
    <x v="17"/>
    <x v="4"/>
    <x v="90"/>
    <n v="959253"/>
    <n v="1"/>
    <m/>
    <m/>
    <n v="18"/>
    <m/>
    <n v="18"/>
    <m/>
    <n v="1"/>
    <s v="45681Container q'ty"/>
    <s v="45681Pallet "/>
    <n v="40"/>
    <s v="Pallet "/>
    <x v="43"/>
    <m/>
    <m/>
    <s v="INC2501034"/>
    <m/>
    <m/>
    <n v="0"/>
    <s v="8시"/>
  </r>
  <r>
    <x v="17"/>
    <x v="4"/>
    <x v="91"/>
    <n v="959319"/>
    <n v="1"/>
    <m/>
    <m/>
    <n v="18"/>
    <m/>
    <n v="18"/>
    <m/>
    <n v="1"/>
    <s v="45681Container q'ty"/>
    <s v="45681Pallet "/>
    <n v="40"/>
    <s v="Pallet "/>
    <x v="43"/>
    <m/>
    <m/>
    <s v="INC2501034"/>
    <m/>
    <m/>
    <n v="0"/>
    <s v="15시"/>
  </r>
  <r>
    <x v="17"/>
    <x v="6"/>
    <x v="92"/>
    <s v="PANP659469"/>
    <m/>
    <n v="1"/>
    <m/>
    <n v="1"/>
    <n v="100"/>
    <m/>
    <m/>
    <n v="1"/>
    <s v="45681Container q'ty"/>
    <s v="45681bulk"/>
    <n v="180"/>
    <s v="bulk"/>
    <x v="88"/>
    <m/>
    <m/>
    <s v="POBUTAO250181037"/>
    <n v="21170"/>
    <n v="1960"/>
    <n v="10.801020408163266"/>
    <m/>
  </r>
  <r>
    <x v="17"/>
    <x v="6"/>
    <x v="92"/>
    <s v="PANP659469"/>
    <m/>
    <m/>
    <m/>
    <n v="5"/>
    <n v="600"/>
    <m/>
    <m/>
    <n v="0"/>
    <s v="45681Container q'ty"/>
    <s v="45681bulk"/>
    <m/>
    <s v="bulk"/>
    <x v="89"/>
    <m/>
    <m/>
    <s v="POBUTAO250181037"/>
    <m/>
    <m/>
    <n v="0"/>
    <m/>
  </r>
  <r>
    <x v="17"/>
    <x v="6"/>
    <x v="92"/>
    <s v="PANP659469"/>
    <m/>
    <m/>
    <m/>
    <n v="2"/>
    <n v="200"/>
    <m/>
    <m/>
    <n v="0"/>
    <s v="45681Container q'ty"/>
    <s v="45681bulk"/>
    <m/>
    <s v="bulk"/>
    <x v="90"/>
    <m/>
    <m/>
    <s v="POBUTAO250181037"/>
    <m/>
    <m/>
    <n v="0"/>
    <m/>
  </r>
  <r>
    <x v="17"/>
    <x v="6"/>
    <x v="92"/>
    <s v="PANP659469"/>
    <m/>
    <m/>
    <m/>
    <n v="9"/>
    <n v="1000"/>
    <m/>
    <m/>
    <n v="0"/>
    <s v="45681Container q'ty"/>
    <s v="45681bulk"/>
    <m/>
    <s v="bulk"/>
    <x v="91"/>
    <m/>
    <m/>
    <s v="POBUTAO250181037"/>
    <m/>
    <m/>
    <n v="0"/>
    <m/>
  </r>
  <r>
    <x v="17"/>
    <x v="6"/>
    <x v="92"/>
    <s v="PANP659469"/>
    <m/>
    <m/>
    <m/>
    <n v="1"/>
    <n v="60"/>
    <m/>
    <m/>
    <n v="0"/>
    <s v="45681Container q'ty"/>
    <s v="45681bulk"/>
    <m/>
    <s v="bulk"/>
    <x v="92"/>
    <m/>
    <m/>
    <s v="POBUTAO250181037"/>
    <m/>
    <m/>
    <n v="0"/>
    <m/>
  </r>
  <r>
    <x v="17"/>
    <x v="6"/>
    <x v="93"/>
    <s v="PANP659456"/>
    <m/>
    <n v="1"/>
    <m/>
    <n v="9"/>
    <n v="700"/>
    <m/>
    <m/>
    <n v="1"/>
    <s v="45681Container q'ty"/>
    <s v="45681bulk"/>
    <n v="180"/>
    <s v="bulk"/>
    <x v="18"/>
    <m/>
    <m/>
    <s v="JYPRQD2501075"/>
    <n v="23875"/>
    <n v="1710"/>
    <n v="13.961988304093568"/>
    <m/>
  </r>
  <r>
    <x v="17"/>
    <x v="6"/>
    <x v="93"/>
    <s v="PANP659456"/>
    <m/>
    <m/>
    <m/>
    <n v="10"/>
    <n v="800"/>
    <m/>
    <m/>
    <n v="0"/>
    <s v="45681Container q'ty"/>
    <s v="45681bulk"/>
    <m/>
    <s v="bulk"/>
    <x v="19"/>
    <m/>
    <m/>
    <s v="JYPRQD2501075"/>
    <m/>
    <m/>
    <n v="0"/>
    <m/>
  </r>
  <r>
    <x v="17"/>
    <x v="6"/>
    <x v="93"/>
    <s v="PANP659456"/>
    <m/>
    <m/>
    <m/>
    <n v="2"/>
    <n v="160"/>
    <m/>
    <m/>
    <n v="0"/>
    <s v="45681Container q'ty"/>
    <s v="45681bulk"/>
    <m/>
    <s v="bulk"/>
    <x v="21"/>
    <m/>
    <m/>
    <s v="JYPRQD2501075"/>
    <m/>
    <m/>
    <n v="0"/>
    <m/>
  </r>
  <r>
    <x v="17"/>
    <x v="6"/>
    <x v="93"/>
    <s v="PANP659456"/>
    <m/>
    <m/>
    <m/>
    <n v="1"/>
    <n v="50"/>
    <m/>
    <m/>
    <n v="0"/>
    <s v="45681Container q'ty"/>
    <s v="45681bulk"/>
    <m/>
    <s v="bulk"/>
    <x v="20"/>
    <m/>
    <m/>
    <s v="JYPRQD2501075"/>
    <m/>
    <m/>
    <n v="0"/>
    <m/>
  </r>
  <r>
    <x v="17"/>
    <x v="1"/>
    <x v="21"/>
    <m/>
    <m/>
    <m/>
    <n v="1"/>
    <n v="3"/>
    <n v="60"/>
    <m/>
    <m/>
    <n v="0"/>
    <s v="45681Container q'ty"/>
    <s v="45681bulk"/>
    <m/>
    <s v="bulk"/>
    <x v="93"/>
    <m/>
    <m/>
    <s v="WTAOINC25013052"/>
    <n v="715"/>
    <n v="65"/>
    <n v="11"/>
    <m/>
  </r>
  <r>
    <x v="17"/>
    <x v="1"/>
    <x v="21"/>
    <m/>
    <m/>
    <m/>
    <m/>
    <n v="0"/>
    <n v="5"/>
    <m/>
    <m/>
    <n v="0"/>
    <s v="45681Container q'ty"/>
    <s v="45681bulk"/>
    <m/>
    <s v="bulk"/>
    <x v="93"/>
    <m/>
    <m/>
    <s v="WTAOINC25013052"/>
    <m/>
    <m/>
    <n v="0"/>
    <m/>
  </r>
  <r>
    <x v="18"/>
    <x v="0"/>
    <x v="94"/>
    <s v="안티치콜리 22차"/>
    <m/>
    <n v="1"/>
    <m/>
    <n v="10"/>
    <n v="10"/>
    <m/>
    <m/>
    <n v="1"/>
    <s v="45682Container q'ty"/>
    <s v="45682Pallet "/>
    <n v="20"/>
    <s v="Pallet "/>
    <x v="94"/>
    <m/>
    <m/>
    <s v="AMO242370"/>
    <m/>
    <m/>
    <n v="0"/>
    <m/>
  </r>
  <r>
    <x v="19"/>
    <x v="0"/>
    <x v="95"/>
    <s v="펜타 29차"/>
    <n v="1"/>
    <m/>
    <m/>
    <n v="20"/>
    <n v="718"/>
    <m/>
    <m/>
    <n v="1"/>
    <s v="45688Container q'ty"/>
    <s v="45688Pallet "/>
    <n v="20"/>
    <s v="Pallet "/>
    <x v="95"/>
    <m/>
    <m/>
    <s v="KTHSE2500028"/>
    <m/>
    <m/>
    <n v="0"/>
    <m/>
  </r>
  <r>
    <x v="19"/>
    <x v="0"/>
    <x v="96"/>
    <s v="펜타 30차"/>
    <m/>
    <n v="1"/>
    <m/>
    <n v="8"/>
    <n v="8"/>
    <m/>
    <m/>
    <n v="1"/>
    <s v="45688Container q'ty"/>
    <s v="45688Pallet "/>
    <n v="20"/>
    <s v="Pallet "/>
    <x v="96"/>
    <m/>
    <m/>
    <s v="KTHSE2500036"/>
    <m/>
    <m/>
    <n v="0"/>
    <m/>
  </r>
  <r>
    <x v="19"/>
    <x v="0"/>
    <x v="96"/>
    <s v="펜타 30차"/>
    <m/>
    <m/>
    <m/>
    <n v="10"/>
    <n v="10"/>
    <m/>
    <m/>
    <n v="0"/>
    <s v="45688Container q'ty"/>
    <s v="45688Pallet "/>
    <m/>
    <s v="Pallet "/>
    <x v="97"/>
    <m/>
    <m/>
    <s v="KTHSE2500036"/>
    <m/>
    <m/>
    <n v="0"/>
    <m/>
  </r>
  <r>
    <x v="19"/>
    <x v="0"/>
    <x v="96"/>
    <s v="펜타 30차"/>
    <m/>
    <m/>
    <m/>
    <n v="2"/>
    <n v="2"/>
    <m/>
    <m/>
    <n v="0"/>
    <s v="45688Container q'ty"/>
    <s v="45688Pallet "/>
    <m/>
    <s v="Pallet "/>
    <x v="98"/>
    <m/>
    <m/>
    <s v="KTHSE2500036"/>
    <m/>
    <m/>
    <n v="0"/>
    <m/>
  </r>
  <r>
    <x v="19"/>
    <x v="0"/>
    <x v="97"/>
    <s v="유니온 47차"/>
    <n v="1"/>
    <m/>
    <m/>
    <n v="28"/>
    <n v="2016"/>
    <m/>
    <m/>
    <n v="1"/>
    <s v="45688Container q'ty"/>
    <s v="45688bulk"/>
    <n v="180"/>
    <s v="bulk"/>
    <x v="24"/>
    <m/>
    <m/>
    <s v="KTHSE2500037"/>
    <n v="13910.4"/>
    <n v="2016"/>
    <n v="6.8999999999999995"/>
    <m/>
  </r>
  <r>
    <x v="19"/>
    <x v="0"/>
    <x v="98"/>
    <s v="수리 292차"/>
    <m/>
    <n v="1"/>
    <m/>
    <n v="11"/>
    <n v="11"/>
    <m/>
    <m/>
    <n v="1"/>
    <s v="45688Container q'ty"/>
    <s v="45688Pallet "/>
    <n v="20"/>
    <s v="Pallet "/>
    <x v="6"/>
    <m/>
    <m/>
    <s v="KTHSE2500033"/>
    <m/>
    <m/>
    <n v="0"/>
    <m/>
  </r>
  <r>
    <x v="19"/>
    <x v="0"/>
    <x v="98"/>
    <s v="수리 292차"/>
    <m/>
    <m/>
    <m/>
    <n v="5"/>
    <n v="5"/>
    <m/>
    <m/>
    <n v="0"/>
    <s v="45688Container q'ty"/>
    <s v="45688Pallet "/>
    <m/>
    <s v="Pallet "/>
    <x v="14"/>
    <m/>
    <m/>
    <s v="KTHSE2500033"/>
    <m/>
    <m/>
    <n v="0"/>
    <m/>
  </r>
  <r>
    <x v="19"/>
    <x v="0"/>
    <x v="98"/>
    <s v="수리 292차"/>
    <m/>
    <m/>
    <m/>
    <n v="1"/>
    <n v="1"/>
    <m/>
    <m/>
    <n v="0"/>
    <s v="45688Container q'ty"/>
    <s v="45688Pallet "/>
    <m/>
    <s v="Pallet "/>
    <x v="99"/>
    <m/>
    <m/>
    <s v="KTHSE2500033"/>
    <m/>
    <m/>
    <n v="0"/>
    <m/>
  </r>
  <r>
    <x v="19"/>
    <x v="0"/>
    <x v="98"/>
    <s v="수리 292차"/>
    <m/>
    <m/>
    <m/>
    <n v="3"/>
    <n v="3"/>
    <m/>
    <m/>
    <n v="0"/>
    <s v="45688Container q'ty"/>
    <s v="45688Pallet "/>
    <m/>
    <s v="Pallet "/>
    <x v="10"/>
    <m/>
    <m/>
    <s v="KTHSE2500033"/>
    <m/>
    <m/>
    <n v="0"/>
    <m/>
  </r>
  <r>
    <x v="19"/>
    <x v="9"/>
    <x v="99"/>
    <s v="SM684204"/>
    <m/>
    <n v="1"/>
    <m/>
    <n v="23"/>
    <n v="920"/>
    <m/>
    <m/>
    <n v="1"/>
    <s v="45688Container q'ty"/>
    <s v="45688bulk"/>
    <n v="160"/>
    <s v="bulk"/>
    <x v="85"/>
    <m/>
    <m/>
    <s v="SMLMBKK4A9223200"/>
    <m/>
    <m/>
    <n v="0"/>
    <m/>
  </r>
  <r>
    <x v="19"/>
    <x v="9"/>
    <x v="100"/>
    <s v="SM684251"/>
    <m/>
    <n v="1"/>
    <m/>
    <n v="23"/>
    <n v="920"/>
    <m/>
    <m/>
    <n v="1"/>
    <s v="45688Container q'ty"/>
    <s v="45688bulk"/>
    <n v="160"/>
    <s v="bulk"/>
    <x v="86"/>
    <m/>
    <m/>
    <s v="SMLMBKK4A9223200"/>
    <m/>
    <m/>
    <n v="0"/>
    <m/>
  </r>
  <r>
    <x v="19"/>
    <x v="2"/>
    <x v="101"/>
    <s v="020556"/>
    <m/>
    <n v="1"/>
    <m/>
    <n v="0"/>
    <m/>
    <n v="461"/>
    <m/>
    <n v="1"/>
    <s v="45688Container q'ty"/>
    <s v="45688bulk"/>
    <n v="40"/>
    <s v="bulk"/>
    <x v="5"/>
    <m/>
    <m/>
    <s v="WDFCGBF30702119"/>
    <n v="4000"/>
    <n v="461"/>
    <n v="8.676789587852495"/>
    <m/>
  </r>
  <r>
    <x v="19"/>
    <x v="11"/>
    <x v="102"/>
    <s v="0166444"/>
    <m/>
    <n v="1"/>
    <m/>
    <n v="20"/>
    <m/>
    <n v="20"/>
    <m/>
    <n v="1"/>
    <s v="45688Container q'ty"/>
    <s v="45688Pallet "/>
    <n v="20"/>
    <s v="Pallet "/>
    <x v="100"/>
    <m/>
    <m/>
    <s v="TMXGICHD6860040A"/>
    <m/>
    <m/>
    <n v="0"/>
    <m/>
  </r>
  <r>
    <x v="20"/>
    <x v="0"/>
    <x v="103"/>
    <s v="세계 153차"/>
    <n v="1"/>
    <m/>
    <m/>
    <n v="10"/>
    <n v="10"/>
    <m/>
    <m/>
    <n v="1"/>
    <s v="45691Container q'ty"/>
    <s v="45691Pallet "/>
    <n v="40"/>
    <s v="Pallet "/>
    <x v="101"/>
    <m/>
    <m/>
    <s v="PNCHCM2501013"/>
    <m/>
    <m/>
    <n v="0"/>
    <m/>
  </r>
  <r>
    <x v="20"/>
    <x v="0"/>
    <x v="103"/>
    <s v="세계 154차"/>
    <m/>
    <m/>
    <m/>
    <n v="10"/>
    <n v="10"/>
    <m/>
    <m/>
    <n v="0"/>
    <s v="45691Container q'ty"/>
    <s v="45691Pallet "/>
    <m/>
    <s v="Pallet "/>
    <x v="102"/>
    <m/>
    <m/>
    <s v="PNCHCM2501013"/>
    <m/>
    <m/>
    <n v="0"/>
    <m/>
  </r>
  <r>
    <x v="20"/>
    <x v="0"/>
    <x v="104"/>
    <s v="푸드블레싱 17차"/>
    <m/>
    <n v="1"/>
    <m/>
    <n v="20"/>
    <n v="20"/>
    <m/>
    <m/>
    <n v="1"/>
    <s v="45691Container q'ty"/>
    <s v="45691Pallet "/>
    <n v="20"/>
    <s v="Pallet "/>
    <x v="29"/>
    <m/>
    <m/>
    <s v="HFIBKO251044"/>
    <m/>
    <m/>
    <n v="0"/>
    <m/>
  </r>
  <r>
    <x v="20"/>
    <x v="0"/>
    <x v="105"/>
    <s v="타이아시아 24차"/>
    <m/>
    <n v="1"/>
    <m/>
    <n v="8"/>
    <n v="8"/>
    <m/>
    <m/>
    <n v="1"/>
    <s v="45691Container q'ty"/>
    <s v="45691Pallet "/>
    <n v="20"/>
    <s v="Pallet "/>
    <x v="103"/>
    <m/>
    <m/>
    <s v="KTHSE2500034"/>
    <m/>
    <m/>
    <n v="0"/>
    <m/>
  </r>
  <r>
    <x v="20"/>
    <x v="0"/>
    <x v="105"/>
    <s v="타이아시아 24차"/>
    <m/>
    <m/>
    <m/>
    <n v="2"/>
    <n v="2"/>
    <m/>
    <m/>
    <n v="0"/>
    <s v="45691Container q'ty"/>
    <s v="45691Pallet "/>
    <m/>
    <s v="Pallet "/>
    <x v="104"/>
    <m/>
    <m/>
    <s v="KTHSE2500034"/>
    <m/>
    <m/>
    <n v="0"/>
    <m/>
  </r>
  <r>
    <x v="20"/>
    <x v="0"/>
    <x v="106"/>
    <s v="타이아시아 25차"/>
    <m/>
    <n v="1"/>
    <m/>
    <n v="10"/>
    <n v="10"/>
    <m/>
    <m/>
    <n v="1"/>
    <s v="45691Container q'ty"/>
    <s v="45691Pallet "/>
    <n v="180"/>
    <s v="Pallet "/>
    <x v="26"/>
    <m/>
    <m/>
    <s v="KTHSE2500035"/>
    <m/>
    <m/>
    <n v="0"/>
    <m/>
  </r>
  <r>
    <x v="20"/>
    <x v="6"/>
    <x v="107"/>
    <s v="CKL39200"/>
    <n v="1"/>
    <m/>
    <m/>
    <n v="12"/>
    <n v="767"/>
    <m/>
    <m/>
    <n v="1"/>
    <s v="45691Container q'ty"/>
    <s v="45691bulk"/>
    <n v="220"/>
    <s v="bulk"/>
    <x v="105"/>
    <m/>
    <m/>
    <s v="CKCOTAO2014535"/>
    <n v="15500"/>
    <n v="2089"/>
    <n v="7.4198180947821921"/>
    <m/>
  </r>
  <r>
    <x v="20"/>
    <x v="6"/>
    <x v="107"/>
    <s v="CKL39200"/>
    <m/>
    <m/>
    <m/>
    <n v="5"/>
    <n v="300"/>
    <m/>
    <m/>
    <n v="0"/>
    <s v="45691Container q'ty"/>
    <s v="45691bulk"/>
    <m/>
    <s v="bulk"/>
    <x v="106"/>
    <m/>
    <m/>
    <s v="CKCOTAO2014535"/>
    <m/>
    <m/>
    <n v="0"/>
    <m/>
  </r>
  <r>
    <x v="20"/>
    <x v="6"/>
    <x v="107"/>
    <s v="CKL39200"/>
    <m/>
    <m/>
    <m/>
    <n v="16"/>
    <n v="1000"/>
    <m/>
    <m/>
    <n v="0"/>
    <s v="45691Container q'ty"/>
    <s v="45691bulk"/>
    <m/>
    <s v="bulk"/>
    <x v="107"/>
    <m/>
    <m/>
    <s v="CKCOTAO2014535"/>
    <m/>
    <m/>
    <n v="0"/>
    <m/>
  </r>
  <r>
    <x v="20"/>
    <x v="6"/>
    <x v="107"/>
    <s v="CKL39200"/>
    <m/>
    <m/>
    <m/>
    <n v="1"/>
    <n v="11"/>
    <m/>
    <m/>
    <n v="0"/>
    <s v="45691Container q'ty"/>
    <s v="45691bulk"/>
    <m/>
    <s v="bulk"/>
    <x v="68"/>
    <m/>
    <m/>
    <s v="CKCOTAO2014535"/>
    <m/>
    <m/>
    <n v="0"/>
    <m/>
  </r>
  <r>
    <x v="20"/>
    <x v="6"/>
    <x v="107"/>
    <s v="CKL39200"/>
    <m/>
    <m/>
    <m/>
    <n v="1"/>
    <n v="11"/>
    <m/>
    <m/>
    <n v="0"/>
    <s v="45691Container q'ty"/>
    <s v="45691bulk"/>
    <m/>
    <s v="bulk"/>
    <x v="108"/>
    <m/>
    <m/>
    <s v="CKCOTAO2014535"/>
    <m/>
    <m/>
    <n v="0"/>
    <m/>
  </r>
  <r>
    <x v="20"/>
    <x v="6"/>
    <x v="108"/>
    <s v="023368"/>
    <m/>
    <n v="1"/>
    <m/>
    <n v="5"/>
    <n v="500"/>
    <m/>
    <m/>
    <n v="1"/>
    <s v="45691Container q'ty"/>
    <s v="45691bulk"/>
    <n v="240"/>
    <s v="bulk"/>
    <x v="38"/>
    <m/>
    <m/>
    <s v="SITTAGIN435807"/>
    <n v="22550"/>
    <n v="2050"/>
    <n v="11"/>
    <m/>
  </r>
  <r>
    <x v="20"/>
    <x v="6"/>
    <x v="108"/>
    <s v="023368"/>
    <m/>
    <m/>
    <m/>
    <n v="4"/>
    <n v="400"/>
    <m/>
    <m/>
    <n v="0"/>
    <s v="45691Container q'ty"/>
    <s v="45691bulk"/>
    <n v="240"/>
    <s v="bulk"/>
    <x v="39"/>
    <m/>
    <m/>
    <s v="SITTAGIN435807"/>
    <m/>
    <m/>
    <n v="0"/>
    <m/>
  </r>
  <r>
    <x v="20"/>
    <x v="6"/>
    <x v="108"/>
    <s v="023368"/>
    <m/>
    <m/>
    <m/>
    <n v="1"/>
    <n v="50"/>
    <m/>
    <m/>
    <n v="0"/>
    <s v="45691Container q'ty"/>
    <s v="45691bulk"/>
    <n v="240"/>
    <s v="bulk"/>
    <x v="40"/>
    <m/>
    <m/>
    <s v="SITTAGIN435807"/>
    <m/>
    <m/>
    <n v="0"/>
    <m/>
  </r>
  <r>
    <x v="20"/>
    <x v="6"/>
    <x v="108"/>
    <s v="023368"/>
    <m/>
    <m/>
    <m/>
    <n v="9"/>
    <n v="1000"/>
    <m/>
    <m/>
    <n v="0"/>
    <s v="45691Container q'ty"/>
    <s v="45691bulk"/>
    <n v="240"/>
    <s v="bulk"/>
    <x v="41"/>
    <m/>
    <m/>
    <s v="SITTAGIN435807"/>
    <m/>
    <m/>
    <n v="0"/>
    <m/>
  </r>
  <r>
    <x v="20"/>
    <x v="6"/>
    <x v="108"/>
    <s v="023368"/>
    <m/>
    <m/>
    <m/>
    <n v="1"/>
    <n v="100"/>
    <m/>
    <m/>
    <n v="0"/>
    <s v="45691Container q'ty"/>
    <s v="45691bulk"/>
    <n v="240"/>
    <s v="bulk"/>
    <x v="109"/>
    <m/>
    <m/>
    <s v="SITTAGIN435807"/>
    <m/>
    <m/>
    <n v="0"/>
    <m/>
  </r>
  <r>
    <x v="20"/>
    <x v="4"/>
    <x v="109"/>
    <s v="HAL442079"/>
    <m/>
    <n v="1"/>
    <m/>
    <n v="13"/>
    <n v="13"/>
    <m/>
    <m/>
    <n v="1"/>
    <s v="45691Container q'ty"/>
    <s v="45691Pallet "/>
    <n v="20"/>
    <s v="Pallet "/>
    <x v="110"/>
    <m/>
    <m/>
    <s v="HASLS22241201953"/>
    <m/>
    <m/>
    <n v="0"/>
    <s v="보세운송,검역,실화주-우리와"/>
  </r>
  <r>
    <x v="20"/>
    <x v="1"/>
    <x v="21"/>
    <m/>
    <m/>
    <m/>
    <n v="1"/>
    <n v="1"/>
    <n v="60"/>
    <m/>
    <m/>
    <n v="0"/>
    <s v="45691Container q'ty"/>
    <s v="45691Pallet "/>
    <m/>
    <s v="Pallet "/>
    <x v="111"/>
    <m/>
    <m/>
    <s v="FQDINC25000655"/>
    <m/>
    <m/>
    <n v="0"/>
    <m/>
  </r>
  <r>
    <x v="20"/>
    <x v="12"/>
    <x v="21"/>
    <m/>
    <m/>
    <m/>
    <n v="1"/>
    <n v="9"/>
    <n v="288"/>
    <m/>
    <m/>
    <n v="0"/>
    <s v="45691Container q'ty"/>
    <s v="45691Pallet "/>
    <m/>
    <s v="Pallet "/>
    <x v="112"/>
    <m/>
    <m/>
    <s v="LYSE25010014"/>
    <m/>
    <m/>
    <n v="0"/>
    <s v="KPP 작업(1PLT=32GT)"/>
  </r>
  <r>
    <x v="20"/>
    <x v="7"/>
    <x v="21"/>
    <m/>
    <m/>
    <m/>
    <n v="1"/>
    <n v="5"/>
    <m/>
    <n v="5"/>
    <m/>
    <n v="0"/>
    <s v="45691Container q'ty"/>
    <s v="45691Pallet "/>
    <n v="5"/>
    <s v="Pallet "/>
    <x v="113"/>
    <m/>
    <m/>
    <s v="F2-250203"/>
    <m/>
    <m/>
    <n v="0"/>
    <s v="전량출고"/>
  </r>
  <r>
    <x v="20"/>
    <x v="7"/>
    <x v="21"/>
    <m/>
    <m/>
    <m/>
    <n v="1"/>
    <n v="5"/>
    <m/>
    <n v="5"/>
    <m/>
    <n v="0"/>
    <s v="45691Container q'ty"/>
    <s v="45691Pallet "/>
    <n v="5"/>
    <s v="Pallet "/>
    <x v="114"/>
    <m/>
    <m/>
    <s v="F2-250203"/>
    <m/>
    <m/>
    <n v="0"/>
    <m/>
  </r>
  <r>
    <x v="21"/>
    <x v="0"/>
    <x v="110"/>
    <s v="수리 316차"/>
    <m/>
    <n v="1"/>
    <m/>
    <n v="20"/>
    <n v="20"/>
    <m/>
    <m/>
    <n v="1"/>
    <s v="45692Container q'ty"/>
    <s v="45692Pallet "/>
    <n v="20"/>
    <s v="Pallet "/>
    <x v="6"/>
    <m/>
    <m/>
    <s v="KTHSE2500055"/>
    <m/>
    <m/>
    <n v="0"/>
    <m/>
  </r>
  <r>
    <x v="21"/>
    <x v="0"/>
    <x v="111"/>
    <s v="수리 317차"/>
    <m/>
    <n v="1"/>
    <m/>
    <n v="20"/>
    <n v="20"/>
    <m/>
    <m/>
    <n v="1"/>
    <s v="45692Container q'ty"/>
    <s v="45692Pallet "/>
    <n v="20"/>
    <s v="Pallet "/>
    <x v="6"/>
    <m/>
    <m/>
    <s v="KTHSE2500055"/>
    <m/>
    <m/>
    <n v="0"/>
    <m/>
  </r>
  <r>
    <x v="21"/>
    <x v="0"/>
    <x v="112"/>
    <s v="수리 321차"/>
    <m/>
    <n v="1"/>
    <m/>
    <n v="20"/>
    <n v="20"/>
    <m/>
    <m/>
    <n v="1"/>
    <s v="45692Container q'ty"/>
    <s v="45692Pallet "/>
    <n v="20"/>
    <s v="Pallet "/>
    <x v="115"/>
    <m/>
    <m/>
    <s v="KTHSE2500055"/>
    <m/>
    <m/>
    <n v="0"/>
    <m/>
  </r>
  <r>
    <x v="21"/>
    <x v="0"/>
    <x v="113"/>
    <s v="수리 323차"/>
    <m/>
    <n v="1"/>
    <m/>
    <n v="20"/>
    <n v="20"/>
    <m/>
    <m/>
    <n v="1"/>
    <s v="45692Container q'ty"/>
    <s v="45692Pallet "/>
    <n v="20"/>
    <s v="Pallet "/>
    <x v="116"/>
    <m/>
    <m/>
    <s v="KTHSE2500055"/>
    <m/>
    <m/>
    <n v="0"/>
    <m/>
  </r>
  <r>
    <x v="21"/>
    <x v="4"/>
    <x v="114"/>
    <s v="KMC651539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s v="씨에치홀딩스"/>
  </r>
  <r>
    <x v="21"/>
    <x v="4"/>
    <x v="115"/>
    <s v="KMC651587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s v="팔레트 2월3일 입고"/>
  </r>
  <r>
    <x v="21"/>
    <x v="4"/>
    <x v="116"/>
    <s v="KMC651586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m/>
  </r>
  <r>
    <x v="21"/>
    <x v="4"/>
    <x v="117"/>
    <s v="KMC654336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m/>
  </r>
  <r>
    <x v="21"/>
    <x v="4"/>
    <x v="118"/>
    <s v="KMC654390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m/>
  </r>
  <r>
    <x v="21"/>
    <x v="4"/>
    <x v="119"/>
    <s v="KMC654337"/>
    <m/>
    <n v="1"/>
    <m/>
    <n v="20"/>
    <n v="20"/>
    <m/>
    <m/>
    <n v="1"/>
    <s v="45692Container q'ty"/>
    <s v="45692Pallet "/>
    <n v="20"/>
    <s v="Pallet "/>
    <x v="117"/>
    <m/>
    <m/>
    <s v="KMTCLCH5032914"/>
    <m/>
    <m/>
    <n v="0"/>
    <m/>
  </r>
  <r>
    <x v="21"/>
    <x v="13"/>
    <x v="120"/>
    <s v="SIF430922"/>
    <n v="1"/>
    <m/>
    <m/>
    <n v="4"/>
    <m/>
    <n v="4"/>
    <m/>
    <n v="1"/>
    <s v="45692Container q'ty"/>
    <s v="45692Pallet "/>
    <n v="40"/>
    <s v="Pallet "/>
    <x v="118"/>
    <m/>
    <m/>
    <s v="SHXM2501074B"/>
    <m/>
    <m/>
    <n v="0"/>
    <s v="14시"/>
  </r>
  <r>
    <x v="21"/>
    <x v="7"/>
    <x v="21"/>
    <m/>
    <m/>
    <m/>
    <n v="1"/>
    <n v="5"/>
    <m/>
    <n v="5"/>
    <m/>
    <n v="0"/>
    <s v="45692Container q'ty"/>
    <s v="45692Pallet "/>
    <n v="5"/>
    <s v="Pallet "/>
    <x v="113"/>
    <m/>
    <m/>
    <s v="F2-250204"/>
    <m/>
    <m/>
    <n v="0"/>
    <s v="전량출고"/>
  </r>
  <r>
    <x v="21"/>
    <x v="0"/>
    <x v="21"/>
    <s v="수출건"/>
    <m/>
    <m/>
    <n v="2"/>
    <n v="4"/>
    <n v="180"/>
    <m/>
    <m/>
    <n v="0"/>
    <s v="45692Container q'ty"/>
    <s v="45692Pallet "/>
    <n v="5"/>
    <s v="Pallet "/>
    <x v="119"/>
    <m/>
    <m/>
    <s v="F2-250204(2)"/>
    <m/>
    <m/>
    <n v="0"/>
    <m/>
  </r>
  <r>
    <x v="22"/>
    <x v="0"/>
    <x v="121"/>
    <s v="수리 287차"/>
    <m/>
    <n v="1"/>
    <m/>
    <n v="20"/>
    <n v="20"/>
    <m/>
    <m/>
    <n v="1"/>
    <s v="45693Container q'ty"/>
    <s v="45693Pallet "/>
    <n v="20"/>
    <s v="Pallet "/>
    <x v="56"/>
    <m/>
    <m/>
    <s v="KTHSE2500043"/>
    <m/>
    <m/>
    <n v="0"/>
    <m/>
  </r>
  <r>
    <x v="22"/>
    <x v="0"/>
    <x v="122"/>
    <s v="수리 313차"/>
    <m/>
    <n v="1"/>
    <m/>
    <n v="20"/>
    <n v="20"/>
    <m/>
    <m/>
    <n v="1"/>
    <s v="45693Container q'ty"/>
    <s v="45693Pallet "/>
    <n v="20"/>
    <s v="Pallet "/>
    <x v="6"/>
    <m/>
    <m/>
    <s v="KTHSE2500043"/>
    <m/>
    <m/>
    <n v="0"/>
    <m/>
  </r>
  <r>
    <x v="22"/>
    <x v="0"/>
    <x v="123"/>
    <s v="수리 314차"/>
    <m/>
    <n v="1"/>
    <m/>
    <n v="20"/>
    <n v="20"/>
    <m/>
    <m/>
    <n v="1"/>
    <s v="45693Container q'ty"/>
    <s v="45693Pallet "/>
    <n v="20"/>
    <s v="Pallet "/>
    <x v="6"/>
    <m/>
    <m/>
    <s v="KTHSE2500043"/>
    <m/>
    <m/>
    <n v="0"/>
    <m/>
  </r>
  <r>
    <x v="22"/>
    <x v="0"/>
    <x v="124"/>
    <s v="수리 315차"/>
    <m/>
    <n v="1"/>
    <m/>
    <n v="20"/>
    <n v="20"/>
    <m/>
    <m/>
    <n v="1"/>
    <s v="45693Container q'ty"/>
    <s v="45693Pallet "/>
    <n v="20"/>
    <s v="Pallet "/>
    <x v="6"/>
    <m/>
    <m/>
    <s v="KTHSE2500043"/>
    <m/>
    <m/>
    <n v="0"/>
    <m/>
  </r>
  <r>
    <x v="22"/>
    <x v="0"/>
    <x v="125"/>
    <s v="유니온 48차"/>
    <n v="1"/>
    <m/>
    <m/>
    <n v="28"/>
    <n v="2016"/>
    <m/>
    <m/>
    <n v="1"/>
    <s v="45693Container q'ty"/>
    <s v="45693bulk"/>
    <n v="210"/>
    <s v="bulk"/>
    <x v="30"/>
    <m/>
    <m/>
    <s v="KTHSE2500061"/>
    <n v="13910.4"/>
    <n v="2016"/>
    <n v="6.8999999999999995"/>
    <m/>
  </r>
  <r>
    <x v="22"/>
    <x v="4"/>
    <x v="126"/>
    <s v="KMC654347"/>
    <m/>
    <n v="1"/>
    <m/>
    <n v="20"/>
    <n v="20"/>
    <m/>
    <m/>
    <n v="1"/>
    <s v="45693Container q'ty"/>
    <s v="45693Pallet "/>
    <n v="20"/>
    <s v="Pallet "/>
    <x v="117"/>
    <m/>
    <m/>
    <s v="KMTCLCH5032914"/>
    <m/>
    <m/>
    <n v="0"/>
    <m/>
  </r>
  <r>
    <x v="22"/>
    <x v="4"/>
    <x v="127"/>
    <s v="KMC651540"/>
    <m/>
    <n v="1"/>
    <m/>
    <n v="20"/>
    <n v="20"/>
    <m/>
    <m/>
    <n v="1"/>
    <s v="45693Container q'ty"/>
    <s v="45693Pallet "/>
    <n v="20"/>
    <s v="Pallet "/>
    <x v="117"/>
    <m/>
    <m/>
    <s v="KMTCLCH5032914"/>
    <m/>
    <m/>
    <n v="0"/>
    <m/>
  </r>
  <r>
    <x v="22"/>
    <x v="4"/>
    <x v="128"/>
    <s v="KMC654342"/>
    <m/>
    <n v="1"/>
    <m/>
    <n v="20"/>
    <n v="20"/>
    <m/>
    <m/>
    <n v="1"/>
    <s v="45693Container q'ty"/>
    <s v="45693Pallet "/>
    <n v="20"/>
    <s v="Pallet "/>
    <x v="117"/>
    <m/>
    <m/>
    <s v="KMTCLCH5032914"/>
    <m/>
    <m/>
    <n v="0"/>
    <m/>
  </r>
  <r>
    <x v="22"/>
    <x v="4"/>
    <x v="129"/>
    <s v="KMC654399"/>
    <m/>
    <n v="1"/>
    <m/>
    <n v="20"/>
    <n v="20"/>
    <m/>
    <m/>
    <n v="1"/>
    <s v="45693Container q'ty"/>
    <s v="45693Pallet "/>
    <n v="20"/>
    <s v="Pallet "/>
    <x v="117"/>
    <m/>
    <m/>
    <s v="KMTCLCH5032914"/>
    <m/>
    <m/>
    <n v="0"/>
    <m/>
  </r>
  <r>
    <x v="22"/>
    <x v="4"/>
    <x v="130"/>
    <s v="VS527248"/>
    <n v="1"/>
    <m/>
    <m/>
    <n v="40"/>
    <m/>
    <n v="86400"/>
    <m/>
    <n v="1"/>
    <s v="45693Container q'ty"/>
    <s v="45693Pallet "/>
    <n v="40"/>
    <s v="Pallet "/>
    <x v="51"/>
    <m/>
    <m/>
    <s v="012501MA7INC0918"/>
    <m/>
    <m/>
    <n v="0"/>
    <s v="13시,통관완료"/>
  </r>
  <r>
    <x v="22"/>
    <x v="4"/>
    <x v="131"/>
    <s v="CKLVN308148"/>
    <n v="1"/>
    <m/>
    <m/>
    <n v="40"/>
    <m/>
    <n v="86400"/>
    <m/>
    <n v="1"/>
    <s v="45693Container q'ty"/>
    <s v="45693Pallet "/>
    <n v="40"/>
    <s v="Pallet "/>
    <x v="51"/>
    <m/>
    <m/>
    <s v="012501TP4INC1042"/>
    <m/>
    <m/>
    <n v="0"/>
    <s v="14시,통관완료"/>
  </r>
  <r>
    <x v="22"/>
    <x v="4"/>
    <x v="132"/>
    <s v="HAL441911"/>
    <m/>
    <n v="1"/>
    <m/>
    <n v="22"/>
    <n v="22"/>
    <m/>
    <m/>
    <n v="1"/>
    <s v="45693Container q'ty"/>
    <s v="45693Pallet "/>
    <n v="20"/>
    <s v="Pallet "/>
    <x v="110"/>
    <m/>
    <m/>
    <s v="HASLS22241201955"/>
    <m/>
    <m/>
    <n v="0"/>
    <s v="실화주-대한사료,14시"/>
  </r>
  <r>
    <x v="22"/>
    <x v="13"/>
    <x v="133"/>
    <s v="SIF436931"/>
    <n v="1"/>
    <m/>
    <m/>
    <n v="2"/>
    <m/>
    <n v="2"/>
    <m/>
    <n v="1"/>
    <s v="45693Container q'ty"/>
    <s v="45693Pallet "/>
    <n v="80"/>
    <s v="Pallet "/>
    <x v="118"/>
    <m/>
    <m/>
    <s v="SHXM2501074B"/>
    <m/>
    <m/>
    <n v="0"/>
    <s v="높이 3.3으로 오픈탑 컨테이너"/>
  </r>
  <r>
    <x v="23"/>
    <x v="0"/>
    <x v="134"/>
    <s v="수리 286차"/>
    <m/>
    <n v="1"/>
    <m/>
    <n v="20"/>
    <n v="20"/>
    <m/>
    <m/>
    <n v="1"/>
    <s v="45694Container q'ty"/>
    <s v="45694Pallet "/>
    <n v="20"/>
    <s v="Pallet "/>
    <x v="33"/>
    <m/>
    <m/>
    <s v="KTHSE2500059"/>
    <m/>
    <m/>
    <n v="0"/>
    <m/>
  </r>
  <r>
    <x v="23"/>
    <x v="0"/>
    <x v="135"/>
    <s v="수리 293차"/>
    <m/>
    <n v="1"/>
    <m/>
    <n v="18"/>
    <n v="18"/>
    <m/>
    <m/>
    <n v="1"/>
    <s v="45694Container q'ty"/>
    <s v="45694Pallet "/>
    <n v="20"/>
    <s v="Pallet "/>
    <x v="6"/>
    <m/>
    <m/>
    <s v="KTHSE2500059"/>
    <m/>
    <m/>
    <n v="0"/>
    <m/>
  </r>
  <r>
    <x v="23"/>
    <x v="0"/>
    <x v="135"/>
    <s v="수리 293차"/>
    <m/>
    <m/>
    <m/>
    <n v="1"/>
    <n v="1"/>
    <m/>
    <m/>
    <n v="0"/>
    <s v="45694Container q'ty"/>
    <s v="45694Pallet "/>
    <m/>
    <s v="Pallet "/>
    <x v="120"/>
    <m/>
    <m/>
    <s v="KTHSE2500059"/>
    <m/>
    <m/>
    <n v="0"/>
    <m/>
  </r>
  <r>
    <x v="23"/>
    <x v="0"/>
    <x v="135"/>
    <s v="수리 293차"/>
    <m/>
    <m/>
    <m/>
    <n v="1"/>
    <n v="1"/>
    <m/>
    <m/>
    <n v="0"/>
    <s v="45694Container q'ty"/>
    <s v="45694Pallet "/>
    <m/>
    <s v="Pallet "/>
    <x v="10"/>
    <m/>
    <m/>
    <s v="KTHSE2500059"/>
    <m/>
    <m/>
    <n v="0"/>
    <m/>
  </r>
  <r>
    <x v="23"/>
    <x v="0"/>
    <x v="136"/>
    <s v="세계 155차"/>
    <n v="1"/>
    <m/>
    <m/>
    <n v="5"/>
    <n v="5"/>
    <m/>
    <m/>
    <n v="1"/>
    <s v="45694Container q'ty"/>
    <s v="45694Pallet "/>
    <n v="40"/>
    <s v="Pallet "/>
    <x v="2"/>
    <m/>
    <m/>
    <s v="PNCHCM2501014"/>
    <m/>
    <m/>
    <n v="0"/>
    <m/>
  </r>
  <r>
    <x v="23"/>
    <x v="0"/>
    <x v="136"/>
    <s v="세계 155차"/>
    <m/>
    <m/>
    <m/>
    <n v="5"/>
    <n v="5"/>
    <m/>
    <m/>
    <n v="0"/>
    <s v="45694Container q'ty"/>
    <s v="45694Pallet "/>
    <m/>
    <s v="Pallet "/>
    <x v="45"/>
    <m/>
    <m/>
    <s v="PNCHCM2501014"/>
    <m/>
    <m/>
    <n v="0"/>
    <m/>
  </r>
  <r>
    <x v="23"/>
    <x v="0"/>
    <x v="136"/>
    <s v="세계 156차"/>
    <m/>
    <m/>
    <m/>
    <n v="10"/>
    <n v="10"/>
    <m/>
    <m/>
    <n v="0"/>
    <s v="45694Container q'ty"/>
    <s v="45694Pallet "/>
    <m/>
    <s v="Pallet "/>
    <x v="44"/>
    <m/>
    <m/>
    <s v="PNCHCM2501014"/>
    <m/>
    <m/>
    <n v="0"/>
    <m/>
  </r>
  <r>
    <x v="23"/>
    <x v="4"/>
    <x v="137"/>
    <s v="CKLVN314677"/>
    <n v="1"/>
    <m/>
    <m/>
    <n v="18"/>
    <m/>
    <n v="18"/>
    <m/>
    <n v="1"/>
    <s v="45694Container q'ty"/>
    <s v="45694Pallet "/>
    <n v="40"/>
    <s v="Pallet "/>
    <x v="43"/>
    <m/>
    <m/>
    <s v="INC2501070"/>
    <m/>
    <m/>
    <n v="0"/>
    <s v="프리타임 2/9"/>
  </r>
  <r>
    <x v="23"/>
    <x v="7"/>
    <x v="21"/>
    <m/>
    <m/>
    <m/>
    <n v="1"/>
    <n v="5"/>
    <m/>
    <n v="5"/>
    <m/>
    <n v="0"/>
    <s v="45694Container q'ty"/>
    <s v="45694Pallet "/>
    <n v="5"/>
    <s v="Pallet "/>
    <x v="113"/>
    <m/>
    <m/>
    <s v="F2-250206"/>
    <m/>
    <m/>
    <n v="0"/>
    <s v="전량출고"/>
  </r>
  <r>
    <x v="24"/>
    <x v="0"/>
    <x v="138"/>
    <s v="세계 157차"/>
    <n v="1"/>
    <m/>
    <m/>
    <n v="10"/>
    <n v="10"/>
    <m/>
    <m/>
    <n v="1"/>
    <s v="45695Container q'ty"/>
    <s v="45695Pallet "/>
    <n v="40"/>
    <s v="Pallet "/>
    <x v="2"/>
    <m/>
    <m/>
    <s v="PNCHCM2501015"/>
    <m/>
    <m/>
    <n v="0"/>
    <m/>
  </r>
  <r>
    <x v="24"/>
    <x v="0"/>
    <x v="138"/>
    <s v="세계 158차"/>
    <m/>
    <m/>
    <m/>
    <n v="8"/>
    <n v="8"/>
    <m/>
    <m/>
    <n v="0"/>
    <s v="45695Container q'ty"/>
    <s v="45695Pallet "/>
    <m/>
    <s v="Pallet "/>
    <x v="121"/>
    <m/>
    <m/>
    <s v="PNCHCM2501015"/>
    <m/>
    <m/>
    <n v="0"/>
    <m/>
  </r>
  <r>
    <x v="24"/>
    <x v="0"/>
    <x v="138"/>
    <s v="세계 158차"/>
    <m/>
    <m/>
    <m/>
    <n v="2"/>
    <n v="2"/>
    <m/>
    <m/>
    <n v="0"/>
    <s v="45695Container q'ty"/>
    <s v="45695Pallet "/>
    <m/>
    <s v="Pallet "/>
    <x v="122"/>
    <m/>
    <m/>
    <s v="PNCHCM2501015"/>
    <m/>
    <m/>
    <n v="0"/>
    <m/>
  </r>
  <r>
    <x v="24"/>
    <x v="0"/>
    <x v="139"/>
    <s v="세계 1차"/>
    <n v="1"/>
    <m/>
    <m/>
    <n v="10"/>
    <n v="10"/>
    <m/>
    <m/>
    <n v="1"/>
    <s v="45695Container q'ty"/>
    <s v="45695Pallet "/>
    <n v="40"/>
    <s v="Pallet "/>
    <x v="3"/>
    <m/>
    <m/>
    <s v="PNCHCM2501016"/>
    <m/>
    <m/>
    <n v="0"/>
    <m/>
  </r>
  <r>
    <x v="24"/>
    <x v="0"/>
    <x v="139"/>
    <s v="세계 2차"/>
    <m/>
    <m/>
    <m/>
    <n v="10"/>
    <n v="10"/>
    <m/>
    <m/>
    <n v="0"/>
    <s v="45695Container q'ty"/>
    <s v="45695Pallet "/>
    <m/>
    <s v="Pallet "/>
    <x v="123"/>
    <m/>
    <m/>
    <s v="PNCHCM2501016"/>
    <m/>
    <m/>
    <n v="0"/>
    <m/>
  </r>
  <r>
    <x v="24"/>
    <x v="4"/>
    <x v="140"/>
    <s v="CKLVN314675"/>
    <n v="1"/>
    <m/>
    <m/>
    <n v="18"/>
    <m/>
    <n v="18"/>
    <m/>
    <n v="1"/>
    <s v="45695Container q'ty"/>
    <s v="45695Pallet "/>
    <n v="60"/>
    <s v="Pallet "/>
    <x v="43"/>
    <m/>
    <m/>
    <s v="INC2501070"/>
    <m/>
    <m/>
    <n v="0"/>
    <m/>
  </r>
  <r>
    <x v="24"/>
    <x v="4"/>
    <x v="141"/>
    <s v="VSICO20902732"/>
    <n v="1"/>
    <m/>
    <m/>
    <n v="40"/>
    <m/>
    <n v="86400"/>
    <m/>
    <n v="1"/>
    <s v="45695Container q'ty"/>
    <s v="45695Pallet "/>
    <n v="40"/>
    <s v="Pallet "/>
    <x v="51"/>
    <m/>
    <m/>
    <s v="012501MA7INC1176"/>
    <m/>
    <m/>
    <n v="0"/>
    <s v="프리타임 2/10"/>
  </r>
  <r>
    <x v="24"/>
    <x v="4"/>
    <x v="142"/>
    <s v="CKLVN314603"/>
    <n v="1"/>
    <m/>
    <m/>
    <n v="30"/>
    <m/>
    <n v="64800"/>
    <m/>
    <n v="1"/>
    <s v="45695Container q'ty"/>
    <s v="45695Pallet "/>
    <n v="40"/>
    <s v="Pallet "/>
    <x v="124"/>
    <m/>
    <m/>
    <s v="COINC2501078"/>
    <m/>
    <m/>
    <n v="0"/>
    <s v="프리타임 2/12"/>
  </r>
  <r>
    <x v="24"/>
    <x v="4"/>
    <x v="142"/>
    <s v="CKLVN314603"/>
    <m/>
    <m/>
    <m/>
    <n v="10"/>
    <m/>
    <n v="27300"/>
    <m/>
    <n v="0"/>
    <s v="45695Container q'ty"/>
    <s v="45695Pallet "/>
    <m/>
    <s v="Pallet "/>
    <x v="125"/>
    <m/>
    <m/>
    <s v="COINC2501078"/>
    <m/>
    <m/>
    <n v="0"/>
    <m/>
  </r>
  <r>
    <x v="25"/>
    <x v="4"/>
    <x v="143"/>
    <s v="HAL424071"/>
    <m/>
    <n v="1"/>
    <m/>
    <n v="18"/>
    <n v="18"/>
    <m/>
    <m/>
    <n v="1"/>
    <s v="45696Container q'ty"/>
    <s v="45696Pallet "/>
    <n v="20"/>
    <s v="Pallet "/>
    <x v="126"/>
    <m/>
    <m/>
    <s v="HASLS22241201951"/>
    <m/>
    <m/>
    <n v="0"/>
    <s v="보세운송,검역,실화주-우리와"/>
  </r>
  <r>
    <x v="25"/>
    <x v="4"/>
    <x v="143"/>
    <s v="HAL424071"/>
    <m/>
    <m/>
    <m/>
    <n v="0"/>
    <n v="4"/>
    <m/>
    <m/>
    <n v="0"/>
    <s v="45696Container q'ty"/>
    <s v="45696Pallet "/>
    <m/>
    <s v="Pallet "/>
    <x v="126"/>
    <m/>
    <m/>
    <s v="HASLS22241201951"/>
    <m/>
    <m/>
    <n v="0"/>
    <s v="보세운송,검역,실화주-우리와"/>
  </r>
  <r>
    <x v="25"/>
    <x v="4"/>
    <x v="144"/>
    <s v="HAL444481"/>
    <m/>
    <n v="1"/>
    <m/>
    <n v="18"/>
    <n v="18"/>
    <m/>
    <m/>
    <n v="1"/>
    <s v="45696Container q'ty"/>
    <s v="45696Pallet "/>
    <n v="20"/>
    <s v="Pallet "/>
    <x v="127"/>
    <m/>
    <m/>
    <s v="HASLS22241201951"/>
    <m/>
    <m/>
    <n v="0"/>
    <s v="프리타임 2/9"/>
  </r>
  <r>
    <x v="25"/>
    <x v="4"/>
    <x v="144"/>
    <s v="HAL444481"/>
    <m/>
    <m/>
    <m/>
    <n v="0"/>
    <n v="4"/>
    <m/>
    <m/>
    <n v="0"/>
    <s v="45696Container q'ty"/>
    <s v="45696Pallet "/>
    <m/>
    <s v="Pallet "/>
    <x v="127"/>
    <m/>
    <m/>
    <s v="HASLS22241201951"/>
    <m/>
    <m/>
    <n v="0"/>
    <s v="프리타임 2/9"/>
  </r>
  <r>
    <x v="25"/>
    <x v="4"/>
    <x v="145"/>
    <s v="HAL444291"/>
    <m/>
    <n v="1"/>
    <m/>
    <n v="18"/>
    <n v="18"/>
    <m/>
    <m/>
    <n v="1"/>
    <s v="45696Container q'ty"/>
    <s v="45696Pallet "/>
    <n v="20"/>
    <s v="Pallet "/>
    <x v="127"/>
    <m/>
    <m/>
    <s v="HASLS22241201951"/>
    <m/>
    <m/>
    <n v="0"/>
    <m/>
  </r>
  <r>
    <x v="25"/>
    <x v="4"/>
    <x v="146"/>
    <s v="EMCSTD1593"/>
    <n v="1"/>
    <m/>
    <m/>
    <n v="18"/>
    <m/>
    <n v="18"/>
    <m/>
    <n v="1"/>
    <s v="45696Container q'ty"/>
    <s v="45696Pallet "/>
    <n v="40"/>
    <s v="Pallet "/>
    <x v="43"/>
    <m/>
    <m/>
    <s v="INC2501074"/>
    <m/>
    <m/>
    <n v="0"/>
    <s v="통관완료"/>
  </r>
  <r>
    <x v="25"/>
    <x v="4"/>
    <x v="147"/>
    <s v="EMCSTD1583"/>
    <n v="1"/>
    <m/>
    <m/>
    <n v="18"/>
    <m/>
    <n v="18"/>
    <m/>
    <n v="1"/>
    <s v="45696Container q'ty"/>
    <s v="45696Pallet "/>
    <n v="40"/>
    <s v="Pallet "/>
    <x v="43"/>
    <m/>
    <m/>
    <s v="INC2501074"/>
    <m/>
    <m/>
    <n v="0"/>
    <s v="프리타임 2/10"/>
  </r>
  <r>
    <x v="26"/>
    <x v="0"/>
    <x v="148"/>
    <s v="유니온 50차"/>
    <n v="1"/>
    <m/>
    <m/>
    <n v="28"/>
    <n v="2016"/>
    <m/>
    <m/>
    <n v="1"/>
    <s v="45698Container q'ty"/>
    <s v="45698bulk"/>
    <n v="210"/>
    <s v="bulk"/>
    <x v="30"/>
    <m/>
    <m/>
    <s v="KTHSE2500081"/>
    <n v="13910.4"/>
    <n v="2016"/>
    <n v="6.8999999999999995"/>
    <m/>
  </r>
  <r>
    <x v="26"/>
    <x v="0"/>
    <x v="149"/>
    <s v="The Spice Factory 10-1차(과세)"/>
    <m/>
    <m/>
    <n v="1"/>
    <n v="1"/>
    <n v="166"/>
    <m/>
    <m/>
    <n v="0"/>
    <s v="45698Container q'ty"/>
    <s v="45698Pallet "/>
    <m/>
    <s v="Pallet "/>
    <x v="128"/>
    <m/>
    <m/>
    <s v="APA2500479"/>
    <m/>
    <m/>
    <n v="0"/>
    <m/>
  </r>
  <r>
    <x v="26"/>
    <x v="12"/>
    <x v="150"/>
    <s v="CKL328048"/>
    <m/>
    <n v="1"/>
    <m/>
    <n v="25"/>
    <n v="1000"/>
    <m/>
    <m/>
    <n v="1"/>
    <s v="45698Container q'ty"/>
    <s v="45698bulk"/>
    <n v="200"/>
    <s v="bulk"/>
    <x v="129"/>
    <m/>
    <m/>
    <s v="CKCOTAO9007817"/>
    <n v="20100"/>
    <n v="1000"/>
    <n v="20.100000000000001"/>
    <s v="KPP 작업"/>
  </r>
  <r>
    <x v="26"/>
    <x v="4"/>
    <x v="151"/>
    <s v="HAL440509"/>
    <m/>
    <n v="1"/>
    <m/>
    <n v="18"/>
    <n v="18"/>
    <m/>
    <m/>
    <n v="1"/>
    <s v="45698Container q'ty"/>
    <s v="45698Pallet "/>
    <n v="20"/>
    <s v="Pallet "/>
    <x v="126"/>
    <m/>
    <m/>
    <s v="HASLS22241201956"/>
    <m/>
    <m/>
    <n v="0"/>
    <s v="실화주-우리와"/>
  </r>
  <r>
    <x v="26"/>
    <x v="4"/>
    <x v="151"/>
    <s v="HAL440509"/>
    <m/>
    <m/>
    <m/>
    <n v="0"/>
    <n v="4"/>
    <m/>
    <m/>
    <n v="0"/>
    <s v="45698Container q'ty"/>
    <s v="45698Pallet "/>
    <n v="20"/>
    <s v="Pallet "/>
    <x v="126"/>
    <m/>
    <m/>
    <s v="HASLS22241201956"/>
    <m/>
    <m/>
    <n v="0"/>
    <s v="11시"/>
  </r>
  <r>
    <x v="26"/>
    <x v="4"/>
    <x v="152"/>
    <s v="HAL440610"/>
    <m/>
    <n v="1"/>
    <m/>
    <n v="18"/>
    <n v="18"/>
    <m/>
    <m/>
    <n v="1"/>
    <s v="45698Container q'ty"/>
    <s v="45698Pallet "/>
    <n v="20"/>
    <s v="Pallet "/>
    <x v="130"/>
    <m/>
    <m/>
    <s v="HASLS22241201956"/>
    <m/>
    <m/>
    <n v="0"/>
    <s v="13시"/>
  </r>
  <r>
    <x v="26"/>
    <x v="4"/>
    <x v="152"/>
    <s v="HAL440610"/>
    <m/>
    <m/>
    <m/>
    <n v="0"/>
    <n v="4"/>
    <m/>
    <m/>
    <n v="0"/>
    <s v="45698Container q'ty"/>
    <s v="45698Pallet "/>
    <n v="20"/>
    <s v="Pallet "/>
    <x v="130"/>
    <m/>
    <m/>
    <s v="HASLS22241201956"/>
    <m/>
    <m/>
    <n v="0"/>
    <m/>
  </r>
  <r>
    <x v="26"/>
    <x v="4"/>
    <x v="153"/>
    <s v="HAL440602"/>
    <m/>
    <n v="1"/>
    <m/>
    <n v="18"/>
    <n v="18"/>
    <m/>
    <m/>
    <n v="1"/>
    <s v="45698Container q'ty"/>
    <s v="45698Pallet "/>
    <n v="20"/>
    <s v="Pallet "/>
    <x v="126"/>
    <m/>
    <m/>
    <s v="HASLS22241201957"/>
    <m/>
    <m/>
    <n v="0"/>
    <s v="실화주-우리와"/>
  </r>
  <r>
    <x v="26"/>
    <x v="4"/>
    <x v="153"/>
    <s v="HAL440602"/>
    <m/>
    <m/>
    <m/>
    <n v="0"/>
    <n v="4"/>
    <m/>
    <m/>
    <n v="0"/>
    <s v="45698Container q'ty"/>
    <s v="45698Pallet "/>
    <n v="20"/>
    <s v="Pallet "/>
    <x v="126"/>
    <m/>
    <m/>
    <s v="HASLS22241201957"/>
    <m/>
    <m/>
    <n v="0"/>
    <d v="1899-12-30T13:30:00"/>
  </r>
  <r>
    <x v="26"/>
    <x v="4"/>
    <x v="154"/>
    <s v="HAL440551"/>
    <m/>
    <n v="1"/>
    <m/>
    <n v="18"/>
    <n v="18"/>
    <m/>
    <m/>
    <n v="1"/>
    <s v="45698Container q'ty"/>
    <s v="45698Pallet "/>
    <n v="20"/>
    <s v="Pallet "/>
    <x v="130"/>
    <m/>
    <m/>
    <s v="HASLS22241201957"/>
    <m/>
    <m/>
    <n v="0"/>
    <s v="14시"/>
  </r>
  <r>
    <x v="26"/>
    <x v="4"/>
    <x v="154"/>
    <s v="HAL440551"/>
    <m/>
    <m/>
    <m/>
    <n v="0"/>
    <n v="4"/>
    <m/>
    <m/>
    <n v="0"/>
    <s v="45698Container q'ty"/>
    <s v="45698Pallet "/>
    <n v="20"/>
    <s v="Pallet "/>
    <x v="130"/>
    <m/>
    <m/>
    <s v="HASLS22241201957"/>
    <m/>
    <m/>
    <n v="0"/>
    <m/>
  </r>
  <r>
    <x v="27"/>
    <x v="0"/>
    <x v="155"/>
    <s v="스퀴드 10차"/>
    <m/>
    <n v="1"/>
    <m/>
    <n v="2"/>
    <n v="2"/>
    <m/>
    <m/>
    <n v="1"/>
    <s v="45699Container q'ty"/>
    <s v="45699Pallet "/>
    <n v="20"/>
    <s v="Pallet "/>
    <x v="60"/>
    <m/>
    <m/>
    <s v="HFIBKO25200F"/>
    <m/>
    <m/>
    <n v="0"/>
    <m/>
  </r>
  <r>
    <x v="27"/>
    <x v="0"/>
    <x v="155"/>
    <s v="스퀴드 10차"/>
    <m/>
    <m/>
    <m/>
    <n v="3"/>
    <n v="3"/>
    <m/>
    <m/>
    <n v="0"/>
    <s v="45699Container q'ty"/>
    <s v="45699Pallet "/>
    <m/>
    <s v="Pallet "/>
    <x v="61"/>
    <m/>
    <m/>
    <s v="HFIBKO25200F"/>
    <m/>
    <m/>
    <n v="0"/>
    <m/>
  </r>
  <r>
    <x v="27"/>
    <x v="0"/>
    <x v="155"/>
    <s v="스퀴드 10차"/>
    <m/>
    <m/>
    <m/>
    <n v="10"/>
    <n v="10"/>
    <m/>
    <m/>
    <n v="0"/>
    <s v="45699Container q'ty"/>
    <s v="45699Pallet "/>
    <m/>
    <s v="Pallet "/>
    <x v="131"/>
    <m/>
    <m/>
    <s v="HFIBKO25200F"/>
    <m/>
    <m/>
    <n v="0"/>
    <m/>
  </r>
  <r>
    <x v="27"/>
    <x v="0"/>
    <x v="156"/>
    <s v="ufc 3차"/>
    <m/>
    <n v="1"/>
    <m/>
    <n v="10"/>
    <n v="10"/>
    <m/>
    <m/>
    <n v="1"/>
    <s v="45699Container q'ty"/>
    <s v="45699Pallet "/>
    <n v="20"/>
    <s v="Pallet "/>
    <x v="132"/>
    <m/>
    <m/>
    <s v="KTHSE2500050"/>
    <m/>
    <m/>
    <n v="0"/>
    <m/>
  </r>
  <r>
    <x v="28"/>
    <x v="0"/>
    <x v="157"/>
    <s v="타이아시아 26차"/>
    <m/>
    <n v="1"/>
    <m/>
    <n v="10"/>
    <n v="10"/>
    <m/>
    <m/>
    <n v="1"/>
    <s v="45700Container q'ty"/>
    <s v="45700Pallet "/>
    <m/>
    <s v="Pallet "/>
    <x v="26"/>
    <m/>
    <m/>
    <s v="KTHSE2500075"/>
    <m/>
    <m/>
    <n v="0"/>
    <m/>
  </r>
  <r>
    <x v="28"/>
    <x v="0"/>
    <x v="158"/>
    <s v="펜타 31차"/>
    <n v="1"/>
    <m/>
    <m/>
    <n v="20"/>
    <n v="20"/>
    <m/>
    <m/>
    <n v="1"/>
    <s v="45700Container q'ty"/>
    <s v="45700Pallet "/>
    <n v="20"/>
    <s v="Pallet "/>
    <x v="95"/>
    <m/>
    <m/>
    <s v="KTHSE2500060"/>
    <m/>
    <m/>
    <n v="0"/>
    <m/>
  </r>
  <r>
    <x v="28"/>
    <x v="6"/>
    <x v="159"/>
    <s v="PANP784510"/>
    <m/>
    <n v="1"/>
    <m/>
    <n v="6"/>
    <n v="500"/>
    <m/>
    <m/>
    <n v="1"/>
    <s v="45700Container q'ty"/>
    <s v="45700bulk"/>
    <n v="240"/>
    <s v="bulk"/>
    <x v="18"/>
    <m/>
    <m/>
    <s v="JYPRQD2502005"/>
    <n v="23410"/>
    <n v="1700"/>
    <n v="13.770588235294118"/>
    <m/>
  </r>
  <r>
    <x v="28"/>
    <x v="6"/>
    <x v="159"/>
    <s v="PANP784510"/>
    <m/>
    <m/>
    <m/>
    <n v="9"/>
    <n v="700"/>
    <m/>
    <m/>
    <n v="0"/>
    <s v="45700Container q'ty"/>
    <s v="45700bulk"/>
    <n v="240"/>
    <s v="bulk"/>
    <x v="19"/>
    <m/>
    <m/>
    <s v="JYPRQD2502005"/>
    <m/>
    <m/>
    <n v="0"/>
    <m/>
  </r>
  <r>
    <x v="28"/>
    <x v="6"/>
    <x v="159"/>
    <s v="PANP784510"/>
    <m/>
    <m/>
    <m/>
    <n v="2"/>
    <n v="100"/>
    <m/>
    <m/>
    <n v="0"/>
    <s v="45700Container q'ty"/>
    <s v="45700bulk"/>
    <n v="240"/>
    <s v="bulk"/>
    <x v="20"/>
    <m/>
    <m/>
    <s v="JYPRQD2502005"/>
    <m/>
    <m/>
    <n v="0"/>
    <m/>
  </r>
  <r>
    <x v="28"/>
    <x v="6"/>
    <x v="159"/>
    <s v="PANP784510"/>
    <m/>
    <m/>
    <m/>
    <n v="2"/>
    <n v="100"/>
    <m/>
    <m/>
    <n v="0"/>
    <s v="45700Container q'ty"/>
    <s v="45700bulk"/>
    <n v="240"/>
    <s v="bulk"/>
    <x v="21"/>
    <m/>
    <m/>
    <s v="JYPRQD2502005"/>
    <m/>
    <m/>
    <n v="0"/>
    <m/>
  </r>
  <r>
    <x v="28"/>
    <x v="6"/>
    <x v="159"/>
    <s v="PANP784510"/>
    <m/>
    <m/>
    <m/>
    <n v="4"/>
    <n v="300"/>
    <m/>
    <m/>
    <n v="0"/>
    <s v="45700Container q'ty"/>
    <s v="45700bulk"/>
    <n v="240"/>
    <s v="bulk"/>
    <x v="133"/>
    <m/>
    <m/>
    <s v="JYPRQD2502005"/>
    <m/>
    <m/>
    <n v="0"/>
    <m/>
  </r>
  <r>
    <x v="29"/>
    <x v="7"/>
    <x v="21"/>
    <m/>
    <m/>
    <m/>
    <n v="1"/>
    <n v="5"/>
    <m/>
    <n v="5"/>
    <m/>
    <n v="0"/>
    <s v="45701Container q'ty"/>
    <s v="45701Pallet "/>
    <n v="5"/>
    <s v="Pallet "/>
    <x v="28"/>
    <m/>
    <m/>
    <s v="F2-250213"/>
    <m/>
    <m/>
    <n v="0"/>
    <m/>
  </r>
  <r>
    <x v="29"/>
    <x v="2"/>
    <x v="160"/>
    <s v="020566"/>
    <m/>
    <n v="1"/>
    <m/>
    <n v="0"/>
    <m/>
    <n v="289"/>
    <m/>
    <n v="1"/>
    <s v="45701Container q'ty"/>
    <s v="45701bulk"/>
    <n v="40"/>
    <s v="bulk"/>
    <x v="5"/>
    <m/>
    <m/>
    <s v="WDFCGBF30752117A"/>
    <n v="3000"/>
    <n v="289"/>
    <n v="10.380622837370241"/>
    <m/>
  </r>
  <r>
    <x v="29"/>
    <x v="2"/>
    <x v="160"/>
    <s v="020566"/>
    <m/>
    <m/>
    <m/>
    <n v="0"/>
    <m/>
    <n v="4"/>
    <m/>
    <n v="0"/>
    <s v="45701Container q'ty"/>
    <s v="45701bulk"/>
    <n v="40"/>
    <s v="bulk"/>
    <x v="5"/>
    <m/>
    <m/>
    <s v="WDFCGBF30752117B"/>
    <n v="20"/>
    <n v="4"/>
    <n v="5"/>
    <m/>
  </r>
  <r>
    <x v="30"/>
    <x v="0"/>
    <x v="161"/>
    <s v="안티치콜리 23차"/>
    <m/>
    <n v="1"/>
    <m/>
    <n v="7"/>
    <n v="7"/>
    <m/>
    <m/>
    <n v="1"/>
    <s v="45702Container q'ty"/>
    <s v="45702Pallet "/>
    <n v="20"/>
    <s v="Pallet "/>
    <x v="134"/>
    <m/>
    <m/>
    <s v="AMO242525"/>
    <m/>
    <m/>
    <n v="0"/>
    <m/>
  </r>
  <r>
    <x v="30"/>
    <x v="0"/>
    <x v="161"/>
    <s v="안티치콜리 23차"/>
    <m/>
    <m/>
    <m/>
    <n v="3"/>
    <n v="3"/>
    <m/>
    <m/>
    <n v="0"/>
    <s v="45702Container q'ty"/>
    <s v="45702Pallet "/>
    <m/>
    <s v="Pallet "/>
    <x v="135"/>
    <m/>
    <m/>
    <s v="AMO242525"/>
    <m/>
    <m/>
    <n v="0"/>
    <m/>
  </r>
  <r>
    <x v="30"/>
    <x v="0"/>
    <x v="162"/>
    <s v="The Spice Factory 8차(면세)"/>
    <m/>
    <n v="1"/>
    <m/>
    <n v="13"/>
    <n v="2663"/>
    <m/>
    <m/>
    <n v="1"/>
    <s v="45702Container q'ty"/>
    <s v="45702Pallet "/>
    <n v="20"/>
    <s v="Pallet "/>
    <x v="136"/>
    <m/>
    <m/>
    <s v="APO241484"/>
    <m/>
    <m/>
    <n v="0"/>
    <m/>
  </r>
  <r>
    <x v="30"/>
    <x v="1"/>
    <x v="21"/>
    <m/>
    <m/>
    <m/>
    <n v="1"/>
    <n v="2"/>
    <n v="120"/>
    <m/>
    <m/>
    <n v="0"/>
    <s v="45702Container q'ty"/>
    <s v="45702Pallet "/>
    <m/>
    <s v="Pallet "/>
    <x v="111"/>
    <m/>
    <m/>
    <s v="FQDINC25000873"/>
    <m/>
    <m/>
    <n v="0"/>
    <m/>
  </r>
  <r>
    <x v="30"/>
    <x v="1"/>
    <x v="21"/>
    <m/>
    <m/>
    <m/>
    <n v="1"/>
    <n v="2"/>
    <n v="60"/>
    <m/>
    <m/>
    <n v="0"/>
    <s v="45702Container q'ty"/>
    <s v="45702bulk"/>
    <m/>
    <s v="bulk"/>
    <x v="93"/>
    <m/>
    <m/>
    <s v="WTAOINC25023012"/>
    <n v="660"/>
    <n v="60"/>
    <n v="11"/>
    <m/>
  </r>
  <r>
    <x v="30"/>
    <x v="7"/>
    <x v="21"/>
    <m/>
    <m/>
    <m/>
    <n v="1"/>
    <n v="5"/>
    <m/>
    <n v="5"/>
    <m/>
    <n v="0"/>
    <s v="45702Container q'ty"/>
    <s v="45702Pallet "/>
    <n v="5"/>
    <s v="Pallet "/>
    <x v="113"/>
    <m/>
    <m/>
    <s v="F2-250214"/>
    <m/>
    <m/>
    <n v="0"/>
    <m/>
  </r>
  <r>
    <x v="31"/>
    <x v="0"/>
    <x v="163"/>
    <s v="유니온 52차"/>
    <n v="1"/>
    <m/>
    <m/>
    <n v="18"/>
    <n v="1296"/>
    <m/>
    <m/>
    <n v="1"/>
    <s v="45705Container q'ty"/>
    <s v="45705bulk"/>
    <n v="210"/>
    <s v="bulk"/>
    <x v="30"/>
    <m/>
    <m/>
    <s v="KTHSE2500093"/>
    <n v="13772.4"/>
    <n v="1996"/>
    <n v="6.8999999999999995"/>
    <m/>
  </r>
  <r>
    <x v="31"/>
    <x v="0"/>
    <x v="163"/>
    <s v="유니온 52차"/>
    <m/>
    <m/>
    <m/>
    <n v="10"/>
    <n v="700"/>
    <m/>
    <m/>
    <n v="0"/>
    <s v="45705Container q'ty"/>
    <s v="45705bulk"/>
    <m/>
    <s v="bulk"/>
    <x v="137"/>
    <m/>
    <m/>
    <s v="KTHSE2500093"/>
    <m/>
    <m/>
    <n v="0"/>
    <m/>
  </r>
  <r>
    <x v="31"/>
    <x v="0"/>
    <x v="164"/>
    <s v="타이와 6차"/>
    <m/>
    <n v="1"/>
    <m/>
    <n v="6"/>
    <n v="180"/>
    <m/>
    <m/>
    <n v="1"/>
    <s v="45705Container q'ty"/>
    <s v="45705bulk"/>
    <n v="90"/>
    <s v="bulk"/>
    <x v="138"/>
    <m/>
    <m/>
    <s v="KTHSE2500086"/>
    <n v="5170"/>
    <n v="490"/>
    <n v="10.551020408163266"/>
    <m/>
  </r>
  <r>
    <x v="31"/>
    <x v="0"/>
    <x v="164"/>
    <s v="타이와 6차"/>
    <m/>
    <m/>
    <m/>
    <n v="6"/>
    <n v="210"/>
    <m/>
    <m/>
    <n v="0"/>
    <s v="45705Container q'ty"/>
    <s v="45705bulk"/>
    <m/>
    <s v="bulk"/>
    <x v="139"/>
    <m/>
    <m/>
    <s v="KTHSE2500086"/>
    <m/>
    <m/>
    <n v="0"/>
    <m/>
  </r>
  <r>
    <x v="31"/>
    <x v="0"/>
    <x v="164"/>
    <s v="타이와 6차"/>
    <m/>
    <m/>
    <m/>
    <n v="2"/>
    <n v="100"/>
    <m/>
    <m/>
    <n v="0"/>
    <s v="45705Container q'ty"/>
    <s v="45705bulk"/>
    <m/>
    <s v="bulk"/>
    <x v="140"/>
    <m/>
    <m/>
    <s v="KTHSE2500086"/>
    <m/>
    <m/>
    <n v="0"/>
    <m/>
  </r>
  <r>
    <x v="31"/>
    <x v="0"/>
    <x v="165"/>
    <s v="수리 304차"/>
    <m/>
    <n v="1"/>
    <m/>
    <n v="20"/>
    <n v="20"/>
    <m/>
    <m/>
    <n v="1"/>
    <s v="45705Container q'ty"/>
    <s v="45705Pallet "/>
    <n v="20"/>
    <s v="Pallet "/>
    <x v="141"/>
    <m/>
    <m/>
    <s v="KTHSE2500064"/>
    <m/>
    <m/>
    <n v="0"/>
    <m/>
  </r>
  <r>
    <x v="31"/>
    <x v="9"/>
    <x v="166"/>
    <n v="1436423"/>
    <m/>
    <n v="1"/>
    <m/>
    <n v="20"/>
    <n v="800"/>
    <m/>
    <m/>
    <n v="1"/>
    <s v="45705Container q'ty"/>
    <s v="45705bulk"/>
    <n v="180"/>
    <s v="bulk"/>
    <x v="142"/>
    <m/>
    <m/>
    <s v="JJSLKHIINC050(KMTCKHI0679249)"/>
    <n v="40400"/>
    <n v="1600"/>
    <n v="25.25"/>
    <s v="실화주-해인,라벨 : 작업 완료"/>
  </r>
  <r>
    <x v="31"/>
    <x v="9"/>
    <x v="167"/>
    <n v="1436422"/>
    <m/>
    <n v="1"/>
    <m/>
    <n v="20"/>
    <n v="800"/>
    <m/>
    <m/>
    <n v="1"/>
    <s v="45705Container q'ty"/>
    <s v="45705bulk"/>
    <n v="180"/>
    <s v="bulk"/>
    <x v="142"/>
    <m/>
    <m/>
    <s v="JJSLKHIINC050(KMTCKHI0679249)"/>
    <m/>
    <m/>
    <n v="0"/>
    <s v="작업 : 5포 * 8단 / 1PLT"/>
  </r>
  <r>
    <x v="32"/>
    <x v="0"/>
    <x v="168"/>
    <s v="수리 299차"/>
    <m/>
    <n v="1"/>
    <m/>
    <n v="20"/>
    <n v="20"/>
    <m/>
    <m/>
    <n v="1"/>
    <s v="45706Container q'ty"/>
    <s v="45706Pallet "/>
    <n v="20"/>
    <s v="Pallet "/>
    <x v="6"/>
    <m/>
    <m/>
    <s v="KTHSE2500064"/>
    <m/>
    <m/>
    <n v="0"/>
    <m/>
  </r>
  <r>
    <x v="32"/>
    <x v="0"/>
    <x v="169"/>
    <s v="수리 301차"/>
    <m/>
    <n v="1"/>
    <m/>
    <n v="10"/>
    <n v="10"/>
    <m/>
    <m/>
    <n v="1"/>
    <s v="45706Container q'ty"/>
    <s v="45706Pallet "/>
    <n v="20"/>
    <s v="Pallet "/>
    <x v="6"/>
    <m/>
    <m/>
    <s v="KTHSE2500064"/>
    <m/>
    <m/>
    <n v="0"/>
    <m/>
  </r>
  <r>
    <x v="32"/>
    <x v="0"/>
    <x v="169"/>
    <s v="수리 301차"/>
    <m/>
    <m/>
    <m/>
    <n v="6"/>
    <n v="6"/>
    <m/>
    <m/>
    <n v="0"/>
    <s v="45706Container q'ty"/>
    <s v="45706Pallet "/>
    <m/>
    <s v="Pallet "/>
    <x v="35"/>
    <m/>
    <m/>
    <s v="KTHSE2500064"/>
    <m/>
    <m/>
    <n v="0"/>
    <m/>
  </r>
  <r>
    <x v="32"/>
    <x v="0"/>
    <x v="169"/>
    <s v="수리 301차"/>
    <m/>
    <m/>
    <m/>
    <n v="4"/>
    <n v="4"/>
    <m/>
    <m/>
    <n v="0"/>
    <s v="45706Container q'ty"/>
    <s v="45706Pallet "/>
    <m/>
    <s v="Pallet "/>
    <x v="37"/>
    <m/>
    <m/>
    <s v="KTHSE2500064"/>
    <m/>
    <m/>
    <n v="0"/>
    <m/>
  </r>
  <r>
    <x v="32"/>
    <x v="0"/>
    <x v="170"/>
    <s v="수리 302차"/>
    <m/>
    <n v="1"/>
    <m/>
    <n v="20"/>
    <n v="20"/>
    <m/>
    <m/>
    <n v="1"/>
    <s v="45706Container q'ty"/>
    <s v="45706Pallet "/>
    <n v="20"/>
    <s v="Pallet "/>
    <x v="143"/>
    <m/>
    <m/>
    <s v="KTHSE2500064"/>
    <m/>
    <m/>
    <n v="0"/>
    <m/>
  </r>
  <r>
    <x v="32"/>
    <x v="0"/>
    <x v="171"/>
    <s v="수리 322차"/>
    <m/>
    <n v="1"/>
    <m/>
    <n v="20"/>
    <n v="20"/>
    <m/>
    <m/>
    <n v="1"/>
    <s v="45706Container q'ty"/>
    <s v="45706Pallet "/>
    <n v="20"/>
    <s v="Pallet "/>
    <x v="115"/>
    <m/>
    <m/>
    <s v="KTHSE2500064"/>
    <m/>
    <m/>
    <n v="0"/>
    <m/>
  </r>
  <r>
    <x v="32"/>
    <x v="1"/>
    <x v="172"/>
    <s v="NS2493159"/>
    <m/>
    <n v="1"/>
    <m/>
    <n v="11"/>
    <n v="609"/>
    <m/>
    <m/>
    <n v="1"/>
    <s v="45706Container q'ty"/>
    <s v="45706Pallet "/>
    <n v="20"/>
    <s v="Pallet "/>
    <x v="4"/>
    <m/>
    <m/>
    <s v="JKT0481926"/>
    <m/>
    <m/>
    <n v="0"/>
    <s v="ETA 2/17,2/13 한글라벨 발주 "/>
  </r>
  <r>
    <x v="32"/>
    <x v="4"/>
    <x v="173"/>
    <n v="959370"/>
    <n v="1"/>
    <m/>
    <m/>
    <n v="24"/>
    <m/>
    <n v="24"/>
    <m/>
    <n v="1"/>
    <s v="45706Container q'ty"/>
    <s v="45706Pallet "/>
    <n v="40"/>
    <s v="Pallet "/>
    <x v="144"/>
    <m/>
    <m/>
    <s v="012501DU2INC1420"/>
    <m/>
    <m/>
    <n v="0"/>
    <s v="통관완료"/>
  </r>
  <r>
    <x v="32"/>
    <x v="4"/>
    <x v="173"/>
    <n v="959370"/>
    <m/>
    <m/>
    <m/>
    <n v="42"/>
    <m/>
    <n v="42"/>
    <m/>
    <n v="0"/>
    <s v="45706Container q'ty"/>
    <s v="45706Pallet "/>
    <m/>
    <s v="Pallet "/>
    <x v="145"/>
    <m/>
    <m/>
    <s v="012501DU2INC1420"/>
    <m/>
    <m/>
    <n v="0"/>
    <s v="프리타임 2/19"/>
  </r>
  <r>
    <x v="32"/>
    <x v="3"/>
    <x v="21"/>
    <m/>
    <m/>
    <m/>
    <n v="1"/>
    <n v="2"/>
    <m/>
    <n v="110"/>
    <m/>
    <n v="0"/>
    <s v="45706Container q'ty"/>
    <s v="45706Pallet "/>
    <n v="5"/>
    <s v="Pallet "/>
    <x v="15"/>
    <m/>
    <m/>
    <s v="ANRPUS4113055V"/>
    <m/>
    <m/>
    <n v="0"/>
    <m/>
  </r>
  <r>
    <x v="33"/>
    <x v="0"/>
    <x v="174"/>
    <s v="수리 288차"/>
    <m/>
    <n v="1"/>
    <m/>
    <n v="16"/>
    <n v="16"/>
    <m/>
    <m/>
    <n v="1"/>
    <s v="45707Container q'ty"/>
    <s v="45707Pallet "/>
    <n v="20"/>
    <s v="Pallet "/>
    <x v="6"/>
    <m/>
    <m/>
    <s v="KTHSE2500064"/>
    <m/>
    <m/>
    <n v="0"/>
    <m/>
  </r>
  <r>
    <x v="33"/>
    <x v="0"/>
    <x v="174"/>
    <s v="수리 288차"/>
    <m/>
    <m/>
    <m/>
    <n v="2"/>
    <n v="2"/>
    <m/>
    <m/>
    <n v="0"/>
    <s v="45707Container q'ty"/>
    <s v="45707Pallet "/>
    <m/>
    <s v="Pallet "/>
    <x v="146"/>
    <m/>
    <m/>
    <s v="KTHSE2500064"/>
    <m/>
    <m/>
    <n v="0"/>
    <m/>
  </r>
  <r>
    <x v="33"/>
    <x v="0"/>
    <x v="174"/>
    <s v="수리 288차"/>
    <m/>
    <m/>
    <m/>
    <n v="2"/>
    <n v="2"/>
    <m/>
    <m/>
    <n v="0"/>
    <s v="45707Container q'ty"/>
    <s v="45707Pallet "/>
    <m/>
    <s v="Pallet "/>
    <x v="147"/>
    <m/>
    <m/>
    <s v="KTHSE2500064"/>
    <m/>
    <m/>
    <n v="0"/>
    <m/>
  </r>
  <r>
    <x v="33"/>
    <x v="0"/>
    <x v="175"/>
    <s v="수리 295차"/>
    <m/>
    <n v="1"/>
    <m/>
    <n v="20"/>
    <n v="20"/>
    <m/>
    <m/>
    <n v="1"/>
    <s v="45707Container q'ty"/>
    <s v="45707Pallet "/>
    <n v="20"/>
    <s v="Pallet "/>
    <x v="58"/>
    <m/>
    <m/>
    <s v="KTHSE2500064"/>
    <m/>
    <m/>
    <n v="0"/>
    <s v="새로운병적용차순(1p=88b)"/>
  </r>
  <r>
    <x v="33"/>
    <x v="0"/>
    <x v="176"/>
    <s v="수리 296차"/>
    <m/>
    <n v="1"/>
    <m/>
    <n v="20"/>
    <n v="20"/>
    <m/>
    <m/>
    <n v="1"/>
    <s v="45707Container q'ty"/>
    <s v="45707Pallet "/>
    <n v="20"/>
    <s v="Pallet "/>
    <x v="58"/>
    <m/>
    <m/>
    <s v="KTHSE2500064"/>
    <m/>
    <m/>
    <n v="0"/>
    <m/>
  </r>
  <r>
    <x v="33"/>
    <x v="0"/>
    <x v="177"/>
    <s v="수리 297차"/>
    <m/>
    <n v="1"/>
    <m/>
    <n v="20"/>
    <n v="20"/>
    <m/>
    <m/>
    <n v="1"/>
    <s v="45707Container q'ty"/>
    <s v="45707Pallet "/>
    <n v="20"/>
    <s v="Pallet "/>
    <x v="6"/>
    <m/>
    <m/>
    <s v="KTHSE2500064"/>
    <m/>
    <m/>
    <n v="0"/>
    <m/>
  </r>
  <r>
    <x v="33"/>
    <x v="1"/>
    <x v="178"/>
    <s v="PCLU102205"/>
    <m/>
    <n v="1"/>
    <m/>
    <n v="16"/>
    <n v="872"/>
    <m/>
    <m/>
    <n v="1"/>
    <s v="45707Container q'ty"/>
    <s v="45707Pallet "/>
    <n v="20"/>
    <s v="Pallet "/>
    <x v="148"/>
    <m/>
    <m/>
    <s v="SJTJ25020017"/>
    <m/>
    <m/>
    <n v="0"/>
    <s v="14시"/>
  </r>
  <r>
    <x v="33"/>
    <x v="4"/>
    <x v="179"/>
    <s v="HAL443991"/>
    <m/>
    <n v="1"/>
    <m/>
    <n v="18"/>
    <n v="18"/>
    <m/>
    <m/>
    <n v="1"/>
    <s v="45707Container q'ty"/>
    <s v="45707Pallet "/>
    <n v="20"/>
    <s v="Pallet "/>
    <x v="149"/>
    <m/>
    <m/>
    <s v="HASLS22250101388"/>
    <m/>
    <m/>
    <n v="0"/>
    <s v="실화주-우리와"/>
  </r>
  <r>
    <x v="33"/>
    <x v="4"/>
    <x v="180"/>
    <s v="HAL443961"/>
    <m/>
    <n v="1"/>
    <m/>
    <n v="18"/>
    <n v="18"/>
    <m/>
    <m/>
    <n v="1"/>
    <s v="45707Container q'ty"/>
    <s v="45707Pallet "/>
    <n v="20"/>
    <s v="Pallet "/>
    <x v="149"/>
    <m/>
    <m/>
    <s v="HASLS22250101388"/>
    <m/>
    <m/>
    <n v="0"/>
    <s v="2/17 입항"/>
  </r>
  <r>
    <x v="33"/>
    <x v="4"/>
    <x v="180"/>
    <s v="HAL443961"/>
    <m/>
    <m/>
    <m/>
    <n v="0"/>
    <n v="4"/>
    <m/>
    <m/>
    <n v="0"/>
    <s v="45707Container q'ty"/>
    <s v="45707Pallet "/>
    <m/>
    <s v="Pallet "/>
    <x v="150"/>
    <m/>
    <m/>
    <s v="HASLS22250101388"/>
    <m/>
    <m/>
    <n v="0"/>
    <m/>
  </r>
  <r>
    <x v="33"/>
    <x v="4"/>
    <x v="181"/>
    <s v="HAL443963"/>
    <m/>
    <n v="1"/>
    <m/>
    <n v="18"/>
    <n v="18"/>
    <m/>
    <m/>
    <n v="1"/>
    <s v="45707Container q'ty"/>
    <s v="45707Pallet "/>
    <n v="20"/>
    <s v="Pallet "/>
    <x v="149"/>
    <m/>
    <m/>
    <s v="HASLS22250101390"/>
    <m/>
    <m/>
    <n v="0"/>
    <s v="실화주-우리와"/>
  </r>
  <r>
    <x v="33"/>
    <x v="4"/>
    <x v="182"/>
    <s v="HAL443955"/>
    <m/>
    <n v="1"/>
    <m/>
    <n v="18"/>
    <n v="18"/>
    <m/>
    <m/>
    <n v="1"/>
    <s v="45707Container q'ty"/>
    <s v="45707Pallet "/>
    <n v="20"/>
    <s v="Pallet "/>
    <x v="149"/>
    <m/>
    <m/>
    <s v="HASLS22250101390"/>
    <m/>
    <m/>
    <n v="0"/>
    <m/>
  </r>
  <r>
    <x v="33"/>
    <x v="4"/>
    <x v="182"/>
    <s v="HAL443955"/>
    <m/>
    <m/>
    <m/>
    <n v="0"/>
    <n v="4"/>
    <m/>
    <m/>
    <n v="0"/>
    <s v="45707Container q'ty"/>
    <s v="45707Pallet "/>
    <m/>
    <s v="Pallet "/>
    <x v="150"/>
    <m/>
    <m/>
    <s v="HASLS22250101390"/>
    <m/>
    <m/>
    <n v="0"/>
    <m/>
  </r>
  <r>
    <x v="33"/>
    <x v="3"/>
    <x v="183"/>
    <s v="SKLCH007989"/>
    <n v="1"/>
    <m/>
    <m/>
    <n v="16"/>
    <m/>
    <n v="960"/>
    <m/>
    <n v="1"/>
    <s v="45707Container q'ty"/>
    <s v="45707Pallet "/>
    <n v="40"/>
    <s v="Pallet "/>
    <x v="15"/>
    <m/>
    <m/>
    <s v="SNKO190250102197"/>
    <m/>
    <m/>
    <n v="0"/>
    <s v="13시"/>
  </r>
  <r>
    <x v="33"/>
    <x v="3"/>
    <x v="184"/>
    <s v="SKLCH007992"/>
    <n v="1"/>
    <m/>
    <m/>
    <n v="16"/>
    <m/>
    <n v="960"/>
    <m/>
    <n v="1"/>
    <s v="45707Container q'ty"/>
    <s v="45707Pallet "/>
    <n v="40"/>
    <s v="Pallet "/>
    <x v="15"/>
    <m/>
    <m/>
    <s v="SNKO190250102197"/>
    <m/>
    <m/>
    <n v="0"/>
    <s v="14시"/>
  </r>
  <r>
    <x v="34"/>
    <x v="0"/>
    <x v="185"/>
    <s v="푸드블레싱 18차"/>
    <m/>
    <n v="1"/>
    <m/>
    <n v="20"/>
    <n v="20"/>
    <m/>
    <m/>
    <n v="1"/>
    <s v="45708Container q'ty"/>
    <s v="45708Pallet "/>
    <n v="20"/>
    <s v="Pallet "/>
    <x v="29"/>
    <m/>
    <m/>
    <s v="HFIBKO25200E"/>
    <m/>
    <m/>
    <n v="0"/>
    <m/>
  </r>
  <r>
    <x v="34"/>
    <x v="0"/>
    <x v="186"/>
    <s v="타이아시아 27차"/>
    <m/>
    <n v="1"/>
    <m/>
    <n v="8"/>
    <n v="8"/>
    <m/>
    <m/>
    <n v="1"/>
    <s v="45708Container q'ty"/>
    <s v="45708Pallet "/>
    <n v="20"/>
    <s v="Pallet "/>
    <x v="103"/>
    <m/>
    <m/>
    <s v="KTHSE2500085"/>
    <m/>
    <m/>
    <n v="0"/>
    <m/>
  </r>
  <r>
    <x v="34"/>
    <x v="0"/>
    <x v="186"/>
    <s v="타이아시아 27차"/>
    <m/>
    <m/>
    <m/>
    <n v="2"/>
    <n v="2"/>
    <m/>
    <m/>
    <n v="0"/>
    <s v="45708Container q'ty"/>
    <s v="45708Pallet "/>
    <m/>
    <s v="Pallet "/>
    <x v="151"/>
    <m/>
    <m/>
    <s v="KTHSE2500085"/>
    <m/>
    <m/>
    <n v="0"/>
    <m/>
  </r>
  <r>
    <x v="34"/>
    <x v="0"/>
    <x v="187"/>
    <s v="손순복 18차"/>
    <m/>
    <n v="1"/>
    <m/>
    <n v="10"/>
    <n v="10"/>
    <m/>
    <m/>
    <n v="1"/>
    <s v="45708Container q'ty"/>
    <s v="45708Pallet "/>
    <n v="20"/>
    <s v="Pallet "/>
    <x v="87"/>
    <m/>
    <m/>
    <s v="BFSZ2502014"/>
    <m/>
    <m/>
    <n v="0"/>
    <m/>
  </r>
  <r>
    <x v="34"/>
    <x v="6"/>
    <x v="188"/>
    <s v="CV104136"/>
    <m/>
    <n v="1"/>
    <m/>
    <n v="15"/>
    <n v="445"/>
    <m/>
    <m/>
    <n v="1"/>
    <s v="45708Container q'ty"/>
    <s v="45708bulk"/>
    <n v="240"/>
    <s v="bulk"/>
    <x v="152"/>
    <m/>
    <m/>
    <s v="XMZ7257051470"/>
    <n v="3729"/>
    <n v="495"/>
    <n v="7.5333333333333332"/>
    <m/>
  </r>
  <r>
    <x v="34"/>
    <x v="6"/>
    <x v="188"/>
    <s v="CV104136"/>
    <m/>
    <m/>
    <m/>
    <n v="1"/>
    <n v="50"/>
    <m/>
    <m/>
    <n v="0"/>
    <s v="45708Container q'ty"/>
    <s v="45708bulk"/>
    <n v="240"/>
    <s v="bulk"/>
    <x v="153"/>
    <m/>
    <m/>
    <s v="XMZ7257051470"/>
    <m/>
    <m/>
    <n v="0"/>
    <m/>
  </r>
  <r>
    <x v="34"/>
    <x v="7"/>
    <x v="21"/>
    <m/>
    <m/>
    <m/>
    <n v="1"/>
    <n v="5"/>
    <m/>
    <n v="5"/>
    <m/>
    <n v="0"/>
    <s v="45708Container q'ty"/>
    <s v="45708Pallet "/>
    <n v="5"/>
    <s v="Pallet "/>
    <x v="154"/>
    <m/>
    <m/>
    <s v="F2-250220"/>
    <m/>
    <m/>
    <n v="0"/>
    <m/>
  </r>
  <r>
    <x v="35"/>
    <x v="0"/>
    <x v="189"/>
    <s v="세계 159차"/>
    <n v="1"/>
    <m/>
    <m/>
    <n v="10"/>
    <n v="10"/>
    <m/>
    <m/>
    <n v="1"/>
    <s v="45709Container q'ty"/>
    <s v="45709Pallet "/>
    <n v="20"/>
    <s v="Pallet "/>
    <x v="83"/>
    <m/>
    <m/>
    <s v="PNCHCM2502010"/>
    <m/>
    <m/>
    <n v="0"/>
    <m/>
  </r>
  <r>
    <x v="35"/>
    <x v="0"/>
    <x v="189"/>
    <s v="세계 160차"/>
    <m/>
    <m/>
    <m/>
    <n v="10"/>
    <n v="10"/>
    <m/>
    <m/>
    <n v="0"/>
    <s v="45709Container q'ty"/>
    <s v="45709Pallet "/>
    <m/>
    <s v="Pallet "/>
    <x v="102"/>
    <m/>
    <m/>
    <s v="PNCHCM2502010"/>
    <m/>
    <m/>
    <n v="0"/>
    <m/>
  </r>
  <r>
    <x v="35"/>
    <x v="0"/>
    <x v="190"/>
    <s v="세계 161차"/>
    <n v="1"/>
    <m/>
    <m/>
    <n v="10"/>
    <n v="10"/>
    <m/>
    <m/>
    <n v="1"/>
    <s v="45709Container q'ty"/>
    <s v="45709Pallet "/>
    <n v="20"/>
    <s v="Pallet "/>
    <x v="2"/>
    <m/>
    <m/>
    <s v="PNCHCM2502011"/>
    <m/>
    <m/>
    <n v="0"/>
    <m/>
  </r>
  <r>
    <x v="35"/>
    <x v="0"/>
    <x v="190"/>
    <s v="세계 162차"/>
    <m/>
    <m/>
    <m/>
    <n v="10"/>
    <n v="10"/>
    <m/>
    <m/>
    <n v="0"/>
    <s v="45709Container q'ty"/>
    <s v="45709Pallet "/>
    <m/>
    <s v="Pallet "/>
    <x v="3"/>
    <m/>
    <m/>
    <s v="PNCHCM2502011"/>
    <m/>
    <m/>
    <n v="0"/>
    <m/>
  </r>
  <r>
    <x v="35"/>
    <x v="2"/>
    <x v="191"/>
    <s v="020558"/>
    <m/>
    <n v="1"/>
    <m/>
    <n v="0"/>
    <m/>
    <n v="309"/>
    <m/>
    <n v="1"/>
    <s v="45709Container q'ty"/>
    <s v="45709bulk"/>
    <n v="40"/>
    <s v="bulk"/>
    <x v="5"/>
    <m/>
    <m/>
    <s v="WDFCPES10172116"/>
    <n v="2580"/>
    <n v="309"/>
    <n v="8.349514563106796"/>
    <m/>
  </r>
  <r>
    <x v="35"/>
    <x v="7"/>
    <x v="21"/>
    <m/>
    <m/>
    <m/>
    <n v="1"/>
    <n v="5"/>
    <m/>
    <n v="5"/>
    <m/>
    <n v="0"/>
    <s v="45709Container q'ty"/>
    <s v="45709Pallet "/>
    <n v="5"/>
    <s v="Pallet "/>
    <x v="155"/>
    <m/>
    <m/>
    <s v="F2-250221"/>
    <m/>
    <m/>
    <n v="0"/>
    <m/>
  </r>
  <r>
    <x v="36"/>
    <x v="0"/>
    <x v="192"/>
    <s v="푸드블레싱 1차"/>
    <m/>
    <n v="1"/>
    <m/>
    <n v="20"/>
    <n v="20"/>
    <m/>
    <m/>
    <n v="1"/>
    <s v="45712Container q'ty"/>
    <s v="45712Pallet "/>
    <n v="20"/>
    <s v="Pallet "/>
    <x v="29"/>
    <m/>
    <m/>
    <s v="HFIBKO252025"/>
    <m/>
    <m/>
    <n v="0"/>
    <m/>
  </r>
  <r>
    <x v="36"/>
    <x v="0"/>
    <x v="193"/>
    <s v="푸드블레싱 2차"/>
    <m/>
    <n v="1"/>
    <m/>
    <n v="19"/>
    <n v="19"/>
    <m/>
    <m/>
    <n v="1"/>
    <s v="45712Container q'ty"/>
    <s v="45712Pallet "/>
    <n v="20"/>
    <s v="Pallet "/>
    <x v="29"/>
    <m/>
    <m/>
    <s v="HFIBKO25202B"/>
    <m/>
    <m/>
    <n v="0"/>
    <m/>
  </r>
  <r>
    <x v="36"/>
    <x v="0"/>
    <x v="193"/>
    <s v="푸드블레싱 2차"/>
    <m/>
    <m/>
    <m/>
    <n v="1"/>
    <n v="1"/>
    <m/>
    <m/>
    <n v="0"/>
    <s v="45712Container q'ty"/>
    <s v="45712Pallet "/>
    <m/>
    <s v="Pallet "/>
    <x v="156"/>
    <m/>
    <m/>
    <s v="HFIBKO25202B"/>
    <m/>
    <m/>
    <n v="0"/>
    <m/>
  </r>
  <r>
    <x v="36"/>
    <x v="0"/>
    <x v="194"/>
    <s v="펜타 1차"/>
    <m/>
    <n v="1"/>
    <m/>
    <n v="7"/>
    <n v="7"/>
    <m/>
    <m/>
    <n v="1"/>
    <s v="45712Container q'ty"/>
    <s v="45712Pallet "/>
    <n v="20"/>
    <s v="Pallet "/>
    <x v="96"/>
    <m/>
    <m/>
    <s v="KTHSE2500108"/>
    <m/>
    <m/>
    <n v="0"/>
    <m/>
  </r>
  <r>
    <x v="36"/>
    <x v="0"/>
    <x v="194"/>
    <s v="펜타 1차"/>
    <m/>
    <m/>
    <m/>
    <n v="10"/>
    <n v="10"/>
    <m/>
    <m/>
    <n v="0"/>
    <s v="45712Container q'ty"/>
    <s v="45712Pallet "/>
    <m/>
    <s v="Pallet "/>
    <x v="97"/>
    <m/>
    <m/>
    <s v="KTHSE2500108"/>
    <m/>
    <m/>
    <n v="0"/>
    <m/>
  </r>
  <r>
    <x v="36"/>
    <x v="0"/>
    <x v="194"/>
    <s v="펜타 1차"/>
    <m/>
    <m/>
    <m/>
    <n v="1"/>
    <n v="1"/>
    <m/>
    <m/>
    <n v="0"/>
    <s v="45712Container q'ty"/>
    <s v="45712Pallet "/>
    <m/>
    <s v="Pallet "/>
    <x v="157"/>
    <m/>
    <m/>
    <s v="KTHSE2500108"/>
    <m/>
    <m/>
    <n v="0"/>
    <m/>
  </r>
  <r>
    <x v="36"/>
    <x v="0"/>
    <x v="194"/>
    <s v="펜타 1차"/>
    <m/>
    <m/>
    <m/>
    <n v="2"/>
    <n v="2"/>
    <m/>
    <m/>
    <n v="0"/>
    <s v="45712Container q'ty"/>
    <s v="45712Pallet "/>
    <m/>
    <s v="Pallet "/>
    <x v="158"/>
    <m/>
    <m/>
    <s v="KTHSE2500108"/>
    <m/>
    <m/>
    <n v="0"/>
    <m/>
  </r>
  <r>
    <x v="36"/>
    <x v="0"/>
    <x v="195"/>
    <s v="펜타 2차"/>
    <n v="1"/>
    <m/>
    <m/>
    <n v="20"/>
    <n v="20"/>
    <m/>
    <m/>
    <n v="1"/>
    <s v="45712Container q'ty"/>
    <s v="45712Pallet "/>
    <n v="20"/>
    <s v="Pallet "/>
    <x v="159"/>
    <m/>
    <m/>
    <s v="KTHSE2500109"/>
    <m/>
    <m/>
    <n v="0"/>
    <m/>
  </r>
  <r>
    <x v="36"/>
    <x v="3"/>
    <x v="196"/>
    <n v="2626490"/>
    <n v="1"/>
    <m/>
    <m/>
    <n v="18"/>
    <m/>
    <n v="990"/>
    <m/>
    <n v="1"/>
    <s v="45712Container q'ty"/>
    <s v="45712Pallet "/>
    <n v="40"/>
    <s v="Pallet "/>
    <x v="15"/>
    <m/>
    <m/>
    <s v="ONEYGOAE49419700"/>
    <m/>
    <m/>
    <n v="0"/>
    <s v="13시 입고"/>
  </r>
  <r>
    <x v="36"/>
    <x v="4"/>
    <x v="197"/>
    <s v="HAL443772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실화주-씨에치홀딩스"/>
  </r>
  <r>
    <x v="36"/>
    <x v="4"/>
    <x v="198"/>
    <s v="HAL443763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2/21 입항"/>
  </r>
  <r>
    <x v="36"/>
    <x v="4"/>
    <x v="199"/>
    <s v="HAL443766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나무팔레트 수거 예정"/>
  </r>
  <r>
    <x v="36"/>
    <x v="4"/>
    <x v="200"/>
    <s v="HAL443776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2/20 라벨입고"/>
  </r>
  <r>
    <x v="36"/>
    <x v="4"/>
    <x v="201"/>
    <s v="HAL443798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2/24 팔레트 입고"/>
  </r>
  <r>
    <x v="36"/>
    <x v="4"/>
    <x v="202"/>
    <s v="HAL443762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동운푸드-136EA"/>
  </r>
  <r>
    <x v="36"/>
    <x v="4"/>
    <x v="203"/>
    <s v="HAL443769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엠에스트레이딩-44EA"/>
  </r>
  <r>
    <x v="36"/>
    <x v="4"/>
    <x v="204"/>
    <s v="HAL443775"/>
    <m/>
    <n v="1"/>
    <m/>
    <n v="20"/>
    <n v="20"/>
    <m/>
    <m/>
    <n v="1"/>
    <s v="45712Container q'ty"/>
    <s v="45712Pallet "/>
    <n v="20"/>
    <s v="Pallet "/>
    <x v="117"/>
    <m/>
    <m/>
    <s v="HASLS22250100728"/>
    <m/>
    <m/>
    <n v="0"/>
    <s v="엘앤엘-20EA"/>
  </r>
  <r>
    <x v="37"/>
    <x v="0"/>
    <x v="205"/>
    <s v="수리 298차"/>
    <m/>
    <n v="1"/>
    <m/>
    <n v="15"/>
    <n v="15"/>
    <m/>
    <m/>
    <n v="1"/>
    <s v="45713Container q'ty"/>
    <s v="45713Pallet "/>
    <n v="20"/>
    <s v="Pallet "/>
    <x v="6"/>
    <m/>
    <m/>
    <s v="KTHSE2500104"/>
    <m/>
    <m/>
    <n v="0"/>
    <m/>
  </r>
  <r>
    <x v="37"/>
    <x v="0"/>
    <x v="205"/>
    <s v="수리 298차"/>
    <m/>
    <m/>
    <m/>
    <n v="5"/>
    <n v="5"/>
    <m/>
    <m/>
    <n v="0"/>
    <s v="45713Container q'ty"/>
    <s v="45713Pallet "/>
    <m/>
    <s v="Pallet "/>
    <x v="10"/>
    <m/>
    <m/>
    <s v="KTHSE2500104"/>
    <m/>
    <m/>
    <n v="0"/>
    <m/>
  </r>
  <r>
    <x v="37"/>
    <x v="0"/>
    <x v="206"/>
    <s v="수리 300차"/>
    <m/>
    <n v="1"/>
    <m/>
    <n v="18"/>
    <n v="18"/>
    <m/>
    <m/>
    <n v="1"/>
    <s v="45713Container q'ty"/>
    <s v="45713Pallet "/>
    <n v="20"/>
    <s v="Pallet "/>
    <x v="6"/>
    <m/>
    <m/>
    <s v="KTHSE2500104"/>
    <m/>
    <m/>
    <n v="0"/>
    <m/>
  </r>
  <r>
    <x v="37"/>
    <x v="0"/>
    <x v="206"/>
    <s v="수리 300차"/>
    <m/>
    <m/>
    <m/>
    <n v="2"/>
    <n v="2"/>
    <m/>
    <m/>
    <n v="0"/>
    <s v="45713Container q'ty"/>
    <s v="45713Pallet "/>
    <m/>
    <s v="Pallet "/>
    <x v="12"/>
    <m/>
    <m/>
    <s v="KTHSE2500104"/>
    <m/>
    <m/>
    <n v="0"/>
    <m/>
  </r>
  <r>
    <x v="37"/>
    <x v="0"/>
    <x v="207"/>
    <s v="수리 305차"/>
    <m/>
    <n v="1"/>
    <m/>
    <n v="19"/>
    <n v="19"/>
    <m/>
    <m/>
    <n v="1"/>
    <s v="45713Container q'ty"/>
    <s v="45713Pallet "/>
    <n v="20"/>
    <s v="Pallet "/>
    <x v="6"/>
    <m/>
    <m/>
    <s v="KTHSE2500104"/>
    <m/>
    <m/>
    <n v="0"/>
    <m/>
  </r>
  <r>
    <x v="37"/>
    <x v="0"/>
    <x v="207"/>
    <s v="수리 305차"/>
    <m/>
    <m/>
    <m/>
    <n v="1"/>
    <n v="1"/>
    <m/>
    <m/>
    <n v="0"/>
    <s v="45713Container q'ty"/>
    <s v="45713Pallet "/>
    <m/>
    <s v="Pallet "/>
    <x v="160"/>
    <m/>
    <m/>
    <s v="KTHSE2500104"/>
    <m/>
    <m/>
    <n v="0"/>
    <m/>
  </r>
  <r>
    <x v="37"/>
    <x v="0"/>
    <x v="208"/>
    <s v="수리 306차"/>
    <m/>
    <n v="1"/>
    <m/>
    <n v="19"/>
    <n v="19"/>
    <m/>
    <m/>
    <n v="1"/>
    <s v="45713Container q'ty"/>
    <s v="45713Pallet "/>
    <n v="20"/>
    <s v="Pallet "/>
    <x v="6"/>
    <m/>
    <m/>
    <s v="KTHSE2500104"/>
    <m/>
    <m/>
    <n v="0"/>
    <m/>
  </r>
  <r>
    <x v="37"/>
    <x v="0"/>
    <x v="208"/>
    <s v="수리 306차"/>
    <m/>
    <m/>
    <m/>
    <n v="1"/>
    <n v="1"/>
    <m/>
    <m/>
    <n v="0"/>
    <s v="45713Container q'ty"/>
    <s v="45713Pallet "/>
    <m/>
    <s v="Pallet "/>
    <x v="161"/>
    <m/>
    <m/>
    <s v="KTHSE2500104"/>
    <m/>
    <m/>
    <n v="0"/>
    <m/>
  </r>
  <r>
    <x v="37"/>
    <x v="0"/>
    <x v="209"/>
    <s v="수리 324차"/>
    <m/>
    <n v="1"/>
    <m/>
    <n v="20"/>
    <n v="20"/>
    <m/>
    <m/>
    <n v="1"/>
    <s v="45713Container q'ty"/>
    <s v="45713Pallet "/>
    <n v="20"/>
    <s v="Pallet "/>
    <x v="116"/>
    <m/>
    <m/>
    <s v="KTHSE2500104"/>
    <m/>
    <m/>
    <n v="0"/>
    <m/>
  </r>
  <r>
    <x v="37"/>
    <x v="4"/>
    <x v="210"/>
    <s v="HAL443800"/>
    <m/>
    <n v="1"/>
    <m/>
    <n v="20"/>
    <n v="20"/>
    <m/>
    <m/>
    <n v="1"/>
    <s v="45713Container q'ty"/>
    <s v="45713Pallet "/>
    <n v="20"/>
    <s v="Pallet "/>
    <x v="117"/>
    <m/>
    <m/>
    <s v="HASLS22250100728"/>
    <m/>
    <m/>
    <n v="0"/>
    <m/>
  </r>
  <r>
    <x v="37"/>
    <x v="4"/>
    <x v="211"/>
    <s v="HAL443794"/>
    <m/>
    <n v="1"/>
    <m/>
    <n v="20"/>
    <n v="20"/>
    <m/>
    <m/>
    <n v="1"/>
    <s v="45713Container q'ty"/>
    <s v="45713Pallet "/>
    <n v="20"/>
    <s v="Pallet "/>
    <x v="117"/>
    <m/>
    <m/>
    <s v="HASLS22250100728"/>
    <m/>
    <m/>
    <n v="0"/>
    <m/>
  </r>
  <r>
    <x v="37"/>
    <x v="6"/>
    <x v="212"/>
    <s v="SKY008754"/>
    <m/>
    <n v="1"/>
    <m/>
    <n v="14"/>
    <n v="890"/>
    <m/>
    <m/>
    <n v="1"/>
    <s v="45713Container q'ty"/>
    <s v="45713bulk"/>
    <n v="240"/>
    <s v="bulk"/>
    <x v="59"/>
    <m/>
    <m/>
    <s v="YZJ2153EQDIH603"/>
    <n v="7864"/>
    <n v="990"/>
    <n v="7.9434343434343431"/>
    <m/>
  </r>
  <r>
    <x v="37"/>
    <x v="6"/>
    <x v="212"/>
    <s v="SKY008754"/>
    <m/>
    <m/>
    <m/>
    <n v="2"/>
    <n v="100"/>
    <m/>
    <m/>
    <n v="0"/>
    <s v="45713Container q'ty"/>
    <s v="45713bulk"/>
    <n v="240"/>
    <s v="bulk"/>
    <x v="162"/>
    <m/>
    <m/>
    <s v="YZJ2153EQDIH603"/>
    <m/>
    <m/>
    <n v="0"/>
    <m/>
  </r>
  <r>
    <x v="37"/>
    <x v="6"/>
    <x v="213"/>
    <s v="PANP667587"/>
    <m/>
    <n v="1"/>
    <m/>
    <n v="10"/>
    <n v="800"/>
    <m/>
    <m/>
    <n v="1"/>
    <s v="45713Container q'ty"/>
    <s v="45713bulk"/>
    <n v="240"/>
    <s v="bulk"/>
    <x v="18"/>
    <m/>
    <m/>
    <s v="JYPRQD2502040"/>
    <n v="23915.94"/>
    <n v="1711"/>
    <n v="13.977755698421975"/>
    <m/>
  </r>
  <r>
    <x v="37"/>
    <x v="6"/>
    <x v="213"/>
    <s v="PANP667587"/>
    <m/>
    <m/>
    <m/>
    <n v="9"/>
    <n v="700"/>
    <m/>
    <m/>
    <n v="0"/>
    <s v="45713Container q'ty"/>
    <s v="45713bulk"/>
    <n v="240"/>
    <s v="bulk"/>
    <x v="19"/>
    <m/>
    <m/>
    <s v="JYPRQD2502040"/>
    <m/>
    <m/>
    <n v="0"/>
    <m/>
  </r>
  <r>
    <x v="37"/>
    <x v="6"/>
    <x v="213"/>
    <s v="PANP667587"/>
    <m/>
    <m/>
    <m/>
    <n v="2"/>
    <n v="100"/>
    <m/>
    <m/>
    <n v="0"/>
    <s v="45713Container q'ty"/>
    <s v="45713bulk"/>
    <n v="240"/>
    <s v="bulk"/>
    <x v="20"/>
    <m/>
    <m/>
    <s v="JYPRQD2502040"/>
    <m/>
    <m/>
    <n v="0"/>
    <m/>
  </r>
  <r>
    <x v="37"/>
    <x v="6"/>
    <x v="213"/>
    <s v="PANP667587"/>
    <m/>
    <m/>
    <m/>
    <n v="2"/>
    <n v="100"/>
    <m/>
    <m/>
    <n v="0"/>
    <s v="45713Container q'ty"/>
    <s v="45713bulk"/>
    <n v="240"/>
    <s v="bulk"/>
    <x v="21"/>
    <m/>
    <m/>
    <s v="JYPRQD2502040"/>
    <m/>
    <m/>
    <n v="0"/>
    <m/>
  </r>
  <r>
    <x v="37"/>
    <x v="6"/>
    <x v="213"/>
    <s v="PANP667587"/>
    <m/>
    <m/>
    <m/>
    <n v="1"/>
    <n v="11"/>
    <m/>
    <m/>
    <n v="0"/>
    <s v="45713Container q'ty"/>
    <s v="45713bulk"/>
    <n v="240"/>
    <s v="bulk"/>
    <x v="163"/>
    <m/>
    <m/>
    <s v="JYPRQD2502040"/>
    <m/>
    <m/>
    <n v="0"/>
    <m/>
  </r>
  <r>
    <x v="37"/>
    <x v="9"/>
    <x v="214"/>
    <s v="DJS125485"/>
    <m/>
    <n v="1"/>
    <m/>
    <n v="20"/>
    <n v="20"/>
    <m/>
    <m/>
    <n v="1"/>
    <s v="45713Container q'ty"/>
    <s v="45713Pallet "/>
    <n v="20"/>
    <s v="Pallet "/>
    <x v="117"/>
    <m/>
    <m/>
    <s v="DJSCLCH250000075"/>
    <m/>
    <m/>
    <n v="0"/>
    <s v="라벨 : 2/22 입고예정(2개 업체로 분할 예정)"/>
  </r>
  <r>
    <x v="37"/>
    <x v="9"/>
    <x v="215"/>
    <s v="DJS125463"/>
    <m/>
    <n v="1"/>
    <m/>
    <n v="20"/>
    <n v="20"/>
    <m/>
    <m/>
    <n v="1"/>
    <s v="45713Container q'ty"/>
    <s v="45713Pallet "/>
    <n v="20"/>
    <s v="Pallet "/>
    <x v="117"/>
    <m/>
    <m/>
    <s v="DJSCLCH250000075"/>
    <m/>
    <m/>
    <n v="0"/>
    <s v="PLT : 2/21 입고예정"/>
  </r>
  <r>
    <x v="37"/>
    <x v="9"/>
    <x v="216"/>
    <s v="DJS125434"/>
    <m/>
    <n v="1"/>
    <m/>
    <n v="20"/>
    <n v="20"/>
    <m/>
    <m/>
    <n v="1"/>
    <s v="45713Container q'ty"/>
    <s v="45713Pallet "/>
    <n v="20"/>
    <s v="Pallet "/>
    <x v="117"/>
    <m/>
    <m/>
    <s v="DJSCLCH250000075"/>
    <m/>
    <m/>
    <n v="0"/>
    <s v="DO : 2/21 전달 드릴 예정"/>
  </r>
  <r>
    <x v="37"/>
    <x v="9"/>
    <x v="217"/>
    <s v="DJS125458"/>
    <m/>
    <n v="1"/>
    <m/>
    <n v="20"/>
    <n v="20"/>
    <m/>
    <m/>
    <n v="1"/>
    <s v="45713Container q'ty"/>
    <s v="45713Pallet "/>
    <n v="20"/>
    <s v="Pallet "/>
    <x v="117"/>
    <m/>
    <m/>
    <s v="DJSCLCH250000075"/>
    <m/>
    <m/>
    <n v="0"/>
    <m/>
  </r>
  <r>
    <x v="37"/>
    <x v="9"/>
    <x v="218"/>
    <s v="DJS125419"/>
    <m/>
    <n v="1"/>
    <m/>
    <n v="20"/>
    <n v="20"/>
    <m/>
    <m/>
    <n v="1"/>
    <s v="45713Container q'ty"/>
    <s v="45713Pallet "/>
    <n v="20"/>
    <s v="Pallet "/>
    <x v="117"/>
    <m/>
    <m/>
    <s v="DJSCLCH250000075"/>
    <m/>
    <m/>
    <n v="0"/>
    <s v="티원 170매 / 론파인 30매"/>
  </r>
  <r>
    <x v="38"/>
    <x v="0"/>
    <x v="219"/>
    <s v="수리 307차"/>
    <m/>
    <n v="1"/>
    <m/>
    <n v="20"/>
    <n v="20"/>
    <m/>
    <m/>
    <n v="1"/>
    <s v="45714Container q'ty"/>
    <s v="45714Pallet "/>
    <n v="20"/>
    <s v="Pallet "/>
    <x v="56"/>
    <m/>
    <m/>
    <s v="KTHSE2500072"/>
    <m/>
    <m/>
    <n v="0"/>
    <m/>
  </r>
  <r>
    <x v="38"/>
    <x v="0"/>
    <x v="220"/>
    <s v="수리 308차"/>
    <m/>
    <n v="1"/>
    <m/>
    <n v="14"/>
    <n v="14"/>
    <m/>
    <m/>
    <n v="1"/>
    <s v="45714Container q'ty"/>
    <s v="45714Pallet "/>
    <n v="20"/>
    <s v="Pallet "/>
    <x v="6"/>
    <m/>
    <m/>
    <s v="KTHSE2500072"/>
    <m/>
    <m/>
    <n v="0"/>
    <m/>
  </r>
  <r>
    <x v="38"/>
    <x v="0"/>
    <x v="220"/>
    <s v="수리 308차"/>
    <m/>
    <m/>
    <m/>
    <n v="6"/>
    <n v="6"/>
    <m/>
    <m/>
    <n v="0"/>
    <s v="45714Container q'ty"/>
    <s v="45714Pallet "/>
    <m/>
    <s v="Pallet "/>
    <x v="164"/>
    <m/>
    <m/>
    <s v="KTHSE2500072"/>
    <m/>
    <m/>
    <n v="0"/>
    <m/>
  </r>
  <r>
    <x v="38"/>
    <x v="0"/>
    <x v="221"/>
    <s v="수리 309차"/>
    <m/>
    <n v="1"/>
    <m/>
    <n v="5"/>
    <n v="5"/>
    <m/>
    <m/>
    <n v="1"/>
    <s v="45714Container q'ty"/>
    <s v="45714Pallet "/>
    <n v="20"/>
    <s v="Pallet "/>
    <x v="115"/>
    <m/>
    <m/>
    <s v="KTHSE2500072"/>
    <m/>
    <m/>
    <n v="0"/>
    <m/>
  </r>
  <r>
    <x v="38"/>
    <x v="0"/>
    <x v="221"/>
    <s v="수리 309차"/>
    <m/>
    <m/>
    <m/>
    <n v="15"/>
    <n v="15"/>
    <m/>
    <m/>
    <n v="0"/>
    <s v="45714Container q'ty"/>
    <s v="45714Pallet "/>
    <m/>
    <s v="Pallet "/>
    <x v="116"/>
    <m/>
    <m/>
    <s v="KTHSE2500072"/>
    <m/>
    <m/>
    <n v="0"/>
    <m/>
  </r>
  <r>
    <x v="38"/>
    <x v="0"/>
    <x v="222"/>
    <s v="수리 310차"/>
    <m/>
    <n v="1"/>
    <m/>
    <n v="15"/>
    <n v="15"/>
    <m/>
    <m/>
    <n v="1"/>
    <s v="45714Container q'ty"/>
    <s v="45714Pallet "/>
    <n v="20"/>
    <s v="Pallet "/>
    <x v="6"/>
    <m/>
    <m/>
    <s v="KTHSE2500072"/>
    <m/>
    <m/>
    <n v="0"/>
    <m/>
  </r>
  <r>
    <x v="38"/>
    <x v="0"/>
    <x v="222"/>
    <s v="수리 310차"/>
    <m/>
    <m/>
    <m/>
    <n v="5"/>
    <n v="5"/>
    <m/>
    <m/>
    <n v="0"/>
    <s v="45714Container q'ty"/>
    <s v="45714Pallet "/>
    <m/>
    <s v="Pallet "/>
    <x v="165"/>
    <m/>
    <m/>
    <s v="KTHSE2500072"/>
    <m/>
    <m/>
    <n v="0"/>
    <m/>
  </r>
  <r>
    <x v="38"/>
    <x v="0"/>
    <x v="223"/>
    <s v="수리 311차"/>
    <m/>
    <n v="1"/>
    <m/>
    <n v="20"/>
    <n v="20"/>
    <m/>
    <m/>
    <n v="1"/>
    <s v="45714Container q'ty"/>
    <s v="45714Pallet "/>
    <n v="20"/>
    <s v="Pallet "/>
    <x v="55"/>
    <m/>
    <m/>
    <s v="KTHSE2500072"/>
    <m/>
    <m/>
    <n v="0"/>
    <m/>
  </r>
  <r>
    <x v="38"/>
    <x v="0"/>
    <x v="224"/>
    <s v="수리 312차"/>
    <m/>
    <n v="1"/>
    <m/>
    <n v="17"/>
    <n v="17"/>
    <m/>
    <m/>
    <n v="1"/>
    <s v="45714Container q'ty"/>
    <s v="45714Pallet "/>
    <n v="20"/>
    <s v="Pallet "/>
    <x v="6"/>
    <m/>
    <m/>
    <s v="KTHSE2500072"/>
    <m/>
    <m/>
    <n v="0"/>
    <m/>
  </r>
  <r>
    <x v="38"/>
    <x v="0"/>
    <x v="224"/>
    <s v="수리 312차"/>
    <m/>
    <m/>
    <m/>
    <n v="1"/>
    <n v="1"/>
    <m/>
    <m/>
    <n v="0"/>
    <s v="45714Container q'ty"/>
    <s v="45714Pallet "/>
    <m/>
    <s v="Pallet "/>
    <x v="57"/>
    <m/>
    <m/>
    <s v="KTHSE2500072"/>
    <m/>
    <m/>
    <n v="0"/>
    <m/>
  </r>
  <r>
    <x v="38"/>
    <x v="0"/>
    <x v="224"/>
    <s v="수리 312차"/>
    <m/>
    <m/>
    <m/>
    <n v="2"/>
    <n v="2"/>
    <m/>
    <m/>
    <n v="0"/>
    <s v="45714Container q'ty"/>
    <s v="45714Pallet "/>
    <m/>
    <s v="Pallet "/>
    <x v="166"/>
    <m/>
    <m/>
    <s v="KTHSE2500072"/>
    <m/>
    <m/>
    <n v="0"/>
    <m/>
  </r>
  <r>
    <x v="38"/>
    <x v="1"/>
    <x v="225"/>
    <s v="0190914"/>
    <m/>
    <n v="1"/>
    <m/>
    <n v="18"/>
    <n v="1000"/>
    <m/>
    <m/>
    <n v="1"/>
    <s v="45714Container q'ty"/>
    <s v="45714bulk"/>
    <n v="200"/>
    <s v="bulk"/>
    <x v="27"/>
    <m/>
    <m/>
    <s v="TMXGICHD6900036"/>
    <n v="21000"/>
    <n v="1000"/>
    <n v="21"/>
    <s v="ETA 2/24"/>
  </r>
  <r>
    <x v="38"/>
    <x v="9"/>
    <x v="226"/>
    <s v="DJS125467"/>
    <m/>
    <n v="1"/>
    <m/>
    <n v="20"/>
    <n v="20"/>
    <m/>
    <m/>
    <n v="1"/>
    <s v="45714Container q'ty"/>
    <s v="45714Pallet "/>
    <n v="20"/>
    <s v="Pallet "/>
    <x v="117"/>
    <m/>
    <m/>
    <s v="DJSCLCH250000075"/>
    <m/>
    <m/>
    <n v="0"/>
    <m/>
  </r>
  <r>
    <x v="38"/>
    <x v="9"/>
    <x v="227"/>
    <s v="DJS125412"/>
    <m/>
    <n v="1"/>
    <m/>
    <n v="20"/>
    <n v="20"/>
    <m/>
    <m/>
    <n v="1"/>
    <s v="45714Container q'ty"/>
    <s v="45714Pallet "/>
    <n v="20"/>
    <s v="Pallet "/>
    <x v="117"/>
    <m/>
    <m/>
    <s v="DJSCLCH250000075"/>
    <m/>
    <m/>
    <n v="0"/>
    <m/>
  </r>
  <r>
    <x v="38"/>
    <x v="9"/>
    <x v="228"/>
    <s v="DJS125254"/>
    <m/>
    <n v="1"/>
    <m/>
    <n v="20"/>
    <n v="20"/>
    <m/>
    <m/>
    <n v="1"/>
    <s v="45714Container q'ty"/>
    <s v="45714Pallet "/>
    <n v="20"/>
    <s v="Pallet "/>
    <x v="117"/>
    <m/>
    <m/>
    <s v="DJSCLCH250000075"/>
    <m/>
    <m/>
    <n v="0"/>
    <m/>
  </r>
  <r>
    <x v="38"/>
    <x v="9"/>
    <x v="229"/>
    <s v="DJS125413"/>
    <m/>
    <n v="1"/>
    <m/>
    <n v="20"/>
    <n v="20"/>
    <m/>
    <m/>
    <n v="1"/>
    <s v="45714Container q'ty"/>
    <s v="45714Pallet "/>
    <n v="20"/>
    <s v="Pallet "/>
    <x v="117"/>
    <m/>
    <m/>
    <s v="DJSCLCH250000075"/>
    <m/>
    <m/>
    <n v="0"/>
    <m/>
  </r>
  <r>
    <x v="38"/>
    <x v="9"/>
    <x v="230"/>
    <s v="DJS125255"/>
    <m/>
    <n v="1"/>
    <m/>
    <n v="20"/>
    <n v="20"/>
    <m/>
    <m/>
    <n v="1"/>
    <s v="45714Container q'ty"/>
    <s v="45714Pallet "/>
    <n v="20"/>
    <s v="Pallet "/>
    <x v="117"/>
    <m/>
    <m/>
    <s v="DJSCLCH250000075"/>
    <m/>
    <m/>
    <n v="0"/>
    <m/>
  </r>
  <r>
    <x v="38"/>
    <x v="3"/>
    <x v="231"/>
    <n v="2170218"/>
    <m/>
    <n v="1"/>
    <m/>
    <n v="8"/>
    <m/>
    <n v="440"/>
    <m/>
    <n v="1"/>
    <s v="45714Container q'ty"/>
    <s v="45714Pallet "/>
    <m/>
    <s v="Pallet "/>
    <x v="15"/>
    <m/>
    <m/>
    <s v="MAEU720573428"/>
    <m/>
    <m/>
    <n v="0"/>
    <s v="13시"/>
  </r>
  <r>
    <x v="38"/>
    <x v="5"/>
    <x v="232"/>
    <s v="0297034"/>
    <m/>
    <n v="1"/>
    <m/>
    <n v="18"/>
    <n v="18"/>
    <m/>
    <m/>
    <n v="1"/>
    <s v="45714Container q'ty"/>
    <s v="45714Pallet "/>
    <n v="20"/>
    <s v="Pallet "/>
    <x v="167"/>
    <m/>
    <m/>
    <s v="WDFCREV21532033"/>
    <m/>
    <m/>
    <n v="0"/>
    <s v="통관완료,11시"/>
  </r>
  <r>
    <x v="38"/>
    <x v="5"/>
    <x v="233"/>
    <s v="0297044"/>
    <m/>
    <n v="1"/>
    <m/>
    <n v="18"/>
    <n v="18"/>
    <m/>
    <m/>
    <n v="1"/>
    <s v="45714Container q'ty"/>
    <s v="45714Pallet "/>
    <n v="20"/>
    <s v="Pallet "/>
    <x v="167"/>
    <m/>
    <m/>
    <s v="WDFCREV21532033"/>
    <m/>
    <m/>
    <n v="0"/>
    <s v="통관완료,11시"/>
  </r>
  <r>
    <x v="39"/>
    <x v="0"/>
    <x v="234"/>
    <s v="유니온 53차"/>
    <n v="1"/>
    <m/>
    <m/>
    <n v="14"/>
    <n v="1008"/>
    <m/>
    <m/>
    <n v="1"/>
    <s v="45715Container q'ty"/>
    <s v="45715bulk"/>
    <n v="210"/>
    <s v="bulk"/>
    <x v="30"/>
    <m/>
    <m/>
    <s v="KTHSE2500125"/>
    <n v="1391.4"/>
    <n v="2016"/>
    <n v="0.69017857142857142"/>
    <m/>
  </r>
  <r>
    <x v="39"/>
    <x v="0"/>
    <x v="234"/>
    <s v="유니온 53차"/>
    <m/>
    <m/>
    <m/>
    <n v="10"/>
    <n v="720"/>
    <m/>
    <m/>
    <n v="0"/>
    <s v="45715Container q'ty"/>
    <s v="45715bulk"/>
    <m/>
    <s v="bulk"/>
    <x v="49"/>
    <m/>
    <m/>
    <s v="KTHSE2500125"/>
    <m/>
    <m/>
    <n v="0"/>
    <m/>
  </r>
  <r>
    <x v="39"/>
    <x v="0"/>
    <x v="234"/>
    <s v="유니온 53차"/>
    <m/>
    <m/>
    <m/>
    <n v="4"/>
    <n v="288"/>
    <m/>
    <m/>
    <n v="0"/>
    <s v="45715Container q'ty"/>
    <s v="45715bulk"/>
    <m/>
    <s v="bulk"/>
    <x v="50"/>
    <m/>
    <m/>
    <s v="KTHSE2500125"/>
    <m/>
    <m/>
    <n v="0"/>
    <m/>
  </r>
  <r>
    <x v="39"/>
    <x v="0"/>
    <x v="235"/>
    <s v="세계 3차"/>
    <n v="1"/>
    <m/>
    <m/>
    <n v="10"/>
    <n v="10"/>
    <m/>
    <m/>
    <n v="1"/>
    <s v="45715Container q'ty"/>
    <s v="45715Pallet "/>
    <n v="40"/>
    <s v="Pallet "/>
    <x v="2"/>
    <m/>
    <m/>
    <s v="PNCHCM2502012"/>
    <m/>
    <m/>
    <n v="0"/>
    <m/>
  </r>
  <r>
    <x v="39"/>
    <x v="0"/>
    <x v="235"/>
    <s v="세계 4차"/>
    <m/>
    <m/>
    <m/>
    <n v="3"/>
    <n v="3"/>
    <m/>
    <m/>
    <n v="0"/>
    <s v="45715Container q'ty"/>
    <s v="45715Pallet "/>
    <m/>
    <s v="Pallet "/>
    <x v="84"/>
    <m/>
    <m/>
    <s v="PNCHCM2502012"/>
    <m/>
    <m/>
    <n v="0"/>
    <m/>
  </r>
  <r>
    <x v="39"/>
    <x v="0"/>
    <x v="235"/>
    <s v="세계 4차"/>
    <m/>
    <m/>
    <m/>
    <n v="2"/>
    <n v="2"/>
    <m/>
    <m/>
    <n v="0"/>
    <s v="45715Container q'ty"/>
    <s v="45715Pallet "/>
    <m/>
    <s v="Pallet "/>
    <x v="122"/>
    <m/>
    <m/>
    <s v="PNCHCM2502012"/>
    <m/>
    <m/>
    <n v="0"/>
    <m/>
  </r>
  <r>
    <x v="39"/>
    <x v="0"/>
    <x v="235"/>
    <s v="세계 4차"/>
    <m/>
    <m/>
    <m/>
    <n v="5"/>
    <n v="5"/>
    <m/>
    <m/>
    <n v="0"/>
    <s v="45715Container q'ty"/>
    <s v="45715Pallet "/>
    <m/>
    <s v="Pallet "/>
    <x v="44"/>
    <m/>
    <m/>
    <s v="PNCHCM2502012"/>
    <m/>
    <m/>
    <n v="0"/>
    <m/>
  </r>
  <r>
    <x v="39"/>
    <x v="0"/>
    <x v="236"/>
    <s v="세계 5차"/>
    <n v="1"/>
    <m/>
    <m/>
    <n v="10"/>
    <n v="10"/>
    <m/>
    <m/>
    <n v="1"/>
    <s v="45715Container q'ty"/>
    <s v="45715Pallet "/>
    <n v="40"/>
    <s v="Pallet "/>
    <x v="2"/>
    <m/>
    <m/>
    <s v="PNCHCM2502013"/>
    <m/>
    <m/>
    <n v="0"/>
    <m/>
  </r>
  <r>
    <x v="39"/>
    <x v="0"/>
    <x v="236"/>
    <s v="세계 6차"/>
    <m/>
    <m/>
    <m/>
    <n v="10"/>
    <n v="10"/>
    <m/>
    <m/>
    <n v="0"/>
    <s v="45715Container q'ty"/>
    <s v="45715Pallet "/>
    <m/>
    <s v="Pallet "/>
    <x v="102"/>
    <m/>
    <m/>
    <s v="PNCHCM2502013"/>
    <m/>
    <m/>
    <n v="0"/>
    <m/>
  </r>
  <r>
    <x v="39"/>
    <x v="9"/>
    <x v="237"/>
    <s v="SKBKK002221"/>
    <m/>
    <n v="1"/>
    <m/>
    <n v="23"/>
    <n v="920"/>
    <m/>
    <m/>
    <n v="1"/>
    <s v="45715Container q'ty"/>
    <s v="45715bulk"/>
    <n v="160"/>
    <s v="bulk"/>
    <x v="168"/>
    <m/>
    <m/>
    <s v="SNKO190250101184"/>
    <n v="115368"/>
    <n v="4600"/>
    <n v="25.08"/>
    <s v="실화주-해인에프에스"/>
  </r>
  <r>
    <x v="39"/>
    <x v="9"/>
    <x v="238"/>
    <s v="SKBKK002237"/>
    <m/>
    <n v="1"/>
    <m/>
    <n v="23"/>
    <n v="920"/>
    <m/>
    <m/>
    <n v="1"/>
    <s v="45715Container q'ty"/>
    <s v="45715bulk"/>
    <n v="160"/>
    <s v="bulk"/>
    <x v="168"/>
    <m/>
    <m/>
    <s v="SNKO190250101184"/>
    <m/>
    <m/>
    <n v="0"/>
    <s v="25KMTCWW02i-3039-1000"/>
  </r>
  <r>
    <x v="39"/>
    <x v="9"/>
    <x v="239"/>
    <s v="SKBKK002238"/>
    <m/>
    <n v="1"/>
    <m/>
    <n v="23"/>
    <n v="920"/>
    <m/>
    <m/>
    <n v="1"/>
    <s v="45715Container q'ty"/>
    <s v="45715bulk"/>
    <n v="160"/>
    <s v="bulk"/>
    <x v="168"/>
    <m/>
    <m/>
    <s v="SNKO190250101184"/>
    <m/>
    <m/>
    <n v="0"/>
    <s v="보세운송"/>
  </r>
  <r>
    <x v="39"/>
    <x v="9"/>
    <x v="240"/>
    <s v="SKBKK002200"/>
    <m/>
    <n v="1"/>
    <m/>
    <n v="23"/>
    <n v="920"/>
    <m/>
    <m/>
    <n v="1"/>
    <s v="45715Container q'ty"/>
    <s v="45715bulk"/>
    <n v="160"/>
    <s v="bulk"/>
    <x v="168"/>
    <m/>
    <m/>
    <s v="SNKO190250101184"/>
    <m/>
    <m/>
    <n v="0"/>
    <s v="PLT : 기입고 분 + 2/26 추가 입고 예정"/>
  </r>
  <r>
    <x v="39"/>
    <x v="9"/>
    <x v="241"/>
    <s v="SKBKK002222"/>
    <m/>
    <n v="1"/>
    <m/>
    <n v="23"/>
    <n v="920"/>
    <m/>
    <m/>
    <n v="1"/>
    <s v="45715Container q'ty"/>
    <s v="45715bulk"/>
    <n v="160"/>
    <s v="bulk"/>
    <x v="168"/>
    <m/>
    <m/>
    <s v="SNKO190250101184"/>
    <m/>
    <m/>
    <n v="0"/>
    <s v="라벨 : 2/26 도착 예정 "/>
  </r>
  <r>
    <x v="39"/>
    <x v="4"/>
    <x v="242"/>
    <s v="HAL441211"/>
    <m/>
    <n v="1"/>
    <m/>
    <n v="18"/>
    <n v="18"/>
    <m/>
    <m/>
    <n v="1"/>
    <s v="45715Container q'ty"/>
    <s v="45715Pallet "/>
    <n v="20"/>
    <s v="Pallet "/>
    <x v="110"/>
    <m/>
    <m/>
    <s v="HASLS22250101922"/>
    <m/>
    <m/>
    <n v="0"/>
    <s v="13시"/>
  </r>
  <r>
    <x v="39"/>
    <x v="4"/>
    <x v="242"/>
    <s v="HAL441211"/>
    <m/>
    <m/>
    <m/>
    <n v="0"/>
    <n v="4"/>
    <m/>
    <m/>
    <n v="0"/>
    <s v="45715Container q'ty"/>
    <s v="45715Pallet "/>
    <m/>
    <s v="Pallet "/>
    <x v="169"/>
    <m/>
    <m/>
    <s v="HASLS22250101922"/>
    <m/>
    <m/>
    <n v="0"/>
    <m/>
  </r>
  <r>
    <x v="39"/>
    <x v="4"/>
    <x v="243"/>
    <s v="HAL444553"/>
    <m/>
    <n v="1"/>
    <m/>
    <n v="18"/>
    <n v="18"/>
    <m/>
    <m/>
    <n v="1"/>
    <s v="45715Container q'ty"/>
    <s v="45715Pallet "/>
    <n v="20"/>
    <s v="Pallet "/>
    <x v="110"/>
    <m/>
    <m/>
    <s v="HASLS22250101639"/>
    <m/>
    <m/>
    <n v="0"/>
    <s v="14시"/>
  </r>
  <r>
    <x v="39"/>
    <x v="4"/>
    <x v="243"/>
    <s v="HAL444553"/>
    <m/>
    <m/>
    <m/>
    <n v="0"/>
    <n v="4"/>
    <m/>
    <m/>
    <n v="0"/>
    <s v="45715Container q'ty"/>
    <s v="45715Pallet "/>
    <m/>
    <s v="Pallet "/>
    <x v="169"/>
    <m/>
    <m/>
    <s v="HASLS22250101639"/>
    <m/>
    <m/>
    <n v="0"/>
    <m/>
  </r>
  <r>
    <x v="39"/>
    <x v="7"/>
    <x v="21"/>
    <m/>
    <m/>
    <m/>
    <n v="1"/>
    <n v="5"/>
    <m/>
    <n v="5"/>
    <m/>
    <n v="0"/>
    <s v="45715Container q'ty"/>
    <s v="45715Pallet "/>
    <n v="5"/>
    <s v="Pallet "/>
    <x v="154"/>
    <m/>
    <m/>
    <s v="F2-250227"/>
    <m/>
    <m/>
    <n v="0"/>
    <m/>
  </r>
  <r>
    <x v="40"/>
    <x v="0"/>
    <x v="244"/>
    <s v="유니온 51차"/>
    <n v="1"/>
    <m/>
    <m/>
    <n v="28"/>
    <n v="2016"/>
    <m/>
    <m/>
    <n v="1"/>
    <s v="45716Container q'ty"/>
    <s v="45716bulk"/>
    <n v="210"/>
    <s v="bulk"/>
    <x v="24"/>
    <m/>
    <m/>
    <s v="KTHSE2500126"/>
    <n v="13910.4"/>
    <n v="2016"/>
    <n v="6.8999999999999995"/>
    <m/>
  </r>
  <r>
    <x v="40"/>
    <x v="0"/>
    <x v="245"/>
    <s v="수리 318차"/>
    <m/>
    <n v="1"/>
    <m/>
    <n v="20"/>
    <n v="20"/>
    <m/>
    <m/>
    <n v="1"/>
    <s v="45716Container q'ty"/>
    <s v="45716Pallet "/>
    <n v="20"/>
    <s v="Pallet "/>
    <x v="6"/>
    <m/>
    <m/>
    <s v="KTHSE2500106"/>
    <m/>
    <m/>
    <n v="0"/>
    <m/>
  </r>
  <r>
    <x v="40"/>
    <x v="0"/>
    <x v="246"/>
    <s v="수리 1차"/>
    <m/>
    <n v="1"/>
    <m/>
    <n v="20"/>
    <n v="20"/>
    <m/>
    <m/>
    <n v="1"/>
    <s v="45716Container q'ty"/>
    <s v="45716Pallet "/>
    <n v="20"/>
    <s v="Pallet "/>
    <x v="58"/>
    <m/>
    <m/>
    <s v="KTHSE2500106"/>
    <m/>
    <m/>
    <n v="0"/>
    <m/>
  </r>
  <r>
    <x v="40"/>
    <x v="0"/>
    <x v="247"/>
    <s v="수리 2차"/>
    <m/>
    <n v="1"/>
    <m/>
    <n v="20"/>
    <n v="20"/>
    <m/>
    <m/>
    <n v="1"/>
    <s v="45716Container q'ty"/>
    <s v="45716Pallet "/>
    <n v="20"/>
    <s v="Pallet "/>
    <x v="143"/>
    <m/>
    <m/>
    <s v="KTHSE2500106"/>
    <m/>
    <m/>
    <n v="0"/>
    <m/>
  </r>
  <r>
    <x v="40"/>
    <x v="0"/>
    <x v="248"/>
    <s v="수리 3차"/>
    <m/>
    <n v="1"/>
    <m/>
    <n v="12"/>
    <n v="12"/>
    <m/>
    <m/>
    <n v="1"/>
    <s v="45716Container q'ty"/>
    <s v="45716Pallet "/>
    <n v="20"/>
    <s v="Pallet "/>
    <x v="6"/>
    <m/>
    <m/>
    <s v="KTHSE2500106"/>
    <m/>
    <m/>
    <n v="0"/>
    <m/>
  </r>
  <r>
    <x v="40"/>
    <x v="0"/>
    <x v="248"/>
    <s v="수리 3차"/>
    <m/>
    <m/>
    <m/>
    <n v="5"/>
    <n v="5"/>
    <m/>
    <m/>
    <n v="0"/>
    <s v="45716Container q'ty"/>
    <s v="45716Pallet "/>
    <m/>
    <s v="Pallet "/>
    <x v="14"/>
    <m/>
    <m/>
    <s v="KTHSE2500106"/>
    <m/>
    <m/>
    <n v="0"/>
    <m/>
  </r>
  <r>
    <x v="40"/>
    <x v="0"/>
    <x v="248"/>
    <s v="수리 3차"/>
    <m/>
    <m/>
    <m/>
    <n v="3"/>
    <n v="3"/>
    <m/>
    <m/>
    <n v="0"/>
    <s v="45716Container q'ty"/>
    <s v="45716Pallet "/>
    <m/>
    <s v="Pallet "/>
    <x v="8"/>
    <m/>
    <m/>
    <s v="KTHSE2500106"/>
    <m/>
    <m/>
    <n v="0"/>
    <m/>
  </r>
  <r>
    <x v="40"/>
    <x v="0"/>
    <x v="249"/>
    <s v="수리 6차"/>
    <m/>
    <n v="1"/>
    <m/>
    <n v="10"/>
    <n v="10"/>
    <m/>
    <m/>
    <n v="1"/>
    <s v="45716Container q'ty"/>
    <s v="45716Pallet "/>
    <n v="20"/>
    <s v="Pallet "/>
    <x v="6"/>
    <m/>
    <m/>
    <s v="KTHSE2500106"/>
    <m/>
    <m/>
    <n v="0"/>
    <m/>
  </r>
  <r>
    <x v="40"/>
    <x v="0"/>
    <x v="249"/>
    <s v="수리 6차"/>
    <m/>
    <m/>
    <m/>
    <n v="10"/>
    <n v="10"/>
    <m/>
    <m/>
    <n v="0"/>
    <s v="45716Container q'ty"/>
    <s v="45716Pallet "/>
    <m/>
    <s v="Pallet "/>
    <x v="170"/>
    <m/>
    <m/>
    <s v="KTHSE2500106"/>
    <m/>
    <m/>
    <n v="0"/>
    <m/>
  </r>
  <r>
    <x v="40"/>
    <x v="0"/>
    <x v="250"/>
    <s v="MARS 6차"/>
    <m/>
    <n v="1"/>
    <m/>
    <n v="3"/>
    <n v="3"/>
    <m/>
    <m/>
    <n v="1"/>
    <s v="45716Container q'ty"/>
    <s v="45716Pallet "/>
    <n v="20"/>
    <s v="Pallet "/>
    <x v="47"/>
    <m/>
    <m/>
    <s v="PLF1563901C"/>
    <m/>
    <m/>
    <n v="0"/>
    <m/>
  </r>
  <r>
    <x v="40"/>
    <x v="0"/>
    <x v="250"/>
    <s v="MARS 6차"/>
    <m/>
    <m/>
    <m/>
    <n v="7"/>
    <n v="7"/>
    <m/>
    <m/>
    <n v="0"/>
    <s v="45716Container q'ty"/>
    <s v="45716Pallet "/>
    <m/>
    <s v="Pallet "/>
    <x v="48"/>
    <m/>
    <m/>
    <s v="PLF1563901C"/>
    <m/>
    <m/>
    <n v="0"/>
    <m/>
  </r>
  <r>
    <x v="40"/>
    <x v="2"/>
    <x v="251"/>
    <s v="000164"/>
    <m/>
    <n v="1"/>
    <m/>
    <n v="0"/>
    <m/>
    <n v="525"/>
    <m/>
    <n v="1"/>
    <s v="45716Container q'ty"/>
    <s v="45716bulk"/>
    <n v="40"/>
    <s v="bulk"/>
    <x v="5"/>
    <m/>
    <m/>
    <s v="WDFCPES10202116"/>
    <n v="4030"/>
    <n v="525"/>
    <n v="7.6761904761904765"/>
    <m/>
  </r>
  <r>
    <x v="40"/>
    <x v="7"/>
    <x v="21"/>
    <m/>
    <m/>
    <m/>
    <n v="1"/>
    <n v="5"/>
    <m/>
    <n v="5"/>
    <m/>
    <n v="0"/>
    <s v="45716Container q'ty"/>
    <s v="45716Pallet "/>
    <n v="5"/>
    <s v="Pallet "/>
    <x v="155"/>
    <m/>
    <m/>
    <s v="F2-250228"/>
    <m/>
    <m/>
    <n v="0"/>
    <m/>
  </r>
  <r>
    <x v="41"/>
    <x v="0"/>
    <x v="252"/>
    <s v="수리 289차"/>
    <m/>
    <n v="1"/>
    <m/>
    <n v="20"/>
    <n v="20"/>
    <m/>
    <m/>
    <n v="1"/>
    <s v="45720Container q'ty"/>
    <s v="45720Pallet "/>
    <n v="20"/>
    <s v="Pallet "/>
    <x v="116"/>
    <m/>
    <m/>
    <s v="KTHSE2500106"/>
    <m/>
    <m/>
    <n v="0"/>
    <m/>
  </r>
  <r>
    <x v="41"/>
    <x v="0"/>
    <x v="253"/>
    <s v="수리 290차"/>
    <m/>
    <n v="1"/>
    <m/>
    <n v="20"/>
    <n v="20"/>
    <m/>
    <m/>
    <n v="1"/>
    <s v="45720Container q'ty"/>
    <s v="45720Pallet "/>
    <n v="20"/>
    <s v="Pallet "/>
    <x v="116"/>
    <m/>
    <m/>
    <s v="KTHSE2500106"/>
    <m/>
    <m/>
    <n v="0"/>
    <m/>
  </r>
  <r>
    <x v="41"/>
    <x v="0"/>
    <x v="254"/>
    <s v="수리 291차"/>
    <m/>
    <n v="1"/>
    <m/>
    <n v="20"/>
    <n v="20"/>
    <m/>
    <m/>
    <n v="1"/>
    <s v="45720Container q'ty"/>
    <s v="45720Pallet "/>
    <n v="20"/>
    <s v="Pallet "/>
    <x v="33"/>
    <m/>
    <m/>
    <s v="KTHSE2500106"/>
    <m/>
    <m/>
    <n v="0"/>
    <m/>
  </r>
  <r>
    <x v="41"/>
    <x v="0"/>
    <x v="255"/>
    <s v="수리 294차"/>
    <m/>
    <n v="1"/>
    <m/>
    <n v="10"/>
    <n v="10"/>
    <m/>
    <m/>
    <n v="1"/>
    <s v="45720Container q'ty"/>
    <s v="45720Pallet "/>
    <n v="20"/>
    <s v="Pallet "/>
    <x v="6"/>
    <m/>
    <m/>
    <s v="KTHSE2500106"/>
    <m/>
    <m/>
    <n v="0"/>
    <m/>
  </r>
  <r>
    <x v="41"/>
    <x v="0"/>
    <x v="255"/>
    <s v="수리 294차"/>
    <m/>
    <m/>
    <m/>
    <n v="5"/>
    <n v="5"/>
    <m/>
    <m/>
    <n v="0"/>
    <s v="45720Container q'ty"/>
    <s v="45720Pallet "/>
    <m/>
    <s v="Pallet "/>
    <x v="170"/>
    <m/>
    <m/>
    <s v="KTHSE2500106"/>
    <m/>
    <m/>
    <n v="0"/>
    <m/>
  </r>
  <r>
    <x v="41"/>
    <x v="0"/>
    <x v="255"/>
    <s v="수리 294차"/>
    <m/>
    <m/>
    <m/>
    <n v="2"/>
    <n v="2"/>
    <m/>
    <m/>
    <n v="0"/>
    <s v="45720Container q'ty"/>
    <s v="45720Pallet "/>
    <m/>
    <s v="Pallet "/>
    <x v="171"/>
    <m/>
    <m/>
    <s v="KTHSE2500106"/>
    <m/>
    <m/>
    <n v="0"/>
    <m/>
  </r>
  <r>
    <x v="41"/>
    <x v="0"/>
    <x v="255"/>
    <s v="수리 294차"/>
    <m/>
    <m/>
    <m/>
    <n v="3"/>
    <n v="3"/>
    <m/>
    <m/>
    <n v="0"/>
    <s v="45720Container q'ty"/>
    <s v="45720Pallet "/>
    <m/>
    <s v="Pallet "/>
    <x v="13"/>
    <m/>
    <m/>
    <s v="KTHSE2500106"/>
    <m/>
    <m/>
    <n v="0"/>
    <m/>
  </r>
  <r>
    <x v="41"/>
    <x v="0"/>
    <x v="256"/>
    <s v="수리 303차"/>
    <m/>
    <n v="1"/>
    <m/>
    <n v="20"/>
    <n v="20"/>
    <m/>
    <m/>
    <n v="1"/>
    <s v="45720Container q'ty"/>
    <s v="45720Pallet "/>
    <n v="20"/>
    <s v="Pallet "/>
    <x v="6"/>
    <m/>
    <m/>
    <s v="KTHSE2500106"/>
    <m/>
    <m/>
    <n v="0"/>
    <m/>
  </r>
  <r>
    <x v="41"/>
    <x v="6"/>
    <x v="257"/>
    <s v="0267023"/>
    <m/>
    <n v="1"/>
    <m/>
    <n v="1"/>
    <n v="100"/>
    <m/>
    <m/>
    <n v="1"/>
    <s v="45720Container q'ty"/>
    <s v="45720bulk"/>
    <n v="240"/>
    <s v="bulk"/>
    <x v="172"/>
    <m/>
    <m/>
    <s v="WDFCREV21542199"/>
    <n v="20900"/>
    <n v="1900"/>
    <n v="11"/>
    <m/>
  </r>
  <r>
    <x v="41"/>
    <x v="6"/>
    <x v="257"/>
    <s v="0267023"/>
    <m/>
    <m/>
    <m/>
    <n v="5"/>
    <n v="600"/>
    <m/>
    <m/>
    <n v="0"/>
    <s v="45720Container q'ty"/>
    <s v="45720bulk"/>
    <n v="240"/>
    <s v="bulk"/>
    <x v="173"/>
    <m/>
    <m/>
    <s v="WDFCREV21542199"/>
    <m/>
    <m/>
    <n v="0"/>
    <m/>
  </r>
  <r>
    <x v="41"/>
    <x v="6"/>
    <x v="257"/>
    <s v="0267023"/>
    <m/>
    <m/>
    <m/>
    <n v="2"/>
    <n v="200"/>
    <m/>
    <m/>
    <n v="0"/>
    <s v="45720Container q'ty"/>
    <s v="45720bulk"/>
    <n v="240"/>
    <s v="bulk"/>
    <x v="174"/>
    <m/>
    <m/>
    <s v="WDFCREV21542199"/>
    <m/>
    <m/>
    <n v="0"/>
    <m/>
  </r>
  <r>
    <x v="41"/>
    <x v="6"/>
    <x v="257"/>
    <s v="0267023"/>
    <m/>
    <m/>
    <m/>
    <n v="2"/>
    <n v="200"/>
    <m/>
    <m/>
    <n v="0"/>
    <s v="45720Container q'ty"/>
    <s v="45720bulk"/>
    <n v="240"/>
    <s v="bulk"/>
    <x v="175"/>
    <m/>
    <m/>
    <s v="WDFCREV21542199"/>
    <m/>
    <m/>
    <n v="0"/>
    <m/>
  </r>
  <r>
    <x v="41"/>
    <x v="6"/>
    <x v="257"/>
    <s v="0267023"/>
    <m/>
    <m/>
    <m/>
    <n v="6"/>
    <n v="700"/>
    <m/>
    <m/>
    <n v="0"/>
    <s v="45720Container q'ty"/>
    <s v="45720bulk"/>
    <n v="240"/>
    <s v="bulk"/>
    <x v="176"/>
    <m/>
    <m/>
    <s v="WDFCREV21542199"/>
    <m/>
    <m/>
    <n v="0"/>
    <m/>
  </r>
  <r>
    <x v="41"/>
    <x v="6"/>
    <x v="257"/>
    <s v="0267023"/>
    <m/>
    <m/>
    <m/>
    <n v="1"/>
    <n v="100"/>
    <m/>
    <m/>
    <n v="0"/>
    <s v="45720Container q'ty"/>
    <s v="45720bulk"/>
    <n v="240"/>
    <s v="bulk"/>
    <x v="177"/>
    <m/>
    <m/>
    <s v="WDFCREV21542199"/>
    <m/>
    <m/>
    <n v="0"/>
    <m/>
  </r>
  <r>
    <x v="41"/>
    <x v="7"/>
    <x v="21"/>
    <m/>
    <m/>
    <m/>
    <n v="1"/>
    <n v="2"/>
    <m/>
    <n v="2"/>
    <m/>
    <n v="0"/>
    <s v="45720Container q'ty"/>
    <s v="45720Pallet "/>
    <n v="5"/>
    <s v="Pallet "/>
    <x v="178"/>
    <m/>
    <m/>
    <s v="F2-250304"/>
    <m/>
    <m/>
    <n v="0"/>
    <m/>
  </r>
  <r>
    <x v="42"/>
    <x v="0"/>
    <x v="258"/>
    <s v="수리 319차"/>
    <m/>
    <n v="1"/>
    <m/>
    <n v="20"/>
    <n v="20"/>
    <m/>
    <m/>
    <n v="1"/>
    <s v="45721Container q'ty"/>
    <s v="45721Pallet "/>
    <n v="5"/>
    <s v="Pallet "/>
    <x v="6"/>
    <m/>
    <m/>
    <s v="KTHSE2500134"/>
    <m/>
    <m/>
    <n v="0"/>
    <m/>
  </r>
  <r>
    <x v="42"/>
    <x v="0"/>
    <x v="259"/>
    <s v="수리 320차"/>
    <m/>
    <n v="1"/>
    <m/>
    <n v="20"/>
    <n v="20"/>
    <m/>
    <m/>
    <n v="1"/>
    <s v="45721Container q'ty"/>
    <s v="45721Pallet "/>
    <n v="20"/>
    <s v="Pallet "/>
    <x v="6"/>
    <m/>
    <m/>
    <s v="KTHSE2500134"/>
    <m/>
    <m/>
    <n v="0"/>
    <m/>
  </r>
  <r>
    <x v="42"/>
    <x v="0"/>
    <x v="260"/>
    <s v="수리 4차"/>
    <m/>
    <n v="1"/>
    <m/>
    <n v="18"/>
    <n v="18"/>
    <m/>
    <m/>
    <n v="1"/>
    <s v="45721Container q'ty"/>
    <s v="45721Pallet "/>
    <n v="20"/>
    <s v="Pallet "/>
    <x v="6"/>
    <m/>
    <m/>
    <s v="KTHSE2500134"/>
    <m/>
    <m/>
    <n v="0"/>
    <m/>
  </r>
  <r>
    <x v="42"/>
    <x v="0"/>
    <x v="260"/>
    <s v="수리 4차"/>
    <m/>
    <m/>
    <m/>
    <n v="2"/>
    <n v="2"/>
    <m/>
    <m/>
    <n v="0"/>
    <s v="45721Container q'ty"/>
    <s v="45721Pallet "/>
    <m/>
    <s v="Pallet "/>
    <x v="179"/>
    <m/>
    <m/>
    <s v="KTHSE2500134"/>
    <m/>
    <m/>
    <n v="0"/>
    <m/>
  </r>
  <r>
    <x v="42"/>
    <x v="0"/>
    <x v="261"/>
    <s v="수리 5차"/>
    <m/>
    <n v="1"/>
    <m/>
    <n v="3"/>
    <n v="3"/>
    <m/>
    <m/>
    <n v="1"/>
    <s v="45721Container q'ty"/>
    <s v="45721Pallet "/>
    <n v="20"/>
    <s v="Pallet "/>
    <x v="34"/>
    <m/>
    <m/>
    <s v="KTHSE2500134"/>
    <m/>
    <m/>
    <n v="0"/>
    <m/>
  </r>
  <r>
    <x v="42"/>
    <x v="0"/>
    <x v="261"/>
    <s v="수리 5차"/>
    <m/>
    <m/>
    <m/>
    <n v="9"/>
    <n v="9"/>
    <m/>
    <m/>
    <n v="0"/>
    <s v="45721Container q'ty"/>
    <s v="45721Pallet "/>
    <m/>
    <s v="Pallet "/>
    <x v="35"/>
    <m/>
    <m/>
    <s v="KTHSE2500134"/>
    <m/>
    <m/>
    <n v="0"/>
    <m/>
  </r>
  <r>
    <x v="42"/>
    <x v="0"/>
    <x v="261"/>
    <s v="수리 5차"/>
    <m/>
    <m/>
    <m/>
    <n v="4"/>
    <n v="4"/>
    <m/>
    <m/>
    <n v="0"/>
    <s v="45721Container q'ty"/>
    <s v="45721Pallet "/>
    <m/>
    <s v="Pallet "/>
    <x v="36"/>
    <m/>
    <m/>
    <s v="KTHSE2500134"/>
    <m/>
    <m/>
    <n v="0"/>
    <m/>
  </r>
  <r>
    <x v="42"/>
    <x v="0"/>
    <x v="261"/>
    <s v="수리 5차"/>
    <m/>
    <m/>
    <m/>
    <n v="4"/>
    <n v="4"/>
    <m/>
    <m/>
    <n v="0"/>
    <s v="45721Container q'ty"/>
    <s v="45721Pallet "/>
    <m/>
    <s v="Pallet "/>
    <x v="37"/>
    <m/>
    <m/>
    <s v="KTHSE2500134"/>
    <m/>
    <m/>
    <n v="0"/>
    <m/>
  </r>
  <r>
    <x v="42"/>
    <x v="0"/>
    <x v="262"/>
    <s v="수리 7차"/>
    <m/>
    <n v="1"/>
    <m/>
    <n v="20"/>
    <n v="20"/>
    <m/>
    <m/>
    <n v="1"/>
    <s v="45721Container q'ty"/>
    <s v="45721Pallet "/>
    <n v="20"/>
    <s v="Pallet "/>
    <x v="56"/>
    <m/>
    <m/>
    <s v="KTHSE2500134"/>
    <m/>
    <m/>
    <n v="0"/>
    <m/>
  </r>
  <r>
    <x v="42"/>
    <x v="0"/>
    <x v="263"/>
    <s v="수리 12차"/>
    <m/>
    <n v="1"/>
    <m/>
    <n v="17"/>
    <n v="17"/>
    <m/>
    <m/>
    <n v="1"/>
    <s v="45721Container q'ty"/>
    <s v="45721Pallet "/>
    <n v="20"/>
    <s v="Pallet "/>
    <x v="6"/>
    <m/>
    <m/>
    <s v="KTHSE2500135"/>
    <m/>
    <m/>
    <n v="0"/>
    <m/>
  </r>
  <r>
    <x v="42"/>
    <x v="0"/>
    <x v="263"/>
    <s v="방콕칠리 1차"/>
    <m/>
    <m/>
    <m/>
    <n v="3"/>
    <n v="3"/>
    <m/>
    <m/>
    <n v="0"/>
    <s v="45721Container q'ty"/>
    <s v="45721Pallet "/>
    <m/>
    <s v="Pallet "/>
    <x v="180"/>
    <m/>
    <m/>
    <s v="KTHSE2500136"/>
    <m/>
    <m/>
    <n v="0"/>
    <m/>
  </r>
  <r>
    <x v="42"/>
    <x v="1"/>
    <x v="264"/>
    <n v="311223"/>
    <m/>
    <n v="1"/>
    <m/>
    <n v="19"/>
    <n v="750"/>
    <m/>
    <m/>
    <n v="1"/>
    <s v="45721Container q'ty"/>
    <s v="45721Pallet "/>
    <n v="20"/>
    <s v="Pallet "/>
    <x v="181"/>
    <m/>
    <m/>
    <s v="HLCUANR241160349"/>
    <m/>
    <m/>
    <n v="0"/>
    <s v="ETA 2/28,라벨부착작업진행,1PLT=40bag"/>
  </r>
  <r>
    <x v="42"/>
    <x v="6"/>
    <x v="265"/>
    <s v="02332935"/>
    <m/>
    <n v="1"/>
    <m/>
    <n v="23"/>
    <n v="1450"/>
    <m/>
    <m/>
    <n v="1"/>
    <s v="45721Container q'ty"/>
    <s v="45721bulk"/>
    <n v="240"/>
    <s v="bulk"/>
    <x v="182"/>
    <m/>
    <m/>
    <s v="EASRE2154QI213"/>
    <n v="7900"/>
    <n v="1450"/>
    <n v="5.4482758620689653"/>
    <m/>
  </r>
  <r>
    <x v="42"/>
    <x v="14"/>
    <x v="266"/>
    <s v="CKL391563"/>
    <m/>
    <n v="1"/>
    <m/>
    <n v="20"/>
    <n v="800"/>
    <m/>
    <m/>
    <n v="1"/>
    <s v="45721Container q'ty"/>
    <s v="45721bulk"/>
    <n v="200"/>
    <s v="bulk"/>
    <x v="183"/>
    <m/>
    <m/>
    <s v="CKCOTAO9008191"/>
    <n v="16160"/>
    <n v="800"/>
    <n v="20.2"/>
    <s v="ETA 2/26,KPP 작업 (1PLT=40BAG)"/>
  </r>
  <r>
    <x v="42"/>
    <x v="7"/>
    <x v="21"/>
    <m/>
    <m/>
    <m/>
    <n v="1"/>
    <n v="2"/>
    <m/>
    <n v="2"/>
    <m/>
    <n v="0"/>
    <s v="45721Container q'ty"/>
    <s v="45721Pallet "/>
    <n v="5"/>
    <s v="Pallet "/>
    <x v="178"/>
    <m/>
    <m/>
    <s v="F2-250305"/>
    <m/>
    <m/>
    <n v="0"/>
    <m/>
  </r>
  <r>
    <x v="43"/>
    <x v="0"/>
    <x v="267"/>
    <s v="세계 7차"/>
    <n v="1"/>
    <m/>
    <m/>
    <n v="10"/>
    <n v="10"/>
    <m/>
    <m/>
    <n v="1"/>
    <s v="45722Container q'ty"/>
    <s v="45722Pallet "/>
    <n v="40"/>
    <s v="Pallet "/>
    <x v="2"/>
    <m/>
    <m/>
    <s v="PNCHCM2502014"/>
    <m/>
    <m/>
    <n v="0"/>
    <m/>
  </r>
  <r>
    <x v="43"/>
    <x v="0"/>
    <x v="267"/>
    <s v="세계 8차"/>
    <m/>
    <m/>
    <m/>
    <n v="10"/>
    <n v="10"/>
    <m/>
    <m/>
    <n v="0"/>
    <s v="45722Container q'ty"/>
    <s v="45722Pallet "/>
    <m/>
    <s v="Pallet "/>
    <x v="3"/>
    <m/>
    <m/>
    <s v="PNCHCM2502014"/>
    <m/>
    <m/>
    <n v="0"/>
    <m/>
  </r>
  <r>
    <x v="43"/>
    <x v="0"/>
    <x v="268"/>
    <s v="세계 9차"/>
    <n v="1"/>
    <m/>
    <m/>
    <n v="10"/>
    <n v="10"/>
    <m/>
    <m/>
    <n v="1"/>
    <s v="45722Container q'ty"/>
    <s v="45722Pallet "/>
    <n v="40"/>
    <s v="Pallet "/>
    <x v="2"/>
    <m/>
    <m/>
    <s v="PNCHCM2502015"/>
    <m/>
    <m/>
    <n v="0"/>
    <m/>
  </r>
  <r>
    <x v="43"/>
    <x v="0"/>
    <x v="268"/>
    <s v="세계 10차"/>
    <m/>
    <m/>
    <m/>
    <n v="10"/>
    <n v="10"/>
    <m/>
    <m/>
    <n v="0"/>
    <s v="45722Container q'ty"/>
    <s v="45722Pallet "/>
    <m/>
    <s v="Pallet "/>
    <x v="121"/>
    <m/>
    <m/>
    <s v="PNCHCM2502015"/>
    <m/>
    <m/>
    <n v="0"/>
    <m/>
  </r>
  <r>
    <x v="43"/>
    <x v="0"/>
    <x v="269"/>
    <s v="타이아시아 1차"/>
    <m/>
    <n v="1"/>
    <m/>
    <n v="10"/>
    <n v="10"/>
    <m/>
    <m/>
    <n v="1"/>
    <s v="45722Container q'ty"/>
    <s v="45722Pallet "/>
    <n v="20"/>
    <s v="Pallet "/>
    <x v="26"/>
    <m/>
    <m/>
    <s v="KTHSE2500147"/>
    <m/>
    <m/>
    <n v="0"/>
    <m/>
  </r>
  <r>
    <x v="43"/>
    <x v="0"/>
    <x v="270"/>
    <s v="타이아시아 2차"/>
    <m/>
    <n v="1"/>
    <m/>
    <n v="10"/>
    <n v="10"/>
    <m/>
    <m/>
    <n v="1"/>
    <s v="45722Container q'ty"/>
    <s v="45722Pallet "/>
    <n v="20"/>
    <s v="Pallet "/>
    <x v="103"/>
    <m/>
    <m/>
    <s v="KTHSE2500146"/>
    <m/>
    <m/>
    <n v="0"/>
    <m/>
  </r>
  <r>
    <x v="43"/>
    <x v="13"/>
    <x v="271"/>
    <n v="7473874"/>
    <n v="1"/>
    <m/>
    <m/>
    <n v="17"/>
    <m/>
    <n v="17"/>
    <m/>
    <n v="1"/>
    <s v="45722Container q'ty"/>
    <s v="45722Pallet "/>
    <n v="40"/>
    <s v="Pallet "/>
    <x v="118"/>
    <m/>
    <m/>
    <s v="SHXM2502032"/>
    <m/>
    <m/>
    <n v="0"/>
    <s v="13시"/>
  </r>
  <r>
    <x v="43"/>
    <x v="13"/>
    <x v="272"/>
    <n v="7543574"/>
    <n v="1"/>
    <m/>
    <m/>
    <n v="19"/>
    <m/>
    <n v="19"/>
    <m/>
    <n v="1"/>
    <s v="45722Container q'ty"/>
    <s v="45722Pallet "/>
    <n v="40"/>
    <s v="Pallet "/>
    <x v="118"/>
    <m/>
    <m/>
    <s v="SHXM2502032"/>
    <m/>
    <m/>
    <n v="0"/>
    <m/>
  </r>
  <r>
    <x v="43"/>
    <x v="7"/>
    <x v="21"/>
    <m/>
    <m/>
    <m/>
    <n v="1"/>
    <n v="5"/>
    <m/>
    <n v="5"/>
    <m/>
    <n v="0"/>
    <s v="45722Container q'ty"/>
    <s v="45722Pallet "/>
    <n v="5"/>
    <s v="Pallet "/>
    <x v="178"/>
    <m/>
    <m/>
    <s v="F2-250306"/>
    <m/>
    <m/>
    <n v="0"/>
    <m/>
  </r>
  <r>
    <x v="43"/>
    <x v="9"/>
    <x v="273"/>
    <s v="KMTC1478400"/>
    <m/>
    <n v="1"/>
    <m/>
    <n v="23"/>
    <n v="920"/>
    <m/>
    <m/>
    <n v="1"/>
    <s v="45722Container q'ty"/>
    <s v="45722bulk"/>
    <n v="160"/>
    <s v="bulk"/>
    <x v="168"/>
    <m/>
    <m/>
    <s v="KMTCPEN1067694"/>
    <n v="23092"/>
    <n v="920"/>
    <n v="25.1"/>
    <s v="실화주-해인"/>
  </r>
  <r>
    <x v="43"/>
    <x v="1"/>
    <x v="274"/>
    <s v="NS2472986"/>
    <m/>
    <n v="1"/>
    <m/>
    <n v="20"/>
    <n v="20"/>
    <m/>
    <m/>
    <n v="1"/>
    <s v="45722Container q'ty"/>
    <s v="45722Pallet "/>
    <n v="20"/>
    <s v="Pallet "/>
    <x v="117"/>
    <m/>
    <m/>
    <s v="ITLINC202502065"/>
    <m/>
    <m/>
    <n v="0"/>
    <s v="ETA 3/3"/>
  </r>
  <r>
    <x v="43"/>
    <x v="1"/>
    <x v="275"/>
    <s v="NS2472933"/>
    <m/>
    <n v="1"/>
    <m/>
    <n v="20"/>
    <n v="20"/>
    <m/>
    <m/>
    <n v="1"/>
    <s v="45722Container q'ty"/>
    <s v="45722Pallet "/>
    <n v="20"/>
    <s v="Pallet "/>
    <x v="117"/>
    <m/>
    <m/>
    <s v="ITLINC202502065"/>
    <m/>
    <m/>
    <n v="0"/>
    <s v="아주팔레트 3/4"/>
  </r>
  <r>
    <x v="43"/>
    <x v="1"/>
    <x v="276"/>
    <s v="NS2472958"/>
    <m/>
    <n v="1"/>
    <m/>
    <n v="20"/>
    <n v="20"/>
    <m/>
    <m/>
    <n v="1"/>
    <s v="45722Container q'ty"/>
    <s v="45722Pallet "/>
    <n v="20"/>
    <s v="Pallet "/>
    <x v="117"/>
    <m/>
    <m/>
    <s v="ITLINC202502065"/>
    <m/>
    <m/>
    <n v="0"/>
    <m/>
  </r>
  <r>
    <x v="43"/>
    <x v="1"/>
    <x v="277"/>
    <s v="NS2472955"/>
    <m/>
    <n v="1"/>
    <m/>
    <n v="20"/>
    <n v="20"/>
    <m/>
    <m/>
    <n v="1"/>
    <s v="45722Container q'ty"/>
    <s v="45722Pallet "/>
    <n v="20"/>
    <s v="Pallet "/>
    <x v="117"/>
    <m/>
    <m/>
    <s v="ITLINC202502065"/>
    <m/>
    <m/>
    <n v="0"/>
    <m/>
  </r>
  <r>
    <x v="43"/>
    <x v="1"/>
    <x v="278"/>
    <s v="NS2472960"/>
    <m/>
    <n v="1"/>
    <m/>
    <n v="20"/>
    <n v="20"/>
    <m/>
    <m/>
    <n v="1"/>
    <s v="45722Container q'ty"/>
    <s v="45722Pallet "/>
    <n v="20"/>
    <s v="Pallet "/>
    <x v="117"/>
    <m/>
    <m/>
    <s v="ITLINC202502065"/>
    <m/>
    <m/>
    <n v="0"/>
    <m/>
  </r>
  <r>
    <x v="44"/>
    <x v="0"/>
    <x v="279"/>
    <s v="유니온 5차"/>
    <n v="1"/>
    <m/>
    <m/>
    <n v="31"/>
    <n v="1860"/>
    <m/>
    <m/>
    <n v="1"/>
    <s v="45723Container q'ty"/>
    <s v="45723bulk"/>
    <n v="200"/>
    <s v="bulk"/>
    <x v="0"/>
    <m/>
    <m/>
    <s v="KTHSE2500154"/>
    <n v="12834"/>
    <n v="1860"/>
    <n v="6.9"/>
    <m/>
  </r>
  <r>
    <x v="44"/>
    <x v="1"/>
    <x v="280"/>
    <s v="NS2472901"/>
    <m/>
    <n v="1"/>
    <m/>
    <n v="20"/>
    <n v="20"/>
    <m/>
    <m/>
    <n v="1"/>
    <s v="45723Container q'ty"/>
    <s v="45723Pallet "/>
    <n v="20"/>
    <s v="Pallet "/>
    <x v="117"/>
    <m/>
    <m/>
    <s v="ITLINC202502065"/>
    <m/>
    <m/>
    <n v="0"/>
    <m/>
  </r>
  <r>
    <x v="44"/>
    <x v="1"/>
    <x v="281"/>
    <s v="NS2472902"/>
    <m/>
    <n v="1"/>
    <m/>
    <n v="20"/>
    <n v="20"/>
    <m/>
    <m/>
    <n v="1"/>
    <s v="45723Container q'ty"/>
    <s v="45723Pallet "/>
    <n v="20"/>
    <s v="Pallet "/>
    <x v="117"/>
    <m/>
    <m/>
    <s v="ITLINC202502065"/>
    <m/>
    <m/>
    <n v="0"/>
    <m/>
  </r>
  <r>
    <x v="44"/>
    <x v="1"/>
    <x v="282"/>
    <s v="NS2472959"/>
    <m/>
    <n v="1"/>
    <m/>
    <n v="20"/>
    <n v="20"/>
    <m/>
    <m/>
    <n v="1"/>
    <s v="45723Container q'ty"/>
    <s v="45723Pallet "/>
    <n v="20"/>
    <s v="Pallet "/>
    <x v="117"/>
    <m/>
    <m/>
    <s v="ITLINC202502065"/>
    <m/>
    <m/>
    <n v="0"/>
    <m/>
  </r>
  <r>
    <x v="44"/>
    <x v="1"/>
    <x v="283"/>
    <s v="NS2472956"/>
    <m/>
    <n v="1"/>
    <m/>
    <n v="20"/>
    <n v="20"/>
    <m/>
    <m/>
    <n v="1"/>
    <s v="45723Container q'ty"/>
    <s v="45723Pallet "/>
    <n v="20"/>
    <s v="Pallet "/>
    <x v="117"/>
    <m/>
    <m/>
    <s v="ITLINC202502065"/>
    <m/>
    <m/>
    <n v="0"/>
    <m/>
  </r>
  <r>
    <x v="44"/>
    <x v="1"/>
    <x v="284"/>
    <s v="NS2472988"/>
    <m/>
    <n v="1"/>
    <m/>
    <n v="20"/>
    <n v="20"/>
    <m/>
    <m/>
    <n v="1"/>
    <s v="45723Container q'ty"/>
    <s v="45723Pallet "/>
    <n v="20"/>
    <s v="Pallet "/>
    <x v="117"/>
    <m/>
    <m/>
    <s v="ITLINC202502065"/>
    <m/>
    <m/>
    <n v="0"/>
    <m/>
  </r>
  <r>
    <x v="44"/>
    <x v="9"/>
    <x v="285"/>
    <s v="DJS125389"/>
    <m/>
    <n v="1"/>
    <m/>
    <n v="21"/>
    <n v="1540"/>
    <m/>
    <m/>
    <n v="1"/>
    <s v="45723Container q'ty"/>
    <s v="45723bulk"/>
    <n v="160"/>
    <s v="bulk"/>
    <x v="184"/>
    <m/>
    <m/>
    <s v="DJSCLCH250000319"/>
    <n v="139893.6"/>
    <n v="9240"/>
    <n v="15.14"/>
    <s v="실화주-티알코리아"/>
  </r>
  <r>
    <x v="44"/>
    <x v="9"/>
    <x v="286"/>
    <s v="DJS125333"/>
    <m/>
    <n v="1"/>
    <m/>
    <n v="21"/>
    <n v="1540"/>
    <m/>
    <m/>
    <n v="1"/>
    <s v="45723Container q'ty"/>
    <s v="45723bulk"/>
    <n v="160"/>
    <s v="bulk"/>
    <x v="184"/>
    <m/>
    <m/>
    <s v="DJSCLCH250000319"/>
    <m/>
    <m/>
    <n v="0"/>
    <s v="통관업체 : 명인상사ㅡ&gt;통관 후, 전량 티알에서 매입"/>
  </r>
  <r>
    <x v="44"/>
    <x v="9"/>
    <x v="287"/>
    <s v="DJS125331"/>
    <m/>
    <n v="1"/>
    <m/>
    <n v="21"/>
    <n v="1540"/>
    <m/>
    <m/>
    <n v="1"/>
    <s v="45723Container q'ty"/>
    <s v="45723bulk"/>
    <n v="160"/>
    <s v="bulk"/>
    <x v="184"/>
    <m/>
    <m/>
    <s v="DJSCLCH250000319"/>
    <m/>
    <m/>
    <n v="0"/>
    <s v="통관완료"/>
  </r>
  <r>
    <x v="44"/>
    <x v="9"/>
    <x v="288"/>
    <s v="DJS125372"/>
    <m/>
    <n v="1"/>
    <m/>
    <n v="22"/>
    <n v="1540"/>
    <m/>
    <m/>
    <n v="1"/>
    <s v="45723Container q'ty"/>
    <s v="45723bulk"/>
    <n v="160"/>
    <s v="bulk"/>
    <x v="184"/>
    <m/>
    <m/>
    <s v="DJSCLCH250000319"/>
    <m/>
    <m/>
    <n v="0"/>
    <s v="라벨작업 없음"/>
  </r>
  <r>
    <x v="44"/>
    <x v="9"/>
    <x v="289"/>
    <s v="DJS125337"/>
    <m/>
    <n v="1"/>
    <m/>
    <n v="22"/>
    <n v="1540"/>
    <m/>
    <m/>
    <n v="1"/>
    <s v="45723Container q'ty"/>
    <s v="45723bulk"/>
    <n v="160"/>
    <s v="bulk"/>
    <x v="184"/>
    <m/>
    <m/>
    <s v="DJSCLCH250000319"/>
    <m/>
    <m/>
    <n v="0"/>
    <m/>
  </r>
  <r>
    <x v="44"/>
    <x v="4"/>
    <x v="290"/>
    <s v="CMLX03560"/>
    <m/>
    <n v="1"/>
    <m/>
    <n v="10"/>
    <n v="400"/>
    <m/>
    <m/>
    <n v="1"/>
    <s v="45723Container q'ty"/>
    <s v="45723Pallet "/>
    <n v="20"/>
    <s v="Pallet "/>
    <x v="185"/>
    <m/>
    <m/>
    <s v="DSLQI2513EQD012"/>
    <m/>
    <m/>
    <n v="0"/>
    <s v="통관후입고"/>
  </r>
  <r>
    <x v="44"/>
    <x v="4"/>
    <x v="290"/>
    <s v="CMLX03560"/>
    <m/>
    <m/>
    <m/>
    <n v="10"/>
    <n v="10"/>
    <m/>
    <m/>
    <n v="0"/>
    <s v="45723Container q'ty"/>
    <s v="45723Pallet "/>
    <m/>
    <s v="Pallet "/>
    <x v="186"/>
    <m/>
    <m/>
    <s v="DSLQI2513EQD012"/>
    <m/>
    <m/>
    <n v="0"/>
    <s v="실화주-HYC인터내셔널"/>
  </r>
  <r>
    <x v="44"/>
    <x v="15"/>
    <x v="291"/>
    <s v="KSB853104"/>
    <m/>
    <n v="1"/>
    <m/>
    <n v="18"/>
    <n v="400"/>
    <m/>
    <m/>
    <n v="1"/>
    <s v="45723Container q'ty"/>
    <s v="45723bulk"/>
    <n v="210"/>
    <s v="bulk"/>
    <x v="187"/>
    <m/>
    <m/>
    <s v="HIJINH25022601"/>
    <n v="19283"/>
    <n v="1820"/>
    <n v="10.595054945054946"/>
    <m/>
  </r>
  <r>
    <x v="44"/>
    <x v="15"/>
    <x v="291"/>
    <s v="KSB853104"/>
    <m/>
    <m/>
    <m/>
    <n v="0"/>
    <n v="650"/>
    <m/>
    <m/>
    <n v="0"/>
    <s v="45723Container q'ty"/>
    <s v="45723bulk"/>
    <m/>
    <s v="bulk"/>
    <x v="188"/>
    <m/>
    <m/>
    <s v="HIJINH25022601"/>
    <m/>
    <m/>
    <n v="0"/>
    <m/>
  </r>
  <r>
    <x v="44"/>
    <x v="15"/>
    <x v="291"/>
    <s v="KSB853104"/>
    <m/>
    <m/>
    <m/>
    <n v="0"/>
    <n v="400"/>
    <m/>
    <m/>
    <n v="0"/>
    <s v="45723Container q'ty"/>
    <s v="45723bulk"/>
    <m/>
    <s v="bulk"/>
    <x v="189"/>
    <m/>
    <m/>
    <s v="HIJINH25022601"/>
    <m/>
    <m/>
    <n v="0"/>
    <m/>
  </r>
  <r>
    <x v="44"/>
    <x v="15"/>
    <x v="291"/>
    <s v="KSB853104"/>
    <m/>
    <m/>
    <m/>
    <n v="0"/>
    <n v="250"/>
    <m/>
    <m/>
    <n v="0"/>
    <s v="45723Container q'ty"/>
    <s v="45723bulk"/>
    <m/>
    <s v="bulk"/>
    <x v="190"/>
    <m/>
    <m/>
    <s v="HIJINH25022601"/>
    <m/>
    <m/>
    <n v="0"/>
    <m/>
  </r>
  <r>
    <x v="44"/>
    <x v="15"/>
    <x v="291"/>
    <s v="KSB853104"/>
    <m/>
    <m/>
    <m/>
    <n v="0"/>
    <n v="20"/>
    <m/>
    <m/>
    <n v="0"/>
    <s v="45723Container q'ty"/>
    <s v="45723bulk"/>
    <m/>
    <s v="bulk"/>
    <x v="191"/>
    <m/>
    <m/>
    <s v="HIJINH25022601"/>
    <m/>
    <m/>
    <n v="0"/>
    <m/>
  </r>
  <r>
    <x v="44"/>
    <x v="15"/>
    <x v="291"/>
    <s v="KSB853104"/>
    <m/>
    <m/>
    <m/>
    <n v="0"/>
    <n v="50"/>
    <m/>
    <m/>
    <n v="0"/>
    <s v="45723Container q'ty"/>
    <s v="45723bulk"/>
    <m/>
    <s v="bulk"/>
    <x v="192"/>
    <m/>
    <m/>
    <s v="HIJINH25022601"/>
    <m/>
    <m/>
    <n v="0"/>
    <m/>
  </r>
  <r>
    <x v="44"/>
    <x v="15"/>
    <x v="291"/>
    <s v="KSB853104"/>
    <m/>
    <m/>
    <m/>
    <n v="0"/>
    <n v="50"/>
    <m/>
    <m/>
    <n v="0"/>
    <s v="45723Container q'ty"/>
    <s v="45723bulk"/>
    <m/>
    <s v="bulk"/>
    <x v="193"/>
    <m/>
    <m/>
    <s v="HIJINH25022601"/>
    <m/>
    <m/>
    <n v="0"/>
    <m/>
  </r>
  <r>
    <x v="45"/>
    <x v="13"/>
    <x v="292"/>
    <n v="7663019"/>
    <n v="1"/>
    <m/>
    <m/>
    <n v="16"/>
    <m/>
    <n v="16"/>
    <m/>
    <n v="1"/>
    <s v="45724Container q'ty"/>
    <s v="45724Pallet "/>
    <n v="40"/>
    <s v="Pallet "/>
    <x v="118"/>
    <m/>
    <m/>
    <s v="SHXM2502032"/>
    <m/>
    <m/>
    <n v="0"/>
    <s v="14시"/>
  </r>
  <r>
    <x v="45"/>
    <x v="4"/>
    <x v="293"/>
    <s v="KMC640413"/>
    <m/>
    <n v="1"/>
    <m/>
    <n v="20"/>
    <n v="80"/>
    <m/>
    <m/>
    <n v="1"/>
    <s v="45724Container q'ty"/>
    <s v="45724Pallet "/>
    <n v="20"/>
    <s v="Pallet "/>
    <x v="194"/>
    <m/>
    <m/>
    <s v="KMTCBKK3574721"/>
    <m/>
    <m/>
    <n v="0"/>
    <s v="실화주-엘앤엘,보세운송"/>
  </r>
  <r>
    <x v="46"/>
    <x v="0"/>
    <x v="294"/>
    <s v="유니온 2차"/>
    <n v="1"/>
    <m/>
    <m/>
    <n v="28"/>
    <n v="2016"/>
    <m/>
    <m/>
    <n v="1"/>
    <s v="45726Container q'ty"/>
    <s v="45726bulk"/>
    <n v="200"/>
    <s v="bulk"/>
    <x v="30"/>
    <m/>
    <m/>
    <s v="KTHSE2500152"/>
    <n v="13910.4"/>
    <n v="2016"/>
    <n v="6.8999999999999995"/>
    <m/>
  </r>
  <r>
    <x v="46"/>
    <x v="0"/>
    <x v="295"/>
    <s v="스퀴드 1차"/>
    <m/>
    <n v="1"/>
    <m/>
    <n v="1"/>
    <n v="1"/>
    <m/>
    <m/>
    <n v="1"/>
    <s v="45726Container q'ty"/>
    <s v="45726Pallet "/>
    <n v="20"/>
    <s v="Pallet "/>
    <x v="60"/>
    <m/>
    <m/>
    <s v="HFIBKO25202C"/>
    <m/>
    <m/>
    <n v="0"/>
    <m/>
  </r>
  <r>
    <x v="46"/>
    <x v="0"/>
    <x v="295"/>
    <s v="스퀴드 1차"/>
    <m/>
    <m/>
    <m/>
    <n v="1"/>
    <n v="1"/>
    <m/>
    <m/>
    <n v="0"/>
    <s v="45726Container q'ty"/>
    <s v="45726Pallet "/>
    <m/>
    <s v="Pallet "/>
    <x v="61"/>
    <m/>
    <m/>
    <s v="HFIBKO25202C"/>
    <m/>
    <m/>
    <n v="0"/>
    <m/>
  </r>
  <r>
    <x v="46"/>
    <x v="0"/>
    <x v="295"/>
    <s v="스퀴드 1차"/>
    <m/>
    <m/>
    <m/>
    <n v="16"/>
    <n v="16"/>
    <m/>
    <m/>
    <n v="0"/>
    <s v="45726Container q'ty"/>
    <s v="45726Pallet "/>
    <m/>
    <s v="Pallet "/>
    <x v="62"/>
    <m/>
    <m/>
    <s v="HFIBKO25202C"/>
    <m/>
    <m/>
    <n v="0"/>
    <m/>
  </r>
  <r>
    <x v="46"/>
    <x v="9"/>
    <x v="296"/>
    <s v="DJS125384"/>
    <m/>
    <n v="1"/>
    <m/>
    <n v="22"/>
    <n v="1540"/>
    <m/>
    <m/>
    <n v="1"/>
    <s v="45726Container q'ty"/>
    <s v="45726bulk"/>
    <m/>
    <s v="bulk"/>
    <x v="184"/>
    <m/>
    <m/>
    <s v="DJSCLCH250000319"/>
    <m/>
    <m/>
    <n v="0"/>
    <m/>
  </r>
  <r>
    <x v="46"/>
    <x v="4"/>
    <x v="297"/>
    <s v="KMC642220"/>
    <m/>
    <n v="1"/>
    <m/>
    <n v="18"/>
    <n v="1540"/>
    <m/>
    <m/>
    <n v="1"/>
    <s v="45726Container q'ty"/>
    <s v="45726bulk"/>
    <n v="20"/>
    <s v="bulk"/>
    <x v="184"/>
    <m/>
    <m/>
    <s v="KMTCLCH5088826"/>
    <n v="233618"/>
    <n v="15400"/>
    <n v="15.17"/>
    <s v="실화주-엘앤엘"/>
  </r>
  <r>
    <x v="46"/>
    <x v="4"/>
    <x v="298"/>
    <s v="KMC644989"/>
    <m/>
    <n v="1"/>
    <m/>
    <n v="18"/>
    <n v="1540"/>
    <m/>
    <m/>
    <n v="1"/>
    <s v="45726Container q'ty"/>
    <s v="45726bulk"/>
    <n v="20"/>
    <s v="bulk"/>
    <x v="184"/>
    <m/>
    <m/>
    <s v="KMTCLCH5088826"/>
    <m/>
    <m/>
    <n v="0"/>
    <s v="3/6 입항"/>
  </r>
  <r>
    <x v="46"/>
    <x v="4"/>
    <x v="299"/>
    <s v="KMC614326"/>
    <m/>
    <n v="1"/>
    <m/>
    <n v="18"/>
    <n v="1540"/>
    <m/>
    <m/>
    <n v="1"/>
    <s v="45726Container q'ty"/>
    <s v="45726bulk"/>
    <n v="20"/>
    <s v="bulk"/>
    <x v="184"/>
    <m/>
    <m/>
    <s v="KMTCLCH5088826"/>
    <m/>
    <m/>
    <n v="0"/>
    <s v="라벨 2곳"/>
  </r>
  <r>
    <x v="46"/>
    <x v="4"/>
    <x v="300"/>
    <s v="KMC641530"/>
    <m/>
    <n v="1"/>
    <m/>
    <n v="18"/>
    <n v="1540"/>
    <m/>
    <m/>
    <n v="1"/>
    <s v="45726Container q'ty"/>
    <s v="45726bulk"/>
    <n v="20"/>
    <s v="bulk"/>
    <x v="184"/>
    <m/>
    <m/>
    <s v="KMTCLCH5088826"/>
    <m/>
    <m/>
    <n v="0"/>
    <m/>
  </r>
  <r>
    <x v="46"/>
    <x v="6"/>
    <x v="301"/>
    <n v="392689"/>
    <m/>
    <n v="1"/>
    <m/>
    <n v="18"/>
    <n v="1050"/>
    <m/>
    <m/>
    <n v="1"/>
    <s v="45726Container q'ty"/>
    <s v="45726bulk"/>
    <n v="240"/>
    <s v="bulk"/>
    <x v="59"/>
    <m/>
    <m/>
    <s v="ITLINC2502004"/>
    <n v="7623"/>
    <n v="1050"/>
    <n v="7.26"/>
    <m/>
  </r>
  <r>
    <x v="46"/>
    <x v="2"/>
    <x v="302"/>
    <s v="023891"/>
    <m/>
    <n v="1"/>
    <m/>
    <n v="0"/>
    <m/>
    <n v="364"/>
    <m/>
    <n v="1"/>
    <s v="45726Container q'ty"/>
    <s v="45726bulk"/>
    <n v="40"/>
    <s v="bulk"/>
    <x v="5"/>
    <m/>
    <m/>
    <s v="WDFCPES10232117A"/>
    <n v="2706"/>
    <n v="364"/>
    <n v="7.4340659340659343"/>
    <m/>
  </r>
  <r>
    <x v="46"/>
    <x v="2"/>
    <x v="302"/>
    <s v="023891"/>
    <m/>
    <m/>
    <m/>
    <n v="0"/>
    <m/>
    <n v="1"/>
    <m/>
    <n v="0"/>
    <s v="45726Container q'ty"/>
    <s v="45726bulk"/>
    <n v="40"/>
    <s v="bulk"/>
    <x v="5"/>
    <m/>
    <m/>
    <s v="WDFCPES10232117B"/>
    <n v="4"/>
    <n v="1"/>
    <n v="4"/>
    <m/>
  </r>
  <r>
    <x v="46"/>
    <x v="7"/>
    <x v="21"/>
    <m/>
    <m/>
    <m/>
    <n v="1"/>
    <n v="5"/>
    <m/>
    <n v="5"/>
    <m/>
    <n v="0"/>
    <s v="45726Container q'ty"/>
    <s v="45726Pallet "/>
    <n v="5"/>
    <s v="Pallet "/>
    <x v="195"/>
    <m/>
    <m/>
    <s v="F2-250310"/>
    <m/>
    <m/>
    <n v="0"/>
    <m/>
  </r>
  <r>
    <x v="47"/>
    <x v="0"/>
    <x v="303"/>
    <s v="세계 11차"/>
    <n v="1"/>
    <m/>
    <m/>
    <n v="10"/>
    <n v="10"/>
    <m/>
    <m/>
    <n v="1"/>
    <s v="45727Container q'ty"/>
    <s v="45727Pallet "/>
    <n v="40"/>
    <s v="Pallet "/>
    <x v="2"/>
    <m/>
    <m/>
    <s v="PNCHCM2503011"/>
    <m/>
    <m/>
    <n v="0"/>
    <m/>
  </r>
  <r>
    <x v="47"/>
    <x v="0"/>
    <x v="303"/>
    <s v="세계 12차"/>
    <m/>
    <m/>
    <m/>
    <n v="10"/>
    <n v="10"/>
    <m/>
    <m/>
    <n v="0"/>
    <s v="45727Container q'ty"/>
    <s v="45727Pallet "/>
    <m/>
    <s v="Pallet "/>
    <x v="102"/>
    <m/>
    <m/>
    <s v="PNCHCM2503011"/>
    <m/>
    <m/>
    <n v="0"/>
    <m/>
  </r>
  <r>
    <x v="47"/>
    <x v="16"/>
    <x v="304"/>
    <s v="ES02292084"/>
    <m/>
    <n v="1"/>
    <m/>
    <n v="20"/>
    <n v="80"/>
    <m/>
    <m/>
    <n v="1"/>
    <s v="45727Container q'ty"/>
    <s v="45727Pallet "/>
    <n v="20"/>
    <s v="Pallet "/>
    <x v="196"/>
    <m/>
    <m/>
    <s v="EASBJ2508XI8033"/>
    <m/>
    <m/>
    <n v="0"/>
    <s v="실화주-동원홈푸드,13시"/>
  </r>
  <r>
    <x v="47"/>
    <x v="16"/>
    <x v="305"/>
    <s v="ES02292085"/>
    <m/>
    <n v="1"/>
    <m/>
    <n v="20"/>
    <n v="80"/>
    <m/>
    <m/>
    <n v="1"/>
    <s v="45727Container q'ty"/>
    <s v="45727Pallet "/>
    <n v="20"/>
    <s v="Pallet "/>
    <x v="196"/>
    <m/>
    <m/>
    <s v="EASBJ2508XI8033"/>
    <m/>
    <m/>
    <n v="0"/>
    <s v="14시"/>
  </r>
  <r>
    <x v="47"/>
    <x v="4"/>
    <x v="306"/>
    <s v="KMC651629"/>
    <m/>
    <n v="1"/>
    <m/>
    <n v="18"/>
    <n v="1540"/>
    <m/>
    <m/>
    <n v="1"/>
    <s v="45727Container q'ty"/>
    <s v="45727bulk"/>
    <n v="20"/>
    <s v="bulk"/>
    <x v="184"/>
    <m/>
    <m/>
    <s v="KMTCLCH5088826"/>
    <m/>
    <m/>
    <n v="0"/>
    <m/>
  </r>
  <r>
    <x v="47"/>
    <x v="4"/>
    <x v="307"/>
    <s v="KMC644965"/>
    <m/>
    <n v="1"/>
    <m/>
    <n v="18"/>
    <n v="1540"/>
    <m/>
    <m/>
    <n v="1"/>
    <s v="45727Container q'ty"/>
    <s v="45727bulk"/>
    <n v="20"/>
    <s v="bulk"/>
    <x v="184"/>
    <m/>
    <m/>
    <s v="KMTCLCH5088826"/>
    <m/>
    <m/>
    <n v="0"/>
    <m/>
  </r>
  <r>
    <x v="47"/>
    <x v="4"/>
    <x v="308"/>
    <s v="KMC644984"/>
    <m/>
    <n v="1"/>
    <m/>
    <n v="19"/>
    <n v="1540"/>
    <m/>
    <m/>
    <n v="1"/>
    <s v="45727Container q'ty"/>
    <s v="45727bulk"/>
    <n v="20"/>
    <s v="bulk"/>
    <x v="184"/>
    <m/>
    <m/>
    <s v="KMTCLCH5088826"/>
    <m/>
    <m/>
    <n v="0"/>
    <m/>
  </r>
  <r>
    <x v="47"/>
    <x v="4"/>
    <x v="309"/>
    <s v="KMC641583"/>
    <m/>
    <n v="1"/>
    <m/>
    <n v="19"/>
    <n v="1540"/>
    <m/>
    <m/>
    <n v="1"/>
    <s v="45727Container q'ty"/>
    <s v="45727bulk"/>
    <n v="20"/>
    <s v="bulk"/>
    <x v="184"/>
    <m/>
    <m/>
    <s v="KMTCLCH5088826"/>
    <m/>
    <m/>
    <n v="0"/>
    <m/>
  </r>
  <r>
    <x v="47"/>
    <x v="4"/>
    <x v="310"/>
    <s v="KMC644853"/>
    <m/>
    <n v="1"/>
    <m/>
    <n v="19"/>
    <n v="1540"/>
    <m/>
    <m/>
    <n v="1"/>
    <s v="45727Container q'ty"/>
    <s v="45727bulk"/>
    <n v="20"/>
    <s v="bulk"/>
    <x v="184"/>
    <m/>
    <m/>
    <s v="KMTCLCH5088826"/>
    <m/>
    <m/>
    <n v="0"/>
    <m/>
  </r>
  <r>
    <x v="47"/>
    <x v="4"/>
    <x v="311"/>
    <s v="HAL437262"/>
    <m/>
    <n v="1"/>
    <m/>
    <n v="18"/>
    <n v="18"/>
    <m/>
    <m/>
    <n v="1"/>
    <s v="45727Container q'ty"/>
    <s v="45727Pallet "/>
    <n v="20"/>
    <s v="Pallet "/>
    <x v="110"/>
    <m/>
    <m/>
    <s v="HASLS22250101640"/>
    <m/>
    <m/>
    <n v="0"/>
    <m/>
  </r>
  <r>
    <x v="47"/>
    <x v="4"/>
    <x v="311"/>
    <s v="HAL437262"/>
    <m/>
    <m/>
    <m/>
    <n v="0"/>
    <n v="4"/>
    <m/>
    <m/>
    <n v="0"/>
    <s v="45727Container q'ty"/>
    <s v="45727Pallet "/>
    <m/>
    <s v="Pallet "/>
    <x v="169"/>
    <m/>
    <m/>
    <s v="HASLS22250101640"/>
    <m/>
    <m/>
    <n v="0"/>
    <s v="8시 2대"/>
  </r>
  <r>
    <x v="47"/>
    <x v="4"/>
    <x v="312"/>
    <s v="HAL437362"/>
    <m/>
    <n v="1"/>
    <m/>
    <n v="18"/>
    <n v="18"/>
    <m/>
    <m/>
    <n v="1"/>
    <s v="45727Container q'ty"/>
    <s v="45727Pallet "/>
    <n v="20"/>
    <s v="Pallet "/>
    <x v="149"/>
    <m/>
    <m/>
    <s v="HASLS22250101640"/>
    <m/>
    <m/>
    <n v="0"/>
    <s v="9시 2대"/>
  </r>
  <r>
    <x v="47"/>
    <x v="4"/>
    <x v="312"/>
    <s v="HAL437362"/>
    <m/>
    <m/>
    <m/>
    <n v="0"/>
    <n v="2"/>
    <m/>
    <m/>
    <n v="0"/>
    <s v="45727Container q'ty"/>
    <s v="45727Pallet "/>
    <m/>
    <s v="Pallet "/>
    <x v="150"/>
    <m/>
    <m/>
    <s v="HASLS22250101640"/>
    <m/>
    <m/>
    <n v="0"/>
    <m/>
  </r>
  <r>
    <x v="47"/>
    <x v="4"/>
    <x v="313"/>
    <s v="HAL437370"/>
    <m/>
    <n v="1"/>
    <m/>
    <n v="18"/>
    <n v="18"/>
    <m/>
    <m/>
    <n v="1"/>
    <s v="45727Container q'ty"/>
    <s v="45727Pallet "/>
    <n v="20"/>
    <s v="Pallet "/>
    <x v="149"/>
    <m/>
    <m/>
    <s v="HASLS22250101640"/>
    <m/>
    <m/>
    <n v="0"/>
    <s v="3월 7일 입항예정"/>
  </r>
  <r>
    <x v="47"/>
    <x v="4"/>
    <x v="313"/>
    <s v="HAL437370"/>
    <m/>
    <m/>
    <m/>
    <n v="0"/>
    <n v="2"/>
    <m/>
    <m/>
    <n v="0"/>
    <s v="45727Container q'ty"/>
    <s v="45727Pallet "/>
    <m/>
    <s v="Pallet "/>
    <x v="150"/>
    <m/>
    <m/>
    <s v="HASLS22250101640"/>
    <m/>
    <m/>
    <n v="0"/>
    <s v="8시 2대"/>
  </r>
  <r>
    <x v="47"/>
    <x v="4"/>
    <x v="314"/>
    <s v="HAL443432"/>
    <m/>
    <n v="1"/>
    <m/>
    <n v="18"/>
    <n v="18"/>
    <m/>
    <m/>
    <n v="1"/>
    <s v="45727Container q'ty"/>
    <s v="45727Pallet "/>
    <n v="20"/>
    <s v="Pallet "/>
    <x v="110"/>
    <m/>
    <m/>
    <s v="HASLS22250101706"/>
    <m/>
    <m/>
    <n v="0"/>
    <m/>
  </r>
  <r>
    <x v="47"/>
    <x v="4"/>
    <x v="314"/>
    <s v="HAL443432"/>
    <m/>
    <m/>
    <m/>
    <n v="0"/>
    <n v="4"/>
    <m/>
    <m/>
    <n v="0"/>
    <s v="45727Container q'ty"/>
    <s v="45727Pallet "/>
    <m/>
    <s v="Pallet "/>
    <x v="169"/>
    <m/>
    <m/>
    <s v="HASLS22250101706"/>
    <m/>
    <m/>
    <n v="0"/>
    <m/>
  </r>
  <r>
    <x v="47"/>
    <x v="11"/>
    <x v="55"/>
    <s v="0171761"/>
    <m/>
    <n v="1"/>
    <m/>
    <n v="20"/>
    <m/>
    <n v="20"/>
    <m/>
    <n v="1"/>
    <s v="45727Container q'ty"/>
    <s v="45727Pallet "/>
    <n v="20"/>
    <s v="Pallet "/>
    <x v="100"/>
    <m/>
    <m/>
    <s v="TMXGICHD6920019A"/>
    <m/>
    <m/>
    <n v="0"/>
    <s v="3/12 출고"/>
  </r>
  <r>
    <x v="48"/>
    <x v="0"/>
    <x v="315"/>
    <s v="The Spice Factory 9차(과세)"/>
    <m/>
    <n v="1"/>
    <m/>
    <n v="1"/>
    <n v="162"/>
    <m/>
    <m/>
    <n v="1"/>
    <s v="45728Container q'ty"/>
    <s v="45728Pallet "/>
    <n v="20"/>
    <s v="Pallet "/>
    <x v="197"/>
    <m/>
    <m/>
    <s v="APO241577"/>
    <m/>
    <m/>
    <n v="0"/>
    <m/>
  </r>
  <r>
    <x v="48"/>
    <x v="0"/>
    <x v="315"/>
    <s v="The Spice Factory 9차(과세)"/>
    <m/>
    <m/>
    <m/>
    <n v="10"/>
    <n v="2400"/>
    <m/>
    <m/>
    <n v="0"/>
    <s v="45728Container q'ty"/>
    <s v="45728Pallet "/>
    <m/>
    <s v="Pallet "/>
    <x v="198"/>
    <m/>
    <m/>
    <s v="APO241577"/>
    <m/>
    <m/>
    <n v="0"/>
    <m/>
  </r>
  <r>
    <x v="48"/>
    <x v="0"/>
    <x v="316"/>
    <s v="펜타 3차"/>
    <m/>
    <n v="1"/>
    <m/>
    <n v="10"/>
    <n v="10"/>
    <m/>
    <m/>
    <n v="1"/>
    <s v="45728Container q'ty"/>
    <s v="45728Pallet "/>
    <n v="20"/>
    <s v="Pallet "/>
    <x v="96"/>
    <m/>
    <m/>
    <s v="KTHSE2500155"/>
    <m/>
    <m/>
    <n v="0"/>
    <m/>
  </r>
  <r>
    <x v="48"/>
    <x v="0"/>
    <x v="316"/>
    <s v="펜타 3차"/>
    <m/>
    <m/>
    <m/>
    <n v="10"/>
    <n v="10"/>
    <m/>
    <m/>
    <n v="0"/>
    <s v="45728Container q'ty"/>
    <s v="45728Pallet "/>
    <m/>
    <s v="Pallet "/>
    <x v="97"/>
    <m/>
    <m/>
    <s v="KTHSE2500155"/>
    <m/>
    <m/>
    <n v="0"/>
    <m/>
  </r>
  <r>
    <x v="48"/>
    <x v="0"/>
    <x v="317"/>
    <s v="수리 8차"/>
    <m/>
    <n v="1"/>
    <m/>
    <n v="20"/>
    <n v="20"/>
    <m/>
    <m/>
    <n v="1"/>
    <s v="45728Container q'ty"/>
    <s v="45728Pallet "/>
    <n v="20"/>
    <s v="Pallet "/>
    <x v="115"/>
    <m/>
    <m/>
    <s v="KTHSE2500182"/>
    <m/>
    <m/>
    <n v="0"/>
    <m/>
  </r>
  <r>
    <x v="48"/>
    <x v="0"/>
    <x v="318"/>
    <s v="수리 9차"/>
    <m/>
    <n v="1"/>
    <m/>
    <n v="20"/>
    <n v="20"/>
    <m/>
    <m/>
    <n v="1"/>
    <s v="45728Container q'ty"/>
    <s v="45728Pallet "/>
    <n v="20"/>
    <s v="Pallet "/>
    <x v="115"/>
    <m/>
    <m/>
    <s v="KTHSE2500182"/>
    <m/>
    <m/>
    <n v="0"/>
    <m/>
  </r>
  <r>
    <x v="48"/>
    <x v="0"/>
    <x v="319"/>
    <s v="수리 13차"/>
    <m/>
    <n v="1"/>
    <m/>
    <n v="20"/>
    <n v="20"/>
    <m/>
    <m/>
    <n v="1"/>
    <s v="45728Container q'ty"/>
    <s v="45728Pallet "/>
    <n v="20"/>
    <s v="Pallet "/>
    <x v="141"/>
    <m/>
    <m/>
    <s v="KTHSE2500182"/>
    <m/>
    <m/>
    <n v="0"/>
    <m/>
  </r>
  <r>
    <x v="48"/>
    <x v="4"/>
    <x v="320"/>
    <s v="KMC644981"/>
    <m/>
    <n v="1"/>
    <m/>
    <n v="19"/>
    <n v="1540"/>
    <m/>
    <m/>
    <n v="1"/>
    <s v="45728Container q'ty"/>
    <s v="45728bulk"/>
    <n v="20"/>
    <s v="bulk"/>
    <x v="184"/>
    <m/>
    <m/>
    <s v="KMTCLCH5088826"/>
    <m/>
    <m/>
    <n v="0"/>
    <m/>
  </r>
  <r>
    <x v="48"/>
    <x v="4"/>
    <x v="321"/>
    <s v="A29216408"/>
    <n v="1"/>
    <m/>
    <m/>
    <n v="28"/>
    <m/>
    <n v="28"/>
    <m/>
    <n v="1"/>
    <s v="45728Container q'ty"/>
    <s v="45728Pallet "/>
    <n v="40"/>
    <s v="Pallet "/>
    <x v="199"/>
    <m/>
    <m/>
    <s v="012502DU2INC0765"/>
    <m/>
    <m/>
    <n v="0"/>
    <s v="실화주-세종우드텍"/>
  </r>
  <r>
    <x v="48"/>
    <x v="4"/>
    <x v="321"/>
    <s v="A29216408"/>
    <m/>
    <m/>
    <m/>
    <n v="7"/>
    <m/>
    <n v="7"/>
    <m/>
    <n v="0"/>
    <s v="45728Container q'ty"/>
    <s v="45728Pallet "/>
    <m/>
    <s v="Pallet "/>
    <x v="200"/>
    <m/>
    <m/>
    <s v="012502DU2INC0765"/>
    <m/>
    <m/>
    <n v="0"/>
    <s v="통관완료"/>
  </r>
  <r>
    <x v="48"/>
    <x v="4"/>
    <x v="321"/>
    <s v="A29216408"/>
    <m/>
    <m/>
    <m/>
    <n v="32"/>
    <m/>
    <n v="32"/>
    <m/>
    <n v="0"/>
    <s v="45728Container q'ty"/>
    <s v="45728Pallet "/>
    <m/>
    <s v="Pallet "/>
    <x v="145"/>
    <m/>
    <m/>
    <s v="012502DU2INC0765"/>
    <m/>
    <m/>
    <n v="0"/>
    <s v="8시"/>
  </r>
  <r>
    <x v="48"/>
    <x v="9"/>
    <x v="322"/>
    <s v="SKBKK002217"/>
    <m/>
    <n v="1"/>
    <m/>
    <n v="16"/>
    <n v="460"/>
    <m/>
    <m/>
    <n v="1"/>
    <s v="45728Container q'ty"/>
    <s v="45728bulk"/>
    <n v="200"/>
    <s v="bulk"/>
    <x v="201"/>
    <m/>
    <m/>
    <s v="SNKO190250101184"/>
    <n v="115368"/>
    <n v="2300"/>
    <n v="50.16"/>
    <s v="실화주-티알코리아"/>
  </r>
  <r>
    <x v="48"/>
    <x v="9"/>
    <x v="323"/>
    <s v="SKBKK002227"/>
    <m/>
    <n v="1"/>
    <m/>
    <n v="16"/>
    <n v="460"/>
    <m/>
    <m/>
    <n v="1"/>
    <s v="45728Container q'ty"/>
    <s v="45728bulk"/>
    <n v="200"/>
    <s v="bulk"/>
    <x v="201"/>
    <m/>
    <m/>
    <s v="SNKO190250101184"/>
    <m/>
    <m/>
    <n v="0"/>
    <s v="25KMTCWW02i-3039-2000"/>
  </r>
  <r>
    <x v="48"/>
    <x v="9"/>
    <x v="324"/>
    <s v="SKBKK002214"/>
    <m/>
    <n v="1"/>
    <m/>
    <n v="15"/>
    <n v="460"/>
    <m/>
    <m/>
    <n v="1"/>
    <s v="45728Container q'ty"/>
    <s v="45728bulk"/>
    <n v="200"/>
    <s v="bulk"/>
    <x v="201"/>
    <m/>
    <m/>
    <s v="SNKO190250101184"/>
    <m/>
    <m/>
    <n v="0"/>
    <s v="통관완료"/>
  </r>
  <r>
    <x v="49"/>
    <x v="0"/>
    <x v="325"/>
    <s v="수리 14차"/>
    <m/>
    <n v="1"/>
    <m/>
    <n v="10"/>
    <n v="10"/>
    <m/>
    <m/>
    <n v="1"/>
    <s v="45729Container q'ty"/>
    <s v="45729Pallet "/>
    <n v="20"/>
    <s v="Pallet "/>
    <x v="202"/>
    <m/>
    <m/>
    <s v="KTHSE2500182"/>
    <m/>
    <m/>
    <n v="0"/>
    <m/>
  </r>
  <r>
    <x v="49"/>
    <x v="0"/>
    <x v="325"/>
    <s v="수리 14차"/>
    <m/>
    <m/>
    <m/>
    <n v="10"/>
    <n v="10"/>
    <m/>
    <m/>
    <n v="0"/>
    <s v="45729Container q'ty"/>
    <s v="45729Pallet "/>
    <m/>
    <s v="Pallet "/>
    <x v="42"/>
    <m/>
    <m/>
    <s v="KTHSE2500182"/>
    <m/>
    <m/>
    <n v="0"/>
    <m/>
  </r>
  <r>
    <x v="49"/>
    <x v="0"/>
    <x v="326"/>
    <s v="수리 15차"/>
    <m/>
    <n v="1"/>
    <m/>
    <n v="20"/>
    <n v="20"/>
    <m/>
    <m/>
    <n v="1"/>
    <s v="45729Container q'ty"/>
    <s v="45729Pallet "/>
    <n v="20"/>
    <s v="Pallet "/>
    <x v="42"/>
    <m/>
    <m/>
    <s v="KTHSE2500182"/>
    <m/>
    <m/>
    <n v="0"/>
    <m/>
  </r>
  <r>
    <x v="49"/>
    <x v="0"/>
    <x v="327"/>
    <s v="수리 25차"/>
    <m/>
    <n v="1"/>
    <m/>
    <n v="20"/>
    <n v="20"/>
    <m/>
    <m/>
    <n v="1"/>
    <s v="45729Container q'ty"/>
    <s v="45729Pallet "/>
    <n v="20"/>
    <s v="Pallet "/>
    <x v="58"/>
    <m/>
    <m/>
    <s v="KTHSE2500182"/>
    <m/>
    <m/>
    <n v="0"/>
    <m/>
  </r>
  <r>
    <x v="49"/>
    <x v="0"/>
    <x v="328"/>
    <s v="수리 42차"/>
    <m/>
    <n v="1"/>
    <m/>
    <n v="20"/>
    <n v="20"/>
    <m/>
    <m/>
    <n v="1"/>
    <s v="45729Container q'ty"/>
    <s v="45729Pallet "/>
    <n v="20"/>
    <s v="Pallet "/>
    <x v="58"/>
    <m/>
    <m/>
    <s v="KTHSE2500182"/>
    <m/>
    <m/>
    <n v="0"/>
    <m/>
  </r>
  <r>
    <x v="49"/>
    <x v="0"/>
    <x v="329"/>
    <s v="수리 43차"/>
    <m/>
    <n v="1"/>
    <m/>
    <n v="20"/>
    <n v="20"/>
    <m/>
    <m/>
    <n v="1"/>
    <s v="45729Container q'ty"/>
    <s v="45729Pallet "/>
    <n v="20"/>
    <s v="Pallet "/>
    <x v="58"/>
    <m/>
    <m/>
    <s v="KTHSE2500182"/>
    <m/>
    <m/>
    <n v="0"/>
    <m/>
  </r>
  <r>
    <x v="49"/>
    <x v="0"/>
    <x v="330"/>
    <s v="수리 44차"/>
    <m/>
    <n v="1"/>
    <m/>
    <n v="20"/>
    <n v="20"/>
    <m/>
    <m/>
    <n v="1"/>
    <s v="45729Container q'ty"/>
    <s v="45729Pallet "/>
    <n v="20"/>
    <s v="Pallet "/>
    <x v="143"/>
    <m/>
    <m/>
    <s v="KTHSE2500182"/>
    <m/>
    <m/>
    <n v="0"/>
    <m/>
  </r>
  <r>
    <x v="49"/>
    <x v="9"/>
    <x v="331"/>
    <s v="SKBKK002228"/>
    <m/>
    <n v="1"/>
    <m/>
    <n v="15"/>
    <n v="460"/>
    <m/>
    <m/>
    <n v="1"/>
    <s v="45729Container q'ty"/>
    <s v="45729bulk"/>
    <n v="220"/>
    <s v="bulk"/>
    <x v="201"/>
    <m/>
    <m/>
    <s v="SNKO190250101184"/>
    <m/>
    <m/>
    <n v="0"/>
    <m/>
  </r>
  <r>
    <x v="49"/>
    <x v="9"/>
    <x v="332"/>
    <s v="SKBKK002215"/>
    <m/>
    <n v="1"/>
    <m/>
    <n v="15"/>
    <n v="460"/>
    <m/>
    <m/>
    <n v="1"/>
    <s v="45729Container q'ty"/>
    <s v="45729bulk"/>
    <n v="220"/>
    <s v="bulk"/>
    <x v="201"/>
    <m/>
    <m/>
    <s v="SNKO190250101184"/>
    <m/>
    <m/>
    <n v="0"/>
    <m/>
  </r>
  <r>
    <x v="49"/>
    <x v="1"/>
    <x v="333"/>
    <s v="TYS650288"/>
    <n v="1"/>
    <m/>
    <m/>
    <n v="56"/>
    <n v="672"/>
    <m/>
    <m/>
    <n v="1"/>
    <s v="45729Container q'ty"/>
    <s v="45729bulk"/>
    <n v="120"/>
    <s v="bulk"/>
    <x v="203"/>
    <m/>
    <m/>
    <s v="TYSPQDSN250225"/>
    <n v="3428"/>
    <n v="672"/>
    <n v="5.1011904761904763"/>
    <s v="ETA 3/10,13시 입고"/>
  </r>
  <r>
    <x v="49"/>
    <x v="1"/>
    <x v="21"/>
    <m/>
    <m/>
    <m/>
    <n v="1"/>
    <n v="7"/>
    <n v="216"/>
    <m/>
    <m/>
    <n v="0"/>
    <s v="45729Container q'ty"/>
    <s v="45729Pallet "/>
    <n v="5"/>
    <s v="Pallet "/>
    <x v="204"/>
    <m/>
    <m/>
    <s v="GXAUS25030014"/>
    <m/>
    <m/>
    <n v="0"/>
    <s v="ETA 3/11,한글라벨 발주 3/12,KPP 작업,1PL=40EA"/>
  </r>
  <r>
    <x v="50"/>
    <x v="0"/>
    <x v="334"/>
    <s v="수리 45차"/>
    <m/>
    <n v="1"/>
    <m/>
    <n v="20"/>
    <n v="20"/>
    <m/>
    <m/>
    <n v="1"/>
    <s v="45730Container q'ty"/>
    <s v="45730Pallet "/>
    <n v="20"/>
    <s v="Pallet "/>
    <x v="141"/>
    <m/>
    <m/>
    <s v="KTHSE2500182"/>
    <m/>
    <m/>
    <n v="0"/>
    <m/>
  </r>
  <r>
    <x v="50"/>
    <x v="0"/>
    <x v="335"/>
    <s v="수리 50차"/>
    <m/>
    <n v="1"/>
    <m/>
    <n v="20"/>
    <n v="20"/>
    <m/>
    <m/>
    <n v="1"/>
    <s v="45730Container q'ty"/>
    <s v="45730Pallet "/>
    <n v="20"/>
    <s v="Pallet "/>
    <x v="42"/>
    <m/>
    <m/>
    <s v="KTHSE2500182"/>
    <m/>
    <m/>
    <n v="0"/>
    <m/>
  </r>
  <r>
    <x v="50"/>
    <x v="0"/>
    <x v="336"/>
    <s v="펜타 4차"/>
    <m/>
    <n v="1"/>
    <m/>
    <n v="7"/>
    <n v="7"/>
    <m/>
    <m/>
    <n v="1"/>
    <s v="45730Container q'ty"/>
    <s v="45730Pallet "/>
    <n v="20"/>
    <s v="Pallet "/>
    <x v="96"/>
    <m/>
    <m/>
    <s v="KTHSE2500189"/>
    <m/>
    <m/>
    <n v="0"/>
    <m/>
  </r>
  <r>
    <x v="50"/>
    <x v="0"/>
    <x v="336"/>
    <s v="펜타 4차"/>
    <m/>
    <m/>
    <m/>
    <n v="3"/>
    <n v="3"/>
    <m/>
    <m/>
    <n v="0"/>
    <s v="45730Container q'ty"/>
    <s v="45730Pallet "/>
    <m/>
    <s v="Pallet "/>
    <x v="205"/>
    <m/>
    <m/>
    <s v="KTHSE2500189"/>
    <m/>
    <m/>
    <n v="0"/>
    <m/>
  </r>
  <r>
    <x v="50"/>
    <x v="0"/>
    <x v="336"/>
    <s v="펜타 4차"/>
    <m/>
    <m/>
    <m/>
    <n v="10"/>
    <n v="10"/>
    <m/>
    <m/>
    <n v="0"/>
    <s v="45730Container q'ty"/>
    <s v="45730Pallet "/>
    <m/>
    <s v="Pallet "/>
    <x v="95"/>
    <m/>
    <m/>
    <s v="KTHSE2500189"/>
    <m/>
    <m/>
    <n v="0"/>
    <m/>
  </r>
  <r>
    <x v="50"/>
    <x v="0"/>
    <x v="337"/>
    <s v="푸드블레싱 3차"/>
    <m/>
    <n v="1"/>
    <m/>
    <n v="18"/>
    <n v="18"/>
    <m/>
    <m/>
    <n v="1"/>
    <s v="45730Container q'ty"/>
    <s v="45730Pallet "/>
    <n v="20"/>
    <s v="Pallet "/>
    <x v="29"/>
    <m/>
    <m/>
    <s v="HFIBKO253006"/>
    <m/>
    <m/>
    <n v="0"/>
    <m/>
  </r>
  <r>
    <x v="50"/>
    <x v="0"/>
    <x v="337"/>
    <s v="푸드블레싱 3차"/>
    <m/>
    <m/>
    <m/>
    <n v="2"/>
    <n v="2"/>
    <m/>
    <m/>
    <n v="0"/>
    <s v="45730Container q'ty"/>
    <s v="45730Pallet "/>
    <m/>
    <s v="Pallet "/>
    <x v="206"/>
    <m/>
    <m/>
    <s v="HFIBKO253006"/>
    <m/>
    <m/>
    <n v="0"/>
    <m/>
  </r>
  <r>
    <x v="50"/>
    <x v="0"/>
    <x v="338"/>
    <s v="타이아시아 3차"/>
    <m/>
    <n v="1"/>
    <m/>
    <n v="10"/>
    <n v="10"/>
    <m/>
    <m/>
    <n v="1"/>
    <s v="45730Container q'ty"/>
    <s v="45730Pallet "/>
    <n v="20"/>
    <s v="Pallet "/>
    <x v="26"/>
    <m/>
    <m/>
    <s v="KTHSE2500181"/>
    <m/>
    <m/>
    <n v="0"/>
    <m/>
  </r>
  <r>
    <x v="50"/>
    <x v="0"/>
    <x v="339"/>
    <s v="세계 13차"/>
    <n v="1"/>
    <m/>
    <m/>
    <n v="10"/>
    <n v="10"/>
    <m/>
    <m/>
    <n v="1"/>
    <s v="45730Container q'ty"/>
    <s v="45730Pallet "/>
    <n v="20"/>
    <s v="Pallet "/>
    <x v="2"/>
    <m/>
    <m/>
    <s v="PNCHCM2503012"/>
    <m/>
    <m/>
    <n v="0"/>
    <m/>
  </r>
  <r>
    <x v="50"/>
    <x v="0"/>
    <x v="339"/>
    <s v="세계 14차"/>
    <m/>
    <m/>
    <m/>
    <n v="10"/>
    <n v="10"/>
    <m/>
    <m/>
    <n v="0"/>
    <s v="45730Container q'ty"/>
    <s v="45730Pallet "/>
    <m/>
    <s v="Pallet "/>
    <x v="83"/>
    <m/>
    <m/>
    <s v="PNCHCM2503012"/>
    <m/>
    <m/>
    <n v="0"/>
    <m/>
  </r>
  <r>
    <x v="50"/>
    <x v="2"/>
    <x v="340"/>
    <s v="000190"/>
    <m/>
    <n v="1"/>
    <m/>
    <n v="0"/>
    <m/>
    <n v="399"/>
    <m/>
    <n v="1"/>
    <s v="45730Container q'ty"/>
    <s v="45730bulk"/>
    <n v="40"/>
    <s v="bulk"/>
    <x v="5"/>
    <m/>
    <m/>
    <s v="WDFCGBF30792117"/>
    <n v="3530"/>
    <n v="399"/>
    <n v="8.8471177944862163"/>
    <m/>
  </r>
  <r>
    <x v="51"/>
    <x v="0"/>
    <x v="341"/>
    <s v="르네 35차"/>
    <n v="1"/>
    <m/>
    <m/>
    <n v="16"/>
    <n v="16"/>
    <m/>
    <m/>
    <n v="1"/>
    <s v="45733Container q'ty"/>
    <s v="45733Pallet "/>
    <n v="40"/>
    <s v="Pallet "/>
    <x v="76"/>
    <m/>
    <m/>
    <s v="OO35424"/>
    <m/>
    <m/>
    <n v="0"/>
    <m/>
  </r>
  <r>
    <x v="51"/>
    <x v="0"/>
    <x v="341"/>
    <s v="르네 35차"/>
    <m/>
    <m/>
    <m/>
    <n v="15"/>
    <n v="15"/>
    <m/>
    <m/>
    <n v="0"/>
    <s v="45733Container q'ty"/>
    <s v="45733Pallet "/>
    <m/>
    <s v="Pallet "/>
    <x v="77"/>
    <m/>
    <m/>
    <s v="OO35424"/>
    <m/>
    <m/>
    <n v="0"/>
    <m/>
  </r>
  <r>
    <x v="51"/>
    <x v="0"/>
    <x v="341"/>
    <s v="르네 35차"/>
    <m/>
    <m/>
    <m/>
    <n v="3"/>
    <n v="3"/>
    <m/>
    <m/>
    <n v="0"/>
    <s v="45733Container q'ty"/>
    <s v="45733Pallet "/>
    <m/>
    <s v="Pallet "/>
    <x v="78"/>
    <m/>
    <m/>
    <s v="OO35424"/>
    <m/>
    <m/>
    <n v="0"/>
    <m/>
  </r>
  <r>
    <x v="51"/>
    <x v="0"/>
    <x v="341"/>
    <s v="르네 35차"/>
    <m/>
    <m/>
    <m/>
    <n v="5"/>
    <n v="5"/>
    <m/>
    <m/>
    <n v="0"/>
    <s v="45733Container q'ty"/>
    <s v="45733Pallet "/>
    <m/>
    <s v="Pallet "/>
    <x v="79"/>
    <m/>
    <m/>
    <s v="OO35424"/>
    <m/>
    <m/>
    <n v="0"/>
    <m/>
  </r>
  <r>
    <x v="51"/>
    <x v="0"/>
    <x v="342"/>
    <s v="르네 36차"/>
    <n v="1"/>
    <m/>
    <m/>
    <n v="25"/>
    <n v="25"/>
    <m/>
    <m/>
    <n v="1"/>
    <s v="45733Container q'ty"/>
    <s v="45733Pallet "/>
    <n v="40"/>
    <s v="Pallet "/>
    <x v="76"/>
    <m/>
    <m/>
    <s v="OO35491"/>
    <m/>
    <m/>
    <n v="0"/>
    <m/>
  </r>
  <r>
    <x v="51"/>
    <x v="0"/>
    <x v="342"/>
    <s v="르네 36차"/>
    <m/>
    <m/>
    <m/>
    <n v="10"/>
    <n v="10"/>
    <m/>
    <m/>
    <n v="0"/>
    <s v="45733Container q'ty"/>
    <s v="45733Pallet "/>
    <m/>
    <s v="Pallet "/>
    <x v="77"/>
    <m/>
    <m/>
    <s v="OO35491"/>
    <m/>
    <m/>
    <n v="0"/>
    <m/>
  </r>
  <r>
    <x v="51"/>
    <x v="6"/>
    <x v="343"/>
    <s v="SITF506102"/>
    <m/>
    <n v="1"/>
    <m/>
    <n v="16"/>
    <n v="460"/>
    <m/>
    <m/>
    <n v="1"/>
    <s v="45733Container q'ty"/>
    <s v="45733bulk"/>
    <n v="240"/>
    <s v="bulk"/>
    <x v="207"/>
    <m/>
    <m/>
    <s v="XMZKN2505NIN306"/>
    <n v="3772"/>
    <n v="460"/>
    <n v="8.1999999999999993"/>
    <m/>
  </r>
  <r>
    <x v="51"/>
    <x v="4"/>
    <x v="344"/>
    <s v="02232013"/>
    <m/>
    <n v="1"/>
    <m/>
    <n v="20"/>
    <n v="20"/>
    <m/>
    <m/>
    <n v="1"/>
    <s v="45733Container q'ty"/>
    <s v="45733Pallet "/>
    <n v="20"/>
    <s v="Pallet "/>
    <x v="186"/>
    <m/>
    <m/>
    <s v="EASPZ2509QP002"/>
    <m/>
    <m/>
    <n v="0"/>
    <s v="실화주-HYC인터내셔널,통관완료"/>
  </r>
  <r>
    <x v="51"/>
    <x v="4"/>
    <x v="345"/>
    <s v="CK246136"/>
    <m/>
    <n v="1"/>
    <m/>
    <n v="20"/>
    <n v="20"/>
    <m/>
    <m/>
    <n v="1"/>
    <s v="45733Container q'ty"/>
    <s v="45733Pallet "/>
    <n v="20"/>
    <s v="Pallet "/>
    <x v="16"/>
    <m/>
    <m/>
    <s v="CKCODLC0016468"/>
    <m/>
    <m/>
    <n v="0"/>
    <s v="실화주-에이치투케이"/>
  </r>
  <r>
    <x v="51"/>
    <x v="4"/>
    <x v="346"/>
    <s v="CK246156"/>
    <m/>
    <n v="1"/>
    <m/>
    <n v="20"/>
    <n v="20"/>
    <m/>
    <m/>
    <n v="1"/>
    <s v="45733Container q'ty"/>
    <s v="45733Pallet "/>
    <n v="20"/>
    <s v="Pallet "/>
    <x v="16"/>
    <m/>
    <m/>
    <s v="CKCODLC0016468"/>
    <m/>
    <m/>
    <n v="0"/>
    <s v="3월 중순경 "/>
  </r>
  <r>
    <x v="51"/>
    <x v="4"/>
    <x v="347"/>
    <s v="HAL489509"/>
    <m/>
    <n v="1"/>
    <m/>
    <n v="20"/>
    <n v="20"/>
    <m/>
    <m/>
    <n v="1"/>
    <s v="45733Container q'ty"/>
    <s v="45733Pallet "/>
    <n v="20"/>
    <s v="Pallet "/>
    <x v="117"/>
    <m/>
    <m/>
    <s v="HASLS22250200487"/>
    <m/>
    <m/>
    <n v="0"/>
    <s v="3/12 입항"/>
  </r>
  <r>
    <x v="51"/>
    <x v="4"/>
    <x v="348"/>
    <s v="HAL489502"/>
    <m/>
    <n v="1"/>
    <m/>
    <n v="20"/>
    <n v="20"/>
    <m/>
    <m/>
    <n v="1"/>
    <s v="45733Container q'ty"/>
    <s v="45733Pallet "/>
    <n v="20"/>
    <s v="Pallet "/>
    <x v="117"/>
    <m/>
    <m/>
    <s v="HASLS22250200487"/>
    <m/>
    <m/>
    <n v="0"/>
    <m/>
  </r>
  <r>
    <x v="51"/>
    <x v="4"/>
    <x v="349"/>
    <s v="HAL489503"/>
    <m/>
    <n v="1"/>
    <m/>
    <n v="20"/>
    <n v="20"/>
    <m/>
    <m/>
    <n v="1"/>
    <s v="45733Container q'ty"/>
    <s v="45733Pallet "/>
    <n v="20"/>
    <s v="Pallet "/>
    <x v="117"/>
    <m/>
    <m/>
    <s v="HASLS22250200487"/>
    <m/>
    <m/>
    <n v="0"/>
    <s v="실화주-씨에치홀딩스"/>
  </r>
  <r>
    <x v="51"/>
    <x v="4"/>
    <x v="350"/>
    <s v="HAL489705"/>
    <m/>
    <n v="1"/>
    <m/>
    <n v="20"/>
    <n v="20"/>
    <m/>
    <m/>
    <n v="1"/>
    <s v="45733Container q'ty"/>
    <s v="45733Pallet "/>
    <n v="20"/>
    <s v="Pallet "/>
    <x v="117"/>
    <m/>
    <m/>
    <s v="HASLS22250200487"/>
    <m/>
    <m/>
    <n v="0"/>
    <m/>
  </r>
  <r>
    <x v="51"/>
    <x v="4"/>
    <x v="351"/>
    <s v="HAL489706"/>
    <m/>
    <n v="1"/>
    <m/>
    <n v="20"/>
    <n v="20"/>
    <m/>
    <m/>
    <n v="1"/>
    <s v="45733Container q'ty"/>
    <s v="45733Pallet "/>
    <n v="20"/>
    <s v="Pallet "/>
    <x v="117"/>
    <m/>
    <m/>
    <s v="HASLS22250200487"/>
    <m/>
    <m/>
    <n v="0"/>
    <d v="1899-12-30T10:30:00"/>
  </r>
  <r>
    <x v="52"/>
    <x v="0"/>
    <x v="352"/>
    <s v="유니온 54차"/>
    <n v="1"/>
    <m/>
    <m/>
    <n v="24"/>
    <n v="1728"/>
    <m/>
    <m/>
    <n v="1"/>
    <s v="45734Container q'ty"/>
    <s v="45734bulk"/>
    <n v="210"/>
    <s v="bulk"/>
    <x v="24"/>
    <m/>
    <m/>
    <s v="KTHSE2500185"/>
    <n v="14227.2"/>
    <n v="1968"/>
    <n v="7.229268292682927"/>
    <m/>
  </r>
  <r>
    <x v="52"/>
    <x v="0"/>
    <x v="352"/>
    <s v="유니온 54차"/>
    <m/>
    <m/>
    <m/>
    <n v="4"/>
    <n v="240"/>
    <m/>
    <m/>
    <n v="0"/>
    <s v="45734Container q'ty"/>
    <s v="45734bulk"/>
    <m/>
    <s v="bulk"/>
    <x v="25"/>
    <m/>
    <m/>
    <s v="KTHSE2500185"/>
    <m/>
    <m/>
    <n v="0"/>
    <m/>
  </r>
  <r>
    <x v="52"/>
    <x v="0"/>
    <x v="353"/>
    <s v="유니온 3차"/>
    <n v="1"/>
    <m/>
    <m/>
    <n v="28"/>
    <n v="2016"/>
    <m/>
    <m/>
    <n v="1"/>
    <s v="45734Container q'ty"/>
    <s v="45734bulk"/>
    <n v="240"/>
    <s v="bulk"/>
    <x v="30"/>
    <m/>
    <m/>
    <s v="KTHSE2500186"/>
    <n v="13910.4"/>
    <n v="2016"/>
    <n v="6.8999999999999995"/>
    <m/>
  </r>
  <r>
    <x v="52"/>
    <x v="0"/>
    <x v="354"/>
    <s v="손순복 1차"/>
    <m/>
    <n v="1"/>
    <m/>
    <n v="10"/>
    <n v="10"/>
    <m/>
    <m/>
    <n v="1"/>
    <s v="45734Container q'ty"/>
    <s v="45734Pallet "/>
    <n v="20"/>
    <s v="Pallet "/>
    <x v="87"/>
    <m/>
    <m/>
    <s v="BFSZ2503045"/>
    <m/>
    <m/>
    <n v="0"/>
    <m/>
  </r>
  <r>
    <x v="52"/>
    <x v="0"/>
    <x v="355"/>
    <s v="타이코코넛 13차"/>
    <m/>
    <n v="1"/>
    <m/>
    <n v="10"/>
    <n v="10"/>
    <m/>
    <m/>
    <n v="1"/>
    <s v="45734Container q'ty"/>
    <s v="45734Pallet "/>
    <n v="20"/>
    <s v="Pallet "/>
    <x v="22"/>
    <m/>
    <m/>
    <s v="HFIBKO252084"/>
    <m/>
    <m/>
    <n v="0"/>
    <m/>
  </r>
  <r>
    <x v="52"/>
    <x v="4"/>
    <x v="356"/>
    <s v="CK246131"/>
    <m/>
    <n v="1"/>
    <m/>
    <n v="20"/>
    <n v="20"/>
    <m/>
    <m/>
    <n v="1"/>
    <s v="45734Container q'ty"/>
    <s v="45734Pallet "/>
    <n v="20"/>
    <s v="Pallet "/>
    <x v="16"/>
    <m/>
    <m/>
    <s v="CKCODLC0016468"/>
    <m/>
    <m/>
    <n v="0"/>
    <s v="9시"/>
  </r>
  <r>
    <x v="52"/>
    <x v="4"/>
    <x v="357"/>
    <s v="HAL489717"/>
    <m/>
    <n v="1"/>
    <m/>
    <n v="20"/>
    <n v="20"/>
    <m/>
    <m/>
    <n v="1"/>
    <s v="45734Container q'ty"/>
    <s v="45734Pallet "/>
    <n v="20"/>
    <s v="Pallet "/>
    <x v="117"/>
    <m/>
    <m/>
    <s v="HASLS22250200487"/>
    <m/>
    <m/>
    <n v="0"/>
    <s v="_x0009_25TSLUC035i-2066-0002"/>
  </r>
  <r>
    <x v="52"/>
    <x v="4"/>
    <x v="358"/>
    <s v="HAL489664"/>
    <m/>
    <n v="1"/>
    <m/>
    <n v="20"/>
    <n v="20"/>
    <m/>
    <m/>
    <n v="1"/>
    <s v="45734Container q'ty"/>
    <s v="45734Pallet "/>
    <n v="20"/>
    <s v="Pallet "/>
    <x v="117"/>
    <m/>
    <m/>
    <s v="HASLS22250200487"/>
    <m/>
    <m/>
    <n v="0"/>
    <m/>
  </r>
  <r>
    <x v="52"/>
    <x v="4"/>
    <x v="359"/>
    <s v="HAL489665"/>
    <m/>
    <n v="1"/>
    <m/>
    <n v="20"/>
    <n v="20"/>
    <m/>
    <m/>
    <n v="1"/>
    <s v="45734Container q'ty"/>
    <s v="45734Pallet "/>
    <n v="20"/>
    <s v="Pallet "/>
    <x v="117"/>
    <m/>
    <m/>
    <s v="HASLS22250200487"/>
    <m/>
    <m/>
    <n v="0"/>
    <s v="10시"/>
  </r>
  <r>
    <x v="52"/>
    <x v="4"/>
    <x v="360"/>
    <s v="HAL489661"/>
    <m/>
    <n v="1"/>
    <m/>
    <n v="20"/>
    <n v="20"/>
    <m/>
    <m/>
    <n v="1"/>
    <s v="45734Container q'ty"/>
    <s v="45734Pallet "/>
    <n v="20"/>
    <s v="Pallet "/>
    <x v="117"/>
    <m/>
    <m/>
    <s v="HASLS22250200487"/>
    <m/>
    <m/>
    <n v="0"/>
    <s v="13시부터 30분 간격으로"/>
  </r>
  <r>
    <x v="52"/>
    <x v="4"/>
    <x v="361"/>
    <s v="HAL489666"/>
    <m/>
    <n v="1"/>
    <m/>
    <n v="20"/>
    <n v="20"/>
    <m/>
    <m/>
    <n v="1"/>
    <s v="45734Container q'ty"/>
    <s v="45734Pallet "/>
    <n v="20"/>
    <s v="Pallet "/>
    <x v="117"/>
    <m/>
    <m/>
    <s v="HASLS22250200487"/>
    <m/>
    <m/>
    <n v="0"/>
    <m/>
  </r>
  <r>
    <x v="52"/>
    <x v="6"/>
    <x v="362"/>
    <s v="001728"/>
    <m/>
    <n v="1"/>
    <m/>
    <n v="19"/>
    <n v="900"/>
    <m/>
    <m/>
    <n v="1"/>
    <s v="45734Container q'ty"/>
    <s v="45734bulk"/>
    <n v="240"/>
    <s v="bulk"/>
    <x v="74"/>
    <m/>
    <m/>
    <s v="COHEAR305YN044"/>
    <n v="9500"/>
    <n v="1200"/>
    <n v="7.916666666666667"/>
    <m/>
  </r>
  <r>
    <x v="52"/>
    <x v="6"/>
    <x v="362"/>
    <s v="001728"/>
    <m/>
    <m/>
    <m/>
    <n v="3"/>
    <n v="300"/>
    <m/>
    <m/>
    <n v="0"/>
    <s v="45734Container q'ty"/>
    <s v="45734bulk"/>
    <n v="240"/>
    <s v="bulk"/>
    <x v="73"/>
    <m/>
    <m/>
    <s v="COHEAR305YN044"/>
    <m/>
    <m/>
    <n v="0"/>
    <m/>
  </r>
  <r>
    <x v="52"/>
    <x v="7"/>
    <x v="21"/>
    <m/>
    <m/>
    <m/>
    <n v="1"/>
    <n v="3"/>
    <m/>
    <n v="3"/>
    <m/>
    <n v="0"/>
    <s v="45734Container q'ty"/>
    <s v="45734Pallet "/>
    <n v="5"/>
    <s v="Pallet "/>
    <x v="178"/>
    <m/>
    <m/>
    <s v="F2-250318"/>
    <m/>
    <m/>
    <n v="0"/>
    <m/>
  </r>
  <r>
    <x v="52"/>
    <x v="1"/>
    <x v="21"/>
    <m/>
    <m/>
    <m/>
    <n v="1"/>
    <n v="2"/>
    <n v="40"/>
    <m/>
    <m/>
    <n v="0"/>
    <s v="45734Container q'ty"/>
    <s v="45734bulk"/>
    <n v="5"/>
    <s v="bulk"/>
    <x v="93"/>
    <m/>
    <m/>
    <s v="WTAOINC25033041"/>
    <n v="440"/>
    <n v="4"/>
    <n v="110"/>
    <m/>
  </r>
  <r>
    <x v="53"/>
    <x v="0"/>
    <x v="363"/>
    <s v="타이와 1차"/>
    <m/>
    <n v="1"/>
    <m/>
    <n v="6"/>
    <n v="180"/>
    <m/>
    <m/>
    <n v="1"/>
    <s v="45735Container q'ty"/>
    <s v="45735bulk"/>
    <n v="180"/>
    <s v="bulk"/>
    <x v="138"/>
    <m/>
    <m/>
    <s v="KTHSE2500187"/>
    <n v="5115"/>
    <n v="475"/>
    <n v="10.768421052631579"/>
    <m/>
  </r>
  <r>
    <x v="53"/>
    <x v="0"/>
    <x v="363"/>
    <s v="타이와 1차"/>
    <m/>
    <m/>
    <m/>
    <n v="7"/>
    <n v="245"/>
    <m/>
    <m/>
    <n v="0"/>
    <s v="45735Container q'ty"/>
    <s v="45735bulk"/>
    <m/>
    <s v="bulk"/>
    <x v="139"/>
    <m/>
    <m/>
    <s v="KTHSE2500187"/>
    <m/>
    <m/>
    <n v="0"/>
    <m/>
  </r>
  <r>
    <x v="53"/>
    <x v="0"/>
    <x v="363"/>
    <s v="타이와 1차"/>
    <m/>
    <m/>
    <m/>
    <n v="1"/>
    <n v="50"/>
    <m/>
    <m/>
    <n v="0"/>
    <s v="45735Container q'ty"/>
    <s v="45735bulk"/>
    <m/>
    <s v="bulk"/>
    <x v="140"/>
    <m/>
    <m/>
    <s v="KTHSE2500187"/>
    <m/>
    <m/>
    <n v="0"/>
    <m/>
  </r>
  <r>
    <x v="53"/>
    <x v="0"/>
    <x v="364"/>
    <s v="세계 15차"/>
    <n v="1"/>
    <m/>
    <m/>
    <n v="10"/>
    <n v="10"/>
    <m/>
    <m/>
    <n v="1"/>
    <s v="45735Container q'ty"/>
    <s v="45735Pallet "/>
    <n v="40"/>
    <s v="Pallet "/>
    <x v="2"/>
    <m/>
    <m/>
    <s v="PNCHCM2503013"/>
    <m/>
    <m/>
    <n v="0"/>
    <m/>
  </r>
  <r>
    <x v="53"/>
    <x v="0"/>
    <x v="364"/>
    <s v="세계 16차"/>
    <m/>
    <m/>
    <m/>
    <n v="10"/>
    <n v="10"/>
    <m/>
    <m/>
    <n v="0"/>
    <s v="45735Container q'ty"/>
    <s v="45735Pallet "/>
    <m/>
    <s v="Pallet "/>
    <x v="3"/>
    <m/>
    <m/>
    <s v="PNCHCM2503013"/>
    <m/>
    <m/>
    <n v="0"/>
    <m/>
  </r>
  <r>
    <x v="53"/>
    <x v="0"/>
    <x v="365"/>
    <s v="수리 40차"/>
    <m/>
    <n v="1"/>
    <m/>
    <n v="20"/>
    <n v="20"/>
    <m/>
    <m/>
    <n v="1"/>
    <s v="45735Container q'ty"/>
    <s v="45735Pallet "/>
    <n v="20"/>
    <s v="Pallet "/>
    <x v="6"/>
    <m/>
    <m/>
    <s v="KTHSE2500184"/>
    <m/>
    <m/>
    <n v="0"/>
    <m/>
  </r>
  <r>
    <x v="53"/>
    <x v="0"/>
    <x v="366"/>
    <s v="수리 41차"/>
    <m/>
    <n v="1"/>
    <m/>
    <n v="20"/>
    <n v="20"/>
    <m/>
    <m/>
    <n v="1"/>
    <s v="45735Container q'ty"/>
    <s v="45735Pallet "/>
    <n v="20"/>
    <s v="Pallet "/>
    <x v="56"/>
    <m/>
    <m/>
    <s v="KTHSE2500184"/>
    <m/>
    <m/>
    <n v="0"/>
    <m/>
  </r>
  <r>
    <x v="53"/>
    <x v="3"/>
    <x v="367"/>
    <s v="SKLCH010181"/>
    <n v="1"/>
    <m/>
    <m/>
    <n v="16"/>
    <n v="960"/>
    <m/>
    <m/>
    <n v="1"/>
    <s v="45735Container q'ty"/>
    <s v="45735Pallet "/>
    <n v="40"/>
    <s v="Pallet "/>
    <x v="15"/>
    <m/>
    <m/>
    <s v="SNKO190250202256"/>
    <m/>
    <m/>
    <n v="0"/>
    <s v="13시 입고"/>
  </r>
  <r>
    <x v="53"/>
    <x v="4"/>
    <x v="368"/>
    <s v="SITE913205"/>
    <n v="1"/>
    <m/>
    <m/>
    <n v="17"/>
    <m/>
    <n v="17"/>
    <m/>
    <n v="1"/>
    <s v="45735Container q'ty"/>
    <s v="45735Pallet "/>
    <n v="60"/>
    <s v="Pallet "/>
    <x v="69"/>
    <m/>
    <m/>
    <s v="UIO25030061"/>
    <m/>
    <m/>
    <n v="0"/>
    <s v="8시 입고"/>
  </r>
  <r>
    <x v="53"/>
    <x v="4"/>
    <x v="369"/>
    <s v="HAL482010"/>
    <m/>
    <n v="1"/>
    <m/>
    <n v="23"/>
    <n v="920"/>
    <m/>
    <m/>
    <n v="1"/>
    <s v="45735Container q'ty"/>
    <s v="45735bulk"/>
    <n v="160"/>
    <s v="bulk"/>
    <x v="168"/>
    <m/>
    <m/>
    <s v="HASLS22250200487"/>
    <n v="115574"/>
    <n v="4600"/>
    <n v="25.124782608695654"/>
    <s v="실화주-씨에치홀딩스"/>
  </r>
  <r>
    <x v="53"/>
    <x v="4"/>
    <x v="370"/>
    <s v="HAL489703"/>
    <m/>
    <n v="1"/>
    <m/>
    <n v="23"/>
    <n v="920"/>
    <m/>
    <m/>
    <n v="1"/>
    <s v="45735Container q'ty"/>
    <s v="45735bulk"/>
    <n v="160"/>
    <s v="bulk"/>
    <x v="168"/>
    <m/>
    <m/>
    <s v="HASLS22250200487"/>
    <m/>
    <m/>
    <n v="0"/>
    <s v="프리타임 3/23"/>
  </r>
  <r>
    <x v="53"/>
    <x v="4"/>
    <x v="371"/>
    <s v="HAL489704"/>
    <m/>
    <n v="1"/>
    <m/>
    <n v="23"/>
    <n v="920"/>
    <m/>
    <m/>
    <n v="1"/>
    <s v="45735Container q'ty"/>
    <s v="45735bulk"/>
    <n v="160"/>
    <s v="bulk"/>
    <x v="168"/>
    <m/>
    <m/>
    <s v="HASLS22250200487"/>
    <m/>
    <m/>
    <n v="0"/>
    <s v="4개씩10단=40포 적재"/>
  </r>
  <r>
    <x v="53"/>
    <x v="17"/>
    <x v="21"/>
    <m/>
    <m/>
    <m/>
    <n v="1"/>
    <n v="1"/>
    <n v="1"/>
    <m/>
    <m/>
    <n v="0"/>
    <s v="45735Container q'ty"/>
    <s v="45735Pallet "/>
    <n v="5"/>
    <s v="Pallet "/>
    <x v="208"/>
    <m/>
    <m/>
    <s v="JYPRWH2503057"/>
    <m/>
    <m/>
    <n v="0"/>
    <m/>
  </r>
  <r>
    <x v="53"/>
    <x v="18"/>
    <x v="21"/>
    <m/>
    <m/>
    <m/>
    <m/>
    <n v="2"/>
    <n v="2"/>
    <m/>
    <m/>
    <n v="0"/>
    <s v="45735Container q'ty"/>
    <s v="45735Pallet "/>
    <m/>
    <s v="Pallet "/>
    <x v="209"/>
    <m/>
    <m/>
    <s v="JYPRWH2503058"/>
    <m/>
    <m/>
    <n v="0"/>
    <m/>
  </r>
  <r>
    <x v="53"/>
    <x v="19"/>
    <x v="21"/>
    <m/>
    <m/>
    <m/>
    <m/>
    <n v="1"/>
    <n v="1"/>
    <m/>
    <m/>
    <n v="0"/>
    <s v="45735Container q'ty"/>
    <s v="45735Pallet "/>
    <m/>
    <s v="Pallet "/>
    <x v="210"/>
    <m/>
    <m/>
    <s v="JYPRWH2503059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5"/>
    <x v="0"/>
    <x v="373"/>
    <s v="수리 35차"/>
    <m/>
    <n v="1"/>
    <m/>
    <n v="20"/>
    <n v="20"/>
    <m/>
    <m/>
    <n v="1"/>
    <s v="45736Container q'ty"/>
    <s v="45736Pallet "/>
    <n v="20"/>
    <s v="Pallet "/>
    <x v="6"/>
    <m/>
    <m/>
    <s v="KTHSE2500184"/>
    <m/>
    <m/>
    <n v="0"/>
    <m/>
  </r>
  <r>
    <x v="55"/>
    <x v="0"/>
    <x v="374"/>
    <s v="수리 36차"/>
    <m/>
    <n v="1"/>
    <m/>
    <n v="20"/>
    <n v="20"/>
    <m/>
    <m/>
    <n v="1"/>
    <s v="45736Container q'ty"/>
    <s v="45736Pallet "/>
    <n v="20"/>
    <s v="Pallet "/>
    <x v="6"/>
    <m/>
    <m/>
    <s v="KTHSE2500184"/>
    <m/>
    <m/>
    <n v="0"/>
    <m/>
  </r>
  <r>
    <x v="55"/>
    <x v="0"/>
    <x v="375"/>
    <s v="수리 37차"/>
    <m/>
    <n v="1"/>
    <m/>
    <n v="20"/>
    <n v="20"/>
    <m/>
    <m/>
    <n v="1"/>
    <s v="45736Container q'ty"/>
    <s v="45736Pallet "/>
    <n v="20"/>
    <s v="Pallet "/>
    <x v="6"/>
    <m/>
    <m/>
    <s v="KTHSE2500184"/>
    <m/>
    <m/>
    <n v="0"/>
    <m/>
  </r>
  <r>
    <x v="55"/>
    <x v="0"/>
    <x v="376"/>
    <s v="수리 38차"/>
    <m/>
    <n v="1"/>
    <m/>
    <n v="20"/>
    <n v="20"/>
    <m/>
    <m/>
    <n v="1"/>
    <s v="45736Container q'ty"/>
    <s v="45736Pallet "/>
    <n v="20"/>
    <s v="Pallet "/>
    <x v="6"/>
    <m/>
    <m/>
    <s v="KTHSE2500184"/>
    <m/>
    <m/>
    <n v="0"/>
    <m/>
  </r>
  <r>
    <x v="55"/>
    <x v="0"/>
    <x v="377"/>
    <s v="수리 39차"/>
    <m/>
    <n v="1"/>
    <m/>
    <n v="20"/>
    <n v="20"/>
    <m/>
    <m/>
    <n v="1"/>
    <s v="45736Container q'ty"/>
    <s v="45736Pallet "/>
    <n v="20"/>
    <s v="Pallet "/>
    <x v="6"/>
    <m/>
    <m/>
    <s v="KTHSE2500184"/>
    <m/>
    <m/>
    <n v="0"/>
    <m/>
  </r>
  <r>
    <x v="55"/>
    <x v="4"/>
    <x v="378"/>
    <s v="HAL489708"/>
    <m/>
    <n v="1"/>
    <m/>
    <n v="23"/>
    <n v="920"/>
    <m/>
    <m/>
    <n v="1"/>
    <s v="45736Container q'ty"/>
    <s v="45736bulk"/>
    <n v="160"/>
    <s v="bulk"/>
    <x v="168"/>
    <m/>
    <m/>
    <s v="HASLS22250200487"/>
    <m/>
    <m/>
    <n v="0"/>
    <s v="25TSLUC035i-2066-0001"/>
  </r>
  <r>
    <x v="55"/>
    <x v="4"/>
    <x v="379"/>
    <s v="HAL489709"/>
    <m/>
    <n v="1"/>
    <m/>
    <n v="23"/>
    <n v="920"/>
    <m/>
    <m/>
    <n v="1"/>
    <s v="45736Container q'ty"/>
    <s v="45736bulk"/>
    <n v="160"/>
    <s v="bulk"/>
    <x v="168"/>
    <m/>
    <m/>
    <s v="HASLS22250200487"/>
    <m/>
    <m/>
    <n v="0"/>
    <m/>
  </r>
  <r>
    <x v="55"/>
    <x v="3"/>
    <x v="380"/>
    <s v="SKLCH010186"/>
    <n v="1"/>
    <m/>
    <m/>
    <n v="16"/>
    <n v="960"/>
    <m/>
    <m/>
    <n v="1"/>
    <s v="45736Container q'ty"/>
    <s v="45736Pallet "/>
    <n v="40"/>
    <s v="Pallet "/>
    <x v="15"/>
    <m/>
    <m/>
    <s v="SNKO190250202256"/>
    <m/>
    <m/>
    <n v="0"/>
    <s v="13시 입고"/>
  </r>
  <r>
    <x v="55"/>
    <x v="2"/>
    <x v="381"/>
    <s v="000604"/>
    <m/>
    <n v="1"/>
    <m/>
    <n v="0"/>
    <m/>
    <n v="416"/>
    <m/>
    <n v="1"/>
    <s v="45736Container q'ty"/>
    <s v="45736bulk"/>
    <n v="40"/>
    <s v="bulk"/>
    <x v="5"/>
    <m/>
    <m/>
    <s v="WDFCGBF30822116"/>
    <n v="3160"/>
    <n v="416"/>
    <n v="7.5961538461538458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6"/>
    <x v="0"/>
    <x v="382"/>
    <s v="수리 11차"/>
    <m/>
    <n v="1"/>
    <m/>
    <n v="20"/>
    <n v="20"/>
    <m/>
    <m/>
    <n v="1"/>
    <s v="45737Container q'ty"/>
    <s v="45737Pallet "/>
    <m/>
    <s v="Pallet "/>
    <x v="116"/>
    <m/>
    <m/>
    <s v="KTHSE2500184"/>
    <m/>
    <m/>
    <n v="0"/>
    <m/>
  </r>
  <r>
    <x v="56"/>
    <x v="0"/>
    <x v="383"/>
    <s v="수리 16차"/>
    <m/>
    <n v="1"/>
    <m/>
    <n v="18"/>
    <n v="18"/>
    <m/>
    <m/>
    <n v="1"/>
    <s v="45737Container q'ty"/>
    <s v="45737Pallet "/>
    <m/>
    <s v="Pallet "/>
    <x v="6"/>
    <m/>
    <m/>
    <s v="KTHSE2500184"/>
    <m/>
    <m/>
    <n v="0"/>
    <m/>
  </r>
  <r>
    <x v="56"/>
    <x v="0"/>
    <x v="383"/>
    <s v="수리 16차"/>
    <m/>
    <m/>
    <m/>
    <n v="2"/>
    <n v="2"/>
    <m/>
    <m/>
    <n v="0"/>
    <s v="45737Container q'ty"/>
    <s v="45737Pallet "/>
    <m/>
    <s v="Pallet "/>
    <x v="212"/>
    <m/>
    <m/>
    <s v="KTHSE2500184"/>
    <m/>
    <m/>
    <n v="0"/>
    <m/>
  </r>
  <r>
    <x v="56"/>
    <x v="0"/>
    <x v="384"/>
    <s v="수리 17차"/>
    <m/>
    <n v="1"/>
    <m/>
    <n v="19"/>
    <n v="19"/>
    <m/>
    <m/>
    <n v="1"/>
    <s v="45737Container q'ty"/>
    <s v="45737Pallet "/>
    <m/>
    <s v="Pallet "/>
    <x v="6"/>
    <m/>
    <m/>
    <s v="KTHSE2500184"/>
    <m/>
    <m/>
    <n v="0"/>
    <m/>
  </r>
  <r>
    <x v="56"/>
    <x v="0"/>
    <x v="384"/>
    <s v="수리 17차"/>
    <m/>
    <m/>
    <m/>
    <n v="1"/>
    <n v="1"/>
    <m/>
    <m/>
    <n v="0"/>
    <s v="45737Container q'ty"/>
    <s v="45737Pallet "/>
    <m/>
    <s v="Pallet "/>
    <x v="213"/>
    <m/>
    <m/>
    <s v="KTHSE2500184"/>
    <m/>
    <m/>
    <n v="0"/>
    <m/>
  </r>
  <r>
    <x v="56"/>
    <x v="0"/>
    <x v="385"/>
    <s v="수리 19차"/>
    <m/>
    <n v="1"/>
    <m/>
    <n v="20"/>
    <n v="20"/>
    <m/>
    <m/>
    <n v="1"/>
    <s v="45737Container q'ty"/>
    <s v="45737Pallet "/>
    <m/>
    <s v="Pallet "/>
    <x v="143"/>
    <m/>
    <m/>
    <s v="KTHSE2500184"/>
    <m/>
    <m/>
    <n v="0"/>
    <m/>
  </r>
  <r>
    <x v="56"/>
    <x v="0"/>
    <x v="386"/>
    <s v="수리 21차"/>
    <m/>
    <n v="1"/>
    <m/>
    <n v="20"/>
    <n v="20"/>
    <m/>
    <m/>
    <n v="1"/>
    <s v="45737Container q'ty"/>
    <s v="45737Pallet "/>
    <m/>
    <s v="Pallet "/>
    <x v="214"/>
    <m/>
    <m/>
    <s v="KTHSE2500184"/>
    <m/>
    <m/>
    <n v="0"/>
    <m/>
  </r>
  <r>
    <x v="56"/>
    <x v="0"/>
    <x v="387"/>
    <s v="수리 34차"/>
    <m/>
    <n v="1"/>
    <m/>
    <n v="18"/>
    <n v="18"/>
    <m/>
    <m/>
    <n v="1"/>
    <s v="45737Container q'ty"/>
    <s v="45737Pallet "/>
    <m/>
    <s v="Pallet "/>
    <x v="6"/>
    <m/>
    <m/>
    <s v="KTHSE2500207"/>
    <m/>
    <m/>
    <n v="0"/>
    <m/>
  </r>
  <r>
    <x v="56"/>
    <x v="0"/>
    <x v="387"/>
    <s v="시암 1차"/>
    <m/>
    <m/>
    <m/>
    <n v="2"/>
    <n v="2"/>
    <m/>
    <m/>
    <n v="0"/>
    <s v="45737Container q'ty"/>
    <s v="45737Pallet "/>
    <m/>
    <s v="Pallet "/>
    <x v="215"/>
    <m/>
    <m/>
    <s v="KTHSE2500208"/>
    <m/>
    <m/>
    <n v="0"/>
    <m/>
  </r>
  <r>
    <x v="56"/>
    <x v="1"/>
    <x v="388"/>
    <s v="010288"/>
    <m/>
    <n v="1"/>
    <m/>
    <n v="16"/>
    <n v="866"/>
    <m/>
    <m/>
    <n v="1"/>
    <s v="45737Container q'ty"/>
    <s v="45737Pallet "/>
    <m/>
    <s v="Pallet "/>
    <x v="148"/>
    <m/>
    <m/>
    <s v="SJTJ25030046"/>
    <m/>
    <m/>
    <n v="0"/>
    <s v="13시 입고"/>
  </r>
  <r>
    <x v="56"/>
    <x v="4"/>
    <x v="389"/>
    <s v="SITE913207"/>
    <n v="1"/>
    <m/>
    <m/>
    <n v="18"/>
    <m/>
    <n v="18"/>
    <m/>
    <n v="1"/>
    <s v="45737Container q'ty"/>
    <s v="45737Pallet "/>
    <m/>
    <s v="Pallet "/>
    <x v="43"/>
    <m/>
    <m/>
    <s v="UIO25030061"/>
    <m/>
    <m/>
    <n v="0"/>
    <s v="8시 입고"/>
  </r>
  <r>
    <x v="56"/>
    <x v="4"/>
    <x v="390"/>
    <s v="PAN216443"/>
    <m/>
    <n v="1"/>
    <m/>
    <n v="18"/>
    <n v="18"/>
    <m/>
    <m/>
    <n v="1"/>
    <s v="45737Container q'ty"/>
    <s v="45737Pallet "/>
    <n v="20"/>
    <s v="Pallet "/>
    <x v="110"/>
    <m/>
    <m/>
    <s v="POBUBKK250300004"/>
    <m/>
    <m/>
    <n v="0"/>
    <s v="11시 입고"/>
  </r>
  <r>
    <x v="56"/>
    <x v="4"/>
    <x v="390"/>
    <s v="PAN216443"/>
    <m/>
    <m/>
    <m/>
    <n v="0"/>
    <n v="4"/>
    <m/>
    <m/>
    <n v="0"/>
    <s v="45737Container q'ty"/>
    <s v="45737Pallet "/>
    <m/>
    <s v="Pallet "/>
    <x v="169"/>
    <m/>
    <m/>
    <s v="POBUBKK250300004"/>
    <m/>
    <m/>
    <n v="0"/>
    <m/>
  </r>
  <r>
    <x v="56"/>
    <x v="9"/>
    <x v="391"/>
    <s v="SKLCH003145"/>
    <m/>
    <n v="1"/>
    <m/>
    <n v="20"/>
    <n v="20"/>
    <m/>
    <m/>
    <n v="1"/>
    <s v="45737Container q'ty"/>
    <s v="45737Pallet "/>
    <m/>
    <s v="Pallet "/>
    <x v="117"/>
    <m/>
    <m/>
    <s v="SNKO190250101183"/>
    <m/>
    <m/>
    <n v="0"/>
    <s v="3/14 검역/통관"/>
  </r>
  <r>
    <x v="56"/>
    <x v="9"/>
    <x v="392"/>
    <s v="SKLCH003140"/>
    <m/>
    <n v="1"/>
    <m/>
    <n v="20"/>
    <n v="20"/>
    <m/>
    <m/>
    <n v="1"/>
    <s v="45737Container q'ty"/>
    <s v="45737Pallet "/>
    <m/>
    <s v="Pallet "/>
    <x v="117"/>
    <m/>
    <m/>
    <s v="SNKO190250101183"/>
    <m/>
    <m/>
    <n v="0"/>
    <s v="무작위  3/21 검역,통관 예상"/>
  </r>
  <r>
    <x v="57"/>
    <x v="9"/>
    <x v="393"/>
    <s v="SKLCH003151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4"/>
    <s v="SKLCH003150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5"/>
    <s v="SKLCH003148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6"/>
    <s v="SKLCH003141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7"/>
    <s v="SKLCH003149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8"/>
    <s v="SKLCH003146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7"/>
    <x v="9"/>
    <x v="399"/>
    <s v="SKLCH003147"/>
    <m/>
    <n v="1"/>
    <m/>
    <n v="20"/>
    <n v="20"/>
    <m/>
    <m/>
    <n v="1"/>
    <s v="45738Container q'ty"/>
    <s v="45738Pallet "/>
    <m/>
    <s v="Pallet "/>
    <x v="117"/>
    <m/>
    <m/>
    <s v="SNKO190250101183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8"/>
    <x v="0"/>
    <x v="400"/>
    <s v="수리 24차"/>
    <m/>
    <n v="1"/>
    <m/>
    <n v="14"/>
    <n v="14"/>
    <m/>
    <m/>
    <n v="1"/>
    <s v="45740Container q'ty"/>
    <s v="45740Pallet "/>
    <m/>
    <s v="Pallet "/>
    <x v="6"/>
    <m/>
    <m/>
    <s v="KTHSE2500211"/>
    <m/>
    <m/>
    <n v="0"/>
    <m/>
  </r>
  <r>
    <x v="58"/>
    <x v="0"/>
    <x v="400"/>
    <s v="수리 24차"/>
    <m/>
    <m/>
    <m/>
    <n v="3"/>
    <n v="3"/>
    <m/>
    <m/>
    <n v="0"/>
    <s v="45740Container q'ty"/>
    <s v="45740Pallet "/>
    <m/>
    <s v="Pallet "/>
    <x v="57"/>
    <m/>
    <m/>
    <s v="KTHSE2500211"/>
    <m/>
    <m/>
    <n v="0"/>
    <m/>
  </r>
  <r>
    <x v="58"/>
    <x v="0"/>
    <x v="400"/>
    <s v="수리 24차"/>
    <m/>
    <m/>
    <m/>
    <n v="2"/>
    <n v="2"/>
    <m/>
    <m/>
    <n v="0"/>
    <s v="45740Container q'ty"/>
    <s v="45740Pallet "/>
    <m/>
    <s v="Pallet "/>
    <x v="166"/>
    <m/>
    <m/>
    <s v="KTHSE2500211"/>
    <m/>
    <m/>
    <n v="0"/>
    <m/>
  </r>
  <r>
    <x v="58"/>
    <x v="0"/>
    <x v="400"/>
    <s v="수리 24차"/>
    <m/>
    <m/>
    <m/>
    <n v="1"/>
    <n v="1"/>
    <m/>
    <m/>
    <n v="0"/>
    <s v="45740Container q'ty"/>
    <s v="45740Pallet "/>
    <m/>
    <s v="Pallet "/>
    <x v="216"/>
    <m/>
    <m/>
    <s v="KTHSE2500211"/>
    <m/>
    <m/>
    <n v="0"/>
    <m/>
  </r>
  <r>
    <x v="58"/>
    <x v="0"/>
    <x v="401"/>
    <s v="수리 31차"/>
    <m/>
    <n v="1"/>
    <m/>
    <n v="20"/>
    <n v="20"/>
    <m/>
    <m/>
    <n v="1"/>
    <s v="45740Container q'ty"/>
    <s v="45740Pallet "/>
    <m/>
    <s v="Pallet "/>
    <x v="33"/>
    <m/>
    <m/>
    <s v="KTHSE2500211"/>
    <m/>
    <m/>
    <n v="0"/>
    <m/>
  </r>
  <r>
    <x v="58"/>
    <x v="0"/>
    <x v="402"/>
    <s v="수리 51차"/>
    <m/>
    <n v="1"/>
    <m/>
    <n v="1"/>
    <n v="1"/>
    <m/>
    <m/>
    <n v="1"/>
    <s v="45740Container q'ty"/>
    <s v="45740Pallet "/>
    <m/>
    <s v="Pallet "/>
    <x v="34"/>
    <m/>
    <m/>
    <s v="KTHSE2500211"/>
    <m/>
    <m/>
    <n v="0"/>
    <m/>
  </r>
  <r>
    <x v="58"/>
    <x v="0"/>
    <x v="402"/>
    <s v="수리 51차"/>
    <m/>
    <m/>
    <m/>
    <n v="12"/>
    <n v="12"/>
    <m/>
    <m/>
    <n v="0"/>
    <s v="45740Container q'ty"/>
    <s v="45740Pallet "/>
    <m/>
    <s v="Pallet "/>
    <x v="35"/>
    <m/>
    <m/>
    <s v="KTHSE2500211"/>
    <m/>
    <m/>
    <n v="0"/>
    <m/>
  </r>
  <r>
    <x v="58"/>
    <x v="0"/>
    <x v="402"/>
    <s v="수리 51차"/>
    <m/>
    <m/>
    <m/>
    <n v="2"/>
    <n v="2"/>
    <m/>
    <m/>
    <n v="0"/>
    <s v="45740Container q'ty"/>
    <s v="45740Pallet "/>
    <m/>
    <s v="Pallet "/>
    <x v="36"/>
    <m/>
    <m/>
    <s v="KTHSE2500211"/>
    <m/>
    <m/>
    <n v="0"/>
    <m/>
  </r>
  <r>
    <x v="58"/>
    <x v="0"/>
    <x v="402"/>
    <s v="수리 51차"/>
    <m/>
    <m/>
    <m/>
    <n v="5"/>
    <n v="5"/>
    <m/>
    <m/>
    <n v="0"/>
    <s v="45740Container q'ty"/>
    <s v="45740Pallet "/>
    <m/>
    <s v="Pallet "/>
    <x v="37"/>
    <m/>
    <m/>
    <s v="KTHSE2500211"/>
    <m/>
    <m/>
    <n v="0"/>
    <m/>
  </r>
  <r>
    <x v="58"/>
    <x v="0"/>
    <x v="403"/>
    <s v="세계 17차"/>
    <n v="1"/>
    <m/>
    <m/>
    <n v="10"/>
    <n v="10"/>
    <m/>
    <m/>
    <n v="1"/>
    <s v="45740Container q'ty"/>
    <s v="45740Pallet "/>
    <m/>
    <s v="Pallet "/>
    <x v="123"/>
    <m/>
    <m/>
    <s v="PNCHCM2503014"/>
    <m/>
    <m/>
    <n v="0"/>
    <m/>
  </r>
  <r>
    <x v="58"/>
    <x v="0"/>
    <x v="403"/>
    <s v="세계 18차"/>
    <m/>
    <m/>
    <m/>
    <n v="10"/>
    <n v="10"/>
    <m/>
    <m/>
    <n v="0"/>
    <s v="45740Container q'ty"/>
    <s v="45740Pallet "/>
    <m/>
    <s v="Pallet "/>
    <x v="46"/>
    <m/>
    <m/>
    <s v="PNCHCM2503014"/>
    <m/>
    <m/>
    <n v="0"/>
    <m/>
  </r>
  <r>
    <x v="58"/>
    <x v="12"/>
    <x v="404"/>
    <s v="CKL394795"/>
    <m/>
    <n v="1"/>
    <m/>
    <n v="25"/>
    <n v="1000"/>
    <m/>
    <m/>
    <n v="1"/>
    <s v="45740Container q'ty"/>
    <s v="45740bulk"/>
    <m/>
    <s v="bulk"/>
    <x v="129"/>
    <m/>
    <m/>
    <s v="CKCOTAO9008339"/>
    <m/>
    <m/>
    <n v="0"/>
    <s v="ETA 3/21,KPP 작업"/>
  </r>
  <r>
    <x v="58"/>
    <x v="1"/>
    <x v="405"/>
    <s v="SM670301"/>
    <m/>
    <n v="1"/>
    <m/>
    <n v="22"/>
    <n v="1540"/>
    <m/>
    <m/>
    <n v="1"/>
    <s v="45740Container q'ty"/>
    <s v="45740bulk"/>
    <m/>
    <s v="bulk"/>
    <x v="184"/>
    <m/>
    <m/>
    <s v="SMLMBKK5A0861200"/>
    <m/>
    <m/>
    <n v="0"/>
    <s v="ETA 3/18"/>
  </r>
  <r>
    <x v="58"/>
    <x v="1"/>
    <x v="406"/>
    <s v="SM670215"/>
    <m/>
    <n v="1"/>
    <m/>
    <n v="22"/>
    <n v="1540"/>
    <m/>
    <m/>
    <n v="1"/>
    <s v="45740Container q'ty"/>
    <s v="45740bulk"/>
    <m/>
    <s v="bulk"/>
    <x v="184"/>
    <m/>
    <m/>
    <s v="SMLMBKK5A0861200"/>
    <m/>
    <m/>
    <n v="0"/>
    <s v="OBL 3/20 접수"/>
  </r>
  <r>
    <x v="58"/>
    <x v="1"/>
    <x v="407"/>
    <s v="SM670319"/>
    <m/>
    <n v="1"/>
    <m/>
    <n v="22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08"/>
    <s v="SM670267"/>
    <m/>
    <n v="1"/>
    <m/>
    <n v="22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09"/>
    <s v="SM670268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10"/>
    <s v="SM670238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11"/>
    <s v="SM670323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12"/>
    <s v="SM670231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13"/>
    <s v="SM670320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8"/>
    <x v="1"/>
    <x v="414"/>
    <s v="SM670365"/>
    <m/>
    <n v="1"/>
    <m/>
    <n v="21"/>
    <n v="1540"/>
    <m/>
    <m/>
    <n v="1"/>
    <s v="45740Container q'ty"/>
    <s v="45740bulk"/>
    <m/>
    <s v="bulk"/>
    <x v="184"/>
    <m/>
    <m/>
    <s v="SMLMBKK5A0861200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9"/>
    <x v="0"/>
    <x v="415"/>
    <s v="수리 18차"/>
    <m/>
    <n v="1"/>
    <m/>
    <n v="17"/>
    <n v="17"/>
    <m/>
    <m/>
    <n v="1"/>
    <s v="45741Container q'ty"/>
    <s v="45741Pallet "/>
    <m/>
    <s v="Pallet "/>
    <x v="6"/>
    <m/>
    <m/>
    <s v="KTHSE2500211"/>
    <m/>
    <m/>
    <n v="0"/>
    <m/>
  </r>
  <r>
    <x v="59"/>
    <x v="0"/>
    <x v="415"/>
    <s v="수리 18차"/>
    <m/>
    <m/>
    <m/>
    <n v="1"/>
    <n v="1"/>
    <m/>
    <m/>
    <n v="0"/>
    <s v="45741Container q'ty"/>
    <s v="45741Pallet "/>
    <m/>
    <s v="Pallet "/>
    <x v="171"/>
    <m/>
    <m/>
    <s v="KTHSE2500211"/>
    <m/>
    <m/>
    <n v="0"/>
    <m/>
  </r>
  <r>
    <x v="59"/>
    <x v="0"/>
    <x v="415"/>
    <s v="수리 18차"/>
    <m/>
    <m/>
    <m/>
    <n v="2"/>
    <n v="2"/>
    <m/>
    <m/>
    <n v="0"/>
    <s v="45741Container q'ty"/>
    <s v="45741Pallet "/>
    <m/>
    <s v="Pallet "/>
    <x v="13"/>
    <m/>
    <m/>
    <s v="KTHSE2500211"/>
    <m/>
    <m/>
    <n v="0"/>
    <m/>
  </r>
  <r>
    <x v="59"/>
    <x v="0"/>
    <x v="416"/>
    <s v="수리 20차"/>
    <m/>
    <n v="1"/>
    <m/>
    <n v="17"/>
    <n v="17"/>
    <m/>
    <m/>
    <n v="1"/>
    <s v="45741Container q'ty"/>
    <s v="45741Pallet "/>
    <m/>
    <s v="Pallet "/>
    <x v="6"/>
    <m/>
    <m/>
    <s v="KTHSE2500211"/>
    <m/>
    <m/>
    <n v="0"/>
    <m/>
  </r>
  <r>
    <x v="59"/>
    <x v="0"/>
    <x v="416"/>
    <s v="수리 20차"/>
    <m/>
    <m/>
    <m/>
    <n v="1"/>
    <n v="1"/>
    <m/>
    <m/>
    <n v="0"/>
    <s v="45741Container q'ty"/>
    <s v="45741Pallet "/>
    <m/>
    <s v="Pallet "/>
    <x v="7"/>
    <m/>
    <m/>
    <s v="KTHSE2500211"/>
    <m/>
    <m/>
    <n v="0"/>
    <m/>
  </r>
  <r>
    <x v="59"/>
    <x v="0"/>
    <x v="416"/>
    <s v="수리 20차"/>
    <m/>
    <m/>
    <m/>
    <n v="2"/>
    <n v="2"/>
    <m/>
    <m/>
    <n v="0"/>
    <s v="45741Container q'ty"/>
    <s v="45741Pallet "/>
    <m/>
    <s v="Pallet "/>
    <x v="217"/>
    <m/>
    <m/>
    <s v="KTHSE2500211"/>
    <m/>
    <m/>
    <n v="0"/>
    <m/>
  </r>
  <r>
    <x v="59"/>
    <x v="0"/>
    <x v="417"/>
    <s v="수리 22차"/>
    <m/>
    <n v="1"/>
    <m/>
    <n v="16"/>
    <n v="16"/>
    <m/>
    <m/>
    <n v="1"/>
    <s v="45741Container q'ty"/>
    <s v="45741Pallet "/>
    <m/>
    <s v="Pallet "/>
    <x v="6"/>
    <m/>
    <m/>
    <s v="KTHSE2500211"/>
    <m/>
    <m/>
    <n v="0"/>
    <m/>
  </r>
  <r>
    <x v="59"/>
    <x v="0"/>
    <x v="417"/>
    <s v="수리 22차"/>
    <m/>
    <m/>
    <m/>
    <n v="0.5"/>
    <n v="22"/>
    <m/>
    <m/>
    <n v="0"/>
    <s v="45741Container q'ty"/>
    <s v="45741Pallet "/>
    <m/>
    <s v="Pallet "/>
    <x v="218"/>
    <m/>
    <m/>
    <s v="KTHSE2500211"/>
    <m/>
    <m/>
    <n v="0"/>
    <m/>
  </r>
  <r>
    <x v="59"/>
    <x v="0"/>
    <x v="417"/>
    <s v="수리 22차"/>
    <m/>
    <m/>
    <m/>
    <n v="3.5"/>
    <n v="330"/>
    <m/>
    <m/>
    <n v="0"/>
    <s v="45741Container q'ty"/>
    <s v="45741Pallet "/>
    <m/>
    <s v="Pallet "/>
    <x v="9"/>
    <m/>
    <m/>
    <s v="KTHSE2500211"/>
    <m/>
    <m/>
    <n v="0"/>
    <m/>
  </r>
  <r>
    <x v="59"/>
    <x v="0"/>
    <x v="418"/>
    <s v="수리 23차"/>
    <m/>
    <n v="1"/>
    <m/>
    <n v="14"/>
    <n v="14"/>
    <m/>
    <m/>
    <n v="1"/>
    <s v="45741Container q'ty"/>
    <s v="45741Pallet "/>
    <m/>
    <s v="Pallet "/>
    <x v="6"/>
    <m/>
    <m/>
    <s v="KTHSE2500211"/>
    <m/>
    <m/>
    <n v="0"/>
    <m/>
  </r>
  <r>
    <x v="59"/>
    <x v="0"/>
    <x v="418"/>
    <s v="수리 23차"/>
    <m/>
    <m/>
    <m/>
    <n v="5"/>
    <n v="5"/>
    <m/>
    <m/>
    <n v="0"/>
    <s v="45741Container q'ty"/>
    <s v="45741Pallet "/>
    <m/>
    <s v="Pallet "/>
    <x v="10"/>
    <m/>
    <m/>
    <s v="KTHSE2500211"/>
    <m/>
    <m/>
    <n v="0"/>
    <m/>
  </r>
  <r>
    <x v="59"/>
    <x v="0"/>
    <x v="418"/>
    <s v="수리 23차"/>
    <m/>
    <m/>
    <m/>
    <n v="1"/>
    <n v="1"/>
    <m/>
    <m/>
    <n v="0"/>
    <s v="45741Container q'ty"/>
    <s v="45741Pallet "/>
    <m/>
    <s v="Pallet "/>
    <x v="120"/>
    <m/>
    <m/>
    <s v="KTHSE2500211"/>
    <m/>
    <m/>
    <n v="0"/>
    <m/>
  </r>
  <r>
    <x v="59"/>
    <x v="3"/>
    <x v="367"/>
    <s v="SKLCH010181"/>
    <n v="1"/>
    <m/>
    <m/>
    <n v="16"/>
    <n v="960"/>
    <m/>
    <m/>
    <n v="1"/>
    <s v="45741Container q'ty"/>
    <s v="45741Pallet "/>
    <m/>
    <s v="Pallet "/>
    <x v="15"/>
    <m/>
    <m/>
    <s v="SNKO190250202256"/>
    <m/>
    <m/>
    <n v="0"/>
    <s v="입고시간 확인하여 전달하기"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60"/>
    <x v="0"/>
    <x v="419"/>
    <s v="펜타 5차"/>
    <m/>
    <n v="1"/>
    <m/>
    <n v="5"/>
    <n v="5"/>
    <m/>
    <m/>
    <n v="1"/>
    <s v="45742Container q'ty"/>
    <s v="45742Pallet "/>
    <m/>
    <s v="Pallet "/>
    <x v="96"/>
    <m/>
    <m/>
    <s v="KTHSE2500209"/>
    <m/>
    <m/>
    <n v="0"/>
    <m/>
  </r>
  <r>
    <x v="60"/>
    <x v="0"/>
    <x v="419"/>
    <s v="펜타 5차"/>
    <m/>
    <m/>
    <m/>
    <n v="10"/>
    <n v="10"/>
    <m/>
    <m/>
    <n v="0"/>
    <s v="45742Container q'ty"/>
    <s v="45742Pallet "/>
    <m/>
    <s v="Pallet "/>
    <x v="97"/>
    <m/>
    <m/>
    <s v="KTHSE2500209"/>
    <m/>
    <m/>
    <n v="0"/>
    <m/>
  </r>
  <r>
    <x v="60"/>
    <x v="0"/>
    <x v="419"/>
    <s v="펜타 5차"/>
    <m/>
    <m/>
    <m/>
    <n v="2"/>
    <n v="2"/>
    <m/>
    <m/>
    <n v="0"/>
    <s v="45742Container q'ty"/>
    <s v="45742Pallet "/>
    <m/>
    <s v="Pallet "/>
    <x v="157"/>
    <m/>
    <m/>
    <s v="KTHSE2500209"/>
    <m/>
    <m/>
    <n v="0"/>
    <m/>
  </r>
  <r>
    <x v="60"/>
    <x v="0"/>
    <x v="419"/>
    <s v="펜타 5차"/>
    <m/>
    <m/>
    <m/>
    <n v="3"/>
    <n v="3"/>
    <m/>
    <m/>
    <n v="0"/>
    <s v="45742Container q'ty"/>
    <s v="45742Pallet "/>
    <m/>
    <s v="Pallet "/>
    <x v="158"/>
    <m/>
    <m/>
    <s v="KTHSE2500209"/>
    <m/>
    <m/>
    <n v="0"/>
    <m/>
  </r>
  <r>
    <x v="60"/>
    <x v="0"/>
    <x v="420"/>
    <s v="펜타 6차"/>
    <n v="1"/>
    <m/>
    <m/>
    <n v="20"/>
    <n v="20"/>
    <m/>
    <m/>
    <n v="1"/>
    <s v="45742Container q'ty"/>
    <s v="45742Pallet "/>
    <m/>
    <s v="Pallet "/>
    <x v="95"/>
    <m/>
    <m/>
    <s v="KTHSE2500218"/>
    <m/>
    <m/>
    <n v="0"/>
    <m/>
  </r>
  <r>
    <x v="60"/>
    <x v="0"/>
    <x v="421"/>
    <s v="유니온 4차"/>
    <n v="1"/>
    <m/>
    <m/>
    <n v="20"/>
    <n v="1440"/>
    <m/>
    <m/>
    <n v="1"/>
    <s v="45742Container q'ty"/>
    <s v="45742bulk"/>
    <m/>
    <s v="bulk"/>
    <x v="49"/>
    <m/>
    <m/>
    <s v="KTHSE2500220"/>
    <m/>
    <m/>
    <n v="0"/>
    <m/>
  </r>
  <r>
    <x v="60"/>
    <x v="0"/>
    <x v="421"/>
    <s v="유니온 4차"/>
    <m/>
    <m/>
    <m/>
    <n v="8"/>
    <n v="576"/>
    <m/>
    <m/>
    <n v="0"/>
    <s v="45742Container q'ty"/>
    <s v="45742bulk"/>
    <m/>
    <s v="bulk"/>
    <x v="50"/>
    <m/>
    <m/>
    <s v="KTHSE2500220"/>
    <m/>
    <m/>
    <n v="0"/>
    <m/>
  </r>
  <r>
    <x v="60"/>
    <x v="0"/>
    <x v="372"/>
    <s v="안티치콜리 24차"/>
    <m/>
    <n v="1"/>
    <m/>
    <n v="1"/>
    <n v="186"/>
    <m/>
    <m/>
    <n v="1"/>
    <s v="45742Container q'ty"/>
    <s v="45742Pallet "/>
    <m/>
    <s v="Pallet "/>
    <x v="219"/>
    <m/>
    <m/>
    <s v="AMO242741"/>
    <m/>
    <m/>
    <n v="0"/>
    <m/>
  </r>
  <r>
    <x v="60"/>
    <x v="0"/>
    <x v="372"/>
    <s v="안티치콜리 24차"/>
    <m/>
    <m/>
    <m/>
    <n v="9"/>
    <n v="9"/>
    <m/>
    <m/>
    <n v="0"/>
    <s v="45742Container q'ty"/>
    <s v="45742Pallet "/>
    <m/>
    <s v="Pallet "/>
    <x v="220"/>
    <m/>
    <m/>
    <s v="AMO242741"/>
    <m/>
    <m/>
    <n v="0"/>
    <m/>
  </r>
  <r>
    <x v="60"/>
    <x v="9"/>
    <x v="422"/>
    <s v="HMM24H0903081"/>
    <m/>
    <n v="1"/>
    <m/>
    <n v="22"/>
    <n v="1540"/>
    <m/>
    <m/>
    <n v="1"/>
    <s v="45742Container q'ty"/>
    <s v="45742bulk"/>
    <m/>
    <s v="bulk"/>
    <x v="221"/>
    <m/>
    <m/>
    <s v="HDMUBKKA52717100"/>
    <m/>
    <m/>
    <n v="0"/>
    <s v="실화주-명인상사"/>
  </r>
  <r>
    <x v="60"/>
    <x v="9"/>
    <x v="423"/>
    <s v="HMM24H0929348"/>
    <m/>
    <n v="1"/>
    <m/>
    <n v="22"/>
    <n v="1540"/>
    <m/>
    <m/>
    <n v="1"/>
    <s v="45742Container q'ty"/>
    <s v="45742bulk"/>
    <m/>
    <s v="bulk"/>
    <x v="221"/>
    <m/>
    <m/>
    <s v="HDMUBKKA52717100"/>
    <m/>
    <m/>
    <n v="0"/>
    <s v="보세운송 후, 검역 통관 진행"/>
  </r>
  <r>
    <x v="60"/>
    <x v="9"/>
    <x v="424"/>
    <s v="HMM24H0929347"/>
    <m/>
    <n v="1"/>
    <m/>
    <n v="21"/>
    <n v="1540"/>
    <m/>
    <m/>
    <n v="1"/>
    <s v="45742Container q'ty"/>
    <s v="45742bulk"/>
    <m/>
    <s v="bulk"/>
    <x v="221"/>
    <m/>
    <m/>
    <s v="HDMUBKKA52717100"/>
    <m/>
    <m/>
    <n v="0"/>
    <s v="라벨작업 없음"/>
  </r>
  <r>
    <x v="60"/>
    <x v="9"/>
    <x v="425"/>
    <s v="HMM24H0929398"/>
    <m/>
    <n v="1"/>
    <m/>
    <n v="21"/>
    <n v="1540"/>
    <m/>
    <m/>
    <n v="1"/>
    <s v="45742Container q'ty"/>
    <s v="45742bulk"/>
    <m/>
    <s v="bulk"/>
    <x v="221"/>
    <m/>
    <m/>
    <s v="HDMUBKKA52717100"/>
    <m/>
    <m/>
    <n v="0"/>
    <s v="1PLT = 72포"/>
  </r>
  <r>
    <x v="60"/>
    <x v="9"/>
    <x v="426"/>
    <s v="HMM24H0929396"/>
    <m/>
    <n v="1"/>
    <m/>
    <n v="21"/>
    <n v="1540"/>
    <m/>
    <m/>
    <n v="1"/>
    <s v="45742Container q'ty"/>
    <s v="45742bulk"/>
    <m/>
    <s v="bulk"/>
    <x v="221"/>
    <m/>
    <m/>
    <s v="HDMUBKKA52717100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61"/>
    <x v="0"/>
    <x v="427"/>
    <s v="수리 10차"/>
    <m/>
    <n v="1"/>
    <m/>
    <n v="15"/>
    <n v="15"/>
    <m/>
    <m/>
    <n v="1"/>
    <s v="45743Container q'ty"/>
    <s v="45743Pallet "/>
    <m/>
    <s v="Pallet "/>
    <x v="115"/>
    <m/>
    <m/>
    <s v="KTHSE2500210"/>
    <m/>
    <m/>
    <n v="0"/>
    <m/>
  </r>
  <r>
    <x v="61"/>
    <x v="0"/>
    <x v="427"/>
    <s v="수리 10차"/>
    <m/>
    <m/>
    <m/>
    <n v="5"/>
    <n v="5"/>
    <m/>
    <m/>
    <n v="0"/>
    <s v="45743Container q'ty"/>
    <s v="45743Pallet "/>
    <m/>
    <s v="Pallet "/>
    <x v="116"/>
    <m/>
    <m/>
    <s v="KTHSE2500210"/>
    <m/>
    <m/>
    <n v="0"/>
    <m/>
  </r>
  <r>
    <x v="61"/>
    <x v="0"/>
    <x v="428"/>
    <s v="수리 48차"/>
    <m/>
    <n v="1"/>
    <m/>
    <n v="20"/>
    <n v="20"/>
    <m/>
    <m/>
    <n v="1"/>
    <s v="45743Container q'ty"/>
    <s v="45743Pallet "/>
    <m/>
    <s v="Pallet "/>
    <x v="116"/>
    <m/>
    <m/>
    <s v="KTHSE2500210"/>
    <m/>
    <m/>
    <n v="0"/>
    <m/>
  </r>
  <r>
    <x v="61"/>
    <x v="0"/>
    <x v="429"/>
    <s v="수리 49차"/>
    <m/>
    <n v="1"/>
    <m/>
    <n v="10"/>
    <n v="10"/>
    <m/>
    <m/>
    <n v="1"/>
    <s v="45743Container q'ty"/>
    <s v="45743Pallet "/>
    <m/>
    <s v="Pallet "/>
    <x v="202"/>
    <m/>
    <m/>
    <s v="KTHSE2500210"/>
    <m/>
    <m/>
    <n v="0"/>
    <m/>
  </r>
  <r>
    <x v="61"/>
    <x v="0"/>
    <x v="429"/>
    <s v="수리 49차"/>
    <m/>
    <m/>
    <m/>
    <n v="10"/>
    <n v="10"/>
    <m/>
    <m/>
    <n v="0"/>
    <s v="45743Container q'ty"/>
    <s v="45743Pallet "/>
    <m/>
    <s v="Pallet "/>
    <x v="42"/>
    <m/>
    <m/>
    <s v="KTHSE2500210"/>
    <m/>
    <m/>
    <n v="0"/>
    <m/>
  </r>
  <r>
    <x v="61"/>
    <x v="0"/>
    <x v="430"/>
    <s v="타이코코넛 2차"/>
    <m/>
    <n v="1"/>
    <m/>
    <n v="10"/>
    <n v="10"/>
    <m/>
    <m/>
    <n v="1"/>
    <s v="45743Container q'ty"/>
    <s v="45743Pallet "/>
    <m/>
    <s v="Pallet "/>
    <x v="22"/>
    <m/>
    <m/>
    <s v="HFIBKO253003"/>
    <m/>
    <m/>
    <n v="0"/>
    <m/>
  </r>
  <r>
    <x v="61"/>
    <x v="0"/>
    <x v="431"/>
    <s v="타이아시아 4차"/>
    <m/>
    <n v="1"/>
    <m/>
    <n v="8"/>
    <n v="8"/>
    <m/>
    <m/>
    <n v="1"/>
    <s v="45743Container q'ty"/>
    <s v="45743Pallet "/>
    <m/>
    <s v="Pallet "/>
    <x v="103"/>
    <m/>
    <m/>
    <s v="KTHSE2500225"/>
    <m/>
    <m/>
    <n v="0"/>
    <m/>
  </r>
  <r>
    <x v="61"/>
    <x v="0"/>
    <x v="431"/>
    <s v="타이아시아 4차"/>
    <m/>
    <m/>
    <m/>
    <n v="2"/>
    <n v="2"/>
    <m/>
    <m/>
    <n v="0"/>
    <s v="45743Container q'ty"/>
    <s v="45743Pallet "/>
    <m/>
    <s v="Pallet "/>
    <x v="104"/>
    <m/>
    <m/>
    <s v="KTHSE2500225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62"/>
    <x v="0"/>
    <x v="372"/>
    <s v="르네 37차"/>
    <n v="1"/>
    <m/>
    <m/>
    <n v="17"/>
    <n v="17"/>
    <m/>
    <m/>
    <n v="1"/>
    <s v="45744Container q'ty"/>
    <s v="45744Pallet "/>
    <m/>
    <s v="Pallet "/>
    <x v="76"/>
    <m/>
    <m/>
    <s v="OO35448"/>
    <m/>
    <m/>
    <n v="0"/>
    <m/>
  </r>
  <r>
    <x v="62"/>
    <x v="0"/>
    <x v="372"/>
    <s v="르네 37차"/>
    <m/>
    <m/>
    <m/>
    <n v="10"/>
    <n v="10"/>
    <m/>
    <m/>
    <n v="0"/>
    <s v="45744Container q'ty"/>
    <s v="45744Pallet "/>
    <m/>
    <s v="Pallet "/>
    <x v="77"/>
    <m/>
    <m/>
    <s v="OO35448"/>
    <m/>
    <m/>
    <n v="0"/>
    <m/>
  </r>
  <r>
    <x v="62"/>
    <x v="0"/>
    <x v="372"/>
    <s v="르네 37차"/>
    <m/>
    <m/>
    <m/>
    <n v="2"/>
    <n v="2"/>
    <m/>
    <m/>
    <n v="0"/>
    <s v="45744Container q'ty"/>
    <s v="45744Pallet "/>
    <m/>
    <s v="Pallet "/>
    <x v="78"/>
    <m/>
    <m/>
    <s v="OO35448"/>
    <m/>
    <m/>
    <n v="0"/>
    <m/>
  </r>
  <r>
    <x v="62"/>
    <x v="0"/>
    <x v="372"/>
    <s v="르네 37차"/>
    <m/>
    <m/>
    <m/>
    <n v="10"/>
    <n v="10"/>
    <m/>
    <m/>
    <n v="0"/>
    <s v="45744Container q'ty"/>
    <s v="45744Pallet "/>
    <m/>
    <s v="Pallet "/>
    <x v="79"/>
    <m/>
    <m/>
    <s v="OO35448"/>
    <m/>
    <m/>
    <n v="0"/>
    <m/>
  </r>
  <r>
    <x v="62"/>
    <x v="0"/>
    <x v="372"/>
    <s v="르네 38차"/>
    <n v="1"/>
    <m/>
    <m/>
    <n v="19"/>
    <n v="19"/>
    <m/>
    <m/>
    <n v="1"/>
    <s v="45744Container q'ty"/>
    <s v="45744Pallet "/>
    <m/>
    <s v="Pallet "/>
    <x v="76"/>
    <m/>
    <m/>
    <s v="OO35512"/>
    <m/>
    <m/>
    <n v="0"/>
    <m/>
  </r>
  <r>
    <x v="62"/>
    <x v="0"/>
    <x v="372"/>
    <s v="르네 38차"/>
    <m/>
    <m/>
    <m/>
    <n v="20"/>
    <n v="20"/>
    <m/>
    <m/>
    <n v="0"/>
    <s v="45744Container q'ty"/>
    <s v="45744Pallet "/>
    <m/>
    <s v="Pallet "/>
    <x v="77"/>
    <m/>
    <m/>
    <s v="OO35512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1"/>
    <x v="372"/>
    <m/>
    <m/>
    <n v="1"/>
    <m/>
    <n v="5"/>
    <n v="598"/>
    <m/>
    <m/>
    <n v="1"/>
    <s v="Container q'ty"/>
    <s v="Pallet "/>
    <m/>
    <s v="Pallet "/>
    <x v="4"/>
    <m/>
    <m/>
    <s v="JKT0486687"/>
    <m/>
    <m/>
    <n v="0"/>
    <s v="ETA 3/24"/>
  </r>
  <r>
    <x v="54"/>
    <x v="1"/>
    <x v="372"/>
    <m/>
    <m/>
    <n v="1"/>
    <m/>
    <n v="17"/>
    <n v="1175"/>
    <m/>
    <m/>
    <n v="1"/>
    <s v="Container q'ty"/>
    <s v="bulk"/>
    <m/>
    <s v="bulk"/>
    <x v="222"/>
    <m/>
    <m/>
    <s v="KMTCBKK3597496"/>
    <m/>
    <m/>
    <n v="0"/>
    <s v="ETA 3/20,KPP 작업 (PLT=72CT)"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s v="ETA : 3/18 18:00 예정"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s v="터미널 통관 후, 이동"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s v="무작위"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s v="본사입고로 확인 중"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9"/>
    <x v="372"/>
    <m/>
    <m/>
    <n v="1"/>
    <m/>
    <n v="20"/>
    <n v="20"/>
    <m/>
    <m/>
    <n v="1"/>
    <s v="Container q'ty"/>
    <s v="Pallet "/>
    <m/>
    <s v="Pallet "/>
    <x v="117"/>
    <m/>
    <m/>
    <s v="HASLS22250201210"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s v="실화주-씨에치홀딩스"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s v="4/20 입항"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4"/>
    <x v="372"/>
    <m/>
    <m/>
    <n v="1"/>
    <m/>
    <n v="20"/>
    <n v="20"/>
    <m/>
    <m/>
    <n v="1"/>
    <s v="Container q'ty"/>
    <s v="Pallet "/>
    <n v="20"/>
    <s v="Pallet "/>
    <x v="117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n v="0"/>
    <s v="Container q'ty"/>
    <s v=""/>
    <m/>
    <m/>
    <x v="211"/>
    <m/>
    <m/>
    <m/>
    <m/>
    <m/>
    <n v="0"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  <r>
    <x v="54"/>
    <x v="20"/>
    <x v="372"/>
    <m/>
    <m/>
    <m/>
    <m/>
    <m/>
    <m/>
    <m/>
    <m/>
    <m/>
    <m/>
    <m/>
    <m/>
    <m/>
    <x v="211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1">
  <r>
    <x v="0"/>
    <s v="코만"/>
    <s v="FFAU1081078"/>
    <s v="유니온 36차"/>
    <n v="1"/>
    <m/>
    <m/>
    <n v="31"/>
    <n v="1860"/>
    <m/>
    <m/>
    <n v="1"/>
    <s v="45659Container q'ty"/>
    <s v="45659bulk"/>
    <n v="160"/>
    <s v="bulk"/>
    <s v="몬 버미셀리 250g"/>
    <m/>
    <m/>
    <s v="KTHSE2401295"/>
  </r>
  <r>
    <x v="0"/>
    <s v="코만"/>
    <s v="TEMU5284287"/>
    <s v="The Spice Factory 7차(과세)"/>
    <m/>
    <n v="1"/>
    <m/>
    <n v="7"/>
    <n v="1680"/>
    <m/>
    <m/>
    <n v="1"/>
    <s v="45659Container q'ty"/>
    <s v="45659Pallet "/>
    <n v="20"/>
    <s v="Pallet "/>
    <s v="시나몬 파우더 40g"/>
    <m/>
    <m/>
    <s v="APO241260"/>
  </r>
  <r>
    <x v="0"/>
    <s v="코만"/>
    <s v="NSSU7094314"/>
    <s v="세계 135차"/>
    <n v="1"/>
    <m/>
    <m/>
    <n v="10"/>
    <n v="10"/>
    <m/>
    <m/>
    <n v="1"/>
    <s v="45659Container q'ty"/>
    <s v="45659Pallet "/>
    <n v="40"/>
    <s v="Pallet "/>
    <s v="뉴 월남쌈(원형16cm) 300g"/>
    <m/>
    <m/>
    <s v="PNCHCM2412015"/>
  </r>
  <r>
    <x v="0"/>
    <s v="코만"/>
    <s v="NSSU7094314"/>
    <s v="세계 136차"/>
    <m/>
    <m/>
    <m/>
    <n v="10"/>
    <n v="10"/>
    <m/>
    <m/>
    <n v="0"/>
    <s v="45659Container q'ty"/>
    <s v="45659Pallet "/>
    <m/>
    <s v="Pallet "/>
    <s v="몬 월남쌈(원형16cm) 200g"/>
    <m/>
    <m/>
    <s v="PNCHCM2412015"/>
  </r>
  <r>
    <x v="0"/>
    <s v="SPCGFS(시노관세사)"/>
    <s v="CAIU5189809"/>
    <s v="NS2495984"/>
    <m/>
    <n v="1"/>
    <m/>
    <n v="8"/>
    <n v="595"/>
    <m/>
    <m/>
    <n v="1"/>
    <s v="45659Container q'ty"/>
    <s v="45659Pallet "/>
    <n v="20"/>
    <s v="Pallet "/>
    <s v="카네카 임프루버 MZ KS"/>
    <m/>
    <m/>
    <s v="JKT0478499"/>
  </r>
  <r>
    <x v="0"/>
    <s v="스위치코리아"/>
    <s v="WDFU1213457"/>
    <s v="023347"/>
    <m/>
    <n v="1"/>
    <m/>
    <n v="0"/>
    <m/>
    <n v="492"/>
    <m/>
    <n v="1"/>
    <s v="45659Container q'ty"/>
    <s v="45659bulk"/>
    <n v="40"/>
    <s v="bulk"/>
    <s v="전자부품"/>
    <m/>
    <m/>
    <s v="WDFCGBF30612116"/>
  </r>
  <r>
    <x v="1"/>
    <s v="코만"/>
    <s v="TCLU3873892"/>
    <s v="수리 268차"/>
    <m/>
    <n v="1"/>
    <m/>
    <n v="17"/>
    <n v="17"/>
    <m/>
    <m/>
    <n v="1"/>
    <s v="45660Container q'ty"/>
    <s v="45660Pallet "/>
    <n v="20"/>
    <s v="Pallet "/>
    <s v="몬 스위트칠리소스 5L"/>
    <m/>
    <m/>
    <s v="KTHSE2401311"/>
  </r>
  <r>
    <x v="1"/>
    <s v="코만"/>
    <s v="TCLU3873892"/>
    <s v="수리 268차"/>
    <m/>
    <m/>
    <m/>
    <n v="1"/>
    <n v="1"/>
    <m/>
    <m/>
    <n v="0"/>
    <s v="45660Container q'ty"/>
    <s v="45660Pallet "/>
    <m/>
    <s v="Pallet "/>
    <s v="수리 스프링롤소스 435ml(튜브)"/>
    <m/>
    <m/>
    <s v="KTHSE2401311"/>
  </r>
  <r>
    <x v="1"/>
    <s v="코만"/>
    <s v="TCLU3873892"/>
    <s v="수리 268차"/>
    <m/>
    <m/>
    <m/>
    <n v="2"/>
    <n v="2"/>
    <m/>
    <m/>
    <n v="0"/>
    <s v="45660Container q'ty"/>
    <s v="45660Pallet "/>
    <m/>
    <s v="Pallet "/>
    <s v="수리 블랙빈소스 295ml"/>
    <m/>
    <m/>
    <s v="KTHSE2401311"/>
  </r>
  <r>
    <x v="1"/>
    <s v="코만"/>
    <s v="DFSU1869878"/>
    <s v="수리 269차"/>
    <m/>
    <n v="1"/>
    <m/>
    <n v="15"/>
    <n v="15"/>
    <m/>
    <m/>
    <n v="1"/>
    <s v="45660Container q'ty"/>
    <s v="45660Pallet "/>
    <n v="20"/>
    <s v="Pallet "/>
    <s v="몬 스위트칠리소스 5L"/>
    <m/>
    <m/>
    <s v="KTHSE2401311"/>
  </r>
  <r>
    <x v="1"/>
    <s v="코만"/>
    <s v="DFSU1869878"/>
    <s v="수리 269차"/>
    <m/>
    <m/>
    <m/>
    <n v="3"/>
    <n v="3"/>
    <m/>
    <m/>
    <n v="0"/>
    <s v="45660Container q'ty"/>
    <s v="45660Pallet "/>
    <m/>
    <s v="Pallet "/>
    <s v="수리 휘시소스 295ml"/>
    <m/>
    <m/>
    <s v="KTHSE2401311"/>
  </r>
  <r>
    <x v="1"/>
    <s v="코만"/>
    <s v="DFSU1869878"/>
    <s v="수리 269차"/>
    <m/>
    <m/>
    <m/>
    <n v="2"/>
    <n v="2"/>
    <m/>
    <m/>
    <n v="0"/>
    <s v="45660Container q'ty"/>
    <s v="45660Pallet "/>
    <m/>
    <s v="Pallet "/>
    <s v="수리 호이신소스 435ml(튜브)"/>
    <m/>
    <m/>
    <s v="KTHSE2401311"/>
  </r>
  <r>
    <x v="1"/>
    <s v="코만"/>
    <s v="KMTU7410155"/>
    <s v="수리 270차"/>
    <m/>
    <n v="1"/>
    <m/>
    <n v="17"/>
    <n v="17"/>
    <m/>
    <m/>
    <n v="1"/>
    <s v="45660Container q'ty"/>
    <s v="45660Pallet "/>
    <n v="20"/>
    <s v="Pallet "/>
    <s v="몬 스위트칠리소스 5L"/>
    <m/>
    <m/>
    <s v="KTHSE2401311"/>
  </r>
  <r>
    <x v="1"/>
    <s v="코만"/>
    <s v="KMTU7410155"/>
    <s v="수리 270차"/>
    <m/>
    <m/>
    <m/>
    <n v="1"/>
    <n v="1"/>
    <m/>
    <m/>
    <n v="0"/>
    <s v="45660Container q'ty"/>
    <s v="45660Pallet "/>
    <m/>
    <s v="Pallet "/>
    <s v="몬 볶음 쌀국수소스 295ml"/>
    <m/>
    <m/>
    <s v="KTHSE2401311"/>
  </r>
  <r>
    <x v="1"/>
    <s v="코만"/>
    <s v="KMTU7410155"/>
    <s v="수리 270차"/>
    <m/>
    <m/>
    <m/>
    <n v="2"/>
    <n v="2"/>
    <m/>
    <m/>
    <n v="0"/>
    <s v="45660Container q'ty"/>
    <s v="45660Pallet "/>
    <m/>
    <s v="Pallet "/>
    <s v="하이몬 쌀국수칠리소스 230g"/>
    <m/>
    <m/>
    <s v="KTHSE2401311"/>
  </r>
  <r>
    <x v="1"/>
    <s v="코만"/>
    <s v="BMOU1312181"/>
    <s v="수리 271차"/>
    <m/>
    <n v="1"/>
    <m/>
    <n v="17"/>
    <n v="17"/>
    <m/>
    <m/>
    <n v="1"/>
    <s v="45660Container q'ty"/>
    <s v="45660Pallet "/>
    <n v="20"/>
    <s v="Pallet "/>
    <s v="몬 스위트칠리소스 5L"/>
    <m/>
    <m/>
    <s v="KTHSE2401311"/>
  </r>
  <r>
    <x v="1"/>
    <s v="코만"/>
    <s v="BMOU1312181"/>
    <s v="수리 271차"/>
    <m/>
    <m/>
    <m/>
    <n v="3"/>
    <n v="3"/>
    <m/>
    <m/>
    <n v="0"/>
    <s v="45660Container q'ty"/>
    <s v="45660Pallet "/>
    <m/>
    <s v="Pallet "/>
    <s v="월남쌈소스 2L"/>
    <m/>
    <m/>
    <s v="KTHSE2401311"/>
  </r>
  <r>
    <x v="1"/>
    <s v="코만"/>
    <s v="TEMU0367861"/>
    <s v="수리 281차"/>
    <m/>
    <n v="1"/>
    <m/>
    <n v="17"/>
    <n v="17"/>
    <m/>
    <m/>
    <n v="1"/>
    <s v="45660Container q'ty"/>
    <s v="45660Pallet "/>
    <n v="20"/>
    <s v="Pallet "/>
    <s v="몬 스위트칠리소스 5L"/>
    <m/>
    <m/>
    <s v="KTHSE2401311"/>
  </r>
  <r>
    <x v="1"/>
    <s v="코만"/>
    <s v="TEMU0367861"/>
    <s v="수리 281차"/>
    <m/>
    <m/>
    <m/>
    <n v="3"/>
    <n v="3"/>
    <m/>
    <m/>
    <n v="0"/>
    <s v="45660Container q'ty"/>
    <s v="45660Pallet "/>
    <m/>
    <s v="Pallet "/>
    <s v="수리 굴소스 5L"/>
    <m/>
    <m/>
    <s v="KTHSE2401311"/>
  </r>
  <r>
    <x v="1"/>
    <s v="케이비켐㈜"/>
    <s v="TLLU6051758"/>
    <n v="2636183"/>
    <n v="1"/>
    <m/>
    <m/>
    <n v="18"/>
    <m/>
    <n v="990"/>
    <m/>
    <n v="1"/>
    <s v="45660Container q'ty"/>
    <s v="45660Pallet "/>
    <n v="40"/>
    <s v="Pallet "/>
    <s v="합성수지"/>
    <m/>
    <m/>
    <s v="ONEYGOAE40534300"/>
  </r>
  <r>
    <x v="1"/>
    <s v="HS트레이딩"/>
    <s v="CSNU1089796"/>
    <s v="P347451"/>
    <m/>
    <n v="1"/>
    <m/>
    <n v="20"/>
    <m/>
    <n v="20"/>
    <m/>
    <n v="1"/>
    <s v="45660Container q'ty"/>
    <s v="45660Pallet "/>
    <n v="20"/>
    <s v="Pallet "/>
    <s v="산화마그네슘"/>
    <m/>
    <m/>
    <s v="DLCS12412234"/>
  </r>
  <r>
    <x v="1"/>
    <s v="HS트레이딩"/>
    <s v="FCIU5920911"/>
    <s v="P347453"/>
    <m/>
    <n v="1"/>
    <m/>
    <n v="20"/>
    <m/>
    <n v="20"/>
    <m/>
    <n v="1"/>
    <s v="45660Container q'ty"/>
    <s v="45660Pallet "/>
    <n v="20"/>
    <s v="Pallet "/>
    <s v="산화마그네슘"/>
    <m/>
    <m/>
    <s v="DLCS12412234"/>
  </r>
  <r>
    <x v="1"/>
    <s v="웰에프아이"/>
    <s v="WDFU1218058"/>
    <s v="0276066"/>
    <m/>
    <n v="1"/>
    <m/>
    <n v="20"/>
    <n v="640"/>
    <m/>
    <m/>
    <n v="1"/>
    <s v="45660Container q'ty"/>
    <s v="45660Pallet "/>
    <n v="20"/>
    <s v="Pallet "/>
    <s v="폴리글리시톨시럽"/>
    <m/>
    <m/>
    <s v="SDTINC2412023"/>
  </r>
  <r>
    <x v="1"/>
    <s v="웰에프아이"/>
    <s v="WDFU1220034"/>
    <s v="0277999"/>
    <m/>
    <n v="1"/>
    <m/>
    <n v="20"/>
    <n v="640"/>
    <m/>
    <m/>
    <n v="1"/>
    <s v="45660Container q'ty"/>
    <s v="45660Pallet "/>
    <n v="20"/>
    <s v="Pallet "/>
    <s v="폴리글리시톨시럽"/>
    <m/>
    <m/>
    <s v="SDTINC2412023"/>
  </r>
  <r>
    <x v="1"/>
    <s v="피알로지스틱(토호식품)"/>
    <s v="BHCU3199780"/>
    <s v="PANP658612"/>
    <m/>
    <n v="1"/>
    <m/>
    <n v="8"/>
    <n v="600"/>
    <m/>
    <m/>
    <n v="1"/>
    <s v="45660Container q'ty"/>
    <s v="45660bulk"/>
    <n v="160"/>
    <s v="bulk"/>
    <s v="백초생강"/>
    <m/>
    <m/>
    <s v="JYPRQD2501003"/>
  </r>
  <r>
    <x v="1"/>
    <s v="피알로지스틱(토호식품)"/>
    <s v="BHCU3199780"/>
    <s v="PANP658612"/>
    <m/>
    <m/>
    <m/>
    <n v="11"/>
    <n v="900"/>
    <m/>
    <m/>
    <n v="0"/>
    <s v="45660Container q'ty"/>
    <s v="45660bulk"/>
    <m/>
    <s v="bulk"/>
    <s v="적초생강"/>
    <m/>
    <m/>
    <s v="JYPRQD2501003"/>
  </r>
  <r>
    <x v="1"/>
    <s v="피알로지스틱(토호식품)"/>
    <s v="BHCU3199780"/>
    <s v="PANP658612"/>
    <m/>
    <m/>
    <m/>
    <n v="2"/>
    <n v="100"/>
    <m/>
    <m/>
    <n v="0"/>
    <s v="45660Container q'ty"/>
    <s v="45660bulk"/>
    <m/>
    <s v="bulk"/>
    <s v="백초생강(채)"/>
    <m/>
    <m/>
    <s v="JYPRQD2501003"/>
  </r>
  <r>
    <x v="1"/>
    <s v="피알로지스틱(토호식품)"/>
    <s v="BHCU3199780"/>
    <s v="PANP658612"/>
    <m/>
    <m/>
    <m/>
    <n v="2"/>
    <n v="100"/>
    <m/>
    <m/>
    <n v="0"/>
    <s v="45660Container q'ty"/>
    <s v="45660bulk"/>
    <m/>
    <s v="bulk"/>
    <s v="적초생강(채)"/>
    <m/>
    <m/>
    <s v="JYPRQD2501003"/>
  </r>
  <r>
    <x v="2"/>
    <s v="코만"/>
    <s v="SKLU2002128"/>
    <s v="타이코코넛 11차"/>
    <m/>
    <n v="1"/>
    <m/>
    <n v="5"/>
    <n v="5"/>
    <m/>
    <m/>
    <n v="1"/>
    <s v="45663Container q'ty"/>
    <s v="45663Pallet "/>
    <n v="20"/>
    <s v="Pallet "/>
    <s v="몬 코코넛밀크 400ml"/>
    <m/>
    <m/>
    <s v="HFIBKO24C046"/>
  </r>
  <r>
    <x v="2"/>
    <s v="코만"/>
    <s v="SKLU2002128"/>
    <s v="타이코코넛 11차"/>
    <m/>
    <m/>
    <m/>
    <n v="5"/>
    <n v="5"/>
    <m/>
    <m/>
    <n v="0"/>
    <s v="45663Container q'ty"/>
    <s v="45663Pallet "/>
    <m/>
    <s v="Pallet "/>
    <s v="몬 코코넛밀크 2900ml"/>
    <m/>
    <m/>
    <s v="HFIBKO24C046"/>
  </r>
  <r>
    <x v="2"/>
    <s v="코만"/>
    <s v="FCIU7458823"/>
    <s v="유니온 42차"/>
    <n v="1"/>
    <m/>
    <m/>
    <n v="24"/>
    <n v="1728"/>
    <m/>
    <m/>
    <n v="1"/>
    <s v="45663Container q'ty"/>
    <s v="45663bulk"/>
    <n v="160"/>
    <s v="bulk"/>
    <s v="몬 라이스누들 1mm 250g"/>
    <m/>
    <m/>
    <s v="KTHSE2401334"/>
  </r>
  <r>
    <x v="2"/>
    <s v="코만"/>
    <s v="FCIU7458823"/>
    <s v="유니온 42차"/>
    <m/>
    <m/>
    <m/>
    <n v="4"/>
    <n v="240"/>
    <m/>
    <m/>
    <n v="0"/>
    <s v="45663Container q'ty"/>
    <s v="45663bulk"/>
    <m/>
    <s v="bulk"/>
    <s v="쌀국수 한그릇 320g"/>
    <m/>
    <m/>
    <s v="KTHSE2401334"/>
  </r>
  <r>
    <x v="2"/>
    <s v="코만"/>
    <s v="SEGU2437370"/>
    <s v="타이아시아 23차"/>
    <m/>
    <n v="1"/>
    <m/>
    <n v="10"/>
    <n v="10"/>
    <m/>
    <m/>
    <n v="1"/>
    <s v="45663Container q'ty"/>
    <s v="45663Pallet "/>
    <n v="20"/>
    <s v="Pallet "/>
    <s v="타이누들 3mm 400g"/>
    <m/>
    <m/>
    <s v="KTHSE2401337"/>
  </r>
  <r>
    <x v="2"/>
    <s v="SPCGFS(시노관세사)"/>
    <s v="DWSU2401567"/>
    <s v="0169240"/>
    <m/>
    <n v="1"/>
    <m/>
    <n v="18"/>
    <n v="1000"/>
    <m/>
    <m/>
    <n v="1"/>
    <s v="45663Container q'ty"/>
    <s v="45663bulk"/>
    <n v="160"/>
    <s v="bulk"/>
    <s v="정성가득 통팥앙금"/>
    <m/>
    <m/>
    <s v="TMXGICHD6820118"/>
  </r>
  <r>
    <x v="2"/>
    <s v="케이비켐㈜"/>
    <s v="MSKU7510721"/>
    <n v="2159177"/>
    <m/>
    <n v="1"/>
    <m/>
    <n v="8"/>
    <m/>
    <n v="440"/>
    <m/>
    <n v="1"/>
    <s v="45663Container q'ty"/>
    <s v="45663Pallet "/>
    <n v="20"/>
    <s v="Pallet "/>
    <s v="합성수지"/>
    <m/>
    <m/>
    <s v="MAEU720464811"/>
  </r>
  <r>
    <x v="2"/>
    <s v="비앤케이에이"/>
    <s v="LCL"/>
    <m/>
    <m/>
    <m/>
    <n v="1"/>
    <n v="5"/>
    <m/>
    <n v="5"/>
    <m/>
    <n v="0"/>
    <s v="45663Container q'ty"/>
    <s v="45663Pallet "/>
    <n v="5"/>
    <s v="Pallet "/>
    <s v="인고트(브랜드  MSG)"/>
    <m/>
    <m/>
    <s v="F2-250106"/>
  </r>
  <r>
    <x v="3"/>
    <s v="코만"/>
    <s v="HALU2433607"/>
    <s v="푸드블레싱 16차"/>
    <m/>
    <n v="1"/>
    <m/>
    <n v="20"/>
    <n v="20"/>
    <m/>
    <m/>
    <n v="1"/>
    <s v="45664Container q'ty"/>
    <s v="45664Pallet "/>
    <n v="20"/>
    <s v="Pallet "/>
    <s v="하이몬 칠리 샤브수끼소스 300ml"/>
    <m/>
    <m/>
    <s v="HFIBKO24C045"/>
  </r>
  <r>
    <x v="3"/>
    <s v="코만"/>
    <s v="FBLU0160017"/>
    <s v="세계 143차"/>
    <n v="1"/>
    <m/>
    <m/>
    <n v="10"/>
    <n v="10"/>
    <m/>
    <m/>
    <n v="1"/>
    <s v="45664Container q'ty"/>
    <s v="45664Pallet "/>
    <n v="40"/>
    <s v="Pallet "/>
    <s v="뉴 월남쌈(원형16cm) 300g"/>
    <m/>
    <m/>
    <s v="PNCHCM2412017"/>
  </r>
  <r>
    <x v="3"/>
    <s v="코만"/>
    <s v="FBLU0160017"/>
    <s v="세계 144차"/>
    <m/>
    <m/>
    <m/>
    <n v="10"/>
    <n v="10"/>
    <m/>
    <m/>
    <n v="0"/>
    <s v="45664Container q'ty"/>
    <s v="45664Pallet "/>
    <m/>
    <s v="Pallet "/>
    <s v="몬 월남쌈(원형16cm) 200g"/>
    <m/>
    <m/>
    <s v="PNCHCM2412017"/>
  </r>
  <r>
    <x v="3"/>
    <s v="코만"/>
    <s v="FCIU7543714"/>
    <s v="유니온 43차"/>
    <n v="1"/>
    <m/>
    <m/>
    <n v="28"/>
    <n v="2016"/>
    <m/>
    <m/>
    <n v="1"/>
    <s v="45664Container q'ty"/>
    <s v="45664bulk"/>
    <s v="160]"/>
    <s v="bulk"/>
    <s v="몬 라이스누들 3mm 250g"/>
    <m/>
    <m/>
    <s v="KTHSE2401313"/>
  </r>
  <r>
    <x v="3"/>
    <s v="HS트레이딩"/>
    <s v="STXU4553721"/>
    <s v="PAN257739"/>
    <n v="1"/>
    <m/>
    <m/>
    <n v="40"/>
    <m/>
    <n v="40"/>
    <m/>
    <n v="1"/>
    <s v="45664Container q'ty"/>
    <s v="45664Pallet "/>
    <n v="40"/>
    <s v="Pallet "/>
    <s v="LVL 단목"/>
    <m/>
    <m/>
    <s v="012412NA1INC1293"/>
  </r>
  <r>
    <x v="3"/>
    <s v="비앤케이에이"/>
    <s v="LCL"/>
    <m/>
    <m/>
    <m/>
    <n v="1"/>
    <n v="5"/>
    <m/>
    <n v="5"/>
    <m/>
    <n v="0"/>
    <s v="45664Container q'ty"/>
    <s v="45664Pallet "/>
    <n v="5"/>
    <s v="Pallet "/>
    <s v="인고트(브랜드  BANKA)"/>
    <m/>
    <m/>
    <s v="F2-250107"/>
  </r>
  <r>
    <x v="4"/>
    <s v="코만"/>
    <s v="DFSU3099884"/>
    <s v="수리 273차"/>
    <m/>
    <n v="1"/>
    <m/>
    <n v="20"/>
    <n v="20"/>
    <m/>
    <m/>
    <n v="1"/>
    <s v="45665Container q'ty"/>
    <s v="45665Pallet "/>
    <n v="20"/>
    <s v="Pallet "/>
    <s v="수리 쓰리라차소스 20L"/>
    <m/>
    <m/>
    <s v="KTHSE2401312"/>
  </r>
  <r>
    <x v="4"/>
    <s v="코만"/>
    <s v="TEMU5529374"/>
    <s v="수리 277차"/>
    <m/>
    <n v="1"/>
    <m/>
    <n v="20"/>
    <n v="20"/>
    <m/>
    <m/>
    <n v="1"/>
    <s v="45665Container q'ty"/>
    <s v="45665Pallet "/>
    <n v="20"/>
    <s v="Pallet "/>
    <s v="몬 스위트칠리소스 5L"/>
    <m/>
    <m/>
    <s v="KTHSE2401332"/>
  </r>
  <r>
    <x v="4"/>
    <s v="코만"/>
    <s v="TEMU0924144"/>
    <s v="수리 278차"/>
    <m/>
    <n v="1"/>
    <m/>
    <n v="3"/>
    <n v="3"/>
    <m/>
    <m/>
    <n v="1"/>
    <s v="45665Container q'ty"/>
    <s v="45665Pallet "/>
    <n v="20"/>
    <s v="Pallet "/>
    <s v="수리 칠리페이스트(볶음) 454g"/>
    <m/>
    <m/>
    <s v="KTHSE2401332"/>
  </r>
  <r>
    <x v="4"/>
    <s v="코만"/>
    <s v="TEMU0924144"/>
    <s v="수리 278차"/>
    <m/>
    <m/>
    <m/>
    <n v="4"/>
    <n v="4"/>
    <m/>
    <m/>
    <n v="0"/>
    <s v="45665Container q'ty"/>
    <s v="45665Pallet "/>
    <m/>
    <s v="Pallet "/>
    <s v="수리 칠리페이스트(볶음) 3kg"/>
    <m/>
    <m/>
    <s v="KTHSE2401332"/>
  </r>
  <r>
    <x v="4"/>
    <s v="코만"/>
    <s v="TEMU0924144"/>
    <s v="수리 278차"/>
    <m/>
    <m/>
    <m/>
    <n v="4"/>
    <n v="4"/>
    <m/>
    <m/>
    <n v="0"/>
    <s v="45665Container q'ty"/>
    <s v="45665Pallet "/>
    <m/>
    <s v="Pallet "/>
    <s v="수리 칠리페이스트(똠얌) 454g"/>
    <m/>
    <m/>
    <s v="KTHSE2401332"/>
  </r>
  <r>
    <x v="4"/>
    <s v="코만"/>
    <s v="TEMU0924144"/>
    <s v="수리 278차"/>
    <m/>
    <m/>
    <m/>
    <n v="9"/>
    <n v="9"/>
    <m/>
    <m/>
    <n v="0"/>
    <s v="45665Container q'ty"/>
    <s v="45665Pallet "/>
    <m/>
    <s v="Pallet "/>
    <s v="수리 칠리페이스트(똠얌) 3kg"/>
    <m/>
    <m/>
    <s v="KTHSE2401332"/>
  </r>
  <r>
    <x v="4"/>
    <s v="피알로지스틱(토호식품)"/>
    <s v="SITU2651170"/>
    <s v="023194"/>
    <m/>
    <n v="1"/>
    <m/>
    <n v="5"/>
    <n v="550"/>
    <m/>
    <m/>
    <n v="1"/>
    <s v="45665Container q'ty"/>
    <s v="45665bulk"/>
    <n v="240"/>
    <s v="bulk"/>
    <s v="후쿠진스케"/>
    <m/>
    <m/>
    <s v="SITTAGIN427418"/>
  </r>
  <r>
    <x v="4"/>
    <s v="피알로지스틱(토호식품)"/>
    <s v="SITU2651170"/>
    <s v="023194"/>
    <m/>
    <m/>
    <m/>
    <n v="4"/>
    <n v="400"/>
    <m/>
    <m/>
    <n v="0"/>
    <s v="45665Container q'ty"/>
    <s v="45665bulk"/>
    <n v="240"/>
    <s v="bulk"/>
    <s v="아오갓빠스케"/>
    <m/>
    <m/>
    <s v="SITTAGIN427418"/>
  </r>
  <r>
    <x v="4"/>
    <s v="피알로지스틱(토호식품)"/>
    <s v="SITU2651170"/>
    <s v="023194"/>
    <m/>
    <m/>
    <m/>
    <n v="1"/>
    <n v="100"/>
    <m/>
    <m/>
    <n v="0"/>
    <s v="45665Container q'ty"/>
    <s v="45665bulk"/>
    <n v="240"/>
    <s v="bulk"/>
    <s v="시바스케"/>
    <m/>
    <m/>
    <s v="SITTAGIN427418"/>
  </r>
  <r>
    <x v="4"/>
    <s v="피알로지스틱(토호식품)"/>
    <s v="SITU2651170"/>
    <s v="023194"/>
    <m/>
    <m/>
    <m/>
    <n v="9"/>
    <n v="1000"/>
    <m/>
    <m/>
    <n v="0"/>
    <s v="45665Container q'ty"/>
    <s v="45665bulk"/>
    <n v="240"/>
    <s v="bulk"/>
    <s v="타카나"/>
    <m/>
    <m/>
    <s v="SITTAGIN427418"/>
  </r>
  <r>
    <x v="4"/>
    <s v="HS트레이딩"/>
    <s v="CAIU7239961"/>
    <s v="PAN257724"/>
    <n v="1"/>
    <m/>
    <m/>
    <n v="28"/>
    <m/>
    <n v="28"/>
    <m/>
    <n v="1"/>
    <s v="45665Container q'ty"/>
    <s v="45665Pallet "/>
    <n v="40"/>
    <s v="Pallet "/>
    <s v="LVL 단목"/>
    <m/>
    <m/>
    <s v="012412NA1INC1293"/>
  </r>
  <r>
    <x v="5"/>
    <s v="코만"/>
    <s v="KMTU7463772"/>
    <s v="수리 266차"/>
    <m/>
    <n v="1"/>
    <m/>
    <n v="20"/>
    <n v="20"/>
    <m/>
    <m/>
    <n v="1"/>
    <s v="45666Container q'ty"/>
    <s v="45666Pallet "/>
    <n v="20"/>
    <s v="Pallet "/>
    <s v="하이몬 월남쌈소스 295ml"/>
    <m/>
    <m/>
    <s v="KTHSE2401332"/>
  </r>
  <r>
    <x v="5"/>
    <s v="코만"/>
    <s v="TEMU1963171"/>
    <s v="수리 274차"/>
    <m/>
    <n v="1"/>
    <m/>
    <n v="20"/>
    <n v="20"/>
    <m/>
    <m/>
    <n v="1"/>
    <s v="45666Container q'ty"/>
    <s v="45666Pallet "/>
    <n v="20"/>
    <s v="Pallet "/>
    <s v="몬 스위트칠리소스 5L"/>
    <m/>
    <m/>
    <s v="KTHSE2401332"/>
  </r>
  <r>
    <x v="5"/>
    <s v="코만"/>
    <s v="SEGU2972084"/>
    <s v="수리 275차"/>
    <m/>
    <n v="1"/>
    <m/>
    <n v="20"/>
    <n v="20"/>
    <m/>
    <m/>
    <n v="1"/>
    <s v="45666Container q'ty"/>
    <s v="45666Pallet "/>
    <n v="20"/>
    <s v="Pallet "/>
    <s v="몬 스위트칠리소스 5L"/>
    <m/>
    <m/>
    <s v="KTHSE2401332"/>
  </r>
  <r>
    <x v="5"/>
    <s v="코만"/>
    <s v="SEGU2442280"/>
    <s v="수리 276차"/>
    <m/>
    <n v="1"/>
    <m/>
    <n v="20"/>
    <n v="20"/>
    <m/>
    <m/>
    <n v="1"/>
    <s v="45666Container q'ty"/>
    <s v="45666Pallet "/>
    <n v="20"/>
    <s v="Pallet "/>
    <s v="몬 스위트칠리소스 5L"/>
    <m/>
    <m/>
    <s v="KTHSE2401332"/>
  </r>
  <r>
    <x v="5"/>
    <s v="HS트레이딩"/>
    <s v="EGSU1263158"/>
    <s v="EMCSTD0333"/>
    <n v="1"/>
    <m/>
    <m/>
    <n v="18"/>
    <m/>
    <n v="18"/>
    <m/>
    <n v="1"/>
    <s v="45666Container q'ty"/>
    <s v="45666Pallet "/>
    <n v="40"/>
    <s v="Pallet "/>
    <s v="합판(11MM)"/>
    <m/>
    <m/>
    <s v="INC2412965"/>
  </r>
  <r>
    <x v="5"/>
    <s v="HS트레이딩"/>
    <s v="EMCU8808820"/>
    <s v="EMCSTD0913"/>
    <n v="1"/>
    <m/>
    <m/>
    <n v="18"/>
    <m/>
    <n v="18"/>
    <m/>
    <n v="1"/>
    <s v="45666Container q'ty"/>
    <s v="45666Pallet "/>
    <n v="40"/>
    <s v="Pallet "/>
    <s v="합판(11MM)"/>
    <m/>
    <m/>
    <s v="INC2412965"/>
  </r>
  <r>
    <x v="5"/>
    <s v="스위치코리아"/>
    <s v="WDFU1223619"/>
    <n v="33267"/>
    <m/>
    <n v="1"/>
    <m/>
    <n v="0"/>
    <m/>
    <n v="261"/>
    <m/>
    <n v="1"/>
    <s v="45666Container q'ty"/>
    <s v="45666bulk"/>
    <n v="40"/>
    <s v="bulk"/>
    <s v="전자부품"/>
    <m/>
    <m/>
    <s v="WDFCGBF30642118"/>
  </r>
  <r>
    <x v="5"/>
    <s v="비앤케이에이"/>
    <s v="LCL"/>
    <m/>
    <m/>
    <m/>
    <n v="1"/>
    <n v="5"/>
    <m/>
    <n v="5"/>
    <m/>
    <n v="0"/>
    <s v="45666Container q'ty"/>
    <s v="45666Pallet "/>
    <n v="5"/>
    <s v="Pallet "/>
    <s v="인고트(브랜드  BANKA)"/>
    <m/>
    <m/>
    <s v="F2-250109"/>
  </r>
  <r>
    <x v="6"/>
    <s v="코만"/>
    <s v="NSSU7089637"/>
    <s v="세계 145차"/>
    <n v="1"/>
    <m/>
    <m/>
    <n v="10"/>
    <n v="10"/>
    <m/>
    <m/>
    <n v="1"/>
    <s v="45667Container q'ty"/>
    <s v="45667Pallet "/>
    <n v="40"/>
    <s v="Pallet "/>
    <s v="뉴 월남쌈(원형16cm) 300g"/>
    <m/>
    <m/>
    <s v="PNCHCM2412016"/>
  </r>
  <r>
    <x v="6"/>
    <s v="코만"/>
    <s v="NSSU7089637"/>
    <s v="세계 146차"/>
    <m/>
    <m/>
    <m/>
    <n v="5"/>
    <n v="5"/>
    <m/>
    <m/>
    <n v="0"/>
    <s v="45667Container q'ty"/>
    <s v="45667Pallet "/>
    <m/>
    <s v="Pallet "/>
    <s v="몬 월남쌈(원형16cm) 200g*16(홈플용)"/>
    <m/>
    <m/>
    <s v="PNCHCM2412016"/>
  </r>
  <r>
    <x v="6"/>
    <s v="코만"/>
    <s v="NSSU7089637"/>
    <s v="세계 146차"/>
    <m/>
    <m/>
    <m/>
    <n v="5"/>
    <n v="5"/>
    <m/>
    <m/>
    <n v="0"/>
    <s v="45667Container q'ty"/>
    <s v="45667Pallet "/>
    <m/>
    <s v="Pallet "/>
    <s v="몬 현미월남쌈(원형16cm) 200g*16(홈플용)"/>
    <m/>
    <m/>
    <s v="PNCHCM2412016"/>
  </r>
  <r>
    <x v="6"/>
    <s v="코만"/>
    <s v="POLU4508507"/>
    <s v="세계 147차"/>
    <n v="1"/>
    <m/>
    <m/>
    <n v="10"/>
    <n v="10"/>
    <m/>
    <m/>
    <n v="1"/>
    <s v="45667Container q'ty"/>
    <s v="45667Pallet "/>
    <n v="40"/>
    <s v="Pallet "/>
    <s v="뉴 월남쌈(원형16cm) 300g"/>
    <m/>
    <m/>
    <s v="PNCHCM2501010"/>
  </r>
  <r>
    <x v="6"/>
    <s v="코만"/>
    <s v="POLU4508507"/>
    <s v="세계 148차"/>
    <m/>
    <m/>
    <m/>
    <n v="5"/>
    <n v="5"/>
    <m/>
    <m/>
    <n v="0"/>
    <s v="45667Container q'ty"/>
    <s v="45667Pallet "/>
    <m/>
    <s v="Pallet "/>
    <s v="몬 월남쌈(원형16cm) 100g(24입)"/>
    <m/>
    <m/>
    <s v="PNCHCM2501010"/>
  </r>
  <r>
    <x v="6"/>
    <s v="코만"/>
    <s v="POLU4508507"/>
    <s v="세계 148차"/>
    <m/>
    <m/>
    <m/>
    <n v="5"/>
    <n v="5"/>
    <m/>
    <m/>
    <n v="0"/>
    <s v="45667Container q'ty"/>
    <s v="45667Pallet "/>
    <m/>
    <s v="Pallet "/>
    <s v="몬 월남쌈(원형16cm) 200g*16(홈플용)"/>
    <m/>
    <m/>
    <s v="PNCHCM2501010"/>
  </r>
  <r>
    <x v="6"/>
    <s v="HS트레이딩"/>
    <s v="GAOU6396862"/>
    <s v="EMCSTD0923"/>
    <n v="1"/>
    <m/>
    <m/>
    <n v="18"/>
    <m/>
    <n v="18"/>
    <m/>
    <n v="1"/>
    <s v="45667Container q'ty"/>
    <s v="45667Pallet "/>
    <n v="50"/>
    <s v="Pallet "/>
    <s v="합판(11MM)"/>
    <m/>
    <m/>
    <s v="INC2412965"/>
  </r>
  <r>
    <x v="6"/>
    <s v="HS트레이딩"/>
    <s v="EITU1173391"/>
    <s v="EMCMRN7074"/>
    <n v="1"/>
    <m/>
    <m/>
    <n v="18"/>
    <m/>
    <n v="18"/>
    <m/>
    <n v="1"/>
    <s v="45667Container q'ty"/>
    <s v="45667Pallet "/>
    <n v="50"/>
    <s v="Pallet "/>
    <s v="합판(11MM)"/>
    <m/>
    <m/>
    <s v="INC2412966"/>
  </r>
  <r>
    <x v="7"/>
    <s v="HS트레이딩"/>
    <s v="EITU9357667"/>
    <s v="EMCSTD0903"/>
    <n v="1"/>
    <m/>
    <m/>
    <n v="18"/>
    <m/>
    <n v="18"/>
    <m/>
    <n v="1"/>
    <s v="45668Container q'ty"/>
    <s v="45668Pallet "/>
    <n v="50"/>
    <s v="Pallet "/>
    <s v="합판(11MM)"/>
    <m/>
    <m/>
    <s v="INC2412966"/>
  </r>
  <r>
    <x v="8"/>
    <s v="코만"/>
    <s v="HDMU2722848"/>
    <s v="MARS AUSTRALIA 5차"/>
    <m/>
    <n v="1"/>
    <m/>
    <n v="4"/>
    <n v="4"/>
    <m/>
    <m/>
    <n v="1"/>
    <s v="45670Container q'ty"/>
    <s v="45670Pallet "/>
    <n v="20"/>
    <s v="Pallet "/>
    <s v="민트젤리 290g"/>
    <m/>
    <m/>
    <s v="PLF1551201C"/>
  </r>
  <r>
    <x v="8"/>
    <s v="코만"/>
    <s v="HDMU2722848"/>
    <s v="MARS AUSTRALIA 5차"/>
    <m/>
    <m/>
    <m/>
    <n v="5"/>
    <n v="255"/>
    <m/>
    <m/>
    <n v="0"/>
    <s v="45670Container q'ty"/>
    <s v="45670Pallet "/>
    <m/>
    <s v="Pallet "/>
    <s v="민트젤리 3kg"/>
    <m/>
    <m/>
    <s v="PLF1551201C"/>
  </r>
  <r>
    <x v="8"/>
    <s v="코만"/>
    <s v="FFAU4253102"/>
    <s v="유니온 44차"/>
    <n v="1"/>
    <m/>
    <m/>
    <n v="28"/>
    <n v="2016"/>
    <m/>
    <m/>
    <n v="1"/>
    <s v="45670Container q'ty"/>
    <s v="45670bulk"/>
    <n v="160"/>
    <s v="bulk"/>
    <s v="몬 라이스누들 1mm 250g"/>
    <m/>
    <m/>
    <s v="KTHSE2500010"/>
  </r>
  <r>
    <x v="8"/>
    <s v="코만"/>
    <s v="TEMU7213209"/>
    <s v="유니온 45차"/>
    <n v="1"/>
    <m/>
    <m/>
    <n v="20"/>
    <n v="1440"/>
    <m/>
    <m/>
    <n v="1"/>
    <s v="45670Container q'ty"/>
    <s v="45670bulk"/>
    <n v="160"/>
    <s v="bulk"/>
    <s v="몬 라이스누들 5mm 250g"/>
    <m/>
    <m/>
    <s v="KTHSE2500009"/>
  </r>
  <r>
    <x v="8"/>
    <s v="코만"/>
    <s v="TEMU7213209"/>
    <s v="유니온 45차"/>
    <m/>
    <m/>
    <m/>
    <n v="8"/>
    <n v="576"/>
    <m/>
    <m/>
    <n v="0"/>
    <s v="45670Container q'ty"/>
    <s v="45670bulk"/>
    <m/>
    <s v="bulk"/>
    <s v="몬 라이스누들 10mm 250g"/>
    <m/>
    <m/>
    <s v="KTHSE2500009"/>
  </r>
  <r>
    <x v="8"/>
    <s v="HS트레이딩"/>
    <s v="SEKU5494975"/>
    <s v="CKLVN309263"/>
    <n v="1"/>
    <m/>
    <m/>
    <n v="40"/>
    <m/>
    <n v="86400"/>
    <m/>
    <n v="1"/>
    <s v="45670Container q'ty"/>
    <s v="45670Pallet "/>
    <n v="40"/>
    <s v="Pallet "/>
    <s v="칩블럭"/>
    <m/>
    <m/>
    <s v="012412MA7INC1320"/>
  </r>
  <r>
    <x v="8"/>
    <s v="피알로지스틱(유구수산)"/>
    <s v="SKHU9832725"/>
    <s v="E09111"/>
    <n v="1"/>
    <m/>
    <m/>
    <n v="17"/>
    <m/>
    <n v="17"/>
    <m/>
    <n v="1"/>
    <s v="45670Container q'ty"/>
    <s v="45670Pallet "/>
    <n v="40"/>
    <s v="Pallet "/>
    <s v="SEA MUD CLEANING MANCHINE PLASTIC BASIN"/>
    <m/>
    <m/>
    <s v="JYPRWH2501030"/>
  </r>
  <r>
    <x v="8"/>
    <s v="시노로지스"/>
    <s v="LCL"/>
    <m/>
    <m/>
    <m/>
    <n v="1"/>
    <n v="20"/>
    <n v="800"/>
    <m/>
    <m/>
    <n v="0"/>
    <s v="45670Container q'ty"/>
    <s v="45670Pallet "/>
    <n v="10"/>
    <s v="Pallet "/>
    <s v="25KG설탕(5KG*5EA)"/>
    <m/>
    <m/>
    <s v="SUNEM0161324"/>
  </r>
  <r>
    <x v="8"/>
    <s v="비앤케이에이"/>
    <s v="LCL"/>
    <m/>
    <m/>
    <m/>
    <n v="1"/>
    <n v="5"/>
    <m/>
    <n v="5"/>
    <m/>
    <n v="0"/>
    <s v="45670Container q'ty"/>
    <s v="45670Pallet "/>
    <n v="5"/>
    <s v="Pallet "/>
    <s v="인고트(브랜드  BANKA)"/>
    <m/>
    <m/>
    <s v="F2-250113"/>
  </r>
  <r>
    <x v="9"/>
    <s v="코만"/>
    <s v="FTAU1084393"/>
    <s v="수리 282차"/>
    <m/>
    <n v="1"/>
    <m/>
    <n v="19"/>
    <n v="19"/>
    <m/>
    <m/>
    <n v="1"/>
    <s v="45671Container q'ty"/>
    <s v="45671Pallet "/>
    <n v="20"/>
    <s v="Pallet "/>
    <s v="몬 스위트칠리소스 5L"/>
    <m/>
    <m/>
    <s v="KTHSE2500011"/>
  </r>
  <r>
    <x v="9"/>
    <s v="코만"/>
    <s v="FTAU1084393"/>
    <s v="수리 282차"/>
    <m/>
    <m/>
    <m/>
    <n v="1"/>
    <n v="1"/>
    <m/>
    <m/>
    <n v="0"/>
    <s v="45671Container q'ty"/>
    <s v="45671Pallet "/>
    <m/>
    <s v="Pallet "/>
    <s v="수리 칠리오일 295ml"/>
    <m/>
    <m/>
    <s v="KTHSE2500011"/>
  </r>
  <r>
    <x v="9"/>
    <s v="코만"/>
    <s v="SEGU3133900"/>
    <s v="수리 283차"/>
    <m/>
    <n v="1"/>
    <m/>
    <n v="20"/>
    <n v="20"/>
    <m/>
    <m/>
    <n v="1"/>
    <s v="45671Container q'ty"/>
    <s v="45671Pallet "/>
    <n v="20"/>
    <s v="Pallet "/>
    <s v="수리 파타이소스 5L"/>
    <m/>
    <m/>
    <s v="KTHSE2500011"/>
  </r>
  <r>
    <x v="9"/>
    <s v="코만"/>
    <s v="FCIU6524366"/>
    <s v="수리 285차"/>
    <m/>
    <n v="1"/>
    <m/>
    <n v="20"/>
    <n v="20"/>
    <m/>
    <m/>
    <n v="1"/>
    <s v="45671Container q'ty"/>
    <s v="45671Pallet "/>
    <n v="20"/>
    <s v="Pallet "/>
    <s v="수리 쓰리라차소스 20L"/>
    <m/>
    <m/>
    <s v="KTHSE2500011"/>
  </r>
  <r>
    <x v="9"/>
    <s v="피알로지스틱(토호식품)"/>
    <s v="BSIU3029129"/>
    <s v="PANP689205"/>
    <m/>
    <n v="1"/>
    <m/>
    <n v="6"/>
    <n v="500"/>
    <m/>
    <m/>
    <n v="1"/>
    <s v="45671Container q'ty"/>
    <s v="45671bulk"/>
    <n v="180"/>
    <s v="bulk"/>
    <s v="백초생강"/>
    <m/>
    <m/>
    <s v="JYPRQD2501028"/>
  </r>
  <r>
    <x v="9"/>
    <s v="피알로지스틱(토호식품)"/>
    <s v="BSIU3029129"/>
    <s v="PANP689205"/>
    <m/>
    <m/>
    <m/>
    <n v="10"/>
    <n v="800"/>
    <m/>
    <m/>
    <n v="0"/>
    <s v="45671Container q'ty"/>
    <s v="45671bulk"/>
    <m/>
    <s v="bulk"/>
    <s v="적초생강"/>
    <m/>
    <m/>
    <s v="JYPRQD2501028"/>
  </r>
  <r>
    <x v="9"/>
    <s v="피알로지스틱(토호식품)"/>
    <s v="BSIU3029129"/>
    <s v="PANP689205"/>
    <m/>
    <m/>
    <m/>
    <n v="3"/>
    <n v="200"/>
    <m/>
    <m/>
    <n v="0"/>
    <s v="45671Container q'ty"/>
    <s v="45671bulk"/>
    <m/>
    <s v="bulk"/>
    <s v="백초생강(채)"/>
    <m/>
    <m/>
    <s v="JYPRQD2501028"/>
  </r>
  <r>
    <x v="9"/>
    <s v="피알로지스틱(토호식품)"/>
    <s v="BSIU3029129"/>
    <s v="PANP689205"/>
    <m/>
    <m/>
    <m/>
    <n v="3"/>
    <n v="200"/>
    <m/>
    <m/>
    <n v="0"/>
    <s v="45671Container q'ty"/>
    <s v="45671bulk"/>
    <m/>
    <s v="bulk"/>
    <s v="적초생강(채)"/>
    <m/>
    <m/>
    <s v="JYPRQD2501028"/>
  </r>
  <r>
    <x v="10"/>
    <s v="코만"/>
    <s v="FTAU1115869"/>
    <s v="수리 260차"/>
    <m/>
    <n v="1"/>
    <m/>
    <n v="17"/>
    <n v="17"/>
    <m/>
    <m/>
    <n v="1"/>
    <s v="45672Container q'ty"/>
    <s v="45672Pallet "/>
    <n v="20"/>
    <s v="Pallet "/>
    <s v="몬 스위트칠리소스 200ml"/>
    <m/>
    <m/>
    <s v="KTHSE2500011"/>
  </r>
  <r>
    <x v="10"/>
    <s v="코만"/>
    <s v="FTAU1115869"/>
    <s v="수리 260차"/>
    <m/>
    <m/>
    <m/>
    <n v="3"/>
    <n v="3"/>
    <m/>
    <m/>
    <n v="0"/>
    <s v="45672Container q'ty"/>
    <s v="45672Pallet "/>
    <m/>
    <s v="Pallet "/>
    <s v="수리 레드칠리피클 227g"/>
    <m/>
    <m/>
    <s v="KTHSE2500011"/>
  </r>
  <r>
    <x v="10"/>
    <s v="코만"/>
    <s v="FTAU1058394"/>
    <s v="수리 279차"/>
    <m/>
    <n v="1"/>
    <m/>
    <n v="20"/>
    <n v="20"/>
    <m/>
    <m/>
    <n v="1"/>
    <s v="45672Container q'ty"/>
    <s v="45672Pallet "/>
    <n v="20"/>
    <s v="Pallet "/>
    <s v="몬 스위트칠리소스 295ml"/>
    <m/>
    <m/>
    <s v="KTHSE2500011"/>
  </r>
  <r>
    <x v="10"/>
    <s v="코만"/>
    <s v="FTAU1118277"/>
    <s v="수리 280차"/>
    <m/>
    <n v="1"/>
    <m/>
    <n v="10"/>
    <n v="10"/>
    <m/>
    <m/>
    <n v="1"/>
    <s v="45672Container q'ty"/>
    <s v="45672Pallet "/>
    <n v="20"/>
    <s v="Pallet "/>
    <s v="몬 스위트칠리소스 295ml"/>
    <m/>
    <m/>
    <s v="KTHSE2500011"/>
  </r>
  <r>
    <x v="10"/>
    <s v="코만"/>
    <s v="FTAU1118277"/>
    <s v="수리 280차"/>
    <m/>
    <m/>
    <m/>
    <n v="10"/>
    <n v="10"/>
    <m/>
    <m/>
    <n v="0"/>
    <s v="45672Container q'ty"/>
    <s v="45672Pallet "/>
    <m/>
    <s v="Pallet "/>
    <s v="몬 스위트칠리소스 5L"/>
    <m/>
    <m/>
    <s v="KTHSE2500011"/>
  </r>
  <r>
    <x v="10"/>
    <s v="피알로지스틱(토호식품)"/>
    <s v="GWSU5000405"/>
    <s v="SKY008566"/>
    <m/>
    <n v="1"/>
    <m/>
    <n v="15"/>
    <n v="968"/>
    <m/>
    <m/>
    <n v="1"/>
    <s v="45672Container q'ty"/>
    <s v="45672bulk"/>
    <n v="80"/>
    <s v="bulk"/>
    <s v="마늘"/>
    <m/>
    <m/>
    <s v="YZJ2141EQDIH605"/>
  </r>
  <r>
    <x v="10"/>
    <s v="비앤케이에이"/>
    <s v="LCL"/>
    <m/>
    <m/>
    <m/>
    <n v="1"/>
    <n v="5"/>
    <m/>
    <n v="5"/>
    <m/>
    <n v="0"/>
    <s v="45672Container q'ty"/>
    <s v="45672Pallet "/>
    <n v="5"/>
    <s v="Pallet "/>
    <s v="인고트(브랜드  MSG)"/>
    <m/>
    <m/>
    <s v="F2-250115"/>
  </r>
  <r>
    <x v="11"/>
    <s v="코만"/>
    <s v="DFSU1506770"/>
    <s v="스퀴드 9차"/>
    <m/>
    <n v="1"/>
    <m/>
    <n v="3"/>
    <n v="3"/>
    <m/>
    <m/>
    <n v="1"/>
    <s v="45673Container q'ty"/>
    <s v="45673Pallet "/>
    <n v="20"/>
    <s v="Pallet "/>
    <s v="스퀴드 휘시소스 300ml"/>
    <m/>
    <m/>
    <s v="HFIBKO24C077"/>
  </r>
  <r>
    <x v="11"/>
    <s v="코만"/>
    <s v="DFSU1506770"/>
    <s v="스퀴드 9차"/>
    <m/>
    <m/>
    <m/>
    <n v="1"/>
    <n v="1"/>
    <m/>
    <m/>
    <n v="0"/>
    <s v="45673Container q'ty"/>
    <s v="45673Pallet "/>
    <m/>
    <s v="Pallet "/>
    <s v="스퀴드 휘시소스 700ml"/>
    <m/>
    <m/>
    <s v="HFIBKO24C077"/>
  </r>
  <r>
    <x v="11"/>
    <s v="코만"/>
    <s v="DFSU1506770"/>
    <s v="스퀴드 9차"/>
    <m/>
    <m/>
    <m/>
    <n v="12"/>
    <n v="12"/>
    <m/>
    <m/>
    <n v="0"/>
    <s v="45673Container q'ty"/>
    <s v="45673Pallet "/>
    <m/>
    <s v="Pallet "/>
    <s v="스퀴드 휘시소스 4500ml"/>
    <m/>
    <m/>
    <s v="HFIBKO24C077"/>
  </r>
  <r>
    <x v="11"/>
    <s v="피알로지스틱(토호식품)"/>
    <s v="CAIU6385149"/>
    <s v="PANP658835"/>
    <m/>
    <n v="1"/>
    <m/>
    <n v="5"/>
    <n v="501"/>
    <m/>
    <m/>
    <n v="1"/>
    <s v="45673Container q'ty"/>
    <s v="45673bulk"/>
    <n v="180"/>
    <s v="bulk"/>
    <s v="단무지 슬라이스"/>
    <m/>
    <m/>
    <s v="POBUTAO250180406"/>
  </r>
  <r>
    <x v="11"/>
    <s v="피알로지스틱(토호식품)"/>
    <s v="CAIU6385149"/>
    <s v="PANP658835"/>
    <m/>
    <m/>
    <m/>
    <n v="4"/>
    <n v="399"/>
    <m/>
    <m/>
    <n v="0"/>
    <s v="45673Container q'ty"/>
    <s v="45673bulk"/>
    <m/>
    <s v="bulk"/>
    <s v="단무지 알밥"/>
    <m/>
    <m/>
    <s v="POBUTAO250180406"/>
  </r>
  <r>
    <x v="11"/>
    <s v="피알로지스틱(토호식품)"/>
    <s v="CAIU6385149"/>
    <s v="PANP658835"/>
    <m/>
    <m/>
    <m/>
    <n v="2"/>
    <n v="200"/>
    <m/>
    <m/>
    <n v="0"/>
    <s v="45673Container q'ty"/>
    <s v="45673bulk"/>
    <m/>
    <s v="bulk"/>
    <s v="샌기리다이꽁 채"/>
    <m/>
    <m/>
    <s v="POBUTAO250180406"/>
  </r>
  <r>
    <x v="11"/>
    <s v="피알로지스틱(토호식품)"/>
    <s v="CAIU6385149"/>
    <s v="PANP658835"/>
    <m/>
    <m/>
    <m/>
    <n v="5"/>
    <n v="600"/>
    <m/>
    <m/>
    <n v="0"/>
    <s v="45673Container q'ty"/>
    <s v="45673bulk"/>
    <m/>
    <s v="bulk"/>
    <s v="샌기리다이꽁 알밥"/>
    <m/>
    <m/>
    <s v="POBUTAO250180406"/>
  </r>
  <r>
    <x v="11"/>
    <s v="피알로지스틱(토호식품)"/>
    <s v="CAIU6385149"/>
    <s v="PANP658835"/>
    <m/>
    <m/>
    <m/>
    <n v="1"/>
    <n v="100"/>
    <m/>
    <m/>
    <n v="0"/>
    <s v="45673Container q'ty"/>
    <s v="45673bulk"/>
    <m/>
    <s v="bulk"/>
    <s v="쯔보즈케"/>
    <m/>
    <m/>
    <s v="POBUTAO250180406"/>
  </r>
  <r>
    <x v="11"/>
    <s v="피알로지스틱(토호식품)"/>
    <s v="CAIU6385149"/>
    <s v="PANP658835"/>
    <m/>
    <m/>
    <m/>
    <n v="1"/>
    <n v="100"/>
    <m/>
    <m/>
    <n v="0"/>
    <s v="45673Container q'ty"/>
    <s v="45673bulk"/>
    <m/>
    <s v="bulk"/>
    <s v="백단무지 슬라이스"/>
    <m/>
    <m/>
    <s v="POBUTAO250180406"/>
  </r>
  <r>
    <x v="11"/>
    <s v="케이비켐㈜"/>
    <s v="FDCU0445871"/>
    <n v="2123867"/>
    <n v="1"/>
    <m/>
    <m/>
    <n v="18"/>
    <m/>
    <n v="990"/>
    <m/>
    <n v="1"/>
    <s v="45673Container q'ty"/>
    <s v="45673Pallet "/>
    <n v="40"/>
    <s v="Pallet "/>
    <s v="합성수지"/>
    <m/>
    <m/>
    <s v="ONEYGOAE41650300"/>
  </r>
  <r>
    <x v="11"/>
    <s v="비앤케이에이"/>
    <s v="LCL"/>
    <m/>
    <m/>
    <m/>
    <n v="1"/>
    <n v="5"/>
    <m/>
    <n v="5"/>
    <m/>
    <n v="0"/>
    <s v="45673Container q'ty"/>
    <s v="45673Pallet "/>
    <n v="5"/>
    <s v="Pallet "/>
    <s v="인고트(브랜드  MSG)"/>
    <m/>
    <m/>
    <s v="F2-250116"/>
  </r>
  <r>
    <x v="11"/>
    <s v="스위치코리아"/>
    <s v="WDFU1211990"/>
    <n v="234757"/>
    <m/>
    <n v="1"/>
    <m/>
    <n v="0"/>
    <m/>
    <n v="445"/>
    <m/>
    <n v="1"/>
    <s v="45673Container q'ty"/>
    <s v="45673bulk"/>
    <n v="40"/>
    <s v="bulk"/>
    <s v="전자부품"/>
    <m/>
    <m/>
    <s v="WDFCGBF30672117"/>
  </r>
  <r>
    <x v="12"/>
    <s v="HS트레이딩"/>
    <s v="SKHU8931847"/>
    <n v="959268"/>
    <n v="1"/>
    <m/>
    <m/>
    <n v="59"/>
    <m/>
    <n v="59"/>
    <m/>
    <n v="1"/>
    <s v="45674Container q'ty"/>
    <s v="45674Pallet "/>
    <n v="40"/>
    <s v="Pallet "/>
    <s v="LVL 단목"/>
    <m/>
    <m/>
    <s v="012501DU2INC0125"/>
  </r>
  <r>
    <x v="12"/>
    <s v="HS트레이딩"/>
    <s v="TEMU8589401"/>
    <s v="CKLVN309694"/>
    <n v="1"/>
    <m/>
    <m/>
    <n v="16"/>
    <m/>
    <n v="16"/>
    <m/>
    <n v="1"/>
    <s v="45674Container q'ty"/>
    <s v="45674Pallet "/>
    <n v="40"/>
    <s v="Pallet "/>
    <s v="합판(14MM)"/>
    <m/>
    <m/>
    <s v="WWTINC25010001"/>
  </r>
  <r>
    <x v="13"/>
    <s v="코만"/>
    <s v="FFAU4308397"/>
    <s v="유니온 46차"/>
    <n v="1"/>
    <m/>
    <m/>
    <n v="28"/>
    <n v="2016"/>
    <m/>
    <m/>
    <n v="1"/>
    <s v="45677Container q'ty"/>
    <s v="45677bulk"/>
    <n v="210"/>
    <s v="bulk"/>
    <s v="몬 라이스누들 3mm 250g"/>
    <m/>
    <m/>
    <s v="KTHSE2500012"/>
  </r>
  <r>
    <x v="13"/>
    <s v="코만"/>
    <s v="TEMU4342310"/>
    <s v="수리 284차"/>
    <m/>
    <n v="1"/>
    <m/>
    <n v="10"/>
    <n v="10"/>
    <m/>
    <m/>
    <n v="1"/>
    <s v="45677Container q'ty"/>
    <s v="45677Pallet "/>
    <n v="40"/>
    <s v="Pallet "/>
    <s v="몬 스위트칠리소스 5L"/>
    <m/>
    <m/>
    <s v="KTHSE2500013"/>
  </r>
  <r>
    <x v="13"/>
    <s v="코만"/>
    <s v="TEMU4342310"/>
    <s v="콘타이 2차"/>
    <m/>
    <m/>
    <m/>
    <n v="10"/>
    <n v="10"/>
    <m/>
    <m/>
    <n v="0"/>
    <s v="45677Container q'ty"/>
    <s v="45677Pallet "/>
    <m/>
    <s v="Pallet "/>
    <s v="코코넛 크림 파우더 370g"/>
    <m/>
    <m/>
    <s v="KTHSE2500014"/>
  </r>
  <r>
    <x v="13"/>
    <s v="피알로지스틱(토호식품)"/>
    <s v="DFSU2969001"/>
    <s v="CV090927"/>
    <m/>
    <n v="1"/>
    <m/>
    <n v="14"/>
    <n v="400"/>
    <m/>
    <m/>
    <n v="1"/>
    <s v="45677Container q'ty"/>
    <s v="45677bulk"/>
    <n v="80"/>
    <s v="bulk"/>
    <s v="목이버섯A"/>
    <m/>
    <m/>
    <s v="XMZ7256436270"/>
  </r>
  <r>
    <x v="13"/>
    <s v="피알로지스틱(토호식품)"/>
    <s v="DFSU2969001"/>
    <s v="CV090927"/>
    <m/>
    <m/>
    <m/>
    <n v="2"/>
    <n v="60"/>
    <m/>
    <m/>
    <n v="0"/>
    <s v="45677Container q'ty"/>
    <s v="45677bulk"/>
    <m/>
    <s v="bulk"/>
    <s v="목이버섯B"/>
    <m/>
    <m/>
    <s v="XMZ7256436270"/>
  </r>
  <r>
    <x v="13"/>
    <s v="피알로지스틱(토호식품)"/>
    <s v="TEMU5594153"/>
    <s v="004467"/>
    <m/>
    <n v="1"/>
    <m/>
    <n v="5"/>
    <n v="500"/>
    <m/>
    <m/>
    <n v="1"/>
    <s v="45677Container q'ty"/>
    <s v="45677bulk"/>
    <n v="120"/>
    <s v="bulk"/>
    <s v="안키모 250g"/>
    <m/>
    <m/>
    <s v="COHEAR265YN046"/>
  </r>
  <r>
    <x v="13"/>
    <s v="피알로지스틱(토호식품)"/>
    <s v="TEMU5594153"/>
    <s v="004467"/>
    <m/>
    <m/>
    <m/>
    <n v="15"/>
    <n v="700"/>
    <m/>
    <m/>
    <n v="0"/>
    <s v="45677Container q'ty"/>
    <s v="45677bulk"/>
    <m/>
    <s v="bulk"/>
    <s v="안키모 200g"/>
    <m/>
    <m/>
    <s v="COHEAR265YN046"/>
  </r>
  <r>
    <x v="13"/>
    <s v="SPCGFS(시노관세사)"/>
    <s v="LCL"/>
    <m/>
    <m/>
    <m/>
    <n v="1"/>
    <n v="1"/>
    <n v="15"/>
    <m/>
    <m/>
    <n v="0"/>
    <s v="45677Container q'ty"/>
    <s v="45677Pallet "/>
    <n v="5"/>
    <s v="Pallet "/>
    <s v="블루컬러"/>
    <m/>
    <m/>
    <s v="GXAUS24122432"/>
  </r>
  <r>
    <x v="14"/>
    <s v="코만"/>
    <s v="TCNU5189865"/>
    <s v="르네 33차"/>
    <n v="1"/>
    <m/>
    <m/>
    <n v="14"/>
    <n v="14"/>
    <m/>
    <m/>
    <n v="1"/>
    <s v="45678Container q'ty"/>
    <s v="45678Pallet "/>
    <n v="40"/>
    <s v="Pallet "/>
    <s v="홀그레인 머스타드 820g"/>
    <m/>
    <m/>
    <s v="OO35264"/>
  </r>
  <r>
    <x v="14"/>
    <s v="코만"/>
    <s v="TCNU5189865"/>
    <s v="르네 33차"/>
    <m/>
    <m/>
    <m/>
    <n v="10"/>
    <n v="10"/>
    <m/>
    <m/>
    <n v="0"/>
    <s v="45678Container q'ty"/>
    <s v="45678Pallet "/>
    <m/>
    <s v="Pallet "/>
    <s v="홀그레인 머스타드 5kg"/>
    <m/>
    <m/>
    <s v="OO35264"/>
  </r>
  <r>
    <x v="14"/>
    <s v="코만"/>
    <s v="TCNU5189865"/>
    <s v="르네 33차"/>
    <m/>
    <m/>
    <m/>
    <n v="5"/>
    <n v="5"/>
    <m/>
    <m/>
    <n v="0"/>
    <s v="45678Container q'ty"/>
    <s v="45678Pallet "/>
    <m/>
    <s v="Pallet "/>
    <s v="디존 머스타드 850g"/>
    <m/>
    <m/>
    <s v="OO35264"/>
  </r>
  <r>
    <x v="14"/>
    <s v="코만"/>
    <s v="TCNU5189865"/>
    <s v="르네 33차"/>
    <m/>
    <m/>
    <m/>
    <n v="10"/>
    <n v="10"/>
    <m/>
    <m/>
    <n v="0"/>
    <s v="45678Container q'ty"/>
    <s v="45678Pallet "/>
    <m/>
    <s v="Pallet "/>
    <s v="디존 머스타드 5kg"/>
    <m/>
    <m/>
    <s v="OO35264"/>
  </r>
  <r>
    <x v="14"/>
    <s v="코만"/>
    <s v="KKFU8113737"/>
    <s v="르네 34차"/>
    <n v="1"/>
    <m/>
    <m/>
    <n v="25"/>
    <n v="25"/>
    <m/>
    <m/>
    <n v="1"/>
    <s v="45678Container q'ty"/>
    <s v="45678Pallet "/>
    <n v="40"/>
    <s v="Pallet "/>
    <s v="홀그레인 머스타드 820g"/>
    <m/>
    <m/>
    <s v="OO35336"/>
  </r>
  <r>
    <x v="14"/>
    <s v="코만"/>
    <s v="KKFU8113737"/>
    <s v="르네 34차"/>
    <m/>
    <m/>
    <m/>
    <n v="10"/>
    <n v="10"/>
    <m/>
    <m/>
    <n v="0"/>
    <s v="45678Container q'ty"/>
    <s v="45678Pallet "/>
    <m/>
    <s v="Pallet "/>
    <s v="홀그레인 머스타드 5kg"/>
    <m/>
    <m/>
    <s v="OO35336"/>
  </r>
  <r>
    <x v="14"/>
    <s v="케이비켐㈜"/>
    <s v="DFSU7657942"/>
    <s v="SKLCH006058"/>
    <n v="1"/>
    <m/>
    <m/>
    <n v="16"/>
    <m/>
    <n v="960"/>
    <m/>
    <n v="1"/>
    <s v="45678Container q'ty"/>
    <s v="45678Pallet "/>
    <n v="40"/>
    <s v="Pallet "/>
    <s v="합성수지"/>
    <m/>
    <m/>
    <s v="SNKO190241104060"/>
  </r>
  <r>
    <x v="14"/>
    <s v="웰에프아이"/>
    <s v="WDFU1214962"/>
    <s v="0297883"/>
    <m/>
    <n v="1"/>
    <m/>
    <n v="17"/>
    <n v="17"/>
    <m/>
    <m/>
    <n v="1"/>
    <s v="45678Container q'ty"/>
    <s v="45678Pallet "/>
    <n v="20"/>
    <s v="Pallet "/>
    <s v="폴리글리시톨시럽 드럼"/>
    <m/>
    <m/>
    <s v="SDTINC2501035"/>
  </r>
  <r>
    <x v="14"/>
    <s v="시노관세사(서울아이씨)"/>
    <s v="LCL"/>
    <m/>
    <m/>
    <m/>
    <n v="1"/>
    <n v="1"/>
    <n v="4"/>
    <m/>
    <m/>
    <n v="0"/>
    <s v="45678Container q'ty"/>
    <s v="45678Pallet "/>
    <m/>
    <s v="Pallet "/>
    <s v="제일인산칼륨"/>
    <m/>
    <m/>
    <s v="LYFRLYIF1256506C"/>
  </r>
  <r>
    <x v="14"/>
    <s v="시노관세사(서울아이씨)"/>
    <s v="LCL"/>
    <m/>
    <m/>
    <m/>
    <m/>
    <n v="0"/>
    <n v="4"/>
    <m/>
    <m/>
    <n v="0"/>
    <s v="45678Container q'ty"/>
    <s v="45678Pallet "/>
    <m/>
    <s v="Pallet "/>
    <s v="제이인산칼륨"/>
    <m/>
    <m/>
    <s v="LYFRLYIF1256506C"/>
  </r>
  <r>
    <x v="15"/>
    <s v="코만"/>
    <s v="FCIU7229540"/>
    <s v="세계 149차"/>
    <n v="1"/>
    <m/>
    <m/>
    <n v="10"/>
    <n v="10"/>
    <m/>
    <m/>
    <n v="1"/>
    <s v="45679Container q'ty"/>
    <s v="45679Pallet "/>
    <n v="40"/>
    <s v="Pallet "/>
    <s v="몬 월남쌈(원형16cm) 200g"/>
    <m/>
    <m/>
    <s v="PNCHCM2501011"/>
  </r>
  <r>
    <x v="15"/>
    <s v="코만"/>
    <s v="FCIU7229540"/>
    <s v="세계 150차"/>
    <m/>
    <m/>
    <m/>
    <n v="10"/>
    <n v="10"/>
    <m/>
    <m/>
    <n v="0"/>
    <s v="45679Container q'ty"/>
    <s v="45679Pallet "/>
    <m/>
    <s v="Pallet "/>
    <s v="몬 월남쌈(사각16cm) 200g"/>
    <m/>
    <m/>
    <s v="PNCHCM2501011"/>
  </r>
  <r>
    <x v="15"/>
    <s v="코만"/>
    <s v="TRHU5783994"/>
    <s v="세계 151차"/>
    <n v="1"/>
    <m/>
    <m/>
    <n v="10"/>
    <n v="10"/>
    <m/>
    <m/>
    <n v="1"/>
    <s v="45679Container q'ty"/>
    <s v="45679Pallet "/>
    <n v="40"/>
    <s v="Pallet "/>
    <s v="뉴 월남쌈(원형16cm) 300g"/>
    <m/>
    <m/>
    <s v="PNCHCM2501012"/>
  </r>
  <r>
    <x v="15"/>
    <s v="코만"/>
    <s v="TRHU5783994"/>
    <s v="세계 152차"/>
    <m/>
    <m/>
    <m/>
    <n v="8"/>
    <n v="8"/>
    <m/>
    <m/>
    <n v="0"/>
    <s v="45679Container q'ty"/>
    <s v="45679Pallet "/>
    <m/>
    <s v="Pallet "/>
    <s v="뉴 월남쌈(원형16cm) 300g"/>
    <m/>
    <m/>
    <s v="PNCHCM2501012"/>
  </r>
  <r>
    <x v="15"/>
    <s v="코만"/>
    <s v="TRHU5783994"/>
    <s v="세계 152차"/>
    <m/>
    <m/>
    <m/>
    <n v="2"/>
    <n v="2"/>
    <m/>
    <m/>
    <n v="0"/>
    <s v="45679Container q'ty"/>
    <s v="45679Pallet "/>
    <m/>
    <s v="Pallet "/>
    <s v="뉴 월남쌈(원형18cm) 300g"/>
    <m/>
    <m/>
    <s v="PNCHCM2501012"/>
  </r>
  <r>
    <x v="15"/>
    <s v="케이비켐㈜"/>
    <s v="SEGU5473915"/>
    <s v="SKLCH006073"/>
    <n v="1"/>
    <m/>
    <m/>
    <n v="16"/>
    <m/>
    <n v="960"/>
    <m/>
    <n v="1"/>
    <s v="45679Container q'ty"/>
    <s v="45679Pallet "/>
    <n v="40"/>
    <s v="Pallet "/>
    <s v="합성수지"/>
    <m/>
    <m/>
    <s v="SNKO190241104060"/>
  </r>
  <r>
    <x v="15"/>
    <s v="HS트레이딩"/>
    <s v="FFAU4647030"/>
    <s v="000317"/>
    <n v="1"/>
    <m/>
    <m/>
    <n v="40"/>
    <m/>
    <n v="86400"/>
    <m/>
    <n v="1"/>
    <s v="45679Container q'ty"/>
    <s v="45679Pallet "/>
    <n v="40"/>
    <s v="Pallet "/>
    <s v="칩블럭"/>
    <m/>
    <m/>
    <s v="012412TP4INC1446"/>
  </r>
  <r>
    <x v="15"/>
    <s v="HS트레이딩"/>
    <s v="TLLU8900068"/>
    <s v="DYL658357"/>
    <n v="1"/>
    <m/>
    <m/>
    <n v="40"/>
    <m/>
    <n v="86400"/>
    <m/>
    <n v="1"/>
    <s v="45679Container q'ty"/>
    <s v="45679Pallet "/>
    <n v="40"/>
    <s v="Pallet "/>
    <s v="칩블럭"/>
    <m/>
    <m/>
    <s v="012412TP4INC1446"/>
  </r>
  <r>
    <x v="16"/>
    <s v="코만"/>
    <s v="SKLU2348851"/>
    <s v="타이코코넛 12차"/>
    <m/>
    <n v="1"/>
    <m/>
    <n v="10"/>
    <n v="10"/>
    <m/>
    <m/>
    <n v="1"/>
    <s v="45680Container q'ty"/>
    <s v="45680Pallet "/>
    <n v="20"/>
    <s v="Pallet "/>
    <s v="몬 코코넛밀크 400ml"/>
    <m/>
    <m/>
    <s v="HFIBKO251002"/>
  </r>
  <r>
    <x v="16"/>
    <s v="코만"/>
    <s v="KMTU7427121"/>
    <s v="수리 267차"/>
    <m/>
    <n v="1"/>
    <m/>
    <n v="20"/>
    <n v="20"/>
    <m/>
    <m/>
    <n v="1"/>
    <s v="45680Container q'ty"/>
    <s v="45680Pallet "/>
    <n v="20"/>
    <s v="Pallet "/>
    <s v="하이몬 월남쌈소스 295ml"/>
    <m/>
    <m/>
    <s v="KTHSE2500015"/>
  </r>
  <r>
    <x v="16"/>
    <s v="시노로지스"/>
    <s v="CAIU6624069"/>
    <s v="SM684286"/>
    <m/>
    <n v="1"/>
    <m/>
    <n v="23"/>
    <n v="920"/>
    <m/>
    <m/>
    <n v="1"/>
    <s v="45680Container q'ty"/>
    <s v="45680bulk"/>
    <n v="160"/>
    <s v="bulk"/>
    <s v="25KG설탕(티알코리아)"/>
    <m/>
    <m/>
    <s v="SMLMBKK4A9223200"/>
  </r>
  <r>
    <x v="16"/>
    <s v="시노로지스"/>
    <s v="SMCU2016650"/>
    <s v="SM684222"/>
    <m/>
    <n v="1"/>
    <m/>
    <n v="23"/>
    <n v="920"/>
    <m/>
    <m/>
    <n v="1"/>
    <s v="45680Container q'ty"/>
    <s v="45680bulk"/>
    <n v="160"/>
    <s v="bulk"/>
    <s v="25KG설탕(티알코리아)"/>
    <m/>
    <m/>
    <s v="SMLMBKK4A9223200"/>
  </r>
  <r>
    <x v="16"/>
    <s v="시노로지스"/>
    <s v="CAIU6430762"/>
    <s v="SM684277"/>
    <m/>
    <n v="1"/>
    <m/>
    <n v="23"/>
    <n v="920"/>
    <m/>
    <m/>
    <n v="1"/>
    <s v="45680Container q'ty"/>
    <s v="45680bulk"/>
    <n v="160"/>
    <s v="bulk"/>
    <s v="25KG설탕(해인에프에스)"/>
    <m/>
    <m/>
    <s v="SMLMBKK4A9223200"/>
  </r>
  <r>
    <x v="16"/>
    <s v="시노로지스"/>
    <s v="CAIU6618301"/>
    <s v="SM684298"/>
    <m/>
    <n v="1"/>
    <m/>
    <n v="23"/>
    <n v="920"/>
    <m/>
    <m/>
    <n v="1"/>
    <s v="45680Container q'ty"/>
    <s v="45680bulk"/>
    <n v="160"/>
    <s v="bulk"/>
    <s v="25KG설탕(해인에프에스)"/>
    <m/>
    <m/>
    <s v="SMLMBKK4A9223200"/>
  </r>
  <r>
    <x v="16"/>
    <s v="시노로지스"/>
    <s v="FCGU2321759"/>
    <s v="SM684256"/>
    <m/>
    <n v="1"/>
    <m/>
    <n v="23"/>
    <n v="920"/>
    <m/>
    <m/>
    <n v="1"/>
    <s v="45680Container q'ty"/>
    <s v="45680bulk"/>
    <n v="160"/>
    <s v="bulk"/>
    <s v="25KG설탕(해인에프에스)"/>
    <m/>
    <m/>
    <s v="SMLMBKK4A9223200"/>
  </r>
  <r>
    <x v="16"/>
    <s v="케이비켐㈜"/>
    <s v="UETU5138139"/>
    <s v="SKLCH006031"/>
    <n v="1"/>
    <m/>
    <m/>
    <n v="16"/>
    <m/>
    <n v="960"/>
    <m/>
    <n v="1"/>
    <s v="45680Container q'ty"/>
    <s v="45680Pallet "/>
    <n v="40"/>
    <s v="Pallet "/>
    <s v="합성수지"/>
    <m/>
    <m/>
    <s v="SNKO190241104060"/>
  </r>
  <r>
    <x v="16"/>
    <s v="HS트레이딩"/>
    <s v="TXGU8458894"/>
    <s v="CKLVN308058"/>
    <n v="1"/>
    <m/>
    <m/>
    <n v="40"/>
    <m/>
    <n v="86400"/>
    <m/>
    <n v="1"/>
    <s v="45680Container q'ty"/>
    <s v="45680Pallet "/>
    <n v="40"/>
    <s v="Pallet "/>
    <s v="칩블럭"/>
    <m/>
    <m/>
    <s v="012501TP4INC0681"/>
  </r>
  <r>
    <x v="16"/>
    <s v="HS트레이딩"/>
    <s v="DFSU7600891"/>
    <s v="HAS1512224"/>
    <n v="1"/>
    <m/>
    <m/>
    <n v="16"/>
    <m/>
    <n v="16"/>
    <m/>
    <n v="1"/>
    <s v="45680Container q'ty"/>
    <s v="45680Pallet "/>
    <n v="40"/>
    <s v="Pallet "/>
    <s v="합판(14MM)"/>
    <m/>
    <m/>
    <s v="WWTINC2501018"/>
  </r>
  <r>
    <x v="16"/>
    <s v="비앤케이에이"/>
    <s v="LCL"/>
    <m/>
    <m/>
    <m/>
    <n v="1"/>
    <n v="5"/>
    <m/>
    <n v="5"/>
    <m/>
    <n v="0"/>
    <s v="45680Container q'ty"/>
    <s v="45680Pallet "/>
    <n v="5"/>
    <s v="Pallet "/>
    <s v="인고트(브랜드  MSG)"/>
    <m/>
    <m/>
    <s v="F2-250123"/>
  </r>
  <r>
    <x v="17"/>
    <s v="코만"/>
    <s v="BSIU3147190"/>
    <s v="손순복 17차"/>
    <m/>
    <n v="1"/>
    <m/>
    <n v="10"/>
    <n v="10"/>
    <m/>
    <m/>
    <n v="1"/>
    <s v="45681Container q'ty"/>
    <s v="45681Pallet "/>
    <n v="20"/>
    <s v="Pallet "/>
    <s v="에그누들 454g"/>
    <m/>
    <m/>
    <s v="BFSZ2501050"/>
  </r>
  <r>
    <x v="17"/>
    <s v="시노로지스"/>
    <s v="SMCU2022150"/>
    <s v="SM684281"/>
    <m/>
    <n v="1"/>
    <m/>
    <n v="23"/>
    <n v="920"/>
    <m/>
    <m/>
    <n v="1"/>
    <s v="45681Container q'ty"/>
    <s v="45681bulk"/>
    <n v="160"/>
    <s v="bulk"/>
    <s v="25KG설탕(티알코리아)"/>
    <m/>
    <m/>
    <s v="SMLMBKK4A9223200"/>
  </r>
  <r>
    <x v="17"/>
    <s v="시노로지스"/>
    <s v="SMCU2039722"/>
    <s v="SM684285"/>
    <m/>
    <n v="1"/>
    <m/>
    <n v="23"/>
    <n v="920"/>
    <m/>
    <m/>
    <n v="1"/>
    <s v="45681Container q'ty"/>
    <s v="45681bulk"/>
    <n v="160"/>
    <s v="bulk"/>
    <s v="25KG설탕(티알코리아)"/>
    <m/>
    <m/>
    <s v="SMLMBKK4A9223200"/>
  </r>
  <r>
    <x v="17"/>
    <s v="시노로지스"/>
    <s v="SMCU2016809"/>
    <s v="SM684225"/>
    <m/>
    <n v="1"/>
    <m/>
    <n v="23"/>
    <n v="920"/>
    <m/>
    <m/>
    <n v="1"/>
    <s v="45681Container q'ty"/>
    <s v="45681bulk"/>
    <n v="160"/>
    <s v="bulk"/>
    <s v="25KG설탕(해인에프에스)"/>
    <m/>
    <m/>
    <s v="SMLMBKK4A9223200"/>
  </r>
  <r>
    <x v="17"/>
    <s v="케이비켐㈜"/>
    <s v="SKHU8206748"/>
    <s v="SKLCH006069"/>
    <n v="1"/>
    <m/>
    <m/>
    <n v="16"/>
    <m/>
    <n v="960"/>
    <m/>
    <n v="1"/>
    <s v="45681Container q'ty"/>
    <s v="45681Pallet "/>
    <n v="40"/>
    <s v="Pallet "/>
    <s v="합성수지"/>
    <m/>
    <m/>
    <s v="SNKO190241104060"/>
  </r>
  <r>
    <x v="17"/>
    <s v="HS트레이딩"/>
    <s v="SKHU6438868"/>
    <n v="959253"/>
    <n v="1"/>
    <m/>
    <m/>
    <n v="18"/>
    <m/>
    <n v="18"/>
    <m/>
    <n v="1"/>
    <s v="45681Container q'ty"/>
    <s v="45681Pallet "/>
    <n v="40"/>
    <s v="Pallet "/>
    <s v="합판(11MM)"/>
    <m/>
    <m/>
    <s v="INC2501034"/>
  </r>
  <r>
    <x v="17"/>
    <s v="HS트레이딩"/>
    <s v="SKHU8124296"/>
    <n v="959319"/>
    <n v="1"/>
    <m/>
    <m/>
    <n v="18"/>
    <m/>
    <n v="18"/>
    <m/>
    <n v="1"/>
    <s v="45681Container q'ty"/>
    <s v="45681Pallet "/>
    <n v="40"/>
    <s v="Pallet "/>
    <s v="합판(11MM)"/>
    <m/>
    <m/>
    <s v="INC2501034"/>
  </r>
  <r>
    <x v="17"/>
    <s v="피알로지스틱(토호식품)"/>
    <s v="CAIU6809442"/>
    <s v="PANP659469"/>
    <m/>
    <n v="1"/>
    <m/>
    <n v="1"/>
    <n v="100"/>
    <m/>
    <m/>
    <n v="1"/>
    <s v="45681Container q'ty"/>
    <s v="45681bulk"/>
    <n v="180"/>
    <s v="bulk"/>
    <s v="단무지1KG"/>
    <m/>
    <m/>
    <s v="POBUTAO250181037"/>
  </r>
  <r>
    <x v="17"/>
    <s v="피알로지스틱(토호식품)"/>
    <s v="CAIU6809442"/>
    <s v="PANP659469"/>
    <m/>
    <m/>
    <m/>
    <n v="5"/>
    <n v="600"/>
    <m/>
    <m/>
    <n v="0"/>
    <s v="45681Container q'ty"/>
    <s v="45681bulk"/>
    <m/>
    <s v="bulk"/>
    <s v="단무지(슬)"/>
    <m/>
    <m/>
    <s v="POBUTAO250181037"/>
  </r>
  <r>
    <x v="17"/>
    <s v="피알로지스틱(토호식품)"/>
    <s v="CAIU6809442"/>
    <s v="PANP659469"/>
    <m/>
    <m/>
    <m/>
    <n v="2"/>
    <n v="200"/>
    <m/>
    <m/>
    <n v="0"/>
    <s v="45681Container q'ty"/>
    <s v="45681bulk"/>
    <m/>
    <s v="bulk"/>
    <s v="샌기리(채)"/>
    <m/>
    <m/>
    <s v="POBUTAO250181037"/>
  </r>
  <r>
    <x v="17"/>
    <s v="피알로지스틱(토호식품)"/>
    <s v="CAIU6809442"/>
    <s v="PANP659469"/>
    <m/>
    <m/>
    <m/>
    <n v="9"/>
    <n v="1000"/>
    <m/>
    <m/>
    <n v="0"/>
    <s v="45681Container q'ty"/>
    <s v="45681bulk"/>
    <m/>
    <s v="bulk"/>
    <s v="샌기리(알밥)"/>
    <m/>
    <m/>
    <s v="POBUTAO250181037"/>
  </r>
  <r>
    <x v="17"/>
    <s v="피알로지스틱(토호식품)"/>
    <s v="CAIU6809442"/>
    <s v="PANP659469"/>
    <m/>
    <m/>
    <m/>
    <n v="1"/>
    <n v="60"/>
    <m/>
    <m/>
    <n v="0"/>
    <s v="45681Container q'ty"/>
    <s v="45681bulk"/>
    <m/>
    <s v="bulk"/>
    <s v="우엉"/>
    <m/>
    <m/>
    <s v="POBUTAO250181037"/>
  </r>
  <r>
    <x v="17"/>
    <s v="피알로지스틱(토호식품)"/>
    <s v="DFSU2667552"/>
    <s v="PANP659456"/>
    <m/>
    <n v="1"/>
    <m/>
    <n v="9"/>
    <n v="700"/>
    <m/>
    <m/>
    <n v="1"/>
    <s v="45681Container q'ty"/>
    <s v="45681bulk"/>
    <n v="180"/>
    <s v="bulk"/>
    <s v="백초생강"/>
    <m/>
    <m/>
    <s v="JYPRQD2501075"/>
  </r>
  <r>
    <x v="17"/>
    <s v="피알로지스틱(토호식품)"/>
    <s v="DFSU2667552"/>
    <s v="PANP659456"/>
    <m/>
    <m/>
    <m/>
    <n v="10"/>
    <n v="800"/>
    <m/>
    <m/>
    <n v="0"/>
    <s v="45681Container q'ty"/>
    <s v="45681bulk"/>
    <m/>
    <s v="bulk"/>
    <s v="적초생강"/>
    <m/>
    <m/>
    <s v="JYPRQD2501075"/>
  </r>
  <r>
    <x v="17"/>
    <s v="피알로지스틱(토호식품)"/>
    <s v="DFSU2667552"/>
    <s v="PANP659456"/>
    <m/>
    <m/>
    <m/>
    <n v="2"/>
    <n v="160"/>
    <m/>
    <m/>
    <n v="0"/>
    <s v="45681Container q'ty"/>
    <s v="45681bulk"/>
    <m/>
    <s v="bulk"/>
    <s v="적초생강(채)"/>
    <m/>
    <m/>
    <s v="JYPRQD2501075"/>
  </r>
  <r>
    <x v="17"/>
    <s v="피알로지스틱(토호식품)"/>
    <s v="DFSU2667552"/>
    <s v="PANP659456"/>
    <m/>
    <m/>
    <m/>
    <n v="1"/>
    <n v="50"/>
    <m/>
    <m/>
    <n v="0"/>
    <s v="45681Container q'ty"/>
    <s v="45681bulk"/>
    <m/>
    <s v="bulk"/>
    <s v="백초생강(채)"/>
    <m/>
    <m/>
    <s v="JYPRQD2501075"/>
  </r>
  <r>
    <x v="17"/>
    <s v="SPCGFS(시노관세사)"/>
    <s v="LCL"/>
    <m/>
    <m/>
    <m/>
    <n v="1"/>
    <n v="3"/>
    <n v="60"/>
    <m/>
    <m/>
    <n v="0"/>
    <s v="45681Container q'ty"/>
    <s v="45681bulk"/>
    <m/>
    <s v="bulk"/>
    <s v="동결건조 블루베리 분말"/>
    <m/>
    <m/>
    <s v="WTAOINC25013052"/>
  </r>
  <r>
    <x v="17"/>
    <s v="SPCGFS(시노관세사)"/>
    <s v="LCL"/>
    <m/>
    <m/>
    <m/>
    <m/>
    <n v="0"/>
    <n v="5"/>
    <m/>
    <m/>
    <n v="0"/>
    <s v="45681Container q'ty"/>
    <s v="45681bulk"/>
    <m/>
    <s v="bulk"/>
    <s v="동결건조 블루베리 분말"/>
    <m/>
    <m/>
    <s v="WTAOINC25013052"/>
  </r>
  <r>
    <x v="18"/>
    <s v="코만"/>
    <s v="ONEU2056134"/>
    <s v="안티치콜리 22차"/>
    <m/>
    <n v="1"/>
    <m/>
    <n v="10"/>
    <n v="10"/>
    <m/>
    <m/>
    <n v="1"/>
    <s v="45682Container q'ty"/>
    <s v="45682Pallet "/>
    <n v="20"/>
    <s v="Pallet "/>
    <s v="발사믹 크림 500ml"/>
    <m/>
    <m/>
    <s v="AMO242370"/>
  </r>
  <r>
    <x v="19"/>
    <s v="코만"/>
    <s v="FFAU1086995"/>
    <s v="펜타 29차"/>
    <n v="1"/>
    <m/>
    <m/>
    <n v="20"/>
    <n v="718"/>
    <m/>
    <m/>
    <n v="1"/>
    <s v="45688Container q'ty"/>
    <s v="45688Pallet "/>
    <n v="20"/>
    <s v="Pallet "/>
    <s v="하이몬 쌀국수장국 4,5kg"/>
    <m/>
    <m/>
    <s v="KTHSE2500028"/>
  </r>
  <r>
    <x v="19"/>
    <s v="코만"/>
    <s v="TEMU0399323"/>
    <s v="펜타 30차"/>
    <m/>
    <n v="1"/>
    <m/>
    <n v="8"/>
    <n v="8"/>
    <m/>
    <m/>
    <n v="1"/>
    <s v="45688Container q'ty"/>
    <s v="45688Pallet "/>
    <n v="20"/>
    <s v="Pallet "/>
    <s v="하이몬 피넛월남쌈소스 230g"/>
    <m/>
    <m/>
    <s v="KTHSE2500036"/>
  </r>
  <r>
    <x v="19"/>
    <s v="코만"/>
    <s v="TEMU0399323"/>
    <s v="펜타 30차"/>
    <m/>
    <m/>
    <m/>
    <n v="10"/>
    <n v="10"/>
    <m/>
    <m/>
    <n v="0"/>
    <s v="45688Container q'ty"/>
    <s v="45688Pallet "/>
    <m/>
    <s v="Pallet "/>
    <s v="하이몬 피넛월남쌈소스 4,8kg"/>
    <m/>
    <m/>
    <s v="KTHSE2500036"/>
  </r>
  <r>
    <x v="19"/>
    <s v="코만"/>
    <s v="TEMU0399323"/>
    <s v="펜타 30차"/>
    <m/>
    <m/>
    <m/>
    <n v="2"/>
    <n v="2"/>
    <m/>
    <m/>
    <n v="0"/>
    <s v="45688Container q'ty"/>
    <s v="45688Pallet "/>
    <m/>
    <s v="Pallet "/>
    <s v="하이몬 피넛월남쌈소스(홈플용) 230g"/>
    <m/>
    <m/>
    <s v="KTHSE2500036"/>
  </r>
  <r>
    <x v="19"/>
    <s v="코만"/>
    <s v="FCIU7139301"/>
    <s v="유니온 47차"/>
    <n v="1"/>
    <m/>
    <m/>
    <n v="28"/>
    <n v="2016"/>
    <m/>
    <m/>
    <n v="1"/>
    <s v="45688Container q'ty"/>
    <s v="45688bulk"/>
    <n v="180"/>
    <s v="bulk"/>
    <s v="몬 라이스누들 1mm 250g"/>
    <m/>
    <m/>
    <s v="KTHSE2500037"/>
  </r>
  <r>
    <x v="19"/>
    <s v="코만"/>
    <s v="KMTU7393269"/>
    <s v="수리 292차"/>
    <m/>
    <n v="1"/>
    <m/>
    <n v="11"/>
    <n v="11"/>
    <m/>
    <m/>
    <n v="1"/>
    <s v="45688Container q'ty"/>
    <s v="45688Pallet "/>
    <n v="20"/>
    <s v="Pallet "/>
    <s v="몬 스위트칠리소스 5L"/>
    <m/>
    <m/>
    <s v="KTHSE2500033"/>
  </r>
  <r>
    <x v="19"/>
    <s v="코만"/>
    <s v="KMTU7393269"/>
    <s v="수리 292차"/>
    <m/>
    <m/>
    <m/>
    <n v="5"/>
    <n v="5"/>
    <m/>
    <m/>
    <n v="0"/>
    <s v="45688Container q'ty"/>
    <s v="45688Pallet "/>
    <m/>
    <s v="Pallet "/>
    <s v="수리 굴소스 5L"/>
    <m/>
    <m/>
    <s v="KTHSE2500033"/>
  </r>
  <r>
    <x v="19"/>
    <s v="코만"/>
    <s v="KMTU7393269"/>
    <s v="수리 292차"/>
    <m/>
    <m/>
    <m/>
    <n v="1"/>
    <n v="1"/>
    <m/>
    <m/>
    <n v="0"/>
    <s v="45688Container q'ty"/>
    <s v="45688Pallet "/>
    <m/>
    <s v="Pallet "/>
    <s v="수리 소이소스 5L"/>
    <m/>
    <m/>
    <s v="KTHSE2500033"/>
  </r>
  <r>
    <x v="19"/>
    <s v="코만"/>
    <s v="KMTU7393269"/>
    <s v="수리 292차"/>
    <m/>
    <m/>
    <m/>
    <n v="3"/>
    <n v="3"/>
    <m/>
    <m/>
    <n v="0"/>
    <s v="45688Container q'ty"/>
    <s v="45688Pallet "/>
    <m/>
    <s v="Pallet "/>
    <s v="수리 호이신소스 435ml(튜브)"/>
    <m/>
    <m/>
    <s v="KTHSE2500033"/>
  </r>
  <r>
    <x v="19"/>
    <s v="시노로지스"/>
    <s v="SMCU2039893"/>
    <s v="SM684204"/>
    <m/>
    <n v="1"/>
    <m/>
    <n v="23"/>
    <n v="920"/>
    <m/>
    <m/>
    <n v="1"/>
    <s v="45688Container q'ty"/>
    <s v="45688bulk"/>
    <n v="160"/>
    <s v="bulk"/>
    <s v="25KG설탕(티알코리아)"/>
    <m/>
    <m/>
    <s v="SMLMBKK4A9223200"/>
  </r>
  <r>
    <x v="19"/>
    <s v="시노로지스"/>
    <s v="SMCU2038937"/>
    <s v="SM684251"/>
    <m/>
    <n v="1"/>
    <m/>
    <n v="23"/>
    <n v="920"/>
    <m/>
    <m/>
    <n v="1"/>
    <s v="45688Container q'ty"/>
    <s v="45688bulk"/>
    <n v="160"/>
    <s v="bulk"/>
    <s v="25KG설탕(해인에프에스)"/>
    <m/>
    <m/>
    <s v="SMLMBKK4A9223200"/>
  </r>
  <r>
    <x v="19"/>
    <s v="스위치코리아"/>
    <s v="WDFU1220944"/>
    <s v="020556"/>
    <m/>
    <n v="1"/>
    <m/>
    <n v="0"/>
    <m/>
    <n v="461"/>
    <m/>
    <n v="1"/>
    <s v="45688Container q'ty"/>
    <s v="45688bulk"/>
    <n v="40"/>
    <s v="bulk"/>
    <s v="전자부품"/>
    <m/>
    <m/>
    <s v="WDFCGBF30702119"/>
  </r>
  <r>
    <x v="19"/>
    <s v="피알로지스틱(세계주철산업)"/>
    <s v="DWSU2400093"/>
    <s v="0166444"/>
    <m/>
    <n v="1"/>
    <m/>
    <n v="20"/>
    <m/>
    <n v="20"/>
    <m/>
    <n v="1"/>
    <s v="45688Container q'ty"/>
    <s v="45688Pallet "/>
    <n v="20"/>
    <s v="Pallet "/>
    <s v="CAST IRON DRAIN"/>
    <m/>
    <m/>
    <s v="TMXGICHD6860040A"/>
  </r>
  <r>
    <x v="20"/>
    <s v="코만"/>
    <s v="NSSU7100063"/>
    <s v="세계 153차"/>
    <n v="1"/>
    <m/>
    <m/>
    <n v="10"/>
    <n v="10"/>
    <m/>
    <m/>
    <n v="1"/>
    <s v="45691Container q'ty"/>
    <s v="45691Pallet "/>
    <n v="40"/>
    <s v="Pallet "/>
    <s v="몬 월남쌈(원형16cm) 100g(48입)"/>
    <m/>
    <m/>
    <s v="PNCHCM2501013"/>
  </r>
  <r>
    <x v="20"/>
    <s v="코만"/>
    <s v="NSSU7100063"/>
    <s v="세계 154차"/>
    <m/>
    <m/>
    <m/>
    <n v="10"/>
    <n v="10"/>
    <m/>
    <m/>
    <n v="0"/>
    <s v="45691Container q'ty"/>
    <s v="45691Pallet "/>
    <m/>
    <s v="Pallet "/>
    <s v="몬 현미월남쌈(원형16cm) 200g"/>
    <m/>
    <m/>
    <s v="PNCHCM2501013"/>
  </r>
  <r>
    <x v="20"/>
    <s v="코만"/>
    <s v="HALU2425290"/>
    <s v="푸드블레싱 17차"/>
    <m/>
    <n v="1"/>
    <m/>
    <n v="20"/>
    <n v="20"/>
    <m/>
    <m/>
    <n v="1"/>
    <s v="45691Container q'ty"/>
    <s v="45691Pallet "/>
    <n v="20"/>
    <s v="Pallet "/>
    <s v="하이몬 칠리 샤브수끼소스 300ml"/>
    <m/>
    <m/>
    <s v="HFIBKO251044"/>
  </r>
  <r>
    <x v="20"/>
    <s v="코만"/>
    <s v="BSIU2973514"/>
    <s v="타이아시아 24차"/>
    <m/>
    <n v="1"/>
    <m/>
    <n v="8"/>
    <n v="8"/>
    <m/>
    <m/>
    <n v="1"/>
    <s v="45691Container q'ty"/>
    <s v="45691Pallet "/>
    <n v="20"/>
    <s v="Pallet "/>
    <s v="타이누들 1mm 400g"/>
    <m/>
    <m/>
    <s v="KTHSE2500034"/>
  </r>
  <r>
    <x v="20"/>
    <s v="코만"/>
    <s v="BSIU2973514"/>
    <s v="타이아시아 24차"/>
    <m/>
    <m/>
    <m/>
    <n v="2"/>
    <n v="2"/>
    <m/>
    <m/>
    <n v="0"/>
    <s v="45691Container q'ty"/>
    <s v="45691Pallet "/>
    <m/>
    <s v="Pallet "/>
    <s v="타이누들 1mm 4kg"/>
    <m/>
    <m/>
    <s v="KTHSE2500034"/>
  </r>
  <r>
    <x v="20"/>
    <s v="코만"/>
    <s v="BEAU2925096"/>
    <s v="타이아시아 25차"/>
    <m/>
    <n v="1"/>
    <m/>
    <n v="10"/>
    <n v="10"/>
    <m/>
    <m/>
    <n v="1"/>
    <s v="45691Container q'ty"/>
    <s v="45691Pallet "/>
    <n v="180"/>
    <s v="Pallet "/>
    <s v="타이누들 3mm 400g"/>
    <m/>
    <m/>
    <s v="KTHSE2500035"/>
  </r>
  <r>
    <x v="20"/>
    <s v="피알로지스틱(토호식품)"/>
    <s v="BEAU4797498"/>
    <s v="CKL39200"/>
    <n v="1"/>
    <m/>
    <m/>
    <n v="12"/>
    <n v="767"/>
    <m/>
    <m/>
    <n v="1"/>
    <s v="45691Container q'ty"/>
    <s v="45691bulk"/>
    <n v="220"/>
    <s v="bulk"/>
    <s v="튀긴마늘500G(A)"/>
    <m/>
    <m/>
    <s v="CKCOTAO2014535"/>
  </r>
  <r>
    <x v="20"/>
    <s v="피알로지스틱(토호식품)"/>
    <s v="BEAU4797498"/>
    <s v="CKL39200"/>
    <m/>
    <m/>
    <m/>
    <n v="5"/>
    <n v="300"/>
    <m/>
    <m/>
    <n v="0"/>
    <s v="45691Container q'ty"/>
    <s v="45691bulk"/>
    <m/>
    <s v="bulk"/>
    <s v="튀긴마늘150G"/>
    <m/>
    <m/>
    <s v="CKCOTAO2014535"/>
  </r>
  <r>
    <x v="20"/>
    <s v="피알로지스틱(토호식품)"/>
    <s v="BEAU4797498"/>
    <s v="CKL39200"/>
    <m/>
    <m/>
    <m/>
    <n v="16"/>
    <n v="1000"/>
    <m/>
    <m/>
    <n v="0"/>
    <s v="45691Container q'ty"/>
    <s v="45691bulk"/>
    <m/>
    <s v="bulk"/>
    <s v="튀긴마늘500G(B)"/>
    <m/>
    <m/>
    <s v="CKCOTAO2014535"/>
  </r>
  <r>
    <x v="20"/>
    <s v="피알로지스틱(토호식품)"/>
    <s v="BEAU4797498"/>
    <s v="CKL39200"/>
    <m/>
    <m/>
    <m/>
    <n v="1"/>
    <n v="11"/>
    <m/>
    <m/>
    <n v="0"/>
    <s v="45691Container q'ty"/>
    <s v="45691bulk"/>
    <m/>
    <s v="bulk"/>
    <s v="백단무지 슬라이스"/>
    <m/>
    <m/>
    <s v="CKCOTAO2014535"/>
  </r>
  <r>
    <x v="20"/>
    <s v="피알로지스틱(토호식품)"/>
    <s v="BEAU4797498"/>
    <s v="CKL39200"/>
    <m/>
    <m/>
    <m/>
    <n v="1"/>
    <n v="11"/>
    <m/>
    <m/>
    <n v="0"/>
    <s v="45691Container q'ty"/>
    <s v="45691bulk"/>
    <m/>
    <s v="bulk"/>
    <s v="죽순"/>
    <m/>
    <m/>
    <s v="CKCOTAO2014535"/>
  </r>
  <r>
    <x v="20"/>
    <s v="피알로지스틱(토호식품)"/>
    <s v="SITU2885603"/>
    <s v="023368"/>
    <m/>
    <n v="1"/>
    <m/>
    <n v="5"/>
    <n v="500"/>
    <m/>
    <m/>
    <n v="1"/>
    <s v="45691Container q'ty"/>
    <s v="45691bulk"/>
    <n v="240"/>
    <s v="bulk"/>
    <s v="후쿠진스케"/>
    <m/>
    <m/>
    <s v="SITTAGIN435807"/>
  </r>
  <r>
    <x v="20"/>
    <s v="피알로지스틱(토호식품)"/>
    <s v="SITU2885603"/>
    <s v="023368"/>
    <m/>
    <m/>
    <m/>
    <n v="4"/>
    <n v="400"/>
    <m/>
    <m/>
    <n v="0"/>
    <s v="45691Container q'ty"/>
    <s v="45691bulk"/>
    <n v="240"/>
    <s v="bulk"/>
    <s v="아오갓빠스케"/>
    <m/>
    <m/>
    <s v="SITTAGIN435807"/>
  </r>
  <r>
    <x v="20"/>
    <s v="피알로지스틱(토호식품)"/>
    <s v="SITU2885603"/>
    <s v="023368"/>
    <m/>
    <m/>
    <m/>
    <n v="1"/>
    <n v="50"/>
    <m/>
    <m/>
    <n v="0"/>
    <s v="45691Container q'ty"/>
    <s v="45691bulk"/>
    <n v="240"/>
    <s v="bulk"/>
    <s v="시바스케"/>
    <m/>
    <m/>
    <s v="SITTAGIN435807"/>
  </r>
  <r>
    <x v="20"/>
    <s v="피알로지스틱(토호식품)"/>
    <s v="SITU2885603"/>
    <s v="023368"/>
    <m/>
    <m/>
    <m/>
    <n v="9"/>
    <n v="1000"/>
    <m/>
    <m/>
    <n v="0"/>
    <s v="45691Container q'ty"/>
    <s v="45691bulk"/>
    <n v="240"/>
    <s v="bulk"/>
    <s v="타카나"/>
    <m/>
    <m/>
    <s v="SITTAGIN435807"/>
  </r>
  <r>
    <x v="20"/>
    <s v="피알로지스틱(토호식품)"/>
    <s v="SITU2885603"/>
    <s v="023368"/>
    <m/>
    <m/>
    <m/>
    <n v="1"/>
    <n v="100"/>
    <m/>
    <m/>
    <n v="0"/>
    <s v="45691Container q'ty"/>
    <s v="45691bulk"/>
    <n v="240"/>
    <s v="bulk"/>
    <s v="타카나(매운맛)"/>
    <m/>
    <m/>
    <s v="SITTAGIN435807"/>
  </r>
  <r>
    <x v="20"/>
    <s v="HS트레이딩"/>
    <s v="SKLU1552834"/>
    <s v="HAL442079"/>
    <m/>
    <n v="1"/>
    <m/>
    <n v="13"/>
    <n v="13"/>
    <m/>
    <m/>
    <n v="1"/>
    <s v="45691Container q'ty"/>
    <s v="45691Pallet "/>
    <n v="20"/>
    <s v="Pallet "/>
    <s v="DTECH 10L NAOX PET FOOD(액상)"/>
    <m/>
    <m/>
    <s v="HASLS22241201953"/>
  </r>
  <r>
    <x v="20"/>
    <s v="SPCGFS(시노관세사)"/>
    <s v="LCL"/>
    <m/>
    <m/>
    <m/>
    <n v="1"/>
    <n v="1"/>
    <n v="60"/>
    <m/>
    <m/>
    <n v="0"/>
    <s v="45691Container q'ty"/>
    <s v="45691Pallet "/>
    <m/>
    <s v="Pallet "/>
    <s v="딸기 파우다"/>
    <m/>
    <m/>
    <s v="FQDINC25000655"/>
  </r>
  <r>
    <x v="20"/>
    <s v="시노관세사((주)면사랑)"/>
    <s v="LCL"/>
    <m/>
    <m/>
    <m/>
    <n v="1"/>
    <n v="9"/>
    <n v="288"/>
    <m/>
    <m/>
    <n v="0"/>
    <s v="45691Container q'ty"/>
    <s v="45691Pallet "/>
    <m/>
    <s v="Pallet "/>
    <s v="젖산칼륨"/>
    <m/>
    <m/>
    <s v="LYSE25010014"/>
  </r>
  <r>
    <x v="20"/>
    <s v="비앤케이에이"/>
    <s v="LCL"/>
    <m/>
    <m/>
    <m/>
    <n v="1"/>
    <n v="5"/>
    <m/>
    <n v="5"/>
    <m/>
    <n v="0"/>
    <s v="45691Container q'ty"/>
    <s v="45691Pallet "/>
    <n v="5"/>
    <s v="Pallet "/>
    <s v="인고트(브랜드 BANKA)"/>
    <m/>
    <m/>
    <s v="F2-250203"/>
  </r>
  <r>
    <x v="20"/>
    <s v="비앤케이에이"/>
    <s v="LCL"/>
    <m/>
    <m/>
    <m/>
    <n v="1"/>
    <n v="5"/>
    <m/>
    <n v="5"/>
    <m/>
    <n v="0"/>
    <s v="45691Container q'ty"/>
    <s v="45691Pallet "/>
    <n v="5"/>
    <s v="Pallet "/>
    <s v="인고트(브랜드 MSG)"/>
    <m/>
    <m/>
    <s v="F2-250203"/>
  </r>
  <r>
    <x v="21"/>
    <s v="코만"/>
    <s v="TEMU0787381"/>
    <s v="수리 316차"/>
    <m/>
    <n v="1"/>
    <m/>
    <n v="20"/>
    <n v="20"/>
    <m/>
    <m/>
    <n v="1"/>
    <s v="45692Container q'ty"/>
    <s v="45692Pallet "/>
    <n v="20"/>
    <s v="Pallet "/>
    <s v="몬 스위트칠리소스 5L"/>
    <m/>
    <m/>
    <s v="KTHSE2500055"/>
  </r>
  <r>
    <x v="21"/>
    <s v="코만"/>
    <s v="TEMU3907515"/>
    <s v="수리 317차"/>
    <m/>
    <n v="1"/>
    <m/>
    <n v="20"/>
    <n v="20"/>
    <m/>
    <m/>
    <n v="1"/>
    <s v="45692Container q'ty"/>
    <s v="45692Pallet "/>
    <n v="20"/>
    <s v="Pallet "/>
    <s v="몬 스위트칠리소스 5L"/>
    <m/>
    <m/>
    <s v="KTHSE2500055"/>
  </r>
  <r>
    <x v="21"/>
    <s v="코만"/>
    <s v="KMTU7410978"/>
    <s v="수리 321차"/>
    <m/>
    <n v="1"/>
    <m/>
    <n v="20"/>
    <n v="20"/>
    <m/>
    <m/>
    <n v="1"/>
    <s v="45692Container q'ty"/>
    <s v="45692Pallet "/>
    <n v="20"/>
    <s v="Pallet "/>
    <s v="수리 쓰리라차소스 435ml(튜브)"/>
    <m/>
    <m/>
    <s v="KTHSE2500055"/>
  </r>
  <r>
    <x v="21"/>
    <s v="코만"/>
    <s v="SEGU2474190"/>
    <s v="수리 323차"/>
    <m/>
    <n v="1"/>
    <m/>
    <n v="20"/>
    <n v="20"/>
    <m/>
    <m/>
    <n v="1"/>
    <s v="45692Container q'ty"/>
    <s v="45692Pallet "/>
    <n v="20"/>
    <s v="Pallet "/>
    <s v="수리 쓰리라차소스 5L"/>
    <m/>
    <m/>
    <s v="KTHSE2500055"/>
  </r>
  <r>
    <x v="21"/>
    <s v="HS트레이딩"/>
    <s v="BEAU2607330"/>
    <s v="KMC651539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HS트레이딩"/>
    <s v="BEAU2929131"/>
    <s v="KMC651587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HS트레이딩"/>
    <s v="DFSU1876898"/>
    <s v="KMC651586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HS트레이딩"/>
    <s v="FTAU1036796"/>
    <s v="KMC654336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HS트레이딩"/>
    <s v="FTAU1113378"/>
    <s v="KMC654390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HS트레이딩"/>
    <s v="SEGU1527124"/>
    <s v="KMC654337"/>
    <m/>
    <n v="1"/>
    <m/>
    <n v="20"/>
    <n v="20"/>
    <m/>
    <m/>
    <n v="1"/>
    <s v="45692Container q'ty"/>
    <s v="45692Pallet "/>
    <n v="20"/>
    <s v="Pallet "/>
    <s v="톤백설탕"/>
    <m/>
    <m/>
    <s v="KMTCLCH5032914"/>
  </r>
  <r>
    <x v="21"/>
    <s v="자라"/>
    <s v="OOLU8346039"/>
    <s v="SIF430922"/>
    <n v="1"/>
    <m/>
    <m/>
    <n v="4"/>
    <m/>
    <n v="4"/>
    <m/>
    <n v="1"/>
    <s v="45692Container q'ty"/>
    <s v="45692Pallet "/>
    <n v="40"/>
    <s v="Pallet "/>
    <s v="자라자재"/>
    <m/>
    <m/>
    <s v="SHXM2501074B"/>
  </r>
  <r>
    <x v="21"/>
    <s v="비앤케이에이"/>
    <s v="LCL"/>
    <m/>
    <m/>
    <m/>
    <n v="1"/>
    <n v="5"/>
    <m/>
    <n v="5"/>
    <m/>
    <n v="0"/>
    <s v="45692Container q'ty"/>
    <s v="45692Pallet "/>
    <n v="5"/>
    <s v="Pallet "/>
    <s v="인고트(브랜드 BANKA)"/>
    <m/>
    <m/>
    <s v="F2-250204"/>
  </r>
  <r>
    <x v="21"/>
    <s v="코만"/>
    <s v="LCL"/>
    <s v="수출건"/>
    <m/>
    <m/>
    <n v="2"/>
    <n v="4"/>
    <n v="180"/>
    <m/>
    <m/>
    <n v="0"/>
    <s v="45692Container q'ty"/>
    <s v="45692Pallet "/>
    <n v="5"/>
    <s v="Pallet "/>
    <s v="수출건"/>
    <m/>
    <m/>
    <s v="F2-250204(2)"/>
  </r>
  <r>
    <x v="22"/>
    <s v="코만"/>
    <s v="BEAU2601306"/>
    <s v="수리 287차"/>
    <m/>
    <n v="1"/>
    <m/>
    <n v="20"/>
    <n v="20"/>
    <m/>
    <m/>
    <n v="1"/>
    <s v="45693Container q'ty"/>
    <s v="45693Pallet "/>
    <n v="20"/>
    <s v="Pallet "/>
    <s v="몬 스위트칠리소스 200ml"/>
    <m/>
    <m/>
    <s v="KTHSE2500043"/>
  </r>
  <r>
    <x v="22"/>
    <s v="코만"/>
    <s v="BEAU2918646"/>
    <s v="수리 313차"/>
    <m/>
    <n v="1"/>
    <m/>
    <n v="20"/>
    <n v="20"/>
    <m/>
    <m/>
    <n v="1"/>
    <s v="45693Container q'ty"/>
    <s v="45693Pallet "/>
    <n v="20"/>
    <s v="Pallet "/>
    <s v="몬 스위트칠리소스 5L"/>
    <m/>
    <m/>
    <s v="KTHSE2500043"/>
  </r>
  <r>
    <x v="22"/>
    <s v="코만"/>
    <s v="FTAU1072073"/>
    <s v="수리 314차"/>
    <m/>
    <n v="1"/>
    <m/>
    <n v="20"/>
    <n v="20"/>
    <m/>
    <m/>
    <n v="1"/>
    <s v="45693Container q'ty"/>
    <s v="45693Pallet "/>
    <n v="20"/>
    <s v="Pallet "/>
    <s v="몬 스위트칠리소스 5L"/>
    <m/>
    <m/>
    <s v="KTHSE2500043"/>
  </r>
  <r>
    <x v="22"/>
    <s v="코만"/>
    <s v="SEGU2269683"/>
    <s v="수리 315차"/>
    <m/>
    <n v="1"/>
    <m/>
    <n v="20"/>
    <n v="20"/>
    <m/>
    <m/>
    <n v="1"/>
    <s v="45693Container q'ty"/>
    <s v="45693Pallet "/>
    <n v="20"/>
    <s v="Pallet "/>
    <s v="몬 스위트칠리소스 5L"/>
    <m/>
    <m/>
    <s v="KTHSE2500043"/>
  </r>
  <r>
    <x v="22"/>
    <s v="코만"/>
    <s v="SEKU5217728"/>
    <s v="유니온 48차"/>
    <n v="1"/>
    <m/>
    <m/>
    <n v="28"/>
    <n v="2016"/>
    <m/>
    <m/>
    <n v="1"/>
    <s v="45693Container q'ty"/>
    <s v="45693bulk"/>
    <n v="210"/>
    <s v="bulk"/>
    <s v="몬 라이스누들 3mm 250g"/>
    <m/>
    <m/>
    <s v="KTHSE2500061"/>
  </r>
  <r>
    <x v="22"/>
    <s v="HS트레이딩"/>
    <s v="SEGU1849516"/>
    <s v="KMC654347"/>
    <m/>
    <n v="1"/>
    <m/>
    <n v="20"/>
    <n v="20"/>
    <m/>
    <m/>
    <n v="1"/>
    <s v="45693Container q'ty"/>
    <s v="45693Pallet "/>
    <n v="20"/>
    <s v="Pallet "/>
    <s v="톤백설탕"/>
    <m/>
    <m/>
    <s v="KMTCLCH5032914"/>
  </r>
  <r>
    <x v="22"/>
    <s v="HS트레이딩"/>
    <s v="SEGU3145630"/>
    <s v="KMC651540"/>
    <m/>
    <n v="1"/>
    <m/>
    <n v="20"/>
    <n v="20"/>
    <m/>
    <m/>
    <n v="1"/>
    <s v="45693Container q'ty"/>
    <s v="45693Pallet "/>
    <n v="20"/>
    <s v="Pallet "/>
    <s v="톤백설탕"/>
    <m/>
    <m/>
    <s v="KMTCLCH5032914"/>
  </r>
  <r>
    <x v="22"/>
    <s v="HS트레이딩"/>
    <s v="TEMU3289361"/>
    <s v="KMC654342"/>
    <m/>
    <n v="1"/>
    <m/>
    <n v="20"/>
    <n v="20"/>
    <m/>
    <m/>
    <n v="1"/>
    <s v="45693Container q'ty"/>
    <s v="45693Pallet "/>
    <n v="20"/>
    <s v="Pallet "/>
    <s v="톤백설탕"/>
    <m/>
    <m/>
    <s v="KMTCLCH5032914"/>
  </r>
  <r>
    <x v="22"/>
    <s v="HS트레이딩"/>
    <s v="TGBU2633997"/>
    <s v="KMC654399"/>
    <m/>
    <n v="1"/>
    <m/>
    <n v="20"/>
    <n v="20"/>
    <m/>
    <m/>
    <n v="1"/>
    <s v="45693Container q'ty"/>
    <s v="45693Pallet "/>
    <n v="20"/>
    <s v="Pallet "/>
    <s v="톤백설탕"/>
    <m/>
    <m/>
    <s v="KMTCLCH5032914"/>
  </r>
  <r>
    <x v="22"/>
    <s v="HS트레이딩"/>
    <s v="TGBU7066751"/>
    <s v="VS527248"/>
    <n v="1"/>
    <m/>
    <m/>
    <n v="40"/>
    <m/>
    <n v="86400"/>
    <m/>
    <n v="1"/>
    <s v="45693Container q'ty"/>
    <s v="45693Pallet "/>
    <n v="40"/>
    <s v="Pallet "/>
    <s v="칩블럭"/>
    <m/>
    <m/>
    <s v="012501MA7INC0918"/>
  </r>
  <r>
    <x v="22"/>
    <s v="HS트레이딩"/>
    <s v="TXGU6744137"/>
    <s v="CKLVN308148"/>
    <n v="1"/>
    <m/>
    <m/>
    <n v="40"/>
    <m/>
    <n v="86400"/>
    <m/>
    <n v="1"/>
    <s v="45693Container q'ty"/>
    <s v="45693Pallet "/>
    <n v="40"/>
    <s v="Pallet "/>
    <s v="칩블럭"/>
    <m/>
    <m/>
    <s v="012501TP4INC1042"/>
  </r>
  <r>
    <x v="22"/>
    <s v="HS트레이딩"/>
    <s v="SKLU2358654"/>
    <s v="HAL441911"/>
    <m/>
    <n v="1"/>
    <m/>
    <n v="22"/>
    <n v="22"/>
    <m/>
    <m/>
    <n v="1"/>
    <s v="45693Container q'ty"/>
    <s v="45693Pallet "/>
    <n v="20"/>
    <s v="Pallet "/>
    <s v="DTECH 10L NAOX PET FOOD(액상)"/>
    <m/>
    <m/>
    <s v="HASLS22241201955"/>
  </r>
  <r>
    <x v="22"/>
    <s v="자라"/>
    <s v="TRIU0575667"/>
    <s v="SIF436931"/>
    <n v="1"/>
    <m/>
    <m/>
    <n v="2"/>
    <m/>
    <n v="2"/>
    <m/>
    <n v="1"/>
    <s v="45693Container q'ty"/>
    <s v="45693Pallet "/>
    <n v="80"/>
    <s v="Pallet "/>
    <s v="자라자재"/>
    <m/>
    <m/>
    <s v="SHXM2501074B"/>
  </r>
  <r>
    <x v="23"/>
    <s v="코만"/>
    <s v="TEMU5527900"/>
    <s v="수리 286차"/>
    <m/>
    <n v="1"/>
    <m/>
    <n v="20"/>
    <n v="20"/>
    <m/>
    <m/>
    <n v="1"/>
    <s v="45694Container q'ty"/>
    <s v="45694Pallet "/>
    <n v="20"/>
    <s v="Pallet "/>
    <s v="수리 쓰리라차소스 20L"/>
    <m/>
    <m/>
    <s v="KTHSE2500059"/>
  </r>
  <r>
    <x v="23"/>
    <s v="코만"/>
    <s v="BEAU2933933"/>
    <s v="수리 293차"/>
    <m/>
    <n v="1"/>
    <m/>
    <n v="18"/>
    <n v="18"/>
    <m/>
    <m/>
    <n v="1"/>
    <s v="45694Container q'ty"/>
    <s v="45694Pallet "/>
    <n v="20"/>
    <s v="Pallet "/>
    <s v="몬 스위트칠리소스 5L"/>
    <m/>
    <m/>
    <s v="KTHSE2500059"/>
  </r>
  <r>
    <x v="23"/>
    <s v="코만"/>
    <s v="BEAU2933933"/>
    <s v="수리 293차"/>
    <m/>
    <m/>
    <m/>
    <n v="1"/>
    <n v="1"/>
    <m/>
    <m/>
    <n v="0"/>
    <s v="45694Container q'ty"/>
    <s v="45694Pallet "/>
    <m/>
    <s v="Pallet "/>
    <s v="하이몬 해선장소스 260g"/>
    <m/>
    <m/>
    <s v="KTHSE2500059"/>
  </r>
  <r>
    <x v="23"/>
    <s v="코만"/>
    <s v="BEAU2933933"/>
    <s v="수리 293차"/>
    <m/>
    <m/>
    <m/>
    <n v="1"/>
    <n v="1"/>
    <m/>
    <m/>
    <n v="0"/>
    <s v="45694Container q'ty"/>
    <s v="45694Pallet "/>
    <m/>
    <s v="Pallet "/>
    <s v="수리 호이신소스 435ml(튜브)"/>
    <m/>
    <m/>
    <s v="KTHSE2500059"/>
  </r>
  <r>
    <x v="23"/>
    <s v="코만"/>
    <s v="WBPU7079568"/>
    <s v="세계 155차"/>
    <n v="1"/>
    <m/>
    <m/>
    <n v="5"/>
    <n v="5"/>
    <m/>
    <m/>
    <n v="1"/>
    <s v="45694Container q'ty"/>
    <s v="45694Pallet "/>
    <n v="40"/>
    <s v="Pallet "/>
    <s v="뉴 월남쌈(원형16cm) 300g"/>
    <m/>
    <m/>
    <s v="PNCHCM2501014"/>
  </r>
  <r>
    <x v="23"/>
    <s v="코만"/>
    <s v="WBPU7079568"/>
    <s v="세계 155차"/>
    <m/>
    <m/>
    <m/>
    <n v="5"/>
    <n v="5"/>
    <m/>
    <m/>
    <n v="0"/>
    <s v="45694Container q'ty"/>
    <s v="45694Pallet "/>
    <m/>
    <s v="Pallet "/>
    <s v="몬 현미월남쌈(원형16cm) 200g*16(홈플용)"/>
    <m/>
    <m/>
    <s v="PNCHCM2501014"/>
  </r>
  <r>
    <x v="23"/>
    <s v="코만"/>
    <s v="WBPU7079568"/>
    <s v="세계 156차"/>
    <m/>
    <m/>
    <m/>
    <n v="10"/>
    <n v="10"/>
    <m/>
    <m/>
    <n v="0"/>
    <s v="45694Container q'ty"/>
    <s v="45694Pallet "/>
    <m/>
    <s v="Pallet "/>
    <s v="몬 월남쌈(원형16cm) 200g*16(홈플용)"/>
    <m/>
    <m/>
    <s v="PNCHCM2501014"/>
  </r>
  <r>
    <x v="23"/>
    <s v="HS트레이딩"/>
    <s v="FFAU4550409"/>
    <s v="CKLVN314677"/>
    <n v="1"/>
    <m/>
    <m/>
    <n v="18"/>
    <m/>
    <n v="18"/>
    <m/>
    <n v="1"/>
    <s v="45694Container q'ty"/>
    <s v="45694Pallet "/>
    <n v="40"/>
    <s v="Pallet "/>
    <s v="합판(11MM)"/>
    <m/>
    <m/>
    <s v="INC2501070"/>
  </r>
  <r>
    <x v="23"/>
    <s v="비앤케이에이"/>
    <s v="LCL"/>
    <m/>
    <m/>
    <m/>
    <n v="1"/>
    <n v="5"/>
    <m/>
    <n v="5"/>
    <m/>
    <n v="0"/>
    <s v="45694Container q'ty"/>
    <s v="45694Pallet "/>
    <n v="5"/>
    <s v="Pallet "/>
    <s v="인고트(브랜드 BANKA)"/>
    <m/>
    <m/>
    <s v="F2-250206"/>
  </r>
  <r>
    <x v="24"/>
    <s v="코만"/>
    <s v="FCIU7236277"/>
    <s v="세계 157차"/>
    <n v="1"/>
    <m/>
    <m/>
    <n v="10"/>
    <n v="10"/>
    <m/>
    <m/>
    <n v="1"/>
    <s v="45695Container q'ty"/>
    <s v="45695Pallet "/>
    <n v="40"/>
    <s v="Pallet "/>
    <s v="뉴 월남쌈(원형16cm) 300g"/>
    <m/>
    <m/>
    <s v="PNCHCM2501015"/>
  </r>
  <r>
    <x v="24"/>
    <s v="코만"/>
    <s v="FCIU7236277"/>
    <s v="세계 158차"/>
    <m/>
    <m/>
    <m/>
    <n v="8"/>
    <n v="8"/>
    <m/>
    <m/>
    <n v="0"/>
    <s v="45695Container q'ty"/>
    <s v="45695Pallet "/>
    <m/>
    <s v="Pallet "/>
    <s v="뉴 월남쌈(사각16cm) 300g"/>
    <m/>
    <m/>
    <s v="PNCHCM2501015"/>
  </r>
  <r>
    <x v="24"/>
    <s v="코만"/>
    <s v="FCIU7236277"/>
    <s v="세계 158차"/>
    <m/>
    <m/>
    <m/>
    <n v="2"/>
    <n v="2"/>
    <m/>
    <m/>
    <n v="0"/>
    <s v="45695Container q'ty"/>
    <s v="45695Pallet "/>
    <m/>
    <s v="Pallet "/>
    <s v="뉴 월남쌈사탕수수(원형22cm) 500g"/>
    <m/>
    <m/>
    <s v="PNCHCM2501015"/>
  </r>
  <r>
    <x v="24"/>
    <s v="코만"/>
    <s v="FBLU0196832"/>
    <s v="세계 1차"/>
    <n v="1"/>
    <m/>
    <m/>
    <n v="10"/>
    <n v="10"/>
    <m/>
    <m/>
    <n v="1"/>
    <s v="45695Container q'ty"/>
    <s v="45695Pallet "/>
    <n v="40"/>
    <s v="Pallet "/>
    <s v="몬 월남쌈(원형16cm) 200g"/>
    <m/>
    <m/>
    <s v="PNCHCM2501016"/>
  </r>
  <r>
    <x v="24"/>
    <s v="코만"/>
    <s v="FBLU0196832"/>
    <s v="세계 2차"/>
    <m/>
    <m/>
    <m/>
    <n v="10"/>
    <n v="10"/>
    <m/>
    <m/>
    <n v="0"/>
    <s v="45695Container q'ty"/>
    <s v="45695Pallet "/>
    <m/>
    <s v="Pallet "/>
    <s v="몬 월남쌈(원형16cm) 500g"/>
    <m/>
    <m/>
    <s v="PNCHCM2501016"/>
  </r>
  <r>
    <x v="24"/>
    <s v="HS트레이딩"/>
    <s v="GAOU6005823"/>
    <s v="CKLVN314675"/>
    <n v="1"/>
    <m/>
    <m/>
    <n v="18"/>
    <m/>
    <n v="18"/>
    <m/>
    <n v="1"/>
    <s v="45695Container q'ty"/>
    <s v="45695Pallet "/>
    <n v="60"/>
    <s v="Pallet "/>
    <s v="합판(11MM)"/>
    <m/>
    <m/>
    <s v="INC2501070"/>
  </r>
  <r>
    <x v="24"/>
    <s v="HS트레이딩"/>
    <s v="BMOU6494387"/>
    <s v="VSICO20902732"/>
    <n v="1"/>
    <m/>
    <m/>
    <n v="40"/>
    <m/>
    <n v="86400"/>
    <m/>
    <n v="1"/>
    <s v="45695Container q'ty"/>
    <s v="45695Pallet "/>
    <n v="40"/>
    <s v="Pallet "/>
    <s v="칩블럭"/>
    <m/>
    <m/>
    <s v="012501MA7INC1176"/>
  </r>
  <r>
    <x v="24"/>
    <s v="HS트레이딩"/>
    <s v="TXGU6748908"/>
    <s v="CKLVN314603"/>
    <n v="1"/>
    <m/>
    <m/>
    <n v="30"/>
    <m/>
    <n v="64800"/>
    <m/>
    <n v="1"/>
    <s v="45695Container q'ty"/>
    <s v="45695Pallet "/>
    <n v="40"/>
    <s v="Pallet "/>
    <s v="칩블럭(90*70*85)"/>
    <m/>
    <m/>
    <s v="COINC2501078"/>
  </r>
  <r>
    <x v="24"/>
    <s v="HS트레이딩"/>
    <s v="TXGU6748908"/>
    <s v="CKLVN314603"/>
    <m/>
    <m/>
    <m/>
    <n v="10"/>
    <m/>
    <n v="27300"/>
    <m/>
    <n v="0"/>
    <s v="45695Container q'ty"/>
    <s v="45695Pallet "/>
    <m/>
    <s v="Pallet "/>
    <s v="칩블럭(75*75*75)"/>
    <m/>
    <m/>
    <s v="COINC2501078"/>
  </r>
  <r>
    <x v="25"/>
    <s v="HS트레이딩"/>
    <s v="HALU2413540"/>
    <s v="HAL424071"/>
    <m/>
    <n v="1"/>
    <m/>
    <n v="18"/>
    <n v="18"/>
    <m/>
    <m/>
    <n v="1"/>
    <s v="45696Container q'ty"/>
    <s v="45696Pallet "/>
    <n v="20"/>
    <s v="Pallet "/>
    <s v="CSENS 9L POULTRY NAOX(액상)"/>
    <m/>
    <m/>
    <s v="HASLS22241201951"/>
  </r>
  <r>
    <x v="25"/>
    <s v="HS트레이딩"/>
    <s v="HALU2413540"/>
    <s v="HAL424071"/>
    <m/>
    <m/>
    <m/>
    <n v="0"/>
    <n v="4"/>
    <m/>
    <m/>
    <n v="0"/>
    <s v="45696Container q'ty"/>
    <s v="45696Pallet "/>
    <m/>
    <s v="Pallet "/>
    <s v="CSENS 9L POULTRY NAOX(액상)"/>
    <m/>
    <m/>
    <s v="HASLS22241201951"/>
  </r>
  <r>
    <x v="25"/>
    <s v="HS트레이딩"/>
    <s v="SKLU1670760"/>
    <s v="HAL444481"/>
    <m/>
    <n v="1"/>
    <m/>
    <n v="18"/>
    <n v="18"/>
    <m/>
    <m/>
    <n v="1"/>
    <s v="45696Container q'ty"/>
    <s v="45696Pallet "/>
    <n v="20"/>
    <s v="Pallet "/>
    <s v="CSENS 12L POULTRY NAOX(액상)"/>
    <m/>
    <m/>
    <s v="HASLS22241201951"/>
  </r>
  <r>
    <x v="25"/>
    <s v="HS트레이딩"/>
    <s v="SKLU1670760"/>
    <s v="HAL444481"/>
    <m/>
    <m/>
    <m/>
    <n v="0"/>
    <n v="4"/>
    <m/>
    <m/>
    <n v="0"/>
    <s v="45696Container q'ty"/>
    <s v="45696Pallet "/>
    <m/>
    <s v="Pallet "/>
    <s v="CSENS 12L POULTRY NAOX(액상)"/>
    <m/>
    <m/>
    <s v="HASLS22241201951"/>
  </r>
  <r>
    <x v="25"/>
    <s v="HS트레이딩"/>
    <s v="SKLU1944476"/>
    <s v="HAL444291"/>
    <m/>
    <n v="1"/>
    <m/>
    <n v="18"/>
    <n v="18"/>
    <m/>
    <m/>
    <n v="1"/>
    <s v="45696Container q'ty"/>
    <s v="45696Pallet "/>
    <n v="20"/>
    <s v="Pallet "/>
    <s v="CSENS 12L POULTRY NAOX(액상)"/>
    <m/>
    <m/>
    <s v="HASLS22241201951"/>
  </r>
  <r>
    <x v="25"/>
    <s v="HS트레이딩"/>
    <s v="TCNU2147737"/>
    <s v="EMCSTD1593"/>
    <n v="1"/>
    <m/>
    <m/>
    <n v="18"/>
    <m/>
    <n v="18"/>
    <m/>
    <n v="1"/>
    <s v="45696Container q'ty"/>
    <s v="45696Pallet "/>
    <n v="40"/>
    <s v="Pallet "/>
    <s v="합판(11MM)"/>
    <m/>
    <m/>
    <s v="INC2501074"/>
  </r>
  <r>
    <x v="25"/>
    <s v="HS트레이딩"/>
    <s v="TCNU2152688"/>
    <s v="EMCSTD1583"/>
    <n v="1"/>
    <m/>
    <m/>
    <n v="18"/>
    <m/>
    <n v="18"/>
    <m/>
    <n v="1"/>
    <s v="45696Container q'ty"/>
    <s v="45696Pallet "/>
    <n v="40"/>
    <s v="Pallet "/>
    <s v="합판(11MM)"/>
    <m/>
    <m/>
    <s v="INC2501074"/>
  </r>
  <r>
    <x v="26"/>
    <s v="코만"/>
    <s v="CAIU4939051"/>
    <s v="유니온 50차"/>
    <n v="1"/>
    <m/>
    <m/>
    <n v="28"/>
    <n v="2016"/>
    <m/>
    <m/>
    <n v="1"/>
    <s v="45698Container q'ty"/>
    <s v="45698bulk"/>
    <n v="210"/>
    <s v="bulk"/>
    <s v="몬 라이스누들 3mm 250g"/>
    <m/>
    <m/>
    <s v="KTHSE2500081"/>
  </r>
  <r>
    <x v="26"/>
    <s v="코만"/>
    <s v="AIR"/>
    <s v="The Spice Factory 10-1차(과세)"/>
    <m/>
    <m/>
    <n v="1"/>
    <n v="1"/>
    <n v="166"/>
    <m/>
    <m/>
    <n v="0"/>
    <s v="45698Container q'ty"/>
    <s v="45698Pallet "/>
    <m/>
    <s v="Pallet "/>
    <s v="스타아니스 60g"/>
    <m/>
    <m/>
    <s v="APA2500479"/>
  </r>
  <r>
    <x v="26"/>
    <s v="시노관세사((주)면사랑)"/>
    <s v="FCIU6239306"/>
    <s v="CKL328048"/>
    <m/>
    <n v="1"/>
    <m/>
    <n v="25"/>
    <n v="1000"/>
    <m/>
    <m/>
    <n v="1"/>
    <s v="45698Container q'ty"/>
    <s v="45698bulk"/>
    <n v="200"/>
    <s v="bulk"/>
    <s v="포도당20KG"/>
    <m/>
    <m/>
    <s v="CKCOTAO9007817"/>
  </r>
  <r>
    <x v="26"/>
    <s v="HS트레이딩"/>
    <s v="HALU2332366"/>
    <s v="HAL440509"/>
    <m/>
    <n v="1"/>
    <m/>
    <n v="18"/>
    <n v="18"/>
    <m/>
    <m/>
    <n v="1"/>
    <s v="45698Container q'ty"/>
    <s v="45698Pallet "/>
    <n v="20"/>
    <s v="Pallet "/>
    <s v="CSENS 9L POULTRY NAOX(액상)"/>
    <m/>
    <m/>
    <s v="HASLS22241201956"/>
  </r>
  <r>
    <x v="26"/>
    <s v="HS트레이딩"/>
    <s v="HALU2332366"/>
    <s v="HAL440509"/>
    <m/>
    <m/>
    <m/>
    <n v="0"/>
    <n v="4"/>
    <m/>
    <m/>
    <n v="0"/>
    <s v="45698Container q'ty"/>
    <s v="45698Pallet "/>
    <n v="20"/>
    <s v="Pallet "/>
    <s v="CSENS 9L POULTRY NAOX(액상)"/>
    <m/>
    <m/>
    <s v="HASLS22241201956"/>
  </r>
  <r>
    <x v="26"/>
    <s v="HS트레이딩"/>
    <s v="HALU2356408"/>
    <s v="HAL440610"/>
    <m/>
    <n v="1"/>
    <m/>
    <n v="18"/>
    <n v="18"/>
    <m/>
    <m/>
    <n v="1"/>
    <s v="45698Container q'ty"/>
    <s v="45698Pallet "/>
    <n v="20"/>
    <s v="Pallet "/>
    <s v="CSENS 10L POULTRY NAOX(액상)"/>
    <m/>
    <m/>
    <s v="HASLS22241201956"/>
  </r>
  <r>
    <x v="26"/>
    <s v="HS트레이딩"/>
    <s v="HALU2356408"/>
    <s v="HAL440610"/>
    <m/>
    <m/>
    <m/>
    <n v="0"/>
    <n v="4"/>
    <m/>
    <m/>
    <n v="0"/>
    <s v="45698Container q'ty"/>
    <s v="45698Pallet "/>
    <n v="20"/>
    <s v="Pallet "/>
    <s v="CSENS 10L POULTRY NAOX(액상)"/>
    <m/>
    <m/>
    <s v="HASLS22241201956"/>
  </r>
  <r>
    <x v="26"/>
    <s v="HS트레이딩"/>
    <s v="SKLU2125740"/>
    <s v="HAL440602"/>
    <m/>
    <n v="1"/>
    <m/>
    <n v="18"/>
    <n v="18"/>
    <m/>
    <m/>
    <n v="1"/>
    <s v="45698Container q'ty"/>
    <s v="45698Pallet "/>
    <n v="20"/>
    <s v="Pallet "/>
    <s v="CSENS 9L POULTRY NAOX(액상)"/>
    <m/>
    <m/>
    <s v="HASLS22241201957"/>
  </r>
  <r>
    <x v="26"/>
    <s v="HS트레이딩"/>
    <s v="SKLU2125740"/>
    <s v="HAL440602"/>
    <m/>
    <m/>
    <m/>
    <n v="0"/>
    <n v="4"/>
    <m/>
    <m/>
    <n v="0"/>
    <s v="45698Container q'ty"/>
    <s v="45698Pallet "/>
    <n v="20"/>
    <s v="Pallet "/>
    <s v="CSENS 9L POULTRY NAOX(액상)"/>
    <m/>
    <m/>
    <s v="HASLS22241201957"/>
  </r>
  <r>
    <x v="26"/>
    <s v="HS트레이딩"/>
    <s v="TGCU2412480"/>
    <s v="HAL440551"/>
    <m/>
    <n v="1"/>
    <m/>
    <n v="18"/>
    <n v="18"/>
    <m/>
    <m/>
    <n v="1"/>
    <s v="45698Container q'ty"/>
    <s v="45698Pallet "/>
    <n v="20"/>
    <s v="Pallet "/>
    <s v="CSENS 10L POULTRY NAOX(액상)"/>
    <m/>
    <m/>
    <s v="HASLS22241201957"/>
  </r>
  <r>
    <x v="26"/>
    <s v="HS트레이딩"/>
    <s v="TGCU2412480"/>
    <s v="HAL440551"/>
    <m/>
    <m/>
    <m/>
    <n v="0"/>
    <n v="4"/>
    <m/>
    <m/>
    <n v="0"/>
    <s v="45698Container q'ty"/>
    <s v="45698Pallet "/>
    <n v="20"/>
    <s v="Pallet "/>
    <s v="CSENS 10L POULTRY NAOX(액상)"/>
    <m/>
    <m/>
    <s v="HASLS22241201957"/>
  </r>
  <r>
    <x v="27"/>
    <s v="코만"/>
    <s v="HALU2409473"/>
    <s v="스퀴드 10차"/>
    <m/>
    <n v="1"/>
    <m/>
    <n v="2"/>
    <n v="2"/>
    <m/>
    <m/>
    <n v="1"/>
    <s v="45699Container q'ty"/>
    <s v="45699Pallet "/>
    <n v="20"/>
    <s v="Pallet "/>
    <s v="스퀴드 휘시소스 300ml"/>
    <m/>
    <m/>
    <s v="HFIBKO25200F"/>
  </r>
  <r>
    <x v="27"/>
    <s v="코만"/>
    <s v="HALU2409473"/>
    <s v="스퀴드 10차"/>
    <m/>
    <m/>
    <m/>
    <n v="3"/>
    <n v="3"/>
    <m/>
    <m/>
    <n v="0"/>
    <s v="45699Container q'ty"/>
    <s v="45699Pallet "/>
    <m/>
    <s v="Pallet "/>
    <s v="스퀴드 휘시소스 700ml"/>
    <m/>
    <m/>
    <s v="HFIBKO25200F"/>
  </r>
  <r>
    <x v="27"/>
    <s v="코만"/>
    <s v="HALU2409473"/>
    <s v="스퀴드 10차"/>
    <m/>
    <m/>
    <m/>
    <n v="10"/>
    <n v="10"/>
    <m/>
    <m/>
    <n v="0"/>
    <s v="45699Container q'ty"/>
    <s v="45699Pallet "/>
    <m/>
    <s v="Pallet "/>
    <s v="스퀴드 휘시소스  4500ml"/>
    <m/>
    <m/>
    <s v="HFIBKO25200F"/>
  </r>
  <r>
    <x v="27"/>
    <s v="코만"/>
    <s v="SEGU3366414"/>
    <s v="ufc 3차"/>
    <m/>
    <n v="1"/>
    <m/>
    <n v="10"/>
    <n v="10"/>
    <m/>
    <m/>
    <n v="1"/>
    <s v="45699Container q'ty"/>
    <s v="45699Pallet "/>
    <n v="20"/>
    <s v="Pallet "/>
    <s v="몬 망고슬라이스 565g"/>
    <m/>
    <m/>
    <s v="KTHSE2500050"/>
  </r>
  <r>
    <x v="28"/>
    <s v="코만"/>
    <s v="TEMU0448161"/>
    <s v="타이아시아 26차"/>
    <m/>
    <n v="1"/>
    <m/>
    <n v="10"/>
    <n v="10"/>
    <m/>
    <m/>
    <n v="1"/>
    <s v="45700Container q'ty"/>
    <s v="45700Pallet "/>
    <m/>
    <s v="Pallet "/>
    <s v="타이누들 3mm 400g"/>
    <m/>
    <m/>
    <s v="KTHSE2500075"/>
  </r>
  <r>
    <x v="28"/>
    <s v="코만"/>
    <s v="TXGU5041016"/>
    <s v="펜타 31차"/>
    <n v="1"/>
    <m/>
    <m/>
    <n v="20"/>
    <n v="20"/>
    <m/>
    <m/>
    <n v="1"/>
    <s v="45700Container q'ty"/>
    <s v="45700Pallet "/>
    <n v="20"/>
    <s v="Pallet "/>
    <s v="하이몬 쌀국수장국 4,5kg"/>
    <m/>
    <m/>
    <s v="KTHSE2500060"/>
  </r>
  <r>
    <x v="28"/>
    <s v="피알로지스틱(토호식품)"/>
    <s v="BSIU3028631"/>
    <s v="PANP784510"/>
    <m/>
    <n v="1"/>
    <m/>
    <n v="6"/>
    <n v="500"/>
    <m/>
    <m/>
    <n v="1"/>
    <s v="45700Container q'ty"/>
    <s v="45700bulk"/>
    <n v="240"/>
    <s v="bulk"/>
    <s v="백초생강"/>
    <m/>
    <m/>
    <s v="JYPRQD2502005"/>
  </r>
  <r>
    <x v="28"/>
    <s v="피알로지스틱(토호식품)"/>
    <s v="BSIU3028631"/>
    <s v="PANP784510"/>
    <m/>
    <m/>
    <m/>
    <n v="9"/>
    <n v="700"/>
    <m/>
    <m/>
    <n v="0"/>
    <s v="45700Container q'ty"/>
    <s v="45700bulk"/>
    <n v="240"/>
    <s v="bulk"/>
    <s v="적초생강"/>
    <m/>
    <m/>
    <s v="JYPRQD2502005"/>
  </r>
  <r>
    <x v="28"/>
    <s v="피알로지스틱(토호식품)"/>
    <s v="BSIU3028631"/>
    <s v="PANP784510"/>
    <m/>
    <m/>
    <m/>
    <n v="2"/>
    <n v="100"/>
    <m/>
    <m/>
    <n v="0"/>
    <s v="45700Container q'ty"/>
    <s v="45700bulk"/>
    <n v="240"/>
    <s v="bulk"/>
    <s v="백초생강(채)"/>
    <m/>
    <m/>
    <s v="JYPRQD2502005"/>
  </r>
  <r>
    <x v="28"/>
    <s v="피알로지스틱(토호식품)"/>
    <s v="BSIU3028631"/>
    <s v="PANP784510"/>
    <m/>
    <m/>
    <m/>
    <n v="2"/>
    <n v="100"/>
    <m/>
    <m/>
    <n v="0"/>
    <s v="45700Container q'ty"/>
    <s v="45700bulk"/>
    <n v="240"/>
    <s v="bulk"/>
    <s v="적초생강(채)"/>
    <m/>
    <m/>
    <s v="JYPRQD2502005"/>
  </r>
  <r>
    <x v="28"/>
    <s v="피알로지스틱(토호식품)"/>
    <s v="BSIU3028631"/>
    <s v="PANP784510"/>
    <m/>
    <m/>
    <m/>
    <n v="4"/>
    <n v="300"/>
    <m/>
    <m/>
    <n v="0"/>
    <s v="45700Container q'ty"/>
    <s v="45700bulk"/>
    <n v="240"/>
    <s v="bulk"/>
    <s v="백초생강(3KG*4EA)"/>
    <m/>
    <m/>
    <s v="JYPRQD2502005"/>
  </r>
  <r>
    <x v="29"/>
    <s v="비앤케이에이"/>
    <s v="LCL"/>
    <m/>
    <m/>
    <m/>
    <n v="1"/>
    <n v="5"/>
    <m/>
    <n v="5"/>
    <m/>
    <n v="0"/>
    <s v="45701Container q'ty"/>
    <s v="45701Pallet "/>
    <n v="5"/>
    <s v="Pallet "/>
    <s v="인고트(브랜드  MSG)"/>
    <m/>
    <m/>
    <s v="F2-250213"/>
  </r>
  <r>
    <x v="29"/>
    <s v="스위치코리아"/>
    <s v="WDFU1207330"/>
    <s v="020566"/>
    <m/>
    <n v="1"/>
    <m/>
    <n v="0"/>
    <m/>
    <n v="289"/>
    <m/>
    <n v="1"/>
    <s v="45701Container q'ty"/>
    <s v="45701bulk"/>
    <n v="40"/>
    <s v="bulk"/>
    <s v="전자부품"/>
    <m/>
    <m/>
    <s v="WDFCGBF30752117A"/>
  </r>
  <r>
    <x v="29"/>
    <s v="스위치코리아"/>
    <s v="WDFU1207330"/>
    <s v="020566"/>
    <m/>
    <m/>
    <m/>
    <n v="0"/>
    <m/>
    <n v="4"/>
    <m/>
    <n v="0"/>
    <s v="45701Container q'ty"/>
    <s v="45701bulk"/>
    <n v="40"/>
    <s v="bulk"/>
    <s v="전자부품"/>
    <m/>
    <m/>
    <s v="WDFCGBF30752117B"/>
  </r>
  <r>
    <x v="30"/>
    <s v="코만"/>
    <s v="BMOU1424073"/>
    <s v="안티치콜리 23차"/>
    <m/>
    <n v="1"/>
    <m/>
    <n v="7"/>
    <n v="7"/>
    <m/>
    <m/>
    <n v="1"/>
    <s v="45702Container q'ty"/>
    <s v="45702Pallet "/>
    <n v="20"/>
    <s v="Pallet "/>
    <s v="레드와인 식초 500ml"/>
    <m/>
    <m/>
    <s v="AMO242525"/>
  </r>
  <r>
    <x v="30"/>
    <s v="코만"/>
    <s v="BMOU1424073"/>
    <s v="안티치콜리 23차"/>
    <m/>
    <m/>
    <m/>
    <n v="3"/>
    <n v="3"/>
    <m/>
    <m/>
    <n v="0"/>
    <s v="45702Container q'ty"/>
    <s v="45702Pallet "/>
    <m/>
    <s v="Pallet "/>
    <s v="화이트와인 식초 500ml"/>
    <m/>
    <m/>
    <s v="AMO242525"/>
  </r>
  <r>
    <x v="30"/>
    <s v="코만"/>
    <s v="TCLU7229070"/>
    <s v="The Spice Factory 8차(면세)"/>
    <m/>
    <n v="1"/>
    <m/>
    <n v="13"/>
    <n v="2663"/>
    <m/>
    <m/>
    <n v="1"/>
    <s v="45702Container q'ty"/>
    <s v="45702Pallet "/>
    <n v="20"/>
    <s v="Pallet "/>
    <s v="파슬리 12g"/>
    <m/>
    <m/>
    <s v="APO241484"/>
  </r>
  <r>
    <x v="30"/>
    <s v="SPCGFS(시노관세사)"/>
    <s v="LCL"/>
    <m/>
    <m/>
    <m/>
    <n v="1"/>
    <n v="2"/>
    <n v="120"/>
    <m/>
    <m/>
    <n v="0"/>
    <s v="45702Container q'ty"/>
    <s v="45702Pallet "/>
    <m/>
    <s v="Pallet "/>
    <s v="딸기 파우다"/>
    <m/>
    <m/>
    <s v="FQDINC25000873"/>
  </r>
  <r>
    <x v="30"/>
    <s v="SPCGFS(시노관세사)"/>
    <s v="LCL"/>
    <m/>
    <m/>
    <m/>
    <n v="1"/>
    <n v="2"/>
    <n v="60"/>
    <m/>
    <m/>
    <n v="0"/>
    <s v="45702Container q'ty"/>
    <s v="45702bulk"/>
    <m/>
    <s v="bulk"/>
    <s v="동결건조 블루베리 분말"/>
    <m/>
    <m/>
    <s v="WTAOINC25023012"/>
  </r>
  <r>
    <x v="30"/>
    <s v="비앤케이에이"/>
    <s v="LCL"/>
    <m/>
    <m/>
    <m/>
    <n v="1"/>
    <n v="5"/>
    <m/>
    <n v="5"/>
    <m/>
    <n v="0"/>
    <s v="45702Container q'ty"/>
    <s v="45702Pallet "/>
    <n v="5"/>
    <s v="Pallet "/>
    <s v="인고트(브랜드 BANKA)"/>
    <m/>
    <m/>
    <s v="F2-250214"/>
  </r>
  <r>
    <x v="31"/>
    <s v="코만"/>
    <s v="FFAU1023451"/>
    <s v="유니온 52차"/>
    <n v="1"/>
    <m/>
    <m/>
    <n v="18"/>
    <n v="1296"/>
    <m/>
    <m/>
    <n v="1"/>
    <s v="45705Container q'ty"/>
    <s v="45705bulk"/>
    <n v="210"/>
    <s v="bulk"/>
    <s v="몬 라이스누들 3mm 250g"/>
    <m/>
    <m/>
    <s v="KTHSE2500093"/>
  </r>
  <r>
    <x v="31"/>
    <s v="코만"/>
    <s v="FFAU1023451"/>
    <s v="유니온 52차"/>
    <m/>
    <m/>
    <m/>
    <n v="10"/>
    <n v="700"/>
    <m/>
    <m/>
    <n v="0"/>
    <s v="45705Container q'ty"/>
    <s v="45705bulk"/>
    <m/>
    <s v="bulk"/>
    <s v="몬 라이스누들 3mm 500g"/>
    <m/>
    <m/>
    <s v="KTHSE2500093"/>
  </r>
  <r>
    <x v="31"/>
    <s v="코만"/>
    <s v="FTAU1067354"/>
    <s v="타이와 6차"/>
    <m/>
    <n v="1"/>
    <m/>
    <n v="6"/>
    <n v="180"/>
    <m/>
    <m/>
    <n v="1"/>
    <s v="45705Container q'ty"/>
    <s v="45705bulk"/>
    <n v="90"/>
    <s v="bulk"/>
    <s v="멍빈누들 200g"/>
    <m/>
    <m/>
    <s v="KTHSE2500086"/>
  </r>
  <r>
    <x v="31"/>
    <s v="코만"/>
    <s v="FTAU1067354"/>
    <s v="타이와 6차"/>
    <m/>
    <m/>
    <m/>
    <n v="6"/>
    <n v="210"/>
    <m/>
    <m/>
    <n v="0"/>
    <s v="45705Container q'ty"/>
    <s v="45705bulk"/>
    <m/>
    <s v="bulk"/>
    <s v="멍빈누들 500g"/>
    <m/>
    <m/>
    <s v="KTHSE2500086"/>
  </r>
  <r>
    <x v="31"/>
    <s v="코만"/>
    <s v="FTAU1067354"/>
    <s v="타이와 6차"/>
    <m/>
    <m/>
    <m/>
    <n v="2"/>
    <n v="100"/>
    <m/>
    <m/>
    <n v="0"/>
    <s v="45705Container q'ty"/>
    <s v="45705bulk"/>
    <m/>
    <s v="bulk"/>
    <s v="타피오카 펄 400g"/>
    <m/>
    <m/>
    <s v="KTHSE2500086"/>
  </r>
  <r>
    <x v="31"/>
    <s v="코만"/>
    <s v="TEMU0409864"/>
    <s v="수리 304차"/>
    <m/>
    <n v="1"/>
    <m/>
    <n v="20"/>
    <n v="20"/>
    <m/>
    <m/>
    <n v="1"/>
    <s v="45705Container q'ty"/>
    <s v="45705Pallet "/>
    <n v="20"/>
    <s v="Pallet "/>
    <s v="몬 스위트칠리소스 20L"/>
    <m/>
    <m/>
    <s v="KTHSE2500064"/>
  </r>
  <r>
    <x v="31"/>
    <s v="시노로지스"/>
    <s v="KMTU7372646"/>
    <n v="1436423"/>
    <m/>
    <n v="1"/>
    <m/>
    <n v="20"/>
    <n v="800"/>
    <m/>
    <m/>
    <n v="1"/>
    <s v="45705Container q'ty"/>
    <s v="45705bulk"/>
    <n v="180"/>
    <s v="bulk"/>
    <s v="25KG소금"/>
    <m/>
    <m/>
    <s v="JJSLKHIINC050(KMTCKHI0679249)"/>
  </r>
  <r>
    <x v="31"/>
    <s v="시노로지스"/>
    <s v="SEGU2484074"/>
    <n v="1436422"/>
    <m/>
    <n v="1"/>
    <m/>
    <n v="20"/>
    <n v="800"/>
    <m/>
    <m/>
    <n v="1"/>
    <s v="45705Container q'ty"/>
    <s v="45705bulk"/>
    <n v="180"/>
    <s v="bulk"/>
    <s v="25KG소금"/>
    <m/>
    <m/>
    <s v="JJSLKHIINC050(KMTCKHI0679249)"/>
  </r>
  <r>
    <x v="32"/>
    <s v="코만"/>
    <s v="DFSU1988671"/>
    <s v="수리 299차"/>
    <m/>
    <n v="1"/>
    <m/>
    <n v="20"/>
    <n v="20"/>
    <m/>
    <m/>
    <n v="1"/>
    <s v="45706Container q'ty"/>
    <s v="45706Pallet "/>
    <n v="20"/>
    <s v="Pallet "/>
    <s v="몬 스위트칠리소스 5L"/>
    <m/>
    <m/>
    <s v="KTHSE2500064"/>
  </r>
  <r>
    <x v="32"/>
    <s v="코만"/>
    <s v="FCIU6517032"/>
    <s v="수리 301차"/>
    <m/>
    <n v="1"/>
    <m/>
    <n v="10"/>
    <n v="10"/>
    <m/>
    <m/>
    <n v="1"/>
    <s v="45706Container q'ty"/>
    <s v="45706Pallet "/>
    <n v="20"/>
    <s v="Pallet "/>
    <s v="몬 스위트칠리소스 5L"/>
    <m/>
    <m/>
    <s v="KTHSE2500064"/>
  </r>
  <r>
    <x v="32"/>
    <s v="코만"/>
    <s v="FCIU6517032"/>
    <s v="수리 301차"/>
    <m/>
    <m/>
    <m/>
    <n v="6"/>
    <n v="6"/>
    <m/>
    <m/>
    <n v="0"/>
    <s v="45706Container q'ty"/>
    <s v="45706Pallet "/>
    <m/>
    <s v="Pallet "/>
    <s v="수리 칠리페이스트(볶음) 3kg"/>
    <m/>
    <m/>
    <s v="KTHSE2500064"/>
  </r>
  <r>
    <x v="32"/>
    <s v="코만"/>
    <s v="FCIU6517032"/>
    <s v="수리 301차"/>
    <m/>
    <m/>
    <m/>
    <n v="4"/>
    <n v="4"/>
    <m/>
    <m/>
    <n v="0"/>
    <s v="45706Container q'ty"/>
    <s v="45706Pallet "/>
    <m/>
    <s v="Pallet "/>
    <s v="수리 칠리페이스트(똠얌) 3kg"/>
    <m/>
    <m/>
    <s v="KTHSE2500064"/>
  </r>
  <r>
    <x v="32"/>
    <s v="코만"/>
    <s v="TEMU0452080"/>
    <s v="수리 302차"/>
    <m/>
    <n v="1"/>
    <m/>
    <n v="20"/>
    <n v="20"/>
    <m/>
    <m/>
    <n v="1"/>
    <s v="45706Container q'ty"/>
    <s v="45706Pallet "/>
    <n v="20"/>
    <s v="Pallet "/>
    <s v="몬 스위트칠리소스 435ml(튜브)"/>
    <m/>
    <m/>
    <s v="KTHSE2500064"/>
  </r>
  <r>
    <x v="32"/>
    <s v="코만"/>
    <s v="FTAU1050285"/>
    <s v="수리 322차"/>
    <m/>
    <n v="1"/>
    <m/>
    <n v="20"/>
    <n v="20"/>
    <m/>
    <m/>
    <n v="1"/>
    <s v="45706Container q'ty"/>
    <s v="45706Pallet "/>
    <n v="20"/>
    <s v="Pallet "/>
    <s v="수리 쓰리라차소스 435ml(튜브)"/>
    <m/>
    <m/>
    <s v="KTHSE2500064"/>
  </r>
  <r>
    <x v="32"/>
    <s v="SPCGFS(시노관세사)"/>
    <s v="CAXU3009371"/>
    <s v="NS2493159"/>
    <m/>
    <n v="1"/>
    <m/>
    <n v="11"/>
    <n v="609"/>
    <m/>
    <m/>
    <n v="1"/>
    <s v="45706Container q'ty"/>
    <s v="45706Pallet "/>
    <n v="20"/>
    <s v="Pallet "/>
    <s v="카네카 임프루버 MZ KS"/>
    <m/>
    <m/>
    <s v="JKT0481926"/>
  </r>
  <r>
    <x v="32"/>
    <s v="HS트레이딩"/>
    <s v="SKHU9408208"/>
    <n v="959370"/>
    <n v="1"/>
    <m/>
    <m/>
    <n v="24"/>
    <m/>
    <n v="24"/>
    <m/>
    <n v="1"/>
    <s v="45706Container q'ty"/>
    <s v="45706Pallet "/>
    <n v="40"/>
    <s v="Pallet "/>
    <s v="LVL 단목(19MM*73MM*750MM)"/>
    <m/>
    <m/>
    <s v="012501DU2INC1420"/>
  </r>
  <r>
    <x v="32"/>
    <s v="HS트레이딩"/>
    <s v="SKHU9408208"/>
    <n v="959370"/>
    <m/>
    <m/>
    <m/>
    <n v="42"/>
    <m/>
    <n v="42"/>
    <m/>
    <n v="0"/>
    <s v="45706Container q'ty"/>
    <s v="45706Pallet "/>
    <m/>
    <s v="Pallet "/>
    <s v="LVL 단목(19MM*85MM*1050MM)"/>
    <m/>
    <m/>
    <s v="012501DU2INC1420"/>
  </r>
  <r>
    <x v="32"/>
    <s v="케이비켐㈜"/>
    <s v="LCL"/>
    <m/>
    <m/>
    <m/>
    <n v="1"/>
    <n v="2"/>
    <m/>
    <n v="110"/>
    <m/>
    <n v="0"/>
    <s v="45706Container q'ty"/>
    <s v="45706Pallet "/>
    <n v="5"/>
    <s v="Pallet "/>
    <s v="합성수지"/>
    <m/>
    <m/>
    <s v="ANRPUS4113055V"/>
  </r>
  <r>
    <x v="33"/>
    <s v="코만"/>
    <s v="FTAU1044370"/>
    <s v="수리 288차"/>
    <m/>
    <n v="1"/>
    <m/>
    <n v="16"/>
    <n v="16"/>
    <m/>
    <m/>
    <n v="1"/>
    <s v="45707Container q'ty"/>
    <s v="45707Pallet "/>
    <n v="20"/>
    <s v="Pallet "/>
    <s v="몬 스위트칠리소스 5L"/>
    <m/>
    <m/>
    <s v="KTHSE2500064"/>
  </r>
  <r>
    <x v="33"/>
    <s v="코만"/>
    <s v="FTAU1044370"/>
    <s v="수리 288차"/>
    <m/>
    <m/>
    <m/>
    <n v="2"/>
    <n v="2"/>
    <m/>
    <m/>
    <n v="0"/>
    <s v="45707Container q'ty"/>
    <s v="45707Pallet "/>
    <m/>
    <s v="Pallet "/>
    <s v="수리 쓰리라차소스 295ml"/>
    <m/>
    <m/>
    <s v="KTHSE2500064"/>
  </r>
  <r>
    <x v="33"/>
    <s v="코만"/>
    <s v="FTAU1044370"/>
    <s v="수리 288차"/>
    <m/>
    <m/>
    <m/>
    <n v="2"/>
    <n v="2"/>
    <m/>
    <m/>
    <n v="0"/>
    <s v="45707Container q'ty"/>
    <s v="45707Pallet "/>
    <m/>
    <s v="Pallet "/>
    <s v="화끈하게 매운쓰리라차소스 295ml"/>
    <m/>
    <m/>
    <s v="KTHSE2500064"/>
  </r>
  <r>
    <x v="33"/>
    <s v="코만"/>
    <s v="TEMU0267287"/>
    <s v="수리 295차"/>
    <m/>
    <n v="1"/>
    <m/>
    <n v="20"/>
    <n v="20"/>
    <m/>
    <m/>
    <n v="1"/>
    <s v="45707Container q'ty"/>
    <s v="45707Pallet "/>
    <n v="20"/>
    <s v="Pallet "/>
    <s v="몬 스위트칠리소스 295ml"/>
    <m/>
    <m/>
    <s v="KTHSE2500064"/>
  </r>
  <r>
    <x v="33"/>
    <s v="코만"/>
    <s v="FTAU1105705"/>
    <s v="수리 296차"/>
    <m/>
    <n v="1"/>
    <m/>
    <n v="20"/>
    <n v="20"/>
    <m/>
    <m/>
    <n v="1"/>
    <s v="45707Container q'ty"/>
    <s v="45707Pallet "/>
    <n v="20"/>
    <s v="Pallet "/>
    <s v="몬 스위트칠리소스 295ml"/>
    <m/>
    <m/>
    <s v="KTHSE2500064"/>
  </r>
  <r>
    <x v="33"/>
    <s v="코만"/>
    <s v="SEGU2969434"/>
    <s v="수리 297차"/>
    <m/>
    <n v="1"/>
    <m/>
    <n v="20"/>
    <n v="20"/>
    <m/>
    <m/>
    <n v="1"/>
    <s v="45707Container q'ty"/>
    <s v="45707Pallet "/>
    <n v="20"/>
    <s v="Pallet "/>
    <s v="몬 스위트칠리소스 5L"/>
    <m/>
    <m/>
    <s v="KTHSE2500064"/>
  </r>
  <r>
    <x v="33"/>
    <s v="SPCGFS(시노관세사)"/>
    <s v="SEGU2314648"/>
    <s v="PCLU102205"/>
    <m/>
    <n v="1"/>
    <m/>
    <n v="16"/>
    <n v="872"/>
    <m/>
    <m/>
    <n v="1"/>
    <s v="45707Container q'ty"/>
    <s v="45707Pallet "/>
    <n v="20"/>
    <s v="Pallet "/>
    <s v="블루베리 믹스필링"/>
    <m/>
    <m/>
    <s v="SJTJ25020017"/>
  </r>
  <r>
    <x v="33"/>
    <s v="HS트레이딩"/>
    <s v="SKLU1001528"/>
    <s v="HAL443991"/>
    <m/>
    <n v="1"/>
    <m/>
    <n v="18"/>
    <n v="18"/>
    <m/>
    <m/>
    <n v="1"/>
    <s v="45707Container q'ty"/>
    <s v="45707Pallet "/>
    <n v="20"/>
    <s v="Pallet "/>
    <s v="DTECH 12L NAOX PET FOOD(액상)"/>
    <m/>
    <m/>
    <s v="HASLS22250101388"/>
  </r>
  <r>
    <x v="33"/>
    <s v="HS트레이딩"/>
    <s v="SKLU2105321"/>
    <s v="HAL443961"/>
    <m/>
    <n v="1"/>
    <m/>
    <n v="18"/>
    <n v="18"/>
    <m/>
    <m/>
    <n v="1"/>
    <s v="45707Container q'ty"/>
    <s v="45707Pallet "/>
    <n v="20"/>
    <s v="Pallet "/>
    <s v="DTECH 12L NAOX PET FOOD(액상)"/>
    <m/>
    <m/>
    <s v="HASLS22250101388"/>
  </r>
  <r>
    <x v="33"/>
    <s v="HS트레이딩"/>
    <s v="SKLU2105321"/>
    <s v="HAL443961"/>
    <m/>
    <m/>
    <m/>
    <n v="0"/>
    <n v="4"/>
    <m/>
    <m/>
    <n v="0"/>
    <s v="45707Container q'ty"/>
    <s v="45707Pallet "/>
    <m/>
    <s v="Pallet "/>
    <s v="DTECH 12L NAOX PET FOOD 샘플(액상)"/>
    <m/>
    <m/>
    <s v="HASLS22250101388"/>
  </r>
  <r>
    <x v="33"/>
    <s v="HS트레이딩"/>
    <s v="SKLU1406228"/>
    <s v="HAL443963"/>
    <m/>
    <n v="1"/>
    <m/>
    <n v="18"/>
    <n v="18"/>
    <m/>
    <m/>
    <n v="1"/>
    <s v="45707Container q'ty"/>
    <s v="45707Pallet "/>
    <n v="20"/>
    <s v="Pallet "/>
    <s v="DTECH 12L NAOX PET FOOD(액상)"/>
    <m/>
    <m/>
    <s v="HASLS22250101390"/>
  </r>
  <r>
    <x v="33"/>
    <s v="HS트레이딩"/>
    <s v="SKLU1923196"/>
    <s v="HAL443955"/>
    <m/>
    <n v="1"/>
    <m/>
    <n v="18"/>
    <n v="18"/>
    <m/>
    <m/>
    <n v="1"/>
    <s v="45707Container q'ty"/>
    <s v="45707Pallet "/>
    <n v="20"/>
    <s v="Pallet "/>
    <s v="DTECH 12L NAOX PET FOOD(액상)"/>
    <m/>
    <m/>
    <s v="HASLS22250101390"/>
  </r>
  <r>
    <x v="33"/>
    <s v="HS트레이딩"/>
    <s v="SKLU1923196"/>
    <s v="HAL443955"/>
    <m/>
    <m/>
    <m/>
    <n v="0"/>
    <n v="4"/>
    <m/>
    <m/>
    <n v="0"/>
    <s v="45707Container q'ty"/>
    <s v="45707Pallet "/>
    <m/>
    <s v="Pallet "/>
    <s v="DTECH 12L NAOX PET FOOD 샘플(액상)"/>
    <m/>
    <m/>
    <s v="HASLS22250101390"/>
  </r>
  <r>
    <x v="33"/>
    <s v="케이비켐㈜"/>
    <s v="TCNU5290757"/>
    <s v="SKLCH007989"/>
    <n v="1"/>
    <m/>
    <m/>
    <n v="16"/>
    <m/>
    <n v="960"/>
    <m/>
    <n v="1"/>
    <s v="45707Container q'ty"/>
    <s v="45707Pallet "/>
    <n v="40"/>
    <s v="Pallet "/>
    <s v="합성수지"/>
    <m/>
    <m/>
    <s v="SNKO190250102197"/>
  </r>
  <r>
    <x v="33"/>
    <s v="케이비켐㈜"/>
    <s v="TCLU8144656"/>
    <s v="SKLCH007992"/>
    <n v="1"/>
    <m/>
    <m/>
    <n v="16"/>
    <m/>
    <n v="960"/>
    <m/>
    <n v="1"/>
    <s v="45707Container q'ty"/>
    <s v="45707Pallet "/>
    <n v="40"/>
    <s v="Pallet "/>
    <s v="합성수지"/>
    <m/>
    <m/>
    <s v="SNKO190250102197"/>
  </r>
  <r>
    <x v="34"/>
    <s v="코만"/>
    <s v="SKLU2031445"/>
    <s v="푸드블레싱 18차"/>
    <m/>
    <n v="1"/>
    <m/>
    <n v="20"/>
    <n v="20"/>
    <m/>
    <m/>
    <n v="1"/>
    <s v="45708Container q'ty"/>
    <s v="45708Pallet "/>
    <n v="20"/>
    <s v="Pallet "/>
    <s v="하이몬 칠리 샤브수끼소스 300ml"/>
    <m/>
    <m/>
    <s v="HFIBKO25200E"/>
  </r>
  <r>
    <x v="34"/>
    <s v="코만"/>
    <s v="FTAU1073974"/>
    <s v="타이아시아 27차"/>
    <m/>
    <n v="1"/>
    <m/>
    <n v="8"/>
    <n v="8"/>
    <m/>
    <m/>
    <n v="1"/>
    <s v="45708Container q'ty"/>
    <s v="45708Pallet "/>
    <n v="20"/>
    <s v="Pallet "/>
    <s v="타이누들 1mm 400g"/>
    <m/>
    <m/>
    <s v="KTHSE2500085"/>
  </r>
  <r>
    <x v="34"/>
    <s v="코만"/>
    <s v="FTAU1073974"/>
    <s v="타이아시아 27차"/>
    <m/>
    <m/>
    <m/>
    <n v="2"/>
    <n v="2"/>
    <m/>
    <m/>
    <n v="0"/>
    <s v="45708Container q'ty"/>
    <s v="45708Pallet "/>
    <m/>
    <s v="Pallet "/>
    <s v="타이누들 5mm 400g"/>
    <m/>
    <m/>
    <s v="KTHSE2500085"/>
  </r>
  <r>
    <x v="34"/>
    <s v="코만"/>
    <s v="BSIU2967867"/>
    <s v="손순복 18차"/>
    <m/>
    <n v="1"/>
    <m/>
    <n v="10"/>
    <n v="10"/>
    <m/>
    <m/>
    <n v="1"/>
    <s v="45708Container q'ty"/>
    <s v="45708Pallet "/>
    <n v="20"/>
    <s v="Pallet "/>
    <s v="에그누들 454g"/>
    <m/>
    <m/>
    <s v="BFSZ2502014"/>
  </r>
  <r>
    <x v="34"/>
    <s v="피알로지스틱(토호식품)"/>
    <s v="SEGU3131620"/>
    <s v="CV104136"/>
    <m/>
    <n v="1"/>
    <m/>
    <n v="15"/>
    <n v="445"/>
    <m/>
    <m/>
    <n v="1"/>
    <s v="45708Container q'ty"/>
    <s v="45708bulk"/>
    <n v="240"/>
    <s v="bulk"/>
    <s v="목이버섯600g"/>
    <m/>
    <m/>
    <s v="XMZ7257051470"/>
  </r>
  <r>
    <x v="34"/>
    <s v="피알로지스틱(토호식품)"/>
    <s v="SEGU3131620"/>
    <s v="CV104136"/>
    <m/>
    <m/>
    <m/>
    <n v="1"/>
    <n v="50"/>
    <m/>
    <m/>
    <n v="0"/>
    <s v="45708Container q'ty"/>
    <s v="45708bulk"/>
    <n v="240"/>
    <s v="bulk"/>
    <s v="목이버섯60g"/>
    <m/>
    <m/>
    <s v="XMZ7257051470"/>
  </r>
  <r>
    <x v="34"/>
    <s v="비앤케이에이"/>
    <s v="LCL"/>
    <m/>
    <m/>
    <m/>
    <n v="1"/>
    <n v="5"/>
    <m/>
    <n v="5"/>
    <m/>
    <n v="0"/>
    <s v="45708Container q'ty"/>
    <s v="45708Pallet "/>
    <n v="5"/>
    <s v="Pallet "/>
    <s v="인고트(브랜드 BL)"/>
    <m/>
    <m/>
    <s v="F2-250220"/>
  </r>
  <r>
    <x v="35"/>
    <s v="코만"/>
    <s v="NSSU7115926"/>
    <s v="세계 159차"/>
    <n v="1"/>
    <m/>
    <m/>
    <n v="10"/>
    <n v="10"/>
    <m/>
    <m/>
    <n v="1"/>
    <s v="45709Container q'ty"/>
    <s v="45709Pallet "/>
    <n v="20"/>
    <s v="Pallet "/>
    <s v="몬 월남쌈(사각16cm) 200g"/>
    <m/>
    <m/>
    <s v="PNCHCM2502010"/>
  </r>
  <r>
    <x v="35"/>
    <s v="코만"/>
    <s v="NSSU7115926"/>
    <s v="세계 160차"/>
    <m/>
    <m/>
    <m/>
    <n v="10"/>
    <n v="10"/>
    <m/>
    <m/>
    <n v="0"/>
    <s v="45709Container q'ty"/>
    <s v="45709Pallet "/>
    <m/>
    <s v="Pallet "/>
    <s v="몬 현미월남쌈(원형16cm) 200g"/>
    <m/>
    <m/>
    <s v="PNCHCM2502010"/>
  </r>
  <r>
    <x v="35"/>
    <s v="코만"/>
    <s v="BSIU9800085"/>
    <s v="세계 161차"/>
    <n v="1"/>
    <m/>
    <m/>
    <n v="10"/>
    <n v="10"/>
    <m/>
    <m/>
    <n v="1"/>
    <s v="45709Container q'ty"/>
    <s v="45709Pallet "/>
    <n v="20"/>
    <s v="Pallet "/>
    <s v="뉴 월남쌈(원형16cm) 300g"/>
    <m/>
    <m/>
    <s v="PNCHCM2502011"/>
  </r>
  <r>
    <x v="35"/>
    <s v="코만"/>
    <s v="BSIU9800085"/>
    <s v="세계 162차"/>
    <m/>
    <m/>
    <m/>
    <n v="10"/>
    <n v="10"/>
    <m/>
    <m/>
    <n v="0"/>
    <s v="45709Container q'ty"/>
    <s v="45709Pallet "/>
    <m/>
    <s v="Pallet "/>
    <s v="몬 월남쌈(원형16cm) 200g"/>
    <m/>
    <m/>
    <s v="PNCHCM2502011"/>
  </r>
  <r>
    <x v="35"/>
    <s v="스위치코리아"/>
    <s v="WDFU1208403"/>
    <s v="020558"/>
    <m/>
    <n v="1"/>
    <m/>
    <n v="0"/>
    <m/>
    <n v="309"/>
    <m/>
    <n v="1"/>
    <s v="45709Container q'ty"/>
    <s v="45709bulk"/>
    <n v="40"/>
    <s v="bulk"/>
    <s v="전자부품"/>
    <m/>
    <m/>
    <s v="WDFCPES10172116"/>
  </r>
  <r>
    <x v="35"/>
    <s v="비앤케이에이"/>
    <s v="LCL"/>
    <m/>
    <m/>
    <m/>
    <n v="1"/>
    <n v="5"/>
    <m/>
    <n v="5"/>
    <m/>
    <n v="0"/>
    <s v="45709Container q'ty"/>
    <s v="45709Pallet "/>
    <n v="5"/>
    <s v="Pallet "/>
    <s v="인고트(브랜드 YT)"/>
    <m/>
    <m/>
    <s v="F2-250221"/>
  </r>
  <r>
    <x v="36"/>
    <s v="코만"/>
    <s v="SKLU2022280"/>
    <s v="푸드블레싱 1차"/>
    <m/>
    <n v="1"/>
    <m/>
    <n v="20"/>
    <n v="20"/>
    <m/>
    <m/>
    <n v="1"/>
    <s v="45712Container q'ty"/>
    <s v="45712Pallet "/>
    <n v="20"/>
    <s v="Pallet "/>
    <s v="하이몬 칠리 샤브수끼소스 300ml"/>
    <m/>
    <m/>
    <s v="HFIBKO252025"/>
  </r>
  <r>
    <x v="36"/>
    <s v="코만"/>
    <s v="SKLU1603700"/>
    <s v="푸드블레싱 2차"/>
    <m/>
    <n v="1"/>
    <m/>
    <n v="19"/>
    <n v="19"/>
    <m/>
    <m/>
    <n v="1"/>
    <s v="45712Container q'ty"/>
    <s v="45712Pallet "/>
    <n v="20"/>
    <s v="Pallet "/>
    <s v="하이몬 칠리 샤브수끼소스 300ml"/>
    <m/>
    <m/>
    <s v="HFIBKO25202B"/>
  </r>
  <r>
    <x v="36"/>
    <s v="코만"/>
    <s v="SKLU1603700"/>
    <s v="푸드블레싱 2차"/>
    <m/>
    <m/>
    <m/>
    <n v="1"/>
    <n v="1"/>
    <m/>
    <m/>
    <n v="0"/>
    <s v="45712Container q'ty"/>
    <s v="45712Pallet "/>
    <m/>
    <s v="Pallet "/>
    <s v="몬타이 칠리 샤브수끼소스 250ml(컬리용)"/>
    <m/>
    <m/>
    <s v="HFIBKO25202B"/>
  </r>
  <r>
    <x v="36"/>
    <s v="코만"/>
    <s v="SEGU2379130"/>
    <s v="펜타 1차"/>
    <m/>
    <n v="1"/>
    <m/>
    <n v="7"/>
    <n v="7"/>
    <m/>
    <m/>
    <n v="1"/>
    <s v="45712Container q'ty"/>
    <s v="45712Pallet "/>
    <n v="20"/>
    <s v="Pallet "/>
    <s v="하이몬 피넛월남쌈소스 230g"/>
    <m/>
    <m/>
    <s v="KTHSE2500108"/>
  </r>
  <r>
    <x v="36"/>
    <s v="코만"/>
    <s v="SEGU2379130"/>
    <s v="펜타 1차"/>
    <m/>
    <m/>
    <m/>
    <n v="10"/>
    <n v="10"/>
    <m/>
    <m/>
    <n v="0"/>
    <s v="45712Container q'ty"/>
    <s v="45712Pallet "/>
    <m/>
    <s v="Pallet "/>
    <s v="하이몬 피넛월남쌈소스 4,8kg"/>
    <m/>
    <m/>
    <s v="KTHSE2500108"/>
  </r>
  <r>
    <x v="36"/>
    <s v="코만"/>
    <s v="SEGU2379130"/>
    <s v="펜타 1차"/>
    <m/>
    <m/>
    <m/>
    <n v="1"/>
    <n v="1"/>
    <m/>
    <m/>
    <n v="0"/>
    <s v="45712Container q'ty"/>
    <s v="45712Pallet "/>
    <m/>
    <s v="Pallet "/>
    <s v="몬타이 피넛월남쌈소스(컬리용) 250ml"/>
    <m/>
    <m/>
    <s v="KTHSE2500108"/>
  </r>
  <r>
    <x v="36"/>
    <s v="코만"/>
    <s v="SEGU2379130"/>
    <s v="펜타 1차"/>
    <m/>
    <m/>
    <m/>
    <n v="2"/>
    <n v="2"/>
    <m/>
    <m/>
    <n v="0"/>
    <s v="45712Container q'ty"/>
    <s v="45712Pallet "/>
    <m/>
    <s v="Pallet "/>
    <s v="몬타이 스위트칠리소스(컬리용) 250ml"/>
    <m/>
    <m/>
    <s v="KTHSE2500108"/>
  </r>
  <r>
    <x v="36"/>
    <s v="코만"/>
    <s v="FCIU7274446"/>
    <s v="펜타 2차"/>
    <n v="1"/>
    <m/>
    <m/>
    <n v="20"/>
    <n v="20"/>
    <m/>
    <m/>
    <n v="1"/>
    <s v="45712Container q'ty"/>
    <s v="45712Pallet "/>
    <n v="20"/>
    <s v="Pallet "/>
    <s v="하이몬 쌀국수장국 4.5kg"/>
    <m/>
    <m/>
    <s v="KTHSE2500109"/>
  </r>
  <r>
    <x v="36"/>
    <s v="케이비켐㈜"/>
    <s v="DRYU4303287"/>
    <n v="2626490"/>
    <n v="1"/>
    <m/>
    <m/>
    <n v="18"/>
    <m/>
    <n v="990"/>
    <m/>
    <n v="1"/>
    <s v="45712Container q'ty"/>
    <s v="45712Pallet "/>
    <n v="40"/>
    <s v="Pallet "/>
    <s v="합성수지"/>
    <m/>
    <m/>
    <s v="ONEYGOAE49419700"/>
  </r>
  <r>
    <x v="36"/>
    <s v="HS트레이딩"/>
    <s v="BEAU2411266"/>
    <s v="HAL443772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BEAU2744354"/>
    <s v="HAL443763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HALU2344460"/>
    <s v="HAL443766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HALU2416111"/>
    <s v="HAL443776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HALU2431380"/>
    <s v="HAL443798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HALU2434500"/>
    <s v="HAL443762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SKLU1537336"/>
    <s v="HAL443769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6"/>
    <s v="HS트레이딩"/>
    <s v="SKLU2119921"/>
    <s v="HAL443775"/>
    <m/>
    <n v="1"/>
    <m/>
    <n v="20"/>
    <n v="20"/>
    <m/>
    <m/>
    <n v="1"/>
    <s v="45712Container q'ty"/>
    <s v="45712Pallet "/>
    <n v="20"/>
    <s v="Pallet "/>
    <s v="톤백설탕"/>
    <m/>
    <m/>
    <s v="HASLS22250100728"/>
  </r>
  <r>
    <x v="37"/>
    <s v="코만"/>
    <s v="SEGU2521476"/>
    <s v="수리 298차"/>
    <m/>
    <n v="1"/>
    <m/>
    <n v="15"/>
    <n v="15"/>
    <m/>
    <m/>
    <n v="1"/>
    <s v="45713Container q'ty"/>
    <s v="45713Pallet "/>
    <n v="20"/>
    <s v="Pallet "/>
    <s v="몬 스위트칠리소스 5L"/>
    <m/>
    <m/>
    <s v="KTHSE2500104"/>
  </r>
  <r>
    <x v="37"/>
    <s v="코만"/>
    <s v="SEGU2521476"/>
    <s v="수리 298차"/>
    <m/>
    <m/>
    <m/>
    <n v="5"/>
    <n v="5"/>
    <m/>
    <m/>
    <n v="0"/>
    <s v="45713Container q'ty"/>
    <s v="45713Pallet "/>
    <m/>
    <s v="Pallet "/>
    <s v="수리 호이신소스 435ml(튜브)"/>
    <m/>
    <m/>
    <s v="KTHSE2500104"/>
  </r>
  <r>
    <x v="37"/>
    <s v="코만"/>
    <s v="BEAU2939660"/>
    <s v="수리 300차"/>
    <m/>
    <n v="1"/>
    <m/>
    <n v="18"/>
    <n v="18"/>
    <m/>
    <m/>
    <n v="1"/>
    <s v="45713Container q'ty"/>
    <s v="45713Pallet "/>
    <n v="20"/>
    <s v="Pallet "/>
    <s v="몬 스위트칠리소스 5L"/>
    <m/>
    <m/>
    <s v="KTHSE2500104"/>
  </r>
  <r>
    <x v="37"/>
    <s v="코만"/>
    <s v="BEAU2939660"/>
    <s v="수리 300차"/>
    <m/>
    <m/>
    <m/>
    <n v="2"/>
    <n v="2"/>
    <m/>
    <m/>
    <n v="0"/>
    <s v="45713Container q'ty"/>
    <s v="45713Pallet "/>
    <m/>
    <s v="Pallet "/>
    <s v="하이몬 쌀국수칠리소스 230g"/>
    <m/>
    <m/>
    <s v="KTHSE2500104"/>
  </r>
  <r>
    <x v="37"/>
    <s v="코만"/>
    <s v="SEGU2421688"/>
    <s v="수리 305차"/>
    <m/>
    <n v="1"/>
    <m/>
    <n v="19"/>
    <n v="19"/>
    <m/>
    <m/>
    <n v="1"/>
    <s v="45713Container q'ty"/>
    <s v="45713Pallet "/>
    <n v="20"/>
    <s v="Pallet "/>
    <s v="몬 스위트칠리소스 5L"/>
    <m/>
    <m/>
    <s v="KTHSE2500104"/>
  </r>
  <r>
    <x v="37"/>
    <s v="코만"/>
    <s v="SEGU2421688"/>
    <s v="수리 305차"/>
    <m/>
    <m/>
    <m/>
    <n v="1"/>
    <n v="1"/>
    <m/>
    <m/>
    <n v="0"/>
    <s v="45713Container q'ty"/>
    <s v="45713Pallet "/>
    <m/>
    <s v="Pallet "/>
    <s v="몬 씨푸드용 망고칠리소스 295ml"/>
    <m/>
    <m/>
    <s v="KTHSE2500104"/>
  </r>
  <r>
    <x v="37"/>
    <s v="코만"/>
    <s v="TEMU3333593"/>
    <s v="수리 306차"/>
    <m/>
    <n v="1"/>
    <m/>
    <n v="19"/>
    <n v="19"/>
    <m/>
    <m/>
    <n v="1"/>
    <s v="45713Container q'ty"/>
    <s v="45713Pallet "/>
    <n v="20"/>
    <s v="Pallet "/>
    <s v="몬 스위트칠리소스 5L"/>
    <m/>
    <m/>
    <s v="KTHSE2500104"/>
  </r>
  <r>
    <x v="37"/>
    <s v="코만"/>
    <s v="TEMU3333593"/>
    <s v="수리 306차"/>
    <m/>
    <m/>
    <m/>
    <n v="1"/>
    <n v="1"/>
    <m/>
    <m/>
    <n v="0"/>
    <s v="45713Container q'ty"/>
    <s v="45713Pallet "/>
    <m/>
    <s v="Pallet "/>
    <s v="몬 분짜소스 295ml"/>
    <m/>
    <m/>
    <s v="KTHSE2500104"/>
  </r>
  <r>
    <x v="37"/>
    <s v="코만"/>
    <s v="KMTU7477267"/>
    <s v="수리 324차"/>
    <m/>
    <n v="1"/>
    <m/>
    <n v="20"/>
    <n v="20"/>
    <m/>
    <m/>
    <n v="1"/>
    <s v="45713Container q'ty"/>
    <s v="45713Pallet "/>
    <n v="20"/>
    <s v="Pallet "/>
    <s v="수리 쓰리라차소스 5L"/>
    <m/>
    <m/>
    <s v="KTHSE2500104"/>
  </r>
  <r>
    <x v="37"/>
    <s v="HS트레이딩"/>
    <s v="TEMU0912734"/>
    <s v="HAL443800"/>
    <m/>
    <n v="1"/>
    <m/>
    <n v="20"/>
    <n v="20"/>
    <m/>
    <m/>
    <n v="1"/>
    <s v="45713Container q'ty"/>
    <s v="45713Pallet "/>
    <n v="20"/>
    <s v="Pallet "/>
    <s v="톤백설탕"/>
    <m/>
    <m/>
    <s v="HASLS22250100728"/>
  </r>
  <r>
    <x v="37"/>
    <s v="HS트레이딩"/>
    <s v="TEMU1223452"/>
    <s v="HAL443794"/>
    <m/>
    <n v="1"/>
    <m/>
    <n v="20"/>
    <n v="20"/>
    <m/>
    <m/>
    <n v="1"/>
    <s v="45713Container q'ty"/>
    <s v="45713Pallet "/>
    <n v="20"/>
    <s v="Pallet "/>
    <s v="톤백설탕"/>
    <m/>
    <m/>
    <s v="HASLS22250100728"/>
  </r>
  <r>
    <x v="37"/>
    <s v="피알로지스틱(토호식품)"/>
    <s v="CBLU1120124"/>
    <s v="SKY008754"/>
    <m/>
    <n v="1"/>
    <m/>
    <n v="14"/>
    <n v="890"/>
    <m/>
    <m/>
    <n v="1"/>
    <s v="45713Container q'ty"/>
    <s v="45713bulk"/>
    <n v="240"/>
    <s v="bulk"/>
    <s v="마늘"/>
    <m/>
    <m/>
    <s v="YZJ2153EQDIH603"/>
  </r>
  <r>
    <x v="37"/>
    <s v="피알로지스틱(토호식품)"/>
    <s v="CBLU1120124"/>
    <s v="SKY008754"/>
    <m/>
    <m/>
    <m/>
    <n v="2"/>
    <n v="100"/>
    <m/>
    <m/>
    <n v="0"/>
    <s v="45713Container q'ty"/>
    <s v="45713bulk"/>
    <n v="240"/>
    <s v="bulk"/>
    <s v="마늘10KG"/>
    <m/>
    <m/>
    <s v="YZJ2153EQDIH603"/>
  </r>
  <r>
    <x v="37"/>
    <s v="피알로지스틱(토호식품)"/>
    <s v="STXU2056080"/>
    <s v="PANP667587"/>
    <m/>
    <n v="1"/>
    <m/>
    <n v="10"/>
    <n v="800"/>
    <m/>
    <m/>
    <n v="1"/>
    <s v="45713Container q'ty"/>
    <s v="45713bulk"/>
    <n v="240"/>
    <s v="bulk"/>
    <s v="백초생강"/>
    <m/>
    <m/>
    <s v="JYPRQD2502040"/>
  </r>
  <r>
    <x v="37"/>
    <s v="피알로지스틱(토호식품)"/>
    <s v="STXU2056080"/>
    <s v="PANP667587"/>
    <m/>
    <m/>
    <m/>
    <n v="9"/>
    <n v="700"/>
    <m/>
    <m/>
    <n v="0"/>
    <s v="45713Container q'ty"/>
    <s v="45713bulk"/>
    <n v="240"/>
    <s v="bulk"/>
    <s v="적초생강"/>
    <m/>
    <m/>
    <s v="JYPRQD2502040"/>
  </r>
  <r>
    <x v="37"/>
    <s v="피알로지스틱(토호식품)"/>
    <s v="STXU2056080"/>
    <s v="PANP667587"/>
    <m/>
    <m/>
    <m/>
    <n v="2"/>
    <n v="100"/>
    <m/>
    <m/>
    <n v="0"/>
    <s v="45713Container q'ty"/>
    <s v="45713bulk"/>
    <n v="240"/>
    <s v="bulk"/>
    <s v="백초생강(채)"/>
    <m/>
    <m/>
    <s v="JYPRQD2502040"/>
  </r>
  <r>
    <x v="37"/>
    <s v="피알로지스틱(토호식품)"/>
    <s v="STXU2056080"/>
    <s v="PANP667587"/>
    <m/>
    <m/>
    <m/>
    <n v="2"/>
    <n v="100"/>
    <m/>
    <m/>
    <n v="0"/>
    <s v="45713Container q'ty"/>
    <s v="45713bulk"/>
    <n v="240"/>
    <s v="bulk"/>
    <s v="적초생강(채)"/>
    <m/>
    <m/>
    <s v="JYPRQD2502040"/>
  </r>
  <r>
    <x v="37"/>
    <s v="피알로지스틱(토호식품)"/>
    <s v="STXU2056080"/>
    <s v="PANP667587"/>
    <m/>
    <m/>
    <m/>
    <n v="1"/>
    <n v="11"/>
    <m/>
    <m/>
    <n v="0"/>
    <s v="45713Container q'ty"/>
    <s v="45713bulk"/>
    <n v="240"/>
    <s v="bulk"/>
    <s v="백초생강(채)5KG*2EA"/>
    <m/>
    <m/>
    <s v="JYPRQD2502040"/>
  </r>
  <r>
    <x v="37"/>
    <s v="시노로지스"/>
    <s v="BMOU1559823"/>
    <s v="DJS125485"/>
    <m/>
    <n v="1"/>
    <m/>
    <n v="20"/>
    <n v="20"/>
    <m/>
    <m/>
    <n v="1"/>
    <s v="45713Container q'ty"/>
    <s v="45713Pallet "/>
    <n v="20"/>
    <s v="Pallet "/>
    <s v="톤백설탕"/>
    <m/>
    <m/>
    <s v="DJSCLCH250000075"/>
  </r>
  <r>
    <x v="37"/>
    <s v="시노로지스"/>
    <s v="BMOU1558787"/>
    <s v="DJS125463"/>
    <m/>
    <n v="1"/>
    <m/>
    <n v="20"/>
    <n v="20"/>
    <m/>
    <m/>
    <n v="1"/>
    <s v="45713Container q'ty"/>
    <s v="45713Pallet "/>
    <n v="20"/>
    <s v="Pallet "/>
    <s v="톤백설탕"/>
    <m/>
    <m/>
    <s v="DJSCLCH250000075"/>
  </r>
  <r>
    <x v="37"/>
    <s v="시노로지스"/>
    <s v="BMOU1559926"/>
    <s v="DJS125434"/>
    <m/>
    <n v="1"/>
    <m/>
    <n v="20"/>
    <n v="20"/>
    <m/>
    <m/>
    <n v="1"/>
    <s v="45713Container q'ty"/>
    <s v="45713Pallet "/>
    <n v="20"/>
    <s v="Pallet "/>
    <s v="톤백설탕"/>
    <m/>
    <m/>
    <s v="DJSCLCH250000075"/>
  </r>
  <r>
    <x v="37"/>
    <s v="시노로지스"/>
    <s v="DJLU2184108"/>
    <s v="DJS125458"/>
    <m/>
    <n v="1"/>
    <m/>
    <n v="20"/>
    <n v="20"/>
    <m/>
    <m/>
    <n v="1"/>
    <s v="45713Container q'ty"/>
    <s v="45713Pallet "/>
    <n v="20"/>
    <s v="Pallet "/>
    <s v="톤백설탕"/>
    <m/>
    <m/>
    <s v="DJSCLCH250000075"/>
  </r>
  <r>
    <x v="37"/>
    <s v="시노로지스"/>
    <s v="DJLU2155990"/>
    <s v="DJS125419"/>
    <m/>
    <n v="1"/>
    <m/>
    <n v="20"/>
    <n v="20"/>
    <m/>
    <m/>
    <n v="1"/>
    <s v="45713Container q'ty"/>
    <s v="45713Pallet "/>
    <n v="20"/>
    <s v="Pallet "/>
    <s v="톤백설탕"/>
    <m/>
    <m/>
    <s v="DJSCLCH250000075"/>
  </r>
  <r>
    <x v="38"/>
    <s v="코만"/>
    <s v="TEMU0398179"/>
    <s v="수리 307차"/>
    <m/>
    <n v="1"/>
    <m/>
    <n v="20"/>
    <n v="20"/>
    <m/>
    <m/>
    <n v="1"/>
    <s v="45714Container q'ty"/>
    <s v="45714Pallet "/>
    <n v="20"/>
    <s v="Pallet "/>
    <s v="몬 스위트칠리소스 200ml"/>
    <m/>
    <m/>
    <s v="KTHSE2500072"/>
  </r>
  <r>
    <x v="38"/>
    <s v="코만"/>
    <s v="SEGU3214659"/>
    <s v="수리 308차"/>
    <m/>
    <n v="1"/>
    <m/>
    <n v="14"/>
    <n v="14"/>
    <m/>
    <m/>
    <n v="1"/>
    <s v="45714Container q'ty"/>
    <s v="45714Pallet "/>
    <n v="20"/>
    <s v="Pallet "/>
    <s v="몬 스위트칠리소스 5L"/>
    <m/>
    <m/>
    <s v="KTHSE2500072"/>
  </r>
  <r>
    <x v="38"/>
    <s v="코만"/>
    <s v="SEGU3214659"/>
    <s v="수리 308차"/>
    <m/>
    <m/>
    <m/>
    <n v="6"/>
    <n v="6"/>
    <m/>
    <m/>
    <n v="0"/>
    <s v="45714Container q'ty"/>
    <s v="45714Pallet "/>
    <m/>
    <s v="Pallet "/>
    <s v="몬 스위트칠리소스 295ml(홈플용)"/>
    <m/>
    <m/>
    <s v="KTHSE2500072"/>
  </r>
  <r>
    <x v="38"/>
    <s v="코만"/>
    <s v="TCLU3890518"/>
    <s v="수리 309차"/>
    <m/>
    <n v="1"/>
    <m/>
    <n v="5"/>
    <n v="5"/>
    <m/>
    <m/>
    <n v="1"/>
    <s v="45714Container q'ty"/>
    <s v="45714Pallet "/>
    <n v="20"/>
    <s v="Pallet "/>
    <s v="수리 쓰리라차소스 435ml(튜브)"/>
    <m/>
    <m/>
    <s v="KTHSE2500072"/>
  </r>
  <r>
    <x v="38"/>
    <s v="코만"/>
    <s v="TCLU3890518"/>
    <s v="수리 309차"/>
    <m/>
    <m/>
    <m/>
    <n v="15"/>
    <n v="15"/>
    <m/>
    <m/>
    <n v="0"/>
    <s v="45714Container q'ty"/>
    <s v="45714Pallet "/>
    <m/>
    <s v="Pallet "/>
    <s v="수리 쓰리라차소스 5L"/>
    <m/>
    <m/>
    <s v="KTHSE2500072"/>
  </r>
  <r>
    <x v="38"/>
    <s v="코만"/>
    <s v="SEGU2493899"/>
    <s v="수리 310차"/>
    <m/>
    <n v="1"/>
    <m/>
    <n v="15"/>
    <n v="15"/>
    <m/>
    <m/>
    <n v="1"/>
    <s v="45714Container q'ty"/>
    <s v="45714Pallet "/>
    <n v="20"/>
    <s v="Pallet "/>
    <s v="몬 스위트칠리소스 5L"/>
    <m/>
    <m/>
    <s v="KTHSE2500072"/>
  </r>
  <r>
    <x v="38"/>
    <s v="코만"/>
    <s v="SEGU2493899"/>
    <s v="수리 310차"/>
    <m/>
    <m/>
    <m/>
    <n v="5"/>
    <n v="5"/>
    <m/>
    <m/>
    <n v="0"/>
    <s v="45714Container q'ty"/>
    <s v="45714Pallet "/>
    <m/>
    <s v="Pallet "/>
    <s v="몬 파인애플 월남쌈소스 295ml"/>
    <m/>
    <m/>
    <s v="KTHSE2500072"/>
  </r>
  <r>
    <x v="38"/>
    <s v="코만"/>
    <s v="TRHU3368084"/>
    <s v="수리 311차"/>
    <m/>
    <n v="1"/>
    <m/>
    <n v="20"/>
    <n v="20"/>
    <m/>
    <m/>
    <n v="1"/>
    <s v="45714Container q'ty"/>
    <s v="45714Pallet "/>
    <n v="20"/>
    <s v="Pallet "/>
    <s v="수리 파타이소스 5L"/>
    <m/>
    <m/>
    <s v="KTHSE2500072"/>
  </r>
  <r>
    <x v="38"/>
    <s v="코만"/>
    <s v="SEGU2976916"/>
    <s v="수리 312차"/>
    <m/>
    <n v="1"/>
    <m/>
    <n v="17"/>
    <n v="17"/>
    <m/>
    <m/>
    <n v="1"/>
    <s v="45714Container q'ty"/>
    <s v="45714Pallet "/>
    <n v="20"/>
    <s v="Pallet "/>
    <s v="몬 스위트칠리소스 5L"/>
    <m/>
    <m/>
    <s v="KTHSE2500072"/>
  </r>
  <r>
    <x v="38"/>
    <s v="코만"/>
    <s v="SEGU2976916"/>
    <s v="수리 312차"/>
    <m/>
    <m/>
    <m/>
    <n v="1"/>
    <n v="1"/>
    <m/>
    <m/>
    <n v="0"/>
    <s v="45714Container q'ty"/>
    <s v="45714Pallet "/>
    <m/>
    <s v="Pallet "/>
    <s v="수리 레드칠리피클 227g"/>
    <m/>
    <m/>
    <s v="KTHSE2500072"/>
  </r>
  <r>
    <x v="38"/>
    <s v="코만"/>
    <s v="SEGU2976916"/>
    <s v="수리 312차"/>
    <m/>
    <m/>
    <m/>
    <n v="2"/>
    <n v="2"/>
    <m/>
    <m/>
    <n v="0"/>
    <s v="45714Container q'ty"/>
    <s v="45714Pallet "/>
    <m/>
    <s v="Pallet "/>
    <s v="수리 레드커리 페이스트 400g"/>
    <m/>
    <m/>
    <s v="KTHSE2500072"/>
  </r>
  <r>
    <x v="38"/>
    <s v="SPCGFS(시노관세사)"/>
    <s v="DWSU1002794"/>
    <s v="0190914"/>
    <m/>
    <n v="1"/>
    <m/>
    <n v="18"/>
    <n v="1000"/>
    <m/>
    <m/>
    <n v="1"/>
    <s v="45714Container q'ty"/>
    <s v="45714bulk"/>
    <n v="200"/>
    <s v="bulk"/>
    <s v="정성가득 통팥앙금"/>
    <m/>
    <m/>
    <s v="TMXGICHD6900036"/>
  </r>
  <r>
    <x v="38"/>
    <s v="시노로지스"/>
    <s v="DJLU2188417"/>
    <s v="DJS125467"/>
    <m/>
    <n v="1"/>
    <m/>
    <n v="20"/>
    <n v="20"/>
    <m/>
    <m/>
    <n v="1"/>
    <s v="45714Container q'ty"/>
    <s v="45714Pallet "/>
    <n v="20"/>
    <s v="Pallet "/>
    <s v="톤백설탕"/>
    <m/>
    <m/>
    <s v="DJSCLCH250000075"/>
  </r>
  <r>
    <x v="38"/>
    <s v="시노로지스"/>
    <s v="DJLU2231004"/>
    <s v="DJS125412"/>
    <m/>
    <n v="1"/>
    <m/>
    <n v="20"/>
    <n v="20"/>
    <m/>
    <m/>
    <n v="1"/>
    <s v="45714Container q'ty"/>
    <s v="45714Pallet "/>
    <n v="20"/>
    <s v="Pallet "/>
    <s v="톤백설탕"/>
    <m/>
    <m/>
    <s v="DJSCLCH250000075"/>
  </r>
  <r>
    <x v="38"/>
    <s v="시노로지스"/>
    <s v="DJLU2232762"/>
    <s v="DJS125254"/>
    <m/>
    <n v="1"/>
    <m/>
    <n v="20"/>
    <n v="20"/>
    <m/>
    <m/>
    <n v="1"/>
    <s v="45714Container q'ty"/>
    <s v="45714Pallet "/>
    <n v="20"/>
    <s v="Pallet "/>
    <s v="톤백설탕"/>
    <m/>
    <m/>
    <s v="DJSCLCH250000075"/>
  </r>
  <r>
    <x v="38"/>
    <s v="시노로지스"/>
    <s v="DJLU2233500"/>
    <s v="DJS125413"/>
    <m/>
    <n v="1"/>
    <m/>
    <n v="20"/>
    <n v="20"/>
    <m/>
    <m/>
    <n v="1"/>
    <s v="45714Container q'ty"/>
    <s v="45714Pallet "/>
    <n v="20"/>
    <s v="Pallet "/>
    <s v="톤백설탕"/>
    <m/>
    <m/>
    <s v="DJSCLCH250000075"/>
  </r>
  <r>
    <x v="38"/>
    <s v="시노로지스"/>
    <s v="DJLU2233732"/>
    <s v="DJS125255"/>
    <m/>
    <n v="1"/>
    <m/>
    <n v="20"/>
    <n v="20"/>
    <m/>
    <m/>
    <n v="1"/>
    <s v="45714Container q'ty"/>
    <s v="45714Pallet "/>
    <n v="20"/>
    <s v="Pallet "/>
    <s v="톤백설탕"/>
    <m/>
    <m/>
    <s v="DJSCLCH250000075"/>
  </r>
  <r>
    <x v="38"/>
    <s v="케이비켐㈜"/>
    <s v="MSKU4466184"/>
    <n v="2170218"/>
    <m/>
    <n v="1"/>
    <m/>
    <n v="8"/>
    <m/>
    <n v="440"/>
    <m/>
    <n v="1"/>
    <s v="45714Container q'ty"/>
    <s v="45714Pallet "/>
    <m/>
    <s v="Pallet "/>
    <s v="합성수지"/>
    <m/>
    <m/>
    <s v="MAEU720573428"/>
  </r>
  <r>
    <x v="38"/>
    <s v="웰에프아이"/>
    <s v="WDFU1205662"/>
    <s v="0297034"/>
    <m/>
    <n v="1"/>
    <m/>
    <n v="18"/>
    <n v="18"/>
    <m/>
    <m/>
    <n v="1"/>
    <s v="45714Container q'ty"/>
    <s v="45714Pallet "/>
    <n v="20"/>
    <s v="Pallet "/>
    <s v="폴리글리시톨시럽 드럼 1300kg"/>
    <m/>
    <m/>
    <s v="WDFCREV21532033"/>
  </r>
  <r>
    <x v="38"/>
    <s v="웰에프아이"/>
    <s v="WDFU1211032"/>
    <s v="0297044"/>
    <m/>
    <n v="1"/>
    <m/>
    <n v="18"/>
    <n v="18"/>
    <m/>
    <m/>
    <n v="1"/>
    <s v="45714Container q'ty"/>
    <s v="45714Pallet "/>
    <n v="20"/>
    <s v="Pallet "/>
    <s v="폴리글리시톨시럽 드럼 1300kg"/>
    <m/>
    <m/>
    <s v="WDFCREV21532033"/>
  </r>
  <r>
    <x v="39"/>
    <s v="코만"/>
    <s v="TXGU5047729"/>
    <s v="유니온 53차"/>
    <n v="1"/>
    <m/>
    <m/>
    <n v="14"/>
    <n v="1008"/>
    <m/>
    <m/>
    <n v="1"/>
    <s v="45715Container q'ty"/>
    <s v="45715bulk"/>
    <n v="210"/>
    <s v="bulk"/>
    <s v="몬 라이스누들 3mm 250g"/>
    <m/>
    <m/>
    <s v="KTHSE2500125"/>
  </r>
  <r>
    <x v="39"/>
    <s v="코만"/>
    <s v="TXGU5047729"/>
    <s v="유니온 53차"/>
    <m/>
    <m/>
    <m/>
    <n v="10"/>
    <n v="720"/>
    <m/>
    <m/>
    <n v="0"/>
    <s v="45715Container q'ty"/>
    <s v="45715bulk"/>
    <m/>
    <s v="bulk"/>
    <s v="몬 라이스누들 5mm 250g"/>
    <m/>
    <m/>
    <s v="KTHSE2500125"/>
  </r>
  <r>
    <x v="39"/>
    <s v="코만"/>
    <s v="TXGU5047729"/>
    <s v="유니온 53차"/>
    <m/>
    <m/>
    <m/>
    <n v="4"/>
    <n v="288"/>
    <m/>
    <m/>
    <n v="0"/>
    <s v="45715Container q'ty"/>
    <s v="45715bulk"/>
    <m/>
    <s v="bulk"/>
    <s v="몬 라이스누들 10mm 250g"/>
    <m/>
    <m/>
    <s v="KTHSE2500125"/>
  </r>
  <r>
    <x v="39"/>
    <s v="코만"/>
    <s v="TRHU8747007"/>
    <s v="세계 3차"/>
    <n v="1"/>
    <m/>
    <m/>
    <n v="10"/>
    <n v="10"/>
    <m/>
    <m/>
    <n v="1"/>
    <s v="45715Container q'ty"/>
    <s v="45715Pallet "/>
    <n v="40"/>
    <s v="Pallet "/>
    <s v="뉴 월남쌈(원형16cm) 300g"/>
    <m/>
    <m/>
    <s v="PNCHCM2502012"/>
  </r>
  <r>
    <x v="39"/>
    <s v="코만"/>
    <s v="TRHU8747007"/>
    <s v="세계 4차"/>
    <m/>
    <m/>
    <m/>
    <n v="3"/>
    <n v="3"/>
    <m/>
    <m/>
    <n v="0"/>
    <s v="45715Container q'ty"/>
    <s v="45715Pallet "/>
    <m/>
    <s v="Pallet "/>
    <s v="뉴 월남쌈(원형18cm) 300g"/>
    <m/>
    <m/>
    <s v="PNCHCM2502012"/>
  </r>
  <r>
    <x v="39"/>
    <s v="코만"/>
    <s v="TRHU8747007"/>
    <s v="세계 4차"/>
    <m/>
    <m/>
    <m/>
    <n v="2"/>
    <n v="2"/>
    <m/>
    <m/>
    <n v="0"/>
    <s v="45715Container q'ty"/>
    <s v="45715Pallet "/>
    <m/>
    <s v="Pallet "/>
    <s v="뉴 월남쌈사탕수수(원형22cm) 500g"/>
    <m/>
    <m/>
    <s v="PNCHCM2502012"/>
  </r>
  <r>
    <x v="39"/>
    <s v="코만"/>
    <s v="TRHU8747007"/>
    <s v="세계 4차"/>
    <m/>
    <m/>
    <m/>
    <n v="5"/>
    <n v="5"/>
    <m/>
    <m/>
    <n v="0"/>
    <s v="45715Container q'ty"/>
    <s v="45715Pallet "/>
    <m/>
    <s v="Pallet "/>
    <s v="몬 월남쌈(원형16cm) 200g*16(홈플용)"/>
    <m/>
    <m/>
    <s v="PNCHCM2502012"/>
  </r>
  <r>
    <x v="39"/>
    <s v="코만"/>
    <s v="DFSU7083187"/>
    <s v="세계 5차"/>
    <n v="1"/>
    <m/>
    <m/>
    <n v="10"/>
    <n v="10"/>
    <m/>
    <m/>
    <n v="1"/>
    <s v="45715Container q'ty"/>
    <s v="45715Pallet "/>
    <n v="40"/>
    <s v="Pallet "/>
    <s v="뉴 월남쌈(원형16cm) 300g"/>
    <m/>
    <m/>
    <s v="PNCHCM2502013"/>
  </r>
  <r>
    <x v="39"/>
    <s v="코만"/>
    <s v="DFSU7083187"/>
    <s v="세계 6차"/>
    <m/>
    <m/>
    <m/>
    <n v="10"/>
    <n v="10"/>
    <m/>
    <m/>
    <n v="0"/>
    <s v="45715Container q'ty"/>
    <s v="45715Pallet "/>
    <m/>
    <s v="Pallet "/>
    <s v="몬 현미월남쌈(원형16cm) 200g"/>
    <m/>
    <m/>
    <s v="PNCHCM2502013"/>
  </r>
  <r>
    <x v="39"/>
    <s v="시노로지스"/>
    <s v="HALU2313730"/>
    <s v="SKBKK002221"/>
    <m/>
    <n v="1"/>
    <m/>
    <n v="23"/>
    <n v="920"/>
    <m/>
    <m/>
    <n v="1"/>
    <s v="45715Container q'ty"/>
    <s v="45715bulk"/>
    <n v="160"/>
    <s v="bulk"/>
    <s v="25KG설탕"/>
    <m/>
    <m/>
    <s v="SNKO190250101184"/>
  </r>
  <r>
    <x v="39"/>
    <s v="시노로지스"/>
    <s v="HALU2360706"/>
    <s v="SKBKK002237"/>
    <m/>
    <n v="1"/>
    <m/>
    <n v="23"/>
    <n v="920"/>
    <m/>
    <m/>
    <n v="1"/>
    <s v="45715Container q'ty"/>
    <s v="45715bulk"/>
    <n v="160"/>
    <s v="bulk"/>
    <s v="25KG설탕"/>
    <m/>
    <m/>
    <s v="SNKO190250101184"/>
  </r>
  <r>
    <x v="39"/>
    <s v="시노로지스"/>
    <s v="SKLU2320371"/>
    <s v="SKBKK002238"/>
    <m/>
    <n v="1"/>
    <m/>
    <n v="23"/>
    <n v="920"/>
    <m/>
    <m/>
    <n v="1"/>
    <s v="45715Container q'ty"/>
    <s v="45715bulk"/>
    <n v="160"/>
    <s v="bulk"/>
    <s v="25KG설탕"/>
    <m/>
    <m/>
    <s v="SNKO190250101184"/>
  </r>
  <r>
    <x v="39"/>
    <s v="시노로지스"/>
    <s v="SKLU2409577"/>
    <s v="SKBKK002200"/>
    <m/>
    <n v="1"/>
    <m/>
    <n v="23"/>
    <n v="920"/>
    <m/>
    <m/>
    <n v="1"/>
    <s v="45715Container q'ty"/>
    <s v="45715bulk"/>
    <n v="160"/>
    <s v="bulk"/>
    <s v="25KG설탕"/>
    <m/>
    <m/>
    <s v="SNKO190250101184"/>
  </r>
  <r>
    <x v="39"/>
    <s v="시노로지스"/>
    <s v="SKLU2488621"/>
    <s v="SKBKK002222"/>
    <m/>
    <n v="1"/>
    <m/>
    <n v="23"/>
    <n v="920"/>
    <m/>
    <m/>
    <n v="1"/>
    <s v="45715Container q'ty"/>
    <s v="45715bulk"/>
    <n v="160"/>
    <s v="bulk"/>
    <s v="25KG설탕"/>
    <m/>
    <m/>
    <s v="SNKO190250101184"/>
  </r>
  <r>
    <x v="39"/>
    <s v="HS트레이딩"/>
    <s v="SKLU1668927"/>
    <s v="HAL441211"/>
    <m/>
    <n v="1"/>
    <m/>
    <n v="18"/>
    <n v="18"/>
    <m/>
    <m/>
    <n v="1"/>
    <s v="45715Container q'ty"/>
    <s v="45715Pallet "/>
    <n v="20"/>
    <s v="Pallet "/>
    <s v="DTECH 10L NAOX PET FOOD(액상)"/>
    <m/>
    <m/>
    <s v="HASLS22250101922"/>
  </r>
  <r>
    <x v="39"/>
    <s v="HS트레이딩"/>
    <s v="SKLU1668927"/>
    <s v="HAL441211"/>
    <m/>
    <m/>
    <m/>
    <n v="0"/>
    <n v="4"/>
    <m/>
    <m/>
    <n v="0"/>
    <s v="45715Container q'ty"/>
    <s v="45715Pallet "/>
    <m/>
    <s v="Pallet "/>
    <s v="DTECH 10L NAOX PET FOOD 샘플(액상)"/>
    <m/>
    <m/>
    <s v="HASLS22250101922"/>
  </r>
  <r>
    <x v="39"/>
    <s v="HS트레이딩"/>
    <s v="SKLU1536290"/>
    <s v="HAL444553"/>
    <m/>
    <n v="1"/>
    <m/>
    <n v="18"/>
    <n v="18"/>
    <m/>
    <m/>
    <n v="1"/>
    <s v="45715Container q'ty"/>
    <s v="45715Pallet "/>
    <n v="20"/>
    <s v="Pallet "/>
    <s v="DTECH 10L NAOX PET FOOD(액상)"/>
    <m/>
    <m/>
    <s v="HASLS22250101639"/>
  </r>
  <r>
    <x v="39"/>
    <s v="HS트레이딩"/>
    <s v="SKLU1536290"/>
    <s v="HAL444553"/>
    <m/>
    <m/>
    <m/>
    <n v="0"/>
    <n v="4"/>
    <m/>
    <m/>
    <n v="0"/>
    <s v="45715Container q'ty"/>
    <s v="45715Pallet "/>
    <m/>
    <s v="Pallet "/>
    <s v="DTECH 10L NAOX PET FOOD 샘플(액상)"/>
    <m/>
    <m/>
    <s v="HASLS22250101639"/>
  </r>
  <r>
    <x v="39"/>
    <s v="비앤케이에이"/>
    <s v="LCL"/>
    <m/>
    <m/>
    <m/>
    <n v="1"/>
    <n v="5"/>
    <m/>
    <n v="5"/>
    <m/>
    <n v="0"/>
    <s v="45715Container q'ty"/>
    <s v="45715Pallet "/>
    <n v="5"/>
    <s v="Pallet "/>
    <s v="인고트(브랜드 BL)"/>
    <m/>
    <m/>
    <s v="F2-250227"/>
  </r>
  <r>
    <x v="40"/>
    <s v="코만"/>
    <s v="BMOU6362930"/>
    <s v="유니온 51차"/>
    <n v="1"/>
    <m/>
    <m/>
    <n v="28"/>
    <n v="2016"/>
    <m/>
    <m/>
    <n v="1"/>
    <s v="45716Container q'ty"/>
    <s v="45716bulk"/>
    <n v="210"/>
    <s v="bulk"/>
    <s v="몬 라이스누들 1mm 250g"/>
    <m/>
    <m/>
    <s v="KTHSE2500126"/>
  </r>
  <r>
    <x v="40"/>
    <s v="코만"/>
    <s v="BEAU2310189"/>
    <s v="수리 318차"/>
    <m/>
    <n v="1"/>
    <m/>
    <n v="20"/>
    <n v="20"/>
    <m/>
    <m/>
    <n v="1"/>
    <s v="45716Container q'ty"/>
    <s v="45716Pallet "/>
    <n v="20"/>
    <s v="Pallet "/>
    <s v="몬 스위트칠리소스 5L"/>
    <m/>
    <m/>
    <s v="KTHSE2500106"/>
  </r>
  <r>
    <x v="40"/>
    <s v="코만"/>
    <s v="TEMU0457348"/>
    <s v="수리 1차"/>
    <m/>
    <n v="1"/>
    <m/>
    <n v="20"/>
    <n v="20"/>
    <m/>
    <m/>
    <n v="1"/>
    <s v="45716Container q'ty"/>
    <s v="45716Pallet "/>
    <n v="20"/>
    <s v="Pallet "/>
    <s v="몬 스위트칠리소스 295ml"/>
    <m/>
    <m/>
    <s v="KTHSE2500106"/>
  </r>
  <r>
    <x v="40"/>
    <s v="코만"/>
    <s v="SEGU2988455"/>
    <s v="수리 2차"/>
    <m/>
    <n v="1"/>
    <m/>
    <n v="20"/>
    <n v="20"/>
    <m/>
    <m/>
    <n v="1"/>
    <s v="45716Container q'ty"/>
    <s v="45716Pallet "/>
    <n v="20"/>
    <s v="Pallet "/>
    <s v="몬 스위트칠리소스 435ml(튜브)"/>
    <m/>
    <m/>
    <s v="KTHSE2500106"/>
  </r>
  <r>
    <x v="40"/>
    <s v="코만"/>
    <s v="SEGU2455857"/>
    <s v="수리 3차"/>
    <m/>
    <n v="1"/>
    <m/>
    <n v="12"/>
    <n v="12"/>
    <m/>
    <m/>
    <n v="1"/>
    <s v="45716Container q'ty"/>
    <s v="45716Pallet "/>
    <n v="20"/>
    <s v="Pallet "/>
    <s v="몬 스위트칠리소스 5L"/>
    <m/>
    <m/>
    <s v="KTHSE2500106"/>
  </r>
  <r>
    <x v="40"/>
    <s v="코만"/>
    <s v="SEGU2455857"/>
    <s v="수리 3차"/>
    <m/>
    <m/>
    <m/>
    <n v="5"/>
    <n v="5"/>
    <m/>
    <m/>
    <n v="0"/>
    <s v="45716Container q'ty"/>
    <s v="45716Pallet "/>
    <m/>
    <s v="Pallet "/>
    <s v="수리 굴소스 5L"/>
    <m/>
    <m/>
    <s v="KTHSE2500106"/>
  </r>
  <r>
    <x v="40"/>
    <s v="코만"/>
    <s v="SEGU2455857"/>
    <s v="수리 3차"/>
    <m/>
    <m/>
    <m/>
    <n v="3"/>
    <n v="3"/>
    <m/>
    <m/>
    <n v="0"/>
    <s v="45716Container q'ty"/>
    <s v="45716Pallet "/>
    <m/>
    <s v="Pallet "/>
    <s v="수리 블랙빈소스 295ml"/>
    <m/>
    <m/>
    <s v="KTHSE2500106"/>
  </r>
  <r>
    <x v="40"/>
    <s v="코만"/>
    <s v="KMTU7398276"/>
    <s v="수리 6차"/>
    <m/>
    <n v="1"/>
    <m/>
    <n v="10"/>
    <n v="10"/>
    <m/>
    <m/>
    <n v="1"/>
    <s v="45716Container q'ty"/>
    <s v="45716Pallet "/>
    <n v="20"/>
    <s v="Pallet "/>
    <s v="몬 스위트칠리소스 5L"/>
    <m/>
    <m/>
    <s v="KTHSE2500106"/>
  </r>
  <r>
    <x v="40"/>
    <s v="코만"/>
    <s v="KMTU7398276"/>
    <s v="수리 6차"/>
    <m/>
    <m/>
    <m/>
    <n v="10"/>
    <n v="10"/>
    <m/>
    <m/>
    <n v="0"/>
    <s v="45716Container q'ty"/>
    <s v="45716Pallet "/>
    <m/>
    <s v="Pallet "/>
    <s v="몬 스위트칠리소스 2L"/>
    <m/>
    <m/>
    <s v="KTHSE2500106"/>
  </r>
  <r>
    <x v="40"/>
    <s v="코만"/>
    <s v="HMMU2047012"/>
    <s v="MARS 6차"/>
    <m/>
    <n v="1"/>
    <m/>
    <n v="3"/>
    <n v="3"/>
    <m/>
    <m/>
    <n v="1"/>
    <s v="45716Container q'ty"/>
    <s v="45716Pallet "/>
    <n v="20"/>
    <s v="Pallet "/>
    <s v="민트젤리 290g"/>
    <m/>
    <m/>
    <s v="PLF1563901C"/>
  </r>
  <r>
    <x v="40"/>
    <s v="코만"/>
    <s v="HMMU2047012"/>
    <s v="MARS 6차"/>
    <m/>
    <m/>
    <m/>
    <n v="7"/>
    <n v="7"/>
    <m/>
    <m/>
    <n v="0"/>
    <s v="45716Container q'ty"/>
    <s v="45716Pallet "/>
    <m/>
    <s v="Pallet "/>
    <s v="민트젤리 3kg"/>
    <m/>
    <m/>
    <s v="PLF1563901C"/>
  </r>
  <r>
    <x v="40"/>
    <s v="스위치코리아"/>
    <s v="WDFU1220517"/>
    <s v="000164"/>
    <m/>
    <n v="1"/>
    <m/>
    <n v="0"/>
    <m/>
    <n v="525"/>
    <m/>
    <n v="1"/>
    <s v="45716Container q'ty"/>
    <s v="45716bulk"/>
    <n v="40"/>
    <s v="bulk"/>
    <s v="전자부품"/>
    <m/>
    <m/>
    <s v="WDFCPES10202116"/>
  </r>
  <r>
    <x v="40"/>
    <s v="비앤케이에이"/>
    <s v="LCL"/>
    <m/>
    <m/>
    <m/>
    <n v="1"/>
    <n v="5"/>
    <m/>
    <n v="5"/>
    <m/>
    <n v="0"/>
    <s v="45716Container q'ty"/>
    <s v="45716Pallet "/>
    <n v="5"/>
    <s v="Pallet "/>
    <s v="인고트(브랜드 YT)"/>
    <m/>
    <m/>
    <s v="F2-250228"/>
  </r>
  <r>
    <x v="41"/>
    <s v="코만"/>
    <s v="BEAU2599111"/>
    <s v="수리 289차"/>
    <m/>
    <n v="1"/>
    <m/>
    <n v="20"/>
    <n v="20"/>
    <m/>
    <m/>
    <n v="1"/>
    <s v="45720Container q'ty"/>
    <s v="45720Pallet "/>
    <n v="20"/>
    <s v="Pallet "/>
    <s v="수리 쓰리라차소스 5L"/>
    <m/>
    <m/>
    <s v="KTHSE2500106"/>
  </r>
  <r>
    <x v="41"/>
    <s v="코만"/>
    <s v="TEMU0462051"/>
    <s v="수리 290차"/>
    <m/>
    <n v="1"/>
    <m/>
    <n v="20"/>
    <n v="20"/>
    <m/>
    <m/>
    <n v="1"/>
    <s v="45720Container q'ty"/>
    <s v="45720Pallet "/>
    <n v="20"/>
    <s v="Pallet "/>
    <s v="수리 쓰리라차소스 5L"/>
    <m/>
    <m/>
    <s v="KTHSE2500106"/>
  </r>
  <r>
    <x v="41"/>
    <s v="코만"/>
    <s v="GESU1436020"/>
    <s v="수리 291차"/>
    <m/>
    <n v="1"/>
    <m/>
    <n v="20"/>
    <n v="20"/>
    <m/>
    <m/>
    <n v="1"/>
    <s v="45720Container q'ty"/>
    <s v="45720Pallet "/>
    <n v="20"/>
    <s v="Pallet "/>
    <s v="수리 쓰리라차소스 20L"/>
    <m/>
    <m/>
    <s v="KTHSE2500106"/>
  </r>
  <r>
    <x v="41"/>
    <s v="코만"/>
    <s v="TEMU4351288"/>
    <s v="수리 294차"/>
    <m/>
    <n v="1"/>
    <m/>
    <n v="10"/>
    <n v="10"/>
    <m/>
    <m/>
    <n v="1"/>
    <s v="45720Container q'ty"/>
    <s v="45720Pallet "/>
    <n v="20"/>
    <s v="Pallet "/>
    <s v="몬 스위트칠리소스 5L"/>
    <m/>
    <m/>
    <s v="KTHSE2500106"/>
  </r>
  <r>
    <x v="41"/>
    <s v="코만"/>
    <s v="TEMU4351288"/>
    <s v="수리 294차"/>
    <m/>
    <m/>
    <m/>
    <n v="5"/>
    <n v="5"/>
    <m/>
    <m/>
    <n v="0"/>
    <s v="45720Container q'ty"/>
    <s v="45720Pallet "/>
    <m/>
    <s v="Pallet "/>
    <s v="몬 스위트칠리소스 2L"/>
    <m/>
    <m/>
    <s v="KTHSE2500106"/>
  </r>
  <r>
    <x v="41"/>
    <s v="코만"/>
    <s v="TEMU4351288"/>
    <s v="수리 294차"/>
    <m/>
    <m/>
    <m/>
    <n v="2"/>
    <n v="2"/>
    <m/>
    <m/>
    <n v="0"/>
    <s v="45720Container q'ty"/>
    <s v="45720Pallet "/>
    <m/>
    <s v="Pallet "/>
    <s v="몬 쓰리라차소스 2L"/>
    <m/>
    <m/>
    <s v="KTHSE2500106"/>
  </r>
  <r>
    <x v="41"/>
    <s v="코만"/>
    <s v="TEMU4351288"/>
    <s v="수리 294차"/>
    <m/>
    <m/>
    <m/>
    <n v="3"/>
    <n v="3"/>
    <m/>
    <m/>
    <n v="0"/>
    <s v="45720Container q'ty"/>
    <s v="45720Pallet "/>
    <m/>
    <s v="Pallet "/>
    <s v="월남쌈소스 2L"/>
    <m/>
    <m/>
    <s v="KTHSE2500106"/>
  </r>
  <r>
    <x v="41"/>
    <s v="코만"/>
    <s v="TEMU4489174"/>
    <s v="수리 303차"/>
    <m/>
    <n v="1"/>
    <m/>
    <n v="20"/>
    <n v="20"/>
    <m/>
    <m/>
    <n v="1"/>
    <s v="45720Container q'ty"/>
    <s v="45720Pallet "/>
    <n v="20"/>
    <s v="Pallet "/>
    <s v="몬 스위트칠리소스 5L"/>
    <m/>
    <m/>
    <s v="KTHSE2500106"/>
  </r>
  <r>
    <x v="41"/>
    <s v="피알로지스틱(토호식품)"/>
    <s v="WDFU1223748"/>
    <s v="0267023"/>
    <m/>
    <n v="1"/>
    <m/>
    <n v="1"/>
    <n v="100"/>
    <m/>
    <m/>
    <n v="1"/>
    <s v="45720Container q'ty"/>
    <s v="45720bulk"/>
    <n v="240"/>
    <s v="bulk"/>
    <s v="단무지(압착)"/>
    <m/>
    <m/>
    <s v="WDFCREV21542199"/>
  </r>
  <r>
    <x v="41"/>
    <s v="피알로지스틱(토호식품)"/>
    <s v="WDFU1223748"/>
    <s v="0267023"/>
    <m/>
    <m/>
    <m/>
    <n v="5"/>
    <n v="600"/>
    <m/>
    <m/>
    <n v="0"/>
    <s v="45720Container q'ty"/>
    <s v="45720bulk"/>
    <n v="240"/>
    <s v="bulk"/>
    <s v="단무지(슬라이스)"/>
    <m/>
    <m/>
    <s v="WDFCREV21542199"/>
  </r>
  <r>
    <x v="41"/>
    <s v="피알로지스틱(토호식품)"/>
    <s v="WDFU1223748"/>
    <s v="0267023"/>
    <m/>
    <m/>
    <m/>
    <n v="2"/>
    <n v="200"/>
    <m/>
    <m/>
    <n v="0"/>
    <s v="45720Container q'ty"/>
    <s v="45720bulk"/>
    <n v="240"/>
    <s v="bulk"/>
    <s v="단무지(알밥)"/>
    <m/>
    <m/>
    <s v="WDFCREV21542199"/>
  </r>
  <r>
    <x v="41"/>
    <s v="피알로지스틱(토호식품)"/>
    <s v="WDFU1223748"/>
    <s v="0267023"/>
    <m/>
    <m/>
    <m/>
    <n v="2"/>
    <n v="200"/>
    <m/>
    <m/>
    <n v="0"/>
    <s v="45720Container q'ty"/>
    <s v="45720bulk"/>
    <n v="240"/>
    <s v="bulk"/>
    <s v="샌기리 다이꽁(채)"/>
    <m/>
    <m/>
    <s v="WDFCREV21542199"/>
  </r>
  <r>
    <x v="41"/>
    <s v="피알로지스틱(토호식품)"/>
    <s v="WDFU1223748"/>
    <s v="0267023"/>
    <m/>
    <m/>
    <m/>
    <n v="6"/>
    <n v="700"/>
    <m/>
    <m/>
    <n v="0"/>
    <s v="45720Container q'ty"/>
    <s v="45720bulk"/>
    <n v="240"/>
    <s v="bulk"/>
    <s v="샌기리 다이꽁(알밥)"/>
    <m/>
    <m/>
    <s v="WDFCREV21542199"/>
  </r>
  <r>
    <x v="41"/>
    <s v="피알로지스틱(토호식품)"/>
    <s v="WDFU1223748"/>
    <s v="0267023"/>
    <m/>
    <m/>
    <m/>
    <n v="1"/>
    <n v="100"/>
    <m/>
    <m/>
    <n v="0"/>
    <s v="45720Container q'ty"/>
    <s v="45720bulk"/>
    <n v="240"/>
    <s v="bulk"/>
    <s v="백단무지(슬라이스)"/>
    <m/>
    <m/>
    <s v="WDFCREV21542199"/>
  </r>
  <r>
    <x v="41"/>
    <s v="비앤케이에이"/>
    <s v="LCL"/>
    <m/>
    <m/>
    <m/>
    <n v="1"/>
    <n v="2"/>
    <m/>
    <n v="2"/>
    <m/>
    <n v="0"/>
    <s v="45720Container q'ty"/>
    <s v="45720Pallet "/>
    <n v="5"/>
    <s v="Pallet "/>
    <s v="인고트(브랜드 BANKA )"/>
    <m/>
    <m/>
    <s v="F2-250304"/>
  </r>
  <r>
    <x v="42"/>
    <s v="코만"/>
    <s v="FTAU1042525"/>
    <s v="수리 319차"/>
    <m/>
    <n v="1"/>
    <m/>
    <n v="20"/>
    <n v="20"/>
    <m/>
    <m/>
    <n v="1"/>
    <s v="45721Container q'ty"/>
    <s v="45721Pallet "/>
    <n v="5"/>
    <s v="Pallet "/>
    <s v="몬 스위트칠리소스 5L"/>
    <m/>
    <m/>
    <s v="KTHSE2500134"/>
  </r>
  <r>
    <x v="42"/>
    <s v="코만"/>
    <s v="FTAU1111122"/>
    <s v="수리 320차"/>
    <m/>
    <n v="1"/>
    <m/>
    <n v="20"/>
    <n v="20"/>
    <m/>
    <m/>
    <n v="1"/>
    <s v="45721Container q'ty"/>
    <s v="45721Pallet "/>
    <n v="20"/>
    <s v="Pallet "/>
    <s v="몬 스위트칠리소스 5L"/>
    <m/>
    <m/>
    <s v="KTHSE2500134"/>
  </r>
  <r>
    <x v="42"/>
    <s v="코만"/>
    <s v="BEAU2655302"/>
    <s v="수리 4차"/>
    <m/>
    <n v="1"/>
    <m/>
    <n v="18"/>
    <n v="18"/>
    <m/>
    <m/>
    <n v="1"/>
    <s v="45721Container q'ty"/>
    <s v="45721Pallet "/>
    <n v="20"/>
    <s v="Pallet "/>
    <s v="몬 스위트칠리소스 5L"/>
    <m/>
    <m/>
    <s v="KTHSE2500134"/>
  </r>
  <r>
    <x v="42"/>
    <s v="코만"/>
    <s v="BEAU2655302"/>
    <s v="수리 4차"/>
    <m/>
    <m/>
    <m/>
    <n v="2"/>
    <n v="2"/>
    <m/>
    <m/>
    <n v="0"/>
    <s v="45721Container q'ty"/>
    <s v="45721Pallet "/>
    <m/>
    <s v="Pallet "/>
    <s v="수리 그린커리 페이스트 400g"/>
    <m/>
    <m/>
    <s v="KTHSE2500134"/>
  </r>
  <r>
    <x v="42"/>
    <s v="코만"/>
    <s v="SEGU3350450"/>
    <s v="수리 5차"/>
    <m/>
    <n v="1"/>
    <m/>
    <n v="3"/>
    <n v="3"/>
    <m/>
    <m/>
    <n v="1"/>
    <s v="45721Container q'ty"/>
    <s v="45721Pallet "/>
    <n v="20"/>
    <s v="Pallet "/>
    <s v="수리 칠리페이스트(볶음) 454g"/>
    <m/>
    <m/>
    <s v="KTHSE2500134"/>
  </r>
  <r>
    <x v="42"/>
    <s v="코만"/>
    <s v="SEGU3350450"/>
    <s v="수리 5차"/>
    <m/>
    <m/>
    <m/>
    <n v="9"/>
    <n v="9"/>
    <m/>
    <m/>
    <n v="0"/>
    <s v="45721Container q'ty"/>
    <s v="45721Pallet "/>
    <m/>
    <s v="Pallet "/>
    <s v="수리 칠리페이스트(볶음) 3kg"/>
    <m/>
    <m/>
    <s v="KTHSE2500134"/>
  </r>
  <r>
    <x v="42"/>
    <s v="코만"/>
    <s v="SEGU3350450"/>
    <s v="수리 5차"/>
    <m/>
    <m/>
    <m/>
    <n v="4"/>
    <n v="4"/>
    <m/>
    <m/>
    <n v="0"/>
    <s v="45721Container q'ty"/>
    <s v="45721Pallet "/>
    <m/>
    <s v="Pallet "/>
    <s v="수리 칠리페이스트(똠얌) 454g"/>
    <m/>
    <m/>
    <s v="KTHSE2500134"/>
  </r>
  <r>
    <x v="42"/>
    <s v="코만"/>
    <s v="SEGU3350450"/>
    <s v="수리 5차"/>
    <m/>
    <m/>
    <m/>
    <n v="4"/>
    <n v="4"/>
    <m/>
    <m/>
    <n v="0"/>
    <s v="45721Container q'ty"/>
    <s v="45721Pallet "/>
    <m/>
    <s v="Pallet "/>
    <s v="수리 칠리페이스트(똠얌) 3kg"/>
    <m/>
    <m/>
    <s v="KTHSE2500134"/>
  </r>
  <r>
    <x v="42"/>
    <s v="코만"/>
    <s v="BEAU2924382"/>
    <s v="수리 7차"/>
    <m/>
    <n v="1"/>
    <m/>
    <n v="20"/>
    <n v="20"/>
    <m/>
    <m/>
    <n v="1"/>
    <s v="45721Container q'ty"/>
    <s v="45721Pallet "/>
    <n v="20"/>
    <s v="Pallet "/>
    <s v="몬 스위트칠리소스 200ml"/>
    <m/>
    <m/>
    <s v="KTHSE2500134"/>
  </r>
  <r>
    <x v="42"/>
    <s v="코만"/>
    <s v="KMTU7468780"/>
    <s v="수리 12차"/>
    <m/>
    <n v="1"/>
    <m/>
    <n v="17"/>
    <n v="17"/>
    <m/>
    <m/>
    <n v="1"/>
    <s v="45721Container q'ty"/>
    <s v="45721Pallet "/>
    <n v="20"/>
    <s v="Pallet "/>
    <s v="몬 스위트칠리소스 5L"/>
    <m/>
    <m/>
    <s v="KTHSE2500135"/>
  </r>
  <r>
    <x v="42"/>
    <s v="코만"/>
    <s v="KMTU7468780"/>
    <s v="방콕칠리 1차"/>
    <m/>
    <m/>
    <m/>
    <n v="3"/>
    <n v="3"/>
    <m/>
    <m/>
    <n v="0"/>
    <s v="45721Container q'ty"/>
    <s v="45721Pallet "/>
    <m/>
    <s v="Pallet "/>
    <s v="그린페파콘 227g"/>
    <m/>
    <m/>
    <s v="KTHSE2500136"/>
  </r>
  <r>
    <x v="42"/>
    <s v="SPCGFS(시노관세사)"/>
    <s v="HLXU1082427"/>
    <n v="311223"/>
    <m/>
    <n v="1"/>
    <m/>
    <n v="19"/>
    <n v="750"/>
    <m/>
    <m/>
    <n v="1"/>
    <s v="45721Container q'ty"/>
    <s v="45721Pallet "/>
    <n v="20"/>
    <s v="Pallet "/>
    <s v="바이탈 밀 글루텐"/>
    <m/>
    <m/>
    <s v="HLCUANR241160349"/>
  </r>
  <r>
    <x v="42"/>
    <s v="피알로지스틱(토호식품)"/>
    <s v="EAXU2024060"/>
    <s v="02332935"/>
    <m/>
    <n v="1"/>
    <m/>
    <n v="23"/>
    <n v="1450"/>
    <m/>
    <m/>
    <n v="1"/>
    <s v="45721Container q'ty"/>
    <s v="45721bulk"/>
    <n v="240"/>
    <s v="bulk"/>
    <s v="양파"/>
    <m/>
    <m/>
    <s v="EASRE2154QI213"/>
  </r>
  <r>
    <x v="42"/>
    <s v="시노관세사((주)면사랑)"/>
    <s v="DRYU3121987"/>
    <s v="CKL391563"/>
    <m/>
    <n v="1"/>
    <m/>
    <n v="20"/>
    <n v="800"/>
    <m/>
    <m/>
    <n v="1"/>
    <s v="45721Container q'ty"/>
    <s v="45721bulk"/>
    <n v="200"/>
    <s v="bulk"/>
    <s v="말토덱스트린20KG"/>
    <m/>
    <m/>
    <s v="CKCOTAO9008191"/>
  </r>
  <r>
    <x v="42"/>
    <s v="비앤케이에이"/>
    <s v="LCL"/>
    <m/>
    <m/>
    <m/>
    <n v="1"/>
    <n v="2"/>
    <m/>
    <n v="2"/>
    <m/>
    <n v="0"/>
    <s v="45721Container q'ty"/>
    <s v="45721Pallet "/>
    <n v="5"/>
    <s v="Pallet "/>
    <s v="인고트(브랜드 BANKA )"/>
    <m/>
    <m/>
    <s v="F2-250305"/>
  </r>
  <r>
    <x v="43"/>
    <s v="코만"/>
    <s v="TEMU7054581"/>
    <s v="세계 7차"/>
    <n v="1"/>
    <m/>
    <m/>
    <n v="10"/>
    <n v="10"/>
    <m/>
    <m/>
    <n v="1"/>
    <s v="45722Container q'ty"/>
    <s v="45722Pallet "/>
    <n v="40"/>
    <s v="Pallet "/>
    <s v="뉴 월남쌈(원형16cm) 300g"/>
    <m/>
    <m/>
    <s v="PNCHCM2502014"/>
  </r>
  <r>
    <x v="43"/>
    <s v="코만"/>
    <s v="TEMU7054581"/>
    <s v="세계 8차"/>
    <m/>
    <m/>
    <m/>
    <n v="10"/>
    <n v="10"/>
    <m/>
    <m/>
    <n v="0"/>
    <s v="45722Container q'ty"/>
    <s v="45722Pallet "/>
    <m/>
    <s v="Pallet "/>
    <s v="몬 월남쌈(원형16cm) 200g"/>
    <m/>
    <m/>
    <s v="PNCHCM2502014"/>
  </r>
  <r>
    <x v="43"/>
    <s v="코만"/>
    <s v="SEKU6739732"/>
    <s v="세계 9차"/>
    <n v="1"/>
    <m/>
    <m/>
    <n v="10"/>
    <n v="10"/>
    <m/>
    <m/>
    <n v="1"/>
    <s v="45722Container q'ty"/>
    <s v="45722Pallet "/>
    <n v="40"/>
    <s v="Pallet "/>
    <s v="뉴 월남쌈(원형16cm) 300g"/>
    <m/>
    <m/>
    <s v="PNCHCM2502015"/>
  </r>
  <r>
    <x v="43"/>
    <s v="코만"/>
    <s v="SEKU6739732"/>
    <s v="세계 10차"/>
    <m/>
    <m/>
    <m/>
    <n v="10"/>
    <n v="10"/>
    <m/>
    <m/>
    <n v="0"/>
    <s v="45722Container q'ty"/>
    <s v="45722Pallet "/>
    <m/>
    <s v="Pallet "/>
    <s v="뉴 월남쌈(사각16cm) 300g"/>
    <m/>
    <m/>
    <s v="PNCHCM2502015"/>
  </r>
  <r>
    <x v="43"/>
    <s v="코만"/>
    <s v="TEMU5681094"/>
    <s v="타이아시아 1차"/>
    <m/>
    <n v="1"/>
    <m/>
    <n v="10"/>
    <n v="10"/>
    <m/>
    <m/>
    <n v="1"/>
    <s v="45722Container q'ty"/>
    <s v="45722Pallet "/>
    <n v="20"/>
    <s v="Pallet "/>
    <s v="타이누들 3mm 400g"/>
    <m/>
    <m/>
    <s v="KTHSE2500147"/>
  </r>
  <r>
    <x v="43"/>
    <s v="코만"/>
    <s v="SEGU2467610"/>
    <s v="타이아시아 2차"/>
    <m/>
    <n v="1"/>
    <m/>
    <n v="10"/>
    <n v="10"/>
    <m/>
    <m/>
    <n v="1"/>
    <s v="45722Container q'ty"/>
    <s v="45722Pallet "/>
    <n v="20"/>
    <s v="Pallet "/>
    <s v="타이누들 1mm 400g"/>
    <m/>
    <m/>
    <s v="KTHSE2500146"/>
  </r>
  <r>
    <x v="43"/>
    <s v="자라"/>
    <s v="FFAU6243248"/>
    <n v="7473874"/>
    <n v="1"/>
    <m/>
    <m/>
    <n v="17"/>
    <m/>
    <n v="17"/>
    <m/>
    <n v="1"/>
    <s v="45722Container q'ty"/>
    <s v="45722Pallet "/>
    <n v="40"/>
    <s v="Pallet "/>
    <s v="자라자재"/>
    <m/>
    <m/>
    <s v="SHXM2502032"/>
  </r>
  <r>
    <x v="43"/>
    <s v="자라"/>
    <s v="FFAU6055127"/>
    <n v="7543574"/>
    <n v="1"/>
    <m/>
    <m/>
    <n v="19"/>
    <m/>
    <n v="19"/>
    <m/>
    <n v="1"/>
    <s v="45722Container q'ty"/>
    <s v="45722Pallet "/>
    <n v="40"/>
    <s v="Pallet "/>
    <s v="자라자재"/>
    <m/>
    <m/>
    <s v="SHXM2502032"/>
  </r>
  <r>
    <x v="43"/>
    <s v="비앤케이에이"/>
    <s v="LCL"/>
    <m/>
    <m/>
    <m/>
    <n v="1"/>
    <n v="5"/>
    <m/>
    <n v="5"/>
    <m/>
    <n v="0"/>
    <s v="45722Container q'ty"/>
    <s v="45722Pallet "/>
    <n v="5"/>
    <s v="Pallet "/>
    <s v="인고트(브랜드 BANKA )"/>
    <m/>
    <m/>
    <s v="F2-250306"/>
  </r>
  <r>
    <x v="43"/>
    <s v="시노로지스"/>
    <s v="FTAU1027834"/>
    <s v="KMTC1478400"/>
    <m/>
    <n v="1"/>
    <m/>
    <n v="23"/>
    <n v="920"/>
    <m/>
    <m/>
    <n v="1"/>
    <s v="45722Container q'ty"/>
    <s v="45722bulk"/>
    <n v="160"/>
    <s v="bulk"/>
    <s v="25KG설탕"/>
    <m/>
    <m/>
    <s v="KMTCPEN1067694"/>
  </r>
  <r>
    <x v="43"/>
    <s v="SPCGFS(시노관세사)"/>
    <s v="NSSU0192427"/>
    <s v="NS2472986"/>
    <m/>
    <n v="1"/>
    <m/>
    <n v="20"/>
    <n v="20"/>
    <m/>
    <m/>
    <n v="1"/>
    <s v="45722Container q'ty"/>
    <s v="45722Pallet "/>
    <n v="20"/>
    <s v="Pallet "/>
    <s v="톤백설탕"/>
    <m/>
    <m/>
    <s v="ITLINC202502065"/>
  </r>
  <r>
    <x v="43"/>
    <s v="SPCGFS(시노관세사)"/>
    <s v="NSSU0199490"/>
    <s v="NS2472933"/>
    <m/>
    <n v="1"/>
    <m/>
    <n v="20"/>
    <n v="20"/>
    <m/>
    <m/>
    <n v="1"/>
    <s v="45722Container q'ty"/>
    <s v="45722Pallet "/>
    <n v="20"/>
    <s v="Pallet "/>
    <s v="톤백설탕"/>
    <m/>
    <m/>
    <s v="ITLINC202502065"/>
  </r>
  <r>
    <x v="43"/>
    <s v="SPCGFS(시노관세사)"/>
    <s v="NSSU0201853"/>
    <s v="NS2472958"/>
    <m/>
    <n v="1"/>
    <m/>
    <n v="20"/>
    <n v="20"/>
    <m/>
    <m/>
    <n v="1"/>
    <s v="45722Container q'ty"/>
    <s v="45722Pallet "/>
    <n v="20"/>
    <s v="Pallet "/>
    <s v="톤백설탕"/>
    <m/>
    <m/>
    <s v="ITLINC202502065"/>
  </r>
  <r>
    <x v="43"/>
    <s v="SPCGFS(시노관세사)"/>
    <s v="SEKU1114260"/>
    <s v="NS2472955"/>
    <m/>
    <n v="1"/>
    <m/>
    <n v="20"/>
    <n v="20"/>
    <m/>
    <m/>
    <n v="1"/>
    <s v="45722Container q'ty"/>
    <s v="45722Pallet "/>
    <n v="20"/>
    <s v="Pallet "/>
    <s v="톤백설탕"/>
    <m/>
    <m/>
    <s v="ITLINC202502065"/>
  </r>
  <r>
    <x v="43"/>
    <s v="SPCGFS(시노관세사)"/>
    <s v="SEKU1115899"/>
    <s v="NS2472960"/>
    <m/>
    <n v="1"/>
    <m/>
    <n v="20"/>
    <n v="20"/>
    <m/>
    <m/>
    <n v="1"/>
    <s v="45722Container q'ty"/>
    <s v="45722Pallet "/>
    <n v="20"/>
    <s v="Pallet "/>
    <s v="톤백설탕"/>
    <m/>
    <m/>
    <s v="ITLINC202502065"/>
  </r>
  <r>
    <x v="44"/>
    <s v="코만"/>
    <s v="TXGU5031039"/>
    <s v="유니온 5차"/>
    <n v="1"/>
    <m/>
    <m/>
    <n v="31"/>
    <n v="1860"/>
    <m/>
    <m/>
    <n v="1"/>
    <s v="45723Container q'ty"/>
    <s v="45723bulk"/>
    <n v="200"/>
    <s v="bulk"/>
    <s v="몬 버미셀리 250g"/>
    <m/>
    <m/>
    <s v="KTHSE2500154"/>
  </r>
  <r>
    <x v="44"/>
    <s v="SPCGFS(시노관세사)"/>
    <s v="SEKU1294109"/>
    <s v="NS2472901"/>
    <m/>
    <n v="1"/>
    <m/>
    <n v="20"/>
    <n v="20"/>
    <m/>
    <m/>
    <n v="1"/>
    <s v="45723Container q'ty"/>
    <s v="45723Pallet "/>
    <n v="20"/>
    <s v="Pallet "/>
    <s v="톤백설탕"/>
    <m/>
    <m/>
    <s v="ITLINC202502065"/>
  </r>
  <r>
    <x v="44"/>
    <s v="SPCGFS(시노관세사)"/>
    <s v="SEKU1298613"/>
    <s v="NS2472902"/>
    <m/>
    <n v="1"/>
    <m/>
    <n v="20"/>
    <n v="20"/>
    <m/>
    <m/>
    <n v="1"/>
    <s v="45723Container q'ty"/>
    <s v="45723Pallet "/>
    <n v="20"/>
    <s v="Pallet "/>
    <s v="톤백설탕"/>
    <m/>
    <m/>
    <s v="ITLINC202502065"/>
  </r>
  <r>
    <x v="44"/>
    <s v="SPCGFS(시노관세사)"/>
    <s v="SEKU1384199"/>
    <s v="NS2472959"/>
    <m/>
    <n v="1"/>
    <m/>
    <n v="20"/>
    <n v="20"/>
    <m/>
    <m/>
    <n v="1"/>
    <s v="45723Container q'ty"/>
    <s v="45723Pallet "/>
    <n v="20"/>
    <s v="Pallet "/>
    <s v="톤백설탕"/>
    <m/>
    <m/>
    <s v="ITLINC202502065"/>
  </r>
  <r>
    <x v="44"/>
    <s v="SPCGFS(시노관세사)"/>
    <s v="SEKU1453047"/>
    <s v="NS2472956"/>
    <m/>
    <n v="1"/>
    <m/>
    <n v="20"/>
    <n v="20"/>
    <m/>
    <m/>
    <n v="1"/>
    <s v="45723Container q'ty"/>
    <s v="45723Pallet "/>
    <n v="20"/>
    <s v="Pallet "/>
    <s v="톤백설탕"/>
    <m/>
    <m/>
    <s v="ITLINC202502065"/>
  </r>
  <r>
    <x v="44"/>
    <s v="SPCGFS(시노관세사)"/>
    <s v="SEKU1479078"/>
    <s v="NS2472988"/>
    <m/>
    <n v="1"/>
    <m/>
    <n v="20"/>
    <n v="20"/>
    <m/>
    <m/>
    <n v="1"/>
    <s v="45723Container q'ty"/>
    <s v="45723Pallet "/>
    <n v="20"/>
    <s v="Pallet "/>
    <s v="톤백설탕"/>
    <m/>
    <m/>
    <s v="ITLINC202502065"/>
  </r>
  <r>
    <x v="44"/>
    <s v="시노로지스"/>
    <s v="BMOU1390142"/>
    <s v="DJS125389"/>
    <m/>
    <n v="1"/>
    <m/>
    <n v="21"/>
    <n v="1540"/>
    <m/>
    <m/>
    <n v="1"/>
    <s v="45723Container q'ty"/>
    <s v="45723bulk"/>
    <n v="160"/>
    <s v="bulk"/>
    <s v="15KG설탕"/>
    <m/>
    <m/>
    <s v="DJSCLCH250000319"/>
  </r>
  <r>
    <x v="44"/>
    <s v="시노로지스"/>
    <s v="BMOU1559248"/>
    <s v="DJS125333"/>
    <m/>
    <n v="1"/>
    <m/>
    <n v="21"/>
    <n v="1540"/>
    <m/>
    <m/>
    <n v="1"/>
    <s v="45723Container q'ty"/>
    <s v="45723bulk"/>
    <n v="160"/>
    <s v="bulk"/>
    <s v="15KG설탕"/>
    <m/>
    <m/>
    <s v="DJSCLCH250000319"/>
  </r>
  <r>
    <x v="44"/>
    <s v="시노로지스"/>
    <s v="BMOU1561559"/>
    <s v="DJS125331"/>
    <m/>
    <n v="1"/>
    <m/>
    <n v="21"/>
    <n v="1540"/>
    <m/>
    <m/>
    <n v="1"/>
    <s v="45723Container q'ty"/>
    <s v="45723bulk"/>
    <n v="160"/>
    <s v="bulk"/>
    <s v="15KG설탕"/>
    <m/>
    <m/>
    <s v="DJSCLCH250000319"/>
  </r>
  <r>
    <x v="44"/>
    <s v="시노로지스"/>
    <s v="DJLU2180191"/>
    <s v="DJS125372"/>
    <m/>
    <n v="1"/>
    <m/>
    <n v="22"/>
    <n v="1540"/>
    <m/>
    <m/>
    <n v="1"/>
    <s v="45723Container q'ty"/>
    <s v="45723bulk"/>
    <n v="160"/>
    <s v="bulk"/>
    <s v="15KG설탕"/>
    <m/>
    <m/>
    <s v="DJSCLCH250000319"/>
  </r>
  <r>
    <x v="44"/>
    <s v="시노로지스"/>
    <s v="DJLU2182532"/>
    <s v="DJS125337"/>
    <m/>
    <n v="1"/>
    <m/>
    <n v="22"/>
    <n v="1540"/>
    <m/>
    <m/>
    <n v="1"/>
    <s v="45723Container q'ty"/>
    <s v="45723bulk"/>
    <n v="160"/>
    <s v="bulk"/>
    <s v="15KG설탕"/>
    <m/>
    <m/>
    <s v="DJSCLCH250000319"/>
  </r>
  <r>
    <x v="44"/>
    <s v="HS트레이딩"/>
    <s v="DWSU2402619"/>
    <s v="CMLX03560"/>
    <m/>
    <n v="1"/>
    <m/>
    <n v="10"/>
    <n v="400"/>
    <m/>
    <m/>
    <n v="1"/>
    <s v="45723Container q'ty"/>
    <s v="45723Pallet "/>
    <n v="20"/>
    <s v="Pallet "/>
    <s v="무수포도당25KG"/>
    <m/>
    <m/>
    <s v="DSLQI2513EQD012"/>
  </r>
  <r>
    <x v="44"/>
    <s v="HS트레이딩"/>
    <s v="DWSU2402619"/>
    <s v="CMLX03560"/>
    <m/>
    <m/>
    <m/>
    <n v="10"/>
    <n v="10"/>
    <m/>
    <m/>
    <n v="0"/>
    <s v="45723Container q'ty"/>
    <s v="45723Pallet "/>
    <m/>
    <s v="Pallet "/>
    <s v="무수포도당800KG"/>
    <m/>
    <m/>
    <s v="DSLQI2513EQD012"/>
  </r>
  <r>
    <x v="44"/>
    <s v="피알로지스틱(부강)"/>
    <s v="BEAU2920767"/>
    <s v="KSB853104"/>
    <m/>
    <n v="1"/>
    <m/>
    <n v="18"/>
    <n v="400"/>
    <m/>
    <m/>
    <n v="1"/>
    <s v="45723Container q'ty"/>
    <s v="45723bulk"/>
    <n v="210"/>
    <s v="bulk"/>
    <s v="Masuya Miso Awase Miso 10kg_ctm"/>
    <m/>
    <m/>
    <s v="HIJINH25022601"/>
  </r>
  <r>
    <x v="44"/>
    <s v="피알로지스틱(부강)"/>
    <s v="BEAU2920767"/>
    <s v="KSB853104"/>
    <m/>
    <m/>
    <m/>
    <n v="0"/>
    <n v="650"/>
    <m/>
    <m/>
    <n v="0"/>
    <s v="45723Container q'ty"/>
    <s v="45723bulk"/>
    <m/>
    <s v="bulk"/>
    <s v="Masuya Miso Awase Miso 1kg*10packs_ctn"/>
    <m/>
    <m/>
    <s v="HIJINH25022601"/>
  </r>
  <r>
    <x v="44"/>
    <s v="피알로지스틱(부강)"/>
    <s v="BEAU2920767"/>
    <s v="KSB853104"/>
    <m/>
    <m/>
    <m/>
    <n v="0"/>
    <n v="400"/>
    <m/>
    <m/>
    <n v="0"/>
    <s v="45723Container q'ty"/>
    <s v="45723bulk"/>
    <m/>
    <s v="bulk"/>
    <s v="Masuya Miso Koshi Kouji 1kg*10packs_ctn"/>
    <m/>
    <m/>
    <s v="HIJINH25022601"/>
  </r>
  <r>
    <x v="44"/>
    <s v="피알로지스틱(부강)"/>
    <s v="BEAU2920767"/>
    <s v="KSB853104"/>
    <m/>
    <m/>
    <m/>
    <n v="0"/>
    <n v="250"/>
    <m/>
    <m/>
    <n v="0"/>
    <s v="45723Container q'ty"/>
    <s v="45723bulk"/>
    <m/>
    <s v="bulk"/>
    <s v="Masuya Miso Akadashi Kouji 1kg*10packs_ctn"/>
    <m/>
    <m/>
    <s v="HIJINH25022601"/>
  </r>
  <r>
    <x v="44"/>
    <s v="피알로지스틱(부강)"/>
    <s v="BEAU2920767"/>
    <s v="KSB853104"/>
    <m/>
    <m/>
    <m/>
    <n v="0"/>
    <n v="20"/>
    <m/>
    <m/>
    <n v="0"/>
    <s v="45723Container q'ty"/>
    <s v="45723bulk"/>
    <m/>
    <s v="bulk"/>
    <s v="Korea udon tsuyu 1,8L*6pieces_ctn"/>
    <m/>
    <m/>
    <s v="HIJINH25022601"/>
  </r>
  <r>
    <x v="44"/>
    <s v="피알로지스틱(부강)"/>
    <s v="BEAU2920767"/>
    <s v="KSB853104"/>
    <m/>
    <m/>
    <m/>
    <n v="0"/>
    <n v="50"/>
    <m/>
    <m/>
    <n v="0"/>
    <s v="45723Container q'ty"/>
    <s v="45723bulk"/>
    <m/>
    <s v="bulk"/>
    <s v="Business moromi miso 1kg*10packs_ctn"/>
    <m/>
    <m/>
    <s v="HIJINH25022601"/>
  </r>
  <r>
    <x v="44"/>
    <s v="피알로지스틱(부강)"/>
    <s v="BEAU2920767"/>
    <s v="KSB853104"/>
    <m/>
    <m/>
    <m/>
    <n v="0"/>
    <n v="50"/>
    <m/>
    <m/>
    <n v="0"/>
    <s v="45723Container q'ty"/>
    <s v="45723bulk"/>
    <m/>
    <s v="bulk"/>
    <s v="Wasabi moromi miso 1kg*10packs_ctn"/>
    <m/>
    <m/>
    <s v="HIJINH25022601"/>
  </r>
  <r>
    <x v="45"/>
    <s v="자라"/>
    <s v="DYLU5117104"/>
    <n v="7663019"/>
    <n v="1"/>
    <m/>
    <m/>
    <n v="16"/>
    <m/>
    <n v="16"/>
    <m/>
    <n v="1"/>
    <s v="45724Container q'ty"/>
    <s v="45724Pallet "/>
    <n v="40"/>
    <s v="Pallet "/>
    <s v="자라자재"/>
    <m/>
    <m/>
    <s v="SHXM2502032"/>
  </r>
  <r>
    <x v="45"/>
    <s v="HS트레이딩"/>
    <s v="TEMU5663064"/>
    <s v="KMC640413"/>
    <m/>
    <n v="1"/>
    <m/>
    <n v="20"/>
    <n v="80"/>
    <m/>
    <m/>
    <n v="1"/>
    <s v="45724Container q'ty"/>
    <s v="45724Pallet "/>
    <n v="20"/>
    <s v="Pallet "/>
    <s v="알로에 드럼"/>
    <m/>
    <m/>
    <s v="KMTCBKK3574721"/>
  </r>
  <r>
    <x v="46"/>
    <s v="코만"/>
    <s v="FFAU1044557"/>
    <s v="유니온 2차"/>
    <n v="1"/>
    <m/>
    <m/>
    <n v="28"/>
    <n v="2016"/>
    <m/>
    <m/>
    <n v="1"/>
    <s v="45726Container q'ty"/>
    <s v="45726bulk"/>
    <n v="200"/>
    <s v="bulk"/>
    <s v="몬 라이스누들 3mm 250g"/>
    <m/>
    <m/>
    <s v="KTHSE2500152"/>
  </r>
  <r>
    <x v="46"/>
    <s v="코만"/>
    <s v="SKLU1312880"/>
    <s v="스퀴드 1차"/>
    <m/>
    <n v="1"/>
    <m/>
    <n v="1"/>
    <n v="1"/>
    <m/>
    <m/>
    <n v="1"/>
    <s v="45726Container q'ty"/>
    <s v="45726Pallet "/>
    <n v="20"/>
    <s v="Pallet "/>
    <s v="스퀴드 휘시소스 300ml"/>
    <m/>
    <m/>
    <s v="HFIBKO25202C"/>
  </r>
  <r>
    <x v="46"/>
    <s v="코만"/>
    <s v="SKLU1312880"/>
    <s v="스퀴드 1차"/>
    <m/>
    <m/>
    <m/>
    <n v="1"/>
    <n v="1"/>
    <m/>
    <m/>
    <n v="0"/>
    <s v="45726Container q'ty"/>
    <s v="45726Pallet "/>
    <m/>
    <s v="Pallet "/>
    <s v="스퀴드 휘시소스 700ml"/>
    <m/>
    <m/>
    <s v="HFIBKO25202C"/>
  </r>
  <r>
    <x v="46"/>
    <s v="코만"/>
    <s v="SKLU1312880"/>
    <s v="스퀴드 1차"/>
    <m/>
    <m/>
    <m/>
    <n v="16"/>
    <n v="16"/>
    <m/>
    <m/>
    <n v="0"/>
    <s v="45726Container q'ty"/>
    <s v="45726Pallet "/>
    <m/>
    <s v="Pallet "/>
    <s v="스퀴드 휘시소스 4500ml"/>
    <m/>
    <m/>
    <s v="HFIBKO25202C"/>
  </r>
  <r>
    <x v="46"/>
    <s v="시노로지스"/>
    <s v="PHRU2603225"/>
    <s v="DJS125384"/>
    <m/>
    <n v="1"/>
    <m/>
    <n v="22"/>
    <n v="1540"/>
    <m/>
    <m/>
    <n v="1"/>
    <s v="45726Container q'ty"/>
    <s v="45726bulk"/>
    <m/>
    <s v="bulk"/>
    <s v="15KG설탕"/>
    <m/>
    <m/>
    <s v="DJSCLCH250000319"/>
  </r>
  <r>
    <x v="46"/>
    <s v="HS트레이딩"/>
    <s v="FTAU1029518"/>
    <s v="KMC642220"/>
    <m/>
    <n v="1"/>
    <m/>
    <n v="18"/>
    <n v="1540"/>
    <m/>
    <m/>
    <n v="1"/>
    <s v="45726Container q'ty"/>
    <s v="45726bulk"/>
    <n v="20"/>
    <s v="bulk"/>
    <s v="15KG설탕"/>
    <m/>
    <m/>
    <s v="KMTCLCH5088826"/>
  </r>
  <r>
    <x v="46"/>
    <s v="HS트레이딩"/>
    <s v="KMTU7392067"/>
    <s v="KMC644989"/>
    <m/>
    <n v="1"/>
    <m/>
    <n v="18"/>
    <n v="1540"/>
    <m/>
    <m/>
    <n v="1"/>
    <s v="45726Container q'ty"/>
    <s v="45726bulk"/>
    <n v="20"/>
    <s v="bulk"/>
    <s v="15KG설탕"/>
    <m/>
    <m/>
    <s v="KMTCLCH5088826"/>
  </r>
  <r>
    <x v="46"/>
    <s v="HS트레이딩"/>
    <s v="KMTU7452952"/>
    <s v="KMC614326"/>
    <m/>
    <n v="1"/>
    <m/>
    <n v="18"/>
    <n v="1540"/>
    <m/>
    <m/>
    <n v="1"/>
    <s v="45726Container q'ty"/>
    <s v="45726bulk"/>
    <n v="20"/>
    <s v="bulk"/>
    <s v="15KG설탕"/>
    <m/>
    <m/>
    <s v="KMTCLCH5088826"/>
  </r>
  <r>
    <x v="46"/>
    <s v="HS트레이딩"/>
    <s v="SEGU1885874"/>
    <s v="KMC641530"/>
    <m/>
    <n v="1"/>
    <m/>
    <n v="18"/>
    <n v="1540"/>
    <m/>
    <m/>
    <n v="1"/>
    <s v="45726Container q'ty"/>
    <s v="45726bulk"/>
    <n v="20"/>
    <s v="bulk"/>
    <s v="15KG설탕"/>
    <m/>
    <m/>
    <s v="KMTCLCH5088826"/>
  </r>
  <r>
    <x v="46"/>
    <s v="피알로지스틱(토호식품)"/>
    <s v="SNBU2293735"/>
    <n v="392689"/>
    <m/>
    <n v="1"/>
    <m/>
    <n v="18"/>
    <n v="1050"/>
    <m/>
    <m/>
    <n v="1"/>
    <s v="45726Container q'ty"/>
    <s v="45726bulk"/>
    <n v="240"/>
    <s v="bulk"/>
    <s v="마늘"/>
    <m/>
    <m/>
    <s v="ITLINC2502004"/>
  </r>
  <r>
    <x v="46"/>
    <s v="스위치코리아"/>
    <s v="WDFU1209800"/>
    <s v="023891"/>
    <m/>
    <n v="1"/>
    <m/>
    <n v="0"/>
    <m/>
    <n v="364"/>
    <m/>
    <n v="1"/>
    <s v="45726Container q'ty"/>
    <s v="45726bulk"/>
    <n v="40"/>
    <s v="bulk"/>
    <s v="전자부품"/>
    <m/>
    <m/>
    <s v="WDFCPES10232117A"/>
  </r>
  <r>
    <x v="46"/>
    <s v="스위치코리아"/>
    <s v="WDFU1209800"/>
    <s v="023891"/>
    <m/>
    <m/>
    <m/>
    <n v="0"/>
    <m/>
    <n v="1"/>
    <m/>
    <n v="0"/>
    <s v="45726Container q'ty"/>
    <s v="45726bulk"/>
    <n v="40"/>
    <s v="bulk"/>
    <s v="전자부품"/>
    <m/>
    <m/>
    <s v="WDFCPES10232117B"/>
  </r>
  <r>
    <x v="46"/>
    <s v="비앤케이에이"/>
    <s v="LCL"/>
    <m/>
    <m/>
    <m/>
    <n v="1"/>
    <n v="5"/>
    <m/>
    <n v="5"/>
    <m/>
    <n v="0"/>
    <s v="45726Container q'ty"/>
    <s v="45726Pallet "/>
    <n v="5"/>
    <s v="Pallet "/>
    <s v="인고트(브랜드 BSAL)"/>
    <m/>
    <m/>
    <s v="F2-250310"/>
  </r>
  <r>
    <x v="47"/>
    <s v="코만"/>
    <s v="TGBU5078331"/>
    <s v="세계 11차"/>
    <n v="1"/>
    <m/>
    <m/>
    <n v="10"/>
    <n v="10"/>
    <m/>
    <m/>
    <n v="1"/>
    <s v="45727Container q'ty"/>
    <s v="45727Pallet "/>
    <n v="40"/>
    <s v="Pallet "/>
    <s v="뉴 월남쌈(원형16cm) 300g"/>
    <m/>
    <m/>
    <s v="PNCHCM2503011"/>
  </r>
  <r>
    <x v="47"/>
    <s v="코만"/>
    <s v="TGBU5078331"/>
    <s v="세계 12차"/>
    <m/>
    <m/>
    <m/>
    <n v="10"/>
    <n v="10"/>
    <m/>
    <m/>
    <n v="0"/>
    <s v="45727Container q'ty"/>
    <s v="45727Pallet "/>
    <m/>
    <s v="Pallet "/>
    <s v="몬 현미월남쌈(원형16cm) 200g"/>
    <m/>
    <m/>
    <s v="PNCHCM2503011"/>
  </r>
  <r>
    <x v="47"/>
    <s v="시노관세사(㈜동원홈푸드)"/>
    <s v="EAXU2020552"/>
    <s v="ES02292084"/>
    <m/>
    <n v="1"/>
    <m/>
    <n v="20"/>
    <n v="80"/>
    <m/>
    <m/>
    <n v="1"/>
    <s v="45727Container q'ty"/>
    <s v="45727Pallet "/>
    <n v="20"/>
    <s v="Pallet "/>
    <s v="토마토 페이스트"/>
    <m/>
    <m/>
    <s v="EASBJ2508XI8033"/>
  </r>
  <r>
    <x v="47"/>
    <s v="시노관세사(㈜동원홈푸드)"/>
    <s v="EAXU2034854"/>
    <s v="ES02292085"/>
    <m/>
    <n v="1"/>
    <m/>
    <n v="20"/>
    <n v="80"/>
    <m/>
    <m/>
    <n v="1"/>
    <s v="45727Container q'ty"/>
    <s v="45727Pallet "/>
    <n v="20"/>
    <s v="Pallet "/>
    <s v="토마토 페이스트"/>
    <m/>
    <m/>
    <s v="EASBJ2508XI8033"/>
  </r>
  <r>
    <x v="47"/>
    <s v="HS트레이딩"/>
    <s v="SEGU2269092"/>
    <s v="KMC651629"/>
    <m/>
    <n v="1"/>
    <m/>
    <n v="18"/>
    <n v="1540"/>
    <m/>
    <m/>
    <n v="1"/>
    <s v="45727Container q'ty"/>
    <s v="45727bulk"/>
    <n v="20"/>
    <s v="bulk"/>
    <s v="15KG설탕"/>
    <m/>
    <m/>
    <s v="KMTCLCH5088826"/>
  </r>
  <r>
    <x v="47"/>
    <s v="HS트레이딩"/>
    <s v="SEGU2533820"/>
    <s v="KMC644965"/>
    <m/>
    <n v="1"/>
    <m/>
    <n v="18"/>
    <n v="1540"/>
    <m/>
    <m/>
    <n v="1"/>
    <s v="45727Container q'ty"/>
    <s v="45727bulk"/>
    <n v="20"/>
    <s v="bulk"/>
    <s v="15KG설탕"/>
    <m/>
    <m/>
    <s v="KMTCLCH5088826"/>
  </r>
  <r>
    <x v="47"/>
    <s v="HS트레이딩"/>
    <s v="SEGU3155685"/>
    <s v="KMC644984"/>
    <m/>
    <n v="1"/>
    <m/>
    <n v="19"/>
    <n v="1540"/>
    <m/>
    <m/>
    <n v="1"/>
    <s v="45727Container q'ty"/>
    <s v="45727bulk"/>
    <n v="20"/>
    <s v="bulk"/>
    <s v="15KG설탕"/>
    <m/>
    <m/>
    <s v="KMTCLCH5088826"/>
  </r>
  <r>
    <x v="47"/>
    <s v="HS트레이딩"/>
    <s v="SEGU3330638"/>
    <s v="KMC641583"/>
    <m/>
    <n v="1"/>
    <m/>
    <n v="19"/>
    <n v="1540"/>
    <m/>
    <m/>
    <n v="1"/>
    <s v="45727Container q'ty"/>
    <s v="45727bulk"/>
    <n v="20"/>
    <s v="bulk"/>
    <s v="15KG설탕"/>
    <m/>
    <m/>
    <s v="KMTCLCH5088826"/>
  </r>
  <r>
    <x v="47"/>
    <s v="HS트레이딩"/>
    <s v="TEMU0423899"/>
    <s v="KMC644853"/>
    <m/>
    <n v="1"/>
    <m/>
    <n v="19"/>
    <n v="1540"/>
    <m/>
    <m/>
    <n v="1"/>
    <s v="45727Container q'ty"/>
    <s v="45727bulk"/>
    <n v="20"/>
    <s v="bulk"/>
    <s v="15KG설탕"/>
    <m/>
    <m/>
    <s v="KMTCLCH5088826"/>
  </r>
  <r>
    <x v="47"/>
    <s v="HS트레이딩"/>
    <s v="SKLU1987380"/>
    <s v="HAL437262"/>
    <m/>
    <n v="1"/>
    <m/>
    <n v="18"/>
    <n v="18"/>
    <m/>
    <m/>
    <n v="1"/>
    <s v="45727Container q'ty"/>
    <s v="45727Pallet "/>
    <n v="20"/>
    <s v="Pallet "/>
    <s v="DTECH 10L NAOX PET FOOD(액상)"/>
    <m/>
    <m/>
    <s v="HASLS22250101640"/>
  </r>
  <r>
    <x v="47"/>
    <s v="HS트레이딩"/>
    <s v="SKLU1987380"/>
    <s v="HAL437262"/>
    <m/>
    <m/>
    <m/>
    <n v="0"/>
    <n v="4"/>
    <m/>
    <m/>
    <n v="0"/>
    <s v="45727Container q'ty"/>
    <s v="45727Pallet "/>
    <m/>
    <s v="Pallet "/>
    <s v="DTECH 10L NAOX PET FOOD 샘플(액상)"/>
    <m/>
    <m/>
    <s v="HASLS22250101640"/>
  </r>
  <r>
    <x v="47"/>
    <s v="HS트레이딩"/>
    <s v="SKLU1407651"/>
    <s v="HAL437362"/>
    <m/>
    <n v="1"/>
    <m/>
    <n v="18"/>
    <n v="18"/>
    <m/>
    <m/>
    <n v="1"/>
    <s v="45727Container q'ty"/>
    <s v="45727Pallet "/>
    <n v="20"/>
    <s v="Pallet "/>
    <s v="DTECH 12L NAOX PET FOOD(액상)"/>
    <m/>
    <m/>
    <s v="HASLS22250101640"/>
  </r>
  <r>
    <x v="47"/>
    <s v="HS트레이딩"/>
    <s v="SKLU1407651"/>
    <s v="HAL437362"/>
    <m/>
    <m/>
    <m/>
    <n v="0"/>
    <n v="2"/>
    <m/>
    <m/>
    <n v="0"/>
    <s v="45727Container q'ty"/>
    <s v="45727Pallet "/>
    <m/>
    <s v="Pallet "/>
    <s v="DTECH 12L NAOX PET FOOD 샘플(액상)"/>
    <m/>
    <m/>
    <s v="HASLS22250101640"/>
  </r>
  <r>
    <x v="47"/>
    <s v="HS트레이딩"/>
    <s v="HALU2325897"/>
    <s v="HAL437370"/>
    <m/>
    <n v="1"/>
    <m/>
    <n v="18"/>
    <n v="18"/>
    <m/>
    <m/>
    <n v="1"/>
    <s v="45727Container q'ty"/>
    <s v="45727Pallet "/>
    <n v="20"/>
    <s v="Pallet "/>
    <s v="DTECH 12L NAOX PET FOOD(액상)"/>
    <m/>
    <m/>
    <s v="HASLS22250101640"/>
  </r>
  <r>
    <x v="47"/>
    <s v="HS트레이딩"/>
    <s v="HALU2325897"/>
    <s v="HAL437370"/>
    <m/>
    <m/>
    <m/>
    <n v="0"/>
    <n v="2"/>
    <m/>
    <m/>
    <n v="0"/>
    <s v="45727Container q'ty"/>
    <s v="45727Pallet "/>
    <m/>
    <s v="Pallet "/>
    <s v="DTECH 12L NAOX PET FOOD 샘플(액상)"/>
    <m/>
    <m/>
    <s v="HASLS22250101640"/>
  </r>
  <r>
    <x v="47"/>
    <s v="HS트레이딩"/>
    <s v="HALU2467926"/>
    <s v="HAL443432"/>
    <m/>
    <n v="1"/>
    <m/>
    <n v="18"/>
    <n v="18"/>
    <m/>
    <m/>
    <n v="1"/>
    <s v="45727Container q'ty"/>
    <s v="45727Pallet "/>
    <n v="20"/>
    <s v="Pallet "/>
    <s v="DTECH 10L NAOX PET FOOD(액상)"/>
    <m/>
    <m/>
    <s v="HASLS22250101706"/>
  </r>
  <r>
    <x v="47"/>
    <s v="HS트레이딩"/>
    <s v="HALU2467926"/>
    <s v="HAL443432"/>
    <m/>
    <m/>
    <m/>
    <n v="0"/>
    <n v="4"/>
    <m/>
    <m/>
    <n v="0"/>
    <s v="45727Container q'ty"/>
    <s v="45727Pallet "/>
    <m/>
    <s v="Pallet "/>
    <s v="DTECH 10L NAOX PET FOOD 샘플(액상)"/>
    <m/>
    <m/>
    <s v="HASLS22250101706"/>
  </r>
  <r>
    <x v="47"/>
    <s v="피알로지스틱(세계주철산업)"/>
    <s v="GWSU5000405"/>
    <s v="0171761"/>
    <m/>
    <n v="1"/>
    <m/>
    <n v="20"/>
    <m/>
    <n v="20"/>
    <m/>
    <n v="1"/>
    <s v="45727Container q'ty"/>
    <s v="45727Pallet "/>
    <n v="20"/>
    <s v="Pallet "/>
    <s v="CAST IRON DRAIN"/>
    <m/>
    <m/>
    <s v="TMXGICHD6920019A"/>
  </r>
  <r>
    <x v="48"/>
    <s v="코만"/>
    <s v="NYKU3653219"/>
    <s v="The Spice Factory 9차(과세)"/>
    <m/>
    <n v="1"/>
    <m/>
    <n v="1"/>
    <n v="162"/>
    <m/>
    <m/>
    <n v="1"/>
    <s v="45728Container q'ty"/>
    <s v="45728Pallet "/>
    <n v="20"/>
    <s v="Pallet "/>
    <s v="쥬니퍼베리 100g"/>
    <m/>
    <m/>
    <s v="APO241577"/>
  </r>
  <r>
    <x v="48"/>
    <s v="코만"/>
    <s v="NYKU3653219"/>
    <s v="The Spice Factory 9차(과세)"/>
    <m/>
    <m/>
    <m/>
    <n v="10"/>
    <n v="2400"/>
    <m/>
    <m/>
    <n v="0"/>
    <s v="45728Container q'ty"/>
    <s v="45728Pallet "/>
    <m/>
    <s v="Pallet "/>
    <s v="바질 18g"/>
    <m/>
    <m/>
    <s v="APO241577"/>
  </r>
  <r>
    <x v="48"/>
    <s v="코만"/>
    <s v="FTAU1120952"/>
    <s v="펜타 3차"/>
    <m/>
    <n v="1"/>
    <m/>
    <n v="10"/>
    <n v="10"/>
    <m/>
    <m/>
    <n v="1"/>
    <s v="45728Container q'ty"/>
    <s v="45728Pallet "/>
    <n v="20"/>
    <s v="Pallet "/>
    <s v="하이몬 피넛월남쌈소스 230g"/>
    <m/>
    <m/>
    <s v="KTHSE2500155"/>
  </r>
  <r>
    <x v="48"/>
    <s v="코만"/>
    <s v="FTAU1120952"/>
    <s v="펜타 3차"/>
    <m/>
    <m/>
    <m/>
    <n v="10"/>
    <n v="10"/>
    <m/>
    <m/>
    <n v="0"/>
    <s v="45728Container q'ty"/>
    <s v="45728Pallet "/>
    <m/>
    <s v="Pallet "/>
    <s v="하이몬 피넛월남쌈소스 4,8kg"/>
    <m/>
    <m/>
    <s v="KTHSE2500155"/>
  </r>
  <r>
    <x v="48"/>
    <s v="코만"/>
    <s v="SEGU1866719"/>
    <s v="수리 8차"/>
    <m/>
    <n v="1"/>
    <m/>
    <n v="20"/>
    <n v="20"/>
    <m/>
    <m/>
    <n v="1"/>
    <s v="45728Container q'ty"/>
    <s v="45728Pallet "/>
    <n v="20"/>
    <s v="Pallet "/>
    <s v="수리 쓰리라차소스 435ml(튜브)"/>
    <m/>
    <m/>
    <s v="KTHSE2500182"/>
  </r>
  <r>
    <x v="48"/>
    <s v="코만"/>
    <s v="SEGU1844263"/>
    <s v="수리 9차"/>
    <m/>
    <n v="1"/>
    <m/>
    <n v="20"/>
    <n v="20"/>
    <m/>
    <m/>
    <n v="1"/>
    <s v="45728Container q'ty"/>
    <s v="45728Pallet "/>
    <n v="20"/>
    <s v="Pallet "/>
    <s v="수리 쓰리라차소스 435ml(튜브)"/>
    <m/>
    <m/>
    <s v="KTHSE2500182"/>
  </r>
  <r>
    <x v="48"/>
    <s v="코만"/>
    <s v="KMTU7464315"/>
    <s v="수리 13차"/>
    <m/>
    <n v="1"/>
    <m/>
    <n v="20"/>
    <n v="20"/>
    <m/>
    <m/>
    <n v="1"/>
    <s v="45728Container q'ty"/>
    <s v="45728Pallet "/>
    <n v="20"/>
    <s v="Pallet "/>
    <s v="몬 스위트칠리소스 20L"/>
    <m/>
    <m/>
    <s v="KTHSE2500182"/>
  </r>
  <r>
    <x v="48"/>
    <s v="HS트레이딩"/>
    <s v="TEMU5034117"/>
    <s v="KMC644981"/>
    <m/>
    <n v="1"/>
    <m/>
    <n v="19"/>
    <n v="1540"/>
    <m/>
    <m/>
    <n v="1"/>
    <s v="45728Container q'ty"/>
    <s v="45728bulk"/>
    <n v="20"/>
    <s v="bulk"/>
    <s v="15KG설탕"/>
    <m/>
    <m/>
    <s v="KMTCLCH5088826"/>
  </r>
  <r>
    <x v="48"/>
    <s v="HS트레이딩"/>
    <s v="FFAU1651519"/>
    <s v="A29216408"/>
    <n v="1"/>
    <m/>
    <m/>
    <n v="28"/>
    <m/>
    <n v="28"/>
    <m/>
    <n v="1"/>
    <s v="45728Container q'ty"/>
    <s v="45728Pallet "/>
    <n v="40"/>
    <s v="Pallet "/>
    <s v="LVL 단목(19MM*85MM*960MM)"/>
    <m/>
    <m/>
    <s v="012502DU2INC0765"/>
  </r>
  <r>
    <x v="48"/>
    <s v="HS트레이딩"/>
    <s v="FFAU1651519"/>
    <s v="A29216408"/>
    <m/>
    <m/>
    <m/>
    <n v="7"/>
    <m/>
    <n v="7"/>
    <m/>
    <n v="0"/>
    <s v="45728Container q'ty"/>
    <s v="45728Pallet "/>
    <m/>
    <s v="Pallet "/>
    <s v="LVL 단목(19MM*85MM*900MM)"/>
    <m/>
    <m/>
    <s v="012502DU2INC0765"/>
  </r>
  <r>
    <x v="48"/>
    <s v="HS트레이딩"/>
    <s v="FFAU1651519"/>
    <s v="A29216408"/>
    <m/>
    <m/>
    <m/>
    <n v="32"/>
    <m/>
    <n v="32"/>
    <m/>
    <n v="0"/>
    <s v="45728Container q'ty"/>
    <s v="45728Pallet "/>
    <m/>
    <s v="Pallet "/>
    <s v="LVL 단목(19MM*85MM*1050MM)"/>
    <m/>
    <m/>
    <s v="012502DU2INC0765"/>
  </r>
  <r>
    <x v="48"/>
    <s v="시노로지스"/>
    <s v="GCXU2425141"/>
    <s v="SKBKK002217"/>
    <m/>
    <n v="1"/>
    <m/>
    <n v="16"/>
    <n v="460"/>
    <m/>
    <m/>
    <n v="1"/>
    <s v="45728Container q'ty"/>
    <s v="45728bulk"/>
    <n v="200"/>
    <s v="bulk"/>
    <s v="50KG설탕"/>
    <m/>
    <m/>
    <s v="SNKO190250101184"/>
  </r>
  <r>
    <x v="48"/>
    <s v="시노로지스"/>
    <s v="HALU2417550"/>
    <s v="SKBKK002227"/>
    <m/>
    <n v="1"/>
    <m/>
    <n v="16"/>
    <n v="460"/>
    <m/>
    <m/>
    <n v="1"/>
    <s v="45728Container q'ty"/>
    <s v="45728bulk"/>
    <n v="200"/>
    <s v="bulk"/>
    <s v="50KG설탕"/>
    <m/>
    <m/>
    <s v="SNKO190250101184"/>
  </r>
  <r>
    <x v="48"/>
    <s v="시노로지스"/>
    <s v="SKLU2332747"/>
    <s v="SKBKK002214"/>
    <m/>
    <n v="1"/>
    <m/>
    <n v="15"/>
    <n v="460"/>
    <m/>
    <m/>
    <n v="1"/>
    <s v="45728Container q'ty"/>
    <s v="45728bulk"/>
    <n v="200"/>
    <s v="bulk"/>
    <s v="50KG설탕"/>
    <m/>
    <m/>
    <s v="SNKO190250101184"/>
  </r>
  <r>
    <x v="49"/>
    <s v="코만"/>
    <s v="FCIU6551612"/>
    <s v="수리 14차"/>
    <m/>
    <n v="1"/>
    <m/>
    <n v="10"/>
    <n v="10"/>
    <m/>
    <m/>
    <n v="1"/>
    <s v="45729Container q'ty"/>
    <s v="45729Pallet "/>
    <n v="20"/>
    <s v="Pallet "/>
    <s v="하이몬 월남쌈소스 200ml"/>
    <m/>
    <m/>
    <s v="KTHSE2500182"/>
  </r>
  <r>
    <x v="49"/>
    <s v="코만"/>
    <s v="FCIU6551612"/>
    <s v="수리 14차"/>
    <m/>
    <m/>
    <m/>
    <n v="10"/>
    <n v="10"/>
    <m/>
    <m/>
    <n v="0"/>
    <s v="45729Container q'ty"/>
    <s v="45729Pallet "/>
    <m/>
    <s v="Pallet "/>
    <s v="하이몬 월남쌈소스 295ml"/>
    <m/>
    <m/>
    <s v="KTHSE2500182"/>
  </r>
  <r>
    <x v="49"/>
    <s v="코만"/>
    <s v="CAIU3598583"/>
    <s v="수리 15차"/>
    <m/>
    <n v="1"/>
    <m/>
    <n v="20"/>
    <n v="20"/>
    <m/>
    <m/>
    <n v="1"/>
    <s v="45729Container q'ty"/>
    <s v="45729Pallet "/>
    <n v="20"/>
    <s v="Pallet "/>
    <s v="하이몬 월남쌈소스 295ml"/>
    <m/>
    <m/>
    <s v="KTHSE2500182"/>
  </r>
  <r>
    <x v="49"/>
    <s v="코만"/>
    <s v="DFSU1892395"/>
    <s v="수리 25차"/>
    <m/>
    <n v="1"/>
    <m/>
    <n v="20"/>
    <n v="20"/>
    <m/>
    <m/>
    <n v="1"/>
    <s v="45729Container q'ty"/>
    <s v="45729Pallet "/>
    <n v="20"/>
    <s v="Pallet "/>
    <s v="몬 스위트칠리소스 295ml"/>
    <m/>
    <m/>
    <s v="KTHSE2500182"/>
  </r>
  <r>
    <x v="49"/>
    <s v="코만"/>
    <s v="BEAU2653207"/>
    <s v="수리 42차"/>
    <m/>
    <n v="1"/>
    <m/>
    <n v="20"/>
    <n v="20"/>
    <m/>
    <m/>
    <n v="1"/>
    <s v="45729Container q'ty"/>
    <s v="45729Pallet "/>
    <n v="20"/>
    <s v="Pallet "/>
    <s v="몬 스위트칠리소스 295ml"/>
    <m/>
    <m/>
    <s v="KTHSE2500182"/>
  </r>
  <r>
    <x v="49"/>
    <s v="코만"/>
    <s v="BEAU2400282"/>
    <s v="수리 43차"/>
    <m/>
    <n v="1"/>
    <m/>
    <n v="20"/>
    <n v="20"/>
    <m/>
    <m/>
    <n v="1"/>
    <s v="45729Container q'ty"/>
    <s v="45729Pallet "/>
    <n v="20"/>
    <s v="Pallet "/>
    <s v="몬 스위트칠리소스 295ml"/>
    <m/>
    <m/>
    <s v="KTHSE2500182"/>
  </r>
  <r>
    <x v="49"/>
    <s v="코만"/>
    <s v="SEGU2385256"/>
    <s v="수리 44차"/>
    <m/>
    <n v="1"/>
    <m/>
    <n v="20"/>
    <n v="20"/>
    <m/>
    <m/>
    <n v="1"/>
    <s v="45729Container q'ty"/>
    <s v="45729Pallet "/>
    <n v="20"/>
    <s v="Pallet "/>
    <s v="몬 스위트칠리소스 435ml(튜브)"/>
    <m/>
    <m/>
    <s v="KTHSE2500182"/>
  </r>
  <r>
    <x v="49"/>
    <s v="시노로지스"/>
    <s v="SKLU2468100"/>
    <s v="SKBKK002228"/>
    <m/>
    <n v="1"/>
    <m/>
    <n v="15"/>
    <n v="460"/>
    <m/>
    <m/>
    <n v="1"/>
    <s v="45729Container q'ty"/>
    <s v="45729bulk"/>
    <n v="220"/>
    <s v="bulk"/>
    <s v="50KG설탕"/>
    <m/>
    <m/>
    <s v="SNKO190250101184"/>
  </r>
  <r>
    <x v="49"/>
    <s v="시노로지스"/>
    <s v="SKLU2475666"/>
    <s v="SKBKK002215"/>
    <m/>
    <n v="1"/>
    <m/>
    <n v="15"/>
    <n v="460"/>
    <m/>
    <m/>
    <n v="1"/>
    <s v="45729Container q'ty"/>
    <s v="45729bulk"/>
    <n v="220"/>
    <s v="bulk"/>
    <s v="50KG설탕"/>
    <m/>
    <m/>
    <s v="SNKO190250101184"/>
  </r>
  <r>
    <x v="49"/>
    <s v="SPCGFS(시노관세사)"/>
    <s v="TYLU9180250"/>
    <s v="TYS650288"/>
    <n v="1"/>
    <m/>
    <m/>
    <n v="56"/>
    <n v="672"/>
    <m/>
    <m/>
    <n v="1"/>
    <s v="45729Container q'ty"/>
    <s v="45729bulk"/>
    <n v="120"/>
    <s v="bulk"/>
    <s v="딸기 다이스"/>
    <m/>
    <m/>
    <s v="TYSPQDSN250225"/>
  </r>
  <r>
    <x v="49"/>
    <s v="SPCGFS(시노관세사)"/>
    <s v="LCL"/>
    <m/>
    <m/>
    <m/>
    <n v="1"/>
    <n v="7"/>
    <n v="216"/>
    <m/>
    <m/>
    <n v="0"/>
    <s v="45729Container q'ty"/>
    <s v="45729Pallet "/>
    <n v="5"/>
    <s v="Pallet "/>
    <s v="오징어 먹물색소"/>
    <m/>
    <m/>
    <s v="GXAUS25030014"/>
  </r>
  <r>
    <x v="50"/>
    <s v="코만"/>
    <s v="KMTU7391287"/>
    <s v="수리 45차"/>
    <m/>
    <n v="1"/>
    <m/>
    <n v="20"/>
    <n v="20"/>
    <m/>
    <m/>
    <n v="1"/>
    <s v="45730Container q'ty"/>
    <s v="45730Pallet "/>
    <n v="20"/>
    <s v="Pallet "/>
    <s v="몬 스위트칠리소스 20L"/>
    <m/>
    <m/>
    <s v="KTHSE2500182"/>
  </r>
  <r>
    <x v="50"/>
    <s v="코만"/>
    <s v="TEMU4216210"/>
    <s v="수리 50차"/>
    <m/>
    <n v="1"/>
    <m/>
    <n v="20"/>
    <n v="20"/>
    <m/>
    <m/>
    <n v="1"/>
    <s v="45730Container q'ty"/>
    <s v="45730Pallet "/>
    <n v="20"/>
    <s v="Pallet "/>
    <s v="하이몬 월남쌈소스 295ml"/>
    <m/>
    <m/>
    <s v="KTHSE2500182"/>
  </r>
  <r>
    <x v="50"/>
    <s v="코만"/>
    <s v="SEGU2379989"/>
    <s v="펜타 4차"/>
    <m/>
    <n v="1"/>
    <m/>
    <n v="7"/>
    <n v="7"/>
    <m/>
    <m/>
    <n v="1"/>
    <s v="45730Container q'ty"/>
    <s v="45730Pallet "/>
    <n v="20"/>
    <s v="Pallet "/>
    <s v="하이몬 피넛월남쌈소스 230g"/>
    <m/>
    <m/>
    <s v="KTHSE2500189"/>
  </r>
  <r>
    <x v="50"/>
    <s v="코만"/>
    <s v="SEGU2379989"/>
    <s v="펜타 4차"/>
    <m/>
    <m/>
    <m/>
    <n v="3"/>
    <n v="3"/>
    <m/>
    <m/>
    <n v="0"/>
    <s v="45730Container q'ty"/>
    <s v="45730Pallet "/>
    <m/>
    <s v="Pallet "/>
    <s v="하이몬 쌀국수장국 220g"/>
    <m/>
    <m/>
    <s v="KTHSE2500189"/>
  </r>
  <r>
    <x v="50"/>
    <s v="코만"/>
    <s v="SEGU2379989"/>
    <s v="펜타 4차"/>
    <m/>
    <m/>
    <m/>
    <n v="10"/>
    <n v="10"/>
    <m/>
    <m/>
    <n v="0"/>
    <s v="45730Container q'ty"/>
    <s v="45730Pallet "/>
    <m/>
    <s v="Pallet "/>
    <s v="하이몬 쌀국수장국 4,5kg"/>
    <m/>
    <m/>
    <s v="KTHSE2500189"/>
  </r>
  <r>
    <x v="50"/>
    <s v="코만"/>
    <s v="HALU2469317"/>
    <s v="푸드블레싱 3차"/>
    <m/>
    <n v="1"/>
    <m/>
    <n v="18"/>
    <n v="18"/>
    <m/>
    <m/>
    <n v="1"/>
    <s v="45730Container q'ty"/>
    <s v="45730Pallet "/>
    <n v="20"/>
    <s v="Pallet "/>
    <s v="하이몬 칠리 샤브수끼소스 300ml"/>
    <m/>
    <m/>
    <s v="HFIBKO253006"/>
  </r>
  <r>
    <x v="50"/>
    <s v="코만"/>
    <s v="HALU2469317"/>
    <s v="푸드블레싱 3차"/>
    <m/>
    <m/>
    <m/>
    <n v="2"/>
    <n v="2"/>
    <m/>
    <m/>
    <n v="0"/>
    <s v="45730Container q'ty"/>
    <s v="45730Pallet "/>
    <m/>
    <s v="Pallet "/>
    <s v="몬타이 칠리 샤브수끼소스 300ml(컬리용)"/>
    <m/>
    <m/>
    <s v="HFIBKO253006"/>
  </r>
  <r>
    <x v="50"/>
    <s v="코만"/>
    <s v="TEMU3908928"/>
    <s v="타이아시아 3차"/>
    <m/>
    <n v="1"/>
    <m/>
    <n v="10"/>
    <n v="10"/>
    <m/>
    <m/>
    <n v="1"/>
    <s v="45730Container q'ty"/>
    <s v="45730Pallet "/>
    <n v="20"/>
    <s v="Pallet "/>
    <s v="타이누들 3mm 400g"/>
    <m/>
    <m/>
    <s v="KTHSE2500181"/>
  </r>
  <r>
    <x v="50"/>
    <s v="코만"/>
    <s v="STXU4550928"/>
    <s v="세계 13차"/>
    <n v="1"/>
    <m/>
    <m/>
    <n v="10"/>
    <n v="10"/>
    <m/>
    <m/>
    <n v="1"/>
    <s v="45730Container q'ty"/>
    <s v="45730Pallet "/>
    <n v="20"/>
    <s v="Pallet "/>
    <s v="뉴 월남쌈(원형16cm) 300g"/>
    <m/>
    <m/>
    <s v="PNCHCM2503012"/>
  </r>
  <r>
    <x v="50"/>
    <s v="코만"/>
    <s v="STXU4550928"/>
    <s v="세계 14차"/>
    <m/>
    <m/>
    <m/>
    <n v="10"/>
    <n v="10"/>
    <m/>
    <m/>
    <n v="0"/>
    <s v="45730Container q'ty"/>
    <s v="45730Pallet "/>
    <m/>
    <s v="Pallet "/>
    <s v="몬 월남쌈(사각16cm) 200g"/>
    <m/>
    <m/>
    <s v="PNCHCM2503012"/>
  </r>
  <r>
    <x v="50"/>
    <s v="스위치코리아"/>
    <s v="WDFU1222567"/>
    <s v="000190"/>
    <m/>
    <n v="1"/>
    <m/>
    <n v="0"/>
    <m/>
    <n v="399"/>
    <m/>
    <n v="1"/>
    <s v="45730Container q'ty"/>
    <s v="45730bulk"/>
    <n v="40"/>
    <s v="bulk"/>
    <s v="전자부품"/>
    <m/>
    <m/>
    <s v="WDFCGBF30792117"/>
  </r>
  <r>
    <x v="51"/>
    <s v="코만"/>
    <s v="TGHU6607935"/>
    <s v="르네 35차"/>
    <n v="1"/>
    <m/>
    <m/>
    <n v="16"/>
    <n v="16"/>
    <m/>
    <m/>
    <n v="1"/>
    <s v="45733Container q'ty"/>
    <s v="45733Pallet "/>
    <n v="40"/>
    <s v="Pallet "/>
    <s v="홀그레인 머스타드 820g"/>
    <m/>
    <m/>
    <s v="OO35424"/>
  </r>
  <r>
    <x v="51"/>
    <s v="코만"/>
    <s v="TGHU6607935"/>
    <s v="르네 35차"/>
    <m/>
    <m/>
    <m/>
    <n v="15"/>
    <n v="15"/>
    <m/>
    <m/>
    <n v="0"/>
    <s v="45733Container q'ty"/>
    <s v="45733Pallet "/>
    <m/>
    <s v="Pallet "/>
    <s v="홀그레인 머스타드 5kg"/>
    <m/>
    <m/>
    <s v="OO35424"/>
  </r>
  <r>
    <x v="51"/>
    <s v="코만"/>
    <s v="TGHU6607935"/>
    <s v="르네 35차"/>
    <m/>
    <m/>
    <m/>
    <n v="3"/>
    <n v="3"/>
    <m/>
    <m/>
    <n v="0"/>
    <s v="45733Container q'ty"/>
    <s v="45733Pallet "/>
    <m/>
    <s v="Pallet "/>
    <s v="디존 머스타드 850g"/>
    <m/>
    <m/>
    <s v="OO35424"/>
  </r>
  <r>
    <x v="51"/>
    <s v="코만"/>
    <s v="TGHU6607935"/>
    <s v="르네 35차"/>
    <m/>
    <m/>
    <m/>
    <n v="5"/>
    <n v="5"/>
    <m/>
    <m/>
    <n v="0"/>
    <s v="45733Container q'ty"/>
    <s v="45733Pallet "/>
    <m/>
    <s v="Pallet "/>
    <s v="디존 머스타드 5kg"/>
    <m/>
    <m/>
    <s v="OO35424"/>
  </r>
  <r>
    <x v="51"/>
    <s v="코만"/>
    <s v="NYKU4347810"/>
    <s v="르네 36차"/>
    <n v="1"/>
    <m/>
    <m/>
    <n v="25"/>
    <n v="25"/>
    <m/>
    <m/>
    <n v="1"/>
    <s v="45733Container q'ty"/>
    <s v="45733Pallet "/>
    <n v="40"/>
    <s v="Pallet "/>
    <s v="홀그레인 머스타드 820g"/>
    <m/>
    <m/>
    <s v="OO35491"/>
  </r>
  <r>
    <x v="51"/>
    <s v="코만"/>
    <s v="NYKU4347810"/>
    <s v="르네 36차"/>
    <m/>
    <m/>
    <m/>
    <n v="10"/>
    <n v="10"/>
    <m/>
    <m/>
    <n v="0"/>
    <s v="45733Container q'ty"/>
    <s v="45733Pallet "/>
    <m/>
    <s v="Pallet "/>
    <s v="홀그레인 머스타드 5kg"/>
    <m/>
    <m/>
    <s v="OO35491"/>
  </r>
  <r>
    <x v="51"/>
    <s v="피알로지스틱(토호식품)"/>
    <s v="SITU2872756"/>
    <s v="SITF506102"/>
    <m/>
    <n v="1"/>
    <m/>
    <n v="16"/>
    <n v="460"/>
    <m/>
    <m/>
    <n v="1"/>
    <s v="45733Container q'ty"/>
    <s v="45733bulk"/>
    <n v="240"/>
    <s v="bulk"/>
    <s v="목이버섯"/>
    <m/>
    <m/>
    <s v="XMZKN2505NIN306"/>
  </r>
  <r>
    <x v="51"/>
    <s v="HS트레이딩"/>
    <s v="CAIU3765269"/>
    <s v="02232013"/>
    <m/>
    <n v="1"/>
    <m/>
    <n v="20"/>
    <n v="20"/>
    <m/>
    <m/>
    <n v="1"/>
    <s v="45733Container q'ty"/>
    <s v="45733Pallet "/>
    <n v="20"/>
    <s v="Pallet "/>
    <s v="무수포도당800KG"/>
    <m/>
    <m/>
    <s v="EASPZ2509QP002"/>
  </r>
  <r>
    <x v="51"/>
    <s v="HS트레이딩"/>
    <s v="CKLU3059415"/>
    <s v="CK246136"/>
    <m/>
    <n v="1"/>
    <m/>
    <n v="20"/>
    <m/>
    <n v="20"/>
    <m/>
    <n v="1"/>
    <s v="45733Container q'ty"/>
    <s v="45733Pallet "/>
    <n v="20"/>
    <s v="Pallet "/>
    <s v="산화마그네슘"/>
    <m/>
    <m/>
    <s v="CKCODLC0016468"/>
  </r>
  <r>
    <x v="51"/>
    <s v="HS트레이딩"/>
    <s v="DRYU3128786"/>
    <s v="CK246156"/>
    <m/>
    <n v="1"/>
    <m/>
    <n v="20"/>
    <m/>
    <n v="20"/>
    <m/>
    <n v="1"/>
    <s v="45733Container q'ty"/>
    <s v="45733Pallet "/>
    <n v="20"/>
    <s v="Pallet "/>
    <s v="산화마그네슘"/>
    <m/>
    <m/>
    <s v="CKCODLC0016468"/>
  </r>
  <r>
    <x v="51"/>
    <s v="HS트레이딩"/>
    <s v="SEGU2877209"/>
    <s v="HAL489509"/>
    <m/>
    <n v="1"/>
    <m/>
    <n v="20"/>
    <n v="20"/>
    <m/>
    <m/>
    <n v="1"/>
    <s v="45733Container q'ty"/>
    <s v="45733Pallet "/>
    <n v="20"/>
    <s v="Pallet "/>
    <s v="톤백설탕"/>
    <m/>
    <m/>
    <s v="HASLS22250200487"/>
  </r>
  <r>
    <x v="51"/>
    <s v="HS트레이딩"/>
    <s v="TEMU1226030"/>
    <s v="HAL489502"/>
    <m/>
    <n v="1"/>
    <m/>
    <n v="20"/>
    <n v="20"/>
    <m/>
    <m/>
    <n v="1"/>
    <s v="45733Container q'ty"/>
    <s v="45733Pallet "/>
    <n v="20"/>
    <s v="Pallet "/>
    <s v="톤백설탕"/>
    <m/>
    <m/>
    <s v="HASLS22250200487"/>
  </r>
  <r>
    <x v="51"/>
    <s v="HS트레이딩"/>
    <s v="BEAU2985161"/>
    <s v="HAL489503"/>
    <m/>
    <n v="1"/>
    <m/>
    <n v="20"/>
    <n v="20"/>
    <m/>
    <m/>
    <n v="1"/>
    <s v="45733Container q'ty"/>
    <s v="45733Pallet "/>
    <n v="20"/>
    <s v="Pallet "/>
    <s v="톤백설탕"/>
    <m/>
    <m/>
    <s v="HASLS22250200487"/>
  </r>
  <r>
    <x v="51"/>
    <s v="HS트레이딩"/>
    <s v="SKLU1410948"/>
    <s v="HAL489705"/>
    <m/>
    <n v="1"/>
    <m/>
    <n v="20"/>
    <n v="20"/>
    <m/>
    <m/>
    <n v="1"/>
    <s v="45733Container q'ty"/>
    <s v="45733Pallet "/>
    <n v="20"/>
    <s v="Pallet "/>
    <s v="톤백설탕"/>
    <m/>
    <m/>
    <s v="HASLS22250200487"/>
  </r>
  <r>
    <x v="51"/>
    <s v="HS트레이딩"/>
    <s v="SKLU1593664"/>
    <s v="HAL489706"/>
    <m/>
    <n v="1"/>
    <m/>
    <n v="20"/>
    <n v="20"/>
    <m/>
    <m/>
    <n v="1"/>
    <s v="45733Container q'ty"/>
    <s v="45733Pallet "/>
    <n v="20"/>
    <s v="Pallet "/>
    <s v="톤백설탕"/>
    <m/>
    <m/>
    <s v="HASLS22250200487"/>
  </r>
  <r>
    <x v="52"/>
    <s v="코만"/>
    <s v="TXGU5049721"/>
    <s v="유니온 54차"/>
    <n v="1"/>
    <m/>
    <m/>
    <n v="24"/>
    <n v="1728"/>
    <m/>
    <m/>
    <n v="1"/>
    <s v="45734Container q'ty"/>
    <s v="45734bulk"/>
    <n v="210"/>
    <s v="bulk"/>
    <s v="몬 라이스누들 1mm 250g"/>
    <m/>
    <m/>
    <s v="KTHSE2500185"/>
  </r>
  <r>
    <x v="52"/>
    <s v="코만"/>
    <s v="TXGU5049721"/>
    <s v="유니온 54차"/>
    <m/>
    <m/>
    <m/>
    <n v="4"/>
    <n v="240"/>
    <m/>
    <m/>
    <n v="0"/>
    <s v="45734Container q'ty"/>
    <s v="45734bulk"/>
    <m/>
    <s v="bulk"/>
    <s v="쌀국수 한그릇 320g"/>
    <m/>
    <m/>
    <s v="KTHSE2500185"/>
  </r>
  <r>
    <x v="52"/>
    <s v="코만"/>
    <s v="FFAU1090423"/>
    <s v="유니온 3차"/>
    <n v="1"/>
    <m/>
    <m/>
    <n v="28"/>
    <n v="2016"/>
    <m/>
    <m/>
    <n v="1"/>
    <s v="45734Container q'ty"/>
    <s v="45734bulk"/>
    <n v="240"/>
    <s v="bulk"/>
    <s v="몬 라이스누들 3mm 250g"/>
    <m/>
    <m/>
    <s v="KTHSE2500186"/>
  </r>
  <r>
    <x v="52"/>
    <s v="코만"/>
    <s v="CSLU1913985"/>
    <s v="손순복 1차"/>
    <m/>
    <n v="1"/>
    <m/>
    <n v="10"/>
    <n v="10"/>
    <m/>
    <m/>
    <n v="1"/>
    <s v="45734Container q'ty"/>
    <s v="45734Pallet "/>
    <n v="20"/>
    <s v="Pallet "/>
    <s v="에그누들 454g"/>
    <m/>
    <m/>
    <s v="BFSZ2503045"/>
  </r>
  <r>
    <x v="52"/>
    <s v="코만"/>
    <s v="TEMU1169665"/>
    <s v="타이코코넛 13차"/>
    <m/>
    <n v="1"/>
    <m/>
    <n v="10"/>
    <n v="10"/>
    <m/>
    <m/>
    <n v="1"/>
    <s v="45734Container q'ty"/>
    <s v="45734Pallet "/>
    <n v="20"/>
    <s v="Pallet "/>
    <s v="몬 코코넛밀크 400ml"/>
    <m/>
    <m/>
    <s v="HFIBKO252084"/>
  </r>
  <r>
    <x v="52"/>
    <s v="HS트레이딩"/>
    <s v="TEMU0315277"/>
    <s v="CK246131"/>
    <m/>
    <n v="1"/>
    <m/>
    <n v="20"/>
    <m/>
    <n v="20"/>
    <m/>
    <n v="1"/>
    <s v="45734Container q'ty"/>
    <s v="45734Pallet "/>
    <n v="20"/>
    <s v="Pallet "/>
    <s v="산화마그네슘"/>
    <m/>
    <m/>
    <s v="CKCODLC0016468"/>
  </r>
  <r>
    <x v="52"/>
    <s v="HS트레이딩"/>
    <s v="SKLU1102729"/>
    <s v="HAL489717"/>
    <m/>
    <n v="1"/>
    <m/>
    <n v="20"/>
    <n v="20"/>
    <m/>
    <m/>
    <n v="1"/>
    <s v="45734Container q'ty"/>
    <s v="45734Pallet "/>
    <n v="20"/>
    <s v="Pallet "/>
    <s v="톤백설탕"/>
    <m/>
    <m/>
    <s v="HASLS22250200487"/>
  </r>
  <r>
    <x v="52"/>
    <s v="HS트레이딩"/>
    <s v="SKLU1519754"/>
    <s v="HAL489664"/>
    <m/>
    <n v="1"/>
    <m/>
    <n v="20"/>
    <n v="20"/>
    <m/>
    <m/>
    <n v="1"/>
    <s v="45734Container q'ty"/>
    <s v="45734Pallet "/>
    <n v="20"/>
    <s v="Pallet "/>
    <s v="톤백설탕"/>
    <m/>
    <m/>
    <s v="HASLS22250200487"/>
  </r>
  <r>
    <x v="52"/>
    <s v="HS트레이딩"/>
    <s v="SKLU1585798"/>
    <s v="HAL489665"/>
    <m/>
    <n v="1"/>
    <m/>
    <n v="20"/>
    <n v="20"/>
    <m/>
    <m/>
    <n v="1"/>
    <s v="45734Container q'ty"/>
    <s v="45734Pallet "/>
    <n v="20"/>
    <s v="Pallet "/>
    <s v="톤백설탕"/>
    <m/>
    <m/>
    <s v="HASLS22250200487"/>
  </r>
  <r>
    <x v="52"/>
    <s v="HS트레이딩"/>
    <s v="SKLU1804155"/>
    <s v="HAL489661"/>
    <m/>
    <n v="1"/>
    <m/>
    <n v="20"/>
    <n v="20"/>
    <m/>
    <m/>
    <n v="1"/>
    <s v="45734Container q'ty"/>
    <s v="45734Pallet "/>
    <n v="20"/>
    <s v="Pallet "/>
    <s v="톤백설탕"/>
    <m/>
    <m/>
    <s v="HASLS22250200487"/>
  </r>
  <r>
    <x v="52"/>
    <s v="HS트레이딩"/>
    <s v="SKLU2047842"/>
    <s v="HAL489666"/>
    <m/>
    <n v="1"/>
    <m/>
    <n v="20"/>
    <n v="20"/>
    <m/>
    <m/>
    <n v="1"/>
    <s v="45734Container q'ty"/>
    <s v="45734Pallet "/>
    <n v="20"/>
    <s v="Pallet "/>
    <s v="톤백설탕"/>
    <m/>
    <m/>
    <s v="HASLS22250200487"/>
  </r>
  <r>
    <x v="52"/>
    <s v="피알로지스틱(토호식품)"/>
    <s v="TEMU5592757"/>
    <s v="001728"/>
    <m/>
    <n v="1"/>
    <m/>
    <n v="19"/>
    <n v="900"/>
    <m/>
    <m/>
    <n v="1"/>
    <s v="45734Container q'ty"/>
    <s v="45734bulk"/>
    <n v="240"/>
    <s v="bulk"/>
    <s v="안키모 200G"/>
    <m/>
    <m/>
    <s v="COHEAR305YN044"/>
  </r>
  <r>
    <x v="52"/>
    <s v="피알로지스틱(토호식품)"/>
    <s v="TEMU5592757"/>
    <s v="001728"/>
    <m/>
    <m/>
    <m/>
    <n v="3"/>
    <n v="300"/>
    <m/>
    <m/>
    <n v="0"/>
    <s v="45734Container q'ty"/>
    <s v="45734bulk"/>
    <n v="240"/>
    <s v="bulk"/>
    <s v="안키모 250G"/>
    <m/>
    <m/>
    <s v="COHEAR305YN044"/>
  </r>
  <r>
    <x v="52"/>
    <s v="비앤케이에이"/>
    <s v="LCL"/>
    <m/>
    <m/>
    <m/>
    <n v="1"/>
    <n v="3"/>
    <m/>
    <n v="3"/>
    <m/>
    <n v="0"/>
    <s v="45734Container q'ty"/>
    <s v="45734Pallet "/>
    <n v="5"/>
    <s v="Pallet "/>
    <s v="인고트(브랜드 BANKA )"/>
    <m/>
    <m/>
    <s v="F2-250318"/>
  </r>
  <r>
    <x v="52"/>
    <s v="SPCGFS(시노관세사)"/>
    <s v="LCL"/>
    <m/>
    <m/>
    <m/>
    <n v="1"/>
    <n v="2"/>
    <n v="40"/>
    <m/>
    <m/>
    <n v="0"/>
    <s v="45734Container q'ty"/>
    <s v="45734bulk"/>
    <n v="5"/>
    <s v="bulk"/>
    <s v="동결건조 블루베리 분말"/>
    <m/>
    <m/>
    <s v="WTAOINC25033041"/>
  </r>
  <r>
    <x v="53"/>
    <s v="코만"/>
    <s v="TEMU5033050"/>
    <s v="타이와 1차"/>
    <m/>
    <n v="1"/>
    <m/>
    <n v="6"/>
    <n v="180"/>
    <m/>
    <m/>
    <n v="1"/>
    <s v="45735Container q'ty"/>
    <s v="45735bulk"/>
    <n v="180"/>
    <s v="bulk"/>
    <s v="멍빈누들 200g"/>
    <m/>
    <m/>
    <s v="KTHSE2500187"/>
  </r>
  <r>
    <x v="53"/>
    <s v="코만"/>
    <s v="TEMU5033050"/>
    <s v="타이와 1차"/>
    <m/>
    <m/>
    <m/>
    <n v="7"/>
    <n v="245"/>
    <m/>
    <m/>
    <n v="0"/>
    <s v="45735Container q'ty"/>
    <s v="45735bulk"/>
    <m/>
    <s v="bulk"/>
    <s v="멍빈누들 500g"/>
    <m/>
    <m/>
    <s v="KTHSE2500187"/>
  </r>
  <r>
    <x v="53"/>
    <s v="코만"/>
    <s v="TEMU5033050"/>
    <s v="타이와 1차"/>
    <m/>
    <m/>
    <m/>
    <n v="1"/>
    <n v="50"/>
    <m/>
    <m/>
    <n v="0"/>
    <s v="45735Container q'ty"/>
    <s v="45735bulk"/>
    <m/>
    <s v="bulk"/>
    <s v="타피오카 펄 400g"/>
    <m/>
    <m/>
    <s v="KTHSE2500187"/>
  </r>
  <r>
    <x v="53"/>
    <s v="코만"/>
    <s v="SEGU6393579"/>
    <s v="세계 15차"/>
    <n v="1"/>
    <m/>
    <m/>
    <n v="10"/>
    <n v="10"/>
    <m/>
    <m/>
    <n v="1"/>
    <s v="45735Container q'ty"/>
    <s v="45735Pallet "/>
    <n v="40"/>
    <s v="Pallet "/>
    <s v="뉴 월남쌈(원형16cm) 300g"/>
    <m/>
    <m/>
    <s v="PNCHCM2503013"/>
  </r>
  <r>
    <x v="53"/>
    <s v="코만"/>
    <s v="SEGU6393579"/>
    <s v="세계 16차"/>
    <m/>
    <m/>
    <m/>
    <n v="10"/>
    <n v="10"/>
    <m/>
    <m/>
    <n v="0"/>
    <s v="45735Container q'ty"/>
    <s v="45735Pallet "/>
    <m/>
    <s v="Pallet "/>
    <s v="몬 월남쌈(원형16cm) 200g"/>
    <m/>
    <m/>
    <s v="PNCHCM2503013"/>
  </r>
  <r>
    <x v="53"/>
    <s v="코만"/>
    <s v="SEGU2465080"/>
    <s v="수리 40차"/>
    <m/>
    <n v="1"/>
    <m/>
    <n v="20"/>
    <n v="20"/>
    <m/>
    <m/>
    <n v="1"/>
    <s v="45735Container q'ty"/>
    <s v="45735Pallet "/>
    <n v="20"/>
    <s v="Pallet "/>
    <s v="몬 스위트칠리소스 5L"/>
    <m/>
    <m/>
    <s v="KTHSE2500184"/>
  </r>
  <r>
    <x v="53"/>
    <s v="코만"/>
    <s v="DFSU1876368"/>
    <s v="수리 41차"/>
    <m/>
    <n v="1"/>
    <m/>
    <n v="20"/>
    <n v="20"/>
    <m/>
    <m/>
    <n v="1"/>
    <s v="45735Container q'ty"/>
    <s v="45735Pallet "/>
    <n v="20"/>
    <s v="Pallet "/>
    <s v="몬 스위트칠리소스 200ml"/>
    <m/>
    <m/>
    <s v="KTHSE2500184"/>
  </r>
  <r>
    <x v="53"/>
    <s v="케이비켐㈜"/>
    <s v="SKHU9006512"/>
    <s v="SKLCH010181"/>
    <n v="1"/>
    <m/>
    <m/>
    <n v="16"/>
    <m/>
    <n v="960"/>
    <m/>
    <n v="1"/>
    <s v="45735Container q'ty"/>
    <s v="45735Pallet "/>
    <n v="40"/>
    <s v="Pallet "/>
    <s v="합성수지"/>
    <m/>
    <m/>
    <s v="SNKO190250202256"/>
  </r>
  <r>
    <x v="53"/>
    <s v="HS트레이딩"/>
    <s v="TRHU8751007"/>
    <s v="SITE913205"/>
    <n v="1"/>
    <m/>
    <m/>
    <n v="17"/>
    <m/>
    <n v="17"/>
    <m/>
    <n v="1"/>
    <s v="45735Container q'ty"/>
    <s v="45735Pallet "/>
    <n v="60"/>
    <s v="Pallet "/>
    <s v="합판(14MM)"/>
    <m/>
    <m/>
    <s v="UIO25030061"/>
  </r>
  <r>
    <x v="53"/>
    <s v="HS트레이딩"/>
    <s v="SKLU1524088"/>
    <s v="HAL482010"/>
    <m/>
    <n v="1"/>
    <m/>
    <n v="23"/>
    <n v="920"/>
    <m/>
    <m/>
    <n v="1"/>
    <s v="45735Container q'ty"/>
    <s v="45735bulk"/>
    <n v="160"/>
    <s v="bulk"/>
    <s v="25KG설탕"/>
    <m/>
    <m/>
    <s v="HASLS22250200487"/>
  </r>
  <r>
    <x v="53"/>
    <s v="HS트레이딩"/>
    <s v="HALU2029961"/>
    <s v="HAL489703"/>
    <m/>
    <n v="1"/>
    <m/>
    <n v="23"/>
    <n v="920"/>
    <m/>
    <m/>
    <n v="1"/>
    <s v="45735Container q'ty"/>
    <s v="45735bulk"/>
    <n v="160"/>
    <s v="bulk"/>
    <s v="25KG설탕"/>
    <m/>
    <m/>
    <s v="HASLS22250200487"/>
  </r>
  <r>
    <x v="53"/>
    <s v="HS트레이딩"/>
    <s v="HALU2357148"/>
    <s v="HAL489704"/>
    <m/>
    <n v="1"/>
    <m/>
    <n v="23"/>
    <n v="920"/>
    <m/>
    <m/>
    <n v="1"/>
    <s v="45735Container q'ty"/>
    <s v="45735bulk"/>
    <n v="160"/>
    <s v="bulk"/>
    <s v="25KG설탕"/>
    <m/>
    <m/>
    <s v="HASLS22250200487"/>
  </r>
  <r>
    <x v="53"/>
    <s v="피알로지스틱(보승무역)"/>
    <s v="LCL"/>
    <m/>
    <m/>
    <m/>
    <n v="1"/>
    <n v="1"/>
    <n v="1"/>
    <m/>
    <m/>
    <n v="0"/>
    <s v="45735Container q'ty"/>
    <s v="45735Pallet "/>
    <n v="5"/>
    <s v="Pallet "/>
    <s v="NOUGAT COOKIES"/>
    <m/>
    <m/>
    <s v="JYPRWH2503057"/>
  </r>
  <r>
    <x v="53"/>
    <s v="피알로지스틱(성공트레이딩)"/>
    <s v="LCL"/>
    <m/>
    <m/>
    <m/>
    <m/>
    <n v="2"/>
    <n v="2"/>
    <m/>
    <m/>
    <n v="0"/>
    <s v="45735Container q'ty"/>
    <s v="45735Pallet "/>
    <m/>
    <s v="Pallet "/>
    <s v="WANDOU"/>
    <m/>
    <m/>
    <s v="JYPRWH2503058"/>
  </r>
  <r>
    <x v="53"/>
    <s v="피알로지스틱(성준무역)"/>
    <s v="LCL"/>
    <m/>
    <m/>
    <m/>
    <m/>
    <n v="1"/>
    <n v="1"/>
    <m/>
    <m/>
    <n v="0"/>
    <s v="45735Container q'ty"/>
    <s v="45735Pallet "/>
    <m/>
    <s v="Pallet "/>
    <s v="KONJAK NOODLES KONJAK TOFU KONJAK HUAJUAN"/>
    <m/>
    <m/>
    <s v="JYPRWH2503059"/>
  </r>
  <r>
    <x v="54"/>
    <s v="코만"/>
    <s v="FTAU1036862"/>
    <s v="수리 35차"/>
    <m/>
    <n v="1"/>
    <m/>
    <n v="20"/>
    <n v="20"/>
    <m/>
    <m/>
    <n v="1"/>
    <s v="45736Container q'ty"/>
    <s v="45736Pallet "/>
    <n v="20"/>
    <s v="Pallet "/>
    <s v="몬 스위트칠리소스 5L"/>
    <m/>
    <m/>
    <s v="KTHSE2500184"/>
  </r>
  <r>
    <x v="54"/>
    <s v="코만"/>
    <s v="KMTU7386383"/>
    <s v="수리 36차"/>
    <m/>
    <n v="1"/>
    <m/>
    <n v="20"/>
    <n v="20"/>
    <m/>
    <m/>
    <n v="1"/>
    <s v="45736Container q'ty"/>
    <s v="45736Pallet "/>
    <n v="20"/>
    <s v="Pallet "/>
    <s v="몬 스위트칠리소스 5L"/>
    <m/>
    <m/>
    <s v="KTHSE2500184"/>
  </r>
  <r>
    <x v="54"/>
    <s v="코만"/>
    <s v="SEGU3374810"/>
    <s v="수리 37차"/>
    <m/>
    <n v="1"/>
    <m/>
    <n v="20"/>
    <n v="20"/>
    <m/>
    <m/>
    <n v="1"/>
    <s v="45736Container q'ty"/>
    <s v="45736Pallet "/>
    <n v="20"/>
    <s v="Pallet "/>
    <s v="몬 스위트칠리소스 5L"/>
    <m/>
    <m/>
    <s v="KTHSE2500184"/>
  </r>
  <r>
    <x v="54"/>
    <s v="코만"/>
    <s v="TEMU1965786"/>
    <s v="수리 38차"/>
    <m/>
    <n v="1"/>
    <m/>
    <n v="20"/>
    <n v="20"/>
    <m/>
    <m/>
    <n v="1"/>
    <s v="45736Container q'ty"/>
    <s v="45736Pallet "/>
    <n v="20"/>
    <s v="Pallet "/>
    <s v="몬 스위트칠리소스 5L"/>
    <m/>
    <m/>
    <s v="KTHSE2500184"/>
  </r>
  <r>
    <x v="54"/>
    <s v="코만"/>
    <s v="SEGU1870299"/>
    <s v="수리 39차"/>
    <m/>
    <n v="1"/>
    <m/>
    <n v="20"/>
    <n v="20"/>
    <m/>
    <m/>
    <n v="1"/>
    <s v="45736Container q'ty"/>
    <s v="45736Pallet "/>
    <n v="20"/>
    <s v="Pallet "/>
    <s v="몬 스위트칠리소스 5L"/>
    <m/>
    <m/>
    <s v="KTHSE2500184"/>
  </r>
  <r>
    <x v="54"/>
    <s v="HS트레이딩"/>
    <s v="TEMU1169270"/>
    <s v="HAL489708"/>
    <m/>
    <n v="1"/>
    <m/>
    <n v="23"/>
    <n v="920"/>
    <m/>
    <m/>
    <n v="1"/>
    <s v="45736Container q'ty"/>
    <s v="45736bulk"/>
    <n v="160"/>
    <s v="bulk"/>
    <s v="25KG설탕"/>
    <m/>
    <m/>
    <s v="HASLS22250200487"/>
  </r>
  <r>
    <x v="54"/>
    <s v="HS트레이딩"/>
    <s v="SKLU1531111"/>
    <s v="HAL489709"/>
    <m/>
    <n v="1"/>
    <m/>
    <n v="23"/>
    <n v="920"/>
    <m/>
    <m/>
    <n v="1"/>
    <s v="45736Container q'ty"/>
    <s v="45736bulk"/>
    <n v="160"/>
    <s v="bulk"/>
    <s v="25KG설탕"/>
    <m/>
    <m/>
    <s v="HASLS22250200487"/>
  </r>
  <r>
    <x v="54"/>
    <s v="케이비켐㈜"/>
    <s v="BMOU5188931"/>
    <s v="SKLCH010186"/>
    <n v="1"/>
    <m/>
    <m/>
    <n v="16"/>
    <m/>
    <n v="960"/>
    <m/>
    <n v="1"/>
    <s v="45736Container q'ty"/>
    <s v="45736Pallet "/>
    <n v="40"/>
    <s v="Pallet "/>
    <s v="합성수지"/>
    <m/>
    <m/>
    <s v="SNKO190250202256"/>
  </r>
  <r>
    <x v="54"/>
    <s v="스위치코리아"/>
    <s v="WDFU1212527"/>
    <s v="000604"/>
    <m/>
    <n v="1"/>
    <m/>
    <n v="0"/>
    <m/>
    <n v="416"/>
    <m/>
    <n v="1"/>
    <s v="45736Container q'ty"/>
    <s v="45736bulk"/>
    <n v="40"/>
    <s v="bulk"/>
    <s v="전자부품"/>
    <m/>
    <m/>
    <s v="WDFCGBF30822116"/>
  </r>
  <r>
    <x v="55"/>
    <s v="코만"/>
    <s v="SEGU3002921"/>
    <s v="수리 11차"/>
    <m/>
    <n v="1"/>
    <m/>
    <n v="20"/>
    <n v="20"/>
    <m/>
    <m/>
    <n v="1"/>
    <s v="45737Container q'ty"/>
    <s v="45737Pallet "/>
    <n v="20"/>
    <s v="Pallet "/>
    <s v="수리 쓰리라차소스 5L"/>
    <m/>
    <m/>
    <s v="KTHSE2500184"/>
  </r>
  <r>
    <x v="55"/>
    <s v="코만"/>
    <s v="FCIU4398253"/>
    <s v="수리 16차"/>
    <m/>
    <n v="1"/>
    <m/>
    <n v="18"/>
    <n v="18"/>
    <m/>
    <m/>
    <n v="1"/>
    <s v="45737Container q'ty"/>
    <s v="45737Pallet "/>
    <n v="20"/>
    <s v="Pallet "/>
    <s v="몬 스위트칠리소스 5L"/>
    <m/>
    <m/>
    <s v="KTHSE2500184"/>
  </r>
  <r>
    <x v="55"/>
    <s v="코만"/>
    <s v="FCIU4398253"/>
    <s v="수리 16차"/>
    <m/>
    <m/>
    <m/>
    <n v="2"/>
    <n v="2"/>
    <m/>
    <m/>
    <n v="0"/>
    <s v="45737Container q'ty"/>
    <s v="45737Pallet "/>
    <m/>
    <s v="Pallet "/>
    <s v="몬타이 월남쌈소스 250ml"/>
    <m/>
    <m/>
    <s v="KTHSE2500184"/>
  </r>
  <r>
    <x v="55"/>
    <s v="코만"/>
    <s v="TEMU0454061"/>
    <s v="수리 17차"/>
    <m/>
    <n v="1"/>
    <m/>
    <n v="19"/>
    <n v="19"/>
    <m/>
    <m/>
    <n v="1"/>
    <s v="45737Container q'ty"/>
    <s v="45737Pallet "/>
    <n v="20"/>
    <s v="Pallet "/>
    <s v="몬 스위트칠리소스 5L"/>
    <m/>
    <m/>
    <s v="KTHSE2500184"/>
  </r>
  <r>
    <x v="55"/>
    <s v="코만"/>
    <s v="TEMU0454061"/>
    <s v="수리 17차"/>
    <m/>
    <m/>
    <m/>
    <n v="1"/>
    <n v="1"/>
    <m/>
    <m/>
    <n v="0"/>
    <s v="45737Container q'ty"/>
    <s v="45737Pallet "/>
    <m/>
    <s v="Pallet "/>
    <s v="수리 타마린 227g"/>
    <m/>
    <m/>
    <s v="KTHSE2500184"/>
  </r>
  <r>
    <x v="55"/>
    <s v="코만"/>
    <s v="SEGU1888209"/>
    <s v="수리 19차"/>
    <m/>
    <n v="1"/>
    <m/>
    <n v="20"/>
    <n v="20"/>
    <m/>
    <m/>
    <n v="1"/>
    <s v="45737Container q'ty"/>
    <s v="45737Pallet "/>
    <n v="20"/>
    <s v="Pallet "/>
    <s v="몬 스위트칠리소스 435ml(튜브)"/>
    <m/>
    <m/>
    <s v="KTHSE2500184"/>
  </r>
  <r>
    <x v="55"/>
    <s v="코만"/>
    <s v="FCIU4392363"/>
    <s v="수리 21차"/>
    <m/>
    <n v="1"/>
    <m/>
    <n v="20"/>
    <n v="20"/>
    <m/>
    <m/>
    <n v="1"/>
    <s v="45737Container q'ty"/>
    <s v="45737Pallet "/>
    <n v="20"/>
    <s v="Pallet "/>
    <s v="수리 팟타이소스 5L"/>
    <m/>
    <m/>
    <s v="KTHSE2500184"/>
  </r>
  <r>
    <x v="55"/>
    <s v="코만"/>
    <s v="SEGU2267171"/>
    <s v="수리 34차"/>
    <m/>
    <n v="1"/>
    <m/>
    <n v="18"/>
    <n v="18"/>
    <m/>
    <m/>
    <n v="1"/>
    <s v="45737Container q'ty"/>
    <s v="45737Pallet "/>
    <n v="20"/>
    <s v="Pallet "/>
    <s v="몬 스위트칠리소스 5L"/>
    <m/>
    <m/>
    <s v="KTHSE2500207"/>
  </r>
  <r>
    <x v="55"/>
    <s v="코만"/>
    <s v="SEGU2267171"/>
    <s v="시암 1차"/>
    <m/>
    <m/>
    <m/>
    <n v="2"/>
    <n v="2"/>
    <m/>
    <m/>
    <n v="0"/>
    <s v="45737Container q'ty"/>
    <s v="45737Pallet "/>
    <m/>
    <s v="Pallet "/>
    <s v="타마린 페이스트 10kg"/>
    <m/>
    <m/>
    <s v="KTHSE2500208"/>
  </r>
  <r>
    <x v="55"/>
    <s v="SPCGFS(시노관세사)"/>
    <s v="WDFU1224723"/>
    <s v="010288"/>
    <m/>
    <n v="1"/>
    <m/>
    <n v="16"/>
    <n v="866"/>
    <m/>
    <m/>
    <n v="1"/>
    <s v="45737Container q'ty"/>
    <s v="45737Pallet "/>
    <n v="20"/>
    <s v="Pallet "/>
    <s v="블루베리 믹스필링"/>
    <m/>
    <m/>
    <s v="SJTJ25030046"/>
  </r>
  <r>
    <x v="55"/>
    <s v="HS트레이딩"/>
    <s v="TRHU8646439"/>
    <s v="SITE913207"/>
    <n v="1"/>
    <m/>
    <m/>
    <n v="18"/>
    <m/>
    <n v="18"/>
    <m/>
    <n v="1"/>
    <s v="45737Container q'ty"/>
    <s v="45737Pallet "/>
    <n v="20"/>
    <s v="Pallet "/>
    <s v="합판(11MM)"/>
    <m/>
    <m/>
    <s v="UIO25030061"/>
  </r>
  <r>
    <x v="55"/>
    <s v="HS트레이딩"/>
    <s v="STXU2021566"/>
    <s v="PAN216443"/>
    <m/>
    <n v="1"/>
    <m/>
    <n v="18"/>
    <n v="18"/>
    <m/>
    <m/>
    <n v="1"/>
    <s v="45737Container q'ty"/>
    <s v="45737Pallet "/>
    <n v="20"/>
    <s v="Pallet "/>
    <s v="DTECH 10L NAOX PET FOOD(액상)"/>
    <m/>
    <m/>
    <s v="POBUBKK250300004"/>
  </r>
  <r>
    <x v="55"/>
    <s v="HS트레이딩"/>
    <s v="STXU2021566"/>
    <s v="PAN216443"/>
    <m/>
    <m/>
    <m/>
    <n v="0"/>
    <n v="4"/>
    <m/>
    <m/>
    <n v="0"/>
    <s v="45737Container q'ty"/>
    <s v="45737Pallet "/>
    <m/>
    <s v="Pallet "/>
    <s v="DTECH 10L NAOX PET FOOD 샘플(액상)"/>
    <m/>
    <m/>
    <s v="POBUBKK250300004"/>
  </r>
  <r>
    <x v="55"/>
    <s v="시노로지스"/>
    <s v="SKLU2018438"/>
    <s v="SKLCH003150"/>
    <m/>
    <n v="1"/>
    <m/>
    <n v="20"/>
    <n v="20"/>
    <m/>
    <m/>
    <n v="1"/>
    <s v="45737Container q'ty"/>
    <s v="45737Pallet "/>
    <n v="20"/>
    <s v="Pallet "/>
    <s v="톤백설탕"/>
    <m/>
    <m/>
    <s v="SNKO190250101183"/>
  </r>
  <r>
    <x v="55"/>
    <s v="시노로지스"/>
    <s v="TEMU0568090"/>
    <s v="SKLCH003149"/>
    <m/>
    <n v="1"/>
    <m/>
    <n v="20"/>
    <n v="20"/>
    <m/>
    <m/>
    <n v="1"/>
    <s v="45737Container q'ty"/>
    <s v="45737Pallet "/>
    <n v="20"/>
    <s v="Pallet "/>
    <s v="톤백설탕"/>
    <m/>
    <m/>
    <s v="SNKO190250101183"/>
  </r>
  <r>
    <x v="55"/>
    <s v="시노로지스"/>
    <s v="SKLU2049568"/>
    <s v="SKLCH003148"/>
    <m/>
    <n v="1"/>
    <m/>
    <n v="20"/>
    <n v="20"/>
    <m/>
    <m/>
    <n v="1"/>
    <s v="45737Container q'ty"/>
    <s v="45737Pallet "/>
    <n v="20"/>
    <s v="Pallet "/>
    <s v="톤백설탕"/>
    <m/>
    <m/>
    <s v="SNKO190250101183"/>
  </r>
  <r>
    <x v="56"/>
    <s v="시노로지스"/>
    <s v="SKLU1802640"/>
    <s v="SKLCH003145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6"/>
    <s v="시노로지스"/>
    <s v="SKLU1943839"/>
    <s v="SKLCH003140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6"/>
    <s v="시노로지스"/>
    <s v="SKLU1953375"/>
    <s v="SKLCH003151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6"/>
    <s v="시노로지스"/>
    <s v="SKLU2363223"/>
    <s v="SKLCH003141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6"/>
    <s v="시노로지스"/>
    <s v="TGCU2383398"/>
    <s v="SKLCH003146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6"/>
    <s v="시노로지스"/>
    <s v="TGCU2395634"/>
    <s v="SKLCH003147"/>
    <m/>
    <n v="1"/>
    <m/>
    <n v="20"/>
    <n v="20"/>
    <m/>
    <m/>
    <n v="1"/>
    <s v="45738Container q'ty"/>
    <s v="45738Pallet "/>
    <n v="20"/>
    <s v="Pallet "/>
    <s v="톤백설탕"/>
    <m/>
    <m/>
    <s v="SNKO190250101183"/>
  </r>
  <r>
    <x v="57"/>
    <s v="코만"/>
    <s v="BEAU2854428"/>
    <s v="수리 24차"/>
    <m/>
    <n v="1"/>
    <m/>
    <n v="14"/>
    <n v="14"/>
    <m/>
    <m/>
    <n v="1"/>
    <s v="45740Container q'ty"/>
    <s v="45740Pallet "/>
    <n v="20"/>
    <s v="Pallet "/>
    <s v="몬 스위트칠리소스 5L"/>
    <m/>
    <m/>
    <s v="KTHSE2500211"/>
  </r>
  <r>
    <x v="57"/>
    <s v="코만"/>
    <s v="BEAU2854428"/>
    <s v="수리 24차"/>
    <m/>
    <m/>
    <m/>
    <n v="3"/>
    <n v="3"/>
    <m/>
    <m/>
    <n v="0"/>
    <s v="45740Container q'ty"/>
    <s v="45740Pallet "/>
    <m/>
    <s v="Pallet "/>
    <s v="수리 레드칠리피클 227g"/>
    <m/>
    <m/>
    <s v="KTHSE2500211"/>
  </r>
  <r>
    <x v="57"/>
    <s v="코만"/>
    <s v="BEAU2854428"/>
    <s v="수리 24차"/>
    <m/>
    <m/>
    <m/>
    <n v="2"/>
    <n v="2"/>
    <m/>
    <m/>
    <n v="0"/>
    <s v="45740Container q'ty"/>
    <s v="45740Pallet "/>
    <m/>
    <s v="Pallet "/>
    <s v="수리 레드커리 페이스트 400g"/>
    <m/>
    <m/>
    <s v="KTHSE2500211"/>
  </r>
  <r>
    <x v="57"/>
    <s v="코만"/>
    <s v="BEAU2854428"/>
    <s v="수리 24차"/>
    <m/>
    <m/>
    <m/>
    <n v="1"/>
    <n v="1"/>
    <m/>
    <m/>
    <n v="0"/>
    <s v="45740Container q'ty"/>
    <s v="45740Pallet "/>
    <m/>
    <s v="Pallet "/>
    <s v="수리 옐로우커리 페이스트 400g"/>
    <m/>
    <m/>
    <s v="KTHSE2500211"/>
  </r>
  <r>
    <x v="57"/>
    <s v="코만"/>
    <s v="BEAU2936974"/>
    <s v="수리 31차"/>
    <m/>
    <n v="1"/>
    <m/>
    <n v="20"/>
    <n v="20"/>
    <m/>
    <m/>
    <n v="1"/>
    <s v="45740Container q'ty"/>
    <s v="45740Pallet "/>
    <n v="20"/>
    <s v="Pallet "/>
    <s v="수리 쓰리라차소스 20L"/>
    <m/>
    <m/>
    <s v="KTHSE2500211"/>
  </r>
  <r>
    <x v="57"/>
    <s v="코만"/>
    <s v="TEMU0274199"/>
    <s v="수리 51차"/>
    <m/>
    <n v="1"/>
    <m/>
    <n v="1"/>
    <n v="1"/>
    <m/>
    <m/>
    <n v="1"/>
    <s v="45740Container q'ty"/>
    <s v="45740Pallet "/>
    <n v="20"/>
    <s v="Pallet "/>
    <s v="수리 칠리페이스트(볶음) 454g"/>
    <m/>
    <m/>
    <s v="KTHSE2500211"/>
  </r>
  <r>
    <x v="57"/>
    <s v="코만"/>
    <s v="TEMU0274199"/>
    <s v="수리 51차"/>
    <m/>
    <m/>
    <m/>
    <n v="12"/>
    <n v="12"/>
    <m/>
    <m/>
    <n v="0"/>
    <s v="45740Container q'ty"/>
    <s v="45740Pallet "/>
    <m/>
    <s v="Pallet "/>
    <s v="수리 칠리페이스트(볶음) 3kg"/>
    <m/>
    <m/>
    <s v="KTHSE2500211"/>
  </r>
  <r>
    <x v="57"/>
    <s v="코만"/>
    <s v="TEMU0274199"/>
    <s v="수리 51차"/>
    <m/>
    <m/>
    <m/>
    <n v="2"/>
    <n v="2"/>
    <m/>
    <m/>
    <n v="0"/>
    <s v="45740Container q'ty"/>
    <s v="45740Pallet "/>
    <m/>
    <s v="Pallet "/>
    <s v="수리 칠리페이스트(똠얌) 454g"/>
    <m/>
    <m/>
    <s v="KTHSE2500211"/>
  </r>
  <r>
    <x v="57"/>
    <s v="코만"/>
    <s v="TEMU0274199"/>
    <s v="수리 51차"/>
    <m/>
    <m/>
    <m/>
    <n v="5"/>
    <n v="5"/>
    <m/>
    <m/>
    <n v="0"/>
    <s v="45740Container q'ty"/>
    <s v="45740Pallet "/>
    <m/>
    <s v="Pallet "/>
    <s v="수리 칠리페이스트(똠얌) 3kg"/>
    <m/>
    <m/>
    <s v="KTHSE2500211"/>
  </r>
  <r>
    <x v="57"/>
    <s v="코만"/>
    <s v="SEKU5662636"/>
    <s v="세계 17차"/>
    <n v="1"/>
    <m/>
    <m/>
    <n v="10"/>
    <n v="10"/>
    <m/>
    <m/>
    <n v="1"/>
    <s v="45740Container q'ty"/>
    <s v="45740Pallet "/>
    <n v="20"/>
    <s v="Pallet "/>
    <s v="몬 월남쌈(원형16cm) 500g"/>
    <m/>
    <m/>
    <s v="PNCHCM2503014"/>
  </r>
  <r>
    <x v="57"/>
    <s v="코만"/>
    <s v="SEKU5662636"/>
    <s v="세계 18차"/>
    <m/>
    <m/>
    <m/>
    <n v="10"/>
    <n v="10"/>
    <m/>
    <m/>
    <n v="0"/>
    <s v="45740Container q'ty"/>
    <s v="45740Pallet "/>
    <m/>
    <s v="Pallet "/>
    <s v="몬 월남쌈(원형16cm) 100g(24입)"/>
    <m/>
    <m/>
    <s v="PNCHCM2503014"/>
  </r>
  <r>
    <x v="57"/>
    <s v="SPCGFS(시노관세사)"/>
    <s v="BSIU3146275"/>
    <s v="SM670301"/>
    <m/>
    <n v="1"/>
    <m/>
    <n v="22"/>
    <n v="1540"/>
    <m/>
    <m/>
    <n v="1"/>
    <s v="45740Container q'ty"/>
    <s v="45740bulk"/>
    <n v="160"/>
    <s v="bulk"/>
    <s v="15KG설탕"/>
    <m/>
    <m/>
    <s v="SMLMBKK5A0861200"/>
  </r>
  <r>
    <x v="57"/>
    <s v="SPCGFS(시노관세사)"/>
    <s v="CAIU2569003"/>
    <s v="SM670215"/>
    <m/>
    <n v="1"/>
    <m/>
    <n v="22"/>
    <n v="1540"/>
    <m/>
    <m/>
    <n v="1"/>
    <s v="45740Container q'ty"/>
    <s v="45740bulk"/>
    <n v="160"/>
    <s v="bulk"/>
    <s v="15KG설탕"/>
    <m/>
    <m/>
    <s v="SMLMBKK5A0861200"/>
  </r>
  <r>
    <x v="57"/>
    <s v="SPCGFS(시노관세사)"/>
    <s v="CAIU6033657"/>
    <s v="SM670319"/>
    <m/>
    <n v="1"/>
    <m/>
    <n v="22"/>
    <n v="1540"/>
    <m/>
    <m/>
    <n v="1"/>
    <s v="45740Container q'ty"/>
    <s v="45740bulk"/>
    <n v="160"/>
    <s v="bulk"/>
    <s v="15KG설탕"/>
    <m/>
    <m/>
    <s v="SMLMBKK5A0861200"/>
  </r>
  <r>
    <x v="57"/>
    <s v="SPCGFS(시노관세사)"/>
    <s v="CAIU6430464"/>
    <s v="SM670267"/>
    <m/>
    <n v="1"/>
    <m/>
    <n v="22"/>
    <n v="1540"/>
    <m/>
    <m/>
    <n v="1"/>
    <s v="45740Container q'ty"/>
    <s v="45740bulk"/>
    <n v="160"/>
    <s v="bulk"/>
    <s v="15KG설탕"/>
    <m/>
    <m/>
    <s v="SMLMBKK5A0861200"/>
  </r>
  <r>
    <x v="57"/>
    <s v="SPCGFS(시노관세사)"/>
    <s v="CAIU6610316"/>
    <s v="SM670238"/>
    <m/>
    <n v="1"/>
    <m/>
    <n v="21"/>
    <n v="1540"/>
    <m/>
    <m/>
    <n v="1"/>
    <s v="45740Container q'ty"/>
    <s v="45740bulk"/>
    <n v="160"/>
    <s v="bulk"/>
    <s v="15KG설탕"/>
    <m/>
    <m/>
    <s v="SMLMBKK5A0861200"/>
  </r>
  <r>
    <x v="57"/>
    <s v="시노관세사((주)면사랑)"/>
    <s v="CKSU2217337"/>
    <s v="CKL394795"/>
    <m/>
    <n v="1"/>
    <m/>
    <n v="25"/>
    <n v="1000"/>
    <m/>
    <m/>
    <n v="1"/>
    <s v="45740Container q'ty"/>
    <s v="45740bulk"/>
    <n v="200"/>
    <s v="bulk"/>
    <s v="포도당20KG"/>
    <m/>
    <m/>
    <s v="CKCOTAO9008339"/>
  </r>
  <r>
    <x v="58"/>
    <s v="코만"/>
    <s v="SEGU2487279"/>
    <s v="수리 18차"/>
    <m/>
    <n v="1"/>
    <m/>
    <n v="17"/>
    <n v="17"/>
    <m/>
    <m/>
    <n v="1"/>
    <s v="45741Container q'ty"/>
    <s v="45741Pallet "/>
    <n v="20"/>
    <s v="Pallet "/>
    <s v="몬 스위트칠리소스 5L"/>
    <m/>
    <m/>
    <s v="KTHSE2500211"/>
  </r>
  <r>
    <x v="58"/>
    <s v="코만"/>
    <s v="SEGU2487279"/>
    <s v="수리 18차"/>
    <m/>
    <m/>
    <m/>
    <n v="1"/>
    <n v="1"/>
    <m/>
    <m/>
    <n v="0"/>
    <s v="45741Container q'ty"/>
    <s v="45741Pallet "/>
    <m/>
    <s v="Pallet "/>
    <s v="몬 쓰리라차소스 2L"/>
    <m/>
    <m/>
    <s v="KTHSE2500211"/>
  </r>
  <r>
    <x v="58"/>
    <s v="코만"/>
    <s v="SEGU2487279"/>
    <s v="수리 18차"/>
    <m/>
    <m/>
    <m/>
    <n v="2"/>
    <n v="2"/>
    <m/>
    <m/>
    <n v="0"/>
    <s v="45741Container q'ty"/>
    <s v="45741Pallet "/>
    <m/>
    <s v="Pallet "/>
    <s v="월남쌈소스 2L"/>
    <m/>
    <m/>
    <s v="KTHSE2500211"/>
  </r>
  <r>
    <x v="58"/>
    <s v="코만"/>
    <s v="FTAU1016892"/>
    <s v="수리 20차"/>
    <m/>
    <n v="1"/>
    <m/>
    <n v="17"/>
    <n v="17"/>
    <m/>
    <m/>
    <n v="1"/>
    <s v="45741Container q'ty"/>
    <s v="45741Pallet "/>
    <n v="20"/>
    <s v="Pallet "/>
    <s v="몬 스위트칠리소스 5L"/>
    <m/>
    <m/>
    <s v="KTHSE2500211"/>
  </r>
  <r>
    <x v="58"/>
    <s v="코만"/>
    <s v="FTAU1016892"/>
    <s v="수리 20차"/>
    <m/>
    <m/>
    <m/>
    <n v="1"/>
    <n v="1"/>
    <m/>
    <m/>
    <n v="0"/>
    <s v="45741Container q'ty"/>
    <s v="45741Pallet "/>
    <m/>
    <s v="Pallet "/>
    <s v="수리 스프링롤소스 435ml(튜브)"/>
    <m/>
    <m/>
    <s v="KTHSE2500211"/>
  </r>
  <r>
    <x v="58"/>
    <s v="코만"/>
    <s v="FTAU1016892"/>
    <s v="수리 20차"/>
    <m/>
    <m/>
    <m/>
    <n v="2"/>
    <n v="2"/>
    <m/>
    <m/>
    <n v="0"/>
    <s v="45741Container q'ty"/>
    <s v="45741Pallet "/>
    <m/>
    <s v="Pallet "/>
    <s v="수리 팟타이소스 295ml"/>
    <m/>
    <m/>
    <s v="KTHSE2500211"/>
  </r>
  <r>
    <x v="58"/>
    <s v="코만"/>
    <s v="SEGU3374111"/>
    <s v="수리 22차"/>
    <m/>
    <n v="1"/>
    <m/>
    <n v="16"/>
    <n v="16"/>
    <m/>
    <m/>
    <n v="1"/>
    <s v="45741Container q'ty"/>
    <s v="45741Pallet "/>
    <n v="20"/>
    <s v="Pallet "/>
    <s v="몬 스위트칠리소스 5L"/>
    <m/>
    <m/>
    <s v="KTHSE2500211"/>
  </r>
  <r>
    <x v="58"/>
    <s v="코만"/>
    <s v="SEGU3374111"/>
    <s v="수리 22차"/>
    <m/>
    <m/>
    <m/>
    <n v="0.5"/>
    <n v="22"/>
    <m/>
    <m/>
    <n v="0"/>
    <s v="45741Container q'ty"/>
    <s v="45741Pallet "/>
    <m/>
    <s v="Pallet "/>
    <s v="수리 소이소스 295ml"/>
    <m/>
    <m/>
    <s v="KTHSE2500211"/>
  </r>
  <r>
    <x v="58"/>
    <s v="코만"/>
    <s v="SEGU3374111"/>
    <s v="수리 22차"/>
    <m/>
    <m/>
    <m/>
    <n v="3.5"/>
    <n v="330"/>
    <m/>
    <m/>
    <n v="0"/>
    <s v="45741Container q'ty"/>
    <s v="45741Pallet "/>
    <m/>
    <s v="Pallet "/>
    <s v="수리 휘시소스 295ml"/>
    <m/>
    <m/>
    <s v="KTHSE2500211"/>
  </r>
  <r>
    <x v="58"/>
    <s v="코만"/>
    <s v="FTAU1072432"/>
    <s v="수리 23차"/>
    <m/>
    <n v="1"/>
    <m/>
    <n v="14"/>
    <n v="14"/>
    <m/>
    <m/>
    <n v="1"/>
    <s v="45741Container q'ty"/>
    <s v="45741Pallet "/>
    <n v="20"/>
    <s v="Pallet "/>
    <s v="몬 스위트칠리소스 5L"/>
    <m/>
    <m/>
    <s v="KTHSE2500211"/>
  </r>
  <r>
    <x v="58"/>
    <s v="코만"/>
    <s v="FTAU1072432"/>
    <s v="수리 23차"/>
    <m/>
    <m/>
    <m/>
    <n v="5"/>
    <n v="5"/>
    <m/>
    <m/>
    <n v="0"/>
    <s v="45741Container q'ty"/>
    <s v="45741Pallet "/>
    <m/>
    <s v="Pallet "/>
    <s v="수리 호이신소스 435ml(튜브)"/>
    <m/>
    <m/>
    <s v="KTHSE2500211"/>
  </r>
  <r>
    <x v="58"/>
    <s v="코만"/>
    <s v="FTAU1072432"/>
    <s v="수리 23차"/>
    <m/>
    <m/>
    <m/>
    <n v="1"/>
    <n v="1"/>
    <m/>
    <m/>
    <n v="0"/>
    <s v="45741Container q'ty"/>
    <s v="45741Pallet "/>
    <m/>
    <s v="Pallet "/>
    <s v="하이몬 해선장소스 260g"/>
    <m/>
    <m/>
    <s v="KTHSE2500211"/>
  </r>
  <r>
    <x v="58"/>
    <s v="SPCGFS(시노관세사)"/>
    <s v="CAIU6593749"/>
    <s v="SM670268"/>
    <m/>
    <n v="1"/>
    <m/>
    <n v="21"/>
    <n v="1540"/>
    <m/>
    <m/>
    <n v="1"/>
    <s v="45741Container q'ty"/>
    <s v="45741bulk"/>
    <n v="160"/>
    <s v="bulk"/>
    <s v="15KG설탕"/>
    <m/>
    <m/>
    <s v="SMLMBKK5A0861200"/>
  </r>
  <r>
    <x v="58"/>
    <s v="SPCGFS(시노관세사)"/>
    <s v="CAIU6614477"/>
    <s v="SM670323"/>
    <m/>
    <n v="1"/>
    <m/>
    <n v="21"/>
    <n v="1540"/>
    <m/>
    <m/>
    <n v="1"/>
    <s v="45741Container q'ty"/>
    <s v="45741bulk"/>
    <n v="160"/>
    <s v="bulk"/>
    <s v="15KG설탕"/>
    <m/>
    <m/>
    <s v="SMLMBKK5A0861200"/>
  </r>
  <r>
    <x v="58"/>
    <s v="SPCGFS(시노관세사)"/>
    <s v="DFSU1016279"/>
    <s v="SM670231"/>
    <m/>
    <n v="1"/>
    <m/>
    <n v="21"/>
    <n v="1540"/>
    <m/>
    <m/>
    <n v="1"/>
    <s v="45741Container q'ty"/>
    <s v="45741bulk"/>
    <n v="160"/>
    <s v="bulk"/>
    <s v="15KG설탕"/>
    <m/>
    <m/>
    <s v="SMLMBKK5A0861200"/>
  </r>
  <r>
    <x v="58"/>
    <s v="SPCGFS(시노관세사)"/>
    <s v="FCGU2247970"/>
    <s v="SM670320"/>
    <m/>
    <n v="1"/>
    <m/>
    <n v="21"/>
    <n v="1540"/>
    <m/>
    <m/>
    <n v="1"/>
    <s v="45741Container q'ty"/>
    <s v="45741bulk"/>
    <n v="160"/>
    <s v="bulk"/>
    <s v="15KG설탕"/>
    <m/>
    <m/>
    <s v="SMLMBKK5A0861200"/>
  </r>
  <r>
    <x v="58"/>
    <s v="SPCGFS(시노관세사)"/>
    <s v="SMCU2019325"/>
    <s v="SM670365"/>
    <m/>
    <n v="1"/>
    <m/>
    <n v="21"/>
    <n v="1540"/>
    <m/>
    <m/>
    <n v="1"/>
    <s v="45741Container q'ty"/>
    <s v="45741bulk"/>
    <m/>
    <s v="bulk"/>
    <s v="15KG설탕"/>
    <m/>
    <m/>
    <s v="SMLMBKK5A0861200"/>
  </r>
  <r>
    <x v="58"/>
    <s v="SPCGFS(시노관세사)"/>
    <s v="CAXU3010074"/>
    <s v="NS2492839"/>
    <m/>
    <n v="1"/>
    <m/>
    <n v="10"/>
    <n v="598"/>
    <m/>
    <m/>
    <n v="1"/>
    <s v="45741Container q'ty"/>
    <s v="45741Pallet "/>
    <n v="20"/>
    <s v="Pallet "/>
    <s v="카네카 임프루버 MZ KS"/>
    <m/>
    <m/>
    <s v="JKT0486687"/>
  </r>
  <r>
    <x v="58"/>
    <s v="피알로지스틱(토호식품)"/>
    <s v="STXU2027137"/>
    <s v="PANP772954"/>
    <m/>
    <n v="1"/>
    <m/>
    <n v="5"/>
    <n v="500"/>
    <m/>
    <m/>
    <n v="1"/>
    <s v="45741Container q'ty"/>
    <s v="45741bulk"/>
    <n v="240"/>
    <s v="bulk"/>
    <s v="단무지(알밥)"/>
    <m/>
    <m/>
    <s v="POBUTAO250381091"/>
  </r>
  <r>
    <x v="58"/>
    <s v="피알로지스틱(토호식품)"/>
    <s v="STXU2027137"/>
    <s v="PANP772954"/>
    <m/>
    <m/>
    <m/>
    <n v="4"/>
    <n v="400"/>
    <m/>
    <m/>
    <n v="0"/>
    <s v="45741Container q'ty"/>
    <s v="45741bulk"/>
    <n v="240"/>
    <s v="bulk"/>
    <s v="샌기리(채)"/>
    <m/>
    <m/>
    <s v="POBUTAO250381091"/>
  </r>
  <r>
    <x v="58"/>
    <s v="피알로지스틱(토호식품)"/>
    <s v="STXU2027137"/>
    <s v="PANP772954"/>
    <m/>
    <m/>
    <m/>
    <n v="3"/>
    <n v="300"/>
    <m/>
    <m/>
    <n v="0"/>
    <s v="45741Container q'ty"/>
    <s v="45741bulk"/>
    <n v="240"/>
    <s v="bulk"/>
    <s v="샌기리(알밥)"/>
    <m/>
    <m/>
    <s v="POBUTAO250381091"/>
  </r>
  <r>
    <x v="58"/>
    <s v="피알로지스틱(토호식품)"/>
    <s v="STXU2027137"/>
    <s v="PANP772954"/>
    <m/>
    <m/>
    <m/>
    <n v="3"/>
    <n v="300"/>
    <m/>
    <m/>
    <n v="0"/>
    <s v="45741Container q'ty"/>
    <s v="45741bulk"/>
    <n v="240"/>
    <s v="bulk"/>
    <s v="쯔보즈케"/>
    <m/>
    <m/>
    <s v="POBUTAO250381091"/>
  </r>
  <r>
    <x v="58"/>
    <s v="피알로지스틱(토호식품)"/>
    <s v="STXU2027137"/>
    <s v="PANP772954"/>
    <m/>
    <m/>
    <m/>
    <n v="3"/>
    <n v="300"/>
    <m/>
    <m/>
    <n v="0"/>
    <s v="45741Container q'ty"/>
    <s v="45741bulk"/>
    <n v="240"/>
    <s v="bulk"/>
    <s v="매콤한단무지"/>
    <m/>
    <m/>
    <s v="POBUTAO250381091"/>
  </r>
  <r>
    <x v="58"/>
    <s v="피알로지스틱(토호식품)"/>
    <s v="STXU2027137"/>
    <s v="PANP772954"/>
    <m/>
    <m/>
    <m/>
    <n v="1"/>
    <n v="60"/>
    <m/>
    <m/>
    <n v="0"/>
    <s v="45741Container q'ty"/>
    <s v="45741bulk"/>
    <n v="240"/>
    <s v="bulk"/>
    <s v="우엉"/>
    <m/>
    <m/>
    <s v="POBUTAO250381091"/>
  </r>
  <r>
    <x v="58"/>
    <s v="케이비켐㈜"/>
    <s v="SKHU9965353"/>
    <s v="SKLCH027840"/>
    <n v="1"/>
    <m/>
    <m/>
    <n v="16"/>
    <m/>
    <n v="960"/>
    <m/>
    <n v="1"/>
    <s v="45741Container q'ty"/>
    <s v="45741Pallet "/>
    <n v="40"/>
    <s v="Pallet "/>
    <s v="합성수지"/>
    <m/>
    <m/>
    <s v="SNKO190250202260"/>
  </r>
  <r>
    <x v="59"/>
    <s v="코만"/>
    <s v="FTAU1080171"/>
    <s v="펜타 5차"/>
    <m/>
    <n v="1"/>
    <m/>
    <n v="5"/>
    <n v="5"/>
    <m/>
    <m/>
    <n v="1"/>
    <s v="45742Container q'ty"/>
    <s v="45742Pallet "/>
    <n v="20"/>
    <s v="Pallet "/>
    <s v="하이몬 피넛월남쌈소스 230g"/>
    <m/>
    <m/>
    <s v="KTHSE2500209"/>
  </r>
  <r>
    <x v="59"/>
    <s v="코만"/>
    <s v="FTAU1080171"/>
    <s v="펜타 5차"/>
    <m/>
    <m/>
    <m/>
    <n v="10"/>
    <n v="10"/>
    <m/>
    <m/>
    <n v="0"/>
    <s v="45742Container q'ty"/>
    <s v="45742Pallet "/>
    <m/>
    <s v="Pallet "/>
    <s v="하이몬 피넛월남쌈소스 4,8kg"/>
    <m/>
    <m/>
    <s v="KTHSE2500209"/>
  </r>
  <r>
    <x v="59"/>
    <s v="코만"/>
    <s v="FTAU1080171"/>
    <s v="펜타 5차"/>
    <m/>
    <m/>
    <m/>
    <n v="2"/>
    <n v="2"/>
    <m/>
    <m/>
    <n v="0"/>
    <s v="45742Container q'ty"/>
    <s v="45742Pallet "/>
    <m/>
    <s v="Pallet "/>
    <s v="몬타이 피넛월남쌈소스(컬리용) 250ml"/>
    <m/>
    <m/>
    <s v="KTHSE2500209"/>
  </r>
  <r>
    <x v="59"/>
    <s v="코만"/>
    <s v="FTAU1080171"/>
    <s v="펜타 5차"/>
    <m/>
    <m/>
    <m/>
    <n v="3"/>
    <n v="3"/>
    <m/>
    <m/>
    <n v="0"/>
    <s v="45742Container q'ty"/>
    <s v="45742Pallet "/>
    <m/>
    <s v="Pallet "/>
    <s v="몬타이 스위트칠리소스(컬리용) 250ml"/>
    <m/>
    <m/>
    <s v="KTHSE2500209"/>
  </r>
  <r>
    <x v="59"/>
    <s v="코만"/>
    <s v="FCIU7145979"/>
    <s v="펜타 6차"/>
    <n v="1"/>
    <m/>
    <m/>
    <n v="20"/>
    <n v="20"/>
    <m/>
    <m/>
    <n v="1"/>
    <s v="45742Container q'ty"/>
    <s v="45742Pallet "/>
    <n v="20"/>
    <s v="Pallet "/>
    <s v="하이몬 쌀국수장국 4,5kg"/>
    <m/>
    <m/>
    <s v="KTHSE2500218"/>
  </r>
  <r>
    <x v="59"/>
    <s v="코만"/>
    <s v="GCXU5936103"/>
    <s v="유니온 4차"/>
    <n v="1"/>
    <m/>
    <m/>
    <n v="20"/>
    <n v="1440"/>
    <m/>
    <m/>
    <n v="1"/>
    <s v="45742Container q'ty"/>
    <s v="45742bulk"/>
    <n v="210"/>
    <s v="bulk"/>
    <s v="몬 라이스누들 5mm 250g"/>
    <m/>
    <m/>
    <s v="KTHSE2500220"/>
  </r>
  <r>
    <x v="59"/>
    <s v="코만"/>
    <s v="GCXU5936103"/>
    <s v="유니온 4차"/>
    <m/>
    <m/>
    <m/>
    <n v="8"/>
    <n v="576"/>
    <m/>
    <m/>
    <n v="0"/>
    <s v="45742Container q'ty"/>
    <s v="45742bulk"/>
    <m/>
    <s v="bulk"/>
    <s v="몬 라이스누들 10mm 250g"/>
    <m/>
    <m/>
    <s v="KTHSE2500220"/>
  </r>
  <r>
    <x v="59"/>
    <s v="코만"/>
    <s v="FCIU6588484"/>
    <s v="타이아시아 4차"/>
    <m/>
    <n v="1"/>
    <m/>
    <n v="8"/>
    <n v="8"/>
    <m/>
    <m/>
    <n v="1"/>
    <s v="45742Container q'ty"/>
    <s v="45742Pallet "/>
    <n v="20"/>
    <s v="Pallet "/>
    <s v="타이누들 1mm 400g"/>
    <m/>
    <m/>
    <s v="KTHSE2500225"/>
  </r>
  <r>
    <x v="59"/>
    <s v="코만"/>
    <s v="FCIU6588484"/>
    <s v="타이아시아 4차"/>
    <m/>
    <m/>
    <m/>
    <n v="2"/>
    <n v="2"/>
    <m/>
    <m/>
    <n v="0"/>
    <s v="45742Container q'ty"/>
    <s v="45742Pallet "/>
    <m/>
    <s v="Pallet "/>
    <s v="타이누들 1mm 4kg"/>
    <m/>
    <m/>
    <s v="KTHSE2500225"/>
  </r>
  <r>
    <x v="59"/>
    <s v="피알로지스틱(토호식품)"/>
    <s v="BMOU1082957"/>
    <s v="PANP772034"/>
    <m/>
    <n v="1"/>
    <m/>
    <n v="8"/>
    <n v="600"/>
    <m/>
    <m/>
    <n v="1"/>
    <s v="45742Container q'ty"/>
    <s v="45742bulk"/>
    <n v="240"/>
    <s v="bulk"/>
    <s v="백초생강"/>
    <m/>
    <m/>
    <s v="JYPRQD2503081"/>
  </r>
  <r>
    <x v="59"/>
    <s v="피알로지스틱(토호식품)"/>
    <s v="BMOU1082957"/>
    <s v="PANP772034"/>
    <m/>
    <m/>
    <m/>
    <n v="11"/>
    <n v="900"/>
    <m/>
    <m/>
    <n v="0"/>
    <s v="45742Container q'ty"/>
    <s v="45742bulk"/>
    <n v="240"/>
    <s v="bulk"/>
    <s v="적초생강"/>
    <m/>
    <m/>
    <s v="JYPRQD2503081"/>
  </r>
  <r>
    <x v="59"/>
    <s v="피알로지스틱(토호식품)"/>
    <s v="BMOU1082957"/>
    <s v="PANP772034"/>
    <m/>
    <m/>
    <m/>
    <n v="2"/>
    <n v="100"/>
    <m/>
    <m/>
    <n v="0"/>
    <s v="45742Container q'ty"/>
    <s v="45742bulk"/>
    <n v="240"/>
    <s v="bulk"/>
    <s v="백초생강(채)"/>
    <m/>
    <m/>
    <s v="JYPRQD2503081"/>
  </r>
  <r>
    <x v="59"/>
    <s v="피알로지스틱(토호식품)"/>
    <s v="BMOU1082957"/>
    <s v="PANP772034"/>
    <m/>
    <m/>
    <m/>
    <n v="2"/>
    <n v="100"/>
    <m/>
    <m/>
    <n v="0"/>
    <s v="45742Container q'ty"/>
    <s v="45742bulk"/>
    <n v="240"/>
    <s v="bulk"/>
    <s v="적초생강(채)"/>
    <m/>
    <m/>
    <s v="JYPRQD2503081"/>
  </r>
  <r>
    <x v="59"/>
    <s v="피알로지스틱(토호식품)"/>
    <s v="BMOU1082957"/>
    <s v="PANP772034"/>
    <m/>
    <m/>
    <m/>
    <n v="0"/>
    <n v="60"/>
    <m/>
    <m/>
    <n v="0"/>
    <s v="45742Container q'ty"/>
    <s v="45742bulk"/>
    <n v="240"/>
    <s v="bulk"/>
    <s v="공박스"/>
    <m/>
    <m/>
    <s v="JYPRQD2503081"/>
  </r>
  <r>
    <x v="60"/>
    <s v="코만"/>
    <s v="BSIU2967996"/>
    <s v="수리 10차"/>
    <m/>
    <n v="1"/>
    <m/>
    <n v="15"/>
    <n v="15"/>
    <m/>
    <m/>
    <n v="1"/>
    <s v="45743Container q'ty"/>
    <s v="45743Pallet "/>
    <n v="20"/>
    <s v="Pallet "/>
    <s v="수리 쓰리라차소스 435ml(튜브)"/>
    <m/>
    <m/>
    <s v="KTHSE2500210"/>
  </r>
  <r>
    <x v="60"/>
    <s v="코만"/>
    <s v="BSIU2967996"/>
    <s v="수리 10차"/>
    <m/>
    <m/>
    <m/>
    <n v="5"/>
    <n v="5"/>
    <m/>
    <m/>
    <n v="0"/>
    <s v="45743Container q'ty"/>
    <s v="45743Pallet "/>
    <m/>
    <s v="Pallet "/>
    <s v="수리 쓰리라차소스 5L"/>
    <m/>
    <m/>
    <s v="KTHSE2500210"/>
  </r>
  <r>
    <x v="60"/>
    <s v="코만"/>
    <s v="BEAU2606139"/>
    <s v="수리 48차"/>
    <m/>
    <n v="1"/>
    <m/>
    <n v="20"/>
    <n v="20"/>
    <m/>
    <m/>
    <n v="1"/>
    <s v="45743Container q'ty"/>
    <s v="45743Pallet "/>
    <n v="20"/>
    <s v="Pallet "/>
    <s v="수리 쓰리라차소스 5L"/>
    <m/>
    <m/>
    <s v="KTHSE2500210"/>
  </r>
  <r>
    <x v="60"/>
    <s v="코만"/>
    <s v="TEMU5731868"/>
    <s v="수리 49차"/>
    <m/>
    <n v="1"/>
    <m/>
    <n v="10"/>
    <n v="10"/>
    <m/>
    <m/>
    <n v="1"/>
    <s v="45743Container q'ty"/>
    <s v="45743Pallet "/>
    <n v="20"/>
    <s v="Pallet "/>
    <s v="하이몬 월남쌈소스 200ml"/>
    <m/>
    <m/>
    <s v="KTHSE2500210"/>
  </r>
  <r>
    <x v="60"/>
    <s v="코만"/>
    <s v="TEMU5731868"/>
    <s v="수리 49차"/>
    <m/>
    <m/>
    <m/>
    <n v="10"/>
    <n v="10"/>
    <m/>
    <m/>
    <n v="0"/>
    <s v="45743Container q'ty"/>
    <s v="45743Pallet "/>
    <m/>
    <s v="Pallet "/>
    <s v="하이몬 월남쌈소스 295ml"/>
    <m/>
    <m/>
    <s v="KTHSE2500210"/>
  </r>
  <r>
    <x v="60"/>
    <s v="코만"/>
    <s v="SKLU2310440"/>
    <s v="타이코코넛 2차"/>
    <m/>
    <n v="1"/>
    <m/>
    <n v="10"/>
    <n v="10"/>
    <m/>
    <m/>
    <n v="1"/>
    <s v="45743Container q'ty"/>
    <s v="45743Pallet "/>
    <n v="20"/>
    <s v="Pallet "/>
    <s v="몬 코코넛밀크 400ml"/>
    <m/>
    <m/>
    <s v="HFIBKO253003"/>
  </r>
  <r>
    <x v="60"/>
    <s v="코만"/>
    <s v="TCLU2992937"/>
    <s v="안티치콜리 24차"/>
    <m/>
    <n v="1"/>
    <m/>
    <n v="1"/>
    <n v="186"/>
    <m/>
    <m/>
    <n v="1"/>
    <s v="45743Container q'ty"/>
    <s v="45743Pallet "/>
    <n v="20"/>
    <s v="Pallet "/>
    <s v="발사믹 식초 250ml"/>
    <m/>
    <m/>
    <s v="AMO242741"/>
  </r>
  <r>
    <x v="60"/>
    <s v="코만"/>
    <s v="TCLU2992937"/>
    <s v="안티치콜리 24차"/>
    <m/>
    <m/>
    <m/>
    <n v="9"/>
    <n v="9"/>
    <m/>
    <m/>
    <n v="0"/>
    <s v="45743Container q'ty"/>
    <s v="45743Pallet "/>
    <m/>
    <s v="Pallet "/>
    <s v="발사믹 식초 5L"/>
    <m/>
    <m/>
    <s v="AMO242741"/>
  </r>
  <r>
    <x v="60"/>
    <s v="SPCGFS(시노관세사)"/>
    <s v="SEGU3212276"/>
    <s v="KMC643707"/>
    <m/>
    <n v="1"/>
    <m/>
    <n v="17"/>
    <n v="1175"/>
    <m/>
    <m/>
    <n v="1"/>
    <s v="45743Container q'ty"/>
    <s v="45743bulk"/>
    <n v="200"/>
    <s v="bulk"/>
    <s v="홀 커널 스위트콘"/>
    <m/>
    <m/>
    <s v="KMTCBKK3597496"/>
  </r>
  <r>
    <x v="60"/>
    <s v="피알로지스틱(토호식품)"/>
    <s v="MSKU5914405"/>
    <s v="CN1130645"/>
    <m/>
    <n v="1"/>
    <m/>
    <n v="6"/>
    <n v="700"/>
    <m/>
    <m/>
    <n v="1"/>
    <s v="45743Container q'ty"/>
    <s v="45743bulk"/>
    <n v="240"/>
    <s v="bulk"/>
    <s v="후쿠진스케"/>
    <m/>
    <m/>
    <n v="251234452"/>
  </r>
  <r>
    <x v="60"/>
    <s v="피알로지스틱(토호식품)"/>
    <s v="MSKU5914405"/>
    <s v="CN1130645"/>
    <m/>
    <m/>
    <m/>
    <n v="4"/>
    <n v="450"/>
    <m/>
    <m/>
    <n v="0"/>
    <s v="45743Container q'ty"/>
    <s v="45743bulk"/>
    <n v="240"/>
    <s v="bulk"/>
    <s v="아오갓빠스케"/>
    <m/>
    <m/>
    <n v="251234452"/>
  </r>
  <r>
    <x v="60"/>
    <s v="피알로지스틱(토호식품)"/>
    <s v="MSKU5914405"/>
    <s v="CN1130645"/>
    <m/>
    <m/>
    <m/>
    <n v="1"/>
    <n v="100"/>
    <m/>
    <m/>
    <n v="0"/>
    <s v="45743Container q'ty"/>
    <s v="45743bulk"/>
    <n v="240"/>
    <s v="bulk"/>
    <s v="시바스케"/>
    <m/>
    <m/>
    <n v="251234452"/>
  </r>
  <r>
    <x v="60"/>
    <s v="피알로지스틱(토호식품)"/>
    <s v="MSKU5914405"/>
    <s v="CN1130645"/>
    <m/>
    <m/>
    <m/>
    <n v="7"/>
    <n v="800"/>
    <m/>
    <m/>
    <n v="0"/>
    <s v="45743Container q'ty"/>
    <s v="45743bulk"/>
    <n v="240"/>
    <s v="bulk"/>
    <s v="타카나"/>
    <m/>
    <m/>
    <n v="251234452"/>
  </r>
  <r>
    <x v="60"/>
    <s v="피알로지스틱(토호식품)"/>
    <s v="CMAU2676719"/>
    <s v="R1883031"/>
    <m/>
    <n v="1"/>
    <m/>
    <n v="4"/>
    <n v="228"/>
    <m/>
    <m/>
    <n v="1"/>
    <s v="45743Container q'ty"/>
    <s v="45743bulk"/>
    <n v="240"/>
    <s v="bulk"/>
    <s v="마늘 500G"/>
    <m/>
    <m/>
    <s v="ITLINC2503008"/>
  </r>
  <r>
    <x v="60"/>
    <s v="피알로지스틱(토호식품)"/>
    <s v="CMAU2676719"/>
    <s v="R1883031"/>
    <m/>
    <m/>
    <m/>
    <n v="12"/>
    <n v="682"/>
    <m/>
    <m/>
    <n v="0"/>
    <s v="45743Container q'ty"/>
    <s v="45743bulk"/>
    <n v="240"/>
    <s v="bulk"/>
    <s v="마늘 11KG"/>
    <m/>
    <m/>
    <s v="ITLINC2503008"/>
  </r>
  <r>
    <x v="60"/>
    <s v="피알로지스틱(토호식품)"/>
    <s v="CMAU2676719"/>
    <s v="R1883031"/>
    <m/>
    <m/>
    <m/>
    <n v="1"/>
    <n v="40"/>
    <m/>
    <m/>
    <n v="0"/>
    <s v="45743Container q'ty"/>
    <s v="45743bulk"/>
    <n v="240"/>
    <s v="bulk"/>
    <s v="양파 400G"/>
    <m/>
    <m/>
    <s v="ITLINC2503008"/>
  </r>
  <r>
    <x v="60"/>
    <s v="피알로지스틱(토호식품)"/>
    <s v="CMAU2676719"/>
    <s v="R1883031"/>
    <m/>
    <m/>
    <m/>
    <n v="2"/>
    <n v="100"/>
    <m/>
    <m/>
    <n v="0"/>
    <s v="45743Container q'ty"/>
    <s v="45743bulk"/>
    <n v="240"/>
    <s v="bulk"/>
    <s v="양파 500G"/>
    <m/>
    <m/>
    <s v="ITLINC2503008"/>
  </r>
  <r>
    <x v="60"/>
    <s v="스위치코리아"/>
    <s v="WDFU1214200 "/>
    <s v="048826"/>
    <m/>
    <n v="1"/>
    <m/>
    <n v="0"/>
    <m/>
    <n v="375"/>
    <m/>
    <n v="1"/>
    <s v="45743Container q'ty"/>
    <s v="45743bulk"/>
    <n v="40"/>
    <s v="bulk"/>
    <s v="전자부품"/>
    <m/>
    <m/>
    <s v="WDFCGBF30852116"/>
  </r>
  <r>
    <x v="61"/>
    <s v="코만"/>
    <s v="BEAU5493123"/>
    <s v="르네 37차"/>
    <n v="1"/>
    <m/>
    <m/>
    <n v="17"/>
    <n v="17"/>
    <m/>
    <m/>
    <n v="1"/>
    <s v="45744Container q'ty"/>
    <s v="45744Pallet "/>
    <n v="20"/>
    <s v="Pallet "/>
    <s v="홀그레인 머스타드 820g"/>
    <m/>
    <m/>
    <s v="OO35448"/>
  </r>
  <r>
    <x v="61"/>
    <s v="코만"/>
    <s v="BEAU5493123"/>
    <s v="르네 37차"/>
    <m/>
    <m/>
    <m/>
    <n v="10"/>
    <n v="10"/>
    <m/>
    <m/>
    <n v="0"/>
    <s v="45744Container q'ty"/>
    <s v="45744Pallet "/>
    <m/>
    <s v="Pallet "/>
    <s v="홀그레인 머스타드 5kg"/>
    <m/>
    <m/>
    <s v="OO35448"/>
  </r>
  <r>
    <x v="61"/>
    <s v="코만"/>
    <s v="BEAU5493123"/>
    <s v="르네 37차"/>
    <m/>
    <m/>
    <m/>
    <n v="2"/>
    <n v="2"/>
    <m/>
    <m/>
    <n v="0"/>
    <s v="45744Container q'ty"/>
    <s v="45744Pallet "/>
    <m/>
    <s v="Pallet "/>
    <s v="디존 머스타드 850g"/>
    <m/>
    <m/>
    <s v="OO35448"/>
  </r>
  <r>
    <x v="61"/>
    <s v="코만"/>
    <s v="BEAU5493123"/>
    <s v="르네 37차"/>
    <m/>
    <m/>
    <m/>
    <n v="10"/>
    <n v="10"/>
    <m/>
    <m/>
    <n v="0"/>
    <s v="45744Container q'ty"/>
    <s v="45744Pallet "/>
    <m/>
    <s v="Pallet "/>
    <s v="디존 머스타드 5kg"/>
    <m/>
    <m/>
    <s v="OO35448"/>
  </r>
  <r>
    <x v="61"/>
    <s v="코만"/>
    <s v="ONEU1332834"/>
    <s v="르네 38차"/>
    <n v="1"/>
    <m/>
    <m/>
    <n v="19"/>
    <n v="19"/>
    <m/>
    <m/>
    <n v="1"/>
    <s v="45744Container q'ty"/>
    <s v="45744Pallet "/>
    <n v="20"/>
    <s v="Pallet "/>
    <s v="홀그레인 머스타드 820g"/>
    <m/>
    <m/>
    <s v="OO35512"/>
  </r>
  <r>
    <x v="61"/>
    <s v="코만"/>
    <s v="ONEU1332834"/>
    <s v="르네 38차"/>
    <m/>
    <m/>
    <m/>
    <n v="20"/>
    <n v="20"/>
    <m/>
    <m/>
    <n v="0"/>
    <s v="45744Container q'ty"/>
    <s v="45744Pallet "/>
    <m/>
    <s v="Pallet "/>
    <s v="홀그레인 머스타드 5kg"/>
    <m/>
    <m/>
    <s v="OO35512"/>
  </r>
  <r>
    <x v="61"/>
    <s v="웰에프아이"/>
    <s v="MRKU9637225"/>
    <s v="CN9429902"/>
    <m/>
    <n v="1"/>
    <m/>
    <n v="18"/>
    <n v="18"/>
    <m/>
    <m/>
    <n v="1"/>
    <s v="45744Container q'ty"/>
    <s v="45744Pallet "/>
    <n v="20"/>
    <s v="Pallet "/>
    <s v="폴리글리시톨시럽 드럼 1300kg"/>
    <m/>
    <m/>
    <n v="251161876"/>
  </r>
  <r>
    <x v="61"/>
    <s v="웰에프아이"/>
    <s v="MSKU3354512"/>
    <s v="CN9429903"/>
    <m/>
    <n v="1"/>
    <m/>
    <n v="18"/>
    <n v="18"/>
    <m/>
    <m/>
    <n v="1"/>
    <s v="45744Container q'ty"/>
    <s v="45744Pallet "/>
    <n v="20"/>
    <s v="Pallet "/>
    <s v="폴리글리시톨시럽 드럼 1300kg"/>
    <m/>
    <m/>
    <n v="251161876"/>
  </r>
  <r>
    <x v="61"/>
    <s v="시노로지스"/>
    <s v="BEAU2525654"/>
    <s v="SKBKK010559"/>
    <m/>
    <n v="1"/>
    <m/>
    <n v="20"/>
    <n v="20"/>
    <m/>
    <m/>
    <n v="1"/>
    <s v="45744Container q'ty"/>
    <s v="45744Pallet "/>
    <n v="20"/>
    <s v="Pallet "/>
    <s v="톤백설탕(천우식품)"/>
    <m/>
    <m/>
    <s v="SNKO190250200685"/>
  </r>
  <r>
    <x v="61"/>
    <s v="시노로지스"/>
    <s v="BEAU2995386"/>
    <s v="SKBKK010557"/>
    <m/>
    <n v="1"/>
    <m/>
    <n v="20"/>
    <n v="20"/>
    <m/>
    <m/>
    <n v="1"/>
    <s v="45744Container q'ty"/>
    <s v="45744Pallet "/>
    <n v="20"/>
    <s v="Pallet "/>
    <s v="톤백설탕(천우식품)"/>
    <m/>
    <m/>
    <s v="SNKO190250200685"/>
  </r>
  <r>
    <x v="62"/>
    <s v="코만"/>
    <s v="TCLU3764377"/>
    <s v="수리 30차"/>
    <m/>
    <n v="1"/>
    <m/>
    <n v="19"/>
    <n v="19"/>
    <m/>
    <m/>
    <n v="1"/>
    <s v="45747Container q'ty"/>
    <s v="45747Pallet "/>
    <n v="20"/>
    <s v="Pallet "/>
    <s v="몬 스위트칠리소스 5L"/>
    <m/>
    <m/>
    <s v="KTHSE2500239"/>
  </r>
  <r>
    <x v="62"/>
    <s v="코만"/>
    <s v="TCLU3764377"/>
    <s v="수리 30차"/>
    <m/>
    <m/>
    <m/>
    <n v="1"/>
    <n v="1"/>
    <m/>
    <m/>
    <n v="0"/>
    <s v="45747Container q'ty"/>
    <s v="45747Pallet "/>
    <m/>
    <s v="Pallet "/>
    <s v="수리 그린칠리피클 227g"/>
    <m/>
    <m/>
    <s v="KTHSE2500239"/>
  </r>
  <r>
    <x v="62"/>
    <s v="코만"/>
    <s v="SEGU2447018"/>
    <s v="수리 46차"/>
    <m/>
    <n v="1"/>
    <m/>
    <n v="20"/>
    <n v="20"/>
    <m/>
    <m/>
    <n v="1"/>
    <s v="45747Container q'ty"/>
    <s v="45747Pallet "/>
    <n v="20"/>
    <s v="Pallet "/>
    <s v="수리 쓰리라차소스 435ml(튜브)"/>
    <m/>
    <m/>
    <s v="KTHSE2500239"/>
  </r>
  <r>
    <x v="62"/>
    <s v="코만"/>
    <s v="KMTU7391646"/>
    <s v="수리 47차"/>
    <m/>
    <n v="1"/>
    <m/>
    <n v="20"/>
    <n v="20"/>
    <m/>
    <m/>
    <n v="1"/>
    <s v="45747Container q'ty"/>
    <s v="45747Pallet "/>
    <n v="20"/>
    <s v="Pallet "/>
    <s v="수리 쓰리라차소스 5L"/>
    <m/>
    <m/>
    <s v="KTHSE2500239"/>
  </r>
  <r>
    <x v="62"/>
    <s v="코만"/>
    <s v="CAIU7890778"/>
    <s v="세계 19차"/>
    <n v="1"/>
    <m/>
    <m/>
    <n v="10"/>
    <n v="10"/>
    <m/>
    <m/>
    <n v="1"/>
    <s v="45747Container q'ty"/>
    <s v="45747Pallet "/>
    <n v="20"/>
    <s v="Pallet "/>
    <s v="뉴 월남쌈(원형16cm) 300g"/>
    <m/>
    <m/>
    <s v="PNCHCM2503015"/>
  </r>
  <r>
    <x v="62"/>
    <s v="코만"/>
    <s v="CAIU7890778"/>
    <s v="세계 20차"/>
    <m/>
    <m/>
    <m/>
    <n v="10"/>
    <n v="10"/>
    <m/>
    <m/>
    <n v="0"/>
    <s v="45747Container q'ty"/>
    <s v="45747Pallet "/>
    <m/>
    <s v="Pallet "/>
    <s v="몬 현미월남쌈(원형16cm) 200g"/>
    <m/>
    <m/>
    <s v="PNCHCM2503015"/>
  </r>
  <r>
    <x v="62"/>
    <s v="시노로지스"/>
    <s v="SKLU1547611"/>
    <s v="SKBKK010558"/>
    <m/>
    <n v="1"/>
    <m/>
    <n v="20"/>
    <n v="20"/>
    <m/>
    <m/>
    <n v="1"/>
    <s v="45747Container q'ty"/>
    <s v="45747Pallet "/>
    <n v="20"/>
    <s v="Pallet "/>
    <s v="톤백설탕(천우식품)"/>
    <m/>
    <m/>
    <s v="SNKO190250200685"/>
  </r>
  <r>
    <x v="62"/>
    <s v="시노로지스"/>
    <s v="SKLU1812612"/>
    <s v="SKBKK010558"/>
    <m/>
    <n v="1"/>
    <m/>
    <n v="20"/>
    <n v="20"/>
    <m/>
    <m/>
    <n v="1"/>
    <s v="45747Container q'ty"/>
    <s v="45747Pallet "/>
    <n v="20"/>
    <s v="Pallet "/>
    <s v="톤백설탕(천우식품)"/>
    <m/>
    <m/>
    <s v="SNKO190250200685"/>
  </r>
  <r>
    <x v="62"/>
    <s v="시노로지스"/>
    <s v="SKLU2463222"/>
    <s v="SKBKK010560"/>
    <m/>
    <n v="1"/>
    <m/>
    <n v="20"/>
    <n v="20"/>
    <m/>
    <m/>
    <n v="1"/>
    <s v="45747Container q'ty"/>
    <s v="45747Pallet "/>
    <n v="20"/>
    <s v="Pallet "/>
    <s v="톤백설탕(천우식품)"/>
    <m/>
    <m/>
    <s v="SNKO190250200685"/>
  </r>
  <r>
    <x v="62"/>
    <s v="시노로지스"/>
    <s v="GESU1436797"/>
    <s v="SKBKK010554"/>
    <m/>
    <n v="1"/>
    <m/>
    <n v="20"/>
    <n v="20"/>
    <m/>
    <m/>
    <n v="1"/>
    <s v="45747Container q'ty"/>
    <s v="45747Pallet "/>
    <n v="20"/>
    <s v="Pallet "/>
    <s v="톤백설탕(오쎄)"/>
    <m/>
    <m/>
    <s v="SNKO190250200685"/>
  </r>
  <r>
    <x v="62"/>
    <s v="시노로지스"/>
    <s v="SKLU1649608"/>
    <s v="SKBKK010561"/>
    <m/>
    <n v="1"/>
    <m/>
    <n v="20"/>
    <n v="20"/>
    <m/>
    <m/>
    <n v="1"/>
    <s v="45747Container q'ty"/>
    <s v="45747Pallet "/>
    <n v="20"/>
    <s v="Pallet "/>
    <s v="톤백설탕(오쎄)"/>
    <m/>
    <m/>
    <s v="SNKO190250200685"/>
  </r>
  <r>
    <x v="62"/>
    <s v="시노로지스"/>
    <s v="SKLU1813239"/>
    <s v="SKBKK010556"/>
    <m/>
    <n v="1"/>
    <m/>
    <n v="20"/>
    <n v="20"/>
    <m/>
    <m/>
    <n v="1"/>
    <s v="45747Container q'ty"/>
    <s v="45747Pallet "/>
    <n v="20"/>
    <s v="Pallet "/>
    <s v="톤백설탕(오쎄)"/>
    <m/>
    <m/>
    <s v="SNKO190250200685"/>
  </r>
  <r>
    <x v="62"/>
    <s v="시노로지스"/>
    <s v="SKLU2403692"/>
    <s v="SKBKK010553"/>
    <m/>
    <n v="1"/>
    <m/>
    <n v="20"/>
    <n v="20"/>
    <m/>
    <m/>
    <n v="1"/>
    <s v="45747Container q'ty"/>
    <s v="45747Pallet "/>
    <n v="20"/>
    <s v="Pallet "/>
    <s v="톤백설탕(오쎄)"/>
    <m/>
    <m/>
    <s v="SNKO190250200685"/>
  </r>
  <r>
    <x v="62"/>
    <s v="시노로지스"/>
    <s v="SKLU2464260"/>
    <s v="SKBKK010555"/>
    <m/>
    <n v="1"/>
    <m/>
    <n v="20"/>
    <n v="20"/>
    <m/>
    <m/>
    <n v="1"/>
    <s v="45747Container q'ty"/>
    <s v="45747Pallet "/>
    <n v="20"/>
    <s v="Pallet "/>
    <s v="톤백설탕(오쎄)"/>
    <m/>
    <m/>
    <s v="SNKO190250200685"/>
  </r>
  <r>
    <x v="62"/>
    <s v="피알로지스틱(토호식품)"/>
    <s v="STXU2059176"/>
    <s v="PANP689500"/>
    <m/>
    <n v="1"/>
    <m/>
    <n v="9"/>
    <n v="700"/>
    <m/>
    <m/>
    <n v="1"/>
    <s v="45747Container q'ty"/>
    <s v="45747bulk"/>
    <n v="240"/>
    <s v="bulk"/>
    <s v="백초생강"/>
    <m/>
    <m/>
    <s v="JYPRQD2503101"/>
  </r>
  <r>
    <x v="62"/>
    <s v="피알로지스틱(토호식품)"/>
    <s v="STXU2059176"/>
    <s v="PANP689500"/>
    <m/>
    <m/>
    <m/>
    <n v="8"/>
    <n v="600"/>
    <m/>
    <m/>
    <n v="0"/>
    <s v="45747Container q'ty"/>
    <s v="45747bulk"/>
    <n v="240"/>
    <s v="bulk"/>
    <s v="적초생강"/>
    <m/>
    <m/>
    <s v="JYPRQD2503101"/>
  </r>
  <r>
    <x v="62"/>
    <s v="피알로지스틱(토호식품)"/>
    <s v="STXU2059176"/>
    <s v="PANP689500"/>
    <m/>
    <m/>
    <m/>
    <n v="3"/>
    <n v="200"/>
    <m/>
    <m/>
    <n v="0"/>
    <s v="45747Container q'ty"/>
    <s v="45747bulk"/>
    <n v="240"/>
    <s v="bulk"/>
    <s v="백초생강(채)1,3KG*10EA"/>
    <m/>
    <m/>
    <s v="JYPRQD2503101"/>
  </r>
  <r>
    <x v="62"/>
    <s v="피알로지스틱(토호식품)"/>
    <s v="STXU2059176"/>
    <s v="PANP689500"/>
    <m/>
    <m/>
    <m/>
    <n v="3"/>
    <n v="200"/>
    <m/>
    <m/>
    <n v="0"/>
    <s v="45747Container q'ty"/>
    <s v="45747bulk"/>
    <n v="240"/>
    <s v="bulk"/>
    <s v="백초생강(채)5KG*2EA"/>
    <m/>
    <m/>
    <s v="JYPRQD2503101"/>
  </r>
  <r>
    <x v="62"/>
    <s v="피알로지스틱(토호식품)"/>
    <s v="STXU2059176"/>
    <s v="PANP689500"/>
    <m/>
    <m/>
    <m/>
    <n v="0"/>
    <n v="60"/>
    <m/>
    <m/>
    <n v="0"/>
    <s v="45747Container q'ty"/>
    <s v="45747bulk"/>
    <n v="240"/>
    <s v="bulk"/>
    <s v="공박스"/>
    <m/>
    <m/>
    <s v="JYPRQD2503101"/>
  </r>
  <r>
    <x v="63"/>
    <s v="코만"/>
    <s v="SEGU3148496"/>
    <s v="수리 26차"/>
    <m/>
    <n v="1"/>
    <m/>
    <n v="20"/>
    <n v="20"/>
    <m/>
    <m/>
    <n v="1"/>
    <s v="45748Container q'ty"/>
    <s v="45748Pallet "/>
    <n v="20"/>
    <s v="Pallet "/>
    <s v="몬 스위트칠리소스 295ml"/>
    <m/>
    <m/>
    <s v="KTHSE2500239"/>
  </r>
  <r>
    <x v="63"/>
    <s v="코만"/>
    <s v="SEGU3286284"/>
    <s v="수리 27차"/>
    <m/>
    <n v="1"/>
    <m/>
    <n v="12"/>
    <n v="12"/>
    <m/>
    <m/>
    <n v="1"/>
    <s v="45748Container q'ty"/>
    <s v="45748Pallet "/>
    <n v="20"/>
    <s v="Pallet "/>
    <s v="몬 스위트칠리소스 5L"/>
    <m/>
    <m/>
    <s v="KTHSE2500239"/>
  </r>
  <r>
    <x v="63"/>
    <s v="코만"/>
    <s v="SEGU3286284"/>
    <s v="수리 27차"/>
    <m/>
    <m/>
    <m/>
    <n v="4"/>
    <n v="4"/>
    <m/>
    <m/>
    <n v="0"/>
    <s v="45748Container q'ty"/>
    <s v="45748Pallet "/>
    <m/>
    <s v="Pallet "/>
    <s v="몬 스위트칠리소스 295ml(홈플용)"/>
    <m/>
    <m/>
    <s v="KTHSE2500239"/>
  </r>
  <r>
    <x v="63"/>
    <s v="코만"/>
    <s v="SEGU3286284"/>
    <s v="수리 27차"/>
    <m/>
    <m/>
    <m/>
    <n v="4"/>
    <n v="4"/>
    <m/>
    <m/>
    <n v="0"/>
    <s v="45748Container q'ty"/>
    <s v="45748Pallet "/>
    <m/>
    <s v="Pallet "/>
    <s v="몬 파인애플 월남쌈소스 295ml"/>
    <m/>
    <m/>
    <s v="KTHSE2500239"/>
  </r>
  <r>
    <x v="63"/>
    <s v="코만"/>
    <s v="TEMU0437486"/>
    <s v="수리 28차"/>
    <m/>
    <n v="1"/>
    <m/>
    <n v="20"/>
    <n v="20"/>
    <m/>
    <m/>
    <n v="1"/>
    <s v="45748Container q'ty"/>
    <s v="45748Pallet "/>
    <n v="20"/>
    <s v="Pallet "/>
    <s v="수리 쓰리라차소스 435ml(튜브)"/>
    <m/>
    <m/>
    <s v="KTHSE2500239"/>
  </r>
  <r>
    <x v="63"/>
    <s v="코만"/>
    <s v="SEGU2373609"/>
    <s v="수리 29차"/>
    <m/>
    <n v="1"/>
    <m/>
    <n v="20"/>
    <n v="20"/>
    <m/>
    <m/>
    <n v="1"/>
    <s v="45748Container q'ty"/>
    <s v="45748Pallet "/>
    <n v="20"/>
    <s v="Pallet "/>
    <s v="수리 쓰리라차소스 20L"/>
    <m/>
    <m/>
    <s v="KTHSE2500239"/>
  </r>
  <r>
    <x v="63"/>
    <s v="비앤케이에이"/>
    <s v="LCL"/>
    <m/>
    <m/>
    <m/>
    <n v="1"/>
    <n v="3"/>
    <m/>
    <n v="3"/>
    <m/>
    <n v="0"/>
    <s v="45748Container q'ty"/>
    <s v="45748Pallet "/>
    <n v="5"/>
    <s v="Pallet "/>
    <s v="인고트(브랜드 BANKA )"/>
    <m/>
    <m/>
    <s v="F2-250401"/>
  </r>
  <r>
    <x v="64"/>
    <s v="코만"/>
    <s v="DFSU7511979"/>
    <s v="세계 21차"/>
    <n v="1"/>
    <m/>
    <m/>
    <n v="10"/>
    <n v="10"/>
    <m/>
    <m/>
    <n v="1"/>
    <s v="45749Container q'ty"/>
    <s v="45749Pallet "/>
    <n v="40"/>
    <s v="Pallet "/>
    <s v="몬 월남쌈(원형16cm) 100g(48입)"/>
    <m/>
    <m/>
    <s v="PNCHCM2503016"/>
  </r>
  <r>
    <x v="64"/>
    <s v="코만"/>
    <s v="DFSU7511979"/>
    <s v="세계 22차"/>
    <m/>
    <m/>
    <m/>
    <n v="10"/>
    <n v="10"/>
    <m/>
    <m/>
    <n v="0"/>
    <s v="45749Container q'ty"/>
    <s v="45749Pallet "/>
    <m/>
    <s v="Pallet "/>
    <s v="몬 현미월남쌈(원형16cm) 200g"/>
    <m/>
    <m/>
    <s v="PNCHCM2503016"/>
  </r>
  <r>
    <x v="64"/>
    <s v="코만"/>
    <s v="BSIU2774750"/>
    <s v="MARS 1차"/>
    <m/>
    <n v="1"/>
    <m/>
    <n v="2"/>
    <n v="2"/>
    <m/>
    <m/>
    <n v="1"/>
    <s v="45749Container q'ty"/>
    <s v="45749Pallet "/>
    <n v="20"/>
    <s v="Pallet "/>
    <s v="민트젤리 290g"/>
    <m/>
    <m/>
    <s v="PLF1568801C"/>
  </r>
  <r>
    <x v="64"/>
    <s v="코만"/>
    <s v="BSIU2774750"/>
    <s v="MARS 1차"/>
    <m/>
    <m/>
    <m/>
    <n v="8"/>
    <n v="8"/>
    <m/>
    <m/>
    <n v="0"/>
    <s v="45749Container q'ty"/>
    <s v="45749Pallet "/>
    <m/>
    <s v="Pallet "/>
    <s v="민트젤리 3kg"/>
    <m/>
    <m/>
    <s v="PLF1568801C"/>
  </r>
  <r>
    <x v="64"/>
    <s v="코만"/>
    <s v="NYKU3791748"/>
    <s v="The Spice Factory 10-2차(과세)"/>
    <m/>
    <n v="1"/>
    <m/>
    <n v="1"/>
    <n v="162"/>
    <m/>
    <m/>
    <n v="1"/>
    <s v="45749Container q'ty"/>
    <s v="45749Pallet "/>
    <n v="20"/>
    <s v="Pallet "/>
    <s v="허브프로망스 230g"/>
    <m/>
    <m/>
    <s v="APO241729"/>
  </r>
  <r>
    <x v="64"/>
    <s v="코만"/>
    <s v="NYKU3791748"/>
    <s v="The Spice Factory 10-2차(면세)"/>
    <m/>
    <m/>
    <m/>
    <n v="1"/>
    <n v="165"/>
    <m/>
    <m/>
    <n v="0"/>
    <s v="45749Container q'ty"/>
    <s v="45749Pallet "/>
    <m/>
    <s v="Pallet "/>
    <s v="블랙페파 크러쉬드 160g"/>
    <m/>
    <m/>
    <s v="APO241729"/>
  </r>
  <r>
    <x v="64"/>
    <s v="코만"/>
    <s v="NYKU3791748"/>
    <s v="The Spice Factory 10-2차(면세)"/>
    <m/>
    <m/>
    <m/>
    <n v="1"/>
    <n v="160"/>
    <m/>
    <m/>
    <n v="0"/>
    <s v="45749Container q'ty"/>
    <s v="45749Pallet "/>
    <m/>
    <s v="Pallet "/>
    <s v="블랙페파 홀 160g"/>
    <m/>
    <m/>
    <s v="APO241729"/>
  </r>
  <r>
    <x v="64"/>
    <s v="코만"/>
    <s v="NYKU3791748"/>
    <s v="The Spice Factory 10-2차(면세)"/>
    <m/>
    <m/>
    <m/>
    <n v="1"/>
    <n v="168"/>
    <m/>
    <m/>
    <n v="0"/>
    <s v="45749Container q'ty"/>
    <s v="45749Pallet "/>
    <m/>
    <s v="Pallet "/>
    <s v="레드(핑크)후추홀 80g"/>
    <m/>
    <m/>
    <s v="APO241729"/>
  </r>
  <r>
    <x v="64"/>
    <s v="코만"/>
    <s v="NYKU3791748"/>
    <s v="The Spice Factory 10-2차(면세)"/>
    <m/>
    <m/>
    <m/>
    <n v="6"/>
    <n v="1438"/>
    <m/>
    <m/>
    <n v="0"/>
    <s v="45749Container q'ty"/>
    <s v="45749Pallet "/>
    <m/>
    <s v="Pallet "/>
    <s v="파슬리 12g"/>
    <m/>
    <m/>
    <s v="APO241729"/>
  </r>
  <r>
    <x v="64"/>
    <s v="코만"/>
    <s v="FFAU2586207"/>
    <s v="유니온 1차"/>
    <n v="1"/>
    <m/>
    <m/>
    <n v="28"/>
    <n v="2016"/>
    <m/>
    <m/>
    <n v="1"/>
    <s v="45749Container q'ty"/>
    <s v="45749bulk"/>
    <n v="200"/>
    <s v="bulk"/>
    <s v="몬 라이스누들 1mm 250g"/>
    <m/>
    <m/>
    <s v="KTHSE2500257"/>
  </r>
  <r>
    <x v="64"/>
    <s v="피알로지스틱(토호식품)"/>
    <s v="SITU2752112"/>
    <s v="SITZ401691"/>
    <m/>
    <n v="1"/>
    <m/>
    <n v="9"/>
    <n v="260"/>
    <m/>
    <m/>
    <n v="1"/>
    <s v="45749Container q'ty"/>
    <s v="45749bulk"/>
    <n v="240"/>
    <s v="bulk"/>
    <s v="목이버섯A"/>
    <m/>
    <m/>
    <s v="XMZQM2503NIN317"/>
  </r>
  <r>
    <x v="64"/>
    <s v="피알로지스틱(토호식품)"/>
    <s v="SITU2752112"/>
    <s v="SITZ401691"/>
    <m/>
    <m/>
    <m/>
    <n v="7"/>
    <n v="200"/>
    <m/>
    <m/>
    <n v="0"/>
    <s v="45749Container q'ty"/>
    <s v="45749bulk"/>
    <n v="240"/>
    <s v="bulk"/>
    <s v="목이버섯B"/>
    <m/>
    <m/>
    <s v="XMZQM2503NIN317"/>
  </r>
  <r>
    <x v="65"/>
    <s v="코만"/>
    <s v="FCIU7535489"/>
    <s v="유니온 8차"/>
    <n v="1"/>
    <m/>
    <m/>
    <n v="18"/>
    <n v="1296"/>
    <m/>
    <m/>
    <n v="1"/>
    <s v="45750Container q'ty"/>
    <s v="45750bulk"/>
    <n v="180"/>
    <s v="bulk"/>
    <s v="몬 라이스누들 3mm 250g"/>
    <m/>
    <m/>
    <s v="KTHSE2500244"/>
  </r>
  <r>
    <x v="65"/>
    <s v="코만"/>
    <s v="FCIU7535489"/>
    <s v="유니온 8차"/>
    <m/>
    <m/>
    <m/>
    <n v="10"/>
    <n v="700"/>
    <m/>
    <m/>
    <n v="0"/>
    <s v="45750Container q'ty"/>
    <s v="45750bulk"/>
    <m/>
    <s v="bulk"/>
    <s v="몬 라이스누들 3mm 500g"/>
    <m/>
    <m/>
    <s v="KTHSE2500244"/>
  </r>
  <r>
    <x v="65"/>
    <s v="코만"/>
    <s v="BEAU2660525"/>
    <s v="타이코코넛 1차"/>
    <m/>
    <n v="1"/>
    <m/>
    <n v="10"/>
    <n v="10"/>
    <m/>
    <m/>
    <n v="1"/>
    <s v="45750Container q'ty"/>
    <s v="45750Pallet "/>
    <n v="20"/>
    <s v="Pallet "/>
    <s v="몬 코코넛밀크 2,900ml"/>
    <m/>
    <m/>
    <s v="HFIBKO253021"/>
  </r>
  <r>
    <x v="65"/>
    <s v="피알로지스틱(토호식품)"/>
    <s v="STXU2031857"/>
    <s v="PANP769731"/>
    <m/>
    <n v="1"/>
    <m/>
    <n v="4"/>
    <n v="400"/>
    <m/>
    <m/>
    <n v="1"/>
    <s v="45750Container q'ty"/>
    <s v="45750bulk"/>
    <n v="240"/>
    <s v="bulk"/>
    <s v="단무지(알밥)"/>
    <m/>
    <m/>
    <s v="POBUTAO250381323"/>
  </r>
  <r>
    <x v="65"/>
    <s v="피알로지스틱(토호식품)"/>
    <s v="STXU2031857"/>
    <s v="PANP769731"/>
    <m/>
    <m/>
    <m/>
    <n v="3"/>
    <n v="300"/>
    <m/>
    <m/>
    <n v="0"/>
    <s v="45750Container q'ty"/>
    <s v="45750bulk"/>
    <n v="240"/>
    <s v="bulk"/>
    <s v="샌기리(채)"/>
    <m/>
    <m/>
    <s v="POBUTAO250381323"/>
  </r>
  <r>
    <x v="65"/>
    <s v="피알로지스틱(토호식품)"/>
    <s v="STXU2031857"/>
    <s v="PANP769731"/>
    <m/>
    <m/>
    <m/>
    <n v="5"/>
    <n v="600"/>
    <m/>
    <m/>
    <n v="0"/>
    <s v="45750Container q'ty"/>
    <s v="45750bulk"/>
    <n v="240"/>
    <s v="bulk"/>
    <s v="쯔보즈케"/>
    <m/>
    <m/>
    <s v="POBUTAO250381323"/>
  </r>
  <r>
    <x v="65"/>
    <s v="피알로지스틱(토호식품)"/>
    <s v="STXU2031857"/>
    <s v="PANP769731"/>
    <m/>
    <m/>
    <m/>
    <n v="5"/>
    <n v="600"/>
    <m/>
    <m/>
    <n v="0"/>
    <s v="45750Container q'ty"/>
    <s v="45750bulk"/>
    <n v="240"/>
    <s v="bulk"/>
    <s v="매콤한단무지"/>
    <m/>
    <m/>
    <s v="POBUTAO250381323"/>
  </r>
  <r>
    <x v="65"/>
    <s v="피알로지스틱(토호식품)"/>
    <s v="STXU2031857"/>
    <s v="PANP769731"/>
    <m/>
    <m/>
    <m/>
    <n v="1"/>
    <n v="38"/>
    <m/>
    <m/>
    <n v="0"/>
    <s v="45750Container q'ty"/>
    <s v="45750bulk"/>
    <n v="240"/>
    <s v="bulk"/>
    <s v="우엉"/>
    <m/>
    <m/>
    <s v="POBUTAO250381323"/>
  </r>
  <r>
    <x v="65"/>
    <s v="스위치코리아"/>
    <s v="WDFU1205810"/>
    <s v="051920"/>
    <m/>
    <n v="1"/>
    <m/>
    <n v="0"/>
    <m/>
    <n v="334"/>
    <m/>
    <n v="1"/>
    <s v="45750Container q'ty"/>
    <s v="45750bulk"/>
    <n v="40"/>
    <s v="bulk"/>
    <s v="전자부품"/>
    <m/>
    <m/>
    <s v="WDFCGBF30882121"/>
  </r>
  <r>
    <x v="66"/>
    <s v="코만"/>
    <s v="CKSU2201623"/>
    <s v="푸드블레싱 4차"/>
    <m/>
    <n v="1"/>
    <m/>
    <n v="20"/>
    <n v="20"/>
    <m/>
    <m/>
    <n v="1"/>
    <s v="45751Container q'ty"/>
    <s v="45751Pallet "/>
    <n v="20"/>
    <s v="Pallet "/>
    <s v="하이몬 칠리 샤브수끼소스 300ml"/>
    <m/>
    <m/>
    <s v="HFIBKO253022"/>
  </r>
  <r>
    <x v="67"/>
    <s v="코만"/>
    <s v="TEMU0466566"/>
    <s v="수리 32차"/>
    <m/>
    <n v="1"/>
    <m/>
    <n v="20"/>
    <n v="20"/>
    <m/>
    <m/>
    <n v="1"/>
    <s v="45754Container q'ty"/>
    <s v="45754Pallet "/>
    <n v="20"/>
    <s v="Pallet "/>
    <s v="수리 쓰리라차소스 20L"/>
    <m/>
    <m/>
    <s v="KTHSE2500268"/>
  </r>
  <r>
    <x v="67"/>
    <s v="코만"/>
    <s v="BEAU2935556"/>
    <s v="수리 33차"/>
    <m/>
    <n v="1"/>
    <m/>
    <n v="19"/>
    <n v="19"/>
    <m/>
    <m/>
    <n v="1"/>
    <s v="45754Container q'ty"/>
    <s v="45754Pallet "/>
    <n v="20"/>
    <s v="Pallet "/>
    <s v="몬 스위트칠리소스 5L"/>
    <m/>
    <m/>
    <s v="KTHSE2500268"/>
  </r>
  <r>
    <x v="67"/>
    <s v="코만"/>
    <s v="BEAU2935556"/>
    <s v="수리 33차"/>
    <m/>
    <m/>
    <m/>
    <n v="1"/>
    <n v="1"/>
    <m/>
    <m/>
    <n v="0"/>
    <s v="45754Container q'ty"/>
    <s v="45754Pallet "/>
    <m/>
    <s v="Pallet "/>
    <s v="수리 쓰리라차소스 20g(사쳇)"/>
    <m/>
    <m/>
    <s v="KTHSE2500268"/>
  </r>
  <r>
    <x v="67"/>
    <s v="코만"/>
    <s v="TEMU4219076"/>
    <s v="수리 57차"/>
    <m/>
    <n v="1"/>
    <m/>
    <n v="20"/>
    <n v="20"/>
    <m/>
    <m/>
    <n v="1"/>
    <s v="45754Container q'ty"/>
    <s v="45754Pallet "/>
    <n v="20"/>
    <s v="Pallet "/>
    <s v="몬 스위트칠리소스 295ml"/>
    <m/>
    <m/>
    <s v="KTHSE2500268"/>
  </r>
  <r>
    <x v="67"/>
    <s v="케이비켐㈜"/>
    <s v="SKHU6388746"/>
    <s v="HAL488029"/>
    <n v="1"/>
    <m/>
    <m/>
    <n v="16"/>
    <m/>
    <n v="960"/>
    <m/>
    <n v="1"/>
    <s v="45754Container q'ty"/>
    <s v="45754Pallet "/>
    <n v="40"/>
    <s v="Pallet "/>
    <s v="합성수지"/>
    <m/>
    <m/>
    <s v="HASLS22250301539"/>
  </r>
  <r>
    <x v="67"/>
    <s v="HS트레이딩"/>
    <s v="MRKU8777860"/>
    <s v="CN2006825"/>
    <m/>
    <n v="1"/>
    <m/>
    <n v="20"/>
    <n v="800"/>
    <m/>
    <m/>
    <n v="1"/>
    <s v="45754Container q'ty"/>
    <s v="45754Pallet "/>
    <n v="20"/>
    <s v="Pallet "/>
    <s v="무수포도당25KG"/>
    <m/>
    <m/>
    <n v="251455857"/>
  </r>
  <r>
    <x v="67"/>
    <s v="HS트레이딩"/>
    <s v="MRKU9323348"/>
    <s v="CN2006814"/>
    <m/>
    <n v="1"/>
    <m/>
    <n v="20"/>
    <n v="20"/>
    <m/>
    <m/>
    <n v="1"/>
    <s v="45754Container q'ty"/>
    <s v="45754Pallet "/>
    <n v="20"/>
    <s v="Pallet "/>
    <s v="무수포도당800KG"/>
    <m/>
    <m/>
    <n v="251455857"/>
  </r>
  <r>
    <x v="67"/>
    <s v="비앤케이에이"/>
    <s v="LCL"/>
    <m/>
    <m/>
    <m/>
    <n v="1"/>
    <n v="2"/>
    <m/>
    <n v="2"/>
    <m/>
    <n v="0"/>
    <s v="45754Container q'ty"/>
    <s v="45754Pallet "/>
    <n v="5"/>
    <s v="Pallet "/>
    <s v="인고트(브랜드 BANKA )"/>
    <m/>
    <m/>
    <s v="F2-250407"/>
  </r>
  <r>
    <x v="68"/>
    <s v="코만"/>
    <s v="SEGU2512197"/>
    <s v="수리 60차"/>
    <m/>
    <n v="1"/>
    <m/>
    <n v="14"/>
    <n v="14"/>
    <m/>
    <m/>
    <n v="1"/>
    <s v="45755Container q'ty"/>
    <s v="45755Pallet "/>
    <n v="20"/>
    <s v="Pallet "/>
    <s v="몬 스위트칠리소스 5L"/>
    <m/>
    <m/>
    <s v="KTHSE2500268"/>
  </r>
  <r>
    <x v="68"/>
    <s v="코만"/>
    <s v="SEGU2512197"/>
    <s v="수리 60차"/>
    <m/>
    <m/>
    <m/>
    <n v="1"/>
    <n v="1"/>
    <m/>
    <m/>
    <n v="0"/>
    <s v="45755Container q'ty"/>
    <s v="45755Pallet "/>
    <m/>
    <s v="Pallet "/>
    <s v="몬 씨푸드용 망고칠리소스 295ml"/>
    <m/>
    <m/>
    <s v="KTHSE2500268"/>
  </r>
  <r>
    <x v="68"/>
    <s v="코만"/>
    <s v="SEGU2512197"/>
    <s v="수리 60차"/>
    <m/>
    <m/>
    <m/>
    <n v="5"/>
    <n v="5"/>
    <m/>
    <m/>
    <n v="0"/>
    <s v="45755Container q'ty"/>
    <s v="45755Pallet "/>
    <m/>
    <s v="Pallet "/>
    <s v="수리 블랙빈소스 5L"/>
    <m/>
    <m/>
    <s v="KTHSE2500268"/>
  </r>
  <r>
    <x v="68"/>
    <s v="코만"/>
    <s v="SEGU2469357"/>
    <s v="수리 61차"/>
    <m/>
    <n v="1"/>
    <m/>
    <n v="15"/>
    <n v="15"/>
    <m/>
    <m/>
    <n v="1"/>
    <s v="45755Container q'ty"/>
    <s v="45755Pallet "/>
    <n v="20"/>
    <s v="Pallet "/>
    <s v="몬 스위트칠리소스 5L"/>
    <m/>
    <m/>
    <s v="KTHSE2500268"/>
  </r>
  <r>
    <x v="68"/>
    <s v="코만"/>
    <s v="SEGU2469357"/>
    <s v="수리 61차"/>
    <m/>
    <m/>
    <m/>
    <n v="1"/>
    <n v="1"/>
    <m/>
    <m/>
    <n v="0"/>
    <s v="45755Container q'ty"/>
    <s v="45755Pallet "/>
    <m/>
    <s v="Pallet "/>
    <s v="수리 소이소스 5L"/>
    <m/>
    <m/>
    <s v="KTHSE2500268"/>
  </r>
  <r>
    <x v="68"/>
    <s v="코만"/>
    <s v="SEGU2469357"/>
    <s v="수리 61차"/>
    <m/>
    <m/>
    <m/>
    <n v="1"/>
    <n v="1"/>
    <m/>
    <m/>
    <n v="0"/>
    <s v="45755Container q'ty"/>
    <s v="45755Pallet "/>
    <m/>
    <s v="Pallet "/>
    <s v="몬 볶음쌀국수소스 295ml"/>
    <m/>
    <m/>
    <s v="KTHSE2500268"/>
  </r>
  <r>
    <x v="68"/>
    <s v="코만"/>
    <s v="SEGU2469357"/>
    <s v="수리 61차"/>
    <m/>
    <m/>
    <m/>
    <n v="3"/>
    <n v="3"/>
    <m/>
    <m/>
    <n v="0"/>
    <s v="45755Container q'ty"/>
    <s v="45755Pallet "/>
    <m/>
    <s v="Pallet "/>
    <s v="하이몬 쌀국수칠리소스 230g"/>
    <m/>
    <m/>
    <s v="KTHSE2500268"/>
  </r>
  <r>
    <x v="68"/>
    <s v="코만"/>
    <s v="KMTU7412266"/>
    <s v="수리 71차"/>
    <m/>
    <n v="1"/>
    <m/>
    <n v="20"/>
    <n v="20"/>
    <m/>
    <m/>
    <n v="1"/>
    <s v="45755Container q'ty"/>
    <s v="45755Pallet "/>
    <n v="20"/>
    <s v="Pallet "/>
    <s v="몬 스위트칠리소스 435ml(튜브)"/>
    <m/>
    <m/>
    <s v="KTHSE2500268"/>
  </r>
  <r>
    <x v="68"/>
    <s v="코만"/>
    <s v="BMOU1150408"/>
    <s v="수리 52차"/>
    <m/>
    <n v="1"/>
    <m/>
    <n v="20"/>
    <n v="20"/>
    <m/>
    <m/>
    <n v="1"/>
    <s v="45755Container q'ty"/>
    <s v="45755Pallet "/>
    <n v="20"/>
    <s v="Pallet "/>
    <s v="몬 스위트칠리소스 200m"/>
    <m/>
    <m/>
    <s v="KTHSE2500267"/>
  </r>
  <r>
    <x v="68"/>
    <s v="케이비켐㈜"/>
    <s v="SKHU9511664"/>
    <s v="HAL488077"/>
    <n v="1"/>
    <m/>
    <m/>
    <n v="16"/>
    <m/>
    <n v="960"/>
    <m/>
    <n v="1"/>
    <s v="45755Container q'ty"/>
    <s v="45755Pallet "/>
    <n v="40"/>
    <s v="Pallet "/>
    <s v="합성수지"/>
    <m/>
    <m/>
    <s v="HASLS22250301539"/>
  </r>
  <r>
    <x v="68"/>
    <s v="에스앤드에스비글로벌 유한회사"/>
    <s v="TEMU1337162"/>
    <s v="008252"/>
    <m/>
    <n v="1"/>
    <m/>
    <n v="20"/>
    <n v="20"/>
    <m/>
    <m/>
    <n v="1"/>
    <s v="45755Container q'ty"/>
    <s v="45755Pallet "/>
    <n v="20"/>
    <s v="Pallet "/>
    <s v="소금"/>
    <m/>
    <m/>
    <s v="ATLNZ0000022553"/>
  </r>
  <r>
    <x v="68"/>
    <s v="피알로지스틱(토호식품)"/>
    <s v="DWSU2405500"/>
    <s v="SKY006435"/>
    <m/>
    <n v="1"/>
    <m/>
    <n v="10"/>
    <n v="630"/>
    <m/>
    <m/>
    <n v="1"/>
    <s v="45755Container q'ty"/>
    <s v="45755bulk"/>
    <n v="240"/>
    <s v="bulk"/>
    <s v="마늘500G"/>
    <m/>
    <m/>
    <s v="YZJ2162EQDIH621"/>
  </r>
  <r>
    <x v="68"/>
    <s v="피알로지스틱(토호식품)"/>
    <s v="DWSU2405500"/>
    <s v="SKY006435"/>
    <m/>
    <m/>
    <m/>
    <n v="4"/>
    <n v="200"/>
    <m/>
    <m/>
    <n v="0"/>
    <s v="45755Container q'ty"/>
    <s v="45755bulk"/>
    <n v="240"/>
    <s v="bulk"/>
    <s v="마늘10KG"/>
    <m/>
    <m/>
    <s v="YZJ2162EQDIH621"/>
  </r>
  <r>
    <x v="68"/>
    <s v="피알로지스틱(토호식품)"/>
    <s v="DWSU2405500"/>
    <s v="SKY006435"/>
    <m/>
    <m/>
    <m/>
    <n v="1"/>
    <n v="100"/>
    <m/>
    <m/>
    <n v="0"/>
    <s v="45755Container q'ty"/>
    <s v="45755bulk"/>
    <n v="240"/>
    <s v="bulk"/>
    <s v="마늘300G"/>
    <m/>
    <m/>
    <s v="YZJ2162EQDIH621"/>
  </r>
  <r>
    <x v="68"/>
    <s v="시노관세사((주)면사랑)"/>
    <s v="LCL(2)"/>
    <m/>
    <m/>
    <m/>
    <n v="1"/>
    <n v="9"/>
    <n v="288"/>
    <m/>
    <m/>
    <n v="0"/>
    <s v="45755Container q'ty"/>
    <s v="45755Pallet "/>
    <m/>
    <s v="Pallet "/>
    <s v="젖산칼륨"/>
    <m/>
    <m/>
    <s v="HHSE5035873"/>
  </r>
  <r>
    <x v="68"/>
    <s v="비앤케이에이"/>
    <s v="LCL"/>
    <m/>
    <m/>
    <m/>
    <n v="1"/>
    <n v="5"/>
    <m/>
    <n v="5"/>
    <m/>
    <n v="0"/>
    <s v="45755Container q'ty"/>
    <s v="45755Pallet "/>
    <n v="5"/>
    <s v="Pallet "/>
    <s v="인고트(브랜드 BANKA )"/>
    <m/>
    <m/>
    <s v="F2-250408"/>
  </r>
  <r>
    <x v="69"/>
    <s v="코만"/>
    <s v="SEGU2505578"/>
    <s v="수리 53차"/>
    <m/>
    <n v="1"/>
    <m/>
    <n v="10"/>
    <n v="10"/>
    <m/>
    <m/>
    <n v="1"/>
    <s v="45756Container q'ty"/>
    <s v="45756Pallet "/>
    <n v="20"/>
    <s v="Pallet "/>
    <s v="몬 스위트칠리소스 2L"/>
    <m/>
    <m/>
    <s v="KTHSE2500267"/>
  </r>
  <r>
    <x v="69"/>
    <s v="코만"/>
    <s v="SEGU2505578"/>
    <s v="수리 53차"/>
    <m/>
    <m/>
    <m/>
    <n v="10"/>
    <n v="10"/>
    <m/>
    <m/>
    <n v="0"/>
    <s v="45756Container q'ty"/>
    <s v="45756Pallet "/>
    <m/>
    <s v="Pallet "/>
    <s v="몬 스위트칠리소스 295ml"/>
    <m/>
    <m/>
    <s v="KTHSE2500267"/>
  </r>
  <r>
    <x v="69"/>
    <s v="코만"/>
    <s v="CAIU3596235"/>
    <s v="수리 54차"/>
    <m/>
    <n v="1"/>
    <m/>
    <n v="20"/>
    <n v="20"/>
    <m/>
    <m/>
    <n v="1"/>
    <s v="45756Container q'ty"/>
    <s v="45756Pallet "/>
    <n v="20"/>
    <s v="Pallet "/>
    <s v="몬 스위트칠리소스 435ml(튜브)"/>
    <m/>
    <m/>
    <s v="KTHSE2500267"/>
  </r>
  <r>
    <x v="69"/>
    <s v="코만"/>
    <s v="FTAU1077199"/>
    <s v="수리 55차"/>
    <m/>
    <n v="1"/>
    <m/>
    <n v="20"/>
    <n v="20"/>
    <m/>
    <m/>
    <n v="1"/>
    <s v="45756Container q'ty"/>
    <s v="45756Pallet "/>
    <n v="20"/>
    <s v="Pallet "/>
    <s v="몬 스위트칠리소스 20L"/>
    <m/>
    <m/>
    <s v="KTHSE2500267"/>
  </r>
  <r>
    <x v="69"/>
    <s v="코만"/>
    <s v="SEGU2993718"/>
    <s v="수리 56차"/>
    <m/>
    <n v="1"/>
    <m/>
    <n v="12"/>
    <n v="12"/>
    <m/>
    <m/>
    <n v="1"/>
    <s v="45756Container q'ty"/>
    <s v="45756Pallet "/>
    <n v="20"/>
    <s v="Pallet "/>
    <s v="몬 스위트칠리소스 5L"/>
    <m/>
    <m/>
    <s v="KTHSE2500267"/>
  </r>
  <r>
    <x v="69"/>
    <s v="코만"/>
    <s v="SEGU2993718"/>
    <s v="수리 56차"/>
    <m/>
    <m/>
    <m/>
    <n v="6"/>
    <n v="6"/>
    <m/>
    <m/>
    <n v="0"/>
    <s v="45756Container q'ty"/>
    <s v="45756Pallet "/>
    <m/>
    <s v="Pallet "/>
    <s v="하이몬 월남쌈소스 295ml"/>
    <m/>
    <m/>
    <s v="KTHSE2500267"/>
  </r>
  <r>
    <x v="69"/>
    <s v="코만"/>
    <s v="SEGU2993718"/>
    <s v="수리 56차"/>
    <m/>
    <m/>
    <m/>
    <n v="2"/>
    <n v="2"/>
    <m/>
    <m/>
    <n v="0"/>
    <s v="45756Container q'ty"/>
    <s v="45756Pallet "/>
    <m/>
    <s v="Pallet "/>
    <s v="월남쌈소스 2L"/>
    <m/>
    <m/>
    <s v="KTHSE2500267"/>
  </r>
  <r>
    <x v="69"/>
    <s v="케이비켐㈜"/>
    <s v="SKHU8911917"/>
    <s v="HAL488028"/>
    <n v="1"/>
    <m/>
    <m/>
    <n v="16"/>
    <m/>
    <n v="960"/>
    <m/>
    <n v="1"/>
    <s v="45756Container q'ty"/>
    <s v="45756Pallet "/>
    <n v="40"/>
    <s v="Pallet "/>
    <s v="합성수지"/>
    <m/>
    <m/>
    <s v="HASLS22250301539"/>
  </r>
  <r>
    <x v="69"/>
    <s v="HS트레이딩"/>
    <s v="BEAU5179494"/>
    <s v="DYL725764"/>
    <n v="1"/>
    <m/>
    <m/>
    <n v="40"/>
    <m/>
    <n v="86400"/>
    <m/>
    <n v="1"/>
    <s v="45756Container q'ty"/>
    <s v="45756Pallet "/>
    <n v="40"/>
    <s v="Pallet "/>
    <s v="칩블럭"/>
    <m/>
    <m/>
    <s v="012503TP4INC1198"/>
  </r>
  <r>
    <x v="69"/>
    <s v="시노관세사((주)면사랑)"/>
    <s v="GAOU2018735"/>
    <s v="CKL392976"/>
    <m/>
    <n v="1"/>
    <m/>
    <n v="20"/>
    <n v="800"/>
    <m/>
    <m/>
    <n v="1"/>
    <s v="45756Container q'ty"/>
    <s v="45756bulk"/>
    <n v="200"/>
    <s v="bulk"/>
    <s v="말토덱스트린20KG"/>
    <m/>
    <m/>
    <s v="CKCOTAO9008427"/>
  </r>
  <r>
    <x v="69"/>
    <s v="시노로지스"/>
    <s v="BMOU1306595"/>
    <s v="KMTC1479715"/>
    <m/>
    <n v="1"/>
    <m/>
    <n v="23"/>
    <n v="920"/>
    <m/>
    <m/>
    <n v="1"/>
    <s v="45756Container q'ty"/>
    <s v="45756bulk"/>
    <n v="180"/>
    <s v="bulk"/>
    <s v="25KG설탕"/>
    <m/>
    <m/>
    <s v="KMTCPEN1073138"/>
  </r>
  <r>
    <x v="70"/>
    <s v="코만"/>
    <s v="TEMU5028259"/>
    <s v="펜타 7차"/>
    <m/>
    <n v="1"/>
    <m/>
    <n v="8"/>
    <n v="1159"/>
    <m/>
    <m/>
    <n v="1"/>
    <s v="45757Container q'ty"/>
    <s v="45757Pallet "/>
    <n v="20"/>
    <s v="Pallet "/>
    <s v="하이몬 피넛월남쌈소스 230g"/>
    <m/>
    <m/>
    <s v="KTHSE2500276"/>
  </r>
  <r>
    <x v="70"/>
    <s v="코만"/>
    <s v="TEMU5028259"/>
    <s v="펜타 7차"/>
    <m/>
    <m/>
    <m/>
    <n v="10"/>
    <n v="10"/>
    <m/>
    <m/>
    <n v="0"/>
    <s v="45757Container q'ty"/>
    <s v="45757Pallet "/>
    <m/>
    <s v="Pallet "/>
    <s v="하이몬 피넛월남쌈소스 4,8kg"/>
    <m/>
    <m/>
    <s v="KTHSE2500276"/>
  </r>
  <r>
    <x v="70"/>
    <s v="코만"/>
    <s v="TEMU5028259"/>
    <s v="펜타 7차"/>
    <m/>
    <m/>
    <m/>
    <n v="2"/>
    <n v="2"/>
    <m/>
    <m/>
    <n v="0"/>
    <s v="45757Container q'ty"/>
    <s v="45757Pallet "/>
    <m/>
    <s v="Pallet "/>
    <s v="하이몬 쌀국수장국 220g"/>
    <m/>
    <m/>
    <s v="KTHSE2500276"/>
  </r>
  <r>
    <x v="70"/>
    <s v="코만"/>
    <s v="FCIU7239770"/>
    <s v="세계 23차"/>
    <n v="1"/>
    <m/>
    <m/>
    <n v="10"/>
    <n v="10"/>
    <m/>
    <m/>
    <n v="1"/>
    <s v="45757Container q'ty"/>
    <s v="45757Pallet "/>
    <n v="20"/>
    <s v="Pallet "/>
    <s v="뉴 월남쌈(원형16cm) 300g"/>
    <m/>
    <m/>
    <s v="PNCHCM2503017"/>
  </r>
  <r>
    <x v="70"/>
    <s v="코만"/>
    <s v="FCIU7239770"/>
    <s v="세계 24차"/>
    <m/>
    <m/>
    <m/>
    <n v="10"/>
    <n v="10"/>
    <m/>
    <m/>
    <n v="0"/>
    <s v="45757Container q'ty"/>
    <s v="45757Pallet "/>
    <m/>
    <s v="Pallet "/>
    <s v="뉴 월남쌈(사각16cm) 300g"/>
    <m/>
    <m/>
    <s v="PNCHCM2503017"/>
  </r>
  <r>
    <x v="70"/>
    <s v="코만"/>
    <s v="KMTU9330444"/>
    <s v="유니온 7차"/>
    <n v="1"/>
    <m/>
    <m/>
    <n v="12"/>
    <n v="864"/>
    <m/>
    <m/>
    <n v="1"/>
    <s v="45757Container q'ty"/>
    <s v="45757bulk"/>
    <n v="20"/>
    <s v="bulk"/>
    <s v="몬 라이스누들 3mm 250g"/>
    <m/>
    <m/>
    <s v="KTHSE2500279"/>
  </r>
  <r>
    <x v="70"/>
    <s v="코만"/>
    <s v="KMTU9330444"/>
    <s v="유니온 7차"/>
    <m/>
    <m/>
    <m/>
    <n v="10"/>
    <n v="720"/>
    <m/>
    <m/>
    <n v="0"/>
    <s v="45757Container q'ty"/>
    <s v="45757bulk"/>
    <m/>
    <s v="bulk"/>
    <s v="몬 라이스누들 5mm 250g"/>
    <m/>
    <m/>
    <s v="KTHSE2500279"/>
  </r>
  <r>
    <x v="70"/>
    <s v="코만"/>
    <s v="KMTU9330444"/>
    <s v="유니온 7차"/>
    <m/>
    <m/>
    <m/>
    <n v="6"/>
    <n v="432"/>
    <m/>
    <m/>
    <n v="0"/>
    <s v="45757Container q'ty"/>
    <s v="45757bulk"/>
    <m/>
    <s v="bulk"/>
    <s v="몬 라이스누들 10mm 250g"/>
    <m/>
    <m/>
    <s v="KTHSE2500279"/>
  </r>
  <r>
    <x v="70"/>
    <s v="코만"/>
    <s v="BSIU9799261"/>
    <s v="세계 25차"/>
    <n v="1"/>
    <m/>
    <m/>
    <n v="10"/>
    <n v="10"/>
    <m/>
    <m/>
    <n v="1"/>
    <s v="45757Container q'ty"/>
    <s v="45757Pallet "/>
    <n v="20"/>
    <s v="Pallet "/>
    <s v="뉴 월남쌈(원형16cm) 300g"/>
    <m/>
    <m/>
    <s v="PNCHCM2503018"/>
  </r>
  <r>
    <x v="70"/>
    <s v="코만"/>
    <s v="BSIU9799261"/>
    <s v="세계 26차"/>
    <m/>
    <m/>
    <m/>
    <n v="10"/>
    <n v="10"/>
    <m/>
    <m/>
    <n v="0"/>
    <s v="45757Container q'ty"/>
    <s v="45757Pallet "/>
    <m/>
    <s v="Pallet "/>
    <s v="몬 월남쌈(원형16cm) 200g"/>
    <m/>
    <m/>
    <s v="PNCHCM2503018"/>
  </r>
  <r>
    <x v="70"/>
    <s v="스위치코리아"/>
    <s v="WDFU1215465"/>
    <s v="000153"/>
    <m/>
    <n v="1"/>
    <m/>
    <n v="0"/>
    <m/>
    <n v="225"/>
    <m/>
    <n v="1"/>
    <s v="45757Container q'ty"/>
    <s v="45757bulk"/>
    <n v="40"/>
    <s v="bulk"/>
    <s v="전자부품"/>
    <m/>
    <m/>
    <s v="WDFCGBF30912117A"/>
  </r>
  <r>
    <x v="70"/>
    <s v="스위치코리아"/>
    <s v="WDFU1215465"/>
    <s v="000153"/>
    <m/>
    <m/>
    <m/>
    <n v="0"/>
    <m/>
    <n v="1"/>
    <m/>
    <n v="0"/>
    <s v="45757Container q'ty"/>
    <s v="45757bulk"/>
    <n v="40"/>
    <s v="bulk"/>
    <s v="전자부품"/>
    <m/>
    <m/>
    <s v="WDFCGBF30912117B"/>
  </r>
  <r>
    <x v="71"/>
    <s v="HS트레이딩"/>
    <s v="LCL"/>
    <m/>
    <m/>
    <m/>
    <n v="1"/>
    <n v="1"/>
    <n v="1"/>
    <m/>
    <m/>
    <n v="0"/>
    <s v="45758Container q'ty"/>
    <s v="45758Pallet "/>
    <n v="5"/>
    <s v="Pallet "/>
    <s v="규조토 톤백"/>
    <m/>
    <m/>
    <s v="F2-250411"/>
  </r>
  <r>
    <x v="72"/>
    <s v="코만"/>
    <s v="TEMU0453722"/>
    <s v="수리 66차"/>
    <m/>
    <n v="1"/>
    <m/>
    <n v="20"/>
    <n v="20"/>
    <m/>
    <m/>
    <n v="1"/>
    <s v="45761Container q'ty"/>
    <s v="45761Pallet "/>
    <n v="20"/>
    <s v="Pallet "/>
    <s v="수리 쓰리라차소스 5L"/>
    <m/>
    <m/>
    <s v="KTHSE2500284"/>
  </r>
  <r>
    <x v="72"/>
    <s v="코만"/>
    <s v="BEAU2401653"/>
    <s v="수리 67차"/>
    <m/>
    <n v="1"/>
    <m/>
    <n v="13"/>
    <n v="13"/>
    <m/>
    <m/>
    <n v="1"/>
    <s v="45761Container q'ty"/>
    <s v="45761Pallet "/>
    <n v="20"/>
    <s v="Pallet "/>
    <s v="몬 스위트칠리소스 5L"/>
    <m/>
    <m/>
    <s v="KTHSE2500284"/>
  </r>
  <r>
    <x v="72"/>
    <s v="코만"/>
    <s v="BEAU2401653"/>
    <s v="수리 67차"/>
    <m/>
    <m/>
    <m/>
    <n v="3"/>
    <n v="3"/>
    <m/>
    <m/>
    <n v="0"/>
    <s v="45761Container q'ty"/>
    <s v="45761Pallet "/>
    <m/>
    <s v="Pallet "/>
    <s v="수리 블랙빈소스 295ml"/>
    <m/>
    <m/>
    <s v="KTHSE2500284"/>
  </r>
  <r>
    <x v="72"/>
    <s v="코만"/>
    <s v="BEAU2401653"/>
    <s v="수리 67차"/>
    <m/>
    <m/>
    <m/>
    <n v="2"/>
    <n v="2"/>
    <m/>
    <m/>
    <n v="0"/>
    <s v="45761Container q'ty"/>
    <s v="45761Pallet "/>
    <m/>
    <s v="Pallet "/>
    <s v="수리 쓰리라차소스 295ml"/>
    <m/>
    <m/>
    <s v="KTHSE2500284"/>
  </r>
  <r>
    <x v="72"/>
    <s v="코만"/>
    <s v="BEAU2401653"/>
    <s v="수리 67차"/>
    <m/>
    <m/>
    <m/>
    <n v="2"/>
    <n v="2"/>
    <m/>
    <m/>
    <n v="0"/>
    <s v="45761Container q'ty"/>
    <s v="45761Pallet "/>
    <m/>
    <s v="Pallet "/>
    <s v="화끈하게 매운쓰리라차소스 295ml"/>
    <m/>
    <m/>
    <s v="KTHSE2500284"/>
  </r>
  <r>
    <x v="72"/>
    <s v="코만"/>
    <s v="KMTU7472028"/>
    <s v="수리 68차"/>
    <m/>
    <n v="1"/>
    <m/>
    <n v="17"/>
    <n v="17"/>
    <m/>
    <m/>
    <n v="1"/>
    <s v="45761Container q'ty"/>
    <s v="45761Pallet "/>
    <n v="20"/>
    <s v="Pallet "/>
    <s v="몬 스위트칠리소스 5L"/>
    <m/>
    <m/>
    <s v="KTHSE2500284"/>
  </r>
  <r>
    <x v="72"/>
    <s v="코만"/>
    <s v="KMTU7472028"/>
    <s v="수리 68차"/>
    <m/>
    <m/>
    <m/>
    <n v="2"/>
    <n v="2"/>
    <m/>
    <m/>
    <n v="0"/>
    <s v="45761Container q'ty"/>
    <s v="45761Pallet "/>
    <m/>
    <s v="Pallet "/>
    <s v="수리 쓰리라차소스 250ml(튜브)"/>
    <m/>
    <m/>
    <s v="KTHSE2500284"/>
  </r>
  <r>
    <x v="72"/>
    <s v="코만"/>
    <s v="KMTU7472028"/>
    <s v="수리 68차"/>
    <m/>
    <m/>
    <m/>
    <n v="1"/>
    <n v="1"/>
    <m/>
    <m/>
    <n v="0"/>
    <s v="45761Container q'ty"/>
    <s v="45761Pallet "/>
    <m/>
    <s v="Pallet "/>
    <s v="몬 쓰리라차소스 2L"/>
    <m/>
    <m/>
    <s v="KTHSE2500284"/>
  </r>
  <r>
    <x v="72"/>
    <s v="코만"/>
    <s v="BEAU2652427"/>
    <s v="수리 76차"/>
    <m/>
    <n v="1"/>
    <m/>
    <n v="20"/>
    <n v="20"/>
    <m/>
    <m/>
    <n v="1"/>
    <s v="45761Container q'ty"/>
    <s v="45761Pallet "/>
    <n v="20"/>
    <s v="Pallet "/>
    <s v="몬 스위트칠리소스 5L"/>
    <m/>
    <m/>
    <s v="KTHSE2500284"/>
  </r>
  <r>
    <x v="72"/>
    <s v="SPCGFS(시노관세사)"/>
    <s v="BMOU2883009"/>
    <s v="SM675796"/>
    <m/>
    <n v="1"/>
    <m/>
    <n v="22"/>
    <n v="1540"/>
    <m/>
    <m/>
    <n v="1"/>
    <s v="45761Container q'ty"/>
    <s v="45761bulk"/>
    <n v="180"/>
    <s v="bulk"/>
    <s v="15KG설탕"/>
    <m/>
    <m/>
    <s v="SMLMBKK5A0863400"/>
  </r>
  <r>
    <x v="72"/>
    <s v="SPCGFS(시노관세사)"/>
    <s v="BSIU3143213"/>
    <s v="SM675715"/>
    <m/>
    <n v="1"/>
    <m/>
    <n v="22"/>
    <n v="1540"/>
    <m/>
    <m/>
    <n v="1"/>
    <s v="45761Container q'ty"/>
    <s v="45761bulk"/>
    <n v="180"/>
    <s v="bulk"/>
    <s v="15KG설탕"/>
    <m/>
    <m/>
    <s v="SMLMBKK5A0863400"/>
  </r>
  <r>
    <x v="72"/>
    <s v="SPCGFS(시노관세사)"/>
    <s v="CAIU6669016"/>
    <s v="SM675788"/>
    <m/>
    <n v="1"/>
    <m/>
    <n v="22"/>
    <n v="1540"/>
    <m/>
    <m/>
    <n v="1"/>
    <s v="45761Container q'ty"/>
    <s v="45761bulk"/>
    <n v="180"/>
    <s v="bulk"/>
    <s v="15KG설탕"/>
    <m/>
    <m/>
    <s v="SMLMBKK5A0863400"/>
  </r>
  <r>
    <x v="72"/>
    <s v="SPCGFS(시노관세사)"/>
    <s v="FCGU2250378"/>
    <s v="SM675753"/>
    <m/>
    <n v="1"/>
    <m/>
    <n v="22"/>
    <n v="1540"/>
    <m/>
    <m/>
    <n v="1"/>
    <s v="45761Container q'ty"/>
    <s v="45761bulk"/>
    <n v="180"/>
    <s v="bulk"/>
    <s v="15KG설탕"/>
    <m/>
    <m/>
    <s v="SMLMBKK5A0863400"/>
  </r>
  <r>
    <x v="72"/>
    <s v="SPCGFS(시노관세사)"/>
    <s v="FCGU2267787"/>
    <s v="SM675737"/>
    <m/>
    <n v="1"/>
    <m/>
    <n v="21"/>
    <n v="1540"/>
    <m/>
    <m/>
    <n v="1"/>
    <s v="45761Container q'ty"/>
    <s v="45761bulk"/>
    <n v="180"/>
    <s v="bulk"/>
    <s v="15KG설탕"/>
    <m/>
    <m/>
    <s v="SMLMBKK5A0863400"/>
  </r>
  <r>
    <x v="72"/>
    <s v="SPCGFS(시노관세사)"/>
    <s v="IPXU2121948"/>
    <s v="SM675703"/>
    <m/>
    <n v="1"/>
    <m/>
    <n v="21"/>
    <n v="1540"/>
    <m/>
    <m/>
    <n v="1"/>
    <s v="45761Container q'ty"/>
    <s v="45761bulk"/>
    <n v="180"/>
    <s v="bulk"/>
    <s v="15KG설탕"/>
    <m/>
    <m/>
    <s v="SMLMBKK5A0863400"/>
  </r>
  <r>
    <x v="73"/>
    <s v="코만"/>
    <s v="DFSU1882714"/>
    <s v="수리 63차"/>
    <m/>
    <n v="1"/>
    <m/>
    <n v="20"/>
    <n v="20"/>
    <m/>
    <m/>
    <n v="1"/>
    <s v="45762Container q'ty"/>
    <s v="45762Pallet "/>
    <n v="20"/>
    <s v="Pallet "/>
    <s v="수리 쓰리라차소스 435ml(튜브)"/>
    <m/>
    <m/>
    <s v="KTHSE2500284"/>
  </r>
  <r>
    <x v="73"/>
    <s v="코만"/>
    <s v="TCLU3530893"/>
    <s v="수리 64차"/>
    <m/>
    <n v="1"/>
    <m/>
    <n v="20"/>
    <n v="20"/>
    <m/>
    <m/>
    <n v="1"/>
    <s v="45762Container q'ty"/>
    <s v="45762Pallet "/>
    <n v="20"/>
    <s v="Pallet "/>
    <s v="수리 쓰리라차소스 435ml(튜브)"/>
    <m/>
    <m/>
    <s v="KTHSE2500284"/>
  </r>
  <r>
    <x v="73"/>
    <s v="코만"/>
    <s v="SEGU3278798"/>
    <s v="수리 65차"/>
    <m/>
    <n v="1"/>
    <m/>
    <n v="20"/>
    <n v="20"/>
    <m/>
    <m/>
    <n v="1"/>
    <s v="45762Container q'ty"/>
    <s v="45762Pallet "/>
    <n v="20"/>
    <s v="Pallet "/>
    <s v="수리 쓰리라차소스 5L"/>
    <m/>
    <m/>
    <s v="KTHSE2500284"/>
  </r>
  <r>
    <x v="73"/>
    <s v="코만"/>
    <s v="TEMU0420251"/>
    <s v="수리 58차"/>
    <m/>
    <n v="1"/>
    <m/>
    <n v="10"/>
    <n v="10"/>
    <m/>
    <m/>
    <n v="1"/>
    <s v="45762Container q'ty"/>
    <s v="45762Pallet "/>
    <n v="20"/>
    <s v="Pallet "/>
    <s v="하이몬 월남쌈소스 200ml"/>
    <m/>
    <m/>
    <s v="KTHSE2500283"/>
  </r>
  <r>
    <x v="73"/>
    <s v="코만"/>
    <s v="TEMU0420251"/>
    <s v="수리 58차"/>
    <m/>
    <m/>
    <m/>
    <n v="10"/>
    <n v="10"/>
    <m/>
    <m/>
    <n v="0"/>
    <s v="45762Container q'ty"/>
    <s v="45762Pallet "/>
    <m/>
    <s v="Pallet "/>
    <s v="하이몬 월남쌈소스 295ml"/>
    <m/>
    <m/>
    <s v="KTHSE2500283"/>
  </r>
  <r>
    <x v="73"/>
    <s v="SPCGFS(시노관세사)"/>
    <s v="SMCU2004773"/>
    <s v="SM675762"/>
    <m/>
    <n v="1"/>
    <m/>
    <n v="21"/>
    <n v="1540"/>
    <m/>
    <m/>
    <n v="1"/>
    <s v="45762Container q'ty"/>
    <s v="45762bulk"/>
    <n v="180"/>
    <s v="bulk"/>
    <s v="15KG설탕"/>
    <m/>
    <m/>
    <s v="SMLMBKK5A0863400"/>
  </r>
  <r>
    <x v="73"/>
    <s v="SPCGFS(시노관세사)"/>
    <s v="SMCU2017370"/>
    <s v="SM675754"/>
    <m/>
    <n v="1"/>
    <m/>
    <n v="21"/>
    <n v="1540"/>
    <m/>
    <m/>
    <n v="1"/>
    <s v="45762Container q'ty"/>
    <s v="45762bulk"/>
    <n v="180"/>
    <s v="bulk"/>
    <s v="15KG설탕"/>
    <m/>
    <m/>
    <s v="SMLMBKK5A0863400"/>
  </r>
  <r>
    <x v="73"/>
    <s v="SPCGFS(시노관세사)"/>
    <s v="SMCU2033180"/>
    <s v="SM675767"/>
    <m/>
    <n v="1"/>
    <m/>
    <n v="21"/>
    <n v="1540"/>
    <m/>
    <m/>
    <n v="1"/>
    <s v="45762Container q'ty"/>
    <s v="45762bulk"/>
    <n v="180"/>
    <s v="bulk"/>
    <s v="15KG설탕"/>
    <m/>
    <m/>
    <s v="SMLMBKK5A0863400"/>
  </r>
  <r>
    <x v="73"/>
    <s v="SPCGFS(시노관세사)"/>
    <s v="SMCU2036913"/>
    <s v="SM675749"/>
    <m/>
    <n v="1"/>
    <m/>
    <n v="21"/>
    <n v="1540"/>
    <m/>
    <m/>
    <n v="1"/>
    <s v="45762Container q'ty"/>
    <s v="45762bulk"/>
    <n v="180"/>
    <s v="bulk"/>
    <s v="15KG설탕"/>
    <m/>
    <m/>
    <s v="SMLMBKK5A0863400"/>
  </r>
  <r>
    <x v="73"/>
    <s v="비앤케이에이"/>
    <s v="LCL"/>
    <m/>
    <m/>
    <m/>
    <n v="1"/>
    <n v="5"/>
    <m/>
    <n v="5"/>
    <m/>
    <n v="0"/>
    <s v="45762Container q'ty"/>
    <s v="45762Pallet "/>
    <n v="5"/>
    <s v="Pallet "/>
    <s v="인고트(브랜드 MSG)"/>
    <m/>
    <m/>
    <s v="F2-250415"/>
  </r>
  <r>
    <x v="74"/>
    <s v="코만"/>
    <s v="NYKU3901341"/>
    <s v="안티치콜리 25차"/>
    <m/>
    <n v="1"/>
    <m/>
    <n v="3"/>
    <n v="3"/>
    <m/>
    <m/>
    <n v="1"/>
    <s v="45763Container q'ty"/>
    <s v="45763Pallet "/>
    <n v="20"/>
    <s v="Pallet "/>
    <s v="발사믹 식초 500ml"/>
    <m/>
    <m/>
    <s v="AMO250248"/>
  </r>
  <r>
    <x v="74"/>
    <s v="코만"/>
    <s v="NYKU3901341"/>
    <s v="안티치콜리 25차"/>
    <m/>
    <m/>
    <m/>
    <n v="7"/>
    <n v="7"/>
    <m/>
    <m/>
    <n v="0"/>
    <s v="45763Container q'ty"/>
    <s v="45763Pallet "/>
    <m/>
    <s v="Pallet "/>
    <s v="발사믹 식초 5L"/>
    <m/>
    <m/>
    <s v="AMO250248"/>
  </r>
  <r>
    <x v="74"/>
    <s v="코만"/>
    <s v="NYKU9763234"/>
    <s v="안티치콜리 1차"/>
    <m/>
    <n v="1"/>
    <m/>
    <n v="5"/>
    <n v="5"/>
    <m/>
    <m/>
    <n v="1"/>
    <s v="45763Container q'ty"/>
    <s v="45763Pallet "/>
    <n v="20"/>
    <s v="Pallet "/>
    <s v="레드와인 식초 500ml"/>
    <m/>
    <m/>
    <s v="AMO250343"/>
  </r>
  <r>
    <x v="74"/>
    <s v="코만"/>
    <s v="NYKU9763234"/>
    <s v="안티치콜리 1차"/>
    <m/>
    <m/>
    <m/>
    <n v="5"/>
    <n v="5"/>
    <m/>
    <m/>
    <n v="0"/>
    <s v="45763Container q'ty"/>
    <s v="45763Pallet "/>
    <m/>
    <s v="Pallet "/>
    <s v="화이트와인 식초 500ml"/>
    <m/>
    <m/>
    <s v="AMO250343"/>
  </r>
  <r>
    <x v="74"/>
    <s v="코만"/>
    <s v="ONEU2476055"/>
    <s v="안티치콜리 2차"/>
    <m/>
    <n v="1"/>
    <m/>
    <n v="10"/>
    <n v="10"/>
    <m/>
    <m/>
    <n v="1"/>
    <s v="45763Container q'ty"/>
    <s v="45763Pallet "/>
    <n v="20"/>
    <s v="Pallet "/>
    <s v="발사믹 크림 500ml"/>
    <m/>
    <m/>
    <s v="AMO2503431"/>
  </r>
  <r>
    <x v="74"/>
    <s v="케이비켐㈜"/>
    <s v="TCLU8286748"/>
    <n v="5112460"/>
    <n v="1"/>
    <m/>
    <m/>
    <n v="18"/>
    <m/>
    <n v="990"/>
    <m/>
    <n v="1"/>
    <s v="45763Container q'ty"/>
    <s v="45763Pallet "/>
    <n v="40"/>
    <s v="Pallet "/>
    <s v="합성수지"/>
    <m/>
    <m/>
    <s v="ONEYGOAF02096500"/>
  </r>
  <r>
    <x v="74"/>
    <s v="HS트레이딩"/>
    <s v="TCLU3708753"/>
    <s v="HAL437084"/>
    <m/>
    <n v="1"/>
    <m/>
    <n v="18"/>
    <n v="18"/>
    <m/>
    <m/>
    <n v="1"/>
    <s v="45763Container q'ty"/>
    <s v="45763Pallet "/>
    <n v="20"/>
    <s v="Pallet "/>
    <s v="DTECH 10L NAOX PET FOOD(액상)"/>
    <m/>
    <m/>
    <s v="HASLS22250202053"/>
  </r>
  <r>
    <x v="74"/>
    <s v="HS트레이딩"/>
    <s v="TCLU3708753"/>
    <s v="HAL437084"/>
    <m/>
    <m/>
    <m/>
    <n v="0"/>
    <n v="4"/>
    <m/>
    <m/>
    <n v="0"/>
    <s v="45763Container q'ty"/>
    <s v="45763Pallet "/>
    <m/>
    <s v="Pallet "/>
    <s v="DTECH 10L NAOX PET FOOD 샘플(액상)"/>
    <m/>
    <m/>
    <s v="HASLS22250202053"/>
  </r>
  <r>
    <x v="74"/>
    <s v="HS트레이딩"/>
    <s v="SKLU2022192"/>
    <s v="HAL437133"/>
    <m/>
    <n v="1"/>
    <m/>
    <n v="18"/>
    <n v="18"/>
    <m/>
    <m/>
    <n v="1"/>
    <s v="45763Container q'ty"/>
    <s v="45763Pallet "/>
    <n v="20"/>
    <s v="Pallet "/>
    <s v="DTECH 10L NAOX PET FOOD(액상)"/>
    <m/>
    <m/>
    <s v="HASLS22250202053"/>
  </r>
  <r>
    <x v="74"/>
    <s v="비앤케이에이"/>
    <s v="LCL"/>
    <m/>
    <m/>
    <m/>
    <n v="1"/>
    <n v="5"/>
    <m/>
    <n v="5"/>
    <m/>
    <n v="0"/>
    <s v="45763Container q'ty"/>
    <s v="45763Pallet "/>
    <n v="5"/>
    <s v="Pallet "/>
    <s v="인고트(브랜드 BANKA)"/>
    <m/>
    <m/>
    <s v="F2-250416"/>
  </r>
  <r>
    <x v="75"/>
    <s v="코만"/>
    <s v="TEMU0422383"/>
    <s v="타이와 2차"/>
    <m/>
    <n v="1"/>
    <m/>
    <n v="6"/>
    <n v="180"/>
    <m/>
    <m/>
    <n v="1"/>
    <s v="45764Container q'ty"/>
    <s v="45764bulk"/>
    <n v="70"/>
    <s v="bulk"/>
    <s v="멍빈누들 200g"/>
    <m/>
    <m/>
    <s v="KTHSE2500313"/>
  </r>
  <r>
    <x v="75"/>
    <s v="코만"/>
    <s v="TEMU0422383"/>
    <s v="타이와 2차"/>
    <m/>
    <m/>
    <m/>
    <n v="8"/>
    <n v="280"/>
    <m/>
    <m/>
    <n v="0"/>
    <s v="45764Container q'ty"/>
    <s v="45764bulk"/>
    <m/>
    <s v="bulk"/>
    <s v="멍빈누들 500g"/>
    <m/>
    <m/>
    <s v="KTHSE2500313"/>
  </r>
  <r>
    <x v="75"/>
    <s v="코만"/>
    <s v="TEMU0569707"/>
    <s v="스퀴드 2차"/>
    <m/>
    <n v="1"/>
    <m/>
    <n v="2"/>
    <n v="2"/>
    <m/>
    <m/>
    <n v="1"/>
    <s v="45764Container q'ty"/>
    <s v="45764Pallet "/>
    <n v="20"/>
    <s v="Pallet "/>
    <s v="스퀴드 휘시소스 300ml"/>
    <m/>
    <m/>
    <s v="HFIBKO254002"/>
  </r>
  <r>
    <x v="75"/>
    <s v="코만"/>
    <s v="TEMU0569707"/>
    <s v="스퀴드 2차"/>
    <m/>
    <m/>
    <m/>
    <n v="2"/>
    <n v="2"/>
    <m/>
    <m/>
    <n v="0"/>
    <s v="45764Container q'ty"/>
    <s v="45764Pallet "/>
    <m/>
    <s v="Pallet "/>
    <s v="스퀴드 휘시소스 700ml"/>
    <m/>
    <m/>
    <s v="HFIBKO254002"/>
  </r>
  <r>
    <x v="75"/>
    <s v="코만"/>
    <s v="TEMU0569707"/>
    <s v="스퀴드 2차"/>
    <m/>
    <m/>
    <m/>
    <n v="12"/>
    <n v="12"/>
    <m/>
    <m/>
    <n v="0"/>
    <s v="45764Container q'ty"/>
    <s v="45764Pallet "/>
    <m/>
    <s v="Pallet "/>
    <s v="스퀴드 휘시소스 4500ml"/>
    <m/>
    <m/>
    <s v="HFIBKO254002"/>
  </r>
  <r>
    <x v="75"/>
    <s v="코만"/>
    <s v="SKLU1809440"/>
    <s v="푸드블레싱 5차"/>
    <m/>
    <n v="1"/>
    <m/>
    <n v="20"/>
    <n v="20"/>
    <m/>
    <m/>
    <n v="1"/>
    <s v="45764Container q'ty"/>
    <s v="45764Pallet "/>
    <n v="20"/>
    <s v="Pallet "/>
    <s v="하이몬 칠리 샤브수끼소스 300ml"/>
    <m/>
    <m/>
    <s v="HFIBKO25400D"/>
  </r>
  <r>
    <x v="75"/>
    <s v="SPCGFS(시노관세사)"/>
    <s v="TYLU9180097"/>
    <s v="TYS662152"/>
    <n v="1"/>
    <m/>
    <m/>
    <n v="56"/>
    <n v="672"/>
    <m/>
    <m/>
    <n v="1"/>
    <s v="45764Container q'ty"/>
    <s v="45764bulk"/>
    <n v="180"/>
    <s v="bulk"/>
    <s v="딸기 다이스"/>
    <m/>
    <m/>
    <s v="TYSPQDSN250349"/>
  </r>
  <r>
    <x v="75"/>
    <s v="케이비켐㈜"/>
    <s v="ONEU1464234"/>
    <n v="710304"/>
    <n v="1"/>
    <m/>
    <m/>
    <n v="18"/>
    <m/>
    <n v="990"/>
    <m/>
    <n v="1"/>
    <s v="45764Container q'ty"/>
    <s v="45764Pallet "/>
    <n v="40"/>
    <s v="Pallet "/>
    <s v="합성수지"/>
    <m/>
    <m/>
    <s v="ONEYANRF01481400"/>
  </r>
  <r>
    <x v="75"/>
    <s v="HS트레이딩"/>
    <s v="HALU2359958"/>
    <s v="HAL437136"/>
    <m/>
    <n v="1"/>
    <m/>
    <n v="18"/>
    <n v="18"/>
    <m/>
    <m/>
    <n v="1"/>
    <s v="45764Container q'ty"/>
    <s v="45764Pallet "/>
    <n v="20"/>
    <s v="Pallet "/>
    <s v="DTECH 12L NAOX PET FOOD(액상)"/>
    <m/>
    <m/>
    <s v="HASLS22250202053"/>
  </r>
  <r>
    <x v="75"/>
    <s v="HS트레이딩"/>
    <s v="HALU2359958"/>
    <s v="HAL437136"/>
    <m/>
    <m/>
    <m/>
    <n v="0"/>
    <n v="4"/>
    <m/>
    <m/>
    <n v="0"/>
    <s v="45764Container q'ty"/>
    <s v="45764Pallet "/>
    <m/>
    <s v="Pallet "/>
    <s v="DTECH 12L NAOX PET FOOD 샘플(액상)"/>
    <m/>
    <m/>
    <s v="HASLS22250202053"/>
  </r>
  <r>
    <x v="75"/>
    <s v="스위치코리아"/>
    <s v="WDFU1221961"/>
    <s v="000192"/>
    <m/>
    <n v="1"/>
    <m/>
    <n v="0"/>
    <m/>
    <n v="401"/>
    <m/>
    <n v="1"/>
    <s v="45764Container q'ty"/>
    <s v="45764bulk"/>
    <n v="40"/>
    <s v="bulk"/>
    <s v="전자부품"/>
    <m/>
    <m/>
    <s v="WDFCGBF30942116"/>
  </r>
  <r>
    <x v="76"/>
    <s v="코만"/>
    <s v="SEGU2971940"/>
    <s v="수리 59차"/>
    <m/>
    <n v="1"/>
    <m/>
    <n v="20"/>
    <n v="20"/>
    <m/>
    <m/>
    <n v="1"/>
    <s v="45765Container q'ty"/>
    <s v="45765Pallet "/>
    <n v="20"/>
    <s v="Pallet "/>
    <s v="하이몬 월남쌈소스 295ml"/>
    <m/>
    <m/>
    <s v="KTHSE2500315"/>
  </r>
  <r>
    <x v="76"/>
    <s v="코만"/>
    <s v="FTAU1110790"/>
    <s v="수리 62차"/>
    <m/>
    <n v="1"/>
    <m/>
    <n v="3"/>
    <n v="3"/>
    <m/>
    <m/>
    <n v="1"/>
    <s v="45765Container q'ty"/>
    <s v="45765Pallet "/>
    <n v="20"/>
    <s v="Pallet "/>
    <s v="수리 칠리페이스트(볶음) 454g"/>
    <m/>
    <m/>
    <s v="KTHSE2500315"/>
  </r>
  <r>
    <x v="76"/>
    <s v="코만"/>
    <s v="FTAU1110790"/>
    <s v="수리 62차"/>
    <m/>
    <m/>
    <m/>
    <n v="9"/>
    <n v="9"/>
    <m/>
    <m/>
    <n v="0"/>
    <s v="45765Container q'ty"/>
    <s v="45765Pallet "/>
    <m/>
    <s v="Pallet "/>
    <s v="수리 칠리페이스트(볶음) 3kg"/>
    <m/>
    <m/>
    <s v="KTHSE2500315"/>
  </r>
  <r>
    <x v="76"/>
    <s v="코만"/>
    <s v="FTAU1110790"/>
    <s v="수리 62차"/>
    <m/>
    <m/>
    <m/>
    <n v="3"/>
    <n v="3"/>
    <m/>
    <m/>
    <n v="0"/>
    <s v="45765Container q'ty"/>
    <s v="45765Pallet "/>
    <m/>
    <s v="Pallet "/>
    <s v="수리 칠리페이스트(똠얌) 454g"/>
    <m/>
    <m/>
    <s v="KTHSE2500315"/>
  </r>
  <r>
    <x v="76"/>
    <s v="코만"/>
    <s v="FTAU1110790"/>
    <s v="수리 62차"/>
    <m/>
    <m/>
    <m/>
    <n v="5"/>
    <n v="5"/>
    <m/>
    <m/>
    <n v="0"/>
    <s v="45765Container q'ty"/>
    <s v="45765Pallet "/>
    <m/>
    <s v="Pallet "/>
    <s v="수리 칠리페이스트(똠얌) 3kg"/>
    <m/>
    <m/>
    <s v="KTHSE2500315"/>
  </r>
  <r>
    <x v="76"/>
    <s v="코만"/>
    <s v="KMTU7394774"/>
    <s v="수리 69차"/>
    <m/>
    <n v="1"/>
    <m/>
    <n v="12"/>
    <n v="12"/>
    <m/>
    <m/>
    <n v="1"/>
    <s v="45765Container q'ty"/>
    <s v="45765Pallet "/>
    <n v="20"/>
    <s v="Pallet "/>
    <s v="몬 스위트칠리소스 5L"/>
    <m/>
    <m/>
    <s v="KTHSE2500315"/>
  </r>
  <r>
    <x v="76"/>
    <s v="코만"/>
    <s v="KMTU7394774"/>
    <s v="수리 69차"/>
    <m/>
    <m/>
    <m/>
    <n v="3"/>
    <n v="3"/>
    <m/>
    <m/>
    <n v="0"/>
    <s v="45765Container q'ty"/>
    <s v="45765Pallet "/>
    <m/>
    <s v="Pallet "/>
    <s v="수리 옐로우커리페이스트 10kg(기존박스_흰색)"/>
    <m/>
    <m/>
    <s v="KTHSE2500315"/>
  </r>
  <r>
    <x v="76"/>
    <s v="코만"/>
    <s v="KMTU7394774"/>
    <s v="수리 69차"/>
    <m/>
    <m/>
    <m/>
    <n v="5"/>
    <n v="5"/>
    <m/>
    <m/>
    <n v="0"/>
    <s v="45765Container q'ty"/>
    <s v="45765Pallet "/>
    <m/>
    <s v="Pallet "/>
    <s v="수리 옐로우커리페이스트 10kg(신규박스_황색)"/>
    <m/>
    <m/>
    <s v="KTHSE2500315"/>
  </r>
  <r>
    <x v="76"/>
    <s v="코만"/>
    <s v="SEGU2421688"/>
    <s v="수리 70차"/>
    <m/>
    <n v="1"/>
    <m/>
    <n v="20"/>
    <n v="20"/>
    <m/>
    <m/>
    <n v="1"/>
    <s v="45765Container q'ty"/>
    <s v="45765Pallet "/>
    <n v="20"/>
    <s v="Pallet "/>
    <s v="몬 스위트칠리소스 200ml"/>
    <m/>
    <m/>
    <s v="KTHSE2500315"/>
  </r>
  <r>
    <x v="76"/>
    <s v="HS트레이딩"/>
    <s v="DYLU5149776"/>
    <s v="DYL725770"/>
    <n v="1"/>
    <m/>
    <m/>
    <n v="47"/>
    <m/>
    <n v="47"/>
    <m/>
    <n v="1"/>
    <s v="45765Container q'ty"/>
    <s v="45765Pallet "/>
    <n v="40"/>
    <s v="Pallet "/>
    <s v="LVL 단목"/>
    <m/>
    <m/>
    <s v="012504DU2ICN0169"/>
  </r>
  <r>
    <x v="76"/>
    <s v="시노관세사((주)면사랑)"/>
    <s v="LCL"/>
    <m/>
    <m/>
    <m/>
    <n v="1"/>
    <n v="5"/>
    <n v="132"/>
    <m/>
    <m/>
    <n v="0"/>
    <s v="45765Container q'ty"/>
    <s v="45765Pallet "/>
    <n v="5"/>
    <s v="Pallet "/>
    <s v="옥수수변정전분"/>
    <m/>
    <m/>
    <s v="QPSE5033556"/>
  </r>
  <r>
    <x v="77"/>
    <s v="코만"/>
    <s v="BMOU1303831"/>
    <s v="수리 72차"/>
    <m/>
    <n v="1"/>
    <m/>
    <n v="14"/>
    <n v="14"/>
    <m/>
    <m/>
    <n v="1"/>
    <s v="45768Container q'ty"/>
    <s v="45768Pallet "/>
    <n v="20"/>
    <s v="Pallet "/>
    <s v="몬 스위트칠리소스 5L"/>
    <m/>
    <m/>
    <s v="KTHSE2500315"/>
  </r>
  <r>
    <x v="77"/>
    <s v="코만"/>
    <s v="BMOU1303831"/>
    <s v="수리 72차"/>
    <m/>
    <m/>
    <m/>
    <n v="5"/>
    <n v="5"/>
    <m/>
    <m/>
    <n v="0"/>
    <s v="45768Container q'ty"/>
    <s v="45768Pallet "/>
    <m/>
    <s v="Pallet "/>
    <s v="수리 굴소스 5L"/>
    <m/>
    <m/>
    <s v="KTHSE2500315"/>
  </r>
  <r>
    <x v="77"/>
    <s v="코만"/>
    <s v="BMOU1303831"/>
    <s v="수리 72차"/>
    <m/>
    <m/>
    <m/>
    <n v="1"/>
    <n v="1"/>
    <m/>
    <m/>
    <n v="0"/>
    <s v="45768Container q'ty"/>
    <s v="45768Pallet "/>
    <m/>
    <s v="Pallet "/>
    <s v="수리 칠리오일 295ml"/>
    <m/>
    <m/>
    <s v="KTHSE2500315"/>
  </r>
  <r>
    <x v="77"/>
    <s v="코만"/>
    <s v="TEMU0269530"/>
    <s v="수리 73차"/>
    <m/>
    <n v="1"/>
    <m/>
    <n v="18"/>
    <n v="18"/>
    <m/>
    <m/>
    <n v="1"/>
    <s v="45768Container q'ty"/>
    <s v="45768Pallet "/>
    <n v="20"/>
    <s v="Pallet "/>
    <s v="몬 스위트칠리소스 5L"/>
    <m/>
    <m/>
    <s v="KTHSE2500315"/>
  </r>
  <r>
    <x v="77"/>
    <s v="코만"/>
    <s v="TEMU0269530"/>
    <s v="수리 73차"/>
    <m/>
    <m/>
    <m/>
    <n v="2"/>
    <n v="2"/>
    <m/>
    <m/>
    <n v="0"/>
    <s v="45768Container q'ty"/>
    <s v="45768Pallet "/>
    <m/>
    <s v="Pallet "/>
    <s v="수리 파타이소스 295ml"/>
    <m/>
    <m/>
    <s v="KTHSE2500315"/>
  </r>
  <r>
    <x v="77"/>
    <s v="코만"/>
    <s v="TEMU5393056"/>
    <s v="수리 74차"/>
    <m/>
    <n v="1"/>
    <m/>
    <n v="20"/>
    <n v="20"/>
    <m/>
    <m/>
    <n v="1"/>
    <s v="45768Container q'ty"/>
    <s v="45768Pallet "/>
    <n v="20"/>
    <s v="Pallet "/>
    <s v="수리 파타이소스 5L"/>
    <m/>
    <m/>
    <s v="KTHSE2500315"/>
  </r>
  <r>
    <x v="77"/>
    <s v="코만"/>
    <s v="TEMU4257498"/>
    <s v="수리 75차"/>
    <m/>
    <n v="1"/>
    <m/>
    <n v="15"/>
    <n v="15"/>
    <m/>
    <m/>
    <n v="1"/>
    <s v="45768Container q'ty"/>
    <s v="45768Pallet "/>
    <n v="20"/>
    <s v="Pallet "/>
    <s v="몬 스위트칠리소스 5L"/>
    <m/>
    <m/>
    <s v="KTHSE2500315"/>
  </r>
  <r>
    <x v="77"/>
    <s v="코만"/>
    <s v="TEMU4257498"/>
    <s v="수리 75차"/>
    <m/>
    <m/>
    <m/>
    <n v="5"/>
    <n v="5"/>
    <m/>
    <m/>
    <n v="0"/>
    <s v="45768Container q'ty"/>
    <s v="45768Pallet "/>
    <m/>
    <s v="Pallet "/>
    <s v="수리 호이신소스 435ml(튜브)"/>
    <m/>
    <m/>
    <s v="KTHSE2500315"/>
  </r>
  <r>
    <x v="77"/>
    <s v="케이비켐㈜"/>
    <s v="ONEU5413451"/>
    <n v="8178277"/>
    <n v="1"/>
    <m/>
    <m/>
    <n v="18"/>
    <m/>
    <n v="990"/>
    <m/>
    <n v="1"/>
    <s v="45768Container q'ty"/>
    <s v="45768Pallet "/>
    <n v="40"/>
    <s v="Pallet "/>
    <s v="합성수지"/>
    <m/>
    <m/>
    <s v="ONEYANRF02067500"/>
  </r>
  <r>
    <x v="78"/>
    <s v="코만"/>
    <s v="SEKU5852831"/>
    <s v="유니온 6차"/>
    <n v="1"/>
    <m/>
    <m/>
    <n v="23"/>
    <n v="1656"/>
    <m/>
    <m/>
    <n v="1"/>
    <s v="45769Container q'ty"/>
    <s v="45769bulk"/>
    <n v="200"/>
    <s v="bulk"/>
    <s v="몬 라이스누들 3mm 250g"/>
    <m/>
    <m/>
    <s v="KTHSE2500342"/>
  </r>
  <r>
    <x v="78"/>
    <s v="코만"/>
    <s v="SEKU5852831"/>
    <s v="유니온 6차"/>
    <m/>
    <m/>
    <m/>
    <n v="5"/>
    <n v="360"/>
    <m/>
    <m/>
    <n v="0"/>
    <s v="45769Container q'ty"/>
    <s v="45769bulk"/>
    <m/>
    <s v="bulk"/>
    <s v="몬 현미쌀국수 3mm 250g"/>
    <m/>
    <m/>
    <s v="KTHSE2500342"/>
  </r>
  <r>
    <x v="78"/>
    <s v="시노관세사((주)면사랑)"/>
    <s v="DRYU3124348"/>
    <n v="392977"/>
    <m/>
    <n v="1"/>
    <m/>
    <n v="20"/>
    <n v="800"/>
    <m/>
    <m/>
    <n v="1"/>
    <s v="45769Container q'ty"/>
    <s v="45769bulk"/>
    <n v="200"/>
    <s v="bulk"/>
    <s v="말토덱스트린20KG"/>
    <m/>
    <m/>
    <s v="CKCOTAO9008436"/>
  </r>
  <r>
    <x v="78"/>
    <s v="피알로지스틱(토호식품)"/>
    <s v="WDFU1216918"/>
    <s v="0289320"/>
    <m/>
    <n v="1"/>
    <m/>
    <n v="7"/>
    <n v="750"/>
    <m/>
    <m/>
    <n v="1"/>
    <s v="45769Container q'ty"/>
    <s v="45769bulk"/>
    <n v="240"/>
    <s v="bulk"/>
    <s v="후쿠진스케"/>
    <m/>
    <m/>
    <s v="WDFCREV21652121"/>
  </r>
  <r>
    <x v="78"/>
    <s v="피알로지스틱(토호식품)"/>
    <s v="WDFU1216918"/>
    <s v="0289320"/>
    <m/>
    <m/>
    <m/>
    <n v="3"/>
    <n v="300"/>
    <m/>
    <m/>
    <n v="0"/>
    <s v="45769Container q'ty"/>
    <s v="45769bulk"/>
    <n v="240"/>
    <s v="bulk"/>
    <s v="아오갓빠스케"/>
    <m/>
    <m/>
    <s v="WDFCREV21652121"/>
  </r>
  <r>
    <x v="78"/>
    <s v="피알로지스틱(토호식품)"/>
    <s v="WDFU1216918"/>
    <s v="0289320"/>
    <m/>
    <m/>
    <m/>
    <n v="1"/>
    <n v="100"/>
    <m/>
    <m/>
    <n v="0"/>
    <s v="45769Container q'ty"/>
    <s v="45769bulk"/>
    <n v="240"/>
    <s v="bulk"/>
    <s v="시바스케"/>
    <m/>
    <m/>
    <s v="WDFCREV21652121"/>
  </r>
  <r>
    <x v="78"/>
    <s v="피알로지스틱(토호식품)"/>
    <s v="WDFU1216918"/>
    <s v="0289320"/>
    <m/>
    <m/>
    <m/>
    <n v="7"/>
    <n v="800"/>
    <m/>
    <m/>
    <n v="0"/>
    <s v="45769Container q'ty"/>
    <s v="45769bulk"/>
    <n v="240"/>
    <s v="bulk"/>
    <s v="타카나"/>
    <m/>
    <m/>
    <s v="WDFCREV21652121"/>
  </r>
  <r>
    <x v="78"/>
    <s v="피알로지스틱(토호식품)"/>
    <s v="WDFU1216918"/>
    <s v="0289320"/>
    <m/>
    <m/>
    <m/>
    <n v="1"/>
    <n v="100"/>
    <m/>
    <m/>
    <n v="0"/>
    <s v="45769Container q'ty"/>
    <s v="45769bulk"/>
    <n v="240"/>
    <s v="bulk"/>
    <s v="타카나(매운맛)"/>
    <m/>
    <m/>
    <s v="WDFCREV21652121"/>
  </r>
  <r>
    <x v="78"/>
    <s v="피알로지스틱(토호식품)"/>
    <s v="STXU2028431"/>
    <s v="PANP796042"/>
    <m/>
    <m/>
    <m/>
    <n v="0"/>
    <n v="40"/>
    <m/>
    <m/>
    <n v="0"/>
    <s v="45769Container q'ty"/>
    <s v="45769bulk"/>
    <n v="240"/>
    <s v="bulk"/>
    <s v="공박스"/>
    <m/>
    <m/>
    <s v="JYPRQD2504063"/>
  </r>
  <r>
    <x v="79"/>
    <s v="코만"/>
    <s v="CAIU4743454"/>
    <s v="세계 27차"/>
    <n v="1"/>
    <m/>
    <m/>
    <n v="8"/>
    <n v="8"/>
    <m/>
    <m/>
    <n v="1"/>
    <s v="45770Container q'ty"/>
    <s v="45770Pallet "/>
    <n v="40"/>
    <s v="Pallet "/>
    <s v="뉴 월남쌈(사각16cm) 300g"/>
    <m/>
    <m/>
    <s v="PNCHCM2504010"/>
  </r>
  <r>
    <x v="79"/>
    <s v="코만"/>
    <s v="CAIU4743454"/>
    <s v="세계 27차"/>
    <m/>
    <m/>
    <m/>
    <n v="2"/>
    <n v="2"/>
    <m/>
    <m/>
    <n v="0"/>
    <s v="45770Container q'ty"/>
    <s v="45770Pallet "/>
    <m/>
    <s v="Pallet "/>
    <s v="뉴 월남쌈사탕수수(원형22cm) 500g"/>
    <m/>
    <m/>
    <s v="PNCHCM2504010"/>
  </r>
  <r>
    <x v="79"/>
    <s v="코만"/>
    <s v="CAIU4743454"/>
    <s v="세계 28차"/>
    <m/>
    <m/>
    <m/>
    <n v="10"/>
    <n v="10"/>
    <m/>
    <m/>
    <n v="0"/>
    <s v="45770Container q'ty"/>
    <s v="45770Pallet "/>
    <m/>
    <s v="Pallet "/>
    <s v="몬 현미월남쌈(원형16cm) 200g"/>
    <m/>
    <m/>
    <s v="PNCHCM2504010"/>
  </r>
  <r>
    <x v="79"/>
    <s v="HS트레이딩"/>
    <s v="NSSU7157095"/>
    <s v="DYL763282"/>
    <n v="1"/>
    <m/>
    <m/>
    <n v="40"/>
    <m/>
    <n v="86400"/>
    <m/>
    <n v="1"/>
    <s v="45770Container q'ty"/>
    <s v="45770Pallet "/>
    <n v="40"/>
    <s v="Pallet "/>
    <s v="칩블럭"/>
    <m/>
    <m/>
    <s v="COINC2504297"/>
  </r>
  <r>
    <x v="79"/>
    <s v="시노관세사((웰에프아이)"/>
    <s v="EAXU2030817"/>
    <s v="02336219"/>
    <m/>
    <n v="1"/>
    <m/>
    <n v="17"/>
    <n v="850"/>
    <m/>
    <m/>
    <n v="1"/>
    <s v="45770Container q'ty"/>
    <s v="45770bulk"/>
    <n v="200"/>
    <s v="bulk"/>
    <s v="말토덱스트린20KG"/>
    <m/>
    <m/>
    <s v="EASRE2165QI003"/>
  </r>
  <r>
    <x v="79"/>
    <s v="SPCGFS(시노관세사)"/>
    <s v="BEAU2598049"/>
    <s v="KMC638573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79"/>
    <s v="SPCGFS(시노관세사)"/>
    <s v="BEAU2849946"/>
    <s v="KMC709328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79"/>
    <s v="SPCGFS(시노관세사)"/>
    <s v="SEGU2450623"/>
    <s v="KMC709355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79"/>
    <s v="SPCGFS(시노관세사)"/>
    <s v="SEGU2462521"/>
    <s v="KMC709356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79"/>
    <s v="SPCGFS(시노관세사)"/>
    <s v="SEGU3122059"/>
    <s v="KMC709351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79"/>
    <s v="SPCGFS(시노관세사)"/>
    <s v="SEGU3276120"/>
    <s v="KMC638553"/>
    <m/>
    <n v="1"/>
    <m/>
    <n v="20"/>
    <n v="20"/>
    <m/>
    <m/>
    <n v="1"/>
    <s v="45770Container q'ty"/>
    <s v="45770Pallet "/>
    <n v="20"/>
    <s v="Pallet "/>
    <s v="톤백설탕"/>
    <m/>
    <m/>
    <s v="G3S6625040009"/>
  </r>
  <r>
    <x v="80"/>
    <s v="코만"/>
    <s v="BEAU4889167"/>
    <s v="세계 29차"/>
    <n v="1"/>
    <m/>
    <m/>
    <n v="10"/>
    <n v="10"/>
    <m/>
    <m/>
    <n v="1"/>
    <s v="45771Container q'ty"/>
    <s v="45771Pallet "/>
    <n v="40"/>
    <s v="Pallet "/>
    <s v="몬 월남쌈(원형16cm) 500g"/>
    <m/>
    <m/>
    <s v="PNCHCM2504011"/>
  </r>
  <r>
    <x v="80"/>
    <s v="코만"/>
    <s v="BEAU4889167"/>
    <s v="세계 30차"/>
    <m/>
    <m/>
    <m/>
    <n v="10"/>
    <n v="10"/>
    <m/>
    <m/>
    <n v="0"/>
    <s v="45771Container q'ty"/>
    <s v="45771Pallet "/>
    <m/>
    <s v="Pallet "/>
    <s v="몬 현미월남쌈(원형16cm) 200g"/>
    <m/>
    <m/>
    <s v="PNCHCM2504011"/>
  </r>
  <r>
    <x v="80"/>
    <s v="SPCGFS(시노관세사)"/>
    <s v="TCLU3768644"/>
    <s v="KMC638578"/>
    <m/>
    <n v="1"/>
    <m/>
    <n v="20"/>
    <n v="20"/>
    <m/>
    <m/>
    <n v="1"/>
    <s v="45771Container q'ty"/>
    <s v="45771Pallet "/>
    <n v="20"/>
    <s v="Pallet "/>
    <s v="톤백설탕"/>
    <m/>
    <m/>
    <s v="G3S6625040009"/>
  </r>
  <r>
    <x v="80"/>
    <s v="SPCGFS(시노관세사)"/>
    <s v="TEMU0276294"/>
    <s v="KMC638593"/>
    <m/>
    <n v="1"/>
    <m/>
    <n v="20"/>
    <n v="20"/>
    <m/>
    <m/>
    <n v="1"/>
    <s v="45771Container q'ty"/>
    <s v="45771Pallet "/>
    <n v="20"/>
    <s v="Pallet "/>
    <s v="톤백설탕"/>
    <m/>
    <m/>
    <s v="G3S6625040009"/>
  </r>
  <r>
    <x v="80"/>
    <s v="SPCGFS(시노관세사)"/>
    <s v="TEMU3109285"/>
    <s v="KMC709353"/>
    <m/>
    <n v="1"/>
    <m/>
    <n v="20"/>
    <n v="20"/>
    <m/>
    <m/>
    <n v="1"/>
    <s v="45771Container q'ty"/>
    <s v="45771Pallet "/>
    <n v="20"/>
    <s v="Pallet "/>
    <s v="톤백설탕"/>
    <m/>
    <m/>
    <s v="G3S6625040009"/>
  </r>
  <r>
    <x v="80"/>
    <s v="SPCGFS(시노관세사)"/>
    <s v="TEMU5030683"/>
    <s v="KMC709325"/>
    <m/>
    <n v="1"/>
    <m/>
    <n v="20"/>
    <n v="20"/>
    <m/>
    <m/>
    <n v="1"/>
    <s v="45771Container q'ty"/>
    <s v="45771Pallet "/>
    <n v="20"/>
    <s v="Pallet "/>
    <s v="톤백설탕"/>
    <m/>
    <m/>
    <s v="G3S6625040009"/>
  </r>
  <r>
    <x v="80"/>
    <s v="피알로지스틱(부강)"/>
    <s v="DFSU1870143"/>
    <s v="KSB853136"/>
    <m/>
    <n v="1"/>
    <m/>
    <n v="18"/>
    <n v="250"/>
    <m/>
    <m/>
    <n v="1"/>
    <s v="45771Container q'ty"/>
    <s v="45771bulk"/>
    <n v="210"/>
    <s v="bulk"/>
    <s v="Masuya Miso Awase Miso 10kg_ctm"/>
    <m/>
    <m/>
    <s v="HIJINH25040901"/>
  </r>
  <r>
    <x v="80"/>
    <s v="피알로지스틱(부강)"/>
    <s v="DFSU1870143"/>
    <s v="KSB853136"/>
    <m/>
    <m/>
    <m/>
    <n v="0"/>
    <n v="500"/>
    <m/>
    <m/>
    <n v="0"/>
    <s v="45771Container q'ty"/>
    <s v="45771bulk"/>
    <m/>
    <s v="bulk"/>
    <s v="Masuya Miso Awase Miso 1kg*10packs_ctn"/>
    <m/>
    <m/>
    <s v="HIJINH25040901"/>
  </r>
  <r>
    <x v="80"/>
    <s v="피알로지스틱(부강)"/>
    <s v="DFSU1870143"/>
    <s v="KSB853136"/>
    <m/>
    <m/>
    <m/>
    <n v="0"/>
    <n v="300"/>
    <m/>
    <m/>
    <n v="0"/>
    <s v="45771Container q'ty"/>
    <s v="45771bulk"/>
    <m/>
    <s v="bulk"/>
    <s v="Masuya Miso Koshi Kouji 1kg*10packs_ctn"/>
    <m/>
    <m/>
    <s v="HIJINH25040901"/>
  </r>
  <r>
    <x v="80"/>
    <s v="피알로지스틱(부강)"/>
    <s v="DFSU1870143"/>
    <s v="KSB853136"/>
    <m/>
    <m/>
    <m/>
    <n v="0"/>
    <n v="200"/>
    <m/>
    <m/>
    <n v="0"/>
    <s v="45771Container q'ty"/>
    <s v="45771bulk"/>
    <m/>
    <s v="bulk"/>
    <s v="Masuya Miso Akadashi Kouji 1kg*10packs_ctn"/>
    <m/>
    <m/>
    <s v="HIJINH25040901"/>
  </r>
  <r>
    <x v="80"/>
    <s v="피알로지스틱(부강)"/>
    <s v="DFSU1870143"/>
    <s v="KSB853136"/>
    <m/>
    <m/>
    <m/>
    <n v="0"/>
    <n v="10"/>
    <m/>
    <m/>
    <n v="0"/>
    <s v="45771Container q'ty"/>
    <s v="45771bulk"/>
    <m/>
    <s v="bulk"/>
    <s v="Easy cup moromi miso(90g*12packs)*10_ctn"/>
    <m/>
    <m/>
    <s v="HIJINH25040901"/>
  </r>
  <r>
    <x v="80"/>
    <s v="피알로지스틱(부강)"/>
    <s v="DFSU1870143"/>
    <s v="KSB853136"/>
    <m/>
    <m/>
    <m/>
    <n v="0"/>
    <n v="400"/>
    <m/>
    <m/>
    <n v="0"/>
    <s v="45771Container q'ty"/>
    <s v="45771bulk"/>
    <m/>
    <s v="bulk"/>
    <s v="Cup moromi miso 180g*12packs_ctn"/>
    <m/>
    <m/>
    <s v="HIJINH25040901"/>
  </r>
  <r>
    <x v="81"/>
    <s v="코만"/>
    <s v="FTAU1087561"/>
    <s v="펜타 8차"/>
    <m/>
    <n v="1"/>
    <m/>
    <n v="10"/>
    <n v="10"/>
    <m/>
    <m/>
    <n v="1"/>
    <s v="45772Container q'ty"/>
    <s v="45772Pallet "/>
    <n v="20"/>
    <s v="Pallet "/>
    <s v="하이몬 피넛월남쌈소스 230g"/>
    <m/>
    <m/>
    <s v="KTHSE2500352"/>
  </r>
  <r>
    <x v="81"/>
    <s v="코만"/>
    <s v="FTAU1087561"/>
    <s v="펜타 8차"/>
    <m/>
    <m/>
    <m/>
    <n v="10"/>
    <n v="10"/>
    <m/>
    <m/>
    <n v="0"/>
    <s v="45772Container q'ty"/>
    <s v="45772Pallet "/>
    <m/>
    <s v="Pallet "/>
    <s v="하이몬 피넛월남쌈소스 4,8kg"/>
    <m/>
    <m/>
    <s v="KTHSE2500352"/>
  </r>
  <r>
    <x v="81"/>
    <s v="코만"/>
    <s v="FTAU1126251"/>
    <s v="펜타 9차"/>
    <m/>
    <n v="1"/>
    <m/>
    <n v="6"/>
    <n v="6"/>
    <m/>
    <m/>
    <n v="1"/>
    <s v="45772Container q'ty"/>
    <s v="45772Pallet "/>
    <n v="20"/>
    <s v="Pallet "/>
    <s v="하이몬 피넛월남쌈소스 230g"/>
    <m/>
    <m/>
    <s v="KTHSE2500351"/>
  </r>
  <r>
    <x v="81"/>
    <s v="코만"/>
    <s v="FTAU1126251"/>
    <s v="펜타 9차"/>
    <m/>
    <m/>
    <m/>
    <n v="10"/>
    <n v="10"/>
    <m/>
    <m/>
    <n v="0"/>
    <s v="45772Container q'ty"/>
    <s v="45772Pallet "/>
    <m/>
    <s v="Pallet "/>
    <s v="하이몬 쌀국수장국 4,5kg"/>
    <m/>
    <m/>
    <s v="KTHSE2500351"/>
  </r>
  <r>
    <x v="81"/>
    <s v="코만"/>
    <s v="FTAU1126251"/>
    <s v="펜타 9차"/>
    <m/>
    <m/>
    <m/>
    <n v="2"/>
    <n v="2"/>
    <m/>
    <m/>
    <n v="0"/>
    <s v="45772Container q'ty"/>
    <s v="45772Pallet "/>
    <m/>
    <s v="Pallet "/>
    <s v="몬타이 피넛월남쌈소스(컬리용) 250ml"/>
    <m/>
    <m/>
    <s v="KTHSE2500351"/>
  </r>
  <r>
    <x v="81"/>
    <s v="코만"/>
    <s v="FTAU1126251"/>
    <s v="펜타 9차"/>
    <m/>
    <m/>
    <m/>
    <n v="2"/>
    <n v="2"/>
    <m/>
    <m/>
    <n v="0"/>
    <s v="45772Container q'ty"/>
    <s v="45772Pallet "/>
    <m/>
    <s v="Pallet "/>
    <s v="몬타이 스위트칠리소스(컬리용) 250ml"/>
    <m/>
    <m/>
    <s v="KTHSE2500351"/>
  </r>
  <r>
    <x v="81"/>
    <s v="피알로지스틱(토호식품)"/>
    <s v="MWLU2170902"/>
    <s v="CKL392438"/>
    <m/>
    <n v="1"/>
    <m/>
    <n v="1"/>
    <n v="100"/>
    <m/>
    <m/>
    <n v="1"/>
    <s v="45772Container q'ty"/>
    <s v="45772bulk"/>
    <n v="240"/>
    <s v="bulk"/>
    <s v="단무지"/>
    <m/>
    <m/>
    <s v="CKCOTAO2015799"/>
  </r>
  <r>
    <x v="81"/>
    <s v="피알로지스틱(토호식품)"/>
    <s v="MWLU2170902"/>
    <s v="CKL392438"/>
    <m/>
    <m/>
    <m/>
    <n v="4"/>
    <n v="400"/>
    <m/>
    <m/>
    <n v="0"/>
    <s v="45772Container q'ty"/>
    <s v="45772bulk"/>
    <n v="240"/>
    <s v="bulk"/>
    <s v="단무지 슬라이스"/>
    <m/>
    <m/>
    <s v="CKCOTAO2015799"/>
  </r>
  <r>
    <x v="81"/>
    <s v="피알로지스틱(토호식품)"/>
    <s v="MWLU2170902"/>
    <s v="CKL392438"/>
    <m/>
    <m/>
    <m/>
    <n v="5"/>
    <n v="500"/>
    <m/>
    <m/>
    <n v="0"/>
    <s v="45772Container q'ty"/>
    <s v="45772bulk"/>
    <n v="240"/>
    <s v="bulk"/>
    <s v="단무지 알밥"/>
    <m/>
    <m/>
    <s v="CKCOTAO2015799"/>
  </r>
  <r>
    <x v="81"/>
    <s v="피알로지스틱(토호식품)"/>
    <s v="MWLU2170902"/>
    <s v="CKL392438"/>
    <m/>
    <m/>
    <m/>
    <n v="2"/>
    <n v="200"/>
    <m/>
    <m/>
    <n v="0"/>
    <s v="45772Container q'ty"/>
    <s v="45772bulk"/>
    <n v="240"/>
    <s v="bulk"/>
    <s v="샌기리채"/>
    <m/>
    <m/>
    <s v="CKCOTAO2015799"/>
  </r>
  <r>
    <x v="81"/>
    <s v="피알로지스틱(토호식품)"/>
    <s v="MWLU2170902"/>
    <s v="CKL392438"/>
    <m/>
    <m/>
    <m/>
    <n v="5"/>
    <n v="500"/>
    <m/>
    <m/>
    <n v="0"/>
    <s v="45772Container q'ty"/>
    <s v="45772bulk"/>
    <n v="240"/>
    <s v="bulk"/>
    <s v="샌기리알밥"/>
    <m/>
    <m/>
    <s v="CKCOTAO2015799"/>
  </r>
  <r>
    <x v="81"/>
    <s v="피알로지스틱(토호식품)"/>
    <s v="MWLU2170902"/>
    <s v="CKL392438"/>
    <m/>
    <m/>
    <m/>
    <n v="2"/>
    <n v="200"/>
    <m/>
    <m/>
    <n v="0"/>
    <s v="45772Container q'ty"/>
    <s v="45772bulk"/>
    <n v="240"/>
    <s v="bulk"/>
    <s v="백단무지"/>
    <m/>
    <m/>
    <s v="CKCOTAO2015799"/>
  </r>
  <r>
    <x v="81"/>
    <s v="스위치코리아"/>
    <s v="WDFU1210680"/>
    <s v="048428"/>
    <m/>
    <n v="1"/>
    <m/>
    <n v="0"/>
    <m/>
    <n v="284"/>
    <m/>
    <n v="1"/>
    <s v="45772Container q'ty"/>
    <s v="45772bulk"/>
    <n v="40"/>
    <s v="bulk"/>
    <s v="전자부품"/>
    <m/>
    <m/>
    <s v="WDFCGBF30972116"/>
  </r>
  <r>
    <x v="81"/>
    <s v="시노로지스"/>
    <s v="BSIU3042809"/>
    <s v="NS2460841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1"/>
    <s v="시노로지스"/>
    <s v="DYLU2142187"/>
    <s v="NS2460878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1"/>
    <s v="시노로지스"/>
    <s v="NSSU0201621"/>
    <s v="NS2460834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1"/>
    <s v="시노로지스"/>
    <s v="SEKU1123493"/>
    <s v="NS2461687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1"/>
    <s v="시노로지스"/>
    <s v="SEKU1290762"/>
    <s v="NS2461606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1"/>
    <s v="시노로지스"/>
    <s v="SEKU1380167"/>
    <s v="NS2460829"/>
    <m/>
    <n v="1"/>
    <m/>
    <n v="20"/>
    <n v="20"/>
    <m/>
    <m/>
    <n v="1"/>
    <s v="45772Container q'ty"/>
    <s v="45772Pallet "/>
    <n v="20"/>
    <s v="Pallet "/>
    <s v="톤백설탕"/>
    <m/>
    <m/>
    <s v="NSSLLCICC2500160"/>
  </r>
  <r>
    <x v="82"/>
    <s v="시노로지스"/>
    <s v="DFSU1591935"/>
    <s v="NS2460979"/>
    <m/>
    <n v="1"/>
    <m/>
    <n v="20"/>
    <n v="20"/>
    <m/>
    <m/>
    <n v="1"/>
    <s v="45773Container q'ty"/>
    <s v="45773Pallet "/>
    <n v="20"/>
    <s v="Pallet "/>
    <s v="톤백설탕"/>
    <m/>
    <m/>
    <s v="NSSLLCICC2500160"/>
  </r>
  <r>
    <x v="82"/>
    <s v="시노로지스"/>
    <s v="NSSU0190039"/>
    <s v="NS2461680"/>
    <m/>
    <n v="1"/>
    <m/>
    <n v="20"/>
    <n v="20"/>
    <m/>
    <m/>
    <n v="1"/>
    <s v="45773Container q'ty"/>
    <s v="45773Pallet "/>
    <n v="20"/>
    <s v="Pallet "/>
    <s v="톤백설탕"/>
    <m/>
    <m/>
    <s v="NSSLLCICC2500160"/>
  </r>
  <r>
    <x v="83"/>
    <s v="코만"/>
    <s v="BEAU2928177"/>
    <s v="수리 77차"/>
    <m/>
    <n v="1"/>
    <m/>
    <n v="20"/>
    <n v="20"/>
    <m/>
    <m/>
    <n v="1"/>
    <s v="45775Container q'ty"/>
    <s v="45775Pallet "/>
    <n v="20"/>
    <s v="Pallet "/>
    <s v="몬 스위트칠리소스 295ml"/>
    <m/>
    <m/>
    <s v="KTHSE2500350"/>
  </r>
  <r>
    <x v="83"/>
    <s v="코만"/>
    <s v="SEGU2418529"/>
    <s v="수리 78차"/>
    <m/>
    <n v="1"/>
    <m/>
    <n v="20"/>
    <n v="20"/>
    <m/>
    <m/>
    <n v="1"/>
    <s v="45775Container q'ty"/>
    <s v="45775Pallet "/>
    <n v="20"/>
    <s v="Pallet "/>
    <s v="몬 스위트칠리소스 295ml"/>
    <m/>
    <m/>
    <s v="KTHSE2500350"/>
  </r>
  <r>
    <x v="83"/>
    <s v="코만"/>
    <s v="CAIU2427138"/>
    <s v="수리 79차"/>
    <m/>
    <n v="1"/>
    <m/>
    <n v="20"/>
    <n v="20"/>
    <m/>
    <m/>
    <n v="1"/>
    <s v="45775Container q'ty"/>
    <s v="45775Pallet "/>
    <n v="20"/>
    <s v="Pallet "/>
    <s v="몬 스위트칠리소스 5L"/>
    <m/>
    <m/>
    <s v="KTHSE2500350"/>
  </r>
  <r>
    <x v="83"/>
    <s v="시노로지스"/>
    <s v="SEKU1381414"/>
    <s v="NS2460869"/>
    <m/>
    <n v="1"/>
    <m/>
    <n v="20"/>
    <n v="20"/>
    <m/>
    <m/>
    <n v="1"/>
    <s v="45775Container q'ty"/>
    <s v="45775Pallet "/>
    <n v="20"/>
    <s v="Pallet "/>
    <s v="톤백설탕"/>
    <m/>
    <m/>
    <s v="NSSLLCICC2500160"/>
  </r>
  <r>
    <x v="83"/>
    <s v="시노로지스"/>
    <s v="SEKU1480660"/>
    <s v="NS2460814"/>
    <m/>
    <n v="1"/>
    <m/>
    <n v="20"/>
    <n v="20"/>
    <m/>
    <m/>
    <n v="1"/>
    <s v="45775Container q'ty"/>
    <s v="45775Pallet "/>
    <n v="20"/>
    <s v="Pallet "/>
    <s v="톤백설탕"/>
    <m/>
    <m/>
    <s v="NSSLLCICC2500160"/>
  </r>
  <r>
    <x v="84"/>
    <s v="코만"/>
    <s v="SEGU1853795"/>
    <s v="수리 80차"/>
    <m/>
    <n v="1"/>
    <m/>
    <n v="20"/>
    <n v="20"/>
    <m/>
    <m/>
    <n v="1"/>
    <s v="45776Container q'ty"/>
    <s v="45776Pallet "/>
    <n v="20"/>
    <s v="Pallet "/>
    <s v="수리 쓰리라차소스 435ml(튜브)"/>
    <m/>
    <m/>
    <s v="KTHSE2500350"/>
  </r>
  <r>
    <x v="84"/>
    <s v="코만"/>
    <s v="BEAU2321959"/>
    <s v="수리 81차"/>
    <m/>
    <n v="1"/>
    <m/>
    <n v="10"/>
    <n v="10"/>
    <m/>
    <m/>
    <n v="1"/>
    <s v="45776Container q'ty"/>
    <s v="45776Pallet "/>
    <n v="20"/>
    <s v="Pallet "/>
    <s v="몬 스위트칠리소스 5L"/>
    <m/>
    <m/>
    <s v="KTHSE2500350"/>
  </r>
  <r>
    <x v="84"/>
    <s v="코만"/>
    <s v="BEAU2321959"/>
    <s v="수리 81차"/>
    <m/>
    <m/>
    <m/>
    <n v="10"/>
    <n v="10"/>
    <m/>
    <m/>
    <n v="0"/>
    <s v="45776Container q'ty"/>
    <s v="45776Pallet "/>
    <m/>
    <s v="Pallet "/>
    <s v="몬 파인애플 월남쌈소스 295ml"/>
    <m/>
    <m/>
    <s v="KTHSE2500350"/>
  </r>
  <r>
    <x v="84"/>
    <s v="코만"/>
    <s v="TRHU3350059"/>
    <s v="수리 82차"/>
    <m/>
    <n v="1"/>
    <m/>
    <n v="17"/>
    <n v="17"/>
    <m/>
    <m/>
    <n v="1"/>
    <s v="45776Container q'ty"/>
    <s v="45776Pallet "/>
    <n v="20"/>
    <s v="Pallet "/>
    <s v="몬 스위트칠리소스 5L"/>
    <m/>
    <m/>
    <s v="KTHSE2500350"/>
  </r>
  <r>
    <x v="84"/>
    <s v="코만"/>
    <s v="TRHU3350059"/>
    <s v="수리 82차"/>
    <m/>
    <m/>
    <m/>
    <n v="2"/>
    <n v="2"/>
    <m/>
    <m/>
    <n v="0"/>
    <s v="45776Container q'ty"/>
    <s v="45776Pallet "/>
    <m/>
    <s v="Pallet "/>
    <s v="몬타이 월남쌈소스 250ml(컬리용)"/>
    <m/>
    <m/>
    <s v="KTHSE2500350"/>
  </r>
  <r>
    <x v="84"/>
    <s v="코만"/>
    <s v="TRHU3350059"/>
    <s v="수리 82차"/>
    <m/>
    <m/>
    <m/>
    <n v="1"/>
    <n v="1"/>
    <m/>
    <m/>
    <n v="0"/>
    <s v="45776Container q'ty"/>
    <s v="45776Pallet "/>
    <m/>
    <s v="Pallet "/>
    <s v="수리 스프링롤소스 435ml(튜브)"/>
    <m/>
    <m/>
    <s v="KTHSE2500350"/>
  </r>
  <r>
    <x v="84"/>
    <s v="코만"/>
    <s v="TEMU0190251"/>
    <s v="수리 84차"/>
    <m/>
    <n v="1"/>
    <m/>
    <n v="20"/>
    <n v="20"/>
    <m/>
    <m/>
    <n v="1"/>
    <s v="45776Container q'ty"/>
    <s v="45776Pallet "/>
    <n v="20"/>
    <s v="Pallet "/>
    <s v="몬 스위트칠리소스 295ml"/>
    <m/>
    <m/>
    <s v="KTHSE2500350"/>
  </r>
  <r>
    <x v="84"/>
    <s v="HS트레이딩"/>
    <s v="HLHU8359713"/>
    <s v="HAS1516359"/>
    <n v="1"/>
    <m/>
    <m/>
    <n v="40"/>
    <m/>
    <n v="86400"/>
    <m/>
    <n v="1"/>
    <s v="45776Container q'ty"/>
    <s v="45776Pallet "/>
    <n v="40"/>
    <s v="Pallet "/>
    <s v="칩블럭"/>
    <m/>
    <m/>
    <s v="012504MA7INC0748"/>
  </r>
  <r>
    <x v="85"/>
    <s v="코만"/>
    <s v="GCXU5905099"/>
    <s v="유니온 11차"/>
    <n v="1"/>
    <m/>
    <m/>
    <n v="14"/>
    <n v="1008"/>
    <m/>
    <m/>
    <n v="1"/>
    <s v="45777Container q'ty"/>
    <s v="45777bulk"/>
    <n v="200"/>
    <s v="bulk"/>
    <s v="몬 라이스누들 3mm 250g"/>
    <m/>
    <m/>
    <s v="KTHSE2500368"/>
  </r>
  <r>
    <x v="85"/>
    <s v="코만"/>
    <s v="GCXU5905099"/>
    <s v="유니온 11차"/>
    <m/>
    <m/>
    <m/>
    <n v="10"/>
    <n v="720"/>
    <m/>
    <m/>
    <n v="0"/>
    <s v="45777Container q'ty"/>
    <s v="45777bulk"/>
    <m/>
    <s v="bulk"/>
    <s v="몬 라이스누들 5mm 250g"/>
    <m/>
    <m/>
    <s v="KTHSE2500368"/>
  </r>
  <r>
    <x v="85"/>
    <s v="코만"/>
    <s v="GCXU5905099"/>
    <s v="유니온 11차"/>
    <m/>
    <m/>
    <m/>
    <n v="4"/>
    <n v="288"/>
    <m/>
    <m/>
    <n v="0"/>
    <s v="45777Container q'ty"/>
    <s v="45777bulk"/>
    <m/>
    <s v="bulk"/>
    <s v="몬 라이스누들 10mm 250g"/>
    <m/>
    <m/>
    <s v="KTHSE2500368"/>
  </r>
  <r>
    <x v="85"/>
    <s v="코만"/>
    <s v="BMOU6351684"/>
    <s v="유니온 12차"/>
    <n v="1"/>
    <m/>
    <m/>
    <n v="31"/>
    <n v="1860"/>
    <m/>
    <m/>
    <n v="1"/>
    <s v="45777Container q'ty"/>
    <s v="45777bulk"/>
    <n v="200"/>
    <s v="bulk"/>
    <s v="몬 버미셀리 250g"/>
    <m/>
    <m/>
    <s v="KTHSE2500367"/>
  </r>
  <r>
    <x v="85"/>
    <s v="코만"/>
    <s v="BEAU5238010"/>
    <s v="르네 39차"/>
    <n v="1"/>
    <m/>
    <m/>
    <n v="25"/>
    <n v="25"/>
    <m/>
    <m/>
    <n v="1"/>
    <s v="45777Container q'ty"/>
    <s v="45777Pallet "/>
    <n v="40"/>
    <s v="Pallet "/>
    <s v="홀그레인 머스타드 820g"/>
    <m/>
    <m/>
    <s v="OO35516"/>
  </r>
  <r>
    <x v="85"/>
    <s v="코만"/>
    <s v="BEAU5238010"/>
    <s v="르네 39차"/>
    <m/>
    <m/>
    <m/>
    <n v="10"/>
    <n v="10"/>
    <m/>
    <m/>
    <n v="0"/>
    <s v="45777Container q'ty"/>
    <s v="45777Pallet "/>
    <m/>
    <s v="Pallet "/>
    <s v="홀그레인 머스타드 5kg"/>
    <m/>
    <m/>
    <s v="OO35516"/>
  </r>
  <r>
    <x v="85"/>
    <s v="코만"/>
    <s v="TEMU8675454"/>
    <s v="르네 2차"/>
    <n v="1"/>
    <m/>
    <m/>
    <n v="25"/>
    <n v="25"/>
    <m/>
    <m/>
    <n v="1"/>
    <s v="45777Container q'ty"/>
    <s v="45777Pallet "/>
    <n v="40"/>
    <s v="Pallet "/>
    <s v="홀그레인 머스타드 820g"/>
    <m/>
    <m/>
    <s v="OO35645"/>
  </r>
  <r>
    <x v="85"/>
    <s v="코만"/>
    <s v="TEMU8675454"/>
    <s v="르네 2차"/>
    <m/>
    <m/>
    <m/>
    <n v="10"/>
    <n v="10"/>
    <m/>
    <m/>
    <n v="0"/>
    <s v="45777Container q'ty"/>
    <s v="45777Pallet "/>
    <m/>
    <s v="Pallet "/>
    <s v="홀그레인 머스타드 5kg"/>
    <m/>
    <m/>
    <s v="OO35645"/>
  </r>
  <r>
    <x v="85"/>
    <s v="HS트레이딩"/>
    <s v="CAAU8429500"/>
    <s v="SITR173922"/>
    <n v="1"/>
    <m/>
    <m/>
    <n v="18"/>
    <m/>
    <n v="18"/>
    <m/>
    <n v="1"/>
    <s v="45777Container q'ty"/>
    <s v="45777Pallet "/>
    <n v="40"/>
    <s v="Pallet "/>
    <s v="합판(11MM)"/>
    <m/>
    <m/>
    <s v="UIO25040198"/>
  </r>
  <r>
    <x v="85"/>
    <s v="SPCGFS(시노관세사)"/>
    <s v="LCL"/>
    <m/>
    <m/>
    <m/>
    <n v="1"/>
    <n v="2"/>
    <n v="60"/>
    <m/>
    <m/>
    <n v="0"/>
    <s v="45777Container q'ty"/>
    <s v="45777Pallet "/>
    <m/>
    <s v="Pallet "/>
    <s v="딸기 파우다"/>
    <m/>
    <m/>
    <s v="FQDiNC25003506"/>
  </r>
  <r>
    <x v="86"/>
    <s v="코만"/>
    <s v="ONEU1354279"/>
    <s v="르네 1차"/>
    <n v="1"/>
    <m/>
    <m/>
    <n v="15"/>
    <n v="15"/>
    <m/>
    <m/>
    <n v="1"/>
    <s v="45779Container q'ty"/>
    <s v="45779Pallet "/>
    <n v="40"/>
    <s v="Pallet "/>
    <s v="홀그레인 머스타드 820g"/>
    <m/>
    <m/>
    <s v="OO35517"/>
  </r>
  <r>
    <x v="86"/>
    <s v="코만"/>
    <s v="ONEU1354279"/>
    <s v="르네 1차"/>
    <m/>
    <m/>
    <m/>
    <n v="15"/>
    <n v="15"/>
    <m/>
    <m/>
    <n v="0"/>
    <s v="45779Container q'ty"/>
    <s v="45779Pallet "/>
    <m/>
    <s v="Pallet "/>
    <s v="홀그레인 머스타드 5kg"/>
    <m/>
    <m/>
    <s v="OO35517"/>
  </r>
  <r>
    <x v="86"/>
    <s v="코만"/>
    <s v="ONEU1354279"/>
    <s v="르네 1차"/>
    <m/>
    <m/>
    <m/>
    <n v="4"/>
    <n v="4"/>
    <m/>
    <m/>
    <n v="0"/>
    <s v="45779Container q'ty"/>
    <s v="45779Pallet "/>
    <m/>
    <s v="Pallet "/>
    <s v="디존 머스타드 850g"/>
    <m/>
    <m/>
    <s v="OO35517"/>
  </r>
  <r>
    <x v="86"/>
    <s v="코만"/>
    <s v="ONEU1354279"/>
    <s v="르네 1차"/>
    <m/>
    <m/>
    <m/>
    <n v="5"/>
    <n v="5"/>
    <m/>
    <m/>
    <n v="0"/>
    <s v="45779Container q'ty"/>
    <s v="45779Pallet "/>
    <m/>
    <s v="Pallet "/>
    <s v="디존 머스타드 5kg"/>
    <m/>
    <m/>
    <s v="OO35517"/>
  </r>
  <r>
    <x v="86"/>
    <s v="코만"/>
    <s v="TCNU3795797"/>
    <s v="르네 3차"/>
    <n v="1"/>
    <m/>
    <m/>
    <n v="31"/>
    <n v="31"/>
    <m/>
    <m/>
    <n v="1"/>
    <s v="45779Container q'ty"/>
    <s v="45779Pallet "/>
    <n v="40"/>
    <s v="Pallet "/>
    <s v="홀그레인 머스타드 820g"/>
    <m/>
    <m/>
    <s v="OO35644"/>
  </r>
  <r>
    <x v="86"/>
    <s v="코만"/>
    <s v="TRHU5389023"/>
    <s v="르네 4차"/>
    <n v="1"/>
    <m/>
    <m/>
    <n v="19"/>
    <n v="19"/>
    <m/>
    <m/>
    <n v="1"/>
    <s v="45779Container q'ty"/>
    <s v="45779Pallet "/>
    <n v="40"/>
    <s v="Pallet "/>
    <s v="홀그레인 머스타드 820g"/>
    <m/>
    <m/>
    <s v="OO35597"/>
  </r>
  <r>
    <x v="86"/>
    <s v="코만"/>
    <s v="TRHU5389023"/>
    <s v="르네 4차"/>
    <m/>
    <m/>
    <m/>
    <n v="20"/>
    <n v="20"/>
    <m/>
    <m/>
    <n v="0"/>
    <s v="45779Container q'ty"/>
    <s v="45779Pallet "/>
    <m/>
    <s v="Pallet "/>
    <s v="홀그레인 머스타드 5kg"/>
    <m/>
    <m/>
    <s v="OO35597"/>
  </r>
  <r>
    <x v="86"/>
    <s v="코만"/>
    <s v="NYKU9835062"/>
    <s v="안티치콜리 3차"/>
    <m/>
    <n v="1"/>
    <m/>
    <n v="3"/>
    <n v="3"/>
    <m/>
    <m/>
    <n v="1"/>
    <s v="45779Container q'ty"/>
    <s v="45779Pallet "/>
    <m/>
    <s v="Pallet "/>
    <s v="발사믹 식초 500ml"/>
    <m/>
    <m/>
    <s v="AMO250483"/>
  </r>
  <r>
    <x v="86"/>
    <s v="코만"/>
    <s v="NYKU9835062"/>
    <s v="안티치콜리 3차"/>
    <m/>
    <m/>
    <m/>
    <n v="7"/>
    <n v="7"/>
    <m/>
    <m/>
    <n v="0"/>
    <s v="45779Container q'ty"/>
    <s v="45779Pallet "/>
    <m/>
    <s v="Pallet "/>
    <s v="발사믹 식초 5L"/>
    <m/>
    <m/>
    <s v="AMO250483"/>
  </r>
  <r>
    <x v="86"/>
    <s v="케이비켐㈜"/>
    <s v="CRSU1447556"/>
    <s v="IT2170557"/>
    <m/>
    <n v="1"/>
    <m/>
    <n v="8"/>
    <m/>
    <n v="440"/>
    <m/>
    <n v="1"/>
    <s v="45779Container q'ty"/>
    <s v="45779Pallet "/>
    <n v="40"/>
    <s v="Pallet "/>
    <s v="합성수지"/>
    <m/>
    <m/>
    <s v="MAEU720639431"/>
  </r>
  <r>
    <x v="86"/>
    <s v="피알로지스틱(골든스톤)"/>
    <s v="ZHFU2813836"/>
    <s v="SNL716635"/>
    <m/>
    <n v="1"/>
    <m/>
    <n v="22"/>
    <m/>
    <n v="22"/>
    <m/>
    <n v="1"/>
    <s v="45779Container q'ty"/>
    <s v="45779bulk"/>
    <m/>
    <s v="bulk"/>
    <s v="ARTIFICIAL GRASS PRODUCTS"/>
    <m/>
    <m/>
    <s v="HSTE25041216HA"/>
  </r>
  <r>
    <x v="86"/>
    <s v="시노로지스"/>
    <s v="SKLU2412288"/>
    <s v="SKLCH012807"/>
    <m/>
    <n v="1"/>
    <m/>
    <n v="20"/>
    <n v="20"/>
    <m/>
    <m/>
    <n v="1"/>
    <s v="45779Container q'ty"/>
    <s v="45779Pallet "/>
    <n v="20"/>
    <s v="Pallet "/>
    <s v="톤백설탕"/>
    <m/>
    <m/>
    <s v="SNKO190250301311"/>
  </r>
  <r>
    <x v="86"/>
    <s v="시노로지스"/>
    <s v="SKLU2485520"/>
    <s v="SKLCH012810"/>
    <m/>
    <n v="1"/>
    <m/>
    <n v="20"/>
    <n v="20"/>
    <m/>
    <m/>
    <n v="1"/>
    <s v="45779Container q'ty"/>
    <s v="45779Pallet "/>
    <n v="20"/>
    <s v="Pallet "/>
    <s v="톤백설탕"/>
    <m/>
    <m/>
    <s v="SNKO190250301311"/>
  </r>
  <r>
    <x v="86"/>
    <s v="시노로지스"/>
    <s v="SKLU2427539"/>
    <s v="SKLCH012806"/>
    <m/>
    <n v="1"/>
    <m/>
    <n v="20"/>
    <n v="20"/>
    <m/>
    <m/>
    <n v="1"/>
    <s v="45779Container q'ty"/>
    <s v="45779Pallet "/>
    <n v="20"/>
    <s v="Pallet "/>
    <s v="톤백설탕"/>
    <m/>
    <m/>
    <s v="SNKO190250301311"/>
  </r>
  <r>
    <x v="87"/>
    <s v="코만"/>
    <s v="SEGU2402420"/>
    <s v="수리 97차"/>
    <m/>
    <n v="1"/>
    <m/>
    <n v="19"/>
    <n v="19"/>
    <m/>
    <m/>
    <n v="1"/>
    <s v="45784Container q'ty"/>
    <s v="45784Pallet "/>
    <n v="20"/>
    <s v="Pallet "/>
    <s v="몬 스위트칠리소스 5L"/>
    <m/>
    <m/>
    <s v="KTHSE2500377"/>
  </r>
  <r>
    <x v="87"/>
    <s v="코만"/>
    <s v="SEGU2402420"/>
    <s v="수리 97차"/>
    <m/>
    <m/>
    <m/>
    <n v="1"/>
    <n v="1"/>
    <m/>
    <m/>
    <n v="0"/>
    <s v="45784Container q'ty"/>
    <s v="45784Pallet "/>
    <m/>
    <s v="Pallet "/>
    <s v="몬 분짜소스 295ml"/>
    <m/>
    <m/>
    <s v="KTHSE2500377"/>
  </r>
  <r>
    <x v="87"/>
    <s v="시노관세사((주)면사랑)"/>
    <s v="TEMU0363784"/>
    <s v="CKL392460"/>
    <m/>
    <n v="1"/>
    <m/>
    <n v="25"/>
    <n v="1000"/>
    <m/>
    <m/>
    <n v="1"/>
    <s v="45784Container q'ty"/>
    <s v="45784bulk"/>
    <n v="200"/>
    <s v="bulk"/>
    <s v="포도당20KG"/>
    <m/>
    <m/>
    <s v="CKCOTAO9008437"/>
  </r>
  <r>
    <x v="87"/>
    <s v="비앤케이에이"/>
    <s v="LCL"/>
    <m/>
    <m/>
    <m/>
    <n v="1"/>
    <n v="3"/>
    <m/>
    <n v="3"/>
    <m/>
    <n v="0"/>
    <s v="45784Container q'ty"/>
    <s v="45784Pallet "/>
    <n v="5"/>
    <s v="Pallet "/>
    <s v="인고트(브랜드 BANKA)"/>
    <m/>
    <m/>
    <s v="F2-250507"/>
  </r>
  <r>
    <x v="87"/>
    <s v="HS트레이딩"/>
    <s v="DYLU5137142"/>
    <s v="DYL763363"/>
    <n v="1"/>
    <m/>
    <m/>
    <n v="20"/>
    <m/>
    <n v="43200"/>
    <m/>
    <n v="1"/>
    <s v="45784Container q'ty"/>
    <s v="45784Pallet "/>
    <n v="40"/>
    <s v="Pallet "/>
    <s v="칩블럭(90*70*85)"/>
    <m/>
    <m/>
    <s v="COINC2504333"/>
  </r>
  <r>
    <x v="87"/>
    <s v="HS트레이딩"/>
    <s v="DYLU5137142"/>
    <s v="DYL763363"/>
    <m/>
    <m/>
    <m/>
    <n v="20"/>
    <m/>
    <n v="54600"/>
    <m/>
    <n v="0"/>
    <s v="45784Container q'ty"/>
    <s v="45784Pallet "/>
    <m/>
    <s v="Pallet "/>
    <s v="칩블럭(75*75*75)"/>
    <m/>
    <m/>
    <s v="COINC2504333"/>
  </r>
  <r>
    <x v="87"/>
    <s v="시노로지스"/>
    <s v="SKLU2469452"/>
    <s v="SKLCH012811"/>
    <m/>
    <n v="1"/>
    <m/>
    <n v="20"/>
    <n v="20"/>
    <m/>
    <m/>
    <n v="1"/>
    <s v="45784Container q'ty"/>
    <s v="45784Pallet "/>
    <n v="20"/>
    <s v="Pallet "/>
    <s v="톤백설탕"/>
    <m/>
    <m/>
    <s v="SNKO190250301311"/>
  </r>
  <r>
    <x v="87"/>
    <s v="시노로지스"/>
    <s v="SKLU2491965"/>
    <s v="SKLCH012809"/>
    <m/>
    <n v="1"/>
    <m/>
    <n v="20"/>
    <n v="20"/>
    <m/>
    <m/>
    <n v="1"/>
    <s v="45784Container q'ty"/>
    <s v="45784Pallet "/>
    <n v="20"/>
    <s v="Pallet "/>
    <s v="톤백설탕"/>
    <m/>
    <m/>
    <s v="SNKO190250301311"/>
  </r>
  <r>
    <x v="87"/>
    <s v="시노로지스"/>
    <s v="HALU2308056"/>
    <s v="SKLCH012814"/>
    <m/>
    <n v="1"/>
    <m/>
    <n v="20"/>
    <n v="20"/>
    <m/>
    <m/>
    <n v="1"/>
    <s v="45784Container q'ty"/>
    <s v="45784Pallet "/>
    <n v="20"/>
    <s v="Pallet "/>
    <s v="톤백설탕"/>
    <m/>
    <m/>
    <s v="SNKO190250301311"/>
  </r>
  <r>
    <x v="87"/>
    <s v="시노로지스"/>
    <s v="HALU2425140"/>
    <s v="SKLCH012812"/>
    <m/>
    <n v="1"/>
    <m/>
    <n v="20"/>
    <n v="20"/>
    <m/>
    <m/>
    <n v="1"/>
    <s v="45784Container q'ty"/>
    <s v="45784Pallet "/>
    <n v="20"/>
    <s v="Pallet "/>
    <s v="톤백설탕"/>
    <m/>
    <m/>
    <s v="SNKO190250301311"/>
  </r>
  <r>
    <x v="87"/>
    <s v="시노로지스"/>
    <s v="SKLU2429320"/>
    <s v="SKLCH012813"/>
    <m/>
    <n v="1"/>
    <m/>
    <n v="20"/>
    <n v="20"/>
    <m/>
    <m/>
    <n v="1"/>
    <s v="45784Container q'ty"/>
    <s v="45784Pallet "/>
    <n v="20"/>
    <s v="Pallet "/>
    <s v="톤백설탕"/>
    <m/>
    <m/>
    <s v="SNKO190250301311"/>
  </r>
  <r>
    <x v="87"/>
    <s v="피알로지스틱(토호식품)"/>
    <s v="DFSU2767335"/>
    <s v="PANP655414"/>
    <m/>
    <n v="1"/>
    <m/>
    <n v="6"/>
    <n v="500"/>
    <m/>
    <m/>
    <n v="1"/>
    <s v="45784Container q'ty"/>
    <s v="45784bulk"/>
    <n v="240"/>
    <s v="bulk"/>
    <s v="백초생강"/>
    <m/>
    <m/>
    <s v="JYPRQD2504111"/>
  </r>
  <r>
    <x v="87"/>
    <s v="피알로지스틱(토호식품)"/>
    <s v="DFSU2767335"/>
    <s v="PANP655414"/>
    <m/>
    <m/>
    <m/>
    <n v="10"/>
    <n v="800"/>
    <m/>
    <m/>
    <n v="0"/>
    <s v="45784Container q'ty"/>
    <s v="45784bulk"/>
    <n v="240"/>
    <s v="bulk"/>
    <s v="적초생강"/>
    <m/>
    <m/>
    <s v="JYPRQD2504111"/>
  </r>
  <r>
    <x v="87"/>
    <s v="피알로지스틱(토호식품)"/>
    <s v="DFSU2767335"/>
    <s v="PANP655414"/>
    <m/>
    <m/>
    <m/>
    <n v="3"/>
    <n v="200"/>
    <m/>
    <m/>
    <n v="0"/>
    <s v="45784Container q'ty"/>
    <s v="45784bulk"/>
    <n v="240"/>
    <s v="bulk"/>
    <s v="적초생강(채)"/>
    <m/>
    <m/>
    <s v="JYPRQD2504111"/>
  </r>
  <r>
    <x v="87"/>
    <s v="피알로지스틱(토호식품)"/>
    <s v="DFSU2767335"/>
    <s v="PANP655414"/>
    <m/>
    <m/>
    <m/>
    <n v="3"/>
    <n v="200"/>
    <m/>
    <m/>
    <n v="0"/>
    <s v="45784Container q'ty"/>
    <s v="45784bulk"/>
    <n v="240"/>
    <s v="bulk"/>
    <s v="백초생강(채)"/>
    <m/>
    <m/>
    <s v="JYPRQD2504111"/>
  </r>
  <r>
    <x v="87"/>
    <s v="피알로지스틱(토호식품)"/>
    <s v="DFSU2767335"/>
    <s v="PANP655414"/>
    <m/>
    <m/>
    <m/>
    <n v="0"/>
    <n v="40"/>
    <m/>
    <m/>
    <n v="0"/>
    <s v="45784Container q'ty"/>
    <s v="45784bulk"/>
    <n v="240"/>
    <s v="bulk"/>
    <s v="공박스"/>
    <m/>
    <m/>
    <s v="JYPRQD2504111"/>
  </r>
  <r>
    <x v="87"/>
    <s v="피알로지스틱(세계주철산업)"/>
    <s v="CICU9553750"/>
    <s v="0185632"/>
    <m/>
    <n v="1"/>
    <m/>
    <n v="20"/>
    <m/>
    <n v="20"/>
    <m/>
    <n v="1"/>
    <s v="45784Container q'ty"/>
    <s v="45784Pallet "/>
    <n v="20"/>
    <s v="Pallet "/>
    <s v="CAST IRON DRAIN"/>
    <m/>
    <m/>
    <s v="TMXGICHD7000018B"/>
  </r>
  <r>
    <x v="87"/>
    <s v="스위치코리아"/>
    <s v="WDFU1219584"/>
    <s v="000108"/>
    <m/>
    <n v="1"/>
    <m/>
    <n v="0"/>
    <m/>
    <n v="211"/>
    <m/>
    <n v="1"/>
    <s v="45784Container q'ty"/>
    <s v="45784bulk"/>
    <n v="40"/>
    <s v="bulk"/>
    <s v="전자부품"/>
    <m/>
    <m/>
    <s v="WDFCGBF31002116"/>
  </r>
  <r>
    <x v="88"/>
    <s v="코만"/>
    <s v="CAIU7655763"/>
    <s v="세계 31차"/>
    <n v="1"/>
    <m/>
    <m/>
    <n v="7"/>
    <n v="7"/>
    <m/>
    <m/>
    <n v="1"/>
    <s v="45785Container q'ty"/>
    <s v="45785Pallet "/>
    <n v="40"/>
    <s v="Pallet "/>
    <s v="뉴 월남쌈(원형16cm) 300g"/>
    <m/>
    <m/>
    <s v="PNCHCM2504012"/>
  </r>
  <r>
    <x v="88"/>
    <s v="코만"/>
    <s v="CAIU7655763"/>
    <s v="세계 32차"/>
    <m/>
    <m/>
    <m/>
    <n v="3"/>
    <n v="3"/>
    <m/>
    <m/>
    <n v="0"/>
    <s v="45785Container q'ty"/>
    <s v="45785Pallet "/>
    <m/>
    <s v="Pallet "/>
    <s v="뉴 월남쌈(원형18cm) 300g"/>
    <m/>
    <m/>
    <s v="PNCHCM2504012"/>
  </r>
  <r>
    <x v="88"/>
    <s v="코만"/>
    <s v="CAIU7655763"/>
    <s v="세계 32차"/>
    <m/>
    <m/>
    <m/>
    <n v="10"/>
    <n v="10"/>
    <m/>
    <m/>
    <n v="0"/>
    <s v="45785Container q'ty"/>
    <s v="45785Pallet "/>
    <m/>
    <s v="Pallet "/>
    <s v="몬 월남쌈(원형16cm) 200g"/>
    <m/>
    <m/>
    <s v="PNCHCM2504012"/>
  </r>
  <r>
    <x v="88"/>
    <s v="시노로지스"/>
    <s v="HALU2361087"/>
    <s v="SKLCH012838"/>
    <m/>
    <n v="1"/>
    <m/>
    <n v="20"/>
    <n v="20"/>
    <m/>
    <m/>
    <n v="1"/>
    <s v="45785Container q'ty"/>
    <s v="45785Pallet "/>
    <n v="20"/>
    <s v="Pallet "/>
    <s v="톤백설탕"/>
    <m/>
    <m/>
    <s v="SNKO190250301311"/>
  </r>
  <r>
    <x v="88"/>
    <s v="시노로지스"/>
    <s v="SKLU2325408"/>
    <s v="SKLCH012839"/>
    <m/>
    <n v="1"/>
    <m/>
    <n v="20"/>
    <n v="20"/>
    <m/>
    <m/>
    <n v="1"/>
    <s v="45785Container q'ty"/>
    <s v="45785Pallet "/>
    <n v="20"/>
    <s v="Pallet "/>
    <s v="톤백설탕"/>
    <m/>
    <m/>
    <s v="SNKO190250301311"/>
  </r>
  <r>
    <x v="88"/>
    <s v="시노로지스"/>
    <s v="SKLU2326847"/>
    <s v="SKLCH012831"/>
    <m/>
    <n v="1"/>
    <m/>
    <n v="20"/>
    <n v="20"/>
    <m/>
    <m/>
    <n v="1"/>
    <s v="45785Container q'ty"/>
    <s v="45785Pallet "/>
    <n v="20"/>
    <s v="Pallet "/>
    <s v="톤백설탕"/>
    <m/>
    <m/>
    <s v="SNKO190250301311"/>
  </r>
  <r>
    <x v="88"/>
    <s v="시노로지스"/>
    <s v="SKLU2363922"/>
    <s v="SKLCH012832"/>
    <m/>
    <n v="1"/>
    <m/>
    <n v="20"/>
    <n v="20"/>
    <m/>
    <m/>
    <n v="1"/>
    <s v="45785Container q'ty"/>
    <s v="45785Pallet "/>
    <n v="20"/>
    <s v="Pallet "/>
    <s v="톤백설탕"/>
    <m/>
    <m/>
    <s v="SNKO190250301311"/>
  </r>
  <r>
    <x v="88"/>
    <s v="시노로지스"/>
    <s v="SKLU2481798"/>
    <s v="SKLCH012830"/>
    <m/>
    <n v="1"/>
    <m/>
    <n v="20"/>
    <n v="20"/>
    <m/>
    <m/>
    <n v="1"/>
    <s v="45785Container q'ty"/>
    <s v="45785Pallet "/>
    <n v="20"/>
    <s v="Pallet "/>
    <s v="톤백설탕"/>
    <m/>
    <m/>
    <s v="SNKO190250301311"/>
  </r>
  <r>
    <x v="88"/>
    <s v="케이비켐㈜"/>
    <s v="ONEU5998243"/>
    <s v="LSCTL16368"/>
    <n v="1"/>
    <m/>
    <m/>
    <n v="18"/>
    <m/>
    <n v="990"/>
    <m/>
    <n v="1"/>
    <s v="45785Container q'ty"/>
    <s v="45785Pallet "/>
    <n v="40"/>
    <s v="Pallet "/>
    <s v="합성수지"/>
    <m/>
    <m/>
    <s v="ONEYGOAF07524600"/>
  </r>
  <r>
    <x v="88"/>
    <s v="HS트레이딩"/>
    <s v="DYLU5115605"/>
    <s v="DYL763367"/>
    <n v="1"/>
    <m/>
    <m/>
    <n v="34"/>
    <m/>
    <n v="34"/>
    <m/>
    <n v="1"/>
    <s v="45785Container q'ty"/>
    <s v="45785Pallet "/>
    <n v="40"/>
    <s v="Pallet "/>
    <s v="LVL 단목"/>
    <m/>
    <m/>
    <s v="DHAN25040150"/>
  </r>
  <r>
    <x v="88"/>
    <s v="HS트레이딩"/>
    <s v="DYLU5168903"/>
    <s v="DYL763368"/>
    <n v="1"/>
    <m/>
    <m/>
    <n v="40"/>
    <m/>
    <n v="40"/>
    <m/>
    <n v="1"/>
    <s v="45785Container q'ty"/>
    <s v="45785Pallet "/>
    <n v="40"/>
    <s v="Pallet "/>
    <s v="LVL 단목"/>
    <m/>
    <m/>
    <s v="DHAN25040150"/>
  </r>
  <r>
    <x v="88"/>
    <s v="비앤케이에이"/>
    <s v="LCL"/>
    <m/>
    <m/>
    <m/>
    <n v="1"/>
    <n v="5"/>
    <m/>
    <n v="5"/>
    <m/>
    <n v="0"/>
    <s v="45785Container q'ty"/>
    <s v="45785Pallet "/>
    <n v="5"/>
    <s v="Pallet "/>
    <s v="인고트(브랜드 BANKA)"/>
    <m/>
    <m/>
    <s v="F2-250508"/>
  </r>
  <r>
    <x v="88"/>
    <s v="비앤케이에이"/>
    <s v="LCL(2)"/>
    <m/>
    <m/>
    <m/>
    <n v="1"/>
    <n v="5"/>
    <m/>
    <n v="5"/>
    <m/>
    <n v="0"/>
    <s v="45785Container q'ty"/>
    <s v="45785Pallet "/>
    <n v="5"/>
    <s v="Pallet "/>
    <s v="인고트(브랜드 MSG)"/>
    <m/>
    <m/>
    <s v="F2-250508(2)"/>
  </r>
  <r>
    <x v="89"/>
    <s v="SPCGFS(시노관세사)"/>
    <s v="FBLU0074264"/>
    <s v="PCLU102597"/>
    <n v="1"/>
    <m/>
    <m/>
    <n v="16"/>
    <n v="883"/>
    <m/>
    <m/>
    <n v="1"/>
    <s v="45786Container q'ty"/>
    <s v="45786Pallet "/>
    <m/>
    <s v="Pallet "/>
    <s v="블루베리 믹스필링(GFS25-0183)"/>
    <m/>
    <m/>
    <s v="SJTJ25050001"/>
  </r>
  <r>
    <x v="89"/>
    <s v="SPCGFS(시노관세사)"/>
    <s v="FBLU0074264"/>
    <s v="PCLU102597"/>
    <m/>
    <m/>
    <m/>
    <n v="9"/>
    <n v="458"/>
    <m/>
    <m/>
    <n v="0"/>
    <s v="45786Container q'ty"/>
    <s v="45786Pallet "/>
    <m/>
    <s v="Pallet "/>
    <s v="블루베리 믹스필링(GFS25-0194)"/>
    <m/>
    <m/>
    <s v="SJTJ25050001"/>
  </r>
  <r>
    <x v="89"/>
    <s v="케이비켐㈜"/>
    <s v="TRHU6467244"/>
    <s v="LSCTL16368"/>
    <n v="1"/>
    <m/>
    <m/>
    <n v="18"/>
    <m/>
    <n v="990"/>
    <m/>
    <n v="1"/>
    <s v="45786Container q'ty"/>
    <s v="45786Pallet "/>
    <n v="40"/>
    <s v="Pallet "/>
    <s v="합성수지"/>
    <m/>
    <m/>
    <s v="ONEYGOAF07524600"/>
  </r>
  <r>
    <x v="89"/>
    <s v="HS트레이딩"/>
    <s v="UETU2304154"/>
    <s v="T118217"/>
    <m/>
    <n v="1"/>
    <m/>
    <n v="20"/>
    <m/>
    <n v="800"/>
    <m/>
    <n v="1"/>
    <s v="45786Container q'ty"/>
    <s v="45786Pallet "/>
    <n v="20"/>
    <s v="Pallet "/>
    <s v="산화마그네슘"/>
    <m/>
    <m/>
    <s v="COAU7259159190"/>
  </r>
  <r>
    <x v="89"/>
    <s v="HS트레이딩"/>
    <s v="WBPU2002120"/>
    <s v="T115485"/>
    <m/>
    <n v="1"/>
    <m/>
    <n v="20"/>
    <m/>
    <n v="800"/>
    <m/>
    <n v="1"/>
    <s v="45786Container q'ty"/>
    <s v="45786Pallet "/>
    <n v="20"/>
    <s v="Pallet "/>
    <s v="산화마그네슘"/>
    <m/>
    <m/>
    <s v="COAU7259159190"/>
  </r>
  <r>
    <x v="89"/>
    <s v="피알로지스틱(토호식품)"/>
    <s v="SEGU3500293"/>
    <s v="SITZ401530"/>
    <m/>
    <n v="1"/>
    <m/>
    <n v="15"/>
    <n v="445"/>
    <m/>
    <m/>
    <n v="1"/>
    <s v="45786Container q'ty"/>
    <s v="45786bulk"/>
    <n v="240"/>
    <s v="bulk"/>
    <s v="목이버섯600g"/>
    <m/>
    <m/>
    <s v="XMZXE2509NIN324"/>
  </r>
  <r>
    <x v="89"/>
    <s v="피알로지스틱(토호식품)"/>
    <s v="SEGU3500293"/>
    <s v="SITZ401530"/>
    <m/>
    <m/>
    <m/>
    <n v="1"/>
    <n v="50"/>
    <m/>
    <m/>
    <n v="0"/>
    <s v="45786Container q'ty"/>
    <s v="45786bulk"/>
    <n v="240"/>
    <s v="bulk"/>
    <s v="목이버섯60g"/>
    <m/>
    <m/>
    <s v="XMZXE2509NIN324"/>
  </r>
  <r>
    <x v="89"/>
    <s v="피알로지스틱(차마요)"/>
    <s v="FCIU5971400"/>
    <s v="JCSC282048"/>
    <m/>
    <n v="1"/>
    <m/>
    <n v="30"/>
    <n v="630"/>
    <m/>
    <m/>
    <n v="1"/>
    <s v="45786Container q'ty"/>
    <s v="45786bulk"/>
    <n v="240"/>
    <s v="bulk"/>
    <s v="식품"/>
    <m/>
    <m/>
    <s v="XHXGINC2505002"/>
  </r>
  <r>
    <x v="90"/>
    <m/>
    <m/>
    <m/>
    <m/>
    <m/>
    <m/>
    <m/>
    <m/>
    <m/>
    <m/>
    <n v="0"/>
    <s v="Container q'ty"/>
    <s v=""/>
    <m/>
    <m/>
    <m/>
    <m/>
    <m/>
    <m/>
  </r>
  <r>
    <x v="90"/>
    <s v="SPCGFS(시노관세사)"/>
    <m/>
    <m/>
    <m/>
    <n v="1"/>
    <m/>
    <n v="19"/>
    <n v="750"/>
    <m/>
    <m/>
    <n v="1"/>
    <s v="Container q'ty"/>
    <s v="Pallet "/>
    <m/>
    <s v="Pallet "/>
    <s v="바이탈 밀 글루텐"/>
    <m/>
    <m/>
    <s v="HLCUANR250175820"/>
  </r>
  <r>
    <x v="90"/>
    <s v="SPCGFS(시노관세사)"/>
    <m/>
    <m/>
    <m/>
    <n v="1"/>
    <m/>
    <n v="17"/>
    <n v="1175"/>
    <m/>
    <m/>
    <n v="1"/>
    <s v="Container q'ty"/>
    <s v="bulk"/>
    <n v="200"/>
    <s v="bulk"/>
    <s v="홀 커널 스위트콘"/>
    <m/>
    <m/>
    <s v="KMTCBKK3620757"/>
  </r>
  <r>
    <x v="90"/>
    <s v="시노관세사(밀리벳)"/>
    <s v="PCLU2164651"/>
    <s v="PCL785207"/>
    <m/>
    <n v="1"/>
    <m/>
    <n v="16"/>
    <n v="1350"/>
    <m/>
    <m/>
    <n v="1"/>
    <s v="Container q'ty"/>
    <s v="bulk"/>
    <m/>
    <s v="bulk"/>
    <s v="연유"/>
    <m/>
    <m/>
    <s v="F1HCS2504223"/>
  </r>
  <r>
    <x v="90"/>
    <m/>
    <m/>
    <m/>
    <m/>
    <m/>
    <m/>
    <m/>
    <m/>
    <m/>
    <m/>
    <n v="0"/>
    <s v="Container q'ty"/>
    <s v=""/>
    <m/>
    <m/>
    <m/>
    <m/>
    <m/>
    <m/>
  </r>
  <r>
    <x v="90"/>
    <s v="HS트레이딩"/>
    <m/>
    <m/>
    <n v="1"/>
    <m/>
    <m/>
    <n v="18"/>
    <m/>
    <n v="18"/>
    <m/>
    <n v="1"/>
    <s v="Container q'ty"/>
    <s v="Pallet "/>
    <n v="40"/>
    <s v="Pallet "/>
    <s v="합판(MM)"/>
    <m/>
    <m/>
    <m/>
  </r>
  <r>
    <x v="90"/>
    <s v="HS트레이딩"/>
    <m/>
    <m/>
    <n v="1"/>
    <m/>
    <m/>
    <n v="18"/>
    <m/>
    <n v="18"/>
    <m/>
    <n v="1"/>
    <s v="Container q'ty"/>
    <s v="Pallet "/>
    <n v="40"/>
    <s v="Pallet "/>
    <s v="합판(MM)"/>
    <m/>
    <m/>
    <m/>
  </r>
  <r>
    <x v="90"/>
    <s v="HS트레이딩"/>
    <m/>
    <m/>
    <m/>
    <n v="1"/>
    <m/>
    <n v="18"/>
    <n v="18"/>
    <m/>
    <m/>
    <n v="1"/>
    <s v="Container q'ty"/>
    <s v="Pallet "/>
    <n v="20"/>
    <s v="Pallet "/>
    <s v="DTECH 10L NAOX PET FOOD(액상)"/>
    <m/>
    <m/>
    <m/>
  </r>
  <r>
    <x v="90"/>
    <s v="HS트레이딩"/>
    <m/>
    <m/>
    <m/>
    <m/>
    <m/>
    <n v="0"/>
    <n v="4"/>
    <m/>
    <m/>
    <n v="0"/>
    <s v="Container q'ty"/>
    <s v="Pallet "/>
    <m/>
    <s v="Pallet "/>
    <s v="DTECH 10L NAOX PET FOOD 샘플(액상)"/>
    <m/>
    <m/>
    <m/>
  </r>
  <r>
    <x v="90"/>
    <s v="HS트레이딩"/>
    <m/>
    <m/>
    <m/>
    <n v="1"/>
    <m/>
    <n v="18"/>
    <n v="18"/>
    <m/>
    <m/>
    <n v="1"/>
    <s v="Container q'ty"/>
    <s v="Pallet "/>
    <n v="20"/>
    <s v="Pallet "/>
    <s v="DTECH 10L NAOX PET FOOD(액상)"/>
    <m/>
    <m/>
    <m/>
  </r>
  <r>
    <x v="90"/>
    <s v="HS트레이딩"/>
    <m/>
    <m/>
    <m/>
    <m/>
    <m/>
    <n v="0"/>
    <n v="4"/>
    <m/>
    <m/>
    <n v="0"/>
    <s v="Container q'ty"/>
    <s v="Pallet "/>
    <m/>
    <s v="Pallet "/>
    <s v="DTECH 10L NAOX PET FOOD 샘플(액상)"/>
    <m/>
    <m/>
    <m/>
  </r>
  <r>
    <x v="90"/>
    <s v="HS트레이딩"/>
    <m/>
    <m/>
    <m/>
    <n v="1"/>
    <m/>
    <n v="18"/>
    <n v="18"/>
    <m/>
    <m/>
    <n v="1"/>
    <s v="Container q'ty"/>
    <s v="Pallet "/>
    <n v="20"/>
    <s v="Pallet "/>
    <s v="DTECH 10L NAOX PET FOOD(액상)"/>
    <m/>
    <m/>
    <m/>
  </r>
  <r>
    <x v="90"/>
    <s v="HS트레이딩"/>
    <m/>
    <m/>
    <m/>
    <n v="1"/>
    <m/>
    <n v="18"/>
    <n v="18"/>
    <m/>
    <m/>
    <n v="1"/>
    <s v="Container q'ty"/>
    <s v="Pallet "/>
    <n v="20"/>
    <s v="Pallet "/>
    <s v="DTECH 12L NAOX PET FOOD(액상)"/>
    <m/>
    <m/>
    <m/>
  </r>
  <r>
    <x v="90"/>
    <s v="HS트레이딩"/>
    <m/>
    <m/>
    <m/>
    <m/>
    <m/>
    <n v="0"/>
    <n v="4"/>
    <m/>
    <m/>
    <n v="0"/>
    <s v="Container q'ty"/>
    <s v="Pallet "/>
    <m/>
    <s v="Pallet "/>
    <s v="DTECH 12L NAOX PET FOOD 샘플(액상)"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s v="HS트레이딩"/>
    <m/>
    <m/>
    <m/>
    <n v="1"/>
    <m/>
    <n v="20"/>
    <n v="20"/>
    <m/>
    <m/>
    <n v="1"/>
    <s v="Container q'ty"/>
    <s v="bulk"/>
    <n v="20"/>
    <s v="bulk"/>
    <s v="15KG설탕"/>
    <m/>
    <m/>
    <s v="KMTCTH01030409"/>
  </r>
  <r>
    <x v="90"/>
    <m/>
    <m/>
    <m/>
    <m/>
    <m/>
    <m/>
    <m/>
    <m/>
    <m/>
    <m/>
    <n v="0"/>
    <s v="Container q'ty"/>
    <s v=""/>
    <m/>
    <m/>
    <m/>
    <m/>
    <m/>
    <m/>
  </r>
  <r>
    <x v="91"/>
    <s v="HS트레이딩"/>
    <s v="HLHU8423520"/>
    <s v="HHPH017686"/>
    <n v="1"/>
    <m/>
    <m/>
    <n v="40"/>
    <m/>
    <n v="86400"/>
    <m/>
    <n v="1"/>
    <s v="45789Container q'ty"/>
    <s v="45789Pallet "/>
    <n v="40"/>
    <s v="Pallet "/>
    <s v="칩블럭"/>
    <m/>
    <m/>
    <s v="012504MA7INC1069"/>
  </r>
  <r>
    <x v="91"/>
    <s v="HS트레이딩"/>
    <m/>
    <m/>
    <m/>
    <n v="1"/>
    <m/>
    <n v="20"/>
    <n v="20"/>
    <m/>
    <m/>
    <n v="1"/>
    <s v="45789Container q'ty"/>
    <s v="45789Pallet "/>
    <n v="20"/>
    <s v="Pallet "/>
    <s v="톤백설탕"/>
    <m/>
    <m/>
    <s v="HASLS22250302629"/>
  </r>
  <r>
    <x v="91"/>
    <s v="HS트레이딩"/>
    <m/>
    <m/>
    <m/>
    <n v="1"/>
    <m/>
    <n v="20"/>
    <n v="20"/>
    <m/>
    <m/>
    <n v="1"/>
    <s v="45789Container q'ty"/>
    <s v="45789Pallet "/>
    <n v="20"/>
    <s v="Pallet "/>
    <s v="톤백설탕"/>
    <m/>
    <m/>
    <s v="HASLS22250302629"/>
  </r>
  <r>
    <x v="91"/>
    <s v="HS트레이딩"/>
    <m/>
    <m/>
    <m/>
    <n v="1"/>
    <m/>
    <n v="20"/>
    <n v="20"/>
    <m/>
    <m/>
    <n v="1"/>
    <s v="45789Container q'ty"/>
    <s v="45789Pallet "/>
    <n v="20"/>
    <s v="Pallet "/>
    <s v="톤백설탕"/>
    <m/>
    <m/>
    <s v="HASLS22250302629"/>
  </r>
  <r>
    <x v="91"/>
    <s v="HS트레이딩"/>
    <m/>
    <m/>
    <m/>
    <n v="1"/>
    <m/>
    <n v="20"/>
    <n v="20"/>
    <m/>
    <m/>
    <n v="1"/>
    <s v="45789Container q'ty"/>
    <s v="45789Pallet "/>
    <n v="20"/>
    <s v="Pallet "/>
    <s v="톤백설탕"/>
    <m/>
    <m/>
    <s v="HASLS22250302629"/>
  </r>
  <r>
    <x v="91"/>
    <s v="HS트레이딩"/>
    <m/>
    <m/>
    <m/>
    <n v="1"/>
    <m/>
    <n v="20"/>
    <n v="20"/>
    <m/>
    <m/>
    <n v="1"/>
    <s v="45789Container q'ty"/>
    <s v="45789Pallet "/>
    <n v="20"/>
    <s v="Pallet "/>
    <s v="톤백설탕"/>
    <m/>
    <m/>
    <s v="HASLS22250302629"/>
  </r>
  <r>
    <x v="92"/>
    <s v="HS트레이딩"/>
    <m/>
    <m/>
    <m/>
    <n v="1"/>
    <m/>
    <n v="20"/>
    <n v="20"/>
    <m/>
    <m/>
    <n v="1"/>
    <s v="45790Container q'ty"/>
    <s v="45790Pallet "/>
    <n v="20"/>
    <s v="Pallet "/>
    <s v="톤백설탕"/>
    <m/>
    <m/>
    <s v="HASLS22250302629"/>
  </r>
  <r>
    <x v="92"/>
    <s v="HS트레이딩"/>
    <m/>
    <m/>
    <m/>
    <n v="1"/>
    <m/>
    <n v="20"/>
    <n v="20"/>
    <m/>
    <m/>
    <n v="1"/>
    <s v="45790Container q'ty"/>
    <s v="45790Pallet "/>
    <n v="20"/>
    <s v="Pallet "/>
    <s v="톤백설탕"/>
    <m/>
    <m/>
    <s v="HASLS22250302629"/>
  </r>
  <r>
    <x v="92"/>
    <s v="HS트레이딩"/>
    <m/>
    <m/>
    <m/>
    <n v="1"/>
    <m/>
    <n v="20"/>
    <n v="20"/>
    <m/>
    <m/>
    <n v="1"/>
    <s v="45790Container q'ty"/>
    <s v="45790Pallet "/>
    <n v="20"/>
    <s v="Pallet "/>
    <s v="톤백설탕"/>
    <m/>
    <m/>
    <s v="HASLS22250302629"/>
  </r>
  <r>
    <x v="92"/>
    <s v="HS트레이딩"/>
    <m/>
    <m/>
    <m/>
    <n v="1"/>
    <m/>
    <n v="20"/>
    <n v="20"/>
    <m/>
    <m/>
    <n v="1"/>
    <s v="45790Container q'ty"/>
    <s v="45790Pallet "/>
    <n v="20"/>
    <s v="Pallet "/>
    <s v="톤백설탕"/>
    <m/>
    <m/>
    <s v="HASLS22250302629"/>
  </r>
  <r>
    <x v="92"/>
    <s v="HS트레이딩"/>
    <m/>
    <m/>
    <m/>
    <n v="1"/>
    <m/>
    <n v="20"/>
    <n v="20"/>
    <m/>
    <m/>
    <n v="1"/>
    <s v="45790Container q'ty"/>
    <s v="45790Pallet "/>
    <n v="20"/>
    <s v="Pallet "/>
    <s v="톤백설탕"/>
    <m/>
    <m/>
    <s v="HASLS22250302629"/>
  </r>
  <r>
    <x v="90"/>
    <m/>
    <m/>
    <m/>
    <m/>
    <m/>
    <m/>
    <m/>
    <m/>
    <m/>
    <m/>
    <n v="0"/>
    <s v="Container q'ty"/>
    <s v=""/>
    <m/>
    <m/>
    <m/>
    <m/>
    <m/>
    <m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s v="HS트레이딩"/>
    <m/>
    <m/>
    <m/>
    <n v="1"/>
    <m/>
    <n v="20"/>
    <n v="20"/>
    <m/>
    <m/>
    <n v="1"/>
    <s v="Container q'ty"/>
    <s v="Pallet "/>
    <n v="20"/>
    <s v="Pallet "/>
    <s v="톤백설탕"/>
    <m/>
    <m/>
    <s v="KMTCTH01027536"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1"/>
    <s v="코만"/>
    <m/>
    <s v="수리 109차"/>
    <m/>
    <n v="1"/>
    <m/>
    <n v="19"/>
    <n v="19"/>
    <m/>
    <m/>
    <n v="1"/>
    <s v="45789Container q'ty"/>
    <s v="45789Pallet "/>
    <m/>
    <s v="Pallet "/>
    <s v="몬 스위트칠리소스 5L"/>
    <m/>
    <m/>
    <s v="KTHSE2500379"/>
  </r>
  <r>
    <x v="91"/>
    <s v="코만"/>
    <m/>
    <s v="시암 3차"/>
    <m/>
    <m/>
    <m/>
    <n v="1"/>
    <n v="1"/>
    <m/>
    <m/>
    <n v="0"/>
    <s v="45789Container q'ty"/>
    <s v="45789Pallet "/>
    <m/>
    <s v="Pallet "/>
    <s v="타마린 페이스트 10kg"/>
    <m/>
    <m/>
    <s v="KTHSE2500380"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1"/>
    <s v="케이비켐㈜"/>
    <m/>
    <m/>
    <n v="1"/>
    <m/>
    <m/>
    <n v="18"/>
    <m/>
    <m/>
    <m/>
    <n v="1"/>
    <s v="45789Container q'ty"/>
    <s v="45789Pallet "/>
    <n v="40"/>
    <s v="Pallet "/>
    <s v="합성수지"/>
    <m/>
    <m/>
    <s v="SNKO190250402959"/>
  </r>
  <r>
    <x v="92"/>
    <s v="케이비켐㈜"/>
    <m/>
    <m/>
    <n v="1"/>
    <m/>
    <m/>
    <n v="18"/>
    <m/>
    <m/>
    <m/>
    <n v="1"/>
    <s v="45790Container q'ty"/>
    <s v="45790Pallet "/>
    <n v="40"/>
    <s v="Pallet "/>
    <s v="합성수지"/>
    <m/>
    <m/>
    <s v="SNKO190250402959"/>
  </r>
  <r>
    <x v="93"/>
    <s v="케이비켐㈜"/>
    <m/>
    <m/>
    <n v="1"/>
    <m/>
    <m/>
    <n v="18"/>
    <m/>
    <n v="990"/>
    <m/>
    <n v="1"/>
    <s v="45791Container q'ty"/>
    <s v="45791Pallet "/>
    <n v="40"/>
    <s v="Pallet "/>
    <s v="합성수지"/>
    <m/>
    <m/>
    <s v="ONEYANRF05433500"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n v="0"/>
    <s v="Container q'ty"/>
    <s v=""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  <r>
    <x v="90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AEA25-2D62-4C25-AB36-FC12D1A0759D}" name="피벗 테이블2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4:C5" firstHeaderRow="0" firstDataRow="1" firstDataCol="1"/>
  <pivotFields count="24">
    <pivotField axis="axisRow" showAll="0">
      <items count="241">
        <item h="1" m="1" x="63"/>
        <item h="1" sd="0" m="1" x="64"/>
        <item h="1" sd="0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sd="0" m="1" x="186"/>
        <item h="1" sd="0" m="1" x="187"/>
        <item h="1" m="1" x="188"/>
        <item h="1" x="54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10"/>
        <item h="1" m="1" x="209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9"/>
        <item h="1" m="1" x="228"/>
        <item h="1" m="1" x="218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9"/>
        <item h="1" m="1" x="230"/>
        <item h="1" m="1" x="231"/>
        <item h="1" m="1" x="232"/>
        <item h="1" m="1" x="233"/>
        <item m="1" x="234"/>
        <item m="1" x="235"/>
        <item m="1" x="236"/>
        <item m="1" x="237"/>
        <item m="1" x="238"/>
        <item m="1" x="239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8"/>
        <item h="1" x="59"/>
        <item h="1" x="60"/>
        <item h="1" x="61"/>
        <item h="1" x="62"/>
        <item h="1" x="57"/>
        <item t="default"/>
      </items>
    </pivotField>
    <pivotField axis="axisRow" showAll="0">
      <items count="40">
        <item x="4"/>
        <item m="1" x="26"/>
        <item x="1"/>
        <item m="1" x="28"/>
        <item x="7"/>
        <item x="2"/>
        <item x="12"/>
        <item m="1" x="29"/>
        <item x="16"/>
        <item x="9"/>
        <item m="1" x="25"/>
        <item m="1" x="30"/>
        <item m="1" x="23"/>
        <item m="1" x="32"/>
        <item m="1" x="21"/>
        <item m="1" x="24"/>
        <item m="1" x="22"/>
        <item m="1" x="27"/>
        <item x="13"/>
        <item x="3"/>
        <item x="0"/>
        <item m="1" x="33"/>
        <item x="15"/>
        <item x="11"/>
        <item m="1" x="31"/>
        <item x="6"/>
        <item m="1" x="34"/>
        <item x="20"/>
        <item m="1" x="35"/>
        <item m="1" x="36"/>
        <item m="1" x="37"/>
        <item m="1" x="38"/>
        <item x="5"/>
        <item x="8"/>
        <item x="10"/>
        <item x="14"/>
        <item x="17"/>
        <item x="18"/>
        <item x="19"/>
        <item t="default"/>
      </items>
    </pivotField>
    <pivotField axis="axisRow" showAll="0">
      <items count="1631">
        <item m="1" x="840"/>
        <item x="149"/>
        <item m="1" x="888"/>
        <item m="1" x="1328"/>
        <item m="1" x="1097"/>
        <item m="1" x="870"/>
        <item m="1" x="1309"/>
        <item m="1" x="898"/>
        <item m="1" x="1316"/>
        <item m="1" x="1178"/>
        <item m="1" x="1358"/>
        <item m="1" x="1362"/>
        <item m="1" x="1345"/>
        <item m="1" x="1091"/>
        <item m="1" x="1010"/>
        <item m="1" x="744"/>
        <item m="1" x="1359"/>
        <item m="1" x="1177"/>
        <item m="1" x="1042"/>
        <item m="1" x="913"/>
        <item m="1" x="596"/>
        <item m="1" x="615"/>
        <item m="1" x="616"/>
        <item m="1" x="1366"/>
        <item m="1" x="555"/>
        <item m="1" x="850"/>
        <item m="1" x="936"/>
        <item m="1" x="717"/>
        <item m="1" x="657"/>
        <item m="1" x="1011"/>
        <item m="1" x="1051"/>
        <item m="1" x="1168"/>
        <item m="1" x="1348"/>
        <item m="1" x="1318"/>
        <item m="1" x="1295"/>
        <item m="1" x="675"/>
        <item m="1" x="1248"/>
        <item m="1" x="1296"/>
        <item m="1" x="865"/>
        <item m="1" x="1118"/>
        <item m="1" x="1119"/>
        <item m="1" x="986"/>
        <item m="1" x="798"/>
        <item m="1" x="714"/>
        <item m="1" x="1158"/>
        <item m="1" x="914"/>
        <item m="1" x="709"/>
        <item m="1" x="1043"/>
        <item m="1" x="708"/>
        <item m="1" x="932"/>
        <item m="1" x="745"/>
        <item m="1" x="482"/>
        <item m="1" x="669"/>
        <item m="1" x="541"/>
        <item m="1" x="671"/>
        <item m="1" x="606"/>
        <item m="1" x="436"/>
        <item m="1" x="1122"/>
        <item m="1" x="891"/>
        <item m="1" x="662"/>
        <item m="1" x="1301"/>
        <item m="1" x="987"/>
        <item m="1" x="701"/>
        <item m="1" x="1273"/>
        <item m="1" x="1230"/>
        <item m="1" x="1282"/>
        <item m="1" x="842"/>
        <item m="1" x="577"/>
        <item m="1" x="733"/>
        <item m="1" x="1165"/>
        <item m="1" x="485"/>
        <item m="1" x="724"/>
        <item m="1" x="843"/>
        <item m="1" x="1195"/>
        <item m="1" x="795"/>
        <item m="1" x="992"/>
        <item m="1" x="474"/>
        <item m="1" x="527"/>
        <item m="1" x="1267"/>
        <item m="1" x="1000"/>
        <item m="1" x="434"/>
        <item m="1" x="1159"/>
        <item m="1" x="466"/>
        <item m="1" x="695"/>
        <item m="1" x="972"/>
        <item m="1" x="911"/>
        <item m="1" x="728"/>
        <item m="1" x="949"/>
        <item m="1" x="994"/>
        <item m="1" x="1046"/>
        <item m="1" x="1071"/>
        <item m="1" x="793"/>
        <item m="1" x="1115"/>
        <item m="1" x="1280"/>
        <item m="1" x="1233"/>
        <item m="1" x="1274"/>
        <item m="1" x="1188"/>
        <item m="1" x="592"/>
        <item m="1" x="1093"/>
        <item m="1" x="811"/>
        <item m="1" x="883"/>
        <item m="1" x="1081"/>
        <item m="1" x="876"/>
        <item m="1" x="486"/>
        <item m="1" x="873"/>
        <item m="1" x="925"/>
        <item m="1" x="877"/>
        <item m="1" x="1121"/>
        <item m="1" x="433"/>
        <item m="1" x="643"/>
        <item m="1" x="833"/>
        <item m="1" x="834"/>
        <item m="1" x="761"/>
        <item m="1" x="435"/>
        <item m="1" x="1148"/>
        <item m="1" x="452"/>
        <item m="1" x="1292"/>
        <item m="1" x="1293"/>
        <item m="1" x="439"/>
        <item m="1" x="938"/>
        <item m="1" x="600"/>
        <item m="1" x="884"/>
        <item m="1" x="672"/>
        <item m="1" x="889"/>
        <item m="1" x="1232"/>
        <item m="1" x="680"/>
        <item m="1" x="649"/>
        <item m="1" x="635"/>
        <item m="1" x="462"/>
        <item m="1" x="719"/>
        <item m="1" x="720"/>
        <item m="1" x="621"/>
        <item m="1" x="622"/>
        <item m="1" x="628"/>
        <item m="1" x="721"/>
        <item m="1" x="629"/>
        <item m="1" x="623"/>
        <item m="1" x="736"/>
        <item m="1" x="737"/>
        <item m="1" x="614"/>
        <item m="1" x="738"/>
        <item m="1" x="800"/>
        <item m="1" x="880"/>
        <item m="1" x="766"/>
        <item m="1" x="591"/>
        <item m="1" x="1310"/>
        <item m="1" x="940"/>
        <item m="1" x="1203"/>
        <item m="1" x="1084"/>
        <item m="1" x="489"/>
        <item m="1" x="483"/>
        <item m="1" x="777"/>
        <item m="1" x="552"/>
        <item m="1" x="1294"/>
        <item m="1" x="1269"/>
        <item m="1" x="484"/>
        <item m="1" x="611"/>
        <item m="1" x="941"/>
        <item m="1" x="815"/>
        <item m="1" x="472"/>
        <item m="1" x="1143"/>
        <item m="1" x="1329"/>
        <item m="1" x="1002"/>
        <item m="1" x="822"/>
        <item m="1" x="887"/>
        <item m="1" x="796"/>
        <item m="1" x="1108"/>
        <item m="1" x="823"/>
        <item m="1" x="1218"/>
        <item m="1" x="1021"/>
        <item m="1" x="1284"/>
        <item m="1" x="594"/>
        <item m="1" x="1338"/>
        <item m="1" x="480"/>
        <item m="1" x="1025"/>
        <item m="1" x="939"/>
        <item m="1" x="457"/>
        <item m="1" x="985"/>
        <item m="1" x="1189"/>
        <item m="1" x="901"/>
        <item m="1" x="1125"/>
        <item m="1" x="1082"/>
        <item m="1" x="681"/>
        <item m="1" x="1256"/>
        <item m="1" x="879"/>
        <item m="1" x="556"/>
        <item m="1" x="519"/>
        <item m="1" x="473"/>
        <item m="1" x="463"/>
        <item m="1" x="557"/>
        <item m="1" x="654"/>
        <item m="1" x="558"/>
        <item m="1" x="475"/>
        <item m="1" x="765"/>
        <item m="1" x="476"/>
        <item m="1" x="520"/>
        <item m="1" x="441"/>
        <item m="1" x="523"/>
        <item m="1" x="908"/>
        <item m="1" x="774"/>
        <item m="1" x="496"/>
        <item m="1" x="1083"/>
        <item m="1" x="442"/>
        <item m="1" x="1126"/>
        <item m="1" x="1153"/>
        <item m="1" x="640"/>
        <item m="1" x="641"/>
        <item m="1" x="909"/>
        <item m="1" x="642"/>
        <item m="1" x="1094"/>
        <item m="1" x="1261"/>
        <item m="1" x="771"/>
        <item m="1" x="1190"/>
        <item m="1" x="1149"/>
        <item m="1" x="760"/>
        <item m="1" x="506"/>
        <item m="1" x="1138"/>
        <item m="1" x="576"/>
        <item m="1" x="1303"/>
        <item m="1" x="835"/>
        <item m="1" x="573"/>
        <item m="1" x="1018"/>
        <item m="1" x="574"/>
        <item m="1" x="926"/>
        <item m="1" x="450"/>
        <item m="1" x="451"/>
        <item m="1" x="534"/>
        <item m="1" x="918"/>
        <item m="1" x="514"/>
        <item m="1" x="1060"/>
        <item m="1" x="739"/>
        <item m="1" x="551"/>
        <item m="1" x="627"/>
        <item m="1" x="1331"/>
        <item m="1" x="1160"/>
        <item m="1" x="702"/>
        <item m="1" x="799"/>
        <item m="1" x="1120"/>
        <item m="1" x="1109"/>
        <item m="1" x="1086"/>
        <item m="1" x="981"/>
        <item m="1" x="1070"/>
        <item m="1" x="488"/>
        <item m="1" x="686"/>
        <item m="1" x="542"/>
        <item m="1" x="989"/>
        <item m="1" x="1194"/>
        <item m="1" x="1372"/>
        <item m="1" x="1130"/>
        <item m="1" x="1193"/>
        <item m="1" x="907"/>
        <item m="1" x="716"/>
        <item m="1" x="1277"/>
        <item m="1" x="867"/>
        <item m="1" x="1249"/>
        <item m="1" x="1140"/>
        <item m="1" x="1184"/>
        <item m="1" x="1077"/>
        <item m="1" x="503"/>
        <item m="1" x="1332"/>
        <item m="1" x="1134"/>
        <item m="1" x="566"/>
        <item m="1" x="565"/>
        <item m="1" x="1341"/>
        <item m="1" x="836"/>
        <item m="1" x="1342"/>
        <item m="1" x="930"/>
        <item m="1" x="1031"/>
        <item m="1" x="1116"/>
        <item m="1" x="1012"/>
        <item m="1" x="1357"/>
        <item m="1" x="624"/>
        <item m="1" x="479"/>
        <item m="1" x="1027"/>
        <item m="1" x="899"/>
        <item m="1" x="1067"/>
        <item m="1" x="1096"/>
        <item m="1" x="1026"/>
        <item m="1" x="792"/>
        <item m="1" x="1169"/>
        <item m="1" x="710"/>
        <item m="1" x="1038"/>
        <item m="1" x="1343"/>
        <item m="1" x="778"/>
        <item m="1" x="1088"/>
        <item m="1" x="1110"/>
        <item m="1" x="1039"/>
        <item m="1" x="1059"/>
        <item m="1" x="1072"/>
        <item m="1" x="1219"/>
        <item m="1" x="1111"/>
        <item m="1" x="1175"/>
        <item m="1" x="1005"/>
        <item m="1" x="1339"/>
        <item m="1" x="711"/>
        <item m="1" x="928"/>
        <item m="1" x="589"/>
        <item m="1" x="1172"/>
        <item m="1" x="931"/>
        <item m="1" x="1135"/>
        <item m="1" x="1171"/>
        <item m="1" x="588"/>
        <item m="1" x="1340"/>
        <item m="1" x="1003"/>
        <item m="1" x="1323"/>
        <item m="1" x="1283"/>
        <item x="118"/>
        <item m="1" x="1089"/>
        <item m="1" x="1099"/>
        <item m="1" x="684"/>
        <item m="1" x="882"/>
        <item m="1" x="1142"/>
        <item m="1" x="881"/>
        <item m="1" x="1368"/>
        <item m="1" x="1095"/>
        <item m="1" x="658"/>
        <item m="1" x="1311"/>
        <item m="1" x="875"/>
        <item m="1" x="507"/>
        <item m="1" x="841"/>
        <item m="1" x="518"/>
        <item m="1" x="597"/>
        <item m="1" x="1028"/>
        <item m="1" x="758"/>
        <item m="1" x="493"/>
        <item m="1" x="1226"/>
        <item m="1" x="1186"/>
        <item m="1" x="1334"/>
        <item m="1" x="448"/>
        <item m="1" x="687"/>
        <item m="1" x="543"/>
        <item m="1" x="729"/>
        <item m="1" x="501"/>
        <item m="1" x="497"/>
        <item m="1" x="575"/>
        <item m="1" x="762"/>
        <item m="1" x="532"/>
        <item m="1" x="963"/>
        <item m="1" x="1196"/>
        <item m="1" x="648"/>
        <item m="1" x="786"/>
        <item m="1" x="1197"/>
        <item m="1" x="1241"/>
        <item m="1" x="779"/>
        <item m="1" x="1198"/>
        <item m="1" x="906"/>
        <item m="1" x="954"/>
        <item m="1" x="955"/>
        <item m="1" x="1199"/>
        <item m="1" x="964"/>
        <item m="1" x="956"/>
        <item m="1" x="957"/>
        <item m="1" x="965"/>
        <item m="1" x="966"/>
        <item m="1" x="967"/>
        <item m="1" x="1200"/>
        <item m="1" x="1268"/>
        <item m="1" x="830"/>
        <item m="1" x="968"/>
        <item m="1" x="971"/>
        <item m="1" x="548"/>
        <item m="1" x="521"/>
        <item m="1" x="578"/>
        <item m="1" x="631"/>
        <item m="1" x="632"/>
        <item m="1" x="633"/>
        <item m="1" x="856"/>
        <item m="1" x="809"/>
        <item m="1" x="749"/>
        <item m="1" x="725"/>
        <item m="1" x="579"/>
        <item m="1" x="750"/>
        <item m="1" x="857"/>
        <item m="1" x="801"/>
        <item m="1" x="802"/>
        <item m="1" x="803"/>
        <item m="1" x="804"/>
        <item m="1" x="805"/>
        <item m="1" x="751"/>
        <item m="1" x="752"/>
        <item m="1" x="753"/>
        <item m="1" x="1106"/>
        <item m="1" x="696"/>
        <item m="1" x="1057"/>
        <item m="1" x="1036"/>
        <item m="1" x="1058"/>
        <item m="1" x="852"/>
        <item m="1" x="902"/>
        <item m="1" x="952"/>
        <item m="1" x="1040"/>
        <item m="1" x="1065"/>
        <item m="1" x="1161"/>
        <item m="1" x="915"/>
        <item m="1" x="1047"/>
        <item m="1" x="607"/>
        <item m="1" x="470"/>
        <item m="1" x="1333"/>
        <item m="1" x="1330"/>
        <item m="1" x="1073"/>
        <item m="1" x="712"/>
        <item m="1" x="996"/>
        <item m="1" x="1327"/>
        <item m="1" x="1205"/>
        <item m="1" x="871"/>
        <item m="1" x="1250"/>
        <item m="1" x="993"/>
        <item m="1" x="1044"/>
        <item m="1" x="1369"/>
        <item m="1" x="1231"/>
        <item m="1" x="868"/>
        <item x="21"/>
        <item m="1" x="1006"/>
        <item m="1" x="1014"/>
        <item m="1" x="491"/>
        <item m="1" x="499"/>
        <item m="1" x="912"/>
        <item m="1" x="1103"/>
        <item m="1" x="861"/>
        <item m="1" x="759"/>
        <item m="1" x="593"/>
        <item m="1" x="460"/>
        <item m="1" x="862"/>
        <item m="1" x="500"/>
        <item m="1" x="449"/>
        <item m="1" x="1007"/>
        <item m="1" x="1013"/>
        <item m="1" x="1015"/>
        <item m="1" x="1016"/>
        <item m="1" x="1324"/>
        <item m="1" x="874"/>
        <item m="1" x="817"/>
        <item m="1" x="978"/>
        <item m="1" x="1278"/>
        <item m="1" x="977"/>
        <item m="1" x="1150"/>
        <item m="1" x="1151"/>
        <item m="1" x="1279"/>
        <item m="1" x="1137"/>
        <item m="1" x="1192"/>
        <item m="1" x="1337"/>
        <item m="1" x="1365"/>
        <item m="1" x="764"/>
        <item m="1" x="464"/>
        <item m="1" x="549"/>
        <item m="1" x="438"/>
        <item m="1" x="437"/>
        <item m="1" x="572"/>
        <item m="1" x="1370"/>
        <item m="1" x="1049"/>
        <item m="1" x="1247"/>
        <item m="1" x="948"/>
        <item m="1" x="1154"/>
        <item m="1" x="990"/>
        <item m="1" x="919"/>
        <item m="1" x="1216"/>
        <item m="1" x="929"/>
        <item m="1" x="896"/>
        <item m="1" x="564"/>
        <item m="1" x="819"/>
        <item m="1" x="713"/>
        <item m="1" x="625"/>
        <item m="1" x="1162"/>
        <item m="1" x="1289"/>
        <item m="1" x="1312"/>
        <item m="1" x="703"/>
        <item m="1" x="890"/>
        <item m="1" x="685"/>
        <item m="1" x="1349"/>
        <item m="1" x="529"/>
        <item m="1" x="598"/>
        <item m="1" x="1364"/>
        <item m="1" x="1325"/>
        <item m="1" x="432"/>
        <item m="1" x="1075"/>
        <item m="1" x="893"/>
        <item m="1" x="839"/>
        <item m="1" x="1173"/>
        <item m="1" x="849"/>
        <item m="1" x="626"/>
        <item m="1" x="704"/>
        <item m="1" x="1206"/>
        <item m="1" x="504"/>
        <item m="1" x="1285"/>
        <item m="1" x="1179"/>
        <item m="1" x="1215"/>
        <item m="1" x="895"/>
        <item m="1" x="1180"/>
        <item m="1" x="732"/>
        <item m="1" x="563"/>
        <item m="1" x="562"/>
        <item m="1" x="1041"/>
        <item m="1" x="838"/>
        <item m="1" x="1066"/>
        <item m="1" x="1251"/>
        <item m="1" x="869"/>
        <item m="1" x="1302"/>
        <item m="1" x="481"/>
        <item m="1" x="997"/>
        <item m="1" x="478"/>
        <item m="1" x="1079"/>
        <item m="1" x="677"/>
        <item m="1" x="1034"/>
        <item m="1" x="659"/>
        <item m="1" x="1055"/>
        <item m="1" x="540"/>
        <item m="1" x="660"/>
        <item m="1" x="1317"/>
        <item m="1" x="1255"/>
        <item m="1" x="1350"/>
        <item m="1" x="1321"/>
        <item m="1" x="916"/>
        <item m="1" x="1063"/>
        <item m="1" x="1078"/>
        <item m="1" x="444"/>
        <item m="1" x="1319"/>
        <item m="1" x="917"/>
        <item m="1" x="1054"/>
        <item m="1" x="772"/>
        <item m="1" x="942"/>
        <item m="1" x="1262"/>
        <item m="1" x="1286"/>
        <item m="1" x="1353"/>
        <item m="1" x="1076"/>
        <item m="1" x="820"/>
        <item m="1" x="983"/>
        <item m="1" x="1069"/>
        <item m="1" x="1112"/>
        <item m="1" x="1085"/>
        <item m="1" x="1351"/>
        <item m="1" x="1363"/>
        <item m="1" x="1050"/>
        <item m="1" x="1314"/>
        <item m="1" x="705"/>
        <item m="1" x="590"/>
        <item m="1" x="1090"/>
        <item m="1" x="1252"/>
        <item m="1" x="1346"/>
        <item m="1" x="661"/>
        <item m="1" x="851"/>
        <item m="1" x="1052"/>
        <item m="1" x="828"/>
        <item m="1" x="1087"/>
        <item m="1" x="1032"/>
        <item m="1" x="1033"/>
        <item m="1" x="1322"/>
        <item m="1" x="706"/>
        <item m="1" x="1017"/>
        <item m="1" x="794"/>
        <item m="1" x="1371"/>
        <item m="1" x="1022"/>
        <item m="1" x="1023"/>
        <item m="1" x="1024"/>
        <item m="1" x="824"/>
        <item m="1" x="979"/>
        <item m="1" x="546"/>
        <item m="1" x="806"/>
        <item m="1" x="1144"/>
        <item m="1" x="1145"/>
        <item m="1" x="1114"/>
        <item m="1" x="953"/>
        <item m="1" x="1129"/>
        <item m="1" x="735"/>
        <item m="1" x="1254"/>
        <item m="1" x="741"/>
        <item m="1" x="1245"/>
        <item m="1" x="1204"/>
        <item m="1" x="814"/>
        <item m="1" x="673"/>
        <item m="1" x="1104"/>
        <item m="1" x="586"/>
        <item m="1" x="858"/>
        <item m="1" x="688"/>
        <item m="1" x="620"/>
        <item m="1" x="561"/>
        <item m="1" x="844"/>
        <item m="1" x="526"/>
        <item m="1" x="582"/>
        <item m="1" x="1074"/>
        <item m="1" x="754"/>
        <item m="1" x="530"/>
        <item m="1" x="650"/>
        <item m="1" x="845"/>
        <item m="1" x="846"/>
        <item m="1" x="847"/>
        <item m="1" x="583"/>
        <item m="1" x="580"/>
        <item m="1" x="544"/>
        <item m="1" x="619"/>
        <item m="1" x="726"/>
        <item m="1" x="1045"/>
        <item m="1" x="638"/>
        <item m="1" x="853"/>
        <item m="1" x="859"/>
        <item m="1" x="584"/>
        <item m="1" x="854"/>
        <item m="1" x="651"/>
        <item m="1" x="755"/>
        <item m="1" x="855"/>
        <item m="1" x="756"/>
        <item m="1" x="757"/>
        <item m="1" x="581"/>
        <item m="1" x="652"/>
        <item m="1" x="866"/>
        <item m="1" x="860"/>
        <item m="1" x="636"/>
        <item m="1" x="700"/>
        <item m="1" x="668"/>
        <item m="1" x="831"/>
        <item m="1" x="1264"/>
        <item m="1" x="560"/>
        <item m="1" x="644"/>
        <item m="1" x="743"/>
        <item m="1" x="1131"/>
        <item m="1" x="920"/>
        <item m="1" x="612"/>
        <item m="1" x="674"/>
        <item m="1" x="515"/>
        <item m="1" x="748"/>
        <item m="1" x="921"/>
        <item m="1" x="447"/>
        <item m="1" x="554"/>
        <item m="1" x="608"/>
        <item m="1" x="525"/>
        <item m="1" x="531"/>
        <item m="1" x="691"/>
        <item m="1" x="960"/>
        <item m="1" x="605"/>
        <item m="1" x="535"/>
        <item m="1" x="537"/>
        <item m="1" x="456"/>
        <item m="1" x="465"/>
        <item m="1" x="1102"/>
        <item m="1" x="922"/>
        <item m="1" x="667"/>
        <item m="1" x="767"/>
        <item m="1" x="962"/>
        <item m="1" x="787"/>
        <item m="1" x="647"/>
        <item m="1" x="1367"/>
        <item m="1" x="678"/>
        <item m="1" x="776"/>
        <item m="1" x="694"/>
        <item m="1" x="933"/>
        <item m="1" x="783"/>
        <item m="1" x="536"/>
        <item m="1" x="517"/>
        <item m="1" x="571"/>
        <item m="1" x="1019"/>
        <item m="1" x="610"/>
        <item m="1" x="692"/>
        <item m="1" x="718"/>
        <item m="1" x="604"/>
        <item m="1" x="547"/>
        <item m="1" x="826"/>
        <item m="1" x="508"/>
        <item m="1" x="693"/>
        <item m="1" x="788"/>
        <item m="1" x="1201"/>
        <item m="1" x="511"/>
        <item m="1" x="1239"/>
        <item m="1" x="897"/>
        <item m="1" x="1207"/>
        <item m="1" x="1209"/>
        <item m="1" x="769"/>
        <item m="1" x="510"/>
        <item m="1" x="789"/>
        <item m="1" x="516"/>
        <item m="1" x="568"/>
        <item m="1" x="1270"/>
        <item m="1" x="782"/>
        <item m="1" x="790"/>
        <item m="1" x="487"/>
        <item m="1" x="569"/>
        <item m="1" x="763"/>
        <item m="1" x="468"/>
        <item m="1" x="768"/>
        <item m="1" x="467"/>
        <item m="1" x="570"/>
        <item m="1" x="923"/>
        <item m="1" x="524"/>
        <item m="1" x="553"/>
        <item m="1" x="1208"/>
        <item m="1" x="495"/>
        <item m="1" x="509"/>
        <item m="1" x="780"/>
        <item m="1" x="567"/>
        <item m="1" x="1202"/>
        <item m="1" x="639"/>
        <item m="1" x="502"/>
        <item m="1" x="781"/>
        <item m="1" x="1210"/>
        <item m="1" x="666"/>
        <item m="1" x="682"/>
        <item m="1" x="1236"/>
        <item m="1" x="1211"/>
        <item m="1" x="943"/>
        <item m="1" x="1212"/>
        <item m="1" x="810"/>
        <item m="1" x="951"/>
        <item m="1" x="1240"/>
        <item m="1" x="832"/>
        <item m="1" x="1242"/>
        <item m="1" x="944"/>
        <item m="1" x="722"/>
        <item m="1" x="950"/>
        <item m="1" x="1213"/>
        <item m="1" x="1214"/>
        <item m="1" x="1220"/>
        <item m="1" x="1238"/>
        <item m="1" x="1243"/>
        <item m="1" x="946"/>
        <item m="1" x="958"/>
        <item m="1" x="1221"/>
        <item m="1" x="1222"/>
        <item m="1" x="1223"/>
        <item m="1" x="1235"/>
        <item m="1" x="1224"/>
        <item m="1" x="1225"/>
        <item m="1" x="945"/>
        <item m="1" x="784"/>
        <item m="1" x="973"/>
        <item m="1" x="454"/>
        <item m="1" x="747"/>
        <item m="1" x="690"/>
        <item m="1" x="1304"/>
        <item m="1" x="1305"/>
        <item m="1" x="1306"/>
        <item m="1" x="1307"/>
        <item m="1" x="1308"/>
        <item m="1" x="1068"/>
        <item m="1" x="618"/>
        <item m="1" x="1139"/>
        <item m="1" x="1029"/>
        <item m="1" x="829"/>
        <item m="1" x="998"/>
        <item m="1" x="1336"/>
        <item m="1" x="1146"/>
        <item m="1" x="459"/>
        <item m="1" x="1157"/>
        <item m="1" x="1246"/>
        <item m="1" x="603"/>
        <item m="1" x="613"/>
        <item m="1" x="1299"/>
        <item m="1" x="1101"/>
        <item m="1" x="1064"/>
        <item m="1" x="1061"/>
        <item m="1" x="904"/>
        <item m="1" x="1009"/>
        <item m="1" x="1107"/>
        <item m="1" x="1008"/>
        <item m="1" x="807"/>
        <item m="1" x="1166"/>
        <item m="1" x="699"/>
        <item m="1" x="490"/>
        <item m="1" x="601"/>
        <item m="1" x="1167"/>
        <item m="1" x="1152"/>
        <item m="1" x="999"/>
        <item m="1" x="494"/>
        <item m="1" x="585"/>
        <item m="1" x="991"/>
        <item m="1" x="723"/>
        <item m="1" x="1048"/>
        <item m="1" x="683"/>
        <item m="1" x="821"/>
        <item m="1" x="471"/>
        <item m="1" x="988"/>
        <item m="1" x="1259"/>
        <item m="1" x="1163"/>
        <item m="1" x="1133"/>
        <item m="1" x="903"/>
        <item m="1" x="1313"/>
        <item m="1" x="927"/>
        <item m="1" x="984"/>
        <item m="1" x="1056"/>
        <item m="1" x="1354"/>
        <item m="1" x="937"/>
        <item m="1" x="885"/>
        <item m="1" x="1147"/>
        <item m="1" x="1053"/>
        <item m="1" x="864"/>
        <item m="1" x="1176"/>
        <item m="1" x="1182"/>
        <item m="1" x="1271"/>
        <item m="1" x="797"/>
        <item m="1" x="1253"/>
        <item m="1" x="1037"/>
        <item m="1" x="1181"/>
        <item m="1" x="1355"/>
        <item m="1" x="976"/>
        <item m="1" x="1080"/>
        <item m="1" x="1291"/>
        <item m="1" x="837"/>
        <item m="1" x="1360"/>
        <item m="1" x="602"/>
        <item m="1" x="974"/>
        <item m="1" x="1297"/>
        <item m="1" x="935"/>
        <item m="1" x="1004"/>
        <item m="1" x="773"/>
        <item m="1" x="646"/>
        <item m="1" x="533"/>
        <item m="1" x="924"/>
        <item m="1" x="970"/>
        <item m="1" x="775"/>
        <item m="1" x="599"/>
        <item m="1" x="1092"/>
        <item m="1" x="1174"/>
        <item m="1" x="697"/>
        <item m="1" x="1265"/>
        <item m="1" x="538"/>
        <item m="1" x="1035"/>
        <item m="1" x="1164"/>
        <item m="1" x="1113"/>
        <item m="1" x="910"/>
        <item m="1" x="1300"/>
        <item m="1" x="512"/>
        <item m="1" x="1155"/>
        <item m="1" x="513"/>
        <item m="1" x="827"/>
        <item m="1" x="1183"/>
        <item m="1" x="1132"/>
        <item m="1" x="1326"/>
        <item m="1" x="894"/>
        <item m="1" x="1217"/>
        <item m="1" x="1001"/>
        <item m="1" x="1290"/>
        <item m="1" x="1117"/>
        <item m="1" x="1141"/>
        <item m="1" x="1361"/>
        <item m="1" x="653"/>
        <item m="1" x="670"/>
        <item m="1" x="656"/>
        <item m="1" x="1347"/>
        <item m="1" x="1098"/>
        <item m="1" x="587"/>
        <item m="1" x="1320"/>
        <item m="1" x="1170"/>
        <item m="1" x="900"/>
        <item m="1" x="1266"/>
        <item m="1" x="1287"/>
        <item m="1" x="1352"/>
        <item m="1" x="1298"/>
        <item m="1" x="1315"/>
        <item m="1" x="734"/>
        <item m="1" x="1228"/>
        <item m="1" x="443"/>
        <item m="1" x="1356"/>
        <item m="1" x="505"/>
        <item m="1" x="886"/>
        <item m="1" x="892"/>
        <item m="1" x="969"/>
        <item m="1" x="689"/>
        <item m="1" x="959"/>
        <item m="1" x="1124"/>
        <item m="1" x="1020"/>
        <item m="1" x="1185"/>
        <item m="1" x="1136"/>
        <item m="1" x="1281"/>
        <item m="1" x="440"/>
        <item m="1" x="975"/>
        <item m="1" x="812"/>
        <item m="1" x="1227"/>
        <item m="1" x="1244"/>
        <item m="1" x="1237"/>
        <item m="1" x="609"/>
        <item m="1" x="1335"/>
        <item m="1" x="730"/>
        <item m="1" x="461"/>
        <item m="1" x="980"/>
        <item m="1" x="679"/>
        <item m="1" x="1263"/>
        <item m="1" x="1127"/>
        <item m="1" x="446"/>
        <item m="1" x="1272"/>
        <item m="1" x="1105"/>
        <item m="1" x="961"/>
        <item m="1" x="645"/>
        <item m="1" x="676"/>
        <item m="1" x="848"/>
        <item m="1" x="455"/>
        <item m="1" x="878"/>
        <item m="1" x="698"/>
        <item m="1" x="469"/>
        <item m="1" x="1187"/>
        <item m="1" x="1260"/>
        <item m="1" x="995"/>
        <item m="1" x="498"/>
        <item m="1" x="818"/>
        <item m="1" x="1275"/>
        <item m="1" x="863"/>
        <item m="1" x="1276"/>
        <item m="1" x="715"/>
        <item m="1" x="791"/>
        <item m="1" x="637"/>
        <item m="1" x="934"/>
        <item m="1" x="458"/>
        <item m="1" x="1258"/>
        <item m="1" x="1229"/>
        <item m="1" x="492"/>
        <item m="1" x="1062"/>
        <item m="1" x="545"/>
        <item m="1" x="727"/>
        <item m="1" x="1123"/>
        <item m="1" x="785"/>
        <item m="1" x="634"/>
        <item m="1" x="1191"/>
        <item m="1" x="1234"/>
        <item m="1" x="825"/>
        <item m="1" x="816"/>
        <item m="1" x="1288"/>
        <item m="1" x="982"/>
        <item m="1" x="453"/>
        <item m="1" x="740"/>
        <item m="1" x="707"/>
        <item m="1" x="1156"/>
        <item m="1" x="522"/>
        <item m="1" x="746"/>
        <item m="1" x="905"/>
        <item m="1" x="1257"/>
        <item m="1" x="872"/>
        <item m="1" x="1100"/>
        <item m="1" x="1344"/>
        <item m="1" x="813"/>
        <item m="1" x="528"/>
        <item m="1" x="559"/>
        <item m="1" x="1030"/>
        <item m="1" x="595"/>
        <item m="1" x="742"/>
        <item m="1" x="947"/>
        <item m="1" x="1128"/>
        <item m="1" x="445"/>
        <item m="1" x="550"/>
        <item m="1" x="477"/>
        <item m="1" x="630"/>
        <item m="1" x="617"/>
        <item m="1" x="808"/>
        <item m="1" x="731"/>
        <item m="1" x="665"/>
        <item m="1" x="663"/>
        <item m="1" x="664"/>
        <item m="1" x="655"/>
        <item m="1" x="539"/>
        <item m="1" x="770"/>
        <item x="372"/>
        <item m="1" x="1373"/>
        <item m="1" x="1374"/>
        <item m="1" x="1386"/>
        <item m="1" x="1387"/>
        <item m="1" x="1388"/>
        <item m="1" x="1389"/>
        <item m="1" x="1390"/>
        <item m="1" x="1393"/>
        <item m="1" x="1394"/>
        <item m="1" x="1395"/>
        <item m="1" x="1396"/>
        <item m="1" x="1397"/>
        <item m="1" x="1380"/>
        <item m="1" x="1381"/>
        <item m="1" x="1382"/>
        <item m="1" x="1375"/>
        <item m="1" x="1376"/>
        <item m="1" x="1377"/>
        <item m="1" x="1383"/>
        <item m="1" x="1384"/>
        <item m="1" x="1385"/>
        <item m="1" x="1378"/>
        <item m="1" x="1379"/>
        <item m="1" x="1392"/>
        <item m="1" x="1391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4"/>
        <item m="1" x="1411"/>
        <item m="1" x="1412"/>
        <item m="1" x="1413"/>
        <item m="1" x="1415"/>
        <item m="1" x="1416"/>
        <item m="1" x="1418"/>
        <item m="1" x="1417"/>
        <item m="1" x="1423"/>
        <item m="1" x="1419"/>
        <item m="1" x="1420"/>
        <item m="1" x="1421"/>
        <item m="1" x="1422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9"/>
        <item m="1" x="1447"/>
        <item m="1" x="1450"/>
        <item m="1" x="1451"/>
        <item m="1" x="1452"/>
        <item m="1" x="1453"/>
        <item m="1" x="1454"/>
        <item m="1" x="1455"/>
        <item m="1" x="1456"/>
        <item m="1" x="1457"/>
        <item m="1" x="1459"/>
        <item m="1" x="1460"/>
        <item m="1" x="1461"/>
        <item m="1" x="1462"/>
        <item m="1" x="1467"/>
        <item m="1" x="1468"/>
        <item m="1" x="1463"/>
        <item m="1" x="1464"/>
        <item m="1" x="1448"/>
        <item m="1" x="1629"/>
        <item m="1" x="1465"/>
        <item m="1" x="1471"/>
        <item m="1" x="1458"/>
        <item m="1" x="1466"/>
        <item m="1" x="1469"/>
        <item m="1" x="1470"/>
        <item m="1" x="1482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3"/>
        <item m="1" x="1520"/>
        <item m="1" x="1535"/>
        <item m="1" x="1521"/>
        <item m="1" x="1522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6">
        <item m="1" x="261"/>
        <item m="1" x="363"/>
        <item m="1" x="343"/>
        <item x="184"/>
        <item m="1" x="296"/>
        <item m="1" x="320"/>
        <item m="1" x="319"/>
        <item m="1" x="321"/>
        <item m="1" x="322"/>
        <item m="1" x="378"/>
        <item m="1" x="379"/>
        <item m="1" x="365"/>
        <item x="168"/>
        <item x="85"/>
        <item m="1" x="275"/>
        <item m="1" x="310"/>
        <item m="1" x="371"/>
        <item x="100"/>
        <item m="1" x="325"/>
        <item m="1" x="228"/>
        <item m="1" x="293"/>
        <item m="1" x="333"/>
        <item m="1" x="237"/>
        <item m="1" x="332"/>
        <item m="1" x="286"/>
        <item m="1" x="331"/>
        <item m="1" x="283"/>
        <item m="1" x="284"/>
        <item m="1" x="285"/>
        <item m="1" x="330"/>
        <item m="1" x="238"/>
        <item m="1" x="224"/>
        <item m="1" x="258"/>
        <item m="1" x="342"/>
        <item m="1" x="271"/>
        <item m="1" x="266"/>
        <item m="1" x="362"/>
        <item m="1" x="340"/>
        <item m="1" x="292"/>
        <item x="180"/>
        <item m="1" x="383"/>
        <item x="121"/>
        <item x="2"/>
        <item m="1" x="370"/>
        <item x="84"/>
        <item x="122"/>
        <item m="1" x="240"/>
        <item m="1" x="377"/>
        <item x="89"/>
        <item x="173"/>
        <item x="174"/>
        <item x="172"/>
        <item m="1" x="308"/>
        <item m="1" x="318"/>
        <item m="1" x="263"/>
        <item m="1" x="334"/>
        <item m="1" x="366"/>
        <item m="1" x="355"/>
        <item x="79"/>
        <item x="78"/>
        <item x="203"/>
        <item x="111"/>
        <item m="1" x="421"/>
        <item m="1" x="422"/>
        <item m="1" x="341"/>
        <item m="1" x="269"/>
        <item m="1" x="338"/>
        <item x="134"/>
        <item m="1" x="381"/>
        <item m="1" x="282"/>
        <item m="1" x="281"/>
        <item m="1" x="278"/>
        <item m="1" x="280"/>
        <item m="1" x="279"/>
        <item x="59"/>
        <item m="1" x="289"/>
        <item m="1" x="291"/>
        <item m="1" x="368"/>
        <item m="1" x="336"/>
        <item m="1" x="328"/>
        <item x="162"/>
        <item m="1" x="307"/>
        <item m="1" x="290"/>
        <item m="1" x="352"/>
        <item x="138"/>
        <item x="139"/>
        <item x="207"/>
        <item x="152"/>
        <item x="153"/>
        <item x="71"/>
        <item x="72"/>
        <item m="1" x="372"/>
        <item x="50"/>
        <item x="24"/>
        <item x="30"/>
        <item x="137"/>
        <item x="49"/>
        <item x="132"/>
        <item x="0"/>
        <item x="11"/>
        <item x="161"/>
        <item m="1" x="373"/>
        <item x="56"/>
        <item x="141"/>
        <item x="58"/>
        <item x="164"/>
        <item x="170"/>
        <item x="143"/>
        <item x="6"/>
        <item m="1" x="311"/>
        <item x="171"/>
        <item x="160"/>
        <item x="83"/>
        <item x="46"/>
        <item x="101"/>
        <item x="3"/>
        <item x="44"/>
        <item x="123"/>
        <item m="1" x="374"/>
        <item m="1" x="243"/>
        <item x="22"/>
        <item x="165"/>
        <item x="102"/>
        <item x="45"/>
        <item m="1" x="315"/>
        <item m="1" x="257"/>
        <item m="1" x="248"/>
        <item m="1" x="298"/>
        <item m="1" x="380"/>
        <item m="1" x="299"/>
        <item m="1" x="230"/>
        <item x="156"/>
        <item m="1" x="247"/>
        <item m="1" x="297"/>
        <item x="47"/>
        <item x="48"/>
        <item m="1" x="246"/>
        <item m="1" x="313"/>
        <item m="1" x="303"/>
        <item m="1" x="306"/>
        <item x="198"/>
        <item x="219"/>
        <item m="1" x="273"/>
        <item m="1" x="316"/>
        <item x="220"/>
        <item x="94"/>
        <item m="1" x="360"/>
        <item m="1" x="241"/>
        <item x="18"/>
        <item x="20"/>
        <item m="1" x="260"/>
        <item m="1" x="314"/>
        <item m="1" x="353"/>
        <item m="1" x="354"/>
        <item m="1" x="270"/>
        <item x="148"/>
        <item m="1" x="253"/>
        <item x="75"/>
        <item x="91"/>
        <item x="90"/>
        <item m="1" x="232"/>
        <item m="1" x="231"/>
        <item m="1" x="309"/>
        <item m="1" x="300"/>
        <item x="14"/>
        <item m="1" x="312"/>
        <item m="1" x="254"/>
        <item x="57"/>
        <item x="166"/>
        <item m="1" x="255"/>
        <item x="8"/>
        <item m="1" x="223"/>
        <item x="218"/>
        <item x="99"/>
        <item x="7"/>
        <item x="33"/>
        <item x="146"/>
        <item m="1" x="326"/>
        <item x="115"/>
        <item x="116"/>
        <item m="1" x="369"/>
        <item m="1" x="251"/>
        <item m="1" x="256"/>
        <item x="54"/>
        <item x="37"/>
        <item x="36"/>
        <item x="35"/>
        <item x="34"/>
        <item m="1" x="262"/>
        <item x="55"/>
        <item m="1" x="250"/>
        <item m="1" x="233"/>
        <item x="10"/>
        <item x="9"/>
        <item x="60"/>
        <item x="62"/>
        <item x="61"/>
        <item x="128"/>
        <item x="40"/>
        <item m="1" x="259"/>
        <item x="25"/>
        <item x="39"/>
        <item x="74"/>
        <item x="73"/>
        <item m="1" x="356"/>
        <item m="1" x="357"/>
        <item m="1" x="276"/>
        <item x="182"/>
        <item m="1" x="329"/>
        <item x="87"/>
        <item m="1" x="265"/>
        <item m="1" x="268"/>
        <item x="204"/>
        <item m="1" x="236"/>
        <item m="1" x="351"/>
        <item x="13"/>
        <item m="1" x="305"/>
        <item m="1" x="324"/>
        <item m="1" x="323"/>
        <item x="113"/>
        <item m="1" x="361"/>
        <item m="1" x="382"/>
        <item x="155"/>
        <item x="19"/>
        <item x="21"/>
        <item x="5"/>
        <item x="112"/>
        <item m="1" x="304"/>
        <item m="1" x="267"/>
        <item x="67"/>
        <item m="1" x="327"/>
        <item x="4"/>
        <item m="1" x="272"/>
        <item m="1" x="337"/>
        <item x="215"/>
        <item m="1" x="277"/>
        <item x="103"/>
        <item x="104"/>
        <item x="26"/>
        <item x="151"/>
        <item x="41"/>
        <item x="109"/>
        <item m="1" x="249"/>
        <item x="196"/>
        <item m="1" x="274"/>
        <item x="117"/>
        <item m="1" x="349"/>
        <item m="1" x="244"/>
        <item m="1" x="388"/>
        <item m="1" x="387"/>
        <item m="1" x="385"/>
        <item m="1" x="386"/>
        <item m="1" x="345"/>
        <item m="1" x="389"/>
        <item m="1" x="346"/>
        <item m="1" x="348"/>
        <item m="1" x="347"/>
        <item m="1" x="344"/>
        <item m="1" x="390"/>
        <item m="1" x="317"/>
        <item m="1" x="301"/>
        <item m="1" x="302"/>
        <item m="1" x="339"/>
        <item m="1" x="226"/>
        <item m="1" x="376"/>
        <item m="1" x="375"/>
        <item m="1" x="335"/>
        <item x="136"/>
        <item m="1" x="288"/>
        <item m="1" x="295"/>
        <item m="1" x="287"/>
        <item x="129"/>
        <item m="1" x="225"/>
        <item m="1" x="242"/>
        <item m="1" x="245"/>
        <item x="205"/>
        <item x="95"/>
        <item x="159"/>
        <item x="12"/>
        <item x="202"/>
        <item x="42"/>
        <item m="1" x="252"/>
        <item x="29"/>
        <item x="96"/>
        <item m="1" x="227"/>
        <item x="97"/>
        <item m="1" x="264"/>
        <item m="1" x="367"/>
        <item x="120"/>
        <item x="15"/>
        <item m="1" x="350"/>
        <item m="1" x="235"/>
        <item x="77"/>
        <item x="76"/>
        <item m="1" x="364"/>
        <item m="1" x="358"/>
        <item m="1" x="239"/>
        <item m="1" x="384"/>
        <item x="135"/>
        <item m="1" x="234"/>
        <item m="1" x="294"/>
        <item m="1" x="229"/>
        <item x="38"/>
        <item x="211"/>
        <item m="1" x="391"/>
        <item m="1" x="392"/>
        <item x="63"/>
        <item x="64"/>
        <item m="1" x="393"/>
        <item m="1" x="394"/>
        <item m="1" x="395"/>
        <item m="1" x="396"/>
        <item x="213"/>
        <item m="1" x="423"/>
        <item m="1" x="424"/>
        <item m="1" x="397"/>
        <item m="1" x="398"/>
        <item m="1" x="399"/>
        <item m="1" x="420"/>
        <item m="1" x="402"/>
        <item m="1" x="400"/>
        <item m="1" x="401"/>
        <item m="1" x="403"/>
        <item m="1" x="404"/>
        <item m="1" x="405"/>
        <item m="1" x="406"/>
        <item m="1" x="359"/>
        <item m="1" x="407"/>
        <item x="70"/>
        <item m="1" x="408"/>
        <item m="1" x="409"/>
        <item m="1" x="410"/>
        <item m="1" x="411"/>
        <item x="179"/>
        <item x="216"/>
        <item m="1" x="412"/>
        <item m="1" x="413"/>
        <item m="1" x="414"/>
        <item m="1" x="415"/>
        <item m="1" x="416"/>
        <item m="1" x="417"/>
        <item m="1" x="418"/>
        <item m="1" x="419"/>
        <item x="51"/>
        <item x="1"/>
        <item x="16"/>
        <item x="17"/>
        <item x="23"/>
        <item x="27"/>
        <item x="28"/>
        <item x="31"/>
        <item x="32"/>
        <item x="43"/>
        <item x="52"/>
        <item x="53"/>
        <item x="65"/>
        <item x="66"/>
        <item x="68"/>
        <item x="69"/>
        <item x="80"/>
        <item x="81"/>
        <item x="82"/>
        <item x="86"/>
        <item x="88"/>
        <item x="92"/>
        <item x="93"/>
        <item x="98"/>
        <item x="105"/>
        <item x="106"/>
        <item x="107"/>
        <item x="108"/>
        <item x="110"/>
        <item x="114"/>
        <item x="118"/>
        <item x="119"/>
        <item x="124"/>
        <item x="125"/>
        <item x="126"/>
        <item x="127"/>
        <item x="130"/>
        <item x="131"/>
        <item x="133"/>
        <item x="140"/>
        <item x="142"/>
        <item x="144"/>
        <item x="145"/>
        <item x="147"/>
        <item x="149"/>
        <item x="150"/>
        <item x="154"/>
        <item x="157"/>
        <item x="158"/>
        <item x="163"/>
        <item x="167"/>
        <item x="169"/>
        <item x="175"/>
        <item x="176"/>
        <item x="177"/>
        <item x="178"/>
        <item x="181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7"/>
        <item x="199"/>
        <item x="200"/>
        <item x="201"/>
        <item x="206"/>
        <item x="208"/>
        <item x="209"/>
        <item x="210"/>
        <item x="212"/>
        <item x="214"/>
        <item x="217"/>
        <item x="221"/>
        <item x="22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4">
    <field x="0"/>
    <field x="1"/>
    <field x="16"/>
    <field x="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합계 : 40FT" fld="4" baseField="0" baseItem="0"/>
    <dataField name="합계 : 20F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A7CED-B5AA-4A74-9131-03E6E7255DE8}" name="피벗 테이블4" cacheId="1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I4:J7" firstHeaderRow="1" firstDataRow="2" firstDataCol="1"/>
  <pivotFields count="24">
    <pivotField axis="axisRow" showAll="0">
      <items count="241">
        <item h="1" m="1" x="63"/>
        <item h="1" sd="0" m="1" x="64"/>
        <item h="1" sd="0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sd="0" m="1" x="186"/>
        <item h="1" sd="0" m="1" x="187"/>
        <item h="1" sd="0" m="1" x="188"/>
        <item h="1" x="54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10"/>
        <item h="1" m="1" x="209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9"/>
        <item h="1" m="1" x="228"/>
        <item h="1" m="1" x="218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9"/>
        <item h="1" m="1" x="230"/>
        <item h="1" m="1" x="231"/>
        <item h="1" m="1" x="232"/>
        <item h="1" m="1" x="233"/>
        <item m="1" x="234"/>
        <item m="1" x="235"/>
        <item m="1" x="236"/>
        <item m="1" x="237"/>
        <item m="1" x="238"/>
        <item m="1" x="239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8"/>
        <item h="1" x="59"/>
        <item h="1" x="60"/>
        <item h="1" x="61"/>
        <item h="1" x="62"/>
        <item h="1" x="57"/>
        <item t="default"/>
      </items>
    </pivotField>
    <pivotField axis="axisCol" showAll="0">
      <items count="40">
        <item x="4"/>
        <item m="1" x="26"/>
        <item x="1"/>
        <item m="1" x="28"/>
        <item x="7"/>
        <item x="2"/>
        <item x="12"/>
        <item m="1" x="29"/>
        <item x="16"/>
        <item x="9"/>
        <item m="1" x="25"/>
        <item m="1" x="30"/>
        <item m="1" x="23"/>
        <item m="1" x="32"/>
        <item m="1" x="21"/>
        <item m="1" x="24"/>
        <item m="1" x="22"/>
        <item m="1" x="27"/>
        <item x="13"/>
        <item x="3"/>
        <item x="0"/>
        <item m="1" x="33"/>
        <item x="15"/>
        <item x="11"/>
        <item m="1" x="31"/>
        <item x="6"/>
        <item m="1" x="34"/>
        <item x="20"/>
        <item m="1" x="35"/>
        <item m="1" x="36"/>
        <item m="1" x="37"/>
        <item m="1" x="38"/>
        <item x="5"/>
        <item x="8"/>
        <item x="10"/>
        <item x="14"/>
        <item x="17"/>
        <item x="18"/>
        <item x="19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-2"/>
  </rowFields>
  <rowItems count="2">
    <i t="grand">
      <x/>
    </i>
    <i t="grand" i="1">
      <x v="1"/>
    </i>
  </rowItems>
  <colFields count="1">
    <field x="1"/>
  </colFields>
  <colItems count="1">
    <i t="grand">
      <x/>
    </i>
  </colItems>
  <dataFields count="2">
    <dataField name="합계 : 40FT" fld="4" baseField="0" baseItem="0"/>
    <dataField name="합계 : 20F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CAAE08-DE53-4213-A6E2-07E755911504}" name="피벗 테이블3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E4:G5" firstHeaderRow="0" firstDataRow="1" firstDataCol="1"/>
  <pivotFields count="24">
    <pivotField axis="axisRow" showAll="0">
      <items count="241">
        <item m="1" x="63"/>
        <item h="1" sd="0" m="1" x="64"/>
        <item h="1" sd="0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x="54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10"/>
        <item h="1" m="1" x="209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9"/>
        <item h="1" m="1" x="228"/>
        <item h="1" m="1" x="218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8"/>
        <item h="1" x="59"/>
        <item h="1" x="60"/>
        <item h="1" x="61"/>
        <item h="1" x="62"/>
        <item h="1" x="57"/>
        <item t="default"/>
      </items>
    </pivotField>
    <pivotField axis="axisRow" showAll="0">
      <items count="40">
        <item x="4"/>
        <item m="1" x="26"/>
        <item x="1"/>
        <item m="1" x="28"/>
        <item x="7"/>
        <item x="2"/>
        <item x="12"/>
        <item m="1" x="29"/>
        <item x="16"/>
        <item x="9"/>
        <item m="1" x="25"/>
        <item m="1" x="30"/>
        <item m="1" x="23"/>
        <item m="1" x="32"/>
        <item m="1" x="21"/>
        <item m="1" x="24"/>
        <item m="1" x="22"/>
        <item m="1" x="27"/>
        <item x="13"/>
        <item x="3"/>
        <item x="0"/>
        <item m="1" x="33"/>
        <item x="15"/>
        <item x="11"/>
        <item m="1" x="31"/>
        <item x="6"/>
        <item m="1" x="34"/>
        <item x="20"/>
        <item m="1" x="35"/>
        <item m="1" x="36"/>
        <item m="1" x="37"/>
        <item m="1" x="38"/>
        <item x="5"/>
        <item x="8"/>
        <item x="10"/>
        <item x="14"/>
        <item x="17"/>
        <item x="18"/>
        <item x="19"/>
        <item t="default"/>
      </items>
    </pivotField>
    <pivotField axis="axisRow" showAll="0">
      <items count="1631">
        <item m="1" x="840"/>
        <item x="149"/>
        <item m="1" x="888"/>
        <item m="1" x="1328"/>
        <item m="1" x="1097"/>
        <item m="1" x="870"/>
        <item m="1" x="1309"/>
        <item m="1" x="898"/>
        <item m="1" x="1316"/>
        <item m="1" x="1178"/>
        <item m="1" x="1358"/>
        <item m="1" x="1362"/>
        <item m="1" x="1345"/>
        <item m="1" x="1091"/>
        <item m="1" x="1010"/>
        <item m="1" x="744"/>
        <item m="1" x="1359"/>
        <item m="1" x="1177"/>
        <item m="1" x="1042"/>
        <item m="1" x="913"/>
        <item m="1" x="596"/>
        <item m="1" x="615"/>
        <item m="1" x="616"/>
        <item m="1" x="1366"/>
        <item m="1" x="555"/>
        <item m="1" x="850"/>
        <item m="1" x="936"/>
        <item m="1" x="717"/>
        <item m="1" x="657"/>
        <item m="1" x="1011"/>
        <item m="1" x="1051"/>
        <item m="1" x="1168"/>
        <item m="1" x="1348"/>
        <item m="1" x="1318"/>
        <item m="1" x="1295"/>
        <item m="1" x="675"/>
        <item m="1" x="1248"/>
        <item m="1" x="1296"/>
        <item m="1" x="865"/>
        <item m="1" x="1118"/>
        <item m="1" x="1119"/>
        <item m="1" x="986"/>
        <item m="1" x="798"/>
        <item m="1" x="714"/>
        <item m="1" x="1158"/>
        <item m="1" x="914"/>
        <item m="1" x="709"/>
        <item m="1" x="1043"/>
        <item m="1" x="708"/>
        <item m="1" x="932"/>
        <item m="1" x="745"/>
        <item m="1" x="482"/>
        <item m="1" x="669"/>
        <item m="1" x="541"/>
        <item m="1" x="671"/>
        <item m="1" x="606"/>
        <item m="1" x="436"/>
        <item m="1" x="1122"/>
        <item m="1" x="891"/>
        <item m="1" x="662"/>
        <item m="1" x="1301"/>
        <item m="1" x="987"/>
        <item m="1" x="701"/>
        <item m="1" x="1273"/>
        <item m="1" x="1230"/>
        <item m="1" x="1282"/>
        <item m="1" x="842"/>
        <item m="1" x="577"/>
        <item m="1" x="733"/>
        <item m="1" x="1165"/>
        <item m="1" x="485"/>
        <item m="1" x="724"/>
        <item m="1" x="843"/>
        <item m="1" x="1195"/>
        <item m="1" x="795"/>
        <item m="1" x="992"/>
        <item m="1" x="474"/>
        <item m="1" x="527"/>
        <item m="1" x="1267"/>
        <item m="1" x="1000"/>
        <item m="1" x="434"/>
        <item m="1" x="1159"/>
        <item m="1" x="466"/>
        <item m="1" x="695"/>
        <item m="1" x="972"/>
        <item m="1" x="911"/>
        <item m="1" x="728"/>
        <item m="1" x="949"/>
        <item m="1" x="994"/>
        <item m="1" x="1046"/>
        <item m="1" x="1071"/>
        <item m="1" x="793"/>
        <item m="1" x="1115"/>
        <item m="1" x="1280"/>
        <item m="1" x="1233"/>
        <item m="1" x="1274"/>
        <item m="1" x="1188"/>
        <item m="1" x="592"/>
        <item m="1" x="1093"/>
        <item m="1" x="811"/>
        <item m="1" x="883"/>
        <item m="1" x="1081"/>
        <item m="1" x="876"/>
        <item m="1" x="486"/>
        <item m="1" x="873"/>
        <item m="1" x="925"/>
        <item m="1" x="877"/>
        <item m="1" x="1121"/>
        <item m="1" x="433"/>
        <item m="1" x="643"/>
        <item m="1" x="833"/>
        <item m="1" x="834"/>
        <item m="1" x="761"/>
        <item m="1" x="435"/>
        <item m="1" x="1148"/>
        <item m="1" x="452"/>
        <item m="1" x="1292"/>
        <item m="1" x="1293"/>
        <item m="1" x="439"/>
        <item m="1" x="938"/>
        <item m="1" x="600"/>
        <item m="1" x="884"/>
        <item m="1" x="672"/>
        <item m="1" x="889"/>
        <item m="1" x="1232"/>
        <item m="1" x="680"/>
        <item m="1" x="649"/>
        <item m="1" x="635"/>
        <item m="1" x="462"/>
        <item m="1" x="719"/>
        <item m="1" x="720"/>
        <item m="1" x="621"/>
        <item m="1" x="622"/>
        <item m="1" x="628"/>
        <item m="1" x="721"/>
        <item m="1" x="629"/>
        <item m="1" x="623"/>
        <item m="1" x="736"/>
        <item m="1" x="737"/>
        <item m="1" x="614"/>
        <item m="1" x="738"/>
        <item m="1" x="800"/>
        <item m="1" x="880"/>
        <item m="1" x="766"/>
        <item m="1" x="591"/>
        <item m="1" x="1310"/>
        <item m="1" x="940"/>
        <item m="1" x="1203"/>
        <item m="1" x="1084"/>
        <item m="1" x="489"/>
        <item m="1" x="483"/>
        <item m="1" x="777"/>
        <item m="1" x="552"/>
        <item m="1" x="1294"/>
        <item m="1" x="1269"/>
        <item m="1" x="484"/>
        <item m="1" x="611"/>
        <item m="1" x="941"/>
        <item m="1" x="815"/>
        <item m="1" x="472"/>
        <item m="1" x="1143"/>
        <item m="1" x="1329"/>
        <item m="1" x="1002"/>
        <item m="1" x="822"/>
        <item m="1" x="887"/>
        <item m="1" x="796"/>
        <item m="1" x="1108"/>
        <item m="1" x="823"/>
        <item m="1" x="1218"/>
        <item m="1" x="1021"/>
        <item m="1" x="1284"/>
        <item m="1" x="594"/>
        <item m="1" x="1338"/>
        <item m="1" x="480"/>
        <item m="1" x="1025"/>
        <item m="1" x="939"/>
        <item m="1" x="457"/>
        <item m="1" x="985"/>
        <item m="1" x="1189"/>
        <item m="1" x="901"/>
        <item m="1" x="1125"/>
        <item m="1" x="1082"/>
        <item m="1" x="681"/>
        <item m="1" x="1256"/>
        <item m="1" x="879"/>
        <item m="1" x="556"/>
        <item m="1" x="519"/>
        <item m="1" x="473"/>
        <item m="1" x="463"/>
        <item m="1" x="557"/>
        <item m="1" x="654"/>
        <item m="1" x="558"/>
        <item m="1" x="475"/>
        <item m="1" x="765"/>
        <item m="1" x="476"/>
        <item m="1" x="520"/>
        <item m="1" x="441"/>
        <item m="1" x="523"/>
        <item m="1" x="908"/>
        <item m="1" x="774"/>
        <item m="1" x="496"/>
        <item m="1" x="1083"/>
        <item m="1" x="442"/>
        <item m="1" x="1126"/>
        <item m="1" x="1153"/>
        <item m="1" x="640"/>
        <item m="1" x="641"/>
        <item m="1" x="909"/>
        <item m="1" x="642"/>
        <item m="1" x="1094"/>
        <item m="1" x="1261"/>
        <item m="1" x="771"/>
        <item m="1" x="1190"/>
        <item m="1" x="1149"/>
        <item m="1" x="760"/>
        <item m="1" x="506"/>
        <item m="1" x="1138"/>
        <item m="1" x="576"/>
        <item m="1" x="1303"/>
        <item m="1" x="835"/>
        <item m="1" x="573"/>
        <item m="1" x="1018"/>
        <item m="1" x="574"/>
        <item m="1" x="926"/>
        <item m="1" x="450"/>
        <item m="1" x="451"/>
        <item m="1" x="534"/>
        <item m="1" x="918"/>
        <item m="1" x="514"/>
        <item m="1" x="1060"/>
        <item m="1" x="739"/>
        <item m="1" x="551"/>
        <item m="1" x="627"/>
        <item m="1" x="1331"/>
        <item m="1" x="1160"/>
        <item m="1" x="702"/>
        <item m="1" x="799"/>
        <item m="1" x="1120"/>
        <item m="1" x="1109"/>
        <item m="1" x="1086"/>
        <item m="1" x="981"/>
        <item m="1" x="1070"/>
        <item m="1" x="488"/>
        <item m="1" x="686"/>
        <item m="1" x="542"/>
        <item m="1" x="989"/>
        <item m="1" x="1194"/>
        <item m="1" x="1372"/>
        <item m="1" x="1130"/>
        <item m="1" x="1193"/>
        <item m="1" x="907"/>
        <item m="1" x="716"/>
        <item m="1" x="1277"/>
        <item m="1" x="867"/>
        <item m="1" x="1249"/>
        <item m="1" x="1140"/>
        <item m="1" x="1184"/>
        <item m="1" x="1077"/>
        <item m="1" x="503"/>
        <item m="1" x="1332"/>
        <item m="1" x="1134"/>
        <item m="1" x="566"/>
        <item m="1" x="565"/>
        <item m="1" x="1341"/>
        <item m="1" x="836"/>
        <item m="1" x="1342"/>
        <item m="1" x="930"/>
        <item m="1" x="1031"/>
        <item m="1" x="1116"/>
        <item m="1" x="1012"/>
        <item m="1" x="1357"/>
        <item m="1" x="624"/>
        <item m="1" x="479"/>
        <item m="1" x="1027"/>
        <item m="1" x="899"/>
        <item m="1" x="1067"/>
        <item m="1" x="1096"/>
        <item m="1" x="1026"/>
        <item m="1" x="792"/>
        <item m="1" x="1169"/>
        <item m="1" x="710"/>
        <item m="1" x="1038"/>
        <item m="1" x="1343"/>
        <item m="1" x="778"/>
        <item m="1" x="1088"/>
        <item m="1" x="1110"/>
        <item m="1" x="1039"/>
        <item m="1" x="1059"/>
        <item m="1" x="1072"/>
        <item m="1" x="1219"/>
        <item m="1" x="1111"/>
        <item m="1" x="1175"/>
        <item m="1" x="1005"/>
        <item m="1" x="1339"/>
        <item m="1" x="711"/>
        <item m="1" x="928"/>
        <item m="1" x="589"/>
        <item m="1" x="1172"/>
        <item m="1" x="931"/>
        <item m="1" x="1135"/>
        <item m="1" x="1171"/>
        <item m="1" x="588"/>
        <item m="1" x="1340"/>
        <item m="1" x="1003"/>
        <item m="1" x="1323"/>
        <item m="1" x="1283"/>
        <item x="118"/>
        <item m="1" x="1089"/>
        <item m="1" x="1099"/>
        <item m="1" x="684"/>
        <item m="1" x="882"/>
        <item m="1" x="1142"/>
        <item m="1" x="881"/>
        <item m="1" x="1368"/>
        <item m="1" x="1095"/>
        <item m="1" x="658"/>
        <item m="1" x="1311"/>
        <item m="1" x="875"/>
        <item m="1" x="507"/>
        <item m="1" x="841"/>
        <item m="1" x="518"/>
        <item m="1" x="597"/>
        <item m="1" x="1028"/>
        <item m="1" x="758"/>
        <item m="1" x="493"/>
        <item m="1" x="1226"/>
        <item m="1" x="1186"/>
        <item m="1" x="1334"/>
        <item m="1" x="448"/>
        <item m="1" x="687"/>
        <item m="1" x="543"/>
        <item m="1" x="729"/>
        <item m="1" x="501"/>
        <item m="1" x="497"/>
        <item m="1" x="575"/>
        <item m="1" x="762"/>
        <item m="1" x="532"/>
        <item m="1" x="963"/>
        <item m="1" x="1196"/>
        <item m="1" x="648"/>
        <item m="1" x="786"/>
        <item m="1" x="1197"/>
        <item m="1" x="1241"/>
        <item m="1" x="779"/>
        <item m="1" x="1198"/>
        <item m="1" x="906"/>
        <item m="1" x="954"/>
        <item m="1" x="955"/>
        <item m="1" x="1199"/>
        <item m="1" x="964"/>
        <item m="1" x="956"/>
        <item m="1" x="957"/>
        <item m="1" x="965"/>
        <item m="1" x="966"/>
        <item m="1" x="967"/>
        <item m="1" x="1200"/>
        <item m="1" x="1268"/>
        <item m="1" x="830"/>
        <item m="1" x="968"/>
        <item m="1" x="971"/>
        <item m="1" x="548"/>
        <item m="1" x="521"/>
        <item m="1" x="578"/>
        <item m="1" x="631"/>
        <item m="1" x="632"/>
        <item m="1" x="633"/>
        <item m="1" x="856"/>
        <item m="1" x="809"/>
        <item m="1" x="749"/>
        <item m="1" x="725"/>
        <item m="1" x="579"/>
        <item m="1" x="750"/>
        <item m="1" x="857"/>
        <item m="1" x="801"/>
        <item m="1" x="802"/>
        <item m="1" x="803"/>
        <item m="1" x="804"/>
        <item m="1" x="805"/>
        <item m="1" x="751"/>
        <item m="1" x="752"/>
        <item m="1" x="753"/>
        <item m="1" x="1106"/>
        <item m="1" x="696"/>
        <item m="1" x="1057"/>
        <item m="1" x="1036"/>
        <item m="1" x="1058"/>
        <item m="1" x="852"/>
        <item m="1" x="902"/>
        <item m="1" x="952"/>
        <item m="1" x="1040"/>
        <item m="1" x="1065"/>
        <item m="1" x="1161"/>
        <item m="1" x="915"/>
        <item m="1" x="1047"/>
        <item m="1" x="607"/>
        <item m="1" x="470"/>
        <item m="1" x="1333"/>
        <item m="1" x="1330"/>
        <item m="1" x="1073"/>
        <item m="1" x="712"/>
        <item m="1" x="996"/>
        <item m="1" x="1327"/>
        <item m="1" x="1205"/>
        <item m="1" x="871"/>
        <item m="1" x="1250"/>
        <item m="1" x="993"/>
        <item m="1" x="1044"/>
        <item m="1" x="1369"/>
        <item m="1" x="1231"/>
        <item m="1" x="868"/>
        <item x="21"/>
        <item m="1" x="1006"/>
        <item m="1" x="1014"/>
        <item m="1" x="491"/>
        <item m="1" x="499"/>
        <item m="1" x="912"/>
        <item m="1" x="1103"/>
        <item m="1" x="861"/>
        <item m="1" x="759"/>
        <item m="1" x="593"/>
        <item m="1" x="460"/>
        <item m="1" x="862"/>
        <item m="1" x="500"/>
        <item m="1" x="449"/>
        <item m="1" x="1007"/>
        <item m="1" x="1013"/>
        <item m="1" x="1015"/>
        <item m="1" x="1016"/>
        <item m="1" x="1324"/>
        <item m="1" x="874"/>
        <item m="1" x="817"/>
        <item m="1" x="978"/>
        <item m="1" x="1278"/>
        <item m="1" x="977"/>
        <item m="1" x="1150"/>
        <item m="1" x="1151"/>
        <item m="1" x="1279"/>
        <item m="1" x="1137"/>
        <item m="1" x="1192"/>
        <item m="1" x="1337"/>
        <item m="1" x="1365"/>
        <item m="1" x="764"/>
        <item m="1" x="464"/>
        <item m="1" x="549"/>
        <item m="1" x="438"/>
        <item m="1" x="437"/>
        <item m="1" x="572"/>
        <item m="1" x="1370"/>
        <item m="1" x="1049"/>
        <item m="1" x="1247"/>
        <item m="1" x="948"/>
        <item m="1" x="1154"/>
        <item m="1" x="990"/>
        <item m="1" x="919"/>
        <item m="1" x="1216"/>
        <item m="1" x="929"/>
        <item m="1" x="896"/>
        <item m="1" x="564"/>
        <item m="1" x="819"/>
        <item m="1" x="713"/>
        <item m="1" x="625"/>
        <item m="1" x="1162"/>
        <item m="1" x="1289"/>
        <item m="1" x="1312"/>
        <item m="1" x="703"/>
        <item m="1" x="890"/>
        <item m="1" x="685"/>
        <item m="1" x="1349"/>
        <item m="1" x="529"/>
        <item m="1" x="598"/>
        <item m="1" x="1364"/>
        <item m="1" x="1325"/>
        <item m="1" x="432"/>
        <item m="1" x="1075"/>
        <item m="1" x="893"/>
        <item m="1" x="839"/>
        <item m="1" x="1173"/>
        <item m="1" x="849"/>
        <item m="1" x="626"/>
        <item m="1" x="704"/>
        <item m="1" x="1206"/>
        <item m="1" x="504"/>
        <item m="1" x="1285"/>
        <item m="1" x="1179"/>
        <item m="1" x="1215"/>
        <item m="1" x="895"/>
        <item m="1" x="1180"/>
        <item m="1" x="732"/>
        <item m="1" x="563"/>
        <item m="1" x="562"/>
        <item m="1" x="1041"/>
        <item m="1" x="838"/>
        <item m="1" x="1066"/>
        <item m="1" x="1251"/>
        <item m="1" x="869"/>
        <item m="1" x="1302"/>
        <item m="1" x="481"/>
        <item m="1" x="997"/>
        <item m="1" x="478"/>
        <item m="1" x="1079"/>
        <item m="1" x="677"/>
        <item m="1" x="1034"/>
        <item m="1" x="659"/>
        <item m="1" x="1055"/>
        <item m="1" x="540"/>
        <item m="1" x="660"/>
        <item m="1" x="1317"/>
        <item m="1" x="1255"/>
        <item m="1" x="1350"/>
        <item m="1" x="1321"/>
        <item m="1" x="916"/>
        <item m="1" x="1063"/>
        <item m="1" x="1078"/>
        <item m="1" x="444"/>
        <item m="1" x="1319"/>
        <item m="1" x="917"/>
        <item m="1" x="1054"/>
        <item m="1" x="772"/>
        <item m="1" x="942"/>
        <item m="1" x="1262"/>
        <item m="1" x="1286"/>
        <item m="1" x="1353"/>
        <item m="1" x="1076"/>
        <item m="1" x="820"/>
        <item m="1" x="983"/>
        <item m="1" x="1069"/>
        <item m="1" x="1112"/>
        <item m="1" x="1085"/>
        <item m="1" x="1351"/>
        <item m="1" x="1363"/>
        <item m="1" x="1050"/>
        <item m="1" x="1314"/>
        <item m="1" x="705"/>
        <item m="1" x="590"/>
        <item m="1" x="1090"/>
        <item m="1" x="1252"/>
        <item m="1" x="1346"/>
        <item m="1" x="661"/>
        <item m="1" x="851"/>
        <item m="1" x="1052"/>
        <item m="1" x="828"/>
        <item m="1" x="1087"/>
        <item m="1" x="1032"/>
        <item m="1" x="1033"/>
        <item m="1" x="1322"/>
        <item m="1" x="706"/>
        <item m="1" x="1017"/>
        <item m="1" x="794"/>
        <item m="1" x="1371"/>
        <item m="1" x="1022"/>
        <item m="1" x="1023"/>
        <item m="1" x="1024"/>
        <item m="1" x="824"/>
        <item m="1" x="979"/>
        <item m="1" x="546"/>
        <item m="1" x="806"/>
        <item m="1" x="1144"/>
        <item m="1" x="1145"/>
        <item m="1" x="1114"/>
        <item m="1" x="953"/>
        <item m="1" x="1129"/>
        <item m="1" x="735"/>
        <item m="1" x="1254"/>
        <item m="1" x="741"/>
        <item m="1" x="1245"/>
        <item m="1" x="1204"/>
        <item m="1" x="814"/>
        <item m="1" x="673"/>
        <item m="1" x="1104"/>
        <item m="1" x="586"/>
        <item m="1" x="858"/>
        <item m="1" x="688"/>
        <item m="1" x="620"/>
        <item m="1" x="561"/>
        <item m="1" x="844"/>
        <item m="1" x="526"/>
        <item m="1" x="582"/>
        <item m="1" x="1074"/>
        <item m="1" x="754"/>
        <item m="1" x="530"/>
        <item m="1" x="650"/>
        <item m="1" x="845"/>
        <item m="1" x="846"/>
        <item m="1" x="847"/>
        <item m="1" x="583"/>
        <item m="1" x="580"/>
        <item m="1" x="544"/>
        <item m="1" x="619"/>
        <item m="1" x="726"/>
        <item m="1" x="1045"/>
        <item m="1" x="638"/>
        <item m="1" x="853"/>
        <item m="1" x="859"/>
        <item m="1" x="584"/>
        <item m="1" x="854"/>
        <item m="1" x="651"/>
        <item m="1" x="755"/>
        <item m="1" x="855"/>
        <item m="1" x="756"/>
        <item m="1" x="757"/>
        <item m="1" x="581"/>
        <item m="1" x="652"/>
        <item m="1" x="866"/>
        <item m="1" x="860"/>
        <item m="1" x="636"/>
        <item m="1" x="700"/>
        <item m="1" x="668"/>
        <item m="1" x="831"/>
        <item m="1" x="1264"/>
        <item m="1" x="560"/>
        <item m="1" x="644"/>
        <item m="1" x="743"/>
        <item m="1" x="1131"/>
        <item m="1" x="920"/>
        <item m="1" x="612"/>
        <item m="1" x="674"/>
        <item m="1" x="515"/>
        <item m="1" x="748"/>
        <item m="1" x="921"/>
        <item m="1" x="447"/>
        <item m="1" x="554"/>
        <item m="1" x="608"/>
        <item m="1" x="525"/>
        <item m="1" x="531"/>
        <item m="1" x="691"/>
        <item m="1" x="960"/>
        <item m="1" x="605"/>
        <item m="1" x="535"/>
        <item m="1" x="537"/>
        <item m="1" x="456"/>
        <item m="1" x="465"/>
        <item m="1" x="1102"/>
        <item m="1" x="922"/>
        <item m="1" x="667"/>
        <item m="1" x="767"/>
        <item m="1" x="962"/>
        <item m="1" x="787"/>
        <item m="1" x="647"/>
        <item m="1" x="1367"/>
        <item m="1" x="678"/>
        <item m="1" x="776"/>
        <item m="1" x="694"/>
        <item m="1" x="933"/>
        <item m="1" x="783"/>
        <item m="1" x="536"/>
        <item m="1" x="517"/>
        <item m="1" x="571"/>
        <item m="1" x="1019"/>
        <item m="1" x="610"/>
        <item m="1" x="692"/>
        <item m="1" x="718"/>
        <item m="1" x="604"/>
        <item m="1" x="547"/>
        <item m="1" x="826"/>
        <item m="1" x="508"/>
        <item m="1" x="693"/>
        <item m="1" x="788"/>
        <item m="1" x="1201"/>
        <item m="1" x="511"/>
        <item m="1" x="1239"/>
        <item m="1" x="897"/>
        <item m="1" x="1207"/>
        <item m="1" x="1209"/>
        <item m="1" x="769"/>
        <item m="1" x="510"/>
        <item m="1" x="789"/>
        <item m="1" x="516"/>
        <item m="1" x="568"/>
        <item m="1" x="1270"/>
        <item m="1" x="782"/>
        <item m="1" x="790"/>
        <item m="1" x="487"/>
        <item m="1" x="569"/>
        <item m="1" x="763"/>
        <item m="1" x="468"/>
        <item m="1" x="768"/>
        <item m="1" x="467"/>
        <item m="1" x="570"/>
        <item m="1" x="923"/>
        <item m="1" x="524"/>
        <item m="1" x="553"/>
        <item m="1" x="1208"/>
        <item m="1" x="495"/>
        <item m="1" x="509"/>
        <item m="1" x="780"/>
        <item m="1" x="567"/>
        <item m="1" x="1202"/>
        <item m="1" x="639"/>
        <item m="1" x="502"/>
        <item m="1" x="781"/>
        <item m="1" x="1210"/>
        <item m="1" x="666"/>
        <item m="1" x="682"/>
        <item m="1" x="1236"/>
        <item m="1" x="1211"/>
        <item m="1" x="943"/>
        <item m="1" x="1212"/>
        <item m="1" x="810"/>
        <item m="1" x="951"/>
        <item m="1" x="1240"/>
        <item m="1" x="832"/>
        <item m="1" x="1242"/>
        <item m="1" x="944"/>
        <item m="1" x="722"/>
        <item m="1" x="950"/>
        <item m="1" x="1213"/>
        <item m="1" x="1214"/>
        <item m="1" x="1220"/>
        <item m="1" x="1238"/>
        <item m="1" x="1243"/>
        <item m="1" x="946"/>
        <item m="1" x="958"/>
        <item m="1" x="1221"/>
        <item m="1" x="1222"/>
        <item m="1" x="1223"/>
        <item m="1" x="1235"/>
        <item m="1" x="1224"/>
        <item m="1" x="1225"/>
        <item m="1" x="945"/>
        <item m="1" x="784"/>
        <item m="1" x="973"/>
        <item m="1" x="454"/>
        <item m="1" x="747"/>
        <item m="1" x="690"/>
        <item m="1" x="1304"/>
        <item m="1" x="1305"/>
        <item m="1" x="1306"/>
        <item m="1" x="1307"/>
        <item m="1" x="1308"/>
        <item m="1" x="1068"/>
        <item m="1" x="618"/>
        <item m="1" x="1139"/>
        <item m="1" x="1029"/>
        <item m="1" x="829"/>
        <item m="1" x="998"/>
        <item m="1" x="1336"/>
        <item m="1" x="1146"/>
        <item m="1" x="459"/>
        <item m="1" x="1157"/>
        <item m="1" x="1246"/>
        <item m="1" x="603"/>
        <item m="1" x="613"/>
        <item m="1" x="1299"/>
        <item m="1" x="1101"/>
        <item m="1" x="1064"/>
        <item m="1" x="1061"/>
        <item m="1" x="904"/>
        <item m="1" x="1009"/>
        <item m="1" x="1107"/>
        <item m="1" x="1008"/>
        <item m="1" x="807"/>
        <item m="1" x="1166"/>
        <item m="1" x="699"/>
        <item m="1" x="490"/>
        <item m="1" x="601"/>
        <item m="1" x="1167"/>
        <item m="1" x="1152"/>
        <item m="1" x="999"/>
        <item m="1" x="494"/>
        <item m="1" x="585"/>
        <item m="1" x="991"/>
        <item m="1" x="723"/>
        <item m="1" x="1048"/>
        <item m="1" x="683"/>
        <item m="1" x="821"/>
        <item m="1" x="471"/>
        <item m="1" x="988"/>
        <item m="1" x="1259"/>
        <item m="1" x="1163"/>
        <item m="1" x="1133"/>
        <item m="1" x="903"/>
        <item m="1" x="1313"/>
        <item m="1" x="927"/>
        <item m="1" x="984"/>
        <item m="1" x="1056"/>
        <item m="1" x="1354"/>
        <item m="1" x="937"/>
        <item m="1" x="885"/>
        <item m="1" x="1147"/>
        <item m="1" x="1053"/>
        <item m="1" x="864"/>
        <item m="1" x="1176"/>
        <item m="1" x="1182"/>
        <item m="1" x="1271"/>
        <item m="1" x="797"/>
        <item m="1" x="1253"/>
        <item m="1" x="1037"/>
        <item m="1" x="1181"/>
        <item m="1" x="1355"/>
        <item m="1" x="976"/>
        <item m="1" x="1080"/>
        <item m="1" x="1291"/>
        <item m="1" x="837"/>
        <item m="1" x="1360"/>
        <item m="1" x="602"/>
        <item m="1" x="974"/>
        <item m="1" x="1297"/>
        <item m="1" x="935"/>
        <item m="1" x="1004"/>
        <item m="1" x="773"/>
        <item m="1" x="646"/>
        <item m="1" x="533"/>
        <item m="1" x="924"/>
        <item m="1" x="970"/>
        <item m="1" x="775"/>
        <item m="1" x="599"/>
        <item m="1" x="1092"/>
        <item m="1" x="1174"/>
        <item m="1" x="697"/>
        <item m="1" x="1265"/>
        <item m="1" x="538"/>
        <item m="1" x="1035"/>
        <item m="1" x="1164"/>
        <item m="1" x="1113"/>
        <item m="1" x="910"/>
        <item m="1" x="1300"/>
        <item m="1" x="512"/>
        <item m="1" x="1155"/>
        <item m="1" x="513"/>
        <item m="1" x="827"/>
        <item m="1" x="1183"/>
        <item m="1" x="1132"/>
        <item m="1" x="1326"/>
        <item m="1" x="894"/>
        <item m="1" x="1217"/>
        <item m="1" x="1001"/>
        <item m="1" x="1290"/>
        <item m="1" x="1117"/>
        <item m="1" x="1141"/>
        <item m="1" x="1361"/>
        <item m="1" x="653"/>
        <item m="1" x="670"/>
        <item m="1" x="656"/>
        <item m="1" x="1347"/>
        <item m="1" x="1098"/>
        <item m="1" x="587"/>
        <item m="1" x="1320"/>
        <item m="1" x="1170"/>
        <item m="1" x="900"/>
        <item m="1" x="1266"/>
        <item m="1" x="1287"/>
        <item m="1" x="1352"/>
        <item m="1" x="1298"/>
        <item m="1" x="1315"/>
        <item m="1" x="734"/>
        <item m="1" x="1228"/>
        <item m="1" x="443"/>
        <item m="1" x="1356"/>
        <item m="1" x="505"/>
        <item m="1" x="886"/>
        <item m="1" x="892"/>
        <item m="1" x="969"/>
        <item m="1" x="689"/>
        <item m="1" x="959"/>
        <item m="1" x="1124"/>
        <item m="1" x="1020"/>
        <item m="1" x="1185"/>
        <item m="1" x="1136"/>
        <item m="1" x="1281"/>
        <item m="1" x="440"/>
        <item m="1" x="975"/>
        <item m="1" x="812"/>
        <item m="1" x="1227"/>
        <item m="1" x="1244"/>
        <item m="1" x="1237"/>
        <item m="1" x="609"/>
        <item m="1" x="1335"/>
        <item m="1" x="730"/>
        <item m="1" x="461"/>
        <item m="1" x="980"/>
        <item m="1" x="679"/>
        <item m="1" x="1263"/>
        <item m="1" x="1127"/>
        <item m="1" x="446"/>
        <item m="1" x="1272"/>
        <item m="1" x="1105"/>
        <item m="1" x="961"/>
        <item m="1" x="645"/>
        <item m="1" x="676"/>
        <item m="1" x="848"/>
        <item m="1" x="455"/>
        <item m="1" x="878"/>
        <item m="1" x="698"/>
        <item m="1" x="469"/>
        <item m="1" x="1187"/>
        <item m="1" x="1260"/>
        <item m="1" x="995"/>
        <item m="1" x="498"/>
        <item m="1" x="818"/>
        <item m="1" x="1275"/>
        <item m="1" x="863"/>
        <item m="1" x="1276"/>
        <item m="1" x="715"/>
        <item m="1" x="791"/>
        <item m="1" x="637"/>
        <item m="1" x="934"/>
        <item m="1" x="458"/>
        <item m="1" x="1258"/>
        <item m="1" x="1229"/>
        <item m="1" x="492"/>
        <item m="1" x="1062"/>
        <item m="1" x="545"/>
        <item m="1" x="727"/>
        <item m="1" x="1123"/>
        <item m="1" x="785"/>
        <item m="1" x="634"/>
        <item m="1" x="1191"/>
        <item m="1" x="1234"/>
        <item m="1" x="825"/>
        <item m="1" x="816"/>
        <item m="1" x="1288"/>
        <item m="1" x="982"/>
        <item m="1" x="453"/>
        <item m="1" x="740"/>
        <item m="1" x="707"/>
        <item m="1" x="1156"/>
        <item m="1" x="522"/>
        <item m="1" x="746"/>
        <item m="1" x="905"/>
        <item m="1" x="1257"/>
        <item m="1" x="872"/>
        <item m="1" x="1100"/>
        <item m="1" x="1344"/>
        <item m="1" x="813"/>
        <item m="1" x="528"/>
        <item m="1" x="559"/>
        <item m="1" x="1030"/>
        <item m="1" x="595"/>
        <item m="1" x="742"/>
        <item m="1" x="947"/>
        <item m="1" x="1128"/>
        <item m="1" x="445"/>
        <item m="1" x="550"/>
        <item m="1" x="477"/>
        <item m="1" x="630"/>
        <item m="1" x="617"/>
        <item m="1" x="808"/>
        <item m="1" x="731"/>
        <item m="1" x="665"/>
        <item m="1" x="663"/>
        <item m="1" x="664"/>
        <item m="1" x="655"/>
        <item m="1" x="539"/>
        <item m="1" x="770"/>
        <item x="372"/>
        <item m="1" x="1373"/>
        <item m="1" x="1374"/>
        <item m="1" x="1386"/>
        <item m="1" x="1387"/>
        <item m="1" x="1388"/>
        <item m="1" x="1389"/>
        <item m="1" x="1390"/>
        <item m="1" x="1393"/>
        <item m="1" x="1394"/>
        <item m="1" x="1395"/>
        <item m="1" x="1396"/>
        <item m="1" x="1397"/>
        <item m="1" x="1380"/>
        <item m="1" x="1381"/>
        <item m="1" x="1382"/>
        <item m="1" x="1375"/>
        <item m="1" x="1376"/>
        <item m="1" x="1377"/>
        <item m="1" x="1383"/>
        <item m="1" x="1384"/>
        <item m="1" x="1385"/>
        <item m="1" x="1378"/>
        <item m="1" x="1379"/>
        <item m="1" x="1392"/>
        <item m="1" x="1391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4"/>
        <item m="1" x="1411"/>
        <item m="1" x="1412"/>
        <item m="1" x="1413"/>
        <item m="1" x="1415"/>
        <item m="1" x="1416"/>
        <item m="1" x="1418"/>
        <item m="1" x="1417"/>
        <item m="1" x="1423"/>
        <item m="1" x="1419"/>
        <item m="1" x="1420"/>
        <item m="1" x="1421"/>
        <item m="1" x="1422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9"/>
        <item m="1" x="1447"/>
        <item m="1" x="1450"/>
        <item m="1" x="1451"/>
        <item m="1" x="1452"/>
        <item m="1" x="1453"/>
        <item m="1" x="1454"/>
        <item m="1" x="1455"/>
        <item m="1" x="1456"/>
        <item m="1" x="1457"/>
        <item m="1" x="1459"/>
        <item m="1" x="1460"/>
        <item m="1" x="1461"/>
        <item m="1" x="1462"/>
        <item m="1" x="1467"/>
        <item m="1" x="1468"/>
        <item m="1" x="1463"/>
        <item m="1" x="1464"/>
        <item m="1" x="1448"/>
        <item m="1" x="1629"/>
        <item m="1" x="1465"/>
        <item m="1" x="1471"/>
        <item m="1" x="1458"/>
        <item m="1" x="1466"/>
        <item m="1" x="1469"/>
        <item m="1" x="1470"/>
        <item m="1" x="1482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3"/>
        <item m="1" x="1520"/>
        <item m="1" x="1535"/>
        <item m="1" x="1521"/>
        <item m="1" x="1522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6">
        <item m="1" x="261"/>
        <item m="1" x="363"/>
        <item m="1" x="343"/>
        <item x="184"/>
        <item m="1" x="296"/>
        <item m="1" x="320"/>
        <item m="1" x="319"/>
        <item m="1" x="321"/>
        <item m="1" x="322"/>
        <item m="1" x="378"/>
        <item m="1" x="379"/>
        <item m="1" x="365"/>
        <item x="168"/>
        <item x="85"/>
        <item m="1" x="275"/>
        <item m="1" x="310"/>
        <item m="1" x="371"/>
        <item x="100"/>
        <item m="1" x="325"/>
        <item m="1" x="228"/>
        <item m="1" x="293"/>
        <item m="1" x="333"/>
        <item m="1" x="237"/>
        <item m="1" x="332"/>
        <item m="1" x="286"/>
        <item m="1" x="331"/>
        <item m="1" x="283"/>
        <item m="1" x="284"/>
        <item m="1" x="285"/>
        <item m="1" x="330"/>
        <item m="1" x="238"/>
        <item m="1" x="224"/>
        <item m="1" x="258"/>
        <item m="1" x="342"/>
        <item m="1" x="271"/>
        <item m="1" x="266"/>
        <item m="1" x="362"/>
        <item m="1" x="340"/>
        <item m="1" x="292"/>
        <item x="180"/>
        <item m="1" x="383"/>
        <item x="121"/>
        <item x="2"/>
        <item m="1" x="370"/>
        <item x="84"/>
        <item x="122"/>
        <item m="1" x="240"/>
        <item m="1" x="377"/>
        <item x="89"/>
        <item x="173"/>
        <item x="174"/>
        <item x="172"/>
        <item m="1" x="308"/>
        <item m="1" x="318"/>
        <item m="1" x="263"/>
        <item m="1" x="334"/>
        <item m="1" x="366"/>
        <item m="1" x="355"/>
        <item x="79"/>
        <item x="78"/>
        <item x="203"/>
        <item x="111"/>
        <item m="1" x="421"/>
        <item m="1" x="422"/>
        <item m="1" x="341"/>
        <item m="1" x="269"/>
        <item m="1" x="338"/>
        <item x="134"/>
        <item m="1" x="381"/>
        <item m="1" x="282"/>
        <item m="1" x="281"/>
        <item m="1" x="278"/>
        <item m="1" x="280"/>
        <item m="1" x="279"/>
        <item x="59"/>
        <item m="1" x="289"/>
        <item m="1" x="291"/>
        <item m="1" x="368"/>
        <item m="1" x="336"/>
        <item m="1" x="328"/>
        <item x="162"/>
        <item m="1" x="307"/>
        <item m="1" x="290"/>
        <item m="1" x="352"/>
        <item x="138"/>
        <item x="139"/>
        <item x="207"/>
        <item x="152"/>
        <item x="153"/>
        <item x="71"/>
        <item x="72"/>
        <item m="1" x="372"/>
        <item x="50"/>
        <item x="24"/>
        <item x="30"/>
        <item x="137"/>
        <item x="49"/>
        <item x="132"/>
        <item x="0"/>
        <item x="11"/>
        <item x="161"/>
        <item m="1" x="373"/>
        <item x="56"/>
        <item x="141"/>
        <item x="58"/>
        <item x="164"/>
        <item x="170"/>
        <item x="143"/>
        <item x="6"/>
        <item m="1" x="311"/>
        <item x="171"/>
        <item x="160"/>
        <item x="83"/>
        <item x="46"/>
        <item x="101"/>
        <item x="3"/>
        <item x="44"/>
        <item x="123"/>
        <item m="1" x="374"/>
        <item m="1" x="243"/>
        <item x="22"/>
        <item x="165"/>
        <item x="102"/>
        <item x="45"/>
        <item m="1" x="315"/>
        <item m="1" x="257"/>
        <item m="1" x="248"/>
        <item m="1" x="298"/>
        <item m="1" x="380"/>
        <item m="1" x="299"/>
        <item m="1" x="230"/>
        <item x="156"/>
        <item m="1" x="247"/>
        <item m="1" x="297"/>
        <item x="47"/>
        <item x="48"/>
        <item m="1" x="246"/>
        <item m="1" x="313"/>
        <item m="1" x="303"/>
        <item m="1" x="306"/>
        <item x="198"/>
        <item x="219"/>
        <item m="1" x="273"/>
        <item m="1" x="316"/>
        <item x="220"/>
        <item x="94"/>
        <item m="1" x="360"/>
        <item m="1" x="241"/>
        <item x="18"/>
        <item x="20"/>
        <item m="1" x="260"/>
        <item m="1" x="314"/>
        <item m="1" x="353"/>
        <item m="1" x="354"/>
        <item m="1" x="270"/>
        <item x="148"/>
        <item m="1" x="253"/>
        <item x="75"/>
        <item x="91"/>
        <item x="90"/>
        <item m="1" x="232"/>
        <item m="1" x="231"/>
        <item m="1" x="309"/>
        <item m="1" x="300"/>
        <item x="14"/>
        <item m="1" x="312"/>
        <item m="1" x="254"/>
        <item x="57"/>
        <item x="166"/>
        <item m="1" x="255"/>
        <item x="8"/>
        <item m="1" x="223"/>
        <item x="218"/>
        <item x="99"/>
        <item x="7"/>
        <item x="33"/>
        <item x="146"/>
        <item m="1" x="326"/>
        <item x="115"/>
        <item x="116"/>
        <item m="1" x="369"/>
        <item m="1" x="251"/>
        <item m="1" x="256"/>
        <item x="54"/>
        <item x="37"/>
        <item x="36"/>
        <item x="35"/>
        <item x="34"/>
        <item m="1" x="262"/>
        <item x="55"/>
        <item m="1" x="250"/>
        <item m="1" x="233"/>
        <item x="10"/>
        <item x="9"/>
        <item x="60"/>
        <item x="62"/>
        <item x="61"/>
        <item x="128"/>
        <item x="40"/>
        <item m="1" x="259"/>
        <item x="25"/>
        <item x="39"/>
        <item x="74"/>
        <item x="73"/>
        <item m="1" x="356"/>
        <item m="1" x="357"/>
        <item m="1" x="276"/>
        <item x="182"/>
        <item m="1" x="329"/>
        <item x="87"/>
        <item m="1" x="265"/>
        <item m="1" x="268"/>
        <item x="204"/>
        <item m="1" x="236"/>
        <item m="1" x="351"/>
        <item x="13"/>
        <item m="1" x="305"/>
        <item m="1" x="324"/>
        <item m="1" x="323"/>
        <item x="113"/>
        <item m="1" x="361"/>
        <item m="1" x="382"/>
        <item x="155"/>
        <item x="19"/>
        <item x="21"/>
        <item x="5"/>
        <item x="112"/>
        <item m="1" x="304"/>
        <item m="1" x="267"/>
        <item x="67"/>
        <item m="1" x="327"/>
        <item x="4"/>
        <item m="1" x="272"/>
        <item m="1" x="337"/>
        <item x="215"/>
        <item m="1" x="277"/>
        <item x="103"/>
        <item x="104"/>
        <item x="26"/>
        <item x="151"/>
        <item x="41"/>
        <item x="109"/>
        <item m="1" x="249"/>
        <item x="196"/>
        <item m="1" x="274"/>
        <item x="117"/>
        <item m="1" x="349"/>
        <item m="1" x="244"/>
        <item m="1" x="388"/>
        <item m="1" x="387"/>
        <item m="1" x="385"/>
        <item m="1" x="386"/>
        <item m="1" x="345"/>
        <item m="1" x="389"/>
        <item m="1" x="346"/>
        <item m="1" x="348"/>
        <item m="1" x="347"/>
        <item m="1" x="344"/>
        <item m="1" x="390"/>
        <item m="1" x="317"/>
        <item m="1" x="301"/>
        <item m="1" x="302"/>
        <item m="1" x="339"/>
        <item m="1" x="226"/>
        <item m="1" x="376"/>
        <item m="1" x="375"/>
        <item m="1" x="335"/>
        <item x="136"/>
        <item m="1" x="288"/>
        <item m="1" x="295"/>
        <item m="1" x="287"/>
        <item x="129"/>
        <item m="1" x="225"/>
        <item m="1" x="242"/>
        <item m="1" x="245"/>
        <item x="205"/>
        <item x="95"/>
        <item x="159"/>
        <item x="12"/>
        <item x="202"/>
        <item x="42"/>
        <item m="1" x="252"/>
        <item x="29"/>
        <item x="96"/>
        <item m="1" x="227"/>
        <item x="97"/>
        <item m="1" x="264"/>
        <item m="1" x="367"/>
        <item x="120"/>
        <item x="15"/>
        <item m="1" x="350"/>
        <item m="1" x="235"/>
        <item x="77"/>
        <item x="76"/>
        <item m="1" x="364"/>
        <item m="1" x="358"/>
        <item m="1" x="239"/>
        <item m="1" x="384"/>
        <item x="135"/>
        <item m="1" x="234"/>
        <item m="1" x="294"/>
        <item m="1" x="229"/>
        <item x="38"/>
        <item x="211"/>
        <item m="1" x="391"/>
        <item m="1" x="392"/>
        <item x="63"/>
        <item x="64"/>
        <item m="1" x="393"/>
        <item m="1" x="394"/>
        <item m="1" x="395"/>
        <item m="1" x="396"/>
        <item x="213"/>
        <item m="1" x="423"/>
        <item m="1" x="424"/>
        <item m="1" x="397"/>
        <item m="1" x="398"/>
        <item m="1" x="399"/>
        <item m="1" x="420"/>
        <item m="1" x="402"/>
        <item m="1" x="400"/>
        <item m="1" x="401"/>
        <item m="1" x="403"/>
        <item m="1" x="404"/>
        <item m="1" x="405"/>
        <item m="1" x="406"/>
        <item m="1" x="359"/>
        <item m="1" x="407"/>
        <item x="70"/>
        <item m="1" x="408"/>
        <item m="1" x="409"/>
        <item m="1" x="410"/>
        <item m="1" x="411"/>
        <item x="179"/>
        <item x="216"/>
        <item m="1" x="412"/>
        <item m="1" x="413"/>
        <item m="1" x="414"/>
        <item m="1" x="415"/>
        <item m="1" x="416"/>
        <item m="1" x="417"/>
        <item m="1" x="418"/>
        <item m="1" x="419"/>
        <item x="51"/>
        <item x="1"/>
        <item x="16"/>
        <item x="17"/>
        <item x="23"/>
        <item x="27"/>
        <item x="28"/>
        <item x="31"/>
        <item x="32"/>
        <item x="43"/>
        <item x="52"/>
        <item x="53"/>
        <item x="65"/>
        <item x="66"/>
        <item x="68"/>
        <item x="69"/>
        <item x="80"/>
        <item x="81"/>
        <item x="82"/>
        <item x="86"/>
        <item x="88"/>
        <item x="92"/>
        <item x="93"/>
        <item x="98"/>
        <item x="105"/>
        <item x="106"/>
        <item x="107"/>
        <item x="108"/>
        <item x="110"/>
        <item x="114"/>
        <item x="118"/>
        <item x="119"/>
        <item x="124"/>
        <item x="125"/>
        <item x="126"/>
        <item x="127"/>
        <item x="130"/>
        <item x="131"/>
        <item x="133"/>
        <item x="140"/>
        <item x="142"/>
        <item x="144"/>
        <item x="145"/>
        <item x="147"/>
        <item x="149"/>
        <item x="150"/>
        <item x="154"/>
        <item x="157"/>
        <item x="158"/>
        <item x="163"/>
        <item x="167"/>
        <item x="169"/>
        <item x="175"/>
        <item x="176"/>
        <item x="177"/>
        <item x="178"/>
        <item x="181"/>
        <item x="183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7"/>
        <item x="199"/>
        <item x="200"/>
        <item x="201"/>
        <item x="206"/>
        <item x="208"/>
        <item x="209"/>
        <item x="210"/>
        <item x="212"/>
        <item x="214"/>
        <item x="217"/>
        <item x="221"/>
        <item x="22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4">
    <field x="0"/>
    <field x="1"/>
    <field x="16"/>
    <field x="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합계 : 40FT" fld="4" baseField="0" baseItem="0"/>
    <dataField name="합계 : 20F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F012FF-3573-4254-B6FB-22E6C4E5DE6B}" name="피벗 테이블1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23:C27" firstHeaderRow="0" firstDataRow="1" firstDataCol="1"/>
  <pivotFields count="20">
    <pivotField axis="axisRow" showAll="0">
      <items count="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90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5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numFmtId="4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88"/>
    </i>
    <i>
      <x v="89"/>
    </i>
    <i>
      <x v="90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40FT" fld="4" baseField="0" baseItem="0"/>
    <dataField name="합계 : 20FT" fld="5" baseField="0" baseItem="0"/>
  </dataFields>
  <pivotTableStyleInfo name="PivotStyleLight16" showRowHeaders="1" showColHeaders="1" showRowStripes="0" showColStripes="0" showLastColumn="1"/>
  <filters count="1">
    <filter fld="0" type="thisWeek" evalOrder="-1" id="1">
      <autoFilter ref="A1">
        <filterColumn colId="0">
          <dynamicFilter type="thisWeek" val="45781" maxVal="45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1137A-69D6-4A23-B695-D8B761F78063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rowHeaderCaption="DATE">
  <location ref="B4:D45" firstHeaderRow="0" firstDataRow="1" firstDataCol="1"/>
  <pivotFields count="25"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9">
        <item x="9"/>
        <item x="5"/>
        <item x="1"/>
        <item x="8"/>
        <item x="2"/>
        <item x="15"/>
        <item x="10"/>
        <item x="11"/>
        <item x="6"/>
        <item x="3"/>
        <item x="16"/>
        <item x="4"/>
        <item x="14"/>
        <item x="7"/>
        <item x="13"/>
        <item x="0"/>
        <item x="12"/>
        <item x="17"/>
        <item t="default"/>
      </items>
    </pivotField>
    <pivotField axis="axisRow" showAll="0">
      <items count="807">
        <item x="34"/>
        <item x="268"/>
        <item x="269"/>
        <item x="432"/>
        <item x="261"/>
        <item x="681"/>
        <item x="283"/>
        <item x="55"/>
        <item x="137"/>
        <item x="693"/>
        <item x="433"/>
        <item x="434"/>
        <item x="121"/>
        <item x="122"/>
        <item x="295"/>
        <item x="241"/>
        <item x="56"/>
        <item x="519"/>
        <item x="9"/>
        <item x="288"/>
        <item x="588"/>
        <item x="138"/>
        <item x="435"/>
        <item x="402"/>
        <item x="436"/>
        <item x="437"/>
        <item x="314"/>
        <item x="57"/>
        <item x="551"/>
        <item x="330"/>
        <item x="538"/>
        <item x="131"/>
        <item x="682"/>
        <item x="209"/>
        <item x="58"/>
        <item x="308"/>
        <item x="380"/>
        <item x="392"/>
        <item x="8"/>
        <item x="642"/>
        <item x="21"/>
        <item x="422"/>
        <item x="677"/>
        <item x="61"/>
        <item x="139"/>
        <item x="142"/>
        <item x="0"/>
        <item x="420"/>
        <item x="59"/>
        <item x="309"/>
        <item x="289"/>
        <item x="187"/>
        <item x="60"/>
        <item x="575"/>
        <item x="393"/>
        <item x="48"/>
        <item x="62"/>
        <item x="243"/>
        <item x="272"/>
        <item x="2"/>
        <item x="76"/>
        <item x="368"/>
        <item x="671"/>
        <item x="438"/>
        <item x="439"/>
        <item x="445"/>
        <item x="63"/>
        <item x="626"/>
        <item x="359"/>
        <item x="524"/>
        <item x="64"/>
        <item x="322"/>
        <item x="114"/>
        <item x="208"/>
        <item x="130"/>
        <item x="101"/>
        <item x="237"/>
        <item x="32"/>
        <item x="358"/>
        <item x="160"/>
        <item x="504"/>
        <item x="528"/>
        <item x="110"/>
        <item x="320"/>
        <item x="692"/>
        <item x="191"/>
        <item x="637"/>
        <item x="426"/>
        <item x="523"/>
        <item x="348"/>
        <item x="292"/>
        <item x="349"/>
        <item x="522"/>
        <item x="335"/>
        <item x="212"/>
        <item x="206"/>
        <item x="216"/>
        <item x="394"/>
        <item x="712"/>
        <item x="561"/>
        <item x="10"/>
        <item x="108"/>
        <item x="44"/>
        <item x="45"/>
        <item x="123"/>
        <item x="539"/>
        <item x="584"/>
        <item x="446"/>
        <item x="447"/>
        <item x="360"/>
        <item x="210"/>
        <item x="645"/>
        <item x="185"/>
        <item x="521"/>
        <item x="100"/>
        <item x="448"/>
        <item x="449"/>
        <item x="454"/>
        <item x="450"/>
        <item x="188"/>
        <item x="530"/>
        <item x="514"/>
        <item x="109"/>
        <item x="265"/>
        <item x="266"/>
        <item x="274"/>
        <item x="369"/>
        <item x="421"/>
        <item x="220"/>
        <item x="591"/>
        <item x="490"/>
        <item x="577"/>
        <item x="284"/>
        <item x="65"/>
        <item x="334"/>
        <item x="143"/>
        <item x="525"/>
        <item x="564"/>
        <item x="42"/>
        <item x="4"/>
        <item x="201"/>
        <item x="599"/>
        <item x="451"/>
        <item x="455"/>
        <item x="327"/>
        <item x="456"/>
        <item x="377"/>
        <item x="232"/>
        <item x="376"/>
        <item x="17"/>
        <item x="764"/>
        <item x="429"/>
        <item x="430"/>
        <item x="661"/>
        <item x="640"/>
        <item x="495"/>
        <item x="431"/>
        <item x="326"/>
        <item x="36"/>
        <item x="593"/>
        <item x="189"/>
        <item x="457"/>
        <item x="458"/>
        <item x="319"/>
        <item x="713"/>
        <item x="702"/>
        <item x="459"/>
        <item x="460"/>
        <item x="66"/>
        <item x="336"/>
        <item x="427"/>
        <item x="396"/>
        <item x="68"/>
        <item x="589"/>
        <item x="367"/>
        <item x="403"/>
        <item x="24"/>
        <item x="666"/>
        <item x="370"/>
        <item x="167"/>
        <item x="224"/>
        <item x="258"/>
        <item x="497"/>
        <item x="703"/>
        <item x="441"/>
        <item x="542"/>
        <item x="372"/>
        <item x="67"/>
        <item x="407"/>
        <item x="398"/>
        <item x="399"/>
        <item x="691"/>
        <item x="499"/>
        <item x="627"/>
        <item x="540"/>
        <item x="578"/>
        <item x="628"/>
        <item x="643"/>
        <item x="69"/>
        <item x="70"/>
        <item x="53"/>
        <item x="379"/>
        <item x="416"/>
        <item x="545"/>
        <item x="461"/>
        <item x="462"/>
        <item x="469"/>
        <item x="569"/>
        <item x="195"/>
        <item x="255"/>
        <item x="339"/>
        <item x="664"/>
        <item x="310"/>
        <item x="144"/>
        <item x="181"/>
        <item x="302"/>
        <item x="517"/>
        <item x="662"/>
        <item x="573"/>
        <item x="503"/>
        <item x="161"/>
        <item x="345"/>
        <item x="467"/>
        <item x="305"/>
        <item x="547"/>
        <item x="179"/>
        <item x="25"/>
        <item x="355"/>
        <item x="175"/>
        <item x="202"/>
        <item x="647"/>
        <item x="543"/>
        <item x="516"/>
        <item x="126"/>
        <item x="328"/>
        <item x="158"/>
        <item x="498"/>
        <item x="515"/>
        <item x="321"/>
        <item x="443"/>
        <item x="665"/>
        <item x="118"/>
        <item x="127"/>
        <item x="177"/>
        <item x="592"/>
        <item x="492"/>
        <item x="71"/>
        <item x="13"/>
        <item x="676"/>
        <item x="311"/>
        <item x="211"/>
        <item x="364"/>
        <item x="72"/>
        <item x="629"/>
        <item x="630"/>
        <item x="631"/>
        <item x="371"/>
        <item x="574"/>
        <item x="307"/>
        <item x="406"/>
        <item x="231"/>
        <item x="610"/>
        <item x="587"/>
        <item x="710"/>
        <item x="711"/>
        <item x="51"/>
        <item x="513"/>
        <item x="270"/>
        <item x="306"/>
        <item x="678"/>
        <item x="466"/>
        <item x="548"/>
        <item x="549"/>
        <item x="178"/>
        <item x="679"/>
        <item x="705"/>
        <item x="304"/>
        <item x="672"/>
        <item x="680"/>
        <item x="580"/>
        <item x="197"/>
        <item x="563"/>
        <item x="512"/>
        <item x="646"/>
        <item x="609"/>
        <item x="608"/>
        <item x="463"/>
        <item x="344"/>
        <item x="194"/>
        <item x="193"/>
        <item x="245"/>
        <item x="494"/>
        <item x="16"/>
        <item x="337"/>
        <item x="15"/>
        <item x="343"/>
        <item x="180"/>
        <item x="313"/>
        <item x="491"/>
        <item x="163"/>
        <item x="132"/>
        <item x="73"/>
        <item x="317"/>
        <item x="694"/>
        <item x="14"/>
        <item x="400"/>
        <item x="656"/>
        <item x="683"/>
        <item x="604"/>
        <item x="342"/>
        <item x="145"/>
        <item x="221"/>
        <item x="470"/>
        <item x="471"/>
        <item x="164"/>
        <item x="238"/>
        <item x="74"/>
        <item x="128"/>
        <item x="6"/>
        <item x="176"/>
        <item x="632"/>
        <item x="12"/>
        <item x="146"/>
        <item x="7"/>
        <item x="341"/>
        <item x="133"/>
        <item x="147"/>
        <item x="222"/>
        <item x="75"/>
        <item x="77"/>
        <item x="576"/>
        <item x="174"/>
        <item x="282"/>
        <item x="606"/>
        <item x="234"/>
        <item x="78"/>
        <item x="148"/>
        <item x="26"/>
        <item x="235"/>
        <item x="701"/>
        <item x="638"/>
        <item x="134"/>
        <item x="79"/>
        <item x="565"/>
        <item x="49"/>
        <item x="149"/>
        <item x="419"/>
        <item x="80"/>
        <item x="281"/>
        <item x="120"/>
        <item x="218"/>
        <item x="365"/>
        <item x="464"/>
        <item x="633"/>
        <item x="83"/>
        <item x="223"/>
        <item x="363"/>
        <item x="84"/>
        <item x="280"/>
        <item x="634"/>
        <item x="635"/>
        <item x="242"/>
        <item x="262"/>
        <item x="716"/>
        <item x="383"/>
        <item x="401"/>
        <item x="423"/>
        <item x="695"/>
        <item x="361"/>
        <item x="478"/>
        <item x="85"/>
        <item x="290"/>
        <item x="82"/>
        <item x="684"/>
        <item x="612"/>
        <item x="81"/>
        <item x="254"/>
        <item x="636"/>
        <item x="86"/>
        <item x="526"/>
        <item x="87"/>
        <item x="112"/>
        <item x="570"/>
        <item x="624"/>
        <item x="273"/>
        <item x="675"/>
        <item x="253"/>
        <item x="452"/>
        <item x="192"/>
        <item x="663"/>
        <item x="332"/>
        <item x="550"/>
        <item x="496"/>
        <item x="418"/>
        <item x="154"/>
        <item x="293"/>
        <item x="404"/>
        <item x="641"/>
        <item x="329"/>
        <item x="572"/>
        <item x="91"/>
        <item x="331"/>
        <item x="468"/>
        <item x="706"/>
        <item x="303"/>
        <item x="440"/>
        <item x="444"/>
        <item x="22"/>
        <item x="323"/>
        <item x="544"/>
        <item x="33"/>
        <item x="607"/>
        <item x="502"/>
        <item x="707"/>
        <item x="375"/>
        <item x="23"/>
        <item x="256"/>
        <item x="374"/>
        <item x="29"/>
        <item x="405"/>
        <item x="30"/>
        <item x="417"/>
        <item x="667"/>
        <item x="709"/>
        <item x="700"/>
        <item x="41"/>
        <item x="233"/>
        <item x="465"/>
        <item x="472"/>
        <item x="473"/>
        <item x="474"/>
        <item x="246"/>
        <item x="150"/>
        <item x="585"/>
        <item x="475"/>
        <item x="476"/>
        <item x="480"/>
        <item x="481"/>
        <item x="482"/>
        <item x="483"/>
        <item x="484"/>
        <item x="151"/>
        <item x="489"/>
        <item x="527"/>
        <item x="285"/>
        <item x="614"/>
        <item x="95"/>
        <item x="625"/>
        <item x="567"/>
        <item x="96"/>
        <item x="714"/>
        <item x="611"/>
        <item x="670"/>
        <item x="119"/>
        <item x="338"/>
        <item x="546"/>
        <item x="263"/>
        <item x="129"/>
        <item x="239"/>
        <item x="27"/>
        <item x="152"/>
        <item x="696"/>
        <item x="586"/>
        <item x="240"/>
        <item x="162"/>
        <item x="153"/>
        <item x="381"/>
        <item x="165"/>
        <item x="186"/>
        <item x="97"/>
        <item x="267"/>
        <item x="98"/>
        <item x="102"/>
        <item x="655"/>
        <item x="294"/>
        <item x="668"/>
        <item x="362"/>
        <item x="159"/>
        <item x="615"/>
        <item x="520"/>
        <item x="395"/>
        <item x="453"/>
        <item x="166"/>
        <item x="264"/>
        <item x="155"/>
        <item x="312"/>
        <item x="215"/>
        <item x="605"/>
        <item x="156"/>
        <item x="28"/>
        <item x="217"/>
        <item x="135"/>
        <item x="315"/>
        <item x="207"/>
        <item x="99"/>
        <item x="157"/>
        <item x="493"/>
        <item x="103"/>
        <item x="318"/>
        <item x="715"/>
        <item x="136"/>
        <item x="488"/>
        <item x="673"/>
        <item x="506"/>
        <item x="669"/>
        <item x="1"/>
        <item x="219"/>
        <item x="104"/>
        <item x="507"/>
        <item x="271"/>
        <item x="500"/>
        <item x="651"/>
        <item x="113"/>
        <item x="552"/>
        <item x="382"/>
        <item x="378"/>
        <item x="35"/>
        <item x="196"/>
        <item x="562"/>
        <item x="50"/>
        <item x="501"/>
        <item x="286"/>
        <item x="425"/>
        <item x="485"/>
        <item x="486"/>
        <item x="487"/>
        <item x="236"/>
        <item x="708"/>
        <item x="428"/>
        <item x="105"/>
        <item x="366"/>
        <item x="581"/>
        <item x="214"/>
        <item x="384"/>
        <item x="579"/>
        <item x="168"/>
        <item x="571"/>
        <item x="582"/>
        <item x="660"/>
        <item x="333"/>
        <item x="598"/>
        <item x="184"/>
        <item x="106"/>
        <item x="479"/>
        <item x="182"/>
        <item x="541"/>
        <item x="568"/>
        <item x="529"/>
        <item x="183"/>
        <item x="5"/>
        <item x="141"/>
        <item x="658"/>
        <item x="190"/>
        <item x="244"/>
        <item x="566"/>
        <item x="583"/>
        <item x="659"/>
        <item x="140"/>
        <item x="505"/>
        <item x="259"/>
        <item x="518"/>
        <item x="590"/>
        <item x="397"/>
        <item x="260"/>
        <item x="287"/>
        <item x="107"/>
        <item x="424"/>
        <item x="373"/>
        <item x="657"/>
        <item x="111"/>
        <item x="291"/>
        <item x="213"/>
        <item x="340"/>
        <item x="613"/>
        <item x="316"/>
        <item x="54"/>
        <item x="477"/>
        <item x="31"/>
        <item x="508"/>
        <item x="644"/>
        <item x="674"/>
        <item x="52"/>
        <item x="596"/>
        <item x="597"/>
        <item x="442"/>
        <item x="602"/>
        <item x="325"/>
        <item x="204"/>
        <item x="387"/>
        <item x="43"/>
        <item x="534"/>
        <item x="622"/>
        <item x="257"/>
        <item x="93"/>
        <item x="410"/>
        <item x="594"/>
        <item x="354"/>
        <item x="94"/>
        <item x="535"/>
        <item x="414"/>
        <item x="40"/>
        <item x="408"/>
        <item x="324"/>
        <item x="301"/>
        <item x="229"/>
        <item x="357"/>
        <item x="533"/>
        <item x="555"/>
        <item x="411"/>
        <item x="697"/>
        <item x="171"/>
        <item x="251"/>
        <item x="600"/>
        <item x="297"/>
        <item x="117"/>
        <item x="296"/>
        <item x="698"/>
        <item x="11"/>
        <item x="37"/>
        <item x="89"/>
        <item x="250"/>
        <item x="351"/>
        <item x="115"/>
        <item x="227"/>
        <item x="346"/>
        <item x="38"/>
        <item x="199"/>
        <item x="39"/>
        <item x="90"/>
        <item x="18"/>
        <item x="92"/>
        <item x="19"/>
        <item x="46"/>
        <item x="20"/>
        <item x="699"/>
        <item x="88"/>
        <item x="47"/>
        <item x="650"/>
        <item x="532"/>
        <item x="200"/>
        <item x="226"/>
        <item x="205"/>
        <item x="198"/>
        <item x="252"/>
        <item x="116"/>
        <item x="230"/>
        <item x="169"/>
        <item x="509"/>
        <item x="390"/>
        <item x="553"/>
        <item x="278"/>
        <item x="203"/>
        <item x="170"/>
        <item x="736"/>
        <item x="618"/>
        <item x="173"/>
        <item x="124"/>
        <item x="735"/>
        <item x="279"/>
        <item x="685"/>
        <item x="300"/>
        <item x="688"/>
        <item x="172"/>
        <item x="248"/>
        <item x="689"/>
        <item x="617"/>
        <item x="652"/>
        <item x="350"/>
        <item x="687"/>
        <item x="648"/>
        <item x="595"/>
        <item x="690"/>
        <item x="601"/>
        <item x="249"/>
        <item x="556"/>
        <item x="353"/>
        <item x="409"/>
        <item x="653"/>
        <item x="536"/>
        <item x="686"/>
        <item x="620"/>
        <item x="225"/>
        <item x="276"/>
        <item x="298"/>
        <item x="737"/>
        <item x="621"/>
        <item x="385"/>
        <item x="228"/>
        <item x="125"/>
        <item x="537"/>
        <item x="559"/>
        <item x="510"/>
        <item x="386"/>
        <item x="277"/>
        <item x="412"/>
        <item x="557"/>
        <item x="734"/>
        <item x="531"/>
        <item x="415"/>
        <item x="247"/>
        <item x="391"/>
        <item x="389"/>
        <item x="623"/>
        <item x="649"/>
        <item x="560"/>
        <item x="654"/>
        <item x="619"/>
        <item x="554"/>
        <item x="413"/>
        <item x="352"/>
        <item x="558"/>
        <item x="275"/>
        <item x="603"/>
        <item x="299"/>
        <item x="511"/>
        <item x="347"/>
        <item x="616"/>
        <item x="388"/>
        <item x="639"/>
        <item x="704"/>
        <item x="356"/>
        <item x="3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8"/>
        <item x="739"/>
        <item x="740"/>
        <item x="741"/>
        <item x="742"/>
        <item x="743"/>
        <item x="750"/>
        <item x="752"/>
        <item x="746"/>
        <item x="747"/>
        <item x="744"/>
        <item x="751"/>
        <item x="745"/>
        <item x="761"/>
        <item x="762"/>
        <item x="766"/>
        <item x="765"/>
        <item x="767"/>
        <item x="763"/>
        <item x="748"/>
        <item x="749"/>
        <item x="753"/>
        <item x="754"/>
        <item x="755"/>
        <item x="756"/>
        <item x="757"/>
        <item x="758"/>
        <item x="759"/>
        <item x="760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t="default"/>
      </items>
    </pivotField>
    <pivotField showAll="0"/>
    <pivotField dataField="1" showAll="0"/>
    <pivotField dataField="1" showAll="0" sum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0"/>
    <field x="1"/>
    <field x="2"/>
  </rowFields>
  <rowItems count="41">
    <i>
      <x v="209"/>
    </i>
    <i r="1">
      <x v="4"/>
    </i>
    <i r="2">
      <x v="776"/>
    </i>
    <i r="2">
      <x v="777"/>
    </i>
    <i r="2">
      <x v="778"/>
    </i>
    <i r="2">
      <x v="779"/>
    </i>
    <i r="1">
      <x v="15"/>
    </i>
    <i r="2">
      <x v="780"/>
    </i>
    <i r="2">
      <x v="781"/>
    </i>
    <i>
      <x v="210"/>
    </i>
    <i r="1">
      <x v="2"/>
    </i>
    <i r="2">
      <x v="782"/>
    </i>
    <i r="2">
      <x v="783"/>
    </i>
    <i r="2">
      <x v="784"/>
    </i>
    <i r="2">
      <x v="785"/>
    </i>
    <i r="2">
      <x v="786"/>
    </i>
    <i r="2">
      <x v="787"/>
    </i>
    <i>
      <x v="211"/>
    </i>
    <i r="1">
      <x v="2"/>
    </i>
    <i r="2">
      <x v="789"/>
    </i>
    <i r="2">
      <x v="790"/>
    </i>
    <i r="2">
      <x v="791"/>
    </i>
    <i r="2">
      <x v="792"/>
    </i>
    <i r="2">
      <x v="793"/>
    </i>
    <i r="2">
      <x v="794"/>
    </i>
    <i r="1">
      <x v="15"/>
    </i>
    <i r="2">
      <x v="721"/>
    </i>
    <i r="2">
      <x v="788"/>
    </i>
    <i>
      <x v="212"/>
    </i>
    <i r="1">
      <x v="2"/>
    </i>
    <i r="2">
      <x v="795"/>
    </i>
    <i r="2">
      <x v="796"/>
    </i>
    <i r="2">
      <x v="797"/>
    </i>
    <i r="2">
      <x v="798"/>
    </i>
    <i r="2">
      <x v="799"/>
    </i>
    <i r="1">
      <x v="15"/>
    </i>
    <i r="2">
      <x v="721"/>
    </i>
    <i>
      <x v="213"/>
    </i>
    <i r="1">
      <x v="15"/>
    </i>
    <i r="2">
      <x v="721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20FT" fld="5" baseField="0" baseItem="0"/>
    <dataField name="합계 : 40FT" fld="4" baseField="0" baseItem="0"/>
  </dataFields>
  <formats count="1">
    <format dxfId="1">
      <pivotArea field="0" type="button" dataOnly="0" labelOnly="1" outline="0" axis="axisRow" fieldPosition="0"/>
    </format>
  </formats>
  <pivotTableStyleInfo name="PivotStyleLight8" showRowHeaders="1" showColHeaders="1" showRowStripes="0" showColStripes="0" showLastColumn="1"/>
  <filters count="1">
    <filter fld="0" type="thisWeek" evalOrder="-1" id="5">
      <autoFilter ref="A1">
        <filterColumn colId="0">
          <dynamicFilter type="thisWeek" val="44038" maxVal="4404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4E3B4E-B4AD-40FC-8F7D-C4FE24135910}" name="표1" displayName="표1" ref="A5:E18" totalsRowShown="0" headerRowDxfId="8" dataDxfId="7" headerRowCellStyle="쉼표 [0] 4" dataCellStyle="쉼표 [0] 4">
  <autoFilter ref="A5:E18" xr:uid="{A14E3B4E-B4AD-40FC-8F7D-C4FE24135910}"/>
  <tableColumns count="5">
    <tableColumn id="1" xr3:uid="{385D812B-008A-41AE-A1D8-1973D12E279F}" name="2물류" dataDxfId="6" dataCellStyle="쉼표 [0] 4"/>
    <tableColumn id="2" xr3:uid="{AE2ACB85-642B-449D-97E9-F01D9FD85DAE}" name="40FT" dataDxfId="5" dataCellStyle="쉼표 [0] 4"/>
    <tableColumn id="3" xr3:uid="{30FEB57D-5157-4DE4-AB81-0A942DEED42D}" name="20FT" dataDxfId="4" dataCellStyle="쉼표 [0] 4"/>
    <tableColumn id="4" xr3:uid="{71F691CE-3C3B-4AE4-904E-A35DD94BF802}" name="환산수량" dataDxfId="3" dataCellStyle="쉼표 [0] 4">
      <calculatedColumnFormula>(B6*2)+C6</calculatedColumnFormula>
    </tableColumn>
    <tableColumn id="5" xr3:uid="{BD39051A-C65F-45F5-AEB8-0792F6465F9A}" name="증감률" dataDxfId="2" dataCellStyle="백분율">
      <calculatedColumnFormula>(D7-표1[[#This Row],[환산수량]])/표1[[#This Row],[환산수량]]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31CAD-96BA-4832-8AF6-789B0140C4B5}">
  <sheetPr codeName="Sheet9"/>
  <dimension ref="A2:J7"/>
  <sheetViews>
    <sheetView workbookViewId="0">
      <selection activeCell="A42" sqref="A42"/>
    </sheetView>
  </sheetViews>
  <sheetFormatPr defaultRowHeight="14.4"/>
  <cols>
    <col min="1" max="1" width="11.09765625" bestFit="1" customWidth="1"/>
    <col min="2" max="3" width="11.3984375" bestFit="1" customWidth="1"/>
    <col min="4" max="4" width="4.796875" customWidth="1"/>
    <col min="5" max="5" width="11.09765625" bestFit="1" customWidth="1"/>
    <col min="6" max="7" width="11.3984375" bestFit="1" customWidth="1"/>
    <col min="8" max="8" width="5.296875" customWidth="1"/>
    <col min="9" max="9" width="16.09765625" bestFit="1" customWidth="1"/>
    <col min="10" max="10" width="11.09765625" bestFit="1" customWidth="1"/>
    <col min="11" max="11" width="12.3984375" bestFit="1" customWidth="1"/>
    <col min="12" max="12" width="21.69921875" bestFit="1" customWidth="1"/>
    <col min="13" max="14" width="10.3984375" bestFit="1" customWidth="1"/>
    <col min="15" max="15" width="5.09765625" bestFit="1" customWidth="1"/>
    <col min="16" max="16" width="6.8984375" bestFit="1" customWidth="1"/>
    <col min="17" max="17" width="23.3984375" bestFit="1" customWidth="1"/>
    <col min="18" max="18" width="26.296875" bestFit="1" customWidth="1"/>
    <col min="19" max="19" width="12.69921875" bestFit="1" customWidth="1"/>
    <col min="20" max="20" width="15.09765625" bestFit="1" customWidth="1"/>
    <col min="21" max="24" width="12.69921875" bestFit="1" customWidth="1"/>
    <col min="25" max="25" width="15.09765625" bestFit="1" customWidth="1"/>
    <col min="26" max="31" width="12.69921875" bestFit="1" customWidth="1"/>
    <col min="32" max="32" width="9.296875" bestFit="1" customWidth="1"/>
    <col min="33" max="33" width="6.8984375" bestFit="1" customWidth="1"/>
    <col min="34" max="128" width="12.69921875" bestFit="1" customWidth="1"/>
    <col min="129" max="129" width="11" bestFit="1" customWidth="1"/>
    <col min="130" max="130" width="11.3984375" bestFit="1" customWidth="1"/>
    <col min="131" max="256" width="12.69921875" bestFit="1" customWidth="1"/>
    <col min="257" max="257" width="11" bestFit="1" customWidth="1"/>
    <col min="258" max="259" width="16.09765625" bestFit="1" customWidth="1"/>
  </cols>
  <sheetData>
    <row r="2" spans="1:10">
      <c r="A2" s="233" t="s">
        <v>248</v>
      </c>
      <c r="E2" s="233" t="s">
        <v>247</v>
      </c>
      <c r="I2" s="233" t="s">
        <v>249</v>
      </c>
    </row>
    <row r="4" spans="1:10">
      <c r="A4" s="239" t="s">
        <v>246</v>
      </c>
      <c r="B4" t="s">
        <v>147</v>
      </c>
      <c r="C4" t="s">
        <v>146</v>
      </c>
      <c r="E4" s="239" t="s">
        <v>246</v>
      </c>
      <c r="F4" t="s">
        <v>147</v>
      </c>
      <c r="G4" t="s">
        <v>146</v>
      </c>
      <c r="J4" s="239" t="s">
        <v>273</v>
      </c>
    </row>
    <row r="5" spans="1:10">
      <c r="A5" s="171" t="s">
        <v>41</v>
      </c>
      <c r="E5" s="171" t="s">
        <v>41</v>
      </c>
      <c r="I5" s="239" t="s">
        <v>246</v>
      </c>
      <c r="J5" t="s">
        <v>41</v>
      </c>
    </row>
    <row r="6" spans="1:10">
      <c r="I6" s="171" t="s">
        <v>274</v>
      </c>
    </row>
    <row r="7" spans="1:10">
      <c r="I7" s="171" t="s">
        <v>275</v>
      </c>
    </row>
  </sheetData>
  <phoneticPr fontId="68" type="noConversion"/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484C4-C1AB-434C-878E-69069334C020}">
  <sheetPr codeName="Sheet12"/>
  <dimension ref="A1:E27"/>
  <sheetViews>
    <sheetView workbookViewId="0">
      <selection activeCell="B25" sqref="B25"/>
    </sheetView>
  </sheetViews>
  <sheetFormatPr defaultRowHeight="14.4"/>
  <cols>
    <col min="1" max="3" width="11.3984375" bestFit="1" customWidth="1"/>
    <col min="5" max="5" width="8.8984375" style="295"/>
  </cols>
  <sheetData>
    <row r="1" spans="1:5">
      <c r="A1" s="285" t="s">
        <v>2140</v>
      </c>
      <c r="B1" s="286" t="s">
        <v>254</v>
      </c>
      <c r="C1" s="286" t="s">
        <v>255</v>
      </c>
      <c r="D1" s="286" t="s">
        <v>619</v>
      </c>
      <c r="E1" s="291" t="s">
        <v>620</v>
      </c>
    </row>
    <row r="2" spans="1:5">
      <c r="A2" s="287" t="s">
        <v>1084</v>
      </c>
      <c r="B2" s="288">
        <v>6</v>
      </c>
      <c r="C2" s="288">
        <v>39</v>
      </c>
      <c r="D2" s="288">
        <f>(B2*2)+C2</f>
        <v>51</v>
      </c>
      <c r="E2" s="292">
        <f>(D2-D3)/D3</f>
        <v>-0.23880597014925373</v>
      </c>
    </row>
    <row r="3" spans="1:5">
      <c r="A3" s="289" t="s">
        <v>1085</v>
      </c>
      <c r="B3" s="290">
        <v>9</v>
      </c>
      <c r="C3" s="290">
        <v>49</v>
      </c>
      <c r="D3" s="290">
        <f>(B3*2)+C3</f>
        <v>67</v>
      </c>
      <c r="E3" s="293"/>
    </row>
    <row r="5" spans="1:5">
      <c r="A5" s="285" t="s">
        <v>2140</v>
      </c>
      <c r="B5" s="276" t="s">
        <v>254</v>
      </c>
      <c r="C5" s="276" t="s">
        <v>255</v>
      </c>
      <c r="D5" s="276" t="s">
        <v>619</v>
      </c>
      <c r="E5" s="294" t="s">
        <v>620</v>
      </c>
    </row>
    <row r="6" spans="1:5" hidden="1">
      <c r="A6" s="277" t="s">
        <v>1077</v>
      </c>
      <c r="B6" s="276">
        <v>3</v>
      </c>
      <c r="C6" s="276">
        <v>13</v>
      </c>
      <c r="D6" s="276">
        <f t="shared" ref="D6:D18" si="0">(B6*2)+C6</f>
        <v>19</v>
      </c>
    </row>
    <row r="7" spans="1:5" hidden="1">
      <c r="A7" s="277" t="s">
        <v>1078</v>
      </c>
      <c r="B7" s="276">
        <v>12</v>
      </c>
      <c r="C7" s="276">
        <v>14</v>
      </c>
      <c r="D7" s="276">
        <f t="shared" si="0"/>
        <v>38</v>
      </c>
      <c r="E7" s="295">
        <f>(표1[[#This Row],[환산수량]]-D6)/D6</f>
        <v>1</v>
      </c>
    </row>
    <row r="8" spans="1:5" hidden="1">
      <c r="A8" s="277" t="s">
        <v>1079</v>
      </c>
      <c r="B8" s="276">
        <v>7</v>
      </c>
      <c r="C8" s="276">
        <v>12</v>
      </c>
      <c r="D8" s="276">
        <f t="shared" si="0"/>
        <v>26</v>
      </c>
      <c r="E8" s="295">
        <f>(표1[[#This Row],[환산수량]]-D7)/D7</f>
        <v>-0.31578947368421051</v>
      </c>
    </row>
    <row r="9" spans="1:5" hidden="1">
      <c r="A9" s="277" t="s">
        <v>1080</v>
      </c>
      <c r="B9" s="276">
        <v>15</v>
      </c>
      <c r="C9" s="276">
        <v>18</v>
      </c>
      <c r="D9" s="276">
        <f t="shared" si="0"/>
        <v>48</v>
      </c>
      <c r="E9" s="295">
        <f>(표1[[#This Row],[환산수량]]-D8)/D8</f>
        <v>0.84615384615384615</v>
      </c>
    </row>
    <row r="10" spans="1:5" hidden="1">
      <c r="A10" s="277" t="s">
        <v>1081</v>
      </c>
      <c r="B10" s="276">
        <v>2</v>
      </c>
      <c r="C10" s="276">
        <v>6</v>
      </c>
      <c r="D10" s="276">
        <f t="shared" si="0"/>
        <v>10</v>
      </c>
      <c r="E10" s="295">
        <f>(표1[[#This Row],[환산수량]]-D9)/D9</f>
        <v>-0.79166666666666663</v>
      </c>
    </row>
    <row r="11" spans="1:5" hidden="1">
      <c r="A11" s="277" t="s">
        <v>1082</v>
      </c>
      <c r="B11" s="276">
        <v>16</v>
      </c>
      <c r="C11" s="276">
        <v>29</v>
      </c>
      <c r="D11" s="276">
        <f t="shared" si="0"/>
        <v>61</v>
      </c>
      <c r="E11" s="295">
        <f>(표1[[#This Row],[환산수량]]-D10)/D10</f>
        <v>5.0999999999999996</v>
      </c>
    </row>
    <row r="12" spans="1:5" hidden="1">
      <c r="A12" s="277" t="s">
        <v>1083</v>
      </c>
      <c r="B12" s="276">
        <v>2</v>
      </c>
      <c r="C12" s="276">
        <v>12</v>
      </c>
      <c r="D12" s="276">
        <f t="shared" si="0"/>
        <v>16</v>
      </c>
      <c r="E12" s="295">
        <f>(표1[[#This Row],[환산수량]]-D11)/D11</f>
        <v>-0.73770491803278693</v>
      </c>
    </row>
    <row r="13" spans="1:5" hidden="1">
      <c r="A13" s="277" t="s">
        <v>1284</v>
      </c>
      <c r="B13" s="276">
        <v>6</v>
      </c>
      <c r="C13" s="276">
        <v>23</v>
      </c>
      <c r="D13" s="276">
        <f t="shared" si="0"/>
        <v>35</v>
      </c>
      <c r="E13" s="295">
        <f>(표1[[#This Row],[환산수량]]-D12)/D12</f>
        <v>1.1875</v>
      </c>
    </row>
    <row r="14" spans="1:5" hidden="1">
      <c r="A14" s="277" t="s">
        <v>1616</v>
      </c>
      <c r="B14" s="276">
        <v>6</v>
      </c>
      <c r="C14" s="276">
        <v>54</v>
      </c>
      <c r="D14" s="276">
        <f t="shared" si="0"/>
        <v>66</v>
      </c>
      <c r="E14" s="295">
        <f>(표1[[#This Row],[환산수량]]-D13)/D13</f>
        <v>0.88571428571428568</v>
      </c>
    </row>
    <row r="15" spans="1:5">
      <c r="A15" s="277" t="s">
        <v>1617</v>
      </c>
      <c r="B15" s="276">
        <v>7</v>
      </c>
      <c r="C15" s="276">
        <v>37</v>
      </c>
      <c r="D15" s="276">
        <f t="shared" si="0"/>
        <v>51</v>
      </c>
      <c r="E15" s="295">
        <f>(표1[[#This Row],[환산수량]]-D14)/D14</f>
        <v>-0.22727272727272727</v>
      </c>
    </row>
    <row r="16" spans="1:5">
      <c r="A16" s="277" t="s">
        <v>1846</v>
      </c>
      <c r="B16" s="276">
        <v>5</v>
      </c>
      <c r="C16" s="276">
        <v>43</v>
      </c>
      <c r="D16" s="276">
        <f t="shared" si="0"/>
        <v>53</v>
      </c>
      <c r="E16" s="295">
        <f>(표1[[#This Row],[환산수량]]-D15)/D15</f>
        <v>3.9215686274509803E-2</v>
      </c>
    </row>
    <row r="17" spans="1:5">
      <c r="A17" s="277" t="s">
        <v>2079</v>
      </c>
      <c r="B17" s="276">
        <v>9</v>
      </c>
      <c r="C17" s="276">
        <v>49</v>
      </c>
      <c r="D17" s="276">
        <f t="shared" si="0"/>
        <v>67</v>
      </c>
      <c r="E17" s="295">
        <f>(표1[[#This Row],[환산수량]]-D16)/D16</f>
        <v>0.26415094339622641</v>
      </c>
    </row>
    <row r="18" spans="1:5">
      <c r="A18" s="277" t="s">
        <v>2139</v>
      </c>
      <c r="B18" s="276">
        <v>6</v>
      </c>
      <c r="C18" s="276">
        <v>39</v>
      </c>
      <c r="D18" s="276">
        <f t="shared" si="0"/>
        <v>51</v>
      </c>
      <c r="E18" s="295">
        <f>(표1[[#This Row],[환산수량]]-D17)/D17</f>
        <v>-0.23880597014925373</v>
      </c>
    </row>
    <row r="19" spans="1:5">
      <c r="A19" s="277"/>
      <c r="B19" s="276"/>
      <c r="C19" s="276"/>
      <c r="D19" s="276"/>
    </row>
    <row r="20" spans="1:5">
      <c r="A20" s="277"/>
      <c r="B20" s="276"/>
      <c r="C20" s="276"/>
      <c r="D20" s="276"/>
    </row>
    <row r="21" spans="1:5">
      <c r="A21" s="277"/>
      <c r="B21" s="276"/>
      <c r="C21" s="276"/>
      <c r="D21" s="276"/>
    </row>
    <row r="23" spans="1:5">
      <c r="A23" s="239" t="s">
        <v>246</v>
      </c>
      <c r="B23" t="s">
        <v>147</v>
      </c>
      <c r="C23" t="s">
        <v>146</v>
      </c>
    </row>
    <row r="24" spans="1:5">
      <c r="A24" s="240">
        <v>45784</v>
      </c>
      <c r="B24">
        <v>1</v>
      </c>
      <c r="C24">
        <v>10</v>
      </c>
    </row>
    <row r="25" spans="1:5">
      <c r="A25" s="240">
        <v>45785</v>
      </c>
      <c r="B25">
        <v>4</v>
      </c>
      <c r="C25">
        <v>5</v>
      </c>
    </row>
    <row r="26" spans="1:5">
      <c r="A26" s="240">
        <v>45786</v>
      </c>
      <c r="B26">
        <v>2</v>
      </c>
      <c r="C26">
        <v>4</v>
      </c>
    </row>
    <row r="27" spans="1:5">
      <c r="A27" s="171" t="s">
        <v>41</v>
      </c>
      <c r="B27">
        <v>7</v>
      </c>
      <c r="C27">
        <v>19</v>
      </c>
    </row>
  </sheetData>
  <phoneticPr fontId="68" type="noConversion"/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6320"/>
  <sheetViews>
    <sheetView tabSelected="1" zoomScale="90" zoomScaleNormal="90" zoomScaleSheetLayoutView="75" workbookViewId="0">
      <pane ySplit="3" topLeftCell="A2237" activePane="bottomLeft" state="frozen"/>
      <selection pane="bottomLeft" activeCell="J2241" sqref="J2241"/>
    </sheetView>
  </sheetViews>
  <sheetFormatPr defaultColWidth="8.8984375" defaultRowHeight="14.4"/>
  <cols>
    <col min="1" max="1" width="10.3984375" customWidth="1"/>
    <col min="2" max="2" width="16.296875" style="112" customWidth="1"/>
    <col min="3" max="3" width="14.09765625" style="112" customWidth="1"/>
    <col min="4" max="4" width="13" style="112" customWidth="1"/>
    <col min="5" max="6" width="4.796875" style="112" customWidth="1"/>
    <col min="7" max="7" width="4.69921875" style="112" customWidth="1"/>
    <col min="8" max="9" width="6.09765625" style="112" customWidth="1"/>
    <col min="10" max="10" width="6.8984375" style="112" customWidth="1"/>
    <col min="11" max="11" width="6" customWidth="1"/>
    <col min="12" max="12" width="11" customWidth="1"/>
    <col min="13" max="13" width="17.59765625" hidden="1" customWidth="1"/>
    <col min="14" max="14" width="11.3984375" hidden="1" customWidth="1"/>
    <col min="15" max="15" width="7.19921875" customWidth="1"/>
    <col min="16" max="16" width="8.8984375" customWidth="1"/>
    <col min="17" max="17" width="20.796875" style="112" customWidth="1"/>
    <col min="18" max="18" width="4.3984375" style="112" hidden="1" customWidth="1"/>
    <col min="20" max="20" width="20.69921875" style="114" bestFit="1" customWidth="1"/>
    <col min="21" max="21" width="9.296875" style="256" bestFit="1" customWidth="1"/>
    <col min="22" max="22" width="8.19921875" style="260" customWidth="1"/>
    <col min="23" max="23" width="7.19921875" style="256" customWidth="1"/>
    <col min="24" max="24" width="16" style="9" bestFit="1" customWidth="1"/>
    <col min="25" max="25" width="11.59765625" bestFit="1" customWidth="1"/>
    <col min="26" max="26" width="9.796875" customWidth="1"/>
    <col min="27" max="27" width="11" customWidth="1"/>
    <col min="29" max="29" width="2.296875" customWidth="1"/>
    <col min="30" max="16381" width="0" hidden="1" customWidth="1"/>
  </cols>
  <sheetData>
    <row r="1" spans="1:29" ht="31.5" customHeight="1">
      <c r="A1" s="31" t="s">
        <v>2</v>
      </c>
      <c r="B1" s="120"/>
      <c r="C1" s="120"/>
      <c r="D1" s="9"/>
      <c r="E1" s="9"/>
      <c r="F1" s="9"/>
      <c r="G1" s="9"/>
      <c r="H1" s="9"/>
      <c r="I1" s="7"/>
      <c r="J1" s="7"/>
      <c r="K1" s="7"/>
      <c r="M1" s="7"/>
      <c r="N1" s="7"/>
      <c r="O1" s="12" t="s">
        <v>73</v>
      </c>
      <c r="P1" s="8"/>
      <c r="Q1" s="48"/>
      <c r="R1" s="49" t="s">
        <v>138</v>
      </c>
      <c r="S1" s="7"/>
      <c r="T1" s="9"/>
      <c r="Y1" s="7"/>
      <c r="Z1" s="7"/>
      <c r="AA1" s="7"/>
      <c r="AB1" s="7"/>
      <c r="AC1" s="7"/>
    </row>
    <row r="2" spans="1:29" ht="7.5" customHeight="1" thickBot="1">
      <c r="A2" s="7"/>
      <c r="B2" s="32"/>
      <c r="C2" s="32"/>
      <c r="D2" s="8"/>
      <c r="E2" s="8"/>
      <c r="F2" s="8"/>
      <c r="G2" s="8"/>
      <c r="H2" s="8"/>
      <c r="I2" s="7"/>
      <c r="J2" s="7"/>
      <c r="K2" s="7"/>
      <c r="L2" s="47"/>
      <c r="M2" s="7"/>
      <c r="N2" s="7"/>
      <c r="O2" s="7"/>
      <c r="P2" s="8"/>
      <c r="Q2" s="48"/>
      <c r="R2" s="49"/>
      <c r="S2" s="7"/>
      <c r="T2" s="9"/>
      <c r="Y2" s="7"/>
      <c r="Z2" s="7"/>
      <c r="AA2" s="7"/>
      <c r="AB2" s="7"/>
      <c r="AC2" s="7"/>
    </row>
    <row r="3" spans="1:29" ht="60.75" customHeight="1">
      <c r="A3" s="42" t="s">
        <v>217</v>
      </c>
      <c r="B3" s="111" t="s">
        <v>56</v>
      </c>
      <c r="C3" s="111" t="s">
        <v>219</v>
      </c>
      <c r="D3" s="113" t="s">
        <v>34</v>
      </c>
      <c r="E3" s="113" t="s">
        <v>101</v>
      </c>
      <c r="F3" s="113" t="s">
        <v>115</v>
      </c>
      <c r="G3" s="113" t="s">
        <v>30</v>
      </c>
      <c r="H3" s="115" t="s">
        <v>218</v>
      </c>
      <c r="I3" s="115" t="s">
        <v>130</v>
      </c>
      <c r="J3" s="115" t="s">
        <v>17</v>
      </c>
      <c r="K3" s="14" t="s">
        <v>18</v>
      </c>
      <c r="L3" s="152" t="s">
        <v>73</v>
      </c>
      <c r="M3" s="14">
        <v>1</v>
      </c>
      <c r="N3" s="14">
        <v>1</v>
      </c>
      <c r="O3" s="14" t="s">
        <v>125</v>
      </c>
      <c r="P3" s="14" t="s">
        <v>94</v>
      </c>
      <c r="Q3" s="166" t="s">
        <v>48</v>
      </c>
      <c r="R3" s="167">
        <v>1</v>
      </c>
      <c r="S3" s="14" t="s">
        <v>52</v>
      </c>
      <c r="T3" s="153" t="s">
        <v>46</v>
      </c>
      <c r="U3" s="257" t="s">
        <v>268</v>
      </c>
      <c r="V3" s="261" t="s">
        <v>269</v>
      </c>
      <c r="W3" s="257" t="s">
        <v>270</v>
      </c>
      <c r="X3" s="46" t="s">
        <v>55</v>
      </c>
      <c r="Y3" s="43"/>
      <c r="Z3" s="43"/>
      <c r="AA3" s="43" t="s">
        <v>36</v>
      </c>
      <c r="AB3" s="43"/>
      <c r="AC3" s="43"/>
    </row>
    <row r="4" spans="1:29" ht="12.9" customHeight="1">
      <c r="A4" s="272">
        <v>45659</v>
      </c>
      <c r="B4" s="111" t="s">
        <v>195</v>
      </c>
      <c r="C4" s="111" t="s">
        <v>311</v>
      </c>
      <c r="D4" s="111" t="s">
        <v>326</v>
      </c>
      <c r="E4" s="111">
        <v>1</v>
      </c>
      <c r="F4" s="111"/>
      <c r="G4" s="111"/>
      <c r="H4" s="111">
        <v>31</v>
      </c>
      <c r="I4" s="116">
        <v>1860</v>
      </c>
      <c r="J4" s="118"/>
      <c r="K4" s="33"/>
      <c r="L4" s="44">
        <f t="shared" ref="L4:L35" si="0">SUM(E4:F4)</f>
        <v>1</v>
      </c>
      <c r="M4" s="33" t="str">
        <f t="shared" ref="M4:M35" si="1">A4&amp;$O$1</f>
        <v>45659Container q'ty</v>
      </c>
      <c r="N4" s="33" t="str">
        <f t="shared" ref="N4:N35" si="2">A4&amp;P4</f>
        <v>45659bulk</v>
      </c>
      <c r="O4" s="39">
        <v>160</v>
      </c>
      <c r="P4" s="235" t="s">
        <v>201</v>
      </c>
      <c r="Q4" s="168" t="s">
        <v>238</v>
      </c>
      <c r="R4" s="169"/>
      <c r="S4" s="39"/>
      <c r="T4" s="119" t="s">
        <v>310</v>
      </c>
      <c r="U4" s="258">
        <v>12834</v>
      </c>
      <c r="V4" s="262">
        <v>1860</v>
      </c>
      <c r="W4" s="258">
        <f t="shared" ref="W4:W35" si="3">IFERROR(U4/V4,0)</f>
        <v>6.9</v>
      </c>
      <c r="X4" s="45"/>
      <c r="Y4" s="43"/>
      <c r="Z4" s="43"/>
      <c r="AA4" t="s">
        <v>92</v>
      </c>
      <c r="AB4" s="43"/>
      <c r="AC4" s="43"/>
    </row>
    <row r="5" spans="1:29" ht="12.9" customHeight="1">
      <c r="A5" s="272">
        <v>45659</v>
      </c>
      <c r="B5" s="111" t="s">
        <v>280</v>
      </c>
      <c r="C5" s="111" t="s">
        <v>320</v>
      </c>
      <c r="D5" s="111" t="s">
        <v>282</v>
      </c>
      <c r="E5" s="111"/>
      <c r="F5" s="111">
        <v>1</v>
      </c>
      <c r="G5" s="111"/>
      <c r="H5" s="111">
        <v>7</v>
      </c>
      <c r="I5" s="116">
        <v>1680</v>
      </c>
      <c r="J5" s="118"/>
      <c r="K5" s="33"/>
      <c r="L5" s="44">
        <f t="shared" si="0"/>
        <v>1</v>
      </c>
      <c r="M5" s="33" t="str">
        <f t="shared" si="1"/>
        <v>45659Container q'ty</v>
      </c>
      <c r="N5" s="33" t="str">
        <f t="shared" si="2"/>
        <v xml:space="preserve">45659Pallet </v>
      </c>
      <c r="O5" s="39">
        <v>20</v>
      </c>
      <c r="P5" s="33" t="s">
        <v>202</v>
      </c>
      <c r="Q5" s="168" t="s">
        <v>281</v>
      </c>
      <c r="R5" s="169"/>
      <c r="S5" s="39"/>
      <c r="T5" s="119" t="s">
        <v>312</v>
      </c>
      <c r="U5" s="258"/>
      <c r="V5" s="262"/>
      <c r="W5" s="258">
        <f t="shared" si="3"/>
        <v>0</v>
      </c>
      <c r="X5" s="45"/>
      <c r="Y5" s="43"/>
      <c r="Z5" s="43"/>
      <c r="AA5" t="s">
        <v>124</v>
      </c>
      <c r="AB5" s="43"/>
      <c r="AC5" s="43"/>
    </row>
    <row r="6" spans="1:29" ht="12.9" customHeight="1">
      <c r="A6" s="272">
        <v>45659</v>
      </c>
      <c r="B6" s="111" t="s">
        <v>195</v>
      </c>
      <c r="C6" s="111" t="s">
        <v>333</v>
      </c>
      <c r="D6" s="111" t="s">
        <v>370</v>
      </c>
      <c r="E6" s="111">
        <v>1</v>
      </c>
      <c r="F6" s="111"/>
      <c r="G6" s="111"/>
      <c r="H6" s="111">
        <v>10</v>
      </c>
      <c r="I6" s="116">
        <v>10</v>
      </c>
      <c r="J6" s="118"/>
      <c r="K6" s="33"/>
      <c r="L6" s="44">
        <f t="shared" si="0"/>
        <v>1</v>
      </c>
      <c r="M6" s="33" t="str">
        <f t="shared" si="1"/>
        <v>45659Container q'ty</v>
      </c>
      <c r="N6" s="33" t="str">
        <f t="shared" si="2"/>
        <v xml:space="preserve">45659Pallet </v>
      </c>
      <c r="O6" s="39">
        <v>40</v>
      </c>
      <c r="P6" s="33" t="s">
        <v>202</v>
      </c>
      <c r="Q6" s="168" t="s">
        <v>330</v>
      </c>
      <c r="R6" s="169"/>
      <c r="S6" s="39"/>
      <c r="T6" s="119" t="s">
        <v>332</v>
      </c>
      <c r="U6" s="258"/>
      <c r="V6" s="262"/>
      <c r="W6" s="258">
        <f t="shared" si="3"/>
        <v>0</v>
      </c>
      <c r="X6" s="45" t="s">
        <v>381</v>
      </c>
      <c r="Y6" s="43"/>
      <c r="Z6" s="43"/>
      <c r="AA6" s="43" t="s">
        <v>186</v>
      </c>
      <c r="AB6" s="43"/>
      <c r="AC6" s="43"/>
    </row>
    <row r="7" spans="1:29" ht="12.9" customHeight="1">
      <c r="A7" s="272">
        <v>45659</v>
      </c>
      <c r="B7" s="111" t="s">
        <v>195</v>
      </c>
      <c r="C7" s="111" t="s">
        <v>333</v>
      </c>
      <c r="D7" s="111" t="s">
        <v>236</v>
      </c>
      <c r="E7" s="151"/>
      <c r="F7" s="111"/>
      <c r="G7" s="111"/>
      <c r="H7" s="111">
        <v>10</v>
      </c>
      <c r="I7" s="116">
        <v>10</v>
      </c>
      <c r="J7" s="118"/>
      <c r="K7" s="33"/>
      <c r="L7" s="44">
        <f t="shared" si="0"/>
        <v>0</v>
      </c>
      <c r="M7" s="33" t="str">
        <f t="shared" si="1"/>
        <v>45659Container q'ty</v>
      </c>
      <c r="N7" s="33" t="str">
        <f t="shared" si="2"/>
        <v xml:space="preserve">45659Pallet </v>
      </c>
      <c r="O7" s="39"/>
      <c r="P7" s="33" t="s">
        <v>202</v>
      </c>
      <c r="Q7" s="168" t="s">
        <v>331</v>
      </c>
      <c r="R7" s="169"/>
      <c r="S7" s="39"/>
      <c r="T7" s="119" t="s">
        <v>332</v>
      </c>
      <c r="U7" s="258"/>
      <c r="V7" s="262"/>
      <c r="W7" s="258">
        <f t="shared" si="3"/>
        <v>0</v>
      </c>
      <c r="X7" s="45" t="s">
        <v>381</v>
      </c>
      <c r="Y7" s="43"/>
      <c r="Z7" s="43"/>
      <c r="AA7" s="43" t="s">
        <v>215</v>
      </c>
      <c r="AB7" s="43"/>
      <c r="AC7" s="43"/>
    </row>
    <row r="8" spans="1:29" ht="12.9" customHeight="1">
      <c r="A8" s="272">
        <v>45659</v>
      </c>
      <c r="B8" s="111" t="s">
        <v>151</v>
      </c>
      <c r="C8" s="111" t="s">
        <v>321</v>
      </c>
      <c r="D8" s="111" t="s">
        <v>322</v>
      </c>
      <c r="E8" s="111"/>
      <c r="F8" s="111">
        <v>1</v>
      </c>
      <c r="G8" s="111"/>
      <c r="H8" s="111">
        <v>8</v>
      </c>
      <c r="I8" s="116">
        <v>595</v>
      </c>
      <c r="J8" s="118"/>
      <c r="K8" s="33"/>
      <c r="L8" s="44">
        <f t="shared" si="0"/>
        <v>1</v>
      </c>
      <c r="M8" s="33" t="str">
        <f t="shared" si="1"/>
        <v>45659Container q'ty</v>
      </c>
      <c r="N8" s="33" t="str">
        <f t="shared" si="2"/>
        <v xml:space="preserve">45659Pallet </v>
      </c>
      <c r="O8" s="39">
        <v>20</v>
      </c>
      <c r="P8" s="33" t="s">
        <v>202</v>
      </c>
      <c r="Q8" s="168" t="s">
        <v>301</v>
      </c>
      <c r="R8" s="169"/>
      <c r="S8" s="39"/>
      <c r="T8" s="119" t="s">
        <v>300</v>
      </c>
      <c r="U8" s="258"/>
      <c r="V8" s="262"/>
      <c r="W8" s="258">
        <f t="shared" si="3"/>
        <v>0</v>
      </c>
      <c r="X8" s="45"/>
      <c r="Y8" s="43"/>
      <c r="Z8" s="43"/>
      <c r="AA8" t="s">
        <v>13</v>
      </c>
      <c r="AB8" s="43"/>
      <c r="AC8" s="43"/>
    </row>
    <row r="9" spans="1:29" ht="12" customHeight="1">
      <c r="A9" s="272">
        <v>45659</v>
      </c>
      <c r="B9" s="111" t="s">
        <v>220</v>
      </c>
      <c r="C9" s="111" t="s">
        <v>328</v>
      </c>
      <c r="D9" s="190" t="s">
        <v>329</v>
      </c>
      <c r="E9" s="111"/>
      <c r="F9" s="111">
        <v>1</v>
      </c>
      <c r="G9" s="111"/>
      <c r="H9" s="111">
        <v>0</v>
      </c>
      <c r="I9" s="111"/>
      <c r="J9" s="118">
        <v>492</v>
      </c>
      <c r="K9" s="33"/>
      <c r="L9" s="44">
        <f t="shared" si="0"/>
        <v>1</v>
      </c>
      <c r="M9" s="33" t="str">
        <f t="shared" si="1"/>
        <v>45659Container q'ty</v>
      </c>
      <c r="N9" s="33" t="str">
        <f t="shared" si="2"/>
        <v>45659bulk</v>
      </c>
      <c r="O9" s="39">
        <v>40</v>
      </c>
      <c r="P9" s="235" t="s">
        <v>201</v>
      </c>
      <c r="Q9" s="168" t="s">
        <v>221</v>
      </c>
      <c r="R9" s="169"/>
      <c r="S9" s="39"/>
      <c r="T9" s="119" t="s">
        <v>327</v>
      </c>
      <c r="U9" s="258">
        <v>4610</v>
      </c>
      <c r="V9" s="262">
        <v>492</v>
      </c>
      <c r="W9" s="258">
        <f t="shared" si="3"/>
        <v>9.3699186991869912</v>
      </c>
      <c r="X9" s="45"/>
      <c r="Y9" s="43"/>
      <c r="Z9" s="43"/>
      <c r="AA9" t="s">
        <v>43</v>
      </c>
      <c r="AB9" s="43"/>
      <c r="AC9" s="43"/>
    </row>
    <row r="10" spans="1:29" ht="12.9" customHeight="1">
      <c r="A10" s="272">
        <v>45660</v>
      </c>
      <c r="B10" s="111" t="s">
        <v>280</v>
      </c>
      <c r="C10" s="111" t="s">
        <v>313</v>
      </c>
      <c r="D10" s="111" t="s">
        <v>283</v>
      </c>
      <c r="E10" s="111"/>
      <c r="F10" s="111">
        <v>1</v>
      </c>
      <c r="G10" s="111"/>
      <c r="H10" s="111">
        <v>17</v>
      </c>
      <c r="I10" s="111">
        <v>17</v>
      </c>
      <c r="J10" s="118"/>
      <c r="K10" s="33"/>
      <c r="L10" s="44">
        <f t="shared" si="0"/>
        <v>1</v>
      </c>
      <c r="M10" s="33" t="str">
        <f t="shared" si="1"/>
        <v>45660Container q'ty</v>
      </c>
      <c r="N10" s="33" t="str">
        <f t="shared" si="2"/>
        <v xml:space="preserve">45660Pallet </v>
      </c>
      <c r="O10" s="39">
        <v>20</v>
      </c>
      <c r="P10" s="33" t="s">
        <v>202</v>
      </c>
      <c r="Q10" s="168" t="s">
        <v>288</v>
      </c>
      <c r="R10" s="169"/>
      <c r="S10" s="39"/>
      <c r="T10" s="119" t="s">
        <v>297</v>
      </c>
      <c r="U10" s="258"/>
      <c r="V10" s="262"/>
      <c r="W10" s="258">
        <f t="shared" si="3"/>
        <v>0</v>
      </c>
      <c r="X10" s="45"/>
      <c r="Y10" s="43"/>
      <c r="Z10" s="43"/>
      <c r="AA10" t="s">
        <v>58</v>
      </c>
      <c r="AB10" s="43"/>
      <c r="AC10" s="43"/>
    </row>
    <row r="11" spans="1:29" ht="12.9" customHeight="1">
      <c r="A11" s="272">
        <v>45660</v>
      </c>
      <c r="B11" s="111" t="s">
        <v>280</v>
      </c>
      <c r="C11" s="111" t="s">
        <v>313</v>
      </c>
      <c r="D11" s="111" t="s">
        <v>283</v>
      </c>
      <c r="E11" s="111"/>
      <c r="F11" s="151"/>
      <c r="G11" s="111"/>
      <c r="H11" s="111">
        <v>1</v>
      </c>
      <c r="I11" s="111">
        <v>1</v>
      </c>
      <c r="J11" s="118"/>
      <c r="K11" s="33"/>
      <c r="L11" s="44">
        <f t="shared" si="0"/>
        <v>0</v>
      </c>
      <c r="M11" s="33" t="str">
        <f t="shared" si="1"/>
        <v>45660Container q'ty</v>
      </c>
      <c r="N11" s="33" t="str">
        <f t="shared" si="2"/>
        <v xml:space="preserve">45660Pallet </v>
      </c>
      <c r="O11" s="39"/>
      <c r="P11" s="33" t="s">
        <v>202</v>
      </c>
      <c r="Q11" s="168" t="s">
        <v>289</v>
      </c>
      <c r="R11" s="169"/>
      <c r="S11" s="39"/>
      <c r="T11" s="119" t="s">
        <v>297</v>
      </c>
      <c r="U11" s="258"/>
      <c r="V11" s="262"/>
      <c r="W11" s="258">
        <f t="shared" si="3"/>
        <v>0</v>
      </c>
      <c r="X11" s="45"/>
      <c r="Y11" s="43"/>
      <c r="Z11" s="43"/>
      <c r="AA11" t="s">
        <v>31</v>
      </c>
      <c r="AB11" s="43"/>
      <c r="AC11" s="43"/>
    </row>
    <row r="12" spans="1:29" ht="12.9" customHeight="1">
      <c r="A12" s="272">
        <v>45660</v>
      </c>
      <c r="B12" s="111" t="s">
        <v>280</v>
      </c>
      <c r="C12" s="111" t="s">
        <v>313</v>
      </c>
      <c r="D12" s="111" t="s">
        <v>283</v>
      </c>
      <c r="E12" s="111"/>
      <c r="F12" s="151"/>
      <c r="G12" s="111"/>
      <c r="H12" s="111">
        <v>2</v>
      </c>
      <c r="I12" s="111">
        <v>2</v>
      </c>
      <c r="J12" s="118"/>
      <c r="K12" s="33"/>
      <c r="L12" s="44">
        <f t="shared" si="0"/>
        <v>0</v>
      </c>
      <c r="M12" s="33" t="str">
        <f t="shared" si="1"/>
        <v>45660Container q'ty</v>
      </c>
      <c r="N12" s="33" t="str">
        <f t="shared" si="2"/>
        <v xml:space="preserve">45660Pallet </v>
      </c>
      <c r="O12" s="39"/>
      <c r="P12" s="33" t="s">
        <v>202</v>
      </c>
      <c r="Q12" s="168" t="s">
        <v>290</v>
      </c>
      <c r="R12" s="169"/>
      <c r="S12" s="39"/>
      <c r="T12" s="119" t="s">
        <v>297</v>
      </c>
      <c r="U12" s="258"/>
      <c r="V12" s="262"/>
      <c r="W12" s="258">
        <f t="shared" si="3"/>
        <v>0</v>
      </c>
      <c r="X12" s="45"/>
      <c r="Y12" s="43"/>
      <c r="Z12" s="43"/>
      <c r="AA12" t="s">
        <v>192</v>
      </c>
      <c r="AB12" s="43"/>
      <c r="AC12" s="43"/>
    </row>
    <row r="13" spans="1:29" ht="12.9" customHeight="1">
      <c r="A13" s="272">
        <v>45660</v>
      </c>
      <c r="B13" s="111" t="s">
        <v>280</v>
      </c>
      <c r="C13" s="111" t="s">
        <v>314</v>
      </c>
      <c r="D13" s="111" t="s">
        <v>284</v>
      </c>
      <c r="E13" s="111"/>
      <c r="F13" s="111">
        <v>1</v>
      </c>
      <c r="G13" s="111"/>
      <c r="H13" s="111">
        <v>15</v>
      </c>
      <c r="I13" s="111">
        <v>15</v>
      </c>
      <c r="J13" s="118"/>
      <c r="K13" s="33"/>
      <c r="L13" s="44">
        <f t="shared" si="0"/>
        <v>1</v>
      </c>
      <c r="M13" s="33" t="str">
        <f t="shared" si="1"/>
        <v>45660Container q'ty</v>
      </c>
      <c r="N13" s="33" t="str">
        <f t="shared" si="2"/>
        <v xml:space="preserve">45660Pallet </v>
      </c>
      <c r="O13" s="39">
        <v>20</v>
      </c>
      <c r="P13" s="33" t="s">
        <v>202</v>
      </c>
      <c r="Q13" s="168" t="s">
        <v>288</v>
      </c>
      <c r="R13" s="169"/>
      <c r="S13" s="39"/>
      <c r="T13" s="119" t="s">
        <v>297</v>
      </c>
      <c r="U13" s="258"/>
      <c r="V13" s="262"/>
      <c r="W13" s="258">
        <f t="shared" si="3"/>
        <v>0</v>
      </c>
      <c r="X13" s="45"/>
      <c r="Y13" s="43"/>
      <c r="Z13" s="43"/>
      <c r="AA13" t="s">
        <v>128</v>
      </c>
      <c r="AB13" s="43"/>
      <c r="AC13" s="43"/>
    </row>
    <row r="14" spans="1:29" ht="12.9" customHeight="1">
      <c r="A14" s="272">
        <v>45660</v>
      </c>
      <c r="B14" s="111" t="s">
        <v>280</v>
      </c>
      <c r="C14" s="111" t="s">
        <v>314</v>
      </c>
      <c r="D14" s="111" t="s">
        <v>284</v>
      </c>
      <c r="E14" s="111"/>
      <c r="F14" s="151"/>
      <c r="G14" s="111"/>
      <c r="H14" s="111">
        <v>3</v>
      </c>
      <c r="I14" s="111">
        <v>3</v>
      </c>
      <c r="J14" s="118"/>
      <c r="K14" s="33"/>
      <c r="L14" s="44">
        <f t="shared" si="0"/>
        <v>0</v>
      </c>
      <c r="M14" s="33" t="str">
        <f t="shared" si="1"/>
        <v>45660Container q'ty</v>
      </c>
      <c r="N14" s="33" t="str">
        <f t="shared" si="2"/>
        <v xml:space="preserve">45660Pallet </v>
      </c>
      <c r="O14" s="39"/>
      <c r="P14" s="33" t="s">
        <v>202</v>
      </c>
      <c r="Q14" s="168" t="s">
        <v>291</v>
      </c>
      <c r="R14" s="169"/>
      <c r="S14" s="39"/>
      <c r="T14" s="119" t="s">
        <v>297</v>
      </c>
      <c r="U14" s="258"/>
      <c r="V14" s="262"/>
      <c r="W14" s="258">
        <f t="shared" si="3"/>
        <v>0</v>
      </c>
      <c r="X14" s="45"/>
      <c r="Y14" s="43"/>
      <c r="Z14" s="43"/>
      <c r="AA14" t="s">
        <v>131</v>
      </c>
      <c r="AB14" s="43"/>
      <c r="AC14" s="43"/>
    </row>
    <row r="15" spans="1:29" ht="12.9" customHeight="1">
      <c r="A15" s="272">
        <v>45660</v>
      </c>
      <c r="B15" s="111" t="s">
        <v>280</v>
      </c>
      <c r="C15" s="111" t="s">
        <v>314</v>
      </c>
      <c r="D15" s="111" t="s">
        <v>284</v>
      </c>
      <c r="E15" s="111"/>
      <c r="F15" s="151"/>
      <c r="G15" s="111"/>
      <c r="H15" s="111">
        <v>2</v>
      </c>
      <c r="I15" s="111">
        <v>2</v>
      </c>
      <c r="J15" s="118"/>
      <c r="K15" s="33"/>
      <c r="L15" s="44">
        <f t="shared" si="0"/>
        <v>0</v>
      </c>
      <c r="M15" s="33" t="str">
        <f t="shared" si="1"/>
        <v>45660Container q'ty</v>
      </c>
      <c r="N15" s="33" t="str">
        <f t="shared" si="2"/>
        <v xml:space="preserve">45660Pallet </v>
      </c>
      <c r="O15" s="39"/>
      <c r="P15" s="33" t="s">
        <v>202</v>
      </c>
      <c r="Q15" s="168" t="s">
        <v>292</v>
      </c>
      <c r="R15" s="169"/>
      <c r="S15" s="39"/>
      <c r="T15" s="119" t="s">
        <v>297</v>
      </c>
      <c r="U15" s="258"/>
      <c r="V15" s="262"/>
      <c r="W15" s="258">
        <f t="shared" si="3"/>
        <v>0</v>
      </c>
      <c r="X15" s="45"/>
      <c r="Y15" s="43"/>
      <c r="Z15" s="43"/>
      <c r="AA15" t="s">
        <v>119</v>
      </c>
      <c r="AB15" s="43"/>
      <c r="AC15" s="43"/>
    </row>
    <row r="16" spans="1:29" ht="12.9" customHeight="1">
      <c r="A16" s="272">
        <v>45660</v>
      </c>
      <c r="B16" s="111" t="s">
        <v>280</v>
      </c>
      <c r="C16" s="111" t="s">
        <v>315</v>
      </c>
      <c r="D16" s="111" t="s">
        <v>285</v>
      </c>
      <c r="E16" s="111"/>
      <c r="F16" s="111">
        <v>1</v>
      </c>
      <c r="G16" s="111"/>
      <c r="H16" s="111">
        <v>17</v>
      </c>
      <c r="I16" s="111">
        <v>17</v>
      </c>
      <c r="J16" s="118"/>
      <c r="K16" s="33"/>
      <c r="L16" s="44">
        <f t="shared" si="0"/>
        <v>1</v>
      </c>
      <c r="M16" s="33" t="str">
        <f t="shared" si="1"/>
        <v>45660Container q'ty</v>
      </c>
      <c r="N16" s="33" t="str">
        <f t="shared" si="2"/>
        <v xml:space="preserve">45660Pallet </v>
      </c>
      <c r="O16" s="39">
        <v>20</v>
      </c>
      <c r="P16" s="33" t="s">
        <v>202</v>
      </c>
      <c r="Q16" s="168" t="s">
        <v>288</v>
      </c>
      <c r="R16" s="169"/>
      <c r="S16" s="39"/>
      <c r="T16" s="119" t="s">
        <v>297</v>
      </c>
      <c r="U16" s="258"/>
      <c r="V16" s="262"/>
      <c r="W16" s="258">
        <f t="shared" si="3"/>
        <v>0</v>
      </c>
      <c r="X16" s="45"/>
      <c r="Y16" s="43"/>
      <c r="Z16" s="43"/>
      <c r="AA16" t="s">
        <v>107</v>
      </c>
      <c r="AB16" s="43"/>
      <c r="AC16" s="43"/>
    </row>
    <row r="17" spans="1:29" ht="12.9" customHeight="1">
      <c r="A17" s="272">
        <v>45660</v>
      </c>
      <c r="B17" s="111" t="s">
        <v>280</v>
      </c>
      <c r="C17" s="111" t="s">
        <v>315</v>
      </c>
      <c r="D17" s="111" t="s">
        <v>285</v>
      </c>
      <c r="E17" s="111"/>
      <c r="F17" s="151"/>
      <c r="G17" s="111"/>
      <c r="H17" s="111">
        <v>1</v>
      </c>
      <c r="I17" s="111">
        <v>1</v>
      </c>
      <c r="J17" s="118"/>
      <c r="K17" s="33"/>
      <c r="L17" s="44">
        <f t="shared" si="0"/>
        <v>0</v>
      </c>
      <c r="M17" s="33" t="str">
        <f t="shared" si="1"/>
        <v>45660Container q'ty</v>
      </c>
      <c r="N17" s="33" t="str">
        <f t="shared" si="2"/>
        <v xml:space="preserve">45660Pallet </v>
      </c>
      <c r="O17" s="39"/>
      <c r="P17" s="33" t="s">
        <v>202</v>
      </c>
      <c r="Q17" s="168" t="s">
        <v>293</v>
      </c>
      <c r="R17" s="169"/>
      <c r="S17" s="39"/>
      <c r="T17" s="119" t="s">
        <v>297</v>
      </c>
      <c r="U17" s="258"/>
      <c r="V17" s="262"/>
      <c r="W17" s="258">
        <f t="shared" si="3"/>
        <v>0</v>
      </c>
      <c r="X17" s="45"/>
      <c r="Y17" s="43"/>
      <c r="Z17" s="43"/>
      <c r="AA17" t="s">
        <v>96</v>
      </c>
      <c r="AB17" s="43"/>
      <c r="AC17" s="43"/>
    </row>
    <row r="18" spans="1:29" ht="12.9" customHeight="1">
      <c r="A18" s="272">
        <v>45660</v>
      </c>
      <c r="B18" s="111" t="s">
        <v>280</v>
      </c>
      <c r="C18" s="111" t="s">
        <v>315</v>
      </c>
      <c r="D18" s="111" t="s">
        <v>285</v>
      </c>
      <c r="E18" s="111"/>
      <c r="F18" s="151"/>
      <c r="G18" s="111"/>
      <c r="H18" s="111">
        <v>2</v>
      </c>
      <c r="I18" s="111">
        <v>2</v>
      </c>
      <c r="J18" s="118"/>
      <c r="K18" s="33"/>
      <c r="L18" s="44">
        <f t="shared" si="0"/>
        <v>0</v>
      </c>
      <c r="M18" s="33" t="str">
        <f t="shared" si="1"/>
        <v>45660Container q'ty</v>
      </c>
      <c r="N18" s="33" t="str">
        <f t="shared" si="2"/>
        <v xml:space="preserve">45660Pallet </v>
      </c>
      <c r="O18" s="39"/>
      <c r="P18" s="33" t="s">
        <v>202</v>
      </c>
      <c r="Q18" s="168" t="s">
        <v>294</v>
      </c>
      <c r="R18" s="169"/>
      <c r="S18" s="39"/>
      <c r="T18" s="119" t="s">
        <v>297</v>
      </c>
      <c r="U18" s="258"/>
      <c r="V18" s="262"/>
      <c r="W18" s="258">
        <f t="shared" si="3"/>
        <v>0</v>
      </c>
      <c r="X18" s="45"/>
      <c r="Y18" s="43"/>
      <c r="Z18" s="43"/>
      <c r="AA18" t="s">
        <v>53</v>
      </c>
      <c r="AB18" s="43"/>
      <c r="AC18" s="43"/>
    </row>
    <row r="19" spans="1:29" ht="12.9" customHeight="1">
      <c r="A19" s="272">
        <v>45660</v>
      </c>
      <c r="B19" s="111" t="s">
        <v>280</v>
      </c>
      <c r="C19" s="111" t="s">
        <v>316</v>
      </c>
      <c r="D19" s="111" t="s">
        <v>286</v>
      </c>
      <c r="E19" s="111"/>
      <c r="F19" s="111">
        <v>1</v>
      </c>
      <c r="G19" s="111"/>
      <c r="H19" s="111">
        <v>17</v>
      </c>
      <c r="I19" s="111">
        <v>17</v>
      </c>
      <c r="J19" s="118"/>
      <c r="K19" s="33"/>
      <c r="L19" s="44">
        <f t="shared" si="0"/>
        <v>1</v>
      </c>
      <c r="M19" s="33" t="str">
        <f t="shared" si="1"/>
        <v>45660Container q'ty</v>
      </c>
      <c r="N19" s="33" t="str">
        <f t="shared" si="2"/>
        <v xml:space="preserve">45660Pallet </v>
      </c>
      <c r="O19" s="39">
        <v>20</v>
      </c>
      <c r="P19" s="33" t="s">
        <v>202</v>
      </c>
      <c r="Q19" s="168" t="s">
        <v>288</v>
      </c>
      <c r="R19" s="169"/>
      <c r="S19" s="39"/>
      <c r="T19" s="119" t="s">
        <v>297</v>
      </c>
      <c r="U19" s="258"/>
      <c r="V19" s="262"/>
      <c r="W19" s="258">
        <f t="shared" si="3"/>
        <v>0</v>
      </c>
      <c r="X19" s="45"/>
      <c r="Y19" s="43"/>
      <c r="Z19" s="43"/>
      <c r="AA19" s="43" t="s">
        <v>33</v>
      </c>
      <c r="AB19" s="43"/>
      <c r="AC19" s="43"/>
    </row>
    <row r="20" spans="1:29" ht="12.9" customHeight="1">
      <c r="A20" s="272">
        <v>45660</v>
      </c>
      <c r="B20" s="111" t="s">
        <v>280</v>
      </c>
      <c r="C20" s="111" t="s">
        <v>316</v>
      </c>
      <c r="D20" s="111" t="s">
        <v>286</v>
      </c>
      <c r="E20" s="111"/>
      <c r="F20" s="151"/>
      <c r="G20" s="111"/>
      <c r="H20" s="111">
        <v>3</v>
      </c>
      <c r="I20" s="111">
        <v>3</v>
      </c>
      <c r="J20" s="118"/>
      <c r="K20" s="33"/>
      <c r="L20" s="44">
        <f t="shared" si="0"/>
        <v>0</v>
      </c>
      <c r="M20" s="33" t="str">
        <f t="shared" si="1"/>
        <v>45660Container q'ty</v>
      </c>
      <c r="N20" s="33" t="str">
        <f t="shared" si="2"/>
        <v xml:space="preserve">45660Pallet </v>
      </c>
      <c r="O20" s="39"/>
      <c r="P20" s="33" t="s">
        <v>202</v>
      </c>
      <c r="Q20" s="168" t="s">
        <v>295</v>
      </c>
      <c r="R20" s="169"/>
      <c r="S20" s="39"/>
      <c r="T20" s="119" t="s">
        <v>297</v>
      </c>
      <c r="U20" s="258"/>
      <c r="V20" s="262"/>
      <c r="W20" s="258">
        <f t="shared" si="3"/>
        <v>0</v>
      </c>
      <c r="X20" s="45"/>
      <c r="Y20" s="43"/>
      <c r="Z20" s="43"/>
      <c r="AA20" s="43" t="s">
        <v>111</v>
      </c>
      <c r="AB20" s="43"/>
      <c r="AC20" s="43"/>
    </row>
    <row r="21" spans="1:29" ht="12.9" customHeight="1">
      <c r="A21" s="272">
        <v>45660</v>
      </c>
      <c r="B21" s="111" t="s">
        <v>280</v>
      </c>
      <c r="C21" s="111" t="s">
        <v>317</v>
      </c>
      <c r="D21" s="111" t="s">
        <v>287</v>
      </c>
      <c r="E21" s="111"/>
      <c r="F21" s="111">
        <v>1</v>
      </c>
      <c r="G21" s="111"/>
      <c r="H21" s="111">
        <v>17</v>
      </c>
      <c r="I21" s="111">
        <v>17</v>
      </c>
      <c r="J21" s="118"/>
      <c r="K21" s="33"/>
      <c r="L21" s="44">
        <f t="shared" si="0"/>
        <v>1</v>
      </c>
      <c r="M21" s="33" t="str">
        <f t="shared" si="1"/>
        <v>45660Container q'ty</v>
      </c>
      <c r="N21" s="33" t="str">
        <f t="shared" si="2"/>
        <v xml:space="preserve">45660Pallet </v>
      </c>
      <c r="O21" s="39">
        <v>20</v>
      </c>
      <c r="P21" s="33" t="s">
        <v>202</v>
      </c>
      <c r="Q21" s="168" t="s">
        <v>288</v>
      </c>
      <c r="R21" s="169"/>
      <c r="S21" s="39"/>
      <c r="T21" s="119" t="s">
        <v>297</v>
      </c>
      <c r="U21" s="258"/>
      <c r="V21" s="262"/>
      <c r="W21" s="258">
        <f t="shared" si="3"/>
        <v>0</v>
      </c>
      <c r="X21" s="45"/>
      <c r="Y21" s="43"/>
      <c r="Z21" s="43"/>
      <c r="AA21" s="43" t="s">
        <v>32</v>
      </c>
      <c r="AB21" s="43"/>
      <c r="AC21" s="43"/>
    </row>
    <row r="22" spans="1:29" ht="12.9" customHeight="1">
      <c r="A22" s="272">
        <v>45660</v>
      </c>
      <c r="B22" s="111" t="s">
        <v>280</v>
      </c>
      <c r="C22" s="111" t="s">
        <v>317</v>
      </c>
      <c r="D22" s="111" t="s">
        <v>287</v>
      </c>
      <c r="E22" s="111"/>
      <c r="F22" s="151"/>
      <c r="G22" s="111"/>
      <c r="H22" s="111">
        <v>3</v>
      </c>
      <c r="I22" s="111">
        <v>3</v>
      </c>
      <c r="J22" s="118"/>
      <c r="K22" s="33"/>
      <c r="L22" s="44">
        <f t="shared" si="0"/>
        <v>0</v>
      </c>
      <c r="M22" s="33" t="str">
        <f t="shared" si="1"/>
        <v>45660Container q'ty</v>
      </c>
      <c r="N22" s="33" t="str">
        <f t="shared" si="2"/>
        <v xml:space="preserve">45660Pallet </v>
      </c>
      <c r="O22" s="39"/>
      <c r="P22" s="33" t="s">
        <v>202</v>
      </c>
      <c r="Q22" s="168" t="s">
        <v>296</v>
      </c>
      <c r="R22" s="169"/>
      <c r="S22" s="39"/>
      <c r="T22" s="119" t="s">
        <v>297</v>
      </c>
      <c r="U22" s="258"/>
      <c r="V22" s="262"/>
      <c r="W22" s="258">
        <f t="shared" si="3"/>
        <v>0</v>
      </c>
      <c r="X22" s="45"/>
      <c r="Y22" s="43"/>
      <c r="Z22" s="43"/>
      <c r="AA22" s="43" t="s">
        <v>113</v>
      </c>
      <c r="AB22" s="43"/>
      <c r="AC22" s="43"/>
    </row>
    <row r="23" spans="1:29" ht="12.9" customHeight="1">
      <c r="A23" s="272">
        <v>45660</v>
      </c>
      <c r="B23" s="111" t="s">
        <v>318</v>
      </c>
      <c r="C23" s="111" t="s">
        <v>325</v>
      </c>
      <c r="D23" s="111">
        <v>2636183</v>
      </c>
      <c r="E23" s="111">
        <v>1</v>
      </c>
      <c r="F23" s="111"/>
      <c r="G23" s="111"/>
      <c r="H23" s="111">
        <v>18</v>
      </c>
      <c r="I23" s="116"/>
      <c r="J23" s="118">
        <v>990</v>
      </c>
      <c r="K23" s="33"/>
      <c r="L23" s="44">
        <f t="shared" si="0"/>
        <v>1</v>
      </c>
      <c r="M23" s="33" t="str">
        <f t="shared" si="1"/>
        <v>45660Container q'ty</v>
      </c>
      <c r="N23" s="33" t="str">
        <f t="shared" si="2"/>
        <v xml:space="preserve">45660Pallet </v>
      </c>
      <c r="O23" s="39">
        <v>40</v>
      </c>
      <c r="P23" s="33" t="s">
        <v>202</v>
      </c>
      <c r="Q23" s="168" t="s">
        <v>279</v>
      </c>
      <c r="R23" s="169"/>
      <c r="S23" s="39"/>
      <c r="T23" s="119" t="s">
        <v>276</v>
      </c>
      <c r="U23" s="258"/>
      <c r="V23" s="262"/>
      <c r="W23" s="258">
        <f t="shared" si="3"/>
        <v>0</v>
      </c>
      <c r="X23" s="45" t="s">
        <v>309</v>
      </c>
      <c r="Y23" s="43"/>
      <c r="Z23" s="43"/>
      <c r="AA23" s="43" t="s">
        <v>127</v>
      </c>
      <c r="AB23" s="43"/>
      <c r="AC23" s="43"/>
    </row>
    <row r="24" spans="1:29" ht="12.9" customHeight="1">
      <c r="A24" s="272">
        <v>45660</v>
      </c>
      <c r="B24" s="111" t="s">
        <v>3495</v>
      </c>
      <c r="C24" s="111" t="s">
        <v>373</v>
      </c>
      <c r="D24" s="111" t="s">
        <v>375</v>
      </c>
      <c r="E24" s="111"/>
      <c r="F24" s="111">
        <v>1</v>
      </c>
      <c r="G24" s="111"/>
      <c r="H24" s="111">
        <v>20</v>
      </c>
      <c r="I24" s="116"/>
      <c r="J24" s="118">
        <v>20</v>
      </c>
      <c r="K24" s="33"/>
      <c r="L24" s="44">
        <f t="shared" si="0"/>
        <v>1</v>
      </c>
      <c r="M24" s="33" t="str">
        <f t="shared" si="1"/>
        <v>45660Container q'ty</v>
      </c>
      <c r="N24" s="33" t="str">
        <f t="shared" si="2"/>
        <v xml:space="preserve">45660Pallet </v>
      </c>
      <c r="O24" s="39">
        <v>20</v>
      </c>
      <c r="P24" s="33" t="s">
        <v>202</v>
      </c>
      <c r="Q24" s="168" t="s">
        <v>319</v>
      </c>
      <c r="R24" s="169"/>
      <c r="S24" s="39"/>
      <c r="T24" s="119" t="s">
        <v>372</v>
      </c>
      <c r="U24" s="258"/>
      <c r="V24" s="262"/>
      <c r="W24" s="258">
        <f t="shared" si="3"/>
        <v>0</v>
      </c>
      <c r="X24" s="45" t="s">
        <v>378</v>
      </c>
      <c r="Y24" s="43"/>
      <c r="Z24" s="43"/>
      <c r="AA24" s="43" t="s">
        <v>54</v>
      </c>
      <c r="AB24" s="43"/>
      <c r="AC24" s="43"/>
    </row>
    <row r="25" spans="1:29" ht="12.9" customHeight="1">
      <c r="A25" s="272">
        <v>45660</v>
      </c>
      <c r="B25" s="111" t="s">
        <v>3495</v>
      </c>
      <c r="C25" s="111" t="s">
        <v>374</v>
      </c>
      <c r="D25" s="111" t="s">
        <v>376</v>
      </c>
      <c r="E25" s="111"/>
      <c r="F25" s="111">
        <v>1</v>
      </c>
      <c r="G25" s="111"/>
      <c r="H25" s="111">
        <v>20</v>
      </c>
      <c r="I25" s="116"/>
      <c r="J25" s="118">
        <v>20</v>
      </c>
      <c r="K25" s="33"/>
      <c r="L25" s="44">
        <f t="shared" si="0"/>
        <v>1</v>
      </c>
      <c r="M25" s="33" t="str">
        <f t="shared" si="1"/>
        <v>45660Container q'ty</v>
      </c>
      <c r="N25" s="33" t="str">
        <f t="shared" si="2"/>
        <v xml:space="preserve">45660Pallet </v>
      </c>
      <c r="O25" s="39">
        <v>20</v>
      </c>
      <c r="P25" s="33" t="s">
        <v>202</v>
      </c>
      <c r="Q25" s="168" t="s">
        <v>319</v>
      </c>
      <c r="R25" s="169"/>
      <c r="S25" s="39"/>
      <c r="T25" s="119" t="s">
        <v>372</v>
      </c>
      <c r="U25" s="258"/>
      <c r="V25" s="262"/>
      <c r="W25" s="258">
        <f t="shared" si="3"/>
        <v>0</v>
      </c>
      <c r="X25" s="45" t="s">
        <v>379</v>
      </c>
      <c r="Y25" s="43"/>
      <c r="Z25" s="43"/>
      <c r="AA25" s="43" t="s">
        <v>1303</v>
      </c>
      <c r="AB25" s="43"/>
      <c r="AC25" s="43"/>
    </row>
    <row r="26" spans="1:29" ht="12.9" customHeight="1">
      <c r="A26" s="272">
        <v>45660</v>
      </c>
      <c r="B26" s="111" t="s">
        <v>304</v>
      </c>
      <c r="C26" s="111" t="s">
        <v>305</v>
      </c>
      <c r="D26" s="190" t="s">
        <v>307</v>
      </c>
      <c r="E26" s="111"/>
      <c r="F26" s="111">
        <v>1</v>
      </c>
      <c r="G26" s="111"/>
      <c r="H26" s="111">
        <v>20</v>
      </c>
      <c r="I26" s="116">
        <v>640</v>
      </c>
      <c r="J26" s="118"/>
      <c r="K26" s="33"/>
      <c r="L26" s="44">
        <f t="shared" si="0"/>
        <v>1</v>
      </c>
      <c r="M26" s="33" t="str">
        <f t="shared" si="1"/>
        <v>45660Container q'ty</v>
      </c>
      <c r="N26" s="33" t="str">
        <f t="shared" si="2"/>
        <v xml:space="preserve">45660Pallet </v>
      </c>
      <c r="O26" s="39">
        <v>20</v>
      </c>
      <c r="P26" s="33" t="s">
        <v>202</v>
      </c>
      <c r="Q26" s="168" t="s">
        <v>303</v>
      </c>
      <c r="R26" s="169"/>
      <c r="S26" s="39"/>
      <c r="T26" s="119" t="s">
        <v>302</v>
      </c>
      <c r="U26" s="258"/>
      <c r="V26" s="262"/>
      <c r="W26" s="258">
        <f t="shared" si="3"/>
        <v>0</v>
      </c>
      <c r="X26" s="45" t="s">
        <v>377</v>
      </c>
      <c r="Y26" s="43"/>
      <c r="Z26" s="43"/>
      <c r="AA26" t="s">
        <v>85</v>
      </c>
      <c r="AB26" s="43"/>
      <c r="AC26" s="43"/>
    </row>
    <row r="27" spans="1:29" ht="12.9" customHeight="1">
      <c r="A27" s="272">
        <v>45660</v>
      </c>
      <c r="B27" s="111" t="s">
        <v>304</v>
      </c>
      <c r="C27" s="111" t="s">
        <v>306</v>
      </c>
      <c r="D27" s="190" t="s">
        <v>308</v>
      </c>
      <c r="E27" s="111"/>
      <c r="F27" s="111">
        <v>1</v>
      </c>
      <c r="G27" s="111"/>
      <c r="H27" s="111">
        <v>20</v>
      </c>
      <c r="I27" s="116">
        <v>640</v>
      </c>
      <c r="J27" s="118"/>
      <c r="K27" s="33"/>
      <c r="L27" s="44">
        <f t="shared" si="0"/>
        <v>1</v>
      </c>
      <c r="M27" s="33" t="str">
        <f t="shared" si="1"/>
        <v>45660Container q'ty</v>
      </c>
      <c r="N27" s="33" t="str">
        <f t="shared" si="2"/>
        <v xml:space="preserve">45660Pallet </v>
      </c>
      <c r="O27" s="39">
        <v>20</v>
      </c>
      <c r="P27" s="33" t="s">
        <v>202</v>
      </c>
      <c r="Q27" s="168" t="s">
        <v>303</v>
      </c>
      <c r="R27" s="169"/>
      <c r="S27" s="39"/>
      <c r="T27" s="119" t="s">
        <v>302</v>
      </c>
      <c r="U27" s="258"/>
      <c r="V27" s="262"/>
      <c r="W27" s="258">
        <f t="shared" si="3"/>
        <v>0</v>
      </c>
      <c r="X27" s="45" t="s">
        <v>380</v>
      </c>
      <c r="Y27" s="43"/>
      <c r="Z27" s="43"/>
      <c r="AA27" t="s">
        <v>122</v>
      </c>
      <c r="AB27" s="43"/>
      <c r="AC27" s="43"/>
    </row>
    <row r="28" spans="1:29" ht="12.9" customHeight="1">
      <c r="A28" s="272">
        <v>45660</v>
      </c>
      <c r="B28" s="111" t="s">
        <v>383</v>
      </c>
      <c r="C28" s="111" t="s">
        <v>389</v>
      </c>
      <c r="D28" s="111" t="s">
        <v>390</v>
      </c>
      <c r="E28" s="111"/>
      <c r="F28" s="111">
        <v>1</v>
      </c>
      <c r="G28" s="111"/>
      <c r="H28" s="111">
        <v>8</v>
      </c>
      <c r="I28" s="116">
        <v>600</v>
      </c>
      <c r="J28" s="118"/>
      <c r="K28" s="33"/>
      <c r="L28" s="44">
        <f t="shared" si="0"/>
        <v>1</v>
      </c>
      <c r="M28" s="33" t="str">
        <f t="shared" si="1"/>
        <v>45660Container q'ty</v>
      </c>
      <c r="N28" s="33" t="str">
        <f t="shared" si="2"/>
        <v>45660bulk</v>
      </c>
      <c r="O28" s="39">
        <v>160</v>
      </c>
      <c r="P28" s="235" t="s">
        <v>201</v>
      </c>
      <c r="Q28" s="168" t="s">
        <v>384</v>
      </c>
      <c r="R28" s="169"/>
      <c r="S28" s="39"/>
      <c r="T28" s="119" t="s">
        <v>388</v>
      </c>
      <c r="U28" s="258">
        <v>23800</v>
      </c>
      <c r="V28" s="262">
        <v>1700</v>
      </c>
      <c r="W28" s="258">
        <f t="shared" si="3"/>
        <v>14</v>
      </c>
      <c r="X28" s="45"/>
      <c r="Y28" s="43"/>
      <c r="Z28" s="43"/>
      <c r="AA28" s="43" t="s">
        <v>204</v>
      </c>
      <c r="AB28" s="43"/>
      <c r="AC28" s="43"/>
    </row>
    <row r="29" spans="1:29" ht="12.9" customHeight="1">
      <c r="A29" s="272">
        <v>45660</v>
      </c>
      <c r="B29" s="111" t="s">
        <v>383</v>
      </c>
      <c r="C29" s="111" t="s">
        <v>389</v>
      </c>
      <c r="D29" s="111" t="s">
        <v>390</v>
      </c>
      <c r="E29" s="111"/>
      <c r="F29" s="151"/>
      <c r="G29" s="111"/>
      <c r="H29" s="111">
        <v>11</v>
      </c>
      <c r="I29" s="116">
        <v>900</v>
      </c>
      <c r="J29" s="118"/>
      <c r="K29" s="33"/>
      <c r="L29" s="44">
        <f t="shared" si="0"/>
        <v>0</v>
      </c>
      <c r="M29" s="33" t="str">
        <f t="shared" si="1"/>
        <v>45660Container q'ty</v>
      </c>
      <c r="N29" s="33" t="str">
        <f t="shared" si="2"/>
        <v>45660bulk</v>
      </c>
      <c r="O29" s="39"/>
      <c r="P29" s="235" t="s">
        <v>201</v>
      </c>
      <c r="Q29" s="168" t="s">
        <v>385</v>
      </c>
      <c r="R29" s="169"/>
      <c r="S29" s="39"/>
      <c r="T29" s="119" t="s">
        <v>388</v>
      </c>
      <c r="U29" s="258"/>
      <c r="V29" s="262"/>
      <c r="W29" s="258">
        <f t="shared" si="3"/>
        <v>0</v>
      </c>
      <c r="X29" s="45"/>
      <c r="Y29" s="43"/>
      <c r="Z29" s="43"/>
      <c r="AA29" s="43" t="s">
        <v>205</v>
      </c>
      <c r="AB29" s="43"/>
      <c r="AC29" s="43"/>
    </row>
    <row r="30" spans="1:29" ht="12.9" customHeight="1">
      <c r="A30" s="272">
        <v>45660</v>
      </c>
      <c r="B30" s="111" t="s">
        <v>383</v>
      </c>
      <c r="C30" s="111" t="s">
        <v>389</v>
      </c>
      <c r="D30" s="111" t="s">
        <v>390</v>
      </c>
      <c r="E30" s="111"/>
      <c r="F30" s="151"/>
      <c r="G30" s="111"/>
      <c r="H30" s="111">
        <v>2</v>
      </c>
      <c r="I30" s="116">
        <v>100</v>
      </c>
      <c r="J30" s="118"/>
      <c r="K30" s="33"/>
      <c r="L30" s="44">
        <f t="shared" si="0"/>
        <v>0</v>
      </c>
      <c r="M30" s="33" t="str">
        <f t="shared" si="1"/>
        <v>45660Container q'ty</v>
      </c>
      <c r="N30" s="33" t="str">
        <f t="shared" si="2"/>
        <v>45660bulk</v>
      </c>
      <c r="O30" s="39"/>
      <c r="P30" s="235" t="s">
        <v>201</v>
      </c>
      <c r="Q30" s="168" t="s">
        <v>386</v>
      </c>
      <c r="R30" s="169"/>
      <c r="S30" s="39"/>
      <c r="T30" s="119" t="s">
        <v>388</v>
      </c>
      <c r="U30" s="258"/>
      <c r="V30" s="262"/>
      <c r="W30" s="258">
        <f t="shared" si="3"/>
        <v>0</v>
      </c>
      <c r="X30" s="45"/>
      <c r="Y30" s="43"/>
      <c r="Z30" s="43"/>
      <c r="AA30" s="43" t="s">
        <v>206</v>
      </c>
      <c r="AB30" s="43"/>
      <c r="AC30" s="43"/>
    </row>
    <row r="31" spans="1:29" ht="12.9" customHeight="1">
      <c r="A31" s="272">
        <v>45660</v>
      </c>
      <c r="B31" s="111" t="s">
        <v>383</v>
      </c>
      <c r="C31" s="111" t="s">
        <v>389</v>
      </c>
      <c r="D31" s="111" t="s">
        <v>390</v>
      </c>
      <c r="E31" s="111"/>
      <c r="F31" s="151"/>
      <c r="G31" s="111"/>
      <c r="H31" s="111">
        <v>2</v>
      </c>
      <c r="I31" s="116">
        <v>100</v>
      </c>
      <c r="J31" s="118"/>
      <c r="K31" s="33"/>
      <c r="L31" s="44">
        <f t="shared" si="0"/>
        <v>0</v>
      </c>
      <c r="M31" s="33" t="str">
        <f t="shared" si="1"/>
        <v>45660Container q'ty</v>
      </c>
      <c r="N31" s="33" t="str">
        <f t="shared" si="2"/>
        <v>45660bulk</v>
      </c>
      <c r="O31" s="39"/>
      <c r="P31" s="235" t="s">
        <v>201</v>
      </c>
      <c r="Q31" s="168" t="s">
        <v>387</v>
      </c>
      <c r="R31" s="169"/>
      <c r="S31" s="39"/>
      <c r="T31" s="119" t="s">
        <v>388</v>
      </c>
      <c r="U31" s="258"/>
      <c r="V31" s="262"/>
      <c r="W31" s="258">
        <f t="shared" si="3"/>
        <v>0</v>
      </c>
      <c r="X31" s="45"/>
      <c r="Y31" s="43"/>
      <c r="Z31" s="43"/>
      <c r="AA31" s="43" t="s">
        <v>185</v>
      </c>
      <c r="AB31" s="43"/>
      <c r="AC31" s="43"/>
    </row>
    <row r="32" spans="1:29" ht="12.9" customHeight="1">
      <c r="A32" s="272">
        <v>45663</v>
      </c>
      <c r="B32" s="111" t="s">
        <v>195</v>
      </c>
      <c r="C32" s="111" t="s">
        <v>392</v>
      </c>
      <c r="D32" s="111" t="s">
        <v>232</v>
      </c>
      <c r="E32" s="111"/>
      <c r="F32" s="111">
        <v>1</v>
      </c>
      <c r="G32" s="111"/>
      <c r="H32" s="111">
        <v>5</v>
      </c>
      <c r="I32" s="111">
        <v>5</v>
      </c>
      <c r="J32" s="118"/>
      <c r="K32" s="33"/>
      <c r="L32" s="44">
        <f t="shared" si="0"/>
        <v>1</v>
      </c>
      <c r="M32" s="33" t="str">
        <f t="shared" si="1"/>
        <v>45663Container q'ty</v>
      </c>
      <c r="N32" s="33" t="str">
        <f t="shared" si="2"/>
        <v xml:space="preserve">45663Pallet </v>
      </c>
      <c r="O32" s="39">
        <v>20</v>
      </c>
      <c r="P32" s="33" t="s">
        <v>202</v>
      </c>
      <c r="Q32" s="168" t="s">
        <v>335</v>
      </c>
      <c r="R32" s="169"/>
      <c r="S32" s="39"/>
      <c r="T32" s="119" t="s">
        <v>391</v>
      </c>
      <c r="U32" s="258"/>
      <c r="V32" s="262"/>
      <c r="W32" s="258">
        <f t="shared" si="3"/>
        <v>0</v>
      </c>
      <c r="X32" s="45"/>
      <c r="Y32" s="43"/>
      <c r="Z32" s="43"/>
      <c r="AA32" s="170" t="s">
        <v>194</v>
      </c>
      <c r="AB32" s="43"/>
      <c r="AC32" s="43"/>
    </row>
    <row r="33" spans="1:29" ht="12.9" customHeight="1">
      <c r="A33" s="272">
        <v>45663</v>
      </c>
      <c r="B33" s="111" t="s">
        <v>195</v>
      </c>
      <c r="C33" s="111" t="s">
        <v>392</v>
      </c>
      <c r="D33" s="111" t="s">
        <v>232</v>
      </c>
      <c r="E33" s="111"/>
      <c r="F33" s="151"/>
      <c r="G33" s="111"/>
      <c r="H33" s="111">
        <v>5</v>
      </c>
      <c r="I33" s="111">
        <v>5</v>
      </c>
      <c r="J33" s="118"/>
      <c r="K33" s="33"/>
      <c r="L33" s="44">
        <f t="shared" si="0"/>
        <v>0</v>
      </c>
      <c r="M33" s="33" t="str">
        <f t="shared" si="1"/>
        <v>45663Container q'ty</v>
      </c>
      <c r="N33" s="33" t="str">
        <f t="shared" si="2"/>
        <v xml:space="preserve">45663Pallet </v>
      </c>
      <c r="O33" s="39"/>
      <c r="P33" s="33" t="s">
        <v>202</v>
      </c>
      <c r="Q33" s="168" t="s">
        <v>336</v>
      </c>
      <c r="R33" s="169"/>
      <c r="S33" s="39"/>
      <c r="T33" s="119" t="s">
        <v>340</v>
      </c>
      <c r="U33" s="258"/>
      <c r="V33" s="262"/>
      <c r="W33" s="258">
        <f t="shared" si="3"/>
        <v>0</v>
      </c>
      <c r="X33" s="45"/>
      <c r="Y33" s="43"/>
      <c r="Z33" s="43"/>
      <c r="AA33" s="43" t="s">
        <v>198</v>
      </c>
      <c r="AB33" s="43"/>
      <c r="AC33" s="43"/>
    </row>
    <row r="34" spans="1:29" ht="12.9" customHeight="1">
      <c r="A34" s="272">
        <v>45663</v>
      </c>
      <c r="B34" s="111" t="s">
        <v>195</v>
      </c>
      <c r="C34" s="111" t="s">
        <v>394</v>
      </c>
      <c r="D34" s="111" t="s">
        <v>430</v>
      </c>
      <c r="E34" s="111">
        <v>1</v>
      </c>
      <c r="F34" s="111"/>
      <c r="G34" s="111"/>
      <c r="H34" s="111">
        <v>24</v>
      </c>
      <c r="I34" s="116">
        <v>1728</v>
      </c>
      <c r="J34" s="118"/>
      <c r="K34" s="33"/>
      <c r="L34" s="44">
        <f t="shared" si="0"/>
        <v>1</v>
      </c>
      <c r="M34" s="33" t="str">
        <f t="shared" si="1"/>
        <v>45663Container q'ty</v>
      </c>
      <c r="N34" s="33" t="str">
        <f t="shared" si="2"/>
        <v>45663bulk</v>
      </c>
      <c r="O34" s="39">
        <v>160</v>
      </c>
      <c r="P34" s="235" t="s">
        <v>201</v>
      </c>
      <c r="Q34" s="168" t="s">
        <v>337</v>
      </c>
      <c r="R34" s="169"/>
      <c r="S34" s="39"/>
      <c r="T34" s="119" t="s">
        <v>393</v>
      </c>
      <c r="U34" s="258">
        <v>14227.2</v>
      </c>
      <c r="V34" s="262">
        <v>1968</v>
      </c>
      <c r="W34" s="258">
        <f t="shared" si="3"/>
        <v>7.229268292682927</v>
      </c>
      <c r="X34" s="45"/>
      <c r="Y34" s="43"/>
      <c r="Z34" s="43"/>
      <c r="AA34" s="43" t="s">
        <v>199</v>
      </c>
      <c r="AB34" s="43"/>
      <c r="AC34" s="43"/>
    </row>
    <row r="35" spans="1:29" ht="12.9" customHeight="1">
      <c r="A35" s="272">
        <v>45663</v>
      </c>
      <c r="B35" s="111" t="s">
        <v>195</v>
      </c>
      <c r="C35" s="111" t="s">
        <v>394</v>
      </c>
      <c r="D35" s="111" t="s">
        <v>334</v>
      </c>
      <c r="E35" s="151"/>
      <c r="F35" s="111"/>
      <c r="G35" s="111"/>
      <c r="H35" s="111">
        <v>4</v>
      </c>
      <c r="I35" s="116">
        <v>240</v>
      </c>
      <c r="J35" s="118"/>
      <c r="K35" s="33"/>
      <c r="L35" s="44">
        <f t="shared" si="0"/>
        <v>0</v>
      </c>
      <c r="M35" s="33" t="str">
        <f t="shared" si="1"/>
        <v>45663Container q'ty</v>
      </c>
      <c r="N35" s="33" t="str">
        <f t="shared" si="2"/>
        <v>45663bulk</v>
      </c>
      <c r="O35" s="39"/>
      <c r="P35" s="235" t="s">
        <v>201</v>
      </c>
      <c r="Q35" s="168" t="s">
        <v>338</v>
      </c>
      <c r="R35" s="169"/>
      <c r="S35" s="39"/>
      <c r="T35" s="119" t="s">
        <v>341</v>
      </c>
      <c r="U35" s="258"/>
      <c r="V35" s="262"/>
      <c r="W35" s="258">
        <f t="shared" si="3"/>
        <v>0</v>
      </c>
      <c r="X35" s="45"/>
      <c r="Y35" s="43"/>
      <c r="Z35" s="43"/>
      <c r="AA35" s="43" t="s">
        <v>200</v>
      </c>
      <c r="AB35" s="43"/>
      <c r="AC35" s="43"/>
    </row>
    <row r="36" spans="1:29" ht="12.9" customHeight="1">
      <c r="A36" s="272">
        <v>45663</v>
      </c>
      <c r="B36" s="111" t="s">
        <v>195</v>
      </c>
      <c r="C36" s="111" t="s">
        <v>396</v>
      </c>
      <c r="D36" s="111" t="s">
        <v>431</v>
      </c>
      <c r="E36" s="111"/>
      <c r="F36" s="111">
        <v>1</v>
      </c>
      <c r="G36" s="111"/>
      <c r="H36" s="111">
        <v>10</v>
      </c>
      <c r="I36" s="111">
        <v>10</v>
      </c>
      <c r="J36" s="118"/>
      <c r="K36" s="33"/>
      <c r="L36" s="44">
        <f t="shared" ref="L36:L63" si="4">SUM(E36:F36)</f>
        <v>1</v>
      </c>
      <c r="M36" s="33" t="str">
        <f t="shared" ref="M36:M63" si="5">A36&amp;$O$1</f>
        <v>45663Container q'ty</v>
      </c>
      <c r="N36" s="33" t="str">
        <f t="shared" ref="N36:N63" si="6">A36&amp;P36</f>
        <v xml:space="preserve">45663Pallet </v>
      </c>
      <c r="O36" s="39">
        <v>20</v>
      </c>
      <c r="P36" s="33" t="s">
        <v>202</v>
      </c>
      <c r="Q36" s="168" t="s">
        <v>339</v>
      </c>
      <c r="R36" s="169"/>
      <c r="S36" s="39"/>
      <c r="T36" s="119" t="s">
        <v>395</v>
      </c>
      <c r="U36" s="258"/>
      <c r="V36" s="262"/>
      <c r="W36" s="258">
        <f t="shared" ref="W36:W63" si="7">IFERROR(U36/V36,0)</f>
        <v>0</v>
      </c>
      <c r="X36" s="45"/>
      <c r="Y36" s="43"/>
      <c r="Z36" s="43"/>
      <c r="AA36" s="43" t="s">
        <v>203</v>
      </c>
      <c r="AB36" s="43"/>
      <c r="AC36" s="43"/>
    </row>
    <row r="37" spans="1:29" ht="12.9" customHeight="1">
      <c r="A37" s="272">
        <v>45663</v>
      </c>
      <c r="B37" s="111" t="s">
        <v>151</v>
      </c>
      <c r="C37" s="111" t="s">
        <v>323</v>
      </c>
      <c r="D37" s="190" t="s">
        <v>324</v>
      </c>
      <c r="E37" s="111"/>
      <c r="F37" s="111">
        <v>1</v>
      </c>
      <c r="G37" s="111"/>
      <c r="H37" s="111">
        <v>18</v>
      </c>
      <c r="I37" s="116">
        <v>1000</v>
      </c>
      <c r="J37" s="118"/>
      <c r="K37" s="33"/>
      <c r="L37" s="44">
        <f t="shared" si="4"/>
        <v>1</v>
      </c>
      <c r="M37" s="33" t="str">
        <f t="shared" si="5"/>
        <v>45663Container q'ty</v>
      </c>
      <c r="N37" s="33" t="str">
        <f t="shared" si="6"/>
        <v>45663bulk</v>
      </c>
      <c r="O37" s="39">
        <v>160</v>
      </c>
      <c r="P37" s="235" t="s">
        <v>201</v>
      </c>
      <c r="Q37" s="168" t="s">
        <v>299</v>
      </c>
      <c r="R37" s="169"/>
      <c r="S37" s="39"/>
      <c r="T37" s="119" t="s">
        <v>298</v>
      </c>
      <c r="U37" s="258">
        <v>21000</v>
      </c>
      <c r="V37" s="262">
        <v>1000</v>
      </c>
      <c r="W37" s="258">
        <f t="shared" si="7"/>
        <v>21</v>
      </c>
      <c r="X37" s="45"/>
      <c r="Y37" s="43"/>
      <c r="Z37" s="43"/>
      <c r="AA37" s="43" t="s">
        <v>230</v>
      </c>
      <c r="AB37" s="43"/>
      <c r="AC37" s="43"/>
    </row>
    <row r="38" spans="1:29" ht="12.9" customHeight="1">
      <c r="A38" s="272">
        <v>45663</v>
      </c>
      <c r="B38" s="111" t="s">
        <v>124</v>
      </c>
      <c r="C38" s="111" t="s">
        <v>371</v>
      </c>
      <c r="D38" s="111">
        <v>2159177</v>
      </c>
      <c r="E38" s="111"/>
      <c r="F38" s="111">
        <v>1</v>
      </c>
      <c r="G38" s="111"/>
      <c r="H38" s="111">
        <v>8</v>
      </c>
      <c r="I38" s="116"/>
      <c r="J38" s="118">
        <v>440</v>
      </c>
      <c r="K38" s="33"/>
      <c r="L38" s="44">
        <f t="shared" si="4"/>
        <v>1</v>
      </c>
      <c r="M38" s="33" t="str">
        <f t="shared" si="5"/>
        <v>45663Container q'ty</v>
      </c>
      <c r="N38" s="33" t="str">
        <f t="shared" si="6"/>
        <v xml:space="preserve">45663Pallet </v>
      </c>
      <c r="O38" s="39">
        <v>20</v>
      </c>
      <c r="P38" s="33" t="s">
        <v>202</v>
      </c>
      <c r="Q38" s="168" t="s">
        <v>279</v>
      </c>
      <c r="R38" s="169"/>
      <c r="S38" s="39"/>
      <c r="T38" s="119" t="s">
        <v>277</v>
      </c>
      <c r="U38" s="258"/>
      <c r="V38" s="262"/>
      <c r="W38" s="258">
        <f t="shared" si="7"/>
        <v>0</v>
      </c>
      <c r="X38" s="45" t="s">
        <v>382</v>
      </c>
      <c r="Y38" s="43"/>
      <c r="Z38" s="43"/>
      <c r="AA38" s="43" t="s">
        <v>26</v>
      </c>
      <c r="AB38" s="43"/>
      <c r="AC38" s="43"/>
    </row>
    <row r="39" spans="1:29" ht="12.9" customHeight="1">
      <c r="A39" s="272">
        <v>45663</v>
      </c>
      <c r="B39" s="111" t="s">
        <v>242</v>
      </c>
      <c r="C39" s="111" t="s">
        <v>402</v>
      </c>
      <c r="D39" s="111"/>
      <c r="E39" s="111"/>
      <c r="F39" s="111"/>
      <c r="G39" s="111">
        <v>1</v>
      </c>
      <c r="H39" s="111">
        <v>5</v>
      </c>
      <c r="I39" s="184"/>
      <c r="J39" s="118">
        <v>5</v>
      </c>
      <c r="K39" s="33"/>
      <c r="L39" s="44">
        <f t="shared" si="4"/>
        <v>0</v>
      </c>
      <c r="M39" s="33" t="str">
        <f t="shared" si="5"/>
        <v>45663Container q'ty</v>
      </c>
      <c r="N39" s="33" t="str">
        <f t="shared" si="6"/>
        <v xml:space="preserve">45663Pallet </v>
      </c>
      <c r="O39" s="39">
        <v>5</v>
      </c>
      <c r="P39" s="33" t="s">
        <v>202</v>
      </c>
      <c r="Q39" s="168" t="s">
        <v>403</v>
      </c>
      <c r="R39" s="169"/>
      <c r="S39" s="39"/>
      <c r="T39" s="119" t="s">
        <v>404</v>
      </c>
      <c r="U39" s="258"/>
      <c r="V39" s="262"/>
      <c r="W39" s="258">
        <f t="shared" si="7"/>
        <v>0</v>
      </c>
      <c r="X39" s="45" t="s">
        <v>408</v>
      </c>
      <c r="Y39" s="43"/>
      <c r="Z39" s="43"/>
      <c r="AA39" s="43" t="s">
        <v>193</v>
      </c>
      <c r="AB39" s="43"/>
      <c r="AC39" s="43"/>
    </row>
    <row r="40" spans="1:29" ht="12.9" customHeight="1">
      <c r="A40" s="272">
        <v>45664</v>
      </c>
      <c r="B40" s="111" t="s">
        <v>195</v>
      </c>
      <c r="C40" s="111" t="s">
        <v>398</v>
      </c>
      <c r="D40" s="111" t="s">
        <v>222</v>
      </c>
      <c r="E40" s="111"/>
      <c r="F40" s="111">
        <v>1</v>
      </c>
      <c r="G40" s="111"/>
      <c r="H40" s="111">
        <v>20</v>
      </c>
      <c r="I40" s="111">
        <v>20</v>
      </c>
      <c r="J40" s="118"/>
      <c r="K40" s="33"/>
      <c r="L40" s="44">
        <f t="shared" si="4"/>
        <v>1</v>
      </c>
      <c r="M40" s="33" t="str">
        <f t="shared" si="5"/>
        <v>45664Container q'ty</v>
      </c>
      <c r="N40" s="33" t="str">
        <f t="shared" si="6"/>
        <v xml:space="preserve">45664Pallet </v>
      </c>
      <c r="O40" s="39">
        <v>20</v>
      </c>
      <c r="P40" s="33" t="s">
        <v>202</v>
      </c>
      <c r="Q40" s="168" t="s">
        <v>344</v>
      </c>
      <c r="R40" s="169"/>
      <c r="S40" s="39"/>
      <c r="T40" s="119" t="s">
        <v>397</v>
      </c>
      <c r="U40" s="258"/>
      <c r="V40" s="262"/>
      <c r="W40" s="258">
        <f t="shared" si="7"/>
        <v>0</v>
      </c>
      <c r="X40" s="45"/>
      <c r="Y40" s="43"/>
      <c r="Z40" s="43"/>
      <c r="AA40" s="43" t="s">
        <v>207</v>
      </c>
      <c r="AB40" s="43"/>
      <c r="AC40" s="43"/>
    </row>
    <row r="41" spans="1:29" ht="12.9" customHeight="1">
      <c r="A41" s="272">
        <v>45664</v>
      </c>
      <c r="B41" s="111" t="s">
        <v>195</v>
      </c>
      <c r="C41" s="111" t="s">
        <v>426</v>
      </c>
      <c r="D41" s="111" t="s">
        <v>364</v>
      </c>
      <c r="E41" s="111">
        <v>1</v>
      </c>
      <c r="F41" s="111"/>
      <c r="G41" s="111"/>
      <c r="H41" s="111">
        <v>10</v>
      </c>
      <c r="I41" s="111">
        <v>10</v>
      </c>
      <c r="J41" s="118"/>
      <c r="K41" s="33"/>
      <c r="L41" s="44">
        <f t="shared" si="4"/>
        <v>1</v>
      </c>
      <c r="M41" s="33" t="str">
        <f t="shared" si="5"/>
        <v>45664Container q'ty</v>
      </c>
      <c r="N41" s="33" t="str">
        <f t="shared" si="6"/>
        <v xml:space="preserve">45664Pallet </v>
      </c>
      <c r="O41" s="39">
        <v>40</v>
      </c>
      <c r="P41" s="33" t="s">
        <v>202</v>
      </c>
      <c r="Q41" s="168" t="s">
        <v>330</v>
      </c>
      <c r="R41" s="169"/>
      <c r="S41" s="39"/>
      <c r="T41" s="119" t="s">
        <v>425</v>
      </c>
      <c r="U41" s="258"/>
      <c r="V41" s="262"/>
      <c r="W41" s="258">
        <f t="shared" si="7"/>
        <v>0</v>
      </c>
      <c r="X41" s="45" t="s">
        <v>438</v>
      </c>
      <c r="Y41" s="43"/>
      <c r="Z41" s="43"/>
      <c r="AA41" s="43" t="s">
        <v>227</v>
      </c>
      <c r="AB41" s="43"/>
      <c r="AC41" s="43"/>
    </row>
    <row r="42" spans="1:29" ht="12.9" customHeight="1">
      <c r="A42" s="272">
        <v>45664</v>
      </c>
      <c r="B42" s="111" t="s">
        <v>195</v>
      </c>
      <c r="C42" s="111" t="s">
        <v>426</v>
      </c>
      <c r="D42" s="111" t="s">
        <v>365</v>
      </c>
      <c r="E42" s="151"/>
      <c r="F42" s="111"/>
      <c r="G42" s="111"/>
      <c r="H42" s="111">
        <v>10</v>
      </c>
      <c r="I42" s="111">
        <v>10</v>
      </c>
      <c r="J42" s="118"/>
      <c r="K42" s="33"/>
      <c r="L42" s="44">
        <f t="shared" si="4"/>
        <v>0</v>
      </c>
      <c r="M42" s="33" t="str">
        <f t="shared" si="5"/>
        <v>45664Container q'ty</v>
      </c>
      <c r="N42" s="33" t="str">
        <f t="shared" si="6"/>
        <v xml:space="preserve">45664Pallet </v>
      </c>
      <c r="O42" s="39"/>
      <c r="P42" s="33" t="s">
        <v>202</v>
      </c>
      <c r="Q42" s="168" t="s">
        <v>331</v>
      </c>
      <c r="R42" s="169"/>
      <c r="S42" s="39"/>
      <c r="T42" s="119" t="s">
        <v>369</v>
      </c>
      <c r="U42" s="258"/>
      <c r="V42" s="262"/>
      <c r="W42" s="258">
        <f t="shared" si="7"/>
        <v>0</v>
      </c>
      <c r="X42" s="45"/>
      <c r="Y42" s="43"/>
      <c r="Z42" s="43"/>
      <c r="AA42" s="43" t="s">
        <v>228</v>
      </c>
      <c r="AB42" s="43"/>
      <c r="AC42" s="43"/>
    </row>
    <row r="43" spans="1:29" ht="12.9" customHeight="1">
      <c r="A43" s="272">
        <v>45664</v>
      </c>
      <c r="B43" s="111" t="s">
        <v>195</v>
      </c>
      <c r="C43" s="111" t="s">
        <v>429</v>
      </c>
      <c r="D43" s="111" t="s">
        <v>463</v>
      </c>
      <c r="E43" s="111">
        <v>1</v>
      </c>
      <c r="F43" s="111"/>
      <c r="G43" s="111"/>
      <c r="H43" s="111">
        <v>28</v>
      </c>
      <c r="I43" s="116">
        <v>2016</v>
      </c>
      <c r="J43" s="118"/>
      <c r="K43" s="33"/>
      <c r="L43" s="44">
        <f t="shared" si="4"/>
        <v>1</v>
      </c>
      <c r="M43" s="33" t="str">
        <f t="shared" si="5"/>
        <v>45664Container q'ty</v>
      </c>
      <c r="N43" s="33" t="str">
        <f t="shared" si="6"/>
        <v>45664bulk</v>
      </c>
      <c r="O43" s="39" t="s">
        <v>466</v>
      </c>
      <c r="P43" s="235" t="s">
        <v>201</v>
      </c>
      <c r="Q43" s="168" t="s">
        <v>352</v>
      </c>
      <c r="R43" s="169"/>
      <c r="S43" s="39"/>
      <c r="T43" s="119" t="s">
        <v>428</v>
      </c>
      <c r="U43" s="258">
        <v>13910.4</v>
      </c>
      <c r="V43" s="262">
        <v>2016</v>
      </c>
      <c r="W43" s="258">
        <f t="shared" si="7"/>
        <v>6.8999999999999995</v>
      </c>
      <c r="X43" s="45"/>
      <c r="Y43" s="43"/>
      <c r="Z43" s="43"/>
      <c r="AA43" s="43" t="s">
        <v>383</v>
      </c>
      <c r="AB43" s="43"/>
      <c r="AC43" s="43"/>
    </row>
    <row r="44" spans="1:29" ht="12.9" customHeight="1">
      <c r="A44" s="272">
        <v>45664</v>
      </c>
      <c r="B44" s="111" t="s">
        <v>3493</v>
      </c>
      <c r="C44" s="111" t="s">
        <v>414</v>
      </c>
      <c r="D44" s="111" t="s">
        <v>415</v>
      </c>
      <c r="E44" s="111">
        <v>1</v>
      </c>
      <c r="F44" s="111"/>
      <c r="G44" s="111"/>
      <c r="H44" s="118">
        <v>40</v>
      </c>
      <c r="I44" s="116"/>
      <c r="J44" s="118">
        <v>40</v>
      </c>
      <c r="K44" s="33"/>
      <c r="L44" s="44">
        <f t="shared" si="4"/>
        <v>1</v>
      </c>
      <c r="M44" s="33" t="str">
        <f t="shared" si="5"/>
        <v>45664Container q'ty</v>
      </c>
      <c r="N44" s="33" t="str">
        <f t="shared" si="6"/>
        <v xml:space="preserve">45664Pallet </v>
      </c>
      <c r="O44" s="39">
        <v>40</v>
      </c>
      <c r="P44" s="33" t="s">
        <v>202</v>
      </c>
      <c r="Q44" s="168" t="s">
        <v>410</v>
      </c>
      <c r="R44" s="169"/>
      <c r="S44" s="39"/>
      <c r="T44" s="119" t="s">
        <v>411</v>
      </c>
      <c r="U44" s="258"/>
      <c r="V44" s="262"/>
      <c r="W44" s="258">
        <f t="shared" si="7"/>
        <v>0</v>
      </c>
      <c r="X44" s="45"/>
      <c r="Y44" s="43"/>
      <c r="Z44" s="43"/>
      <c r="AA44" s="43" t="s">
        <v>234</v>
      </c>
      <c r="AB44" s="43"/>
      <c r="AC44" s="43"/>
    </row>
    <row r="45" spans="1:29" ht="12.9" customHeight="1">
      <c r="A45" s="272">
        <v>45664</v>
      </c>
      <c r="B45" s="111" t="s">
        <v>242</v>
      </c>
      <c r="C45" s="111" t="s">
        <v>402</v>
      </c>
      <c r="D45" s="111"/>
      <c r="E45" s="111"/>
      <c r="F45" s="111"/>
      <c r="G45" s="111">
        <v>1</v>
      </c>
      <c r="H45" s="111">
        <v>5</v>
      </c>
      <c r="I45" s="184"/>
      <c r="J45" s="118">
        <v>5</v>
      </c>
      <c r="K45" s="33"/>
      <c r="L45" s="44">
        <f t="shared" si="4"/>
        <v>0</v>
      </c>
      <c r="M45" s="33" t="str">
        <f t="shared" si="5"/>
        <v>45664Container q'ty</v>
      </c>
      <c r="N45" s="33" t="str">
        <f t="shared" si="6"/>
        <v xml:space="preserve">45664Pallet </v>
      </c>
      <c r="O45" s="39">
        <v>5</v>
      </c>
      <c r="P45" s="33" t="s">
        <v>202</v>
      </c>
      <c r="Q45" s="168" t="s">
        <v>406</v>
      </c>
      <c r="R45" s="169"/>
      <c r="S45" s="39"/>
      <c r="T45" s="119" t="s">
        <v>405</v>
      </c>
      <c r="U45" s="258"/>
      <c r="V45" s="262"/>
      <c r="W45" s="258">
        <f t="shared" si="7"/>
        <v>0</v>
      </c>
      <c r="X45" s="45" t="s">
        <v>409</v>
      </c>
      <c r="Y45" s="43"/>
      <c r="Z45" s="43"/>
      <c r="AA45" s="43" t="s">
        <v>193</v>
      </c>
      <c r="AB45" s="43"/>
      <c r="AC45" s="43"/>
    </row>
    <row r="46" spans="1:29" ht="12.9" customHeight="1">
      <c r="A46" s="272">
        <v>45665</v>
      </c>
      <c r="B46" s="111" t="s">
        <v>195</v>
      </c>
      <c r="C46" s="111" t="s">
        <v>427</v>
      </c>
      <c r="D46" s="111" t="s">
        <v>348</v>
      </c>
      <c r="E46" s="111"/>
      <c r="F46" s="111">
        <v>1</v>
      </c>
      <c r="G46" s="111"/>
      <c r="H46" s="111">
        <v>20</v>
      </c>
      <c r="I46" s="111">
        <v>20</v>
      </c>
      <c r="J46" s="118"/>
      <c r="K46" s="33"/>
      <c r="L46" s="44">
        <f t="shared" si="4"/>
        <v>1</v>
      </c>
      <c r="M46" s="33" t="str">
        <f t="shared" si="5"/>
        <v>45665Container q'ty</v>
      </c>
      <c r="N46" s="33" t="str">
        <f t="shared" si="6"/>
        <v xml:space="preserve">45665Pallet </v>
      </c>
      <c r="O46" s="39">
        <v>20</v>
      </c>
      <c r="P46" s="33" t="s">
        <v>202</v>
      </c>
      <c r="Q46" s="168" t="s">
        <v>351</v>
      </c>
      <c r="R46" s="169"/>
      <c r="S46" s="39"/>
      <c r="T46" s="119" t="s">
        <v>401</v>
      </c>
      <c r="U46" s="258"/>
      <c r="V46" s="262"/>
      <c r="W46" s="258">
        <f t="shared" si="7"/>
        <v>0</v>
      </c>
      <c r="X46" s="45"/>
      <c r="Y46" s="43"/>
      <c r="Z46" s="43"/>
      <c r="AA46" s="43" t="s">
        <v>225</v>
      </c>
      <c r="AB46" s="43"/>
      <c r="AC46" s="43"/>
    </row>
    <row r="47" spans="1:29" ht="12.9" customHeight="1">
      <c r="A47" s="272">
        <v>45665</v>
      </c>
      <c r="B47" s="111" t="s">
        <v>195</v>
      </c>
      <c r="C47" s="111" t="s">
        <v>436</v>
      </c>
      <c r="D47" s="111" t="s">
        <v>349</v>
      </c>
      <c r="E47" s="111"/>
      <c r="F47" s="111">
        <v>1</v>
      </c>
      <c r="G47" s="111"/>
      <c r="H47" s="111">
        <v>20</v>
      </c>
      <c r="I47" s="111">
        <v>20</v>
      </c>
      <c r="J47" s="118"/>
      <c r="K47" s="33"/>
      <c r="L47" s="44">
        <f t="shared" si="4"/>
        <v>1</v>
      </c>
      <c r="M47" s="33" t="str">
        <f t="shared" si="5"/>
        <v>45665Container q'ty</v>
      </c>
      <c r="N47" s="33" t="str">
        <f t="shared" si="6"/>
        <v xml:space="preserve">45665Pallet </v>
      </c>
      <c r="O47" s="39">
        <v>20</v>
      </c>
      <c r="P47" s="33" t="s">
        <v>202</v>
      </c>
      <c r="Q47" s="168" t="s">
        <v>353</v>
      </c>
      <c r="R47" s="169"/>
      <c r="S47" s="39"/>
      <c r="T47" s="119" t="s">
        <v>358</v>
      </c>
      <c r="U47" s="258"/>
      <c r="V47" s="262"/>
      <c r="W47" s="258">
        <f t="shared" si="7"/>
        <v>0</v>
      </c>
      <c r="X47" s="45"/>
      <c r="Y47" s="43"/>
      <c r="Z47" s="43"/>
      <c r="AA47" s="43" t="s">
        <v>226</v>
      </c>
      <c r="AB47" s="43"/>
      <c r="AC47" s="43"/>
    </row>
    <row r="48" spans="1:29" ht="12.9" customHeight="1">
      <c r="A48" s="272">
        <v>45665</v>
      </c>
      <c r="B48" s="111" t="s">
        <v>195</v>
      </c>
      <c r="C48" s="111" t="s">
        <v>437</v>
      </c>
      <c r="D48" s="111" t="s">
        <v>350</v>
      </c>
      <c r="E48" s="111"/>
      <c r="F48" s="111">
        <v>1</v>
      </c>
      <c r="G48" s="111"/>
      <c r="H48" s="111">
        <v>3</v>
      </c>
      <c r="I48" s="111">
        <v>3</v>
      </c>
      <c r="J48" s="118"/>
      <c r="K48" s="33"/>
      <c r="L48" s="44">
        <f t="shared" si="4"/>
        <v>1</v>
      </c>
      <c r="M48" s="33" t="str">
        <f t="shared" si="5"/>
        <v>45665Container q'ty</v>
      </c>
      <c r="N48" s="33" t="str">
        <f t="shared" si="6"/>
        <v xml:space="preserve">45665Pallet </v>
      </c>
      <c r="O48" s="39">
        <v>20</v>
      </c>
      <c r="P48" s="33" t="s">
        <v>202</v>
      </c>
      <c r="Q48" s="168" t="s">
        <v>354</v>
      </c>
      <c r="R48" s="169"/>
      <c r="S48" s="39"/>
      <c r="T48" s="119" t="s">
        <v>358</v>
      </c>
      <c r="U48" s="258"/>
      <c r="V48" s="262"/>
      <c r="W48" s="258">
        <f t="shared" si="7"/>
        <v>0</v>
      </c>
      <c r="X48" s="45" t="s">
        <v>815</v>
      </c>
      <c r="Y48" s="43"/>
      <c r="Z48" s="43"/>
      <c r="AA48" s="43" t="s">
        <v>212</v>
      </c>
      <c r="AB48" s="43"/>
      <c r="AC48" s="43"/>
    </row>
    <row r="49" spans="1:29" ht="12.9" customHeight="1">
      <c r="A49" s="272">
        <v>45665</v>
      </c>
      <c r="B49" s="111" t="s">
        <v>195</v>
      </c>
      <c r="C49" s="111" t="s">
        <v>437</v>
      </c>
      <c r="D49" s="111" t="s">
        <v>350</v>
      </c>
      <c r="E49" s="111"/>
      <c r="F49" s="151"/>
      <c r="G49" s="111"/>
      <c r="H49" s="111">
        <v>4</v>
      </c>
      <c r="I49" s="111">
        <v>4</v>
      </c>
      <c r="J49" s="118"/>
      <c r="K49" s="33"/>
      <c r="L49" s="44">
        <f t="shared" si="4"/>
        <v>0</v>
      </c>
      <c r="M49" s="33" t="str">
        <f t="shared" si="5"/>
        <v>45665Container q'ty</v>
      </c>
      <c r="N49" s="33" t="str">
        <f t="shared" si="6"/>
        <v xml:space="preserve">45665Pallet </v>
      </c>
      <c r="O49" s="39"/>
      <c r="P49" s="33" t="s">
        <v>202</v>
      </c>
      <c r="Q49" s="168" t="s">
        <v>355</v>
      </c>
      <c r="R49" s="169"/>
      <c r="S49" s="39"/>
      <c r="T49" s="119" t="s">
        <v>358</v>
      </c>
      <c r="U49" s="258"/>
      <c r="V49" s="262"/>
      <c r="W49" s="258">
        <f t="shared" si="7"/>
        <v>0</v>
      </c>
      <c r="X49" s="45" t="s">
        <v>815</v>
      </c>
      <c r="Y49" s="43"/>
      <c r="Z49" s="43"/>
      <c r="AA49" s="43" t="s">
        <v>213</v>
      </c>
      <c r="AB49" s="43"/>
      <c r="AC49" s="43"/>
    </row>
    <row r="50" spans="1:29" ht="12.9" customHeight="1">
      <c r="A50" s="272">
        <v>45665</v>
      </c>
      <c r="B50" s="111" t="s">
        <v>195</v>
      </c>
      <c r="C50" s="111" t="s">
        <v>437</v>
      </c>
      <c r="D50" s="111" t="s">
        <v>350</v>
      </c>
      <c r="E50" s="111"/>
      <c r="F50" s="151"/>
      <c r="G50" s="111"/>
      <c r="H50" s="111">
        <v>4</v>
      </c>
      <c r="I50" s="111">
        <v>4</v>
      </c>
      <c r="J50" s="118"/>
      <c r="K50" s="33"/>
      <c r="L50" s="44">
        <f t="shared" si="4"/>
        <v>0</v>
      </c>
      <c r="M50" s="33" t="str">
        <f t="shared" si="5"/>
        <v>45665Container q'ty</v>
      </c>
      <c r="N50" s="33" t="str">
        <f t="shared" si="6"/>
        <v xml:space="preserve">45665Pallet </v>
      </c>
      <c r="O50" s="39"/>
      <c r="P50" s="33" t="s">
        <v>202</v>
      </c>
      <c r="Q50" s="168" t="s">
        <v>356</v>
      </c>
      <c r="R50" s="169"/>
      <c r="S50" s="39"/>
      <c r="T50" s="119" t="s">
        <v>358</v>
      </c>
      <c r="U50" s="258"/>
      <c r="V50" s="262"/>
      <c r="W50" s="258">
        <f t="shared" si="7"/>
        <v>0</v>
      </c>
      <c r="X50" s="45" t="s">
        <v>815</v>
      </c>
      <c r="Y50" s="43"/>
      <c r="Z50" s="43"/>
      <c r="AA50" s="43" t="s">
        <v>214</v>
      </c>
      <c r="AB50" s="43"/>
      <c r="AC50" s="43"/>
    </row>
    <row r="51" spans="1:29" ht="12.9" customHeight="1">
      <c r="A51" s="272">
        <v>45665</v>
      </c>
      <c r="B51" s="111" t="s">
        <v>195</v>
      </c>
      <c r="C51" s="111" t="s">
        <v>437</v>
      </c>
      <c r="D51" s="111" t="s">
        <v>350</v>
      </c>
      <c r="E51" s="111"/>
      <c r="F51" s="151"/>
      <c r="G51" s="111"/>
      <c r="H51" s="111">
        <v>9</v>
      </c>
      <c r="I51" s="111">
        <v>9</v>
      </c>
      <c r="J51" s="118"/>
      <c r="K51" s="33"/>
      <c r="L51" s="44">
        <f t="shared" si="4"/>
        <v>0</v>
      </c>
      <c r="M51" s="33" t="str">
        <f t="shared" si="5"/>
        <v>45665Container q'ty</v>
      </c>
      <c r="N51" s="33" t="str">
        <f t="shared" si="6"/>
        <v xml:space="preserve">45665Pallet </v>
      </c>
      <c r="O51" s="39"/>
      <c r="P51" s="33" t="s">
        <v>202</v>
      </c>
      <c r="Q51" s="168" t="s">
        <v>357</v>
      </c>
      <c r="R51" s="169"/>
      <c r="S51" s="39"/>
      <c r="T51" s="119" t="s">
        <v>358</v>
      </c>
      <c r="U51" s="258"/>
      <c r="V51" s="262"/>
      <c r="W51" s="258">
        <f t="shared" si="7"/>
        <v>0</v>
      </c>
      <c r="X51" s="45" t="s">
        <v>815</v>
      </c>
      <c r="Y51" s="43"/>
      <c r="Z51" s="43"/>
      <c r="AA51" s="43" t="s">
        <v>637</v>
      </c>
      <c r="AB51" s="43"/>
      <c r="AC51" s="43"/>
    </row>
    <row r="52" spans="1:29" ht="12.9" customHeight="1">
      <c r="A52" s="272">
        <v>45665</v>
      </c>
      <c r="B52" s="111" t="s">
        <v>383</v>
      </c>
      <c r="C52" s="111" t="s">
        <v>459</v>
      </c>
      <c r="D52" s="275" t="s">
        <v>460</v>
      </c>
      <c r="E52" s="111"/>
      <c r="F52" s="111">
        <v>1</v>
      </c>
      <c r="G52" s="111"/>
      <c r="H52" s="111">
        <v>5</v>
      </c>
      <c r="I52" s="117">
        <v>550</v>
      </c>
      <c r="J52" s="118"/>
      <c r="K52" s="33"/>
      <c r="L52" s="44">
        <f t="shared" si="4"/>
        <v>1</v>
      </c>
      <c r="M52" s="33" t="str">
        <f t="shared" si="5"/>
        <v>45665Container q'ty</v>
      </c>
      <c r="N52" s="33" t="str">
        <f t="shared" si="6"/>
        <v>45665bulk</v>
      </c>
      <c r="O52" s="39">
        <v>240</v>
      </c>
      <c r="P52" s="235" t="s">
        <v>201</v>
      </c>
      <c r="Q52" s="168" t="s">
        <v>454</v>
      </c>
      <c r="R52" s="169"/>
      <c r="S52" s="39"/>
      <c r="T52" s="119" t="s">
        <v>458</v>
      </c>
      <c r="U52" s="258">
        <v>22550</v>
      </c>
      <c r="V52" s="262">
        <v>2050</v>
      </c>
      <c r="W52" s="258">
        <f t="shared" si="7"/>
        <v>11</v>
      </c>
      <c r="X52" s="45"/>
      <c r="Y52" s="43"/>
      <c r="Z52" s="43"/>
      <c r="AA52" s="43" t="s">
        <v>271</v>
      </c>
      <c r="AB52" s="43"/>
      <c r="AC52" s="43"/>
    </row>
    <row r="53" spans="1:29" ht="12.9" customHeight="1">
      <c r="A53" s="272">
        <v>45665</v>
      </c>
      <c r="B53" s="111" t="s">
        <v>383</v>
      </c>
      <c r="C53" s="111" t="s">
        <v>459</v>
      </c>
      <c r="D53" s="275" t="s">
        <v>460</v>
      </c>
      <c r="E53" s="111"/>
      <c r="F53" s="151"/>
      <c r="G53" s="111"/>
      <c r="H53" s="111">
        <v>4</v>
      </c>
      <c r="I53" s="117">
        <v>400</v>
      </c>
      <c r="J53" s="118"/>
      <c r="K53" s="33"/>
      <c r="L53" s="44">
        <f t="shared" si="4"/>
        <v>0</v>
      </c>
      <c r="M53" s="33" t="str">
        <f t="shared" si="5"/>
        <v>45665Container q'ty</v>
      </c>
      <c r="N53" s="33" t="str">
        <f t="shared" si="6"/>
        <v>45665bulk</v>
      </c>
      <c r="O53" s="39">
        <v>240</v>
      </c>
      <c r="P53" s="235" t="s">
        <v>201</v>
      </c>
      <c r="Q53" s="168" t="s">
        <v>455</v>
      </c>
      <c r="R53" s="169"/>
      <c r="S53" s="39"/>
      <c r="T53" s="119" t="s">
        <v>458</v>
      </c>
      <c r="U53" s="258"/>
      <c r="V53" s="262"/>
      <c r="W53" s="258">
        <f t="shared" si="7"/>
        <v>0</v>
      </c>
      <c r="X53" s="45"/>
      <c r="Y53" s="43"/>
      <c r="Z53" s="43"/>
      <c r="AA53" s="43" t="s">
        <v>272</v>
      </c>
      <c r="AB53" s="43"/>
      <c r="AC53" s="43"/>
    </row>
    <row r="54" spans="1:29" ht="12.9" customHeight="1">
      <c r="A54" s="272">
        <v>45665</v>
      </c>
      <c r="B54" s="111" t="s">
        <v>383</v>
      </c>
      <c r="C54" s="111" t="s">
        <v>459</v>
      </c>
      <c r="D54" s="275" t="s">
        <v>460</v>
      </c>
      <c r="E54" s="111"/>
      <c r="F54" s="151"/>
      <c r="G54" s="111"/>
      <c r="H54" s="111">
        <v>1</v>
      </c>
      <c r="I54" s="117">
        <v>100</v>
      </c>
      <c r="J54" s="118"/>
      <c r="K54" s="33"/>
      <c r="L54" s="44">
        <f t="shared" si="4"/>
        <v>0</v>
      </c>
      <c r="M54" s="33" t="str">
        <f t="shared" si="5"/>
        <v>45665Container q'ty</v>
      </c>
      <c r="N54" s="33" t="str">
        <f t="shared" si="6"/>
        <v>45665bulk</v>
      </c>
      <c r="O54" s="39">
        <v>240</v>
      </c>
      <c r="P54" s="235" t="s">
        <v>201</v>
      </c>
      <c r="Q54" s="168" t="s">
        <v>456</v>
      </c>
      <c r="R54" s="169"/>
      <c r="S54" s="39"/>
      <c r="T54" s="119" t="s">
        <v>458</v>
      </c>
      <c r="U54" s="258"/>
      <c r="V54" s="262"/>
      <c r="W54" s="258">
        <f t="shared" si="7"/>
        <v>0</v>
      </c>
      <c r="X54" s="45"/>
      <c r="Y54" s="43"/>
      <c r="Z54" s="43"/>
      <c r="AA54" s="43" t="s">
        <v>304</v>
      </c>
      <c r="AB54" s="43"/>
      <c r="AC54" s="43"/>
    </row>
    <row r="55" spans="1:29" ht="12.9" customHeight="1">
      <c r="A55" s="272">
        <v>45665</v>
      </c>
      <c r="B55" s="111" t="s">
        <v>383</v>
      </c>
      <c r="C55" s="111" t="s">
        <v>459</v>
      </c>
      <c r="D55" s="275" t="s">
        <v>460</v>
      </c>
      <c r="E55" s="111"/>
      <c r="F55" s="151"/>
      <c r="G55" s="111"/>
      <c r="H55" s="111">
        <v>9</v>
      </c>
      <c r="I55" s="117">
        <v>1000</v>
      </c>
      <c r="J55" s="118"/>
      <c r="K55" s="33"/>
      <c r="L55" s="44">
        <f t="shared" si="4"/>
        <v>0</v>
      </c>
      <c r="M55" s="33" t="str">
        <f t="shared" si="5"/>
        <v>45665Container q'ty</v>
      </c>
      <c r="N55" s="33" t="str">
        <f t="shared" si="6"/>
        <v>45665bulk</v>
      </c>
      <c r="O55" s="39">
        <v>240</v>
      </c>
      <c r="P55" s="235" t="s">
        <v>201</v>
      </c>
      <c r="Q55" s="168" t="s">
        <v>457</v>
      </c>
      <c r="R55" s="169"/>
      <c r="S55" s="39"/>
      <c r="T55" s="119" t="s">
        <v>458</v>
      </c>
      <c r="U55" s="258"/>
      <c r="V55" s="262"/>
      <c r="W55" s="258">
        <f t="shared" si="7"/>
        <v>0</v>
      </c>
      <c r="X55" s="45"/>
      <c r="Y55" s="43"/>
      <c r="Z55" s="43"/>
      <c r="AA55" s="43" t="s">
        <v>233</v>
      </c>
      <c r="AB55" s="43"/>
      <c r="AC55" s="43"/>
    </row>
    <row r="56" spans="1:29" ht="12.9" customHeight="1">
      <c r="A56" s="272">
        <v>45665</v>
      </c>
      <c r="B56" s="111" t="s">
        <v>3493</v>
      </c>
      <c r="C56" s="111" t="s">
        <v>412</v>
      </c>
      <c r="D56" s="111" t="s">
        <v>413</v>
      </c>
      <c r="E56" s="111">
        <v>1</v>
      </c>
      <c r="F56" s="111"/>
      <c r="G56" s="111"/>
      <c r="H56" s="118">
        <v>28</v>
      </c>
      <c r="I56" s="116"/>
      <c r="J56" s="118">
        <v>28</v>
      </c>
      <c r="K56" s="33"/>
      <c r="L56" s="44">
        <f t="shared" si="4"/>
        <v>1</v>
      </c>
      <c r="M56" s="33" t="str">
        <f t="shared" si="5"/>
        <v>45665Container q'ty</v>
      </c>
      <c r="N56" s="33" t="str">
        <f t="shared" si="6"/>
        <v xml:space="preserve">45665Pallet </v>
      </c>
      <c r="O56" s="39">
        <v>40</v>
      </c>
      <c r="P56" s="33" t="s">
        <v>202</v>
      </c>
      <c r="Q56" s="168" t="s">
        <v>410</v>
      </c>
      <c r="R56" s="169"/>
      <c r="S56" s="39"/>
      <c r="T56" s="119" t="s">
        <v>411</v>
      </c>
      <c r="U56" s="258"/>
      <c r="V56" s="262"/>
      <c r="W56" s="258">
        <f t="shared" si="7"/>
        <v>0</v>
      </c>
      <c r="X56" s="45" t="s">
        <v>416</v>
      </c>
      <c r="Y56" s="43"/>
      <c r="Z56" s="43"/>
      <c r="AA56" s="43" t="s">
        <v>118</v>
      </c>
      <c r="AB56" s="43"/>
      <c r="AC56" s="43"/>
    </row>
    <row r="57" spans="1:29" ht="12.9" customHeight="1">
      <c r="A57" s="272">
        <v>45666</v>
      </c>
      <c r="B57" s="111" t="s">
        <v>195</v>
      </c>
      <c r="C57" s="111" t="s">
        <v>432</v>
      </c>
      <c r="D57" s="111" t="s">
        <v>359</v>
      </c>
      <c r="E57" s="111"/>
      <c r="F57" s="111">
        <v>1</v>
      </c>
      <c r="G57" s="111"/>
      <c r="H57" s="111">
        <v>20</v>
      </c>
      <c r="I57" s="116">
        <v>20</v>
      </c>
      <c r="J57" s="118"/>
      <c r="K57" s="33"/>
      <c r="L57" s="44">
        <f t="shared" si="4"/>
        <v>1</v>
      </c>
      <c r="M57" s="33" t="str">
        <f t="shared" si="5"/>
        <v>45666Container q'ty</v>
      </c>
      <c r="N57" s="33" t="str">
        <f t="shared" si="6"/>
        <v xml:space="preserve">45666Pallet </v>
      </c>
      <c r="O57" s="39">
        <v>20</v>
      </c>
      <c r="P57" s="33" t="s">
        <v>202</v>
      </c>
      <c r="Q57" s="168" t="s">
        <v>363</v>
      </c>
      <c r="R57" s="169"/>
      <c r="S57" s="39"/>
      <c r="T57" s="119" t="s">
        <v>358</v>
      </c>
      <c r="U57" s="258"/>
      <c r="V57" s="262"/>
      <c r="W57" s="258">
        <f t="shared" si="7"/>
        <v>0</v>
      </c>
      <c r="X57" s="45"/>
      <c r="Y57" s="43"/>
      <c r="Z57" s="43"/>
      <c r="AA57" s="43" t="s">
        <v>383</v>
      </c>
      <c r="AB57" s="43"/>
      <c r="AC57" s="43"/>
    </row>
    <row r="58" spans="1:29" ht="12.9" customHeight="1">
      <c r="A58" s="272">
        <v>45666</v>
      </c>
      <c r="B58" s="111" t="s">
        <v>195</v>
      </c>
      <c r="C58" s="111" t="s">
        <v>433</v>
      </c>
      <c r="D58" s="111" t="s">
        <v>360</v>
      </c>
      <c r="E58" s="111"/>
      <c r="F58" s="111">
        <v>1</v>
      </c>
      <c r="G58" s="111"/>
      <c r="H58" s="111">
        <v>20</v>
      </c>
      <c r="I58" s="116">
        <v>20</v>
      </c>
      <c r="J58" s="118"/>
      <c r="K58" s="33"/>
      <c r="L58" s="44">
        <f t="shared" si="4"/>
        <v>1</v>
      </c>
      <c r="M58" s="33" t="str">
        <f t="shared" si="5"/>
        <v>45666Container q'ty</v>
      </c>
      <c r="N58" s="33" t="str">
        <f t="shared" si="6"/>
        <v xml:space="preserve">45666Pallet </v>
      </c>
      <c r="O58" s="39">
        <v>20</v>
      </c>
      <c r="P58" s="33" t="s">
        <v>202</v>
      </c>
      <c r="Q58" s="168" t="s">
        <v>353</v>
      </c>
      <c r="R58" s="169"/>
      <c r="S58" s="39"/>
      <c r="T58" s="119" t="s">
        <v>358</v>
      </c>
      <c r="U58" s="258"/>
      <c r="V58" s="262"/>
      <c r="W58" s="258">
        <f t="shared" si="7"/>
        <v>0</v>
      </c>
      <c r="X58" s="45"/>
      <c r="Y58" s="43"/>
      <c r="Z58" s="43"/>
      <c r="AA58" s="43" t="s">
        <v>516</v>
      </c>
      <c r="AB58" s="43"/>
      <c r="AC58" s="43"/>
    </row>
    <row r="59" spans="1:29" ht="12.9" customHeight="1">
      <c r="A59" s="272">
        <v>45666</v>
      </c>
      <c r="B59" s="111" t="s">
        <v>195</v>
      </c>
      <c r="C59" s="111" t="s">
        <v>434</v>
      </c>
      <c r="D59" s="111" t="s">
        <v>361</v>
      </c>
      <c r="E59" s="111"/>
      <c r="F59" s="111">
        <v>1</v>
      </c>
      <c r="G59" s="111"/>
      <c r="H59" s="111">
        <v>20</v>
      </c>
      <c r="I59" s="116">
        <v>20</v>
      </c>
      <c r="J59" s="118"/>
      <c r="K59" s="33"/>
      <c r="L59" s="44">
        <f t="shared" si="4"/>
        <v>1</v>
      </c>
      <c r="M59" s="33" t="str">
        <f t="shared" si="5"/>
        <v>45666Container q'ty</v>
      </c>
      <c r="N59" s="33" t="str">
        <f t="shared" si="6"/>
        <v xml:space="preserve">45666Pallet </v>
      </c>
      <c r="O59" s="39">
        <v>20</v>
      </c>
      <c r="P59" s="33" t="s">
        <v>202</v>
      </c>
      <c r="Q59" s="168" t="s">
        <v>353</v>
      </c>
      <c r="R59" s="169"/>
      <c r="S59" s="39"/>
      <c r="T59" s="119" t="s">
        <v>358</v>
      </c>
      <c r="U59" s="258"/>
      <c r="V59" s="262"/>
      <c r="W59" s="258">
        <f t="shared" si="7"/>
        <v>0</v>
      </c>
      <c r="X59" s="45"/>
      <c r="Y59" s="43"/>
      <c r="Z59" s="43"/>
      <c r="AA59" s="43" t="s">
        <v>223</v>
      </c>
      <c r="AB59" s="43"/>
      <c r="AC59" s="43"/>
    </row>
    <row r="60" spans="1:29" ht="12.9" customHeight="1">
      <c r="A60" s="272">
        <v>45666</v>
      </c>
      <c r="B60" s="111" t="s">
        <v>195</v>
      </c>
      <c r="C60" s="111" t="s">
        <v>435</v>
      </c>
      <c r="D60" s="111" t="s">
        <v>362</v>
      </c>
      <c r="E60" s="111"/>
      <c r="F60" s="111">
        <v>1</v>
      </c>
      <c r="G60" s="111"/>
      <c r="H60" s="111">
        <v>20</v>
      </c>
      <c r="I60" s="116">
        <v>20</v>
      </c>
      <c r="J60" s="118"/>
      <c r="K60" s="33"/>
      <c r="L60" s="44">
        <f t="shared" si="4"/>
        <v>1</v>
      </c>
      <c r="M60" s="33" t="str">
        <f t="shared" si="5"/>
        <v>45666Container q'ty</v>
      </c>
      <c r="N60" s="33" t="str">
        <f t="shared" si="6"/>
        <v xml:space="preserve">45666Pallet </v>
      </c>
      <c r="O60" s="39">
        <v>20</v>
      </c>
      <c r="P60" s="33" t="s">
        <v>202</v>
      </c>
      <c r="Q60" s="168" t="s">
        <v>288</v>
      </c>
      <c r="R60" s="169"/>
      <c r="S60" s="39"/>
      <c r="T60" s="119" t="s">
        <v>358</v>
      </c>
      <c r="U60" s="258"/>
      <c r="V60" s="262"/>
      <c r="W60" s="258">
        <f t="shared" si="7"/>
        <v>0</v>
      </c>
      <c r="X60" s="45"/>
      <c r="Y60" s="43"/>
      <c r="Z60" s="43"/>
      <c r="AA60" s="43" t="s">
        <v>193</v>
      </c>
      <c r="AB60" s="43"/>
      <c r="AC60" s="43"/>
    </row>
    <row r="61" spans="1:29" ht="12.9" customHeight="1">
      <c r="A61" s="272">
        <v>45666</v>
      </c>
      <c r="B61" s="111" t="s">
        <v>3493</v>
      </c>
      <c r="C61" s="111" t="s">
        <v>442</v>
      </c>
      <c r="D61" s="111" t="s">
        <v>445</v>
      </c>
      <c r="E61" s="111">
        <v>1</v>
      </c>
      <c r="F61" s="111"/>
      <c r="G61" s="111"/>
      <c r="H61" s="111">
        <v>18</v>
      </c>
      <c r="I61" s="116"/>
      <c r="J61" s="111">
        <v>18</v>
      </c>
      <c r="K61" s="33"/>
      <c r="L61" s="44">
        <f t="shared" si="4"/>
        <v>1</v>
      </c>
      <c r="M61" s="33" t="str">
        <f t="shared" si="5"/>
        <v>45666Container q'ty</v>
      </c>
      <c r="N61" s="33" t="str">
        <f t="shared" si="6"/>
        <v xml:space="preserve">45666Pallet </v>
      </c>
      <c r="O61" s="39">
        <v>40</v>
      </c>
      <c r="P61" s="33" t="s">
        <v>202</v>
      </c>
      <c r="Q61" s="168" t="s">
        <v>439</v>
      </c>
      <c r="R61" s="169"/>
      <c r="S61" s="39"/>
      <c r="T61" s="119" t="s">
        <v>440</v>
      </c>
      <c r="U61" s="258"/>
      <c r="V61" s="262"/>
      <c r="W61" s="258">
        <f t="shared" si="7"/>
        <v>0</v>
      </c>
      <c r="X61" s="45" t="s">
        <v>448</v>
      </c>
      <c r="Y61" s="43" t="s">
        <v>464</v>
      </c>
      <c r="Z61" s="43"/>
      <c r="AA61" s="43" t="s">
        <v>231</v>
      </c>
      <c r="AB61" s="43"/>
      <c r="AC61" s="43"/>
    </row>
    <row r="62" spans="1:29" ht="12.9" customHeight="1">
      <c r="A62" s="272">
        <v>45666</v>
      </c>
      <c r="B62" s="111" t="s">
        <v>3493</v>
      </c>
      <c r="C62" s="111" t="s">
        <v>443</v>
      </c>
      <c r="D62" s="111" t="s">
        <v>446</v>
      </c>
      <c r="E62" s="111">
        <v>1</v>
      </c>
      <c r="F62" s="111"/>
      <c r="G62" s="111"/>
      <c r="H62" s="111">
        <v>18</v>
      </c>
      <c r="I62" s="116"/>
      <c r="J62" s="111">
        <v>18</v>
      </c>
      <c r="K62" s="33"/>
      <c r="L62" s="44">
        <f t="shared" si="4"/>
        <v>1</v>
      </c>
      <c r="M62" s="33" t="str">
        <f t="shared" si="5"/>
        <v>45666Container q'ty</v>
      </c>
      <c r="N62" s="33" t="str">
        <f t="shared" si="6"/>
        <v xml:space="preserve">45666Pallet </v>
      </c>
      <c r="O62" s="39">
        <v>40</v>
      </c>
      <c r="P62" s="33" t="s">
        <v>202</v>
      </c>
      <c r="Q62" s="168" t="s">
        <v>439</v>
      </c>
      <c r="R62" s="169"/>
      <c r="S62" s="39"/>
      <c r="T62" s="119" t="s">
        <v>440</v>
      </c>
      <c r="U62" s="258"/>
      <c r="V62" s="262"/>
      <c r="W62" s="258">
        <f t="shared" si="7"/>
        <v>0</v>
      </c>
      <c r="X62" s="45" t="s">
        <v>449</v>
      </c>
      <c r="Y62" s="43" t="s">
        <v>465</v>
      </c>
      <c r="Z62" s="43"/>
      <c r="AA62" s="43" t="s">
        <v>237</v>
      </c>
      <c r="AB62" s="43"/>
      <c r="AC62" s="43"/>
    </row>
    <row r="63" spans="1:29" ht="12.9" customHeight="1">
      <c r="A63" s="272">
        <v>45666</v>
      </c>
      <c r="B63" s="111" t="s">
        <v>220</v>
      </c>
      <c r="C63" s="111" t="s">
        <v>468</v>
      </c>
      <c r="D63" s="190">
        <v>33267</v>
      </c>
      <c r="E63" s="111"/>
      <c r="F63" s="111">
        <v>1</v>
      </c>
      <c r="G63" s="111"/>
      <c r="H63" s="111">
        <v>0</v>
      </c>
      <c r="I63" s="111"/>
      <c r="J63" s="118">
        <v>261</v>
      </c>
      <c r="K63" s="33"/>
      <c r="L63" s="44">
        <f t="shared" si="4"/>
        <v>1</v>
      </c>
      <c r="M63" s="33" t="str">
        <f t="shared" si="5"/>
        <v>45666Container q'ty</v>
      </c>
      <c r="N63" s="33" t="str">
        <f t="shared" si="6"/>
        <v>45666bulk</v>
      </c>
      <c r="O63" s="39">
        <v>40</v>
      </c>
      <c r="P63" s="235" t="s">
        <v>201</v>
      </c>
      <c r="Q63" s="168" t="s">
        <v>221</v>
      </c>
      <c r="R63" s="169"/>
      <c r="S63" s="39"/>
      <c r="T63" s="119" t="s">
        <v>467</v>
      </c>
      <c r="U63" s="258">
        <v>2290</v>
      </c>
      <c r="V63" s="262">
        <v>261</v>
      </c>
      <c r="W63" s="258">
        <f t="shared" si="7"/>
        <v>8.773946360153257</v>
      </c>
      <c r="X63" s="45"/>
      <c r="Y63" s="43"/>
      <c r="Z63" s="43"/>
      <c r="AA63" s="43" t="s">
        <v>224</v>
      </c>
      <c r="AB63" s="43"/>
      <c r="AC63" s="43"/>
    </row>
    <row r="64" spans="1:29" ht="12.9" customHeight="1">
      <c r="A64" s="272">
        <v>45666</v>
      </c>
      <c r="B64" s="111" t="s">
        <v>242</v>
      </c>
      <c r="C64" s="111" t="s">
        <v>402</v>
      </c>
      <c r="D64" s="111"/>
      <c r="E64" s="111"/>
      <c r="F64" s="111"/>
      <c r="G64" s="111">
        <v>1</v>
      </c>
      <c r="H64" s="111">
        <v>5</v>
      </c>
      <c r="I64" s="184"/>
      <c r="J64" s="118">
        <v>5</v>
      </c>
      <c r="K64" s="33"/>
      <c r="L64" s="44">
        <f t="shared" ref="L64:L73" si="8">SUM(E64:F64)</f>
        <v>0</v>
      </c>
      <c r="M64" s="33" t="str">
        <f t="shared" ref="M64:M73" si="9">A64&amp;$O$1</f>
        <v>45666Container q'ty</v>
      </c>
      <c r="N64" s="33" t="str">
        <f t="shared" ref="N64:N73" si="10">A64&amp;P64</f>
        <v xml:space="preserve">45666Pallet </v>
      </c>
      <c r="O64" s="39">
        <v>5</v>
      </c>
      <c r="P64" s="33" t="s">
        <v>202</v>
      </c>
      <c r="Q64" s="168" t="s">
        <v>406</v>
      </c>
      <c r="R64" s="169"/>
      <c r="S64" s="39"/>
      <c r="T64" s="119" t="s">
        <v>407</v>
      </c>
      <c r="U64" s="258"/>
      <c r="V64" s="262"/>
      <c r="W64" s="258">
        <f t="shared" ref="W64:W73" si="11">IFERROR(U64/V64,0)</f>
        <v>0</v>
      </c>
      <c r="X64" s="45" t="s">
        <v>409</v>
      </c>
      <c r="Y64" s="43"/>
      <c r="Z64" s="43"/>
      <c r="AA64" s="43" t="s">
        <v>216</v>
      </c>
      <c r="AB64" s="43"/>
      <c r="AC64" s="43"/>
    </row>
    <row r="65" spans="1:29" ht="12.9" customHeight="1">
      <c r="A65" s="272">
        <v>45667</v>
      </c>
      <c r="B65" s="111" t="s">
        <v>195</v>
      </c>
      <c r="C65" s="111" t="s">
        <v>400</v>
      </c>
      <c r="D65" s="111" t="s">
        <v>342</v>
      </c>
      <c r="E65" s="111">
        <v>1</v>
      </c>
      <c r="F65" s="111"/>
      <c r="G65" s="111"/>
      <c r="H65" s="111">
        <v>10</v>
      </c>
      <c r="I65" s="111">
        <v>10</v>
      </c>
      <c r="J65" s="118"/>
      <c r="K65" s="33"/>
      <c r="L65" s="44">
        <f t="shared" si="8"/>
        <v>1</v>
      </c>
      <c r="M65" s="33" t="str">
        <f t="shared" si="9"/>
        <v>45667Container q'ty</v>
      </c>
      <c r="N65" s="33" t="str">
        <f t="shared" si="10"/>
        <v xml:space="preserve">45667Pallet </v>
      </c>
      <c r="O65" s="39">
        <v>40</v>
      </c>
      <c r="P65" s="33" t="s">
        <v>202</v>
      </c>
      <c r="Q65" s="168" t="s">
        <v>330</v>
      </c>
      <c r="R65" s="169"/>
      <c r="S65" s="39"/>
      <c r="T65" s="119" t="s">
        <v>399</v>
      </c>
      <c r="U65" s="258"/>
      <c r="V65" s="262"/>
      <c r="W65" s="258">
        <f t="shared" si="11"/>
        <v>0</v>
      </c>
      <c r="X65" s="45" t="s">
        <v>815</v>
      </c>
      <c r="Y65" s="43"/>
      <c r="Z65" s="43"/>
      <c r="AA65" s="43" t="s">
        <v>210</v>
      </c>
      <c r="AB65" s="43"/>
      <c r="AC65" s="43"/>
    </row>
    <row r="66" spans="1:29" ht="12.9" customHeight="1">
      <c r="A66" s="272">
        <v>45667</v>
      </c>
      <c r="B66" s="111" t="s">
        <v>195</v>
      </c>
      <c r="C66" s="111" t="s">
        <v>400</v>
      </c>
      <c r="D66" s="111" t="s">
        <v>343</v>
      </c>
      <c r="E66" s="151"/>
      <c r="F66" s="111"/>
      <c r="G66" s="111"/>
      <c r="H66" s="111">
        <v>5</v>
      </c>
      <c r="I66" s="111">
        <v>5</v>
      </c>
      <c r="J66" s="118"/>
      <c r="K66" s="33"/>
      <c r="L66" s="44">
        <f t="shared" si="8"/>
        <v>0</v>
      </c>
      <c r="M66" s="33" t="str">
        <f t="shared" si="9"/>
        <v>45667Container q'ty</v>
      </c>
      <c r="N66" s="33" t="str">
        <f t="shared" si="10"/>
        <v xml:space="preserve">45667Pallet </v>
      </c>
      <c r="O66" s="39"/>
      <c r="P66" s="33" t="s">
        <v>202</v>
      </c>
      <c r="Q66" s="168" t="s">
        <v>345</v>
      </c>
      <c r="R66" s="169"/>
      <c r="S66" s="39"/>
      <c r="T66" s="119" t="s">
        <v>347</v>
      </c>
      <c r="U66" s="258"/>
      <c r="V66" s="262"/>
      <c r="W66" s="258">
        <f t="shared" si="11"/>
        <v>0</v>
      </c>
      <c r="X66" s="45" t="s">
        <v>815</v>
      </c>
      <c r="Y66" s="43"/>
      <c r="Z66" s="43"/>
      <c r="AA66" s="43" t="s">
        <v>235</v>
      </c>
      <c r="AB66" s="43"/>
      <c r="AC66" s="43"/>
    </row>
    <row r="67" spans="1:29" ht="12.9" customHeight="1">
      <c r="A67" s="272">
        <v>45667</v>
      </c>
      <c r="B67" s="111" t="s">
        <v>195</v>
      </c>
      <c r="C67" s="111" t="s">
        <v>400</v>
      </c>
      <c r="D67" s="111" t="s">
        <v>343</v>
      </c>
      <c r="E67" s="151"/>
      <c r="F67" s="111"/>
      <c r="G67" s="111"/>
      <c r="H67" s="111">
        <v>5</v>
      </c>
      <c r="I67" s="111">
        <v>5</v>
      </c>
      <c r="J67" s="118"/>
      <c r="K67" s="33"/>
      <c r="L67" s="44">
        <f t="shared" si="8"/>
        <v>0</v>
      </c>
      <c r="M67" s="33" t="str">
        <f t="shared" si="9"/>
        <v>45667Container q'ty</v>
      </c>
      <c r="N67" s="33" t="str">
        <f t="shared" si="10"/>
        <v xml:space="preserve">45667Pallet </v>
      </c>
      <c r="O67" s="39"/>
      <c r="P67" s="33" t="s">
        <v>202</v>
      </c>
      <c r="Q67" s="168" t="s">
        <v>346</v>
      </c>
      <c r="R67" s="169"/>
      <c r="S67" s="39"/>
      <c r="T67" s="119" t="s">
        <v>347</v>
      </c>
      <c r="U67" s="258"/>
      <c r="V67" s="262"/>
      <c r="W67" s="258">
        <f t="shared" si="11"/>
        <v>0</v>
      </c>
      <c r="X67" s="45" t="s">
        <v>815</v>
      </c>
      <c r="Y67" s="43"/>
      <c r="Z67" s="43"/>
      <c r="AA67" s="43" t="s">
        <v>49</v>
      </c>
      <c r="AB67" s="43"/>
      <c r="AC67" s="43"/>
    </row>
    <row r="68" spans="1:29" ht="12.9" customHeight="1">
      <c r="A68" s="272">
        <v>45667</v>
      </c>
      <c r="B68" s="111" t="s">
        <v>195</v>
      </c>
      <c r="C68" s="111" t="s">
        <v>498</v>
      </c>
      <c r="D68" s="111" t="s">
        <v>366</v>
      </c>
      <c r="E68" s="111">
        <v>1</v>
      </c>
      <c r="F68" s="111"/>
      <c r="G68" s="111"/>
      <c r="H68" s="111">
        <v>10</v>
      </c>
      <c r="I68" s="111">
        <v>10</v>
      </c>
      <c r="J68" s="118"/>
      <c r="K68" s="33"/>
      <c r="L68" s="44">
        <f t="shared" si="8"/>
        <v>1</v>
      </c>
      <c r="M68" s="33" t="str">
        <f t="shared" si="9"/>
        <v>45667Container q'ty</v>
      </c>
      <c r="N68" s="33" t="str">
        <f t="shared" si="10"/>
        <v xml:space="preserve">45667Pallet </v>
      </c>
      <c r="O68" s="39">
        <v>40</v>
      </c>
      <c r="P68" s="33" t="s">
        <v>202</v>
      </c>
      <c r="Q68" s="168" t="s">
        <v>330</v>
      </c>
      <c r="R68" s="169"/>
      <c r="S68" s="39"/>
      <c r="T68" s="119" t="s">
        <v>469</v>
      </c>
      <c r="U68" s="258"/>
      <c r="V68" s="262"/>
      <c r="W68" s="258">
        <f t="shared" si="11"/>
        <v>0</v>
      </c>
      <c r="X68" s="45" t="s">
        <v>815</v>
      </c>
      <c r="Y68" s="43"/>
      <c r="Z68" s="43"/>
      <c r="AA68" s="43" t="s">
        <v>243</v>
      </c>
      <c r="AB68" s="43"/>
      <c r="AC68" s="43"/>
    </row>
    <row r="69" spans="1:29" ht="12.9" customHeight="1">
      <c r="A69" s="272">
        <v>45667</v>
      </c>
      <c r="B69" s="111" t="s">
        <v>195</v>
      </c>
      <c r="C69" s="111" t="s">
        <v>498</v>
      </c>
      <c r="D69" s="111" t="s">
        <v>367</v>
      </c>
      <c r="E69" s="151"/>
      <c r="F69" s="111"/>
      <c r="G69" s="111"/>
      <c r="H69" s="111">
        <v>5</v>
      </c>
      <c r="I69" s="111">
        <v>5</v>
      </c>
      <c r="J69" s="118"/>
      <c r="K69" s="33"/>
      <c r="L69" s="44">
        <f t="shared" si="8"/>
        <v>0</v>
      </c>
      <c r="M69" s="33" t="str">
        <f t="shared" si="9"/>
        <v>45667Container q'ty</v>
      </c>
      <c r="N69" s="33" t="str">
        <f t="shared" si="10"/>
        <v xml:space="preserve">45667Pallet </v>
      </c>
      <c r="O69" s="39"/>
      <c r="P69" s="33" t="s">
        <v>202</v>
      </c>
      <c r="Q69" s="168" t="s">
        <v>368</v>
      </c>
      <c r="R69" s="169"/>
      <c r="S69" s="39"/>
      <c r="T69" s="119" t="s">
        <v>469</v>
      </c>
      <c r="U69" s="258"/>
      <c r="V69" s="262"/>
      <c r="W69" s="258">
        <f t="shared" si="11"/>
        <v>0</v>
      </c>
      <c r="X69" s="45" t="s">
        <v>815</v>
      </c>
      <c r="Y69" s="43"/>
      <c r="Z69" s="43"/>
      <c r="AA69" s="43" t="s">
        <v>245</v>
      </c>
      <c r="AB69" s="43"/>
      <c r="AC69" s="43"/>
    </row>
    <row r="70" spans="1:29" ht="12.9" customHeight="1">
      <c r="A70" s="272">
        <v>45667</v>
      </c>
      <c r="B70" s="111" t="s">
        <v>195</v>
      </c>
      <c r="C70" s="111" t="s">
        <v>498</v>
      </c>
      <c r="D70" s="111" t="s">
        <v>367</v>
      </c>
      <c r="E70" s="151"/>
      <c r="F70" s="111"/>
      <c r="G70" s="111"/>
      <c r="H70" s="111">
        <v>5</v>
      </c>
      <c r="I70" s="111">
        <v>5</v>
      </c>
      <c r="J70" s="118"/>
      <c r="K70" s="33"/>
      <c r="L70" s="44">
        <f t="shared" si="8"/>
        <v>0</v>
      </c>
      <c r="M70" s="33" t="str">
        <f t="shared" si="9"/>
        <v>45667Container q'ty</v>
      </c>
      <c r="N70" s="33" t="str">
        <f t="shared" si="10"/>
        <v xml:space="preserve">45667Pallet </v>
      </c>
      <c r="O70" s="39"/>
      <c r="P70" s="33" t="s">
        <v>202</v>
      </c>
      <c r="Q70" s="168" t="s">
        <v>345</v>
      </c>
      <c r="R70" s="169"/>
      <c r="S70" s="39"/>
      <c r="T70" s="119" t="s">
        <v>469</v>
      </c>
      <c r="U70" s="258"/>
      <c r="V70" s="262"/>
      <c r="W70" s="258">
        <f t="shared" si="11"/>
        <v>0</v>
      </c>
      <c r="X70" s="45" t="s">
        <v>815</v>
      </c>
      <c r="Y70" s="43"/>
      <c r="Z70" s="43"/>
      <c r="AA70" s="43" t="s">
        <v>229</v>
      </c>
      <c r="AB70" s="43"/>
      <c r="AC70" s="43"/>
    </row>
    <row r="71" spans="1:29" ht="12.9" customHeight="1">
      <c r="A71" s="272">
        <v>45667</v>
      </c>
      <c r="B71" s="111" t="s">
        <v>3493</v>
      </c>
      <c r="C71" s="111" t="s">
        <v>444</v>
      </c>
      <c r="D71" s="111" t="s">
        <v>447</v>
      </c>
      <c r="E71" s="111">
        <v>1</v>
      </c>
      <c r="F71" s="111"/>
      <c r="G71" s="111"/>
      <c r="H71" s="111">
        <v>18</v>
      </c>
      <c r="I71" s="116"/>
      <c r="J71" s="111">
        <v>18</v>
      </c>
      <c r="K71" s="33"/>
      <c r="L71" s="44">
        <f t="shared" si="8"/>
        <v>1</v>
      </c>
      <c r="M71" s="33" t="str">
        <f t="shared" si="9"/>
        <v>45667Container q'ty</v>
      </c>
      <c r="N71" s="33" t="str">
        <f t="shared" si="10"/>
        <v xml:space="preserve">45667Pallet </v>
      </c>
      <c r="O71" s="39">
        <v>50</v>
      </c>
      <c r="P71" s="33" t="s">
        <v>202</v>
      </c>
      <c r="Q71" s="168" t="s">
        <v>439</v>
      </c>
      <c r="R71" s="169"/>
      <c r="S71" s="39"/>
      <c r="T71" s="119" t="s">
        <v>440</v>
      </c>
      <c r="U71" s="258"/>
      <c r="V71" s="262"/>
      <c r="W71" s="258">
        <f t="shared" si="11"/>
        <v>0</v>
      </c>
      <c r="X71" s="45"/>
      <c r="Y71" s="43" t="s">
        <v>464</v>
      </c>
      <c r="Z71" s="43"/>
      <c r="AA71" s="43" t="s">
        <v>240</v>
      </c>
      <c r="AB71" s="43"/>
      <c r="AC71" s="43"/>
    </row>
    <row r="72" spans="1:29" ht="12.9" customHeight="1">
      <c r="A72" s="272">
        <v>45667</v>
      </c>
      <c r="B72" s="111" t="s">
        <v>3493</v>
      </c>
      <c r="C72" s="111" t="s">
        <v>450</v>
      </c>
      <c r="D72" s="111" t="s">
        <v>452</v>
      </c>
      <c r="E72" s="111">
        <v>1</v>
      </c>
      <c r="F72" s="111"/>
      <c r="G72" s="111"/>
      <c r="H72" s="111">
        <v>18</v>
      </c>
      <c r="I72" s="116"/>
      <c r="J72" s="111">
        <v>18</v>
      </c>
      <c r="K72" s="33"/>
      <c r="L72" s="44">
        <f t="shared" si="8"/>
        <v>1</v>
      </c>
      <c r="M72" s="33" t="str">
        <f t="shared" si="9"/>
        <v>45667Container q'ty</v>
      </c>
      <c r="N72" s="33" t="str">
        <f t="shared" si="10"/>
        <v xml:space="preserve">45667Pallet </v>
      </c>
      <c r="O72" s="39">
        <v>50</v>
      </c>
      <c r="P72" s="33" t="s">
        <v>202</v>
      </c>
      <c r="Q72" s="168" t="s">
        <v>439</v>
      </c>
      <c r="R72" s="169"/>
      <c r="S72" s="39"/>
      <c r="T72" s="119" t="s">
        <v>441</v>
      </c>
      <c r="U72" s="258"/>
      <c r="V72" s="262"/>
      <c r="W72" s="258">
        <f t="shared" si="11"/>
        <v>0</v>
      </c>
      <c r="X72" s="45" t="s">
        <v>448</v>
      </c>
      <c r="Y72" s="43" t="s">
        <v>509</v>
      </c>
      <c r="Z72" s="43"/>
      <c r="AA72" s="43" t="s">
        <v>241</v>
      </c>
      <c r="AB72" s="43"/>
      <c r="AC72" s="43"/>
    </row>
    <row r="73" spans="1:29" ht="12.9" customHeight="1">
      <c r="A73" s="272">
        <v>45668</v>
      </c>
      <c r="B73" s="111" t="s">
        <v>3493</v>
      </c>
      <c r="C73" s="111" t="s">
        <v>451</v>
      </c>
      <c r="D73" s="111" t="s">
        <v>453</v>
      </c>
      <c r="E73" s="111">
        <v>1</v>
      </c>
      <c r="F73" s="111"/>
      <c r="G73" s="111"/>
      <c r="H73" s="111">
        <v>18</v>
      </c>
      <c r="I73" s="116"/>
      <c r="J73" s="111">
        <v>18</v>
      </c>
      <c r="K73" s="33"/>
      <c r="L73" s="44">
        <f t="shared" si="8"/>
        <v>1</v>
      </c>
      <c r="M73" s="33" t="str">
        <f t="shared" si="9"/>
        <v>45668Container q'ty</v>
      </c>
      <c r="N73" s="33" t="str">
        <f t="shared" si="10"/>
        <v xml:space="preserve">45668Pallet </v>
      </c>
      <c r="O73" s="39">
        <v>50</v>
      </c>
      <c r="P73" s="33" t="s">
        <v>202</v>
      </c>
      <c r="Q73" s="168" t="s">
        <v>439</v>
      </c>
      <c r="R73" s="169"/>
      <c r="S73" s="39"/>
      <c r="T73" s="119" t="s">
        <v>441</v>
      </c>
      <c r="U73" s="258"/>
      <c r="V73" s="262"/>
      <c r="W73" s="258">
        <f t="shared" si="11"/>
        <v>0</v>
      </c>
      <c r="X73" s="45" t="s">
        <v>449</v>
      </c>
      <c r="Y73" s="43" t="s">
        <v>464</v>
      </c>
      <c r="Z73" s="43"/>
      <c r="AA73" s="43" t="s">
        <v>521</v>
      </c>
      <c r="AB73" s="43"/>
      <c r="AC73" s="43"/>
    </row>
    <row r="74" spans="1:29" ht="12.9" customHeight="1">
      <c r="A74" s="272">
        <v>45670</v>
      </c>
      <c r="B74" s="111" t="s">
        <v>195</v>
      </c>
      <c r="C74" s="111" t="s">
        <v>500</v>
      </c>
      <c r="D74" s="111" t="s">
        <v>814</v>
      </c>
      <c r="E74" s="111"/>
      <c r="F74" s="111">
        <v>1</v>
      </c>
      <c r="G74" s="111"/>
      <c r="H74" s="111">
        <v>4</v>
      </c>
      <c r="I74" s="111">
        <v>4</v>
      </c>
      <c r="J74" s="118"/>
      <c r="K74" s="33"/>
      <c r="L74" s="44">
        <f t="shared" ref="L74:L92" si="12">SUM(E74:F74)</f>
        <v>1</v>
      </c>
      <c r="M74" s="33" t="str">
        <f t="shared" ref="M74:M91" si="13">A74&amp;$O$1</f>
        <v>45670Container q'ty</v>
      </c>
      <c r="N74" s="33" t="str">
        <f t="shared" ref="N74:N91" si="14">A74&amp;P74</f>
        <v xml:space="preserve">45670Pallet </v>
      </c>
      <c r="O74" s="39">
        <v>20</v>
      </c>
      <c r="P74" s="33" t="s">
        <v>202</v>
      </c>
      <c r="Q74" s="168" t="s">
        <v>473</v>
      </c>
      <c r="R74" s="169"/>
      <c r="S74" s="39"/>
      <c r="T74" s="119" t="s">
        <v>499</v>
      </c>
      <c r="U74" s="258"/>
      <c r="V74" s="262"/>
      <c r="W74" s="258">
        <f t="shared" ref="W74:W91" si="15">IFERROR(U74/V74,0)</f>
        <v>0</v>
      </c>
      <c r="X74" s="45"/>
      <c r="Y74" s="43"/>
      <c r="Z74" s="43"/>
      <c r="AA74" s="43" t="s">
        <v>242</v>
      </c>
      <c r="AB74" s="43"/>
      <c r="AC74" s="43"/>
    </row>
    <row r="75" spans="1:29" ht="12.9" customHeight="1">
      <c r="A75" s="272">
        <v>45670</v>
      </c>
      <c r="B75" s="111" t="s">
        <v>195</v>
      </c>
      <c r="C75" s="111" t="s">
        <v>500</v>
      </c>
      <c r="D75" s="111" t="s">
        <v>470</v>
      </c>
      <c r="E75" s="111"/>
      <c r="F75" s="151"/>
      <c r="G75" s="111"/>
      <c r="H75" s="111">
        <v>5</v>
      </c>
      <c r="I75" s="111">
        <v>255</v>
      </c>
      <c r="J75" s="118"/>
      <c r="K75" s="33"/>
      <c r="L75" s="44">
        <f t="shared" si="12"/>
        <v>0</v>
      </c>
      <c r="M75" s="33" t="str">
        <f t="shared" si="13"/>
        <v>45670Container q'ty</v>
      </c>
      <c r="N75" s="33" t="str">
        <f t="shared" si="14"/>
        <v xml:space="preserve">45670Pallet </v>
      </c>
      <c r="O75" s="39"/>
      <c r="P75" s="33" t="s">
        <v>202</v>
      </c>
      <c r="Q75" s="168" t="s">
        <v>474</v>
      </c>
      <c r="R75" s="169"/>
      <c r="S75" s="39"/>
      <c r="T75" s="119" t="s">
        <v>478</v>
      </c>
      <c r="U75" s="258"/>
      <c r="V75" s="262"/>
      <c r="W75" s="258">
        <f t="shared" si="15"/>
        <v>0</v>
      </c>
      <c r="X75" s="45"/>
      <c r="Y75" s="43"/>
      <c r="Z75" s="43"/>
      <c r="AA75" s="43" t="s">
        <v>244</v>
      </c>
      <c r="AB75" s="43"/>
      <c r="AC75" s="43"/>
    </row>
    <row r="76" spans="1:29" ht="12.9" customHeight="1">
      <c r="A76" s="272">
        <v>45670</v>
      </c>
      <c r="B76" s="111" t="s">
        <v>195</v>
      </c>
      <c r="C76" s="111" t="s">
        <v>502</v>
      </c>
      <c r="D76" s="111" t="s">
        <v>471</v>
      </c>
      <c r="E76" s="111">
        <v>1</v>
      </c>
      <c r="F76" s="111"/>
      <c r="G76" s="111"/>
      <c r="H76" s="111">
        <v>28</v>
      </c>
      <c r="I76" s="116">
        <v>2016</v>
      </c>
      <c r="J76" s="118"/>
      <c r="K76" s="33"/>
      <c r="L76" s="44">
        <f t="shared" si="12"/>
        <v>1</v>
      </c>
      <c r="M76" s="33" t="str">
        <f t="shared" si="13"/>
        <v>45670Container q'ty</v>
      </c>
      <c r="N76" s="33" t="str">
        <f t="shared" si="14"/>
        <v>45670bulk</v>
      </c>
      <c r="O76" s="39">
        <v>160</v>
      </c>
      <c r="P76" s="235" t="s">
        <v>201</v>
      </c>
      <c r="Q76" s="168" t="s">
        <v>475</v>
      </c>
      <c r="R76" s="169"/>
      <c r="S76" s="39"/>
      <c r="T76" s="119" t="s">
        <v>503</v>
      </c>
      <c r="U76" s="258">
        <v>13910.4</v>
      </c>
      <c r="V76" s="262">
        <v>2016</v>
      </c>
      <c r="W76" s="258">
        <f t="shared" si="15"/>
        <v>6.8999999999999995</v>
      </c>
      <c r="X76" s="45"/>
      <c r="Y76" s="43"/>
      <c r="Z76" s="43"/>
      <c r="AA76" s="43" t="s">
        <v>216</v>
      </c>
      <c r="AB76" s="43"/>
      <c r="AC76" s="43"/>
    </row>
    <row r="77" spans="1:29" ht="12.9" customHeight="1">
      <c r="A77" s="272">
        <v>45670</v>
      </c>
      <c r="B77" s="111" t="s">
        <v>195</v>
      </c>
      <c r="C77" s="111" t="s">
        <v>504</v>
      </c>
      <c r="D77" s="111" t="s">
        <v>472</v>
      </c>
      <c r="E77" s="111">
        <v>1</v>
      </c>
      <c r="F77" s="111"/>
      <c r="G77" s="111"/>
      <c r="H77" s="111">
        <v>20</v>
      </c>
      <c r="I77" s="116">
        <v>1440</v>
      </c>
      <c r="J77" s="118"/>
      <c r="K77" s="33"/>
      <c r="L77" s="44">
        <f t="shared" si="12"/>
        <v>1</v>
      </c>
      <c r="M77" s="33" t="str">
        <f t="shared" si="13"/>
        <v>45670Container q'ty</v>
      </c>
      <c r="N77" s="33" t="str">
        <f t="shared" si="14"/>
        <v>45670bulk</v>
      </c>
      <c r="O77" s="39">
        <v>160</v>
      </c>
      <c r="P77" s="235" t="s">
        <v>201</v>
      </c>
      <c r="Q77" s="168" t="s">
        <v>476</v>
      </c>
      <c r="R77" s="169"/>
      <c r="S77" s="39"/>
      <c r="T77" s="119" t="s">
        <v>501</v>
      </c>
      <c r="U77" s="258">
        <v>13910.4</v>
      </c>
      <c r="V77" s="262">
        <v>2016</v>
      </c>
      <c r="W77" s="258">
        <f t="shared" si="15"/>
        <v>6.8999999999999995</v>
      </c>
      <c r="X77" s="45"/>
      <c r="Y77" s="43"/>
      <c r="Z77" s="43"/>
      <c r="AA77" s="43" t="s">
        <v>239</v>
      </c>
      <c r="AB77" s="43"/>
      <c r="AC77" s="43"/>
    </row>
    <row r="78" spans="1:29" ht="12.9" customHeight="1">
      <c r="A78" s="272">
        <v>45670</v>
      </c>
      <c r="B78" s="111" t="s">
        <v>195</v>
      </c>
      <c r="C78" s="111" t="s">
        <v>504</v>
      </c>
      <c r="D78" s="111" t="s">
        <v>472</v>
      </c>
      <c r="E78" s="151"/>
      <c r="F78" s="111"/>
      <c r="G78" s="111"/>
      <c r="H78" s="111">
        <v>8</v>
      </c>
      <c r="I78" s="116">
        <v>576</v>
      </c>
      <c r="J78" s="118"/>
      <c r="K78" s="33"/>
      <c r="L78" s="44">
        <f t="shared" si="12"/>
        <v>0</v>
      </c>
      <c r="M78" s="33" t="str">
        <f t="shared" si="13"/>
        <v>45670Container q'ty</v>
      </c>
      <c r="N78" s="33" t="str">
        <f t="shared" si="14"/>
        <v>45670bulk</v>
      </c>
      <c r="O78" s="39"/>
      <c r="P78" s="235" t="s">
        <v>201</v>
      </c>
      <c r="Q78" s="168" t="s">
        <v>477</v>
      </c>
      <c r="R78" s="169"/>
      <c r="S78" s="39"/>
      <c r="T78" s="119" t="s">
        <v>501</v>
      </c>
      <c r="U78" s="258"/>
      <c r="V78" s="262"/>
      <c r="W78" s="258">
        <f t="shared" si="15"/>
        <v>0</v>
      </c>
      <c r="X78" s="45"/>
      <c r="Y78" s="43"/>
      <c r="Z78" s="43"/>
      <c r="AA78" s="43" t="s">
        <v>216</v>
      </c>
      <c r="AB78" s="43"/>
      <c r="AC78" s="43"/>
    </row>
    <row r="79" spans="1:29" ht="12.9" customHeight="1">
      <c r="A79" s="272">
        <v>45670</v>
      </c>
      <c r="B79" s="111" t="s">
        <v>3493</v>
      </c>
      <c r="C79" s="111" t="s">
        <v>505</v>
      </c>
      <c r="D79" s="111" t="s">
        <v>506</v>
      </c>
      <c r="E79" s="111">
        <v>1</v>
      </c>
      <c r="F79" s="111"/>
      <c r="G79" s="111"/>
      <c r="H79" s="111">
        <v>40</v>
      </c>
      <c r="I79" s="116"/>
      <c r="J79" s="118">
        <f>2160*40</f>
        <v>86400</v>
      </c>
      <c r="K79" s="33"/>
      <c r="L79" s="44">
        <f>SUM(E79:F79)</f>
        <v>1</v>
      </c>
      <c r="M79" s="33" t="str">
        <f>A79&amp;$O$1</f>
        <v>45670Container q'ty</v>
      </c>
      <c r="N79" s="33" t="str">
        <f>A79&amp;P79</f>
        <v xml:space="preserve">45670Pallet </v>
      </c>
      <c r="O79" s="39">
        <v>40</v>
      </c>
      <c r="P79" s="33" t="s">
        <v>202</v>
      </c>
      <c r="Q79" s="168" t="s">
        <v>462</v>
      </c>
      <c r="R79" s="169"/>
      <c r="S79" s="39"/>
      <c r="T79" s="119" t="s">
        <v>461</v>
      </c>
      <c r="U79" s="258"/>
      <c r="V79" s="262"/>
      <c r="W79" s="258">
        <f>IFERROR(U79/V79,0)</f>
        <v>0</v>
      </c>
      <c r="X79" s="45"/>
      <c r="Y79" s="43"/>
      <c r="Z79" s="43"/>
      <c r="AA79" s="43" t="s">
        <v>1933</v>
      </c>
      <c r="AB79" s="43"/>
      <c r="AC79" s="43"/>
    </row>
    <row r="80" spans="1:29" ht="12.9" customHeight="1">
      <c r="A80" s="272">
        <v>45670</v>
      </c>
      <c r="B80" s="111" t="s">
        <v>515</v>
      </c>
      <c r="C80" s="111" t="s">
        <v>518</v>
      </c>
      <c r="D80" s="111" t="s">
        <v>519</v>
      </c>
      <c r="E80" s="111">
        <v>1</v>
      </c>
      <c r="F80" s="111"/>
      <c r="G80" s="111"/>
      <c r="H80" s="111">
        <v>17</v>
      </c>
      <c r="I80" s="116"/>
      <c r="J80" s="118">
        <v>17</v>
      </c>
      <c r="K80" s="33"/>
      <c r="L80" s="44">
        <f>SUM(E80:F80)</f>
        <v>1</v>
      </c>
      <c r="M80" s="33" t="str">
        <f>A80&amp;$O$1</f>
        <v>45670Container q'ty</v>
      </c>
      <c r="N80" s="33" t="str">
        <f>A80&amp;P80</f>
        <v xml:space="preserve">45670Pallet </v>
      </c>
      <c r="O80" s="39">
        <v>40</v>
      </c>
      <c r="P80" s="33" t="s">
        <v>202</v>
      </c>
      <c r="Q80" s="168" t="s">
        <v>520</v>
      </c>
      <c r="R80" s="169"/>
      <c r="S80" s="39"/>
      <c r="T80" s="119" t="s">
        <v>517</v>
      </c>
      <c r="U80" s="258"/>
      <c r="V80" s="262"/>
      <c r="W80" s="258">
        <f>IFERROR(U80/V80,0)</f>
        <v>0</v>
      </c>
      <c r="X80" s="45"/>
      <c r="Y80" s="43"/>
      <c r="Z80" s="43"/>
      <c r="AA80" s="43" t="s">
        <v>1935</v>
      </c>
      <c r="AB80" s="43"/>
      <c r="AC80" s="43"/>
    </row>
    <row r="81" spans="1:29" ht="12.9" customHeight="1">
      <c r="A81" s="272">
        <v>45670</v>
      </c>
      <c r="B81" s="111" t="s">
        <v>3653</v>
      </c>
      <c r="C81" s="111" t="s">
        <v>522</v>
      </c>
      <c r="D81" s="111"/>
      <c r="E81" s="111"/>
      <c r="F81" s="111"/>
      <c r="G81" s="111">
        <v>1</v>
      </c>
      <c r="H81" s="111">
        <v>20</v>
      </c>
      <c r="I81" s="116">
        <v>800</v>
      </c>
      <c r="J81" s="118"/>
      <c r="K81" s="33"/>
      <c r="L81" s="44">
        <f>SUM(E81:F81)</f>
        <v>0</v>
      </c>
      <c r="M81" s="33" t="str">
        <f>A81&amp;$O$1</f>
        <v>45670Container q'ty</v>
      </c>
      <c r="N81" s="33" t="str">
        <f>A81&amp;P81</f>
        <v xml:space="preserve">45670Pallet </v>
      </c>
      <c r="O81" s="39">
        <v>10</v>
      </c>
      <c r="P81" s="33" t="s">
        <v>202</v>
      </c>
      <c r="Q81" s="168" t="s">
        <v>538</v>
      </c>
      <c r="R81" s="169"/>
      <c r="S81" s="39"/>
      <c r="T81" s="119" t="s">
        <v>523</v>
      </c>
      <c r="U81" s="258"/>
      <c r="V81" s="262"/>
      <c r="W81" s="258">
        <f>IFERROR(U81/V81,0)</f>
        <v>0</v>
      </c>
      <c r="X81" s="45" t="s">
        <v>688</v>
      </c>
      <c r="Y81" s="43"/>
      <c r="Z81" s="43"/>
      <c r="AA81" s="43" t="s">
        <v>1937</v>
      </c>
      <c r="AB81" s="43"/>
      <c r="AC81" s="43"/>
    </row>
    <row r="82" spans="1:29" ht="12.9" customHeight="1">
      <c r="A82" s="272">
        <v>45670</v>
      </c>
      <c r="B82" s="111" t="s">
        <v>242</v>
      </c>
      <c r="C82" s="111" t="s">
        <v>402</v>
      </c>
      <c r="D82" s="111"/>
      <c r="E82" s="111"/>
      <c r="F82" s="111"/>
      <c r="G82" s="111">
        <v>1</v>
      </c>
      <c r="H82" s="111">
        <v>5</v>
      </c>
      <c r="I82" s="184"/>
      <c r="J82" s="118">
        <v>5</v>
      </c>
      <c r="K82" s="33"/>
      <c r="L82" s="44">
        <f>SUM(E82:F82)</f>
        <v>0</v>
      </c>
      <c r="M82" s="33" t="str">
        <f>A82&amp;$O$1</f>
        <v>45670Container q'ty</v>
      </c>
      <c r="N82" s="33" t="str">
        <f>A82&amp;P82</f>
        <v xml:space="preserve">45670Pallet </v>
      </c>
      <c r="O82" s="39">
        <v>5</v>
      </c>
      <c r="P82" s="33" t="s">
        <v>202</v>
      </c>
      <c r="Q82" s="168" t="s">
        <v>406</v>
      </c>
      <c r="R82" s="169"/>
      <c r="S82" s="39"/>
      <c r="T82" s="119" t="s">
        <v>510</v>
      </c>
      <c r="U82" s="258"/>
      <c r="V82" s="262"/>
      <c r="W82" s="258">
        <f>IFERROR(U82/V82,0)</f>
        <v>0</v>
      </c>
      <c r="X82" s="45" t="s">
        <v>512</v>
      </c>
      <c r="Y82" s="43"/>
      <c r="Z82" s="43"/>
      <c r="AA82" s="43" t="s">
        <v>2603</v>
      </c>
      <c r="AB82" s="43"/>
      <c r="AC82" s="43"/>
    </row>
    <row r="83" spans="1:29" ht="12.9" customHeight="1">
      <c r="A83" s="272">
        <v>45671</v>
      </c>
      <c r="B83" s="111" t="s">
        <v>195</v>
      </c>
      <c r="C83" s="111" t="s">
        <v>530</v>
      </c>
      <c r="D83" s="111" t="s">
        <v>479</v>
      </c>
      <c r="E83" s="111"/>
      <c r="F83" s="111">
        <v>1</v>
      </c>
      <c r="G83" s="111"/>
      <c r="H83" s="111">
        <v>19</v>
      </c>
      <c r="I83" s="111">
        <v>19</v>
      </c>
      <c r="J83" s="118"/>
      <c r="K83" s="33"/>
      <c r="L83" s="44">
        <f t="shared" si="12"/>
        <v>1</v>
      </c>
      <c r="M83" s="33" t="str">
        <f t="shared" si="13"/>
        <v>45671Container q'ty</v>
      </c>
      <c r="N83" s="33" t="str">
        <f t="shared" si="14"/>
        <v xml:space="preserve">45671Pallet </v>
      </c>
      <c r="O83" s="39">
        <v>20</v>
      </c>
      <c r="P83" s="33" t="s">
        <v>202</v>
      </c>
      <c r="Q83" s="168" t="s">
        <v>482</v>
      </c>
      <c r="R83" s="169"/>
      <c r="S83" s="39"/>
      <c r="T83" s="119" t="s">
        <v>486</v>
      </c>
      <c r="U83" s="258"/>
      <c r="V83" s="262"/>
      <c r="W83" s="258">
        <f t="shared" si="15"/>
        <v>0</v>
      </c>
      <c r="X83" s="45"/>
      <c r="Y83" s="43"/>
      <c r="Z83" s="43"/>
      <c r="AA83" s="43" t="s">
        <v>2754</v>
      </c>
      <c r="AB83" s="43"/>
      <c r="AC83" s="43"/>
    </row>
    <row r="84" spans="1:29" ht="12.9" customHeight="1">
      <c r="A84" s="272">
        <v>45671</v>
      </c>
      <c r="B84" s="111" t="s">
        <v>195</v>
      </c>
      <c r="C84" s="111" t="s">
        <v>530</v>
      </c>
      <c r="D84" s="111" t="s">
        <v>479</v>
      </c>
      <c r="E84" s="111"/>
      <c r="F84" s="151"/>
      <c r="G84" s="111"/>
      <c r="H84" s="111">
        <v>1</v>
      </c>
      <c r="I84" s="111">
        <v>1</v>
      </c>
      <c r="J84" s="118"/>
      <c r="K84" s="33"/>
      <c r="L84" s="44">
        <f t="shared" si="12"/>
        <v>0</v>
      </c>
      <c r="M84" s="33" t="str">
        <f t="shared" si="13"/>
        <v>45671Container q'ty</v>
      </c>
      <c r="N84" s="33" t="str">
        <f t="shared" si="14"/>
        <v xml:space="preserve">45671Pallet </v>
      </c>
      <c r="O84" s="39"/>
      <c r="P84" s="33" t="s">
        <v>202</v>
      </c>
      <c r="Q84" s="168" t="s">
        <v>483</v>
      </c>
      <c r="R84" s="169"/>
      <c r="S84" s="39"/>
      <c r="T84" s="119" t="s">
        <v>486</v>
      </c>
      <c r="U84" s="258"/>
      <c r="V84" s="262"/>
      <c r="W84" s="258">
        <f t="shared" si="15"/>
        <v>0</v>
      </c>
      <c r="X84" s="45"/>
      <c r="Y84" s="43"/>
      <c r="Z84" s="43"/>
      <c r="AA84" s="43" t="s">
        <v>2996</v>
      </c>
      <c r="AB84" s="43"/>
      <c r="AC84" s="43"/>
    </row>
    <row r="85" spans="1:29" ht="12.9" customHeight="1">
      <c r="A85" s="272">
        <v>45671</v>
      </c>
      <c r="B85" s="111" t="s">
        <v>195</v>
      </c>
      <c r="C85" s="111" t="s">
        <v>531</v>
      </c>
      <c r="D85" s="111" t="s">
        <v>480</v>
      </c>
      <c r="E85" s="111"/>
      <c r="F85" s="111">
        <v>1</v>
      </c>
      <c r="G85" s="111"/>
      <c r="H85" s="111">
        <v>20</v>
      </c>
      <c r="I85" s="111">
        <v>20</v>
      </c>
      <c r="J85" s="118"/>
      <c r="K85" s="33"/>
      <c r="L85" s="44">
        <f t="shared" si="12"/>
        <v>1</v>
      </c>
      <c r="M85" s="33" t="str">
        <f t="shared" si="13"/>
        <v>45671Container q'ty</v>
      </c>
      <c r="N85" s="33" t="str">
        <f t="shared" si="14"/>
        <v xml:space="preserve">45671Pallet </v>
      </c>
      <c r="O85" s="39">
        <v>20</v>
      </c>
      <c r="P85" s="33" t="s">
        <v>202</v>
      </c>
      <c r="Q85" s="168" t="s">
        <v>484</v>
      </c>
      <c r="R85" s="169"/>
      <c r="S85" s="39"/>
      <c r="T85" s="119" t="s">
        <v>486</v>
      </c>
      <c r="U85" s="258"/>
      <c r="V85" s="262"/>
      <c r="W85" s="258">
        <f t="shared" si="15"/>
        <v>0</v>
      </c>
      <c r="X85" s="45"/>
      <c r="Y85" s="43"/>
      <c r="Z85" s="43"/>
      <c r="AA85" s="43" t="s">
        <v>3001</v>
      </c>
      <c r="AB85" s="43"/>
      <c r="AC85" s="43"/>
    </row>
    <row r="86" spans="1:29" ht="12.9" customHeight="1">
      <c r="A86" s="272">
        <v>45671</v>
      </c>
      <c r="B86" s="111" t="s">
        <v>195</v>
      </c>
      <c r="C86" s="111" t="s">
        <v>532</v>
      </c>
      <c r="D86" s="111" t="s">
        <v>481</v>
      </c>
      <c r="E86" s="111"/>
      <c r="F86" s="111">
        <v>1</v>
      </c>
      <c r="G86" s="111"/>
      <c r="H86" s="111">
        <v>20</v>
      </c>
      <c r="I86" s="111">
        <v>20</v>
      </c>
      <c r="J86" s="118"/>
      <c r="K86" s="33"/>
      <c r="L86" s="44">
        <f t="shared" si="12"/>
        <v>1</v>
      </c>
      <c r="M86" s="33" t="str">
        <f t="shared" si="13"/>
        <v>45671Container q'ty</v>
      </c>
      <c r="N86" s="33" t="str">
        <f t="shared" si="14"/>
        <v xml:space="preserve">45671Pallet </v>
      </c>
      <c r="O86" s="39">
        <v>20</v>
      </c>
      <c r="P86" s="33" t="s">
        <v>202</v>
      </c>
      <c r="Q86" s="168" t="s">
        <v>485</v>
      </c>
      <c r="R86" s="169"/>
      <c r="S86" s="39"/>
      <c r="T86" s="119" t="s">
        <v>486</v>
      </c>
      <c r="U86" s="258"/>
      <c r="V86" s="262"/>
      <c r="W86" s="258">
        <f t="shared" si="15"/>
        <v>0</v>
      </c>
      <c r="X86" s="45"/>
      <c r="Y86" s="43"/>
      <c r="Z86" s="43"/>
      <c r="AA86" s="43" t="s">
        <v>3494</v>
      </c>
      <c r="AB86" s="43"/>
      <c r="AC86" s="43"/>
    </row>
    <row r="87" spans="1:29" ht="12.9" customHeight="1">
      <c r="A87" s="272">
        <v>45671</v>
      </c>
      <c r="B87" s="111" t="s">
        <v>383</v>
      </c>
      <c r="C87" s="111" t="s">
        <v>525</v>
      </c>
      <c r="D87" s="111" t="s">
        <v>526</v>
      </c>
      <c r="E87" s="111"/>
      <c r="F87" s="111">
        <v>1</v>
      </c>
      <c r="G87" s="111"/>
      <c r="H87" s="111">
        <v>6</v>
      </c>
      <c r="I87" s="116">
        <v>500</v>
      </c>
      <c r="J87" s="118"/>
      <c r="K87" s="33"/>
      <c r="L87" s="44">
        <f>SUM(E87:F87)</f>
        <v>1</v>
      </c>
      <c r="M87" s="33" t="str">
        <f>A87&amp;$O$1</f>
        <v>45671Container q'ty</v>
      </c>
      <c r="N87" s="33" t="str">
        <f>A87&amp;P87</f>
        <v>45671bulk</v>
      </c>
      <c r="O87" s="39">
        <v>180</v>
      </c>
      <c r="P87" s="235" t="s">
        <v>201</v>
      </c>
      <c r="Q87" s="168" t="s">
        <v>384</v>
      </c>
      <c r="R87" s="169"/>
      <c r="S87" s="39"/>
      <c r="T87" s="119" t="s">
        <v>524</v>
      </c>
      <c r="U87" s="258">
        <v>23800</v>
      </c>
      <c r="V87" s="262">
        <v>1700</v>
      </c>
      <c r="W87" s="258">
        <f>IFERROR(U87/V87,0)</f>
        <v>14</v>
      </c>
      <c r="X87" s="45"/>
      <c r="Y87" s="43"/>
      <c r="Z87" s="43"/>
      <c r="AA87" s="43" t="s">
        <v>3502</v>
      </c>
      <c r="AB87" s="43"/>
      <c r="AC87" s="43"/>
    </row>
    <row r="88" spans="1:29" ht="12.9" customHeight="1">
      <c r="A88" s="272">
        <v>45671</v>
      </c>
      <c r="B88" s="111" t="s">
        <v>383</v>
      </c>
      <c r="C88" s="111" t="s">
        <v>525</v>
      </c>
      <c r="D88" s="111" t="s">
        <v>526</v>
      </c>
      <c r="E88" s="111"/>
      <c r="F88" s="151"/>
      <c r="G88" s="111"/>
      <c r="H88" s="111">
        <v>10</v>
      </c>
      <c r="I88" s="116">
        <v>800</v>
      </c>
      <c r="J88" s="118"/>
      <c r="K88" s="33"/>
      <c r="L88" s="44">
        <f>SUM(E88:F88)</f>
        <v>0</v>
      </c>
      <c r="M88" s="33" t="str">
        <f>A88&amp;$O$1</f>
        <v>45671Container q'ty</v>
      </c>
      <c r="N88" s="33" t="str">
        <f>A88&amp;P88</f>
        <v>45671bulk</v>
      </c>
      <c r="O88" s="39"/>
      <c r="P88" s="235" t="s">
        <v>201</v>
      </c>
      <c r="Q88" s="168" t="s">
        <v>385</v>
      </c>
      <c r="R88" s="169"/>
      <c r="S88" s="39"/>
      <c r="T88" s="119" t="s">
        <v>524</v>
      </c>
      <c r="U88" s="258"/>
      <c r="V88" s="262"/>
      <c r="W88" s="258">
        <f>IFERROR(U88/V88,0)</f>
        <v>0</v>
      </c>
      <c r="X88" s="45"/>
      <c r="Y88" s="43"/>
      <c r="Z88" s="43"/>
      <c r="AA88" s="43" t="s">
        <v>3496</v>
      </c>
      <c r="AB88" s="43"/>
      <c r="AC88" s="43"/>
    </row>
    <row r="89" spans="1:29" ht="12.9" customHeight="1">
      <c r="A89" s="272">
        <v>45671</v>
      </c>
      <c r="B89" s="111" t="s">
        <v>383</v>
      </c>
      <c r="C89" s="111" t="s">
        <v>525</v>
      </c>
      <c r="D89" s="111" t="s">
        <v>526</v>
      </c>
      <c r="E89" s="111"/>
      <c r="F89" s="151"/>
      <c r="G89" s="111"/>
      <c r="H89" s="111">
        <v>3</v>
      </c>
      <c r="I89" s="116">
        <v>200</v>
      </c>
      <c r="J89" s="118"/>
      <c r="K89" s="33"/>
      <c r="L89" s="44">
        <f>SUM(E89:F89)</f>
        <v>0</v>
      </c>
      <c r="M89" s="33" t="str">
        <f>A89&amp;$O$1</f>
        <v>45671Container q'ty</v>
      </c>
      <c r="N89" s="33" t="str">
        <f>A89&amp;P89</f>
        <v>45671bulk</v>
      </c>
      <c r="O89" s="39"/>
      <c r="P89" s="235" t="s">
        <v>201</v>
      </c>
      <c r="Q89" s="168" t="s">
        <v>386</v>
      </c>
      <c r="R89" s="169"/>
      <c r="S89" s="39"/>
      <c r="T89" s="119" t="s">
        <v>524</v>
      </c>
      <c r="U89" s="258"/>
      <c r="V89" s="262"/>
      <c r="W89" s="258">
        <f>IFERROR(U89/V89,0)</f>
        <v>0</v>
      </c>
      <c r="X89" s="45"/>
      <c r="Y89" s="43"/>
      <c r="Z89" s="43"/>
      <c r="AA89" s="43" t="s">
        <v>3498</v>
      </c>
      <c r="AB89" s="43"/>
      <c r="AC89" s="43"/>
    </row>
    <row r="90" spans="1:29" ht="12.9" customHeight="1">
      <c r="A90" s="272">
        <v>45671</v>
      </c>
      <c r="B90" s="111" t="s">
        <v>383</v>
      </c>
      <c r="C90" s="111" t="s">
        <v>525</v>
      </c>
      <c r="D90" s="111" t="s">
        <v>526</v>
      </c>
      <c r="E90" s="111"/>
      <c r="F90" s="151"/>
      <c r="G90" s="111"/>
      <c r="H90" s="111">
        <v>3</v>
      </c>
      <c r="I90" s="116">
        <v>200</v>
      </c>
      <c r="J90" s="118"/>
      <c r="K90" s="33"/>
      <c r="L90" s="44">
        <f>SUM(E90:F90)</f>
        <v>0</v>
      </c>
      <c r="M90" s="33" t="str">
        <f>A90&amp;$O$1</f>
        <v>45671Container q'ty</v>
      </c>
      <c r="N90" s="33" t="str">
        <f>A90&amp;P90</f>
        <v>45671bulk</v>
      </c>
      <c r="O90" s="39"/>
      <c r="P90" s="235" t="s">
        <v>201</v>
      </c>
      <c r="Q90" s="168" t="s">
        <v>387</v>
      </c>
      <c r="R90" s="169"/>
      <c r="S90" s="39"/>
      <c r="T90" s="119" t="s">
        <v>524</v>
      </c>
      <c r="U90" s="258"/>
      <c r="V90" s="262"/>
      <c r="W90" s="258">
        <f>IFERROR(U90/V90,0)</f>
        <v>0</v>
      </c>
      <c r="X90" s="45"/>
      <c r="Y90" s="43"/>
      <c r="Z90" s="43"/>
      <c r="AA90" s="43" t="s">
        <v>3500</v>
      </c>
      <c r="AB90" s="43"/>
      <c r="AC90" s="43"/>
    </row>
    <row r="91" spans="1:29" ht="12.9" customHeight="1">
      <c r="A91" s="272">
        <v>45672</v>
      </c>
      <c r="B91" s="111" t="s">
        <v>195</v>
      </c>
      <c r="C91" s="111" t="s">
        <v>527</v>
      </c>
      <c r="D91" s="111" t="s">
        <v>487</v>
      </c>
      <c r="E91" s="111"/>
      <c r="F91" s="111">
        <v>1</v>
      </c>
      <c r="G91" s="111"/>
      <c r="H91" s="111">
        <v>17</v>
      </c>
      <c r="I91" s="111">
        <v>17</v>
      </c>
      <c r="J91" s="118"/>
      <c r="K91" s="33"/>
      <c r="L91" s="44">
        <f t="shared" si="12"/>
        <v>1</v>
      </c>
      <c r="M91" s="33" t="str">
        <f t="shared" si="13"/>
        <v>45672Container q'ty</v>
      </c>
      <c r="N91" s="33" t="str">
        <f t="shared" si="14"/>
        <v xml:space="preserve">45672Pallet </v>
      </c>
      <c r="O91" s="39">
        <v>20</v>
      </c>
      <c r="P91" s="33" t="s">
        <v>202</v>
      </c>
      <c r="Q91" s="168" t="s">
        <v>490</v>
      </c>
      <c r="R91" s="169"/>
      <c r="S91" s="39"/>
      <c r="T91" s="119" t="s">
        <v>486</v>
      </c>
      <c r="U91" s="258"/>
      <c r="V91" s="262"/>
      <c r="W91" s="258">
        <f t="shared" si="15"/>
        <v>0</v>
      </c>
      <c r="X91" s="45"/>
      <c r="Y91" s="43"/>
      <c r="Z91" s="43"/>
      <c r="AA91" s="43" t="s">
        <v>5001</v>
      </c>
      <c r="AB91" s="43"/>
      <c r="AC91" s="43"/>
    </row>
    <row r="92" spans="1:29" ht="12.9" customHeight="1">
      <c r="A92" s="272">
        <v>45672</v>
      </c>
      <c r="B92" s="111" t="s">
        <v>195</v>
      </c>
      <c r="C92" s="111" t="s">
        <v>527</v>
      </c>
      <c r="D92" s="111" t="s">
        <v>487</v>
      </c>
      <c r="E92" s="111"/>
      <c r="F92" s="151"/>
      <c r="G92" s="111"/>
      <c r="H92" s="111">
        <v>3</v>
      </c>
      <c r="I92" s="111">
        <v>3</v>
      </c>
      <c r="J92" s="118"/>
      <c r="K92" s="33"/>
      <c r="L92" s="44">
        <f t="shared" si="12"/>
        <v>0</v>
      </c>
      <c r="M92" s="33" t="str">
        <f t="shared" ref="M92:M99" si="16">A92&amp;$O$1</f>
        <v>45672Container q'ty</v>
      </c>
      <c r="N92" s="33" t="str">
        <f t="shared" ref="N92:N99" si="17">A92&amp;P92</f>
        <v xml:space="preserve">45672Pallet </v>
      </c>
      <c r="O92" s="39"/>
      <c r="P92" s="33" t="s">
        <v>202</v>
      </c>
      <c r="Q92" s="168" t="s">
        <v>491</v>
      </c>
      <c r="R92" s="169"/>
      <c r="S92" s="39"/>
      <c r="T92" s="119" t="s">
        <v>486</v>
      </c>
      <c r="U92" s="258"/>
      <c r="V92" s="262"/>
      <c r="W92" s="258">
        <f t="shared" ref="W92:W99" si="18">IFERROR(U92/V92,0)</f>
        <v>0</v>
      </c>
      <c r="X92" s="45"/>
      <c r="Y92" s="43"/>
      <c r="Z92" s="43"/>
      <c r="AA92" s="43" t="s">
        <v>5107</v>
      </c>
      <c r="AB92" s="43"/>
      <c r="AC92" s="43"/>
    </row>
    <row r="93" spans="1:29" ht="12.9" customHeight="1">
      <c r="A93" s="272">
        <v>45672</v>
      </c>
      <c r="B93" s="111" t="s">
        <v>195</v>
      </c>
      <c r="C93" s="111" t="s">
        <v>528</v>
      </c>
      <c r="D93" s="111" t="s">
        <v>488</v>
      </c>
      <c r="E93" s="111"/>
      <c r="F93" s="111">
        <v>1</v>
      </c>
      <c r="G93" s="111"/>
      <c r="H93" s="111">
        <v>20</v>
      </c>
      <c r="I93" s="111">
        <v>20</v>
      </c>
      <c r="J93" s="118"/>
      <c r="K93" s="33"/>
      <c r="L93" s="44">
        <f t="shared" ref="L93:L100" si="19">SUM(E93:F93)</f>
        <v>1</v>
      </c>
      <c r="M93" s="33" t="str">
        <f t="shared" si="16"/>
        <v>45672Container q'ty</v>
      </c>
      <c r="N93" s="33" t="str">
        <f t="shared" si="17"/>
        <v xml:space="preserve">45672Pallet </v>
      </c>
      <c r="O93" s="39">
        <v>20</v>
      </c>
      <c r="P93" s="33" t="s">
        <v>202</v>
      </c>
      <c r="Q93" s="168" t="s">
        <v>492</v>
      </c>
      <c r="R93" s="169"/>
      <c r="S93" s="39"/>
      <c r="T93" s="119" t="s">
        <v>486</v>
      </c>
      <c r="U93" s="258"/>
      <c r="V93" s="262"/>
      <c r="W93" s="258">
        <f t="shared" si="18"/>
        <v>0</v>
      </c>
      <c r="X93" s="45"/>
      <c r="Y93" s="43"/>
      <c r="Z93" s="43"/>
      <c r="AA93" s="43" t="s">
        <v>4033</v>
      </c>
      <c r="AB93" s="43"/>
      <c r="AC93" s="43"/>
    </row>
    <row r="94" spans="1:29" ht="12.9" customHeight="1">
      <c r="A94" s="272">
        <v>45672</v>
      </c>
      <c r="B94" s="111" t="s">
        <v>195</v>
      </c>
      <c r="C94" s="111" t="s">
        <v>529</v>
      </c>
      <c r="D94" s="111" t="s">
        <v>489</v>
      </c>
      <c r="E94" s="111"/>
      <c r="F94" s="111">
        <v>1</v>
      </c>
      <c r="G94" s="111"/>
      <c r="H94" s="111">
        <v>10</v>
      </c>
      <c r="I94" s="111">
        <v>10</v>
      </c>
      <c r="J94" s="118"/>
      <c r="K94" s="33"/>
      <c r="L94" s="44">
        <f t="shared" si="19"/>
        <v>1</v>
      </c>
      <c r="M94" s="33" t="str">
        <f t="shared" si="16"/>
        <v>45672Container q'ty</v>
      </c>
      <c r="N94" s="33" t="str">
        <f t="shared" si="17"/>
        <v xml:space="preserve">45672Pallet </v>
      </c>
      <c r="O94" s="39">
        <v>20</v>
      </c>
      <c r="P94" s="33" t="s">
        <v>202</v>
      </c>
      <c r="Q94" s="168" t="s">
        <v>492</v>
      </c>
      <c r="R94" s="169"/>
      <c r="S94" s="39"/>
      <c r="T94" s="119" t="s">
        <v>486</v>
      </c>
      <c r="U94" s="258"/>
      <c r="V94" s="262"/>
      <c r="W94" s="258">
        <f t="shared" si="18"/>
        <v>0</v>
      </c>
      <c r="X94" s="45"/>
      <c r="Y94" s="43"/>
      <c r="Z94" s="43"/>
      <c r="AA94" s="43" t="s">
        <v>4059</v>
      </c>
      <c r="AB94" s="43"/>
      <c r="AC94" s="43"/>
    </row>
    <row r="95" spans="1:29" ht="12.9" customHeight="1">
      <c r="A95" s="272">
        <v>45672</v>
      </c>
      <c r="B95" s="111" t="s">
        <v>195</v>
      </c>
      <c r="C95" s="111" t="s">
        <v>529</v>
      </c>
      <c r="D95" s="111" t="s">
        <v>489</v>
      </c>
      <c r="E95" s="111"/>
      <c r="F95" s="151"/>
      <c r="G95" s="111"/>
      <c r="H95" s="111">
        <v>10</v>
      </c>
      <c r="I95" s="111">
        <v>10</v>
      </c>
      <c r="J95" s="118"/>
      <c r="K95" s="33"/>
      <c r="L95" s="44">
        <f t="shared" si="19"/>
        <v>0</v>
      </c>
      <c r="M95" s="33" t="str">
        <f t="shared" si="16"/>
        <v>45672Container q'ty</v>
      </c>
      <c r="N95" s="33" t="str">
        <f t="shared" si="17"/>
        <v xml:space="preserve">45672Pallet </v>
      </c>
      <c r="O95" s="39"/>
      <c r="P95" s="33" t="s">
        <v>202</v>
      </c>
      <c r="Q95" s="168" t="s">
        <v>482</v>
      </c>
      <c r="R95" s="169"/>
      <c r="S95" s="39"/>
      <c r="T95" s="119" t="s">
        <v>486</v>
      </c>
      <c r="U95" s="258"/>
      <c r="V95" s="262"/>
      <c r="W95" s="258">
        <f t="shared" si="18"/>
        <v>0</v>
      </c>
      <c r="X95" s="45"/>
      <c r="Y95" s="43"/>
      <c r="Z95" s="43"/>
      <c r="AA95" s="43" t="s">
        <v>4325</v>
      </c>
      <c r="AB95" s="43"/>
      <c r="AC95" s="43"/>
    </row>
    <row r="96" spans="1:29" ht="12.9" customHeight="1">
      <c r="A96" s="272">
        <v>45672</v>
      </c>
      <c r="B96" s="111" t="s">
        <v>383</v>
      </c>
      <c r="C96" s="111" t="s">
        <v>542</v>
      </c>
      <c r="D96" s="111" t="s">
        <v>543</v>
      </c>
      <c r="E96" s="111"/>
      <c r="F96" s="111">
        <v>1</v>
      </c>
      <c r="G96" s="111"/>
      <c r="H96" s="111">
        <v>15</v>
      </c>
      <c r="I96" s="116">
        <v>968</v>
      </c>
      <c r="J96" s="118"/>
      <c r="K96" s="33"/>
      <c r="L96" s="44">
        <f>SUM(E96:F96)</f>
        <v>1</v>
      </c>
      <c r="M96" s="33" t="str">
        <f t="shared" si="16"/>
        <v>45672Container q'ty</v>
      </c>
      <c r="N96" s="33" t="str">
        <f t="shared" si="17"/>
        <v>45672bulk</v>
      </c>
      <c r="O96" s="39">
        <v>80</v>
      </c>
      <c r="P96" s="235" t="s">
        <v>201</v>
      </c>
      <c r="Q96" s="168" t="s">
        <v>544</v>
      </c>
      <c r="R96" s="169"/>
      <c r="S96" s="39"/>
      <c r="T96" s="119" t="s">
        <v>541</v>
      </c>
      <c r="U96" s="258">
        <v>7356.8</v>
      </c>
      <c r="V96" s="262">
        <v>968</v>
      </c>
      <c r="W96" s="258">
        <f t="shared" si="18"/>
        <v>7.6000000000000005</v>
      </c>
      <c r="X96" s="45" t="s">
        <v>554</v>
      </c>
      <c r="Y96" s="43"/>
      <c r="Z96" s="43"/>
      <c r="AA96" s="43" t="s">
        <v>4575</v>
      </c>
      <c r="AB96" s="43"/>
      <c r="AC96" s="43"/>
    </row>
    <row r="97" spans="1:29" ht="12.9" customHeight="1">
      <c r="A97" s="272">
        <v>45672</v>
      </c>
      <c r="B97" s="111" t="s">
        <v>242</v>
      </c>
      <c r="C97" s="111" t="s">
        <v>402</v>
      </c>
      <c r="D97" s="111"/>
      <c r="E97" s="111"/>
      <c r="F97" s="111"/>
      <c r="G97" s="111">
        <v>1</v>
      </c>
      <c r="H97" s="111">
        <v>5</v>
      </c>
      <c r="I97" s="184"/>
      <c r="J97" s="118">
        <v>5</v>
      </c>
      <c r="K97" s="33"/>
      <c r="L97" s="44">
        <f>SUM(E97:F97)</f>
        <v>0</v>
      </c>
      <c r="M97" s="33" t="str">
        <f t="shared" si="16"/>
        <v>45672Container q'ty</v>
      </c>
      <c r="N97" s="33" t="str">
        <f t="shared" si="17"/>
        <v xml:space="preserve">45672Pallet </v>
      </c>
      <c r="O97" s="39">
        <v>5</v>
      </c>
      <c r="P97" s="33" t="s">
        <v>202</v>
      </c>
      <c r="Q97" s="168" t="s">
        <v>403</v>
      </c>
      <c r="R97" s="169"/>
      <c r="S97" s="39"/>
      <c r="T97" s="119" t="s">
        <v>558</v>
      </c>
      <c r="U97" s="258"/>
      <c r="V97" s="262"/>
      <c r="W97" s="258">
        <f t="shared" si="18"/>
        <v>0</v>
      </c>
      <c r="X97" s="45" t="s">
        <v>409</v>
      </c>
      <c r="Y97" s="43"/>
      <c r="Z97" s="43"/>
      <c r="AA97" s="43" t="s">
        <v>5215</v>
      </c>
      <c r="AB97" s="43"/>
      <c r="AC97" s="43"/>
    </row>
    <row r="98" spans="1:29" ht="12.9" customHeight="1">
      <c r="A98" s="272">
        <v>45673</v>
      </c>
      <c r="B98" s="111" t="s">
        <v>195</v>
      </c>
      <c r="C98" s="111" t="s">
        <v>507</v>
      </c>
      <c r="D98" s="111" t="s">
        <v>493</v>
      </c>
      <c r="E98" s="111"/>
      <c r="F98" s="111">
        <v>1</v>
      </c>
      <c r="G98" s="111"/>
      <c r="H98" s="111">
        <v>3</v>
      </c>
      <c r="I98" s="111">
        <v>3</v>
      </c>
      <c r="J98" s="118"/>
      <c r="K98" s="33"/>
      <c r="L98" s="44">
        <f t="shared" si="19"/>
        <v>1</v>
      </c>
      <c r="M98" s="33" t="str">
        <f t="shared" si="16"/>
        <v>45673Container q'ty</v>
      </c>
      <c r="N98" s="33" t="str">
        <f t="shared" si="17"/>
        <v xml:space="preserve">45673Pallet </v>
      </c>
      <c r="O98" s="39">
        <v>20</v>
      </c>
      <c r="P98" s="33" t="s">
        <v>202</v>
      </c>
      <c r="Q98" s="168" t="s">
        <v>494</v>
      </c>
      <c r="R98" s="169"/>
      <c r="S98" s="39"/>
      <c r="T98" s="119" t="s">
        <v>497</v>
      </c>
      <c r="U98" s="258"/>
      <c r="V98" s="262"/>
      <c r="W98" s="258">
        <f t="shared" si="18"/>
        <v>0</v>
      </c>
      <c r="X98" s="45"/>
      <c r="Y98" s="43"/>
      <c r="Z98" s="43"/>
      <c r="AA98" s="43"/>
      <c r="AB98" s="43"/>
      <c r="AC98" s="43"/>
    </row>
    <row r="99" spans="1:29" ht="12.9" customHeight="1">
      <c r="A99" s="272">
        <v>45673</v>
      </c>
      <c r="B99" s="111" t="s">
        <v>195</v>
      </c>
      <c r="C99" s="111" t="s">
        <v>507</v>
      </c>
      <c r="D99" s="111" t="s">
        <v>493</v>
      </c>
      <c r="E99" s="111"/>
      <c r="F99" s="151"/>
      <c r="G99" s="111"/>
      <c r="H99" s="111">
        <v>1</v>
      </c>
      <c r="I99" s="111">
        <v>1</v>
      </c>
      <c r="J99" s="118"/>
      <c r="K99" s="33"/>
      <c r="L99" s="44">
        <f t="shared" si="19"/>
        <v>0</v>
      </c>
      <c r="M99" s="33" t="str">
        <f t="shared" si="16"/>
        <v>45673Container q'ty</v>
      </c>
      <c r="N99" s="33" t="str">
        <f t="shared" si="17"/>
        <v xml:space="preserve">45673Pallet </v>
      </c>
      <c r="O99" s="39"/>
      <c r="P99" s="33" t="s">
        <v>202</v>
      </c>
      <c r="Q99" s="168" t="s">
        <v>495</v>
      </c>
      <c r="R99" s="169"/>
      <c r="S99" s="39"/>
      <c r="T99" s="119" t="s">
        <v>497</v>
      </c>
      <c r="U99" s="258"/>
      <c r="V99" s="262"/>
      <c r="W99" s="258">
        <f t="shared" si="18"/>
        <v>0</v>
      </c>
      <c r="X99" s="45"/>
      <c r="Y99" s="43"/>
      <c r="Z99" s="43"/>
      <c r="AA99" s="43"/>
      <c r="AB99" s="43"/>
      <c r="AC99" s="43"/>
    </row>
    <row r="100" spans="1:29" ht="12.9" customHeight="1">
      <c r="A100" s="272">
        <v>45673</v>
      </c>
      <c r="B100" s="111" t="s">
        <v>195</v>
      </c>
      <c r="C100" s="111" t="s">
        <v>507</v>
      </c>
      <c r="D100" s="111" t="s">
        <v>493</v>
      </c>
      <c r="E100" s="111"/>
      <c r="F100" s="151"/>
      <c r="G100" s="111"/>
      <c r="H100" s="111">
        <v>12</v>
      </c>
      <c r="I100" s="111">
        <v>12</v>
      </c>
      <c r="J100" s="118"/>
      <c r="K100" s="33"/>
      <c r="L100" s="44">
        <f t="shared" si="19"/>
        <v>0</v>
      </c>
      <c r="M100" s="33" t="str">
        <f t="shared" ref="M100:M107" si="20">A100&amp;$O$1</f>
        <v>45673Container q'ty</v>
      </c>
      <c r="N100" s="33" t="str">
        <f t="shared" ref="N100:N107" si="21">A100&amp;P100</f>
        <v xml:space="preserve">45673Pallet </v>
      </c>
      <c r="O100" s="39"/>
      <c r="P100" s="33" t="s">
        <v>202</v>
      </c>
      <c r="Q100" s="168" t="s">
        <v>496</v>
      </c>
      <c r="R100" s="169"/>
      <c r="S100" s="39"/>
      <c r="T100" s="119" t="s">
        <v>497</v>
      </c>
      <c r="U100" s="258"/>
      <c r="V100" s="262"/>
      <c r="W100" s="258">
        <f t="shared" ref="W100:W107" si="22">IFERROR(U100/V100,0)</f>
        <v>0</v>
      </c>
      <c r="X100" s="45"/>
      <c r="Y100" s="43"/>
      <c r="Z100" s="43"/>
      <c r="AA100" s="43"/>
      <c r="AB100" s="43"/>
      <c r="AC100" s="43"/>
    </row>
    <row r="101" spans="1:29" ht="12.9" customHeight="1">
      <c r="A101" s="272">
        <v>45673</v>
      </c>
      <c r="B101" s="111" t="s">
        <v>383</v>
      </c>
      <c r="C101" s="111" t="s">
        <v>552</v>
      </c>
      <c r="D101" s="111" t="s">
        <v>553</v>
      </c>
      <c r="E101" s="111"/>
      <c r="F101" s="111">
        <v>1</v>
      </c>
      <c r="G101" s="111"/>
      <c r="H101" s="111">
        <v>5</v>
      </c>
      <c r="I101" s="116">
        <v>501</v>
      </c>
      <c r="J101" s="118"/>
      <c r="K101" s="33"/>
      <c r="L101" s="44">
        <f t="shared" ref="L101:L107" si="23">SUM(E101:F101)</f>
        <v>1</v>
      </c>
      <c r="M101" s="33" t="str">
        <f t="shared" si="20"/>
        <v>45673Container q'ty</v>
      </c>
      <c r="N101" s="33" t="str">
        <f t="shared" si="21"/>
        <v>45673bulk</v>
      </c>
      <c r="O101" s="39">
        <v>180</v>
      </c>
      <c r="P101" s="235" t="s">
        <v>201</v>
      </c>
      <c r="Q101" s="168" t="s">
        <v>545</v>
      </c>
      <c r="R101" s="169"/>
      <c r="S101" s="39"/>
      <c r="T101" s="119" t="s">
        <v>551</v>
      </c>
      <c r="U101" s="258">
        <v>20900</v>
      </c>
      <c r="V101" s="262">
        <v>1900</v>
      </c>
      <c r="W101" s="258">
        <f t="shared" si="22"/>
        <v>11</v>
      </c>
      <c r="X101" s="45"/>
      <c r="Y101" s="43"/>
      <c r="Z101" s="43"/>
      <c r="AA101" s="43"/>
      <c r="AB101" s="43"/>
      <c r="AC101" s="43"/>
    </row>
    <row r="102" spans="1:29" ht="12.9" customHeight="1">
      <c r="A102" s="272">
        <v>45673</v>
      </c>
      <c r="B102" s="111" t="s">
        <v>383</v>
      </c>
      <c r="C102" s="111" t="s">
        <v>552</v>
      </c>
      <c r="D102" s="111" t="s">
        <v>553</v>
      </c>
      <c r="E102" s="111"/>
      <c r="F102" s="151"/>
      <c r="G102" s="111"/>
      <c r="H102" s="111">
        <v>4</v>
      </c>
      <c r="I102" s="116">
        <v>399</v>
      </c>
      <c r="J102" s="118"/>
      <c r="K102" s="33"/>
      <c r="L102" s="44">
        <f t="shared" si="23"/>
        <v>0</v>
      </c>
      <c r="M102" s="33" t="str">
        <f t="shared" si="20"/>
        <v>45673Container q'ty</v>
      </c>
      <c r="N102" s="33" t="str">
        <f t="shared" si="21"/>
        <v>45673bulk</v>
      </c>
      <c r="O102" s="39"/>
      <c r="P102" s="235" t="s">
        <v>201</v>
      </c>
      <c r="Q102" s="168" t="s">
        <v>546</v>
      </c>
      <c r="R102" s="169"/>
      <c r="S102" s="39"/>
      <c r="T102" s="119" t="s">
        <v>551</v>
      </c>
      <c r="U102" s="258"/>
      <c r="V102" s="262"/>
      <c r="W102" s="258">
        <f t="shared" si="22"/>
        <v>0</v>
      </c>
      <c r="X102" s="45"/>
      <c r="Y102" s="43"/>
      <c r="Z102" s="43"/>
      <c r="AA102" s="43"/>
      <c r="AB102" s="43"/>
      <c r="AC102" s="43"/>
    </row>
    <row r="103" spans="1:29" ht="12.9" customHeight="1">
      <c r="A103" s="272">
        <v>45673</v>
      </c>
      <c r="B103" s="111" t="s">
        <v>383</v>
      </c>
      <c r="C103" s="111" t="s">
        <v>552</v>
      </c>
      <c r="D103" s="111" t="s">
        <v>553</v>
      </c>
      <c r="E103" s="111"/>
      <c r="F103" s="151"/>
      <c r="G103" s="111"/>
      <c r="H103" s="111">
        <v>2</v>
      </c>
      <c r="I103" s="116">
        <v>200</v>
      </c>
      <c r="J103" s="118"/>
      <c r="K103" s="33"/>
      <c r="L103" s="44">
        <f t="shared" si="23"/>
        <v>0</v>
      </c>
      <c r="M103" s="33" t="str">
        <f t="shared" si="20"/>
        <v>45673Container q'ty</v>
      </c>
      <c r="N103" s="33" t="str">
        <f t="shared" si="21"/>
        <v>45673bulk</v>
      </c>
      <c r="O103" s="39"/>
      <c r="P103" s="235" t="s">
        <v>201</v>
      </c>
      <c r="Q103" s="168" t="s">
        <v>547</v>
      </c>
      <c r="R103" s="169"/>
      <c r="S103" s="39"/>
      <c r="T103" s="119" t="s">
        <v>551</v>
      </c>
      <c r="U103" s="258"/>
      <c r="V103" s="262"/>
      <c r="W103" s="258">
        <f t="shared" si="22"/>
        <v>0</v>
      </c>
      <c r="X103" s="45"/>
      <c r="Y103" s="43"/>
      <c r="Z103" s="43"/>
      <c r="AA103" s="43"/>
      <c r="AB103" s="43"/>
      <c r="AC103" s="43"/>
    </row>
    <row r="104" spans="1:29" ht="12.9" customHeight="1">
      <c r="A104" s="272">
        <v>45673</v>
      </c>
      <c r="B104" s="111" t="s">
        <v>383</v>
      </c>
      <c r="C104" s="111" t="s">
        <v>552</v>
      </c>
      <c r="D104" s="111" t="s">
        <v>553</v>
      </c>
      <c r="E104" s="111"/>
      <c r="F104" s="151"/>
      <c r="G104" s="111"/>
      <c r="H104" s="111">
        <v>5</v>
      </c>
      <c r="I104" s="116">
        <v>600</v>
      </c>
      <c r="J104" s="118"/>
      <c r="K104" s="33"/>
      <c r="L104" s="44">
        <f t="shared" si="23"/>
        <v>0</v>
      </c>
      <c r="M104" s="33" t="str">
        <f t="shared" si="20"/>
        <v>45673Container q'ty</v>
      </c>
      <c r="N104" s="33" t="str">
        <f t="shared" si="21"/>
        <v>45673bulk</v>
      </c>
      <c r="O104" s="39"/>
      <c r="P104" s="235" t="s">
        <v>201</v>
      </c>
      <c r="Q104" s="168" t="s">
        <v>548</v>
      </c>
      <c r="R104" s="169"/>
      <c r="S104" s="39"/>
      <c r="T104" s="119" t="s">
        <v>551</v>
      </c>
      <c r="U104" s="258"/>
      <c r="V104" s="262"/>
      <c r="W104" s="258">
        <f t="shared" si="22"/>
        <v>0</v>
      </c>
      <c r="X104" s="45"/>
      <c r="Y104" s="43"/>
      <c r="Z104" s="43"/>
      <c r="AA104" s="43"/>
      <c r="AB104" s="43"/>
      <c r="AC104" s="43"/>
    </row>
    <row r="105" spans="1:29" ht="12.9" customHeight="1">
      <c r="A105" s="272">
        <v>45673</v>
      </c>
      <c r="B105" s="111" t="s">
        <v>383</v>
      </c>
      <c r="C105" s="111" t="s">
        <v>552</v>
      </c>
      <c r="D105" s="111" t="s">
        <v>553</v>
      </c>
      <c r="E105" s="111"/>
      <c r="F105" s="151"/>
      <c r="G105" s="111"/>
      <c r="H105" s="111">
        <v>1</v>
      </c>
      <c r="I105" s="116">
        <v>100</v>
      </c>
      <c r="J105" s="118"/>
      <c r="K105" s="33"/>
      <c r="L105" s="44">
        <f t="shared" si="23"/>
        <v>0</v>
      </c>
      <c r="M105" s="33" t="str">
        <f t="shared" si="20"/>
        <v>45673Container q'ty</v>
      </c>
      <c r="N105" s="33" t="str">
        <f t="shared" si="21"/>
        <v>45673bulk</v>
      </c>
      <c r="O105" s="39"/>
      <c r="P105" s="235" t="s">
        <v>201</v>
      </c>
      <c r="Q105" s="168" t="s">
        <v>549</v>
      </c>
      <c r="R105" s="169"/>
      <c r="S105" s="39"/>
      <c r="T105" s="119" t="s">
        <v>551</v>
      </c>
      <c r="U105" s="258"/>
      <c r="V105" s="262"/>
      <c r="W105" s="258">
        <f t="shared" si="22"/>
        <v>0</v>
      </c>
      <c r="X105" s="45"/>
      <c r="Y105" s="43"/>
      <c r="Z105" s="43"/>
      <c r="AA105" s="43"/>
      <c r="AB105" s="43"/>
      <c r="AC105" s="43"/>
    </row>
    <row r="106" spans="1:29" ht="12.9" customHeight="1">
      <c r="A106" s="272">
        <v>45673</v>
      </c>
      <c r="B106" s="111" t="s">
        <v>383</v>
      </c>
      <c r="C106" s="111" t="s">
        <v>552</v>
      </c>
      <c r="D106" s="111" t="s">
        <v>553</v>
      </c>
      <c r="E106" s="111"/>
      <c r="F106" s="151"/>
      <c r="G106" s="111"/>
      <c r="H106" s="111">
        <v>1</v>
      </c>
      <c r="I106" s="116">
        <v>100</v>
      </c>
      <c r="J106" s="118"/>
      <c r="K106" s="33"/>
      <c r="L106" s="44">
        <f t="shared" si="23"/>
        <v>0</v>
      </c>
      <c r="M106" s="33" t="str">
        <f t="shared" si="20"/>
        <v>45673Container q'ty</v>
      </c>
      <c r="N106" s="33" t="str">
        <f t="shared" si="21"/>
        <v>45673bulk</v>
      </c>
      <c r="O106" s="39"/>
      <c r="P106" s="235" t="s">
        <v>201</v>
      </c>
      <c r="Q106" s="168" t="s">
        <v>550</v>
      </c>
      <c r="R106" s="169"/>
      <c r="S106" s="39"/>
      <c r="T106" s="119" t="s">
        <v>551</v>
      </c>
      <c r="U106" s="258"/>
      <c r="V106" s="262"/>
      <c r="W106" s="258">
        <f t="shared" si="22"/>
        <v>0</v>
      </c>
      <c r="X106" s="45"/>
      <c r="Y106" s="43"/>
      <c r="Z106" s="43"/>
      <c r="AA106" s="43"/>
      <c r="AB106" s="43"/>
      <c r="AC106" s="43"/>
    </row>
    <row r="107" spans="1:29" ht="12.9" customHeight="1">
      <c r="A107" s="272">
        <v>45673</v>
      </c>
      <c r="B107" s="111" t="s">
        <v>318</v>
      </c>
      <c r="C107" s="111" t="s">
        <v>508</v>
      </c>
      <c r="D107" s="111">
        <v>2123867</v>
      </c>
      <c r="E107" s="111">
        <v>1</v>
      </c>
      <c r="F107" s="111"/>
      <c r="G107" s="111"/>
      <c r="H107" s="111">
        <v>18</v>
      </c>
      <c r="I107" s="116"/>
      <c r="J107" s="118">
        <v>990</v>
      </c>
      <c r="K107" s="33"/>
      <c r="L107" s="44">
        <f t="shared" si="23"/>
        <v>1</v>
      </c>
      <c r="M107" s="33" t="str">
        <f t="shared" si="20"/>
        <v>45673Container q'ty</v>
      </c>
      <c r="N107" s="33" t="str">
        <f t="shared" si="21"/>
        <v xml:space="preserve">45673Pallet </v>
      </c>
      <c r="O107" s="39">
        <v>40</v>
      </c>
      <c r="P107" s="33" t="s">
        <v>202</v>
      </c>
      <c r="Q107" s="168" t="s">
        <v>279</v>
      </c>
      <c r="R107" s="169"/>
      <c r="S107" s="39"/>
      <c r="T107" s="119" t="s">
        <v>278</v>
      </c>
      <c r="U107" s="258"/>
      <c r="V107" s="262"/>
      <c r="W107" s="258">
        <f t="shared" si="22"/>
        <v>0</v>
      </c>
      <c r="X107" s="45" t="s">
        <v>513</v>
      </c>
      <c r="Y107" s="43"/>
      <c r="Z107" s="43"/>
      <c r="AB107" s="43"/>
      <c r="AC107" s="43"/>
    </row>
    <row r="108" spans="1:29" ht="12.9" customHeight="1">
      <c r="A108" s="272">
        <v>45673</v>
      </c>
      <c r="B108" s="111" t="s">
        <v>242</v>
      </c>
      <c r="C108" s="111" t="s">
        <v>402</v>
      </c>
      <c r="D108" s="111"/>
      <c r="E108" s="111"/>
      <c r="F108" s="111"/>
      <c r="G108" s="111">
        <v>1</v>
      </c>
      <c r="H108" s="111">
        <v>5</v>
      </c>
      <c r="I108" s="184"/>
      <c r="J108" s="118">
        <v>5</v>
      </c>
      <c r="K108" s="33"/>
      <c r="L108" s="44">
        <f>SUM(E108:F108)</f>
        <v>0</v>
      </c>
      <c r="M108" s="33" t="str">
        <f>A108&amp;$O$1</f>
        <v>45673Container q'ty</v>
      </c>
      <c r="N108" s="33" t="str">
        <f>A108&amp;P108</f>
        <v xml:space="preserve">45673Pallet </v>
      </c>
      <c r="O108" s="39">
        <v>5</v>
      </c>
      <c r="P108" s="33" t="s">
        <v>202</v>
      </c>
      <c r="Q108" s="168" t="s">
        <v>403</v>
      </c>
      <c r="R108" s="169"/>
      <c r="S108" s="39"/>
      <c r="T108" s="119" t="s">
        <v>511</v>
      </c>
      <c r="U108" s="258"/>
      <c r="V108" s="262"/>
      <c r="W108" s="258">
        <f>IFERROR(U108/V108,0)</f>
        <v>0</v>
      </c>
      <c r="X108" s="45" t="s">
        <v>409</v>
      </c>
      <c r="Y108" s="43"/>
      <c r="Z108" s="43"/>
      <c r="AB108" s="43"/>
      <c r="AC108" s="43"/>
    </row>
    <row r="109" spans="1:29" ht="12.9" customHeight="1">
      <c r="A109" s="272">
        <v>45673</v>
      </c>
      <c r="B109" s="111" t="s">
        <v>220</v>
      </c>
      <c r="C109" s="111" t="s">
        <v>563</v>
      </c>
      <c r="D109" s="190">
        <v>234757</v>
      </c>
      <c r="E109" s="111"/>
      <c r="F109" s="111">
        <v>1</v>
      </c>
      <c r="G109" s="111"/>
      <c r="H109" s="111">
        <v>0</v>
      </c>
      <c r="I109" s="111"/>
      <c r="J109" s="118">
        <v>445</v>
      </c>
      <c r="K109" s="33"/>
      <c r="L109" s="44">
        <f>SUM(E109:F109)</f>
        <v>1</v>
      </c>
      <c r="M109" s="33" t="str">
        <f>A109&amp;$O$1</f>
        <v>45673Container q'ty</v>
      </c>
      <c r="N109" s="33" t="str">
        <f>A109&amp;P109</f>
        <v>45673bulk</v>
      </c>
      <c r="O109" s="39">
        <v>40</v>
      </c>
      <c r="P109" s="235" t="s">
        <v>201</v>
      </c>
      <c r="Q109" s="168" t="s">
        <v>221</v>
      </c>
      <c r="R109" s="169"/>
      <c r="S109" s="39"/>
      <c r="T109" s="119" t="s">
        <v>562</v>
      </c>
      <c r="U109" s="258">
        <v>3750</v>
      </c>
      <c r="V109" s="262">
        <v>445</v>
      </c>
      <c r="W109" s="258">
        <f t="shared" ref="W109:W120" si="24">IFERROR(U109/V109,0)</f>
        <v>8.4269662921348321</v>
      </c>
      <c r="X109" s="45"/>
      <c r="Y109" s="43"/>
      <c r="Z109" s="43"/>
      <c r="AA109" s="43"/>
      <c r="AB109" s="43"/>
      <c r="AC109" s="43"/>
    </row>
    <row r="110" spans="1:29" ht="12.9" customHeight="1">
      <c r="A110" s="272">
        <v>45674</v>
      </c>
      <c r="B110" s="111" t="s">
        <v>3493</v>
      </c>
      <c r="C110" s="111" t="s">
        <v>540</v>
      </c>
      <c r="D110" s="111">
        <v>959268</v>
      </c>
      <c r="E110" s="111">
        <v>1</v>
      </c>
      <c r="F110" s="111"/>
      <c r="G110" s="111"/>
      <c r="H110" s="118">
        <v>59</v>
      </c>
      <c r="I110" s="116"/>
      <c r="J110" s="118">
        <v>59</v>
      </c>
      <c r="K110" s="33"/>
      <c r="L110" s="44">
        <f>SUM(E110:F110)</f>
        <v>1</v>
      </c>
      <c r="M110" s="33" t="str">
        <f>A110&amp;$O$1</f>
        <v>45674Container q'ty</v>
      </c>
      <c r="N110" s="33" t="str">
        <f>A110&amp;P110</f>
        <v xml:space="preserve">45674Pallet </v>
      </c>
      <c r="O110" s="39">
        <v>40</v>
      </c>
      <c r="P110" s="33" t="s">
        <v>202</v>
      </c>
      <c r="Q110" s="168" t="s">
        <v>410</v>
      </c>
      <c r="R110" s="169"/>
      <c r="S110" s="39"/>
      <c r="T110" s="119" t="s">
        <v>539</v>
      </c>
      <c r="U110" s="258"/>
      <c r="V110" s="262"/>
      <c r="W110" s="258">
        <f>IFERROR(U110/V110,0)</f>
        <v>0</v>
      </c>
      <c r="X110" s="45" t="s">
        <v>555</v>
      </c>
      <c r="Y110" s="43"/>
      <c r="Z110" s="43"/>
      <c r="AA110" s="43"/>
      <c r="AB110" s="43"/>
      <c r="AC110" s="43"/>
    </row>
    <row r="111" spans="1:29" ht="12.9" customHeight="1">
      <c r="A111" s="272">
        <v>45674</v>
      </c>
      <c r="B111" s="111" t="s">
        <v>3493</v>
      </c>
      <c r="C111" s="111" t="s">
        <v>535</v>
      </c>
      <c r="D111" s="111" t="s">
        <v>536</v>
      </c>
      <c r="E111" s="111">
        <v>1</v>
      </c>
      <c r="F111" s="111"/>
      <c r="G111" s="111"/>
      <c r="H111" s="111">
        <v>16</v>
      </c>
      <c r="I111" s="116"/>
      <c r="J111" s="118">
        <v>16</v>
      </c>
      <c r="K111" s="33"/>
      <c r="L111" s="44">
        <f>SUM(E111:F111)</f>
        <v>1</v>
      </c>
      <c r="M111" s="33" t="str">
        <f>A111&amp;$O$1</f>
        <v>45674Container q'ty</v>
      </c>
      <c r="N111" s="33" t="str">
        <f>A111&amp;P111</f>
        <v xml:space="preserve">45674Pallet </v>
      </c>
      <c r="O111" s="39">
        <v>40</v>
      </c>
      <c r="P111" s="33" t="s">
        <v>202</v>
      </c>
      <c r="Q111" s="168" t="s">
        <v>537</v>
      </c>
      <c r="R111" s="169"/>
      <c r="S111" s="39"/>
      <c r="T111" s="119" t="s">
        <v>534</v>
      </c>
      <c r="U111" s="258"/>
      <c r="V111" s="262"/>
      <c r="W111" s="258">
        <f>IFERROR(U111/V111,0)</f>
        <v>0</v>
      </c>
      <c r="X111" s="45" t="s">
        <v>556</v>
      </c>
      <c r="Y111" s="43" t="s">
        <v>557</v>
      </c>
      <c r="Z111" s="43"/>
      <c r="AA111" s="43"/>
      <c r="AB111" s="43"/>
      <c r="AC111" s="43"/>
    </row>
    <row r="112" spans="1:29" ht="12.9" customHeight="1">
      <c r="A112" s="272">
        <v>45677</v>
      </c>
      <c r="B112" s="111" t="s">
        <v>195</v>
      </c>
      <c r="C112" s="111" t="s">
        <v>605</v>
      </c>
      <c r="D112" s="111" t="s">
        <v>564</v>
      </c>
      <c r="E112" s="111">
        <v>1</v>
      </c>
      <c r="F112" s="111"/>
      <c r="G112" s="111"/>
      <c r="H112" s="111">
        <v>28</v>
      </c>
      <c r="I112" s="116">
        <v>2016</v>
      </c>
      <c r="J112" s="118"/>
      <c r="K112" s="33"/>
      <c r="L112" s="44">
        <f t="shared" ref="L112:L121" si="25">SUM(E112:F112)</f>
        <v>1</v>
      </c>
      <c r="M112" s="33" t="str">
        <f t="shared" ref="M112:M120" si="26">A112&amp;$O$1</f>
        <v>45677Container q'ty</v>
      </c>
      <c r="N112" s="33" t="str">
        <f t="shared" ref="N112:N120" si="27">A112&amp;P112</f>
        <v>45677bulk</v>
      </c>
      <c r="O112" s="39">
        <v>210</v>
      </c>
      <c r="P112" s="235" t="s">
        <v>201</v>
      </c>
      <c r="Q112" s="168" t="s">
        <v>567</v>
      </c>
      <c r="R112" s="169"/>
      <c r="S112" s="39"/>
      <c r="T112" s="119" t="s">
        <v>604</v>
      </c>
      <c r="U112" s="258">
        <v>13910.4</v>
      </c>
      <c r="V112" s="262">
        <v>2016</v>
      </c>
      <c r="W112" s="258">
        <f t="shared" si="24"/>
        <v>6.8999999999999995</v>
      </c>
      <c r="X112" s="45"/>
      <c r="Y112" s="43"/>
      <c r="Z112" s="43"/>
      <c r="AA112" s="43"/>
      <c r="AB112" s="43"/>
      <c r="AC112" s="43"/>
    </row>
    <row r="113" spans="1:29" ht="12.9" customHeight="1">
      <c r="A113" s="272">
        <v>45677</v>
      </c>
      <c r="B113" s="111" t="s">
        <v>195</v>
      </c>
      <c r="C113" s="111" t="s">
        <v>607</v>
      </c>
      <c r="D113" s="111" t="s">
        <v>565</v>
      </c>
      <c r="E113" s="111"/>
      <c r="F113" s="111">
        <v>1</v>
      </c>
      <c r="G113" s="111"/>
      <c r="H113" s="111">
        <v>10</v>
      </c>
      <c r="I113" s="116">
        <v>10</v>
      </c>
      <c r="J113" s="118"/>
      <c r="K113" s="33"/>
      <c r="L113" s="44">
        <f t="shared" si="25"/>
        <v>1</v>
      </c>
      <c r="M113" s="33" t="str">
        <f t="shared" si="26"/>
        <v>45677Container q'ty</v>
      </c>
      <c r="N113" s="33" t="str">
        <f t="shared" si="27"/>
        <v xml:space="preserve">45677Pallet </v>
      </c>
      <c r="O113" s="39">
        <v>40</v>
      </c>
      <c r="P113" s="33" t="s">
        <v>202</v>
      </c>
      <c r="Q113" s="168" t="s">
        <v>568</v>
      </c>
      <c r="R113" s="169"/>
      <c r="S113" s="39"/>
      <c r="T113" s="119" t="s">
        <v>606</v>
      </c>
      <c r="U113" s="258"/>
      <c r="V113" s="262"/>
      <c r="W113" s="258">
        <f t="shared" si="24"/>
        <v>0</v>
      </c>
      <c r="X113" s="45"/>
      <c r="Y113" s="43"/>
      <c r="Z113" s="43"/>
      <c r="AA113" s="43"/>
      <c r="AB113" s="43"/>
      <c r="AC113" s="43"/>
    </row>
    <row r="114" spans="1:29" ht="12.9" customHeight="1">
      <c r="A114" s="272">
        <v>45677</v>
      </c>
      <c r="B114" s="111" t="s">
        <v>195</v>
      </c>
      <c r="C114" s="111" t="s">
        <v>607</v>
      </c>
      <c r="D114" s="111" t="s">
        <v>566</v>
      </c>
      <c r="E114" s="111"/>
      <c r="F114" s="151"/>
      <c r="G114" s="111"/>
      <c r="H114" s="111">
        <v>10</v>
      </c>
      <c r="I114" s="116">
        <v>10</v>
      </c>
      <c r="J114" s="118"/>
      <c r="K114" s="33"/>
      <c r="L114" s="44">
        <f t="shared" si="25"/>
        <v>0</v>
      </c>
      <c r="M114" s="33" t="str">
        <f t="shared" si="26"/>
        <v>45677Container q'ty</v>
      </c>
      <c r="N114" s="33" t="str">
        <f t="shared" si="27"/>
        <v xml:space="preserve">45677Pallet </v>
      </c>
      <c r="O114" s="39"/>
      <c r="P114" s="33" t="s">
        <v>202</v>
      </c>
      <c r="Q114" s="168" t="s">
        <v>569</v>
      </c>
      <c r="R114" s="169"/>
      <c r="S114" s="39"/>
      <c r="T114" s="119" t="s">
        <v>608</v>
      </c>
      <c r="U114" s="258"/>
      <c r="V114" s="262"/>
      <c r="W114" s="258">
        <f t="shared" si="24"/>
        <v>0</v>
      </c>
      <c r="X114" s="45"/>
      <c r="Y114" s="43"/>
      <c r="Z114" s="43"/>
      <c r="AA114" s="43"/>
      <c r="AB114" s="43"/>
      <c r="AC114" s="43"/>
    </row>
    <row r="115" spans="1:29" ht="12.9" customHeight="1">
      <c r="A115" s="272">
        <v>45677</v>
      </c>
      <c r="B115" s="111" t="s">
        <v>383</v>
      </c>
      <c r="C115" s="111" t="s">
        <v>624</v>
      </c>
      <c r="D115" s="111" t="s">
        <v>625</v>
      </c>
      <c r="E115" s="111"/>
      <c r="F115" s="111">
        <v>1</v>
      </c>
      <c r="G115" s="111"/>
      <c r="H115" s="111">
        <v>14</v>
      </c>
      <c r="I115" s="116">
        <v>400</v>
      </c>
      <c r="J115" s="118"/>
      <c r="K115" s="33"/>
      <c r="L115" s="44">
        <f>SUM(E115:F115)</f>
        <v>1</v>
      </c>
      <c r="M115" s="33" t="str">
        <f t="shared" si="26"/>
        <v>45677Container q'ty</v>
      </c>
      <c r="N115" s="33" t="str">
        <f t="shared" si="27"/>
        <v>45677bulk</v>
      </c>
      <c r="O115" s="39">
        <v>80</v>
      </c>
      <c r="P115" s="235" t="s">
        <v>201</v>
      </c>
      <c r="Q115" s="168" t="s">
        <v>622</v>
      </c>
      <c r="R115" s="169"/>
      <c r="S115" s="39"/>
      <c r="T115" s="119" t="s">
        <v>621</v>
      </c>
      <c r="U115" s="258">
        <v>3772</v>
      </c>
      <c r="V115" s="262">
        <v>460</v>
      </c>
      <c r="W115" s="258">
        <f t="shared" si="24"/>
        <v>8.1999999999999993</v>
      </c>
      <c r="X115" s="45"/>
      <c r="Y115" s="43"/>
      <c r="Z115" s="43"/>
      <c r="AA115" s="43"/>
      <c r="AB115" s="43"/>
      <c r="AC115" s="43"/>
    </row>
    <row r="116" spans="1:29" ht="12.9" customHeight="1">
      <c r="A116" s="272">
        <v>45677</v>
      </c>
      <c r="B116" s="111" t="s">
        <v>383</v>
      </c>
      <c r="C116" s="111" t="s">
        <v>624</v>
      </c>
      <c r="D116" s="111" t="s">
        <v>625</v>
      </c>
      <c r="E116" s="111"/>
      <c r="F116" s="151"/>
      <c r="G116" s="111"/>
      <c r="H116" s="111">
        <v>2</v>
      </c>
      <c r="I116" s="116">
        <v>60</v>
      </c>
      <c r="J116" s="118"/>
      <c r="K116" s="33"/>
      <c r="L116" s="44">
        <f>SUM(E116:F116)</f>
        <v>0</v>
      </c>
      <c r="M116" s="33" t="str">
        <f t="shared" si="26"/>
        <v>45677Container q'ty</v>
      </c>
      <c r="N116" s="33" t="str">
        <f t="shared" si="27"/>
        <v>45677bulk</v>
      </c>
      <c r="O116" s="39"/>
      <c r="P116" s="235" t="s">
        <v>201</v>
      </c>
      <c r="Q116" s="168" t="s">
        <v>623</v>
      </c>
      <c r="R116" s="169"/>
      <c r="S116" s="39"/>
      <c r="T116" s="119" t="s">
        <v>621</v>
      </c>
      <c r="U116" s="258"/>
      <c r="V116" s="262"/>
      <c r="W116" s="258">
        <f t="shared" si="24"/>
        <v>0</v>
      </c>
      <c r="X116" s="45"/>
      <c r="Y116" s="43"/>
      <c r="Z116" s="43"/>
      <c r="AA116" s="43"/>
      <c r="AB116" s="43"/>
      <c r="AC116" s="43"/>
    </row>
    <row r="117" spans="1:29" ht="12.9" customHeight="1">
      <c r="A117" s="272">
        <v>45677</v>
      </c>
      <c r="B117" s="111" t="s">
        <v>383</v>
      </c>
      <c r="C117" s="111" t="s">
        <v>629</v>
      </c>
      <c r="D117" s="190" t="s">
        <v>630</v>
      </c>
      <c r="E117" s="111"/>
      <c r="F117" s="111">
        <v>1</v>
      </c>
      <c r="G117" s="111"/>
      <c r="H117" s="111">
        <v>5</v>
      </c>
      <c r="I117" s="116">
        <v>500</v>
      </c>
      <c r="J117" s="118"/>
      <c r="K117" s="33"/>
      <c r="L117" s="44">
        <f>SUM(E117:F117)</f>
        <v>1</v>
      </c>
      <c r="M117" s="33" t="str">
        <f>A117&amp;$O$1</f>
        <v>45677Container q'ty</v>
      </c>
      <c r="N117" s="33" t="str">
        <f>A117&amp;P117</f>
        <v>45677bulk</v>
      </c>
      <c r="O117" s="39">
        <v>120</v>
      </c>
      <c r="P117" s="235" t="s">
        <v>201</v>
      </c>
      <c r="Q117" s="168" t="s">
        <v>626</v>
      </c>
      <c r="R117" s="169"/>
      <c r="S117" s="39"/>
      <c r="T117" s="119" t="s">
        <v>628</v>
      </c>
      <c r="U117" s="258">
        <v>9000</v>
      </c>
      <c r="V117" s="262">
        <v>1200</v>
      </c>
      <c r="W117" s="258">
        <f>IFERROR(U117/V117,0)</f>
        <v>7.5</v>
      </c>
      <c r="X117" s="45"/>
      <c r="Y117" s="43"/>
      <c r="Z117" s="43"/>
      <c r="AA117" s="43"/>
      <c r="AB117" s="43"/>
      <c r="AC117" s="43"/>
    </row>
    <row r="118" spans="1:29" ht="12.9" customHeight="1">
      <c r="A118" s="272">
        <v>45677</v>
      </c>
      <c r="B118" s="111" t="s">
        <v>383</v>
      </c>
      <c r="C118" s="111" t="s">
        <v>629</v>
      </c>
      <c r="D118" s="190" t="s">
        <v>630</v>
      </c>
      <c r="E118" s="111"/>
      <c r="F118" s="151"/>
      <c r="G118" s="111"/>
      <c r="H118" s="111">
        <v>15</v>
      </c>
      <c r="I118" s="116">
        <v>700</v>
      </c>
      <c r="J118" s="118"/>
      <c r="K118" s="33"/>
      <c r="L118" s="44">
        <f>SUM(E118:F118)</f>
        <v>0</v>
      </c>
      <c r="M118" s="33" t="str">
        <f>A118&amp;$O$1</f>
        <v>45677Container q'ty</v>
      </c>
      <c r="N118" s="33" t="str">
        <f>A118&amp;P118</f>
        <v>45677bulk</v>
      </c>
      <c r="O118" s="39"/>
      <c r="P118" s="235" t="s">
        <v>201</v>
      </c>
      <c r="Q118" s="168" t="s">
        <v>627</v>
      </c>
      <c r="R118" s="169"/>
      <c r="S118" s="39"/>
      <c r="T118" s="119" t="s">
        <v>628</v>
      </c>
      <c r="U118" s="258"/>
      <c r="V118" s="262"/>
      <c r="W118" s="258">
        <f>IFERROR(U118/V118,0)</f>
        <v>0</v>
      </c>
      <c r="X118" s="45"/>
      <c r="Y118" s="43"/>
      <c r="Z118" s="43"/>
      <c r="AA118" s="43"/>
      <c r="AB118" s="43"/>
      <c r="AC118" s="43"/>
    </row>
    <row r="119" spans="1:29" ht="12.9" customHeight="1">
      <c r="A119" s="272">
        <v>45677</v>
      </c>
      <c r="B119" s="111" t="s">
        <v>151</v>
      </c>
      <c r="C119" s="111" t="s">
        <v>561</v>
      </c>
      <c r="D119" s="111"/>
      <c r="E119" s="111"/>
      <c r="F119" s="111"/>
      <c r="G119" s="111">
        <v>1</v>
      </c>
      <c r="H119" s="111">
        <v>1</v>
      </c>
      <c r="I119" s="116">
        <v>15</v>
      </c>
      <c r="J119" s="118"/>
      <c r="K119" s="33"/>
      <c r="L119" s="44">
        <f>SUM(E119:F119)</f>
        <v>0</v>
      </c>
      <c r="M119" s="33" t="str">
        <f>A119&amp;$O$1</f>
        <v>45677Container q'ty</v>
      </c>
      <c r="N119" s="33" t="str">
        <f>A119&amp;P119</f>
        <v xml:space="preserve">45677Pallet </v>
      </c>
      <c r="O119" s="39">
        <v>5</v>
      </c>
      <c r="P119" s="33" t="s">
        <v>202</v>
      </c>
      <c r="Q119" s="168" t="s">
        <v>559</v>
      </c>
      <c r="R119" s="169"/>
      <c r="S119" s="39"/>
      <c r="T119" s="119" t="s">
        <v>560</v>
      </c>
      <c r="U119" s="258"/>
      <c r="V119" s="262"/>
      <c r="W119" s="258">
        <f>IFERROR(U119/V119,0)</f>
        <v>0</v>
      </c>
      <c r="X119" s="45"/>
      <c r="Y119" s="43"/>
      <c r="Z119" s="43"/>
      <c r="AA119" s="43"/>
      <c r="AB119" s="43"/>
      <c r="AC119" s="43"/>
    </row>
    <row r="120" spans="1:29" ht="12.9" customHeight="1">
      <c r="A120" s="272">
        <v>45678</v>
      </c>
      <c r="B120" s="111" t="s">
        <v>195</v>
      </c>
      <c r="C120" s="111" t="s">
        <v>631</v>
      </c>
      <c r="D120" s="111" t="s">
        <v>570</v>
      </c>
      <c r="E120" s="111">
        <v>1</v>
      </c>
      <c r="F120" s="111"/>
      <c r="G120" s="111"/>
      <c r="H120" s="111">
        <v>14</v>
      </c>
      <c r="I120" s="111">
        <v>14</v>
      </c>
      <c r="J120" s="118"/>
      <c r="K120" s="33"/>
      <c r="L120" s="44">
        <f t="shared" si="25"/>
        <v>1</v>
      </c>
      <c r="M120" s="33" t="str">
        <f t="shared" si="26"/>
        <v>45678Container q'ty</v>
      </c>
      <c r="N120" s="33" t="str">
        <f t="shared" si="27"/>
        <v xml:space="preserve">45678Pallet </v>
      </c>
      <c r="O120" s="39">
        <v>40</v>
      </c>
      <c r="P120" s="33" t="s">
        <v>202</v>
      </c>
      <c r="Q120" s="168" t="s">
        <v>572</v>
      </c>
      <c r="R120" s="169"/>
      <c r="S120" s="39"/>
      <c r="T120" s="119" t="s">
        <v>609</v>
      </c>
      <c r="U120" s="258"/>
      <c r="V120" s="262"/>
      <c r="W120" s="258">
        <f t="shared" si="24"/>
        <v>0</v>
      </c>
      <c r="X120" s="45"/>
      <c r="Y120" s="43"/>
      <c r="Z120" s="43"/>
      <c r="AA120" s="43"/>
      <c r="AB120" s="43"/>
      <c r="AC120" s="43"/>
    </row>
    <row r="121" spans="1:29" ht="12.9" customHeight="1">
      <c r="A121" s="272">
        <v>45678</v>
      </c>
      <c r="B121" s="111" t="s">
        <v>195</v>
      </c>
      <c r="C121" s="111" t="s">
        <v>631</v>
      </c>
      <c r="D121" s="111" t="s">
        <v>570</v>
      </c>
      <c r="E121" s="151"/>
      <c r="F121" s="111"/>
      <c r="G121" s="111"/>
      <c r="H121" s="111">
        <v>10</v>
      </c>
      <c r="I121" s="111">
        <v>10</v>
      </c>
      <c r="J121" s="118"/>
      <c r="K121" s="33"/>
      <c r="L121" s="44">
        <f t="shared" si="25"/>
        <v>0</v>
      </c>
      <c r="M121" s="33" t="str">
        <f>A121&amp;$O$1</f>
        <v>45678Container q'ty</v>
      </c>
      <c r="N121" s="33" t="str">
        <f>A121&amp;P121</f>
        <v xml:space="preserve">45678Pallet </v>
      </c>
      <c r="O121" s="39"/>
      <c r="P121" s="33" t="s">
        <v>202</v>
      </c>
      <c r="Q121" s="168" t="s">
        <v>573</v>
      </c>
      <c r="R121" s="169"/>
      <c r="S121" s="39"/>
      <c r="T121" s="119" t="s">
        <v>576</v>
      </c>
      <c r="U121" s="258"/>
      <c r="V121" s="262"/>
      <c r="W121" s="258">
        <f>IFERROR(U121/V121,0)</f>
        <v>0</v>
      </c>
      <c r="X121" s="45"/>
      <c r="Y121" s="43"/>
      <c r="Z121" s="43"/>
      <c r="AA121" s="43"/>
      <c r="AB121" s="43"/>
      <c r="AC121" s="43"/>
    </row>
    <row r="122" spans="1:29" ht="12.9" customHeight="1">
      <c r="A122" s="272">
        <v>45678</v>
      </c>
      <c r="B122" s="111" t="s">
        <v>195</v>
      </c>
      <c r="C122" s="111" t="s">
        <v>631</v>
      </c>
      <c r="D122" s="111" t="s">
        <v>570</v>
      </c>
      <c r="E122" s="151"/>
      <c r="F122" s="111"/>
      <c r="G122" s="111"/>
      <c r="H122" s="111">
        <v>5</v>
      </c>
      <c r="I122" s="111">
        <v>5</v>
      </c>
      <c r="J122" s="118"/>
      <c r="K122" s="33"/>
      <c r="L122" s="44">
        <f>SUM(E122:F122)</f>
        <v>0</v>
      </c>
      <c r="M122" s="33" t="str">
        <f>A122&amp;$O$1</f>
        <v>45678Container q'ty</v>
      </c>
      <c r="N122" s="33" t="str">
        <f>A122&amp;P122</f>
        <v xml:space="preserve">45678Pallet </v>
      </c>
      <c r="O122" s="39"/>
      <c r="P122" s="33" t="s">
        <v>202</v>
      </c>
      <c r="Q122" s="168" t="s">
        <v>574</v>
      </c>
      <c r="R122" s="169"/>
      <c r="S122" s="39"/>
      <c r="T122" s="119" t="s">
        <v>576</v>
      </c>
      <c r="U122" s="258"/>
      <c r="V122" s="262"/>
      <c r="W122" s="258">
        <f>IFERROR(U122/V122,0)</f>
        <v>0</v>
      </c>
      <c r="X122" s="45"/>
      <c r="Y122" s="43"/>
      <c r="Z122" s="43"/>
      <c r="AA122" s="43"/>
      <c r="AB122" s="43"/>
      <c r="AC122" s="43"/>
    </row>
    <row r="123" spans="1:29" ht="12.9" customHeight="1">
      <c r="A123" s="272">
        <v>45678</v>
      </c>
      <c r="B123" s="111" t="s">
        <v>195</v>
      </c>
      <c r="C123" s="111" t="s">
        <v>631</v>
      </c>
      <c r="D123" s="111" t="s">
        <v>570</v>
      </c>
      <c r="E123" s="151"/>
      <c r="F123" s="111"/>
      <c r="G123" s="111"/>
      <c r="H123" s="111">
        <v>10</v>
      </c>
      <c r="I123" s="111">
        <v>10</v>
      </c>
      <c r="J123" s="118"/>
      <c r="K123" s="33"/>
      <c r="L123" s="44">
        <f>SUM(E123:F123)</f>
        <v>0</v>
      </c>
      <c r="M123" s="33" t="str">
        <f>A123&amp;$O$1</f>
        <v>45678Container q'ty</v>
      </c>
      <c r="N123" s="33" t="str">
        <f>A123&amp;P123</f>
        <v xml:space="preserve">45678Pallet </v>
      </c>
      <c r="O123" s="39"/>
      <c r="P123" s="33" t="s">
        <v>202</v>
      </c>
      <c r="Q123" s="168" t="s">
        <v>575</v>
      </c>
      <c r="R123" s="169"/>
      <c r="S123" s="39"/>
      <c r="T123" s="119" t="s">
        <v>576</v>
      </c>
      <c r="U123" s="258"/>
      <c r="V123" s="262"/>
      <c r="W123" s="258">
        <f>IFERROR(U123/V123,0)</f>
        <v>0</v>
      </c>
      <c r="X123" s="45"/>
      <c r="Y123" s="43"/>
      <c r="Z123" s="43"/>
      <c r="AA123" s="43"/>
      <c r="AB123" s="43"/>
      <c r="AC123" s="43"/>
    </row>
    <row r="124" spans="1:29" ht="12.9" customHeight="1">
      <c r="A124" s="272">
        <v>45678</v>
      </c>
      <c r="B124" s="111" t="s">
        <v>195</v>
      </c>
      <c r="C124" s="111" t="s">
        <v>633</v>
      </c>
      <c r="D124" s="111" t="s">
        <v>571</v>
      </c>
      <c r="E124" s="111">
        <v>1</v>
      </c>
      <c r="F124" s="111"/>
      <c r="G124" s="111"/>
      <c r="H124" s="111">
        <v>25</v>
      </c>
      <c r="I124" s="111">
        <v>25</v>
      </c>
      <c r="J124" s="118"/>
      <c r="K124" s="33"/>
      <c r="L124" s="44">
        <f>SUM(E124:F124)</f>
        <v>1</v>
      </c>
      <c r="M124" s="33" t="str">
        <f>A124&amp;$O$1</f>
        <v>45678Container q'ty</v>
      </c>
      <c r="N124" s="33" t="str">
        <f>A124&amp;P124</f>
        <v xml:space="preserve">45678Pallet </v>
      </c>
      <c r="O124" s="39">
        <v>40</v>
      </c>
      <c r="P124" s="33" t="s">
        <v>202</v>
      </c>
      <c r="Q124" s="168" t="s">
        <v>572</v>
      </c>
      <c r="R124" s="169"/>
      <c r="S124" s="39"/>
      <c r="T124" s="119" t="s">
        <v>632</v>
      </c>
      <c r="U124" s="258"/>
      <c r="V124" s="262"/>
      <c r="W124" s="258">
        <f>IFERROR(U124/V124,0)</f>
        <v>0</v>
      </c>
      <c r="X124" s="45"/>
      <c r="Y124" s="43"/>
      <c r="Z124" s="43"/>
      <c r="AA124" s="43"/>
      <c r="AB124" s="43"/>
      <c r="AC124" s="43"/>
    </row>
    <row r="125" spans="1:29" ht="12.9" customHeight="1">
      <c r="A125" s="272">
        <v>45678</v>
      </c>
      <c r="B125" s="111" t="s">
        <v>195</v>
      </c>
      <c r="C125" s="111" t="s">
        <v>633</v>
      </c>
      <c r="D125" s="111" t="s">
        <v>571</v>
      </c>
      <c r="E125" s="151"/>
      <c r="F125" s="111"/>
      <c r="G125" s="111"/>
      <c r="H125" s="111">
        <v>10</v>
      </c>
      <c r="I125" s="111">
        <v>10</v>
      </c>
      <c r="J125" s="118"/>
      <c r="K125" s="33"/>
      <c r="L125" s="44">
        <f t="shared" ref="L125:L132" si="28">SUM(E125:F125)</f>
        <v>0</v>
      </c>
      <c r="M125" s="33" t="str">
        <f t="shared" ref="M125:M131" si="29">A125&amp;$O$1</f>
        <v>45678Container q'ty</v>
      </c>
      <c r="N125" s="33" t="str">
        <f t="shared" ref="N125:N131" si="30">A125&amp;P125</f>
        <v xml:space="preserve">45678Pallet </v>
      </c>
      <c r="O125" s="39"/>
      <c r="P125" s="33" t="s">
        <v>202</v>
      </c>
      <c r="Q125" s="168" t="s">
        <v>573</v>
      </c>
      <c r="R125" s="169"/>
      <c r="S125" s="39"/>
      <c r="T125" s="119" t="s">
        <v>577</v>
      </c>
      <c r="U125" s="258"/>
      <c r="V125" s="262"/>
      <c r="W125" s="258">
        <f t="shared" ref="W125:W131" si="31">IFERROR(U125/V125,0)</f>
        <v>0</v>
      </c>
      <c r="X125" s="45"/>
      <c r="Y125" s="43"/>
      <c r="Z125" s="43"/>
      <c r="AA125" s="43"/>
      <c r="AB125" s="43"/>
      <c r="AC125" s="43"/>
    </row>
    <row r="126" spans="1:29" ht="12.9" customHeight="1">
      <c r="A126" s="272">
        <v>45678</v>
      </c>
      <c r="B126" s="111" t="s">
        <v>318</v>
      </c>
      <c r="C126" s="111" t="s">
        <v>610</v>
      </c>
      <c r="D126" s="111" t="s">
        <v>611</v>
      </c>
      <c r="E126" s="111">
        <v>1</v>
      </c>
      <c r="F126" s="111"/>
      <c r="G126" s="111"/>
      <c r="H126" s="111">
        <v>16</v>
      </c>
      <c r="I126" s="116"/>
      <c r="J126" s="118">
        <v>960</v>
      </c>
      <c r="K126" s="33"/>
      <c r="L126" s="44">
        <f>SUM(E126:F126)</f>
        <v>1</v>
      </c>
      <c r="M126" s="33" t="str">
        <f>A126&amp;$O$1</f>
        <v>45678Container q'ty</v>
      </c>
      <c r="N126" s="33" t="str">
        <f>A126&amp;P126</f>
        <v xml:space="preserve">45678Pallet </v>
      </c>
      <c r="O126" s="39">
        <v>40</v>
      </c>
      <c r="P126" s="33" t="s">
        <v>202</v>
      </c>
      <c r="Q126" s="168" t="s">
        <v>279</v>
      </c>
      <c r="R126" s="169"/>
      <c r="S126" s="39"/>
      <c r="T126" s="119" t="s">
        <v>514</v>
      </c>
      <c r="U126" s="258"/>
      <c r="V126" s="262"/>
      <c r="W126" s="258">
        <f>IFERROR(U126/V126,0)</f>
        <v>0</v>
      </c>
      <c r="X126" s="45" t="s">
        <v>533</v>
      </c>
      <c r="Y126" s="43"/>
      <c r="Z126" s="43"/>
      <c r="AA126" s="43"/>
      <c r="AB126" s="43"/>
      <c r="AC126" s="43"/>
    </row>
    <row r="127" spans="1:29" ht="12.9" customHeight="1">
      <c r="A127" s="272">
        <v>45678</v>
      </c>
      <c r="B127" s="111" t="s">
        <v>304</v>
      </c>
      <c r="C127" s="111" t="s">
        <v>642</v>
      </c>
      <c r="D127" s="190" t="s">
        <v>643</v>
      </c>
      <c r="E127" s="111"/>
      <c r="F127" s="111">
        <v>1</v>
      </c>
      <c r="G127" s="111"/>
      <c r="H127" s="111">
        <v>17</v>
      </c>
      <c r="I127" s="116">
        <v>17</v>
      </c>
      <c r="J127" s="118"/>
      <c r="K127" s="33"/>
      <c r="L127" s="44">
        <f>SUM(E127:F127)</f>
        <v>1</v>
      </c>
      <c r="M127" s="33" t="str">
        <f>A127&amp;$O$1</f>
        <v>45678Container q'ty</v>
      </c>
      <c r="N127" s="33" t="str">
        <f>A127&amp;P127</f>
        <v xml:space="preserve">45678Pallet </v>
      </c>
      <c r="O127" s="39">
        <v>20</v>
      </c>
      <c r="P127" s="33" t="s">
        <v>202</v>
      </c>
      <c r="Q127" s="168" t="s">
        <v>644</v>
      </c>
      <c r="R127" s="169"/>
      <c r="S127" s="39"/>
      <c r="T127" s="119" t="s">
        <v>641</v>
      </c>
      <c r="U127" s="258"/>
      <c r="V127" s="262"/>
      <c r="W127" s="258">
        <f>IFERROR(U127/V127,0)</f>
        <v>0</v>
      </c>
      <c r="X127" s="45" t="s">
        <v>645</v>
      </c>
      <c r="Y127" s="43"/>
      <c r="Z127" s="43"/>
      <c r="AA127" s="43"/>
      <c r="AB127" s="43"/>
      <c r="AC127" s="43"/>
    </row>
    <row r="128" spans="1:29" ht="12.9" customHeight="1">
      <c r="A128" s="272">
        <v>45678</v>
      </c>
      <c r="B128" s="111" t="s">
        <v>637</v>
      </c>
      <c r="C128" s="111" t="s">
        <v>635</v>
      </c>
      <c r="D128" s="111"/>
      <c r="E128" s="111"/>
      <c r="F128" s="111"/>
      <c r="G128" s="111">
        <v>1</v>
      </c>
      <c r="H128" s="111">
        <v>1</v>
      </c>
      <c r="I128" s="116">
        <v>4</v>
      </c>
      <c r="J128" s="118"/>
      <c r="K128" s="33"/>
      <c r="L128" s="44">
        <f>SUM(E128:F128)</f>
        <v>0</v>
      </c>
      <c r="M128" s="33" t="str">
        <f>A128&amp;$O$1</f>
        <v>45678Container q'ty</v>
      </c>
      <c r="N128" s="33" t="str">
        <f>A128&amp;P128</f>
        <v xml:space="preserve">45678Pallet </v>
      </c>
      <c r="O128" s="39"/>
      <c r="P128" s="33" t="s">
        <v>202</v>
      </c>
      <c r="Q128" s="168" t="s">
        <v>639</v>
      </c>
      <c r="R128" s="169"/>
      <c r="S128" s="39"/>
      <c r="T128" s="119" t="s">
        <v>636</v>
      </c>
      <c r="U128" s="258"/>
      <c r="V128" s="262"/>
      <c r="W128" s="258">
        <f>IFERROR(U128/V128,0)</f>
        <v>0</v>
      </c>
      <c r="X128" s="45"/>
      <c r="Y128" s="43"/>
      <c r="Z128" s="43"/>
      <c r="AA128" s="43"/>
      <c r="AB128" s="43"/>
      <c r="AC128" s="43"/>
    </row>
    <row r="129" spans="1:29" ht="12.9" customHeight="1">
      <c r="A129" s="272">
        <v>45678</v>
      </c>
      <c r="B129" s="111" t="s">
        <v>638</v>
      </c>
      <c r="C129" s="111" t="s">
        <v>635</v>
      </c>
      <c r="D129" s="111"/>
      <c r="E129" s="111"/>
      <c r="F129" s="111"/>
      <c r="G129" s="151"/>
      <c r="H129" s="111">
        <v>0</v>
      </c>
      <c r="I129" s="116">
        <v>4</v>
      </c>
      <c r="J129" s="118"/>
      <c r="K129" s="33"/>
      <c r="L129" s="44">
        <f>SUM(E129:F129)</f>
        <v>0</v>
      </c>
      <c r="M129" s="33" t="str">
        <f>A129&amp;$O$1</f>
        <v>45678Container q'ty</v>
      </c>
      <c r="N129" s="33" t="str">
        <f>A129&amp;P129</f>
        <v xml:space="preserve">45678Pallet </v>
      </c>
      <c r="O129" s="39"/>
      <c r="P129" s="33" t="s">
        <v>202</v>
      </c>
      <c r="Q129" s="168" t="s">
        <v>640</v>
      </c>
      <c r="R129" s="169"/>
      <c r="S129" s="39"/>
      <c r="T129" s="119" t="s">
        <v>636</v>
      </c>
      <c r="U129" s="258"/>
      <c r="V129" s="262"/>
      <c r="W129" s="258">
        <f>IFERROR(U129/V129,0)</f>
        <v>0</v>
      </c>
      <c r="X129" s="45"/>
      <c r="Y129" s="43"/>
      <c r="Z129" s="43"/>
      <c r="AA129" s="43"/>
      <c r="AB129" s="43"/>
      <c r="AC129" s="43"/>
    </row>
    <row r="130" spans="1:29" ht="12.9" customHeight="1">
      <c r="A130" s="272">
        <v>45679</v>
      </c>
      <c r="B130" s="111" t="s">
        <v>195</v>
      </c>
      <c r="C130" s="111" t="s">
        <v>634</v>
      </c>
      <c r="D130" s="111" t="s">
        <v>578</v>
      </c>
      <c r="E130" s="111">
        <v>1</v>
      </c>
      <c r="F130" s="111"/>
      <c r="G130" s="111"/>
      <c r="H130" s="111">
        <v>10</v>
      </c>
      <c r="I130" s="111">
        <v>10</v>
      </c>
      <c r="J130" s="118"/>
      <c r="K130" s="33"/>
      <c r="L130" s="44">
        <f t="shared" si="28"/>
        <v>1</v>
      </c>
      <c r="M130" s="33" t="str">
        <f t="shared" si="29"/>
        <v>45679Container q'ty</v>
      </c>
      <c r="N130" s="33" t="str">
        <f t="shared" si="30"/>
        <v xml:space="preserve">45679Pallet </v>
      </c>
      <c r="O130" s="39">
        <v>40</v>
      </c>
      <c r="P130" s="33" t="s">
        <v>202</v>
      </c>
      <c r="Q130" s="168" t="s">
        <v>582</v>
      </c>
      <c r="R130" s="169"/>
      <c r="S130" s="39"/>
      <c r="T130" s="119" t="s">
        <v>586</v>
      </c>
      <c r="U130" s="258"/>
      <c r="V130" s="262"/>
      <c r="W130" s="258">
        <f t="shared" si="31"/>
        <v>0</v>
      </c>
      <c r="X130" s="45" t="s">
        <v>708</v>
      </c>
      <c r="Y130" s="43"/>
      <c r="Z130" s="43"/>
      <c r="AA130" s="43"/>
      <c r="AB130" s="43"/>
      <c r="AC130" s="43"/>
    </row>
    <row r="131" spans="1:29" ht="12.9" customHeight="1">
      <c r="A131" s="272">
        <v>45679</v>
      </c>
      <c r="B131" s="111" t="s">
        <v>195</v>
      </c>
      <c r="C131" s="111" t="s">
        <v>634</v>
      </c>
      <c r="D131" s="111" t="s">
        <v>579</v>
      </c>
      <c r="E131" s="151"/>
      <c r="F131" s="111"/>
      <c r="G131" s="111"/>
      <c r="H131" s="111">
        <v>10</v>
      </c>
      <c r="I131" s="111">
        <v>10</v>
      </c>
      <c r="J131" s="118"/>
      <c r="K131" s="33"/>
      <c r="L131" s="44">
        <f t="shared" si="28"/>
        <v>0</v>
      </c>
      <c r="M131" s="33" t="str">
        <f t="shared" si="29"/>
        <v>45679Container q'ty</v>
      </c>
      <c r="N131" s="33" t="str">
        <f t="shared" si="30"/>
        <v xml:space="preserve">45679Pallet </v>
      </c>
      <c r="O131" s="39"/>
      <c r="P131" s="33" t="s">
        <v>202</v>
      </c>
      <c r="Q131" s="168" t="s">
        <v>583</v>
      </c>
      <c r="R131" s="169"/>
      <c r="S131" s="39"/>
      <c r="T131" s="119" t="s">
        <v>586</v>
      </c>
      <c r="U131" s="258"/>
      <c r="V131" s="262"/>
      <c r="W131" s="258">
        <f t="shared" si="31"/>
        <v>0</v>
      </c>
      <c r="X131" s="45" t="s">
        <v>708</v>
      </c>
      <c r="Y131" s="43"/>
      <c r="Z131" s="43"/>
      <c r="AA131" s="43"/>
      <c r="AB131" s="43"/>
      <c r="AC131" s="43"/>
    </row>
    <row r="132" spans="1:29" ht="12.9" customHeight="1">
      <c r="A132" s="272">
        <v>45679</v>
      </c>
      <c r="B132" s="111" t="s">
        <v>195</v>
      </c>
      <c r="C132" s="111" t="s">
        <v>670</v>
      </c>
      <c r="D132" s="111" t="s">
        <v>580</v>
      </c>
      <c r="E132" s="111">
        <v>1</v>
      </c>
      <c r="F132" s="111"/>
      <c r="G132" s="111"/>
      <c r="H132" s="111">
        <v>10</v>
      </c>
      <c r="I132" s="111">
        <v>10</v>
      </c>
      <c r="J132" s="118"/>
      <c r="K132" s="33"/>
      <c r="L132" s="44">
        <f t="shared" si="28"/>
        <v>1</v>
      </c>
      <c r="M132" s="33" t="str">
        <f t="shared" ref="M132:M137" si="32">A132&amp;$O$1</f>
        <v>45679Container q'ty</v>
      </c>
      <c r="N132" s="33" t="str">
        <f t="shared" ref="N132:N137" si="33">A132&amp;P132</f>
        <v xml:space="preserve">45679Pallet </v>
      </c>
      <c r="O132" s="39">
        <v>40</v>
      </c>
      <c r="P132" s="33" t="s">
        <v>202</v>
      </c>
      <c r="Q132" s="168" t="s">
        <v>584</v>
      </c>
      <c r="R132" s="169"/>
      <c r="S132" s="39"/>
      <c r="T132" s="119" t="s">
        <v>668</v>
      </c>
      <c r="U132" s="258"/>
      <c r="V132" s="262"/>
      <c r="W132" s="258">
        <f>IFERROR(U132/V132,0)</f>
        <v>0</v>
      </c>
      <c r="X132" s="45" t="s">
        <v>709</v>
      </c>
      <c r="Y132" s="43"/>
      <c r="Z132" s="43"/>
      <c r="AA132" s="43"/>
      <c r="AB132" s="43"/>
      <c r="AC132" s="43"/>
    </row>
    <row r="133" spans="1:29" ht="12.9" customHeight="1">
      <c r="A133" s="272">
        <v>45679</v>
      </c>
      <c r="B133" s="111" t="s">
        <v>195</v>
      </c>
      <c r="C133" s="111" t="s">
        <v>670</v>
      </c>
      <c r="D133" s="111" t="s">
        <v>581</v>
      </c>
      <c r="E133" s="151"/>
      <c r="F133" s="111"/>
      <c r="G133" s="111"/>
      <c r="H133" s="111">
        <v>8</v>
      </c>
      <c r="I133" s="111">
        <v>8</v>
      </c>
      <c r="J133" s="118"/>
      <c r="K133" s="33"/>
      <c r="L133" s="44">
        <f t="shared" ref="L133:L139" si="34">SUM(E133:F133)</f>
        <v>0</v>
      </c>
      <c r="M133" s="33" t="str">
        <f t="shared" si="32"/>
        <v>45679Container q'ty</v>
      </c>
      <c r="N133" s="33" t="str">
        <f t="shared" si="33"/>
        <v xml:space="preserve">45679Pallet </v>
      </c>
      <c r="O133" s="39"/>
      <c r="P133" s="33" t="s">
        <v>202</v>
      </c>
      <c r="Q133" s="168" t="s">
        <v>584</v>
      </c>
      <c r="R133" s="169"/>
      <c r="S133" s="39"/>
      <c r="T133" s="119" t="s">
        <v>668</v>
      </c>
      <c r="U133" s="258"/>
      <c r="V133" s="262"/>
      <c r="W133" s="258">
        <f t="shared" ref="W133:W139" si="35">IFERROR(U133/V133,0)</f>
        <v>0</v>
      </c>
      <c r="X133" s="45"/>
      <c r="Y133" s="43"/>
      <c r="Z133" s="43"/>
      <c r="AA133" s="43"/>
      <c r="AB133" s="43"/>
      <c r="AC133" s="43"/>
    </row>
    <row r="134" spans="1:29" ht="12.9" customHeight="1">
      <c r="A134" s="272">
        <v>45679</v>
      </c>
      <c r="B134" s="111" t="s">
        <v>195</v>
      </c>
      <c r="C134" s="111" t="s">
        <v>670</v>
      </c>
      <c r="D134" s="111" t="s">
        <v>581</v>
      </c>
      <c r="E134" s="151"/>
      <c r="F134" s="111"/>
      <c r="G134" s="111"/>
      <c r="H134" s="111">
        <v>2</v>
      </c>
      <c r="I134" s="111">
        <v>2</v>
      </c>
      <c r="J134" s="118"/>
      <c r="K134" s="33"/>
      <c r="L134" s="44">
        <f t="shared" si="34"/>
        <v>0</v>
      </c>
      <c r="M134" s="33" t="str">
        <f t="shared" si="32"/>
        <v>45679Container q'ty</v>
      </c>
      <c r="N134" s="33" t="str">
        <f t="shared" si="33"/>
        <v xml:space="preserve">45679Pallet </v>
      </c>
      <c r="O134" s="39"/>
      <c r="P134" s="33" t="s">
        <v>202</v>
      </c>
      <c r="Q134" s="168" t="s">
        <v>585</v>
      </c>
      <c r="R134" s="169"/>
      <c r="S134" s="39"/>
      <c r="T134" s="119" t="s">
        <v>668</v>
      </c>
      <c r="U134" s="258"/>
      <c r="V134" s="262"/>
      <c r="W134" s="258">
        <f t="shared" si="35"/>
        <v>0</v>
      </c>
      <c r="X134" s="45" t="s">
        <v>710</v>
      </c>
      <c r="Y134" s="43"/>
      <c r="Z134" s="43"/>
      <c r="AA134" s="43"/>
      <c r="AB134" s="43"/>
      <c r="AC134" s="43"/>
    </row>
    <row r="135" spans="1:29" ht="12.9" customHeight="1">
      <c r="A135" s="272">
        <v>45679</v>
      </c>
      <c r="B135" s="111" t="s">
        <v>318</v>
      </c>
      <c r="C135" s="111" t="s">
        <v>612</v>
      </c>
      <c r="D135" s="111" t="s">
        <v>613</v>
      </c>
      <c r="E135" s="111">
        <v>1</v>
      </c>
      <c r="F135" s="111"/>
      <c r="G135" s="111"/>
      <c r="H135" s="111">
        <v>16</v>
      </c>
      <c r="I135" s="116"/>
      <c r="J135" s="118">
        <v>960</v>
      </c>
      <c r="K135" s="33"/>
      <c r="L135" s="44">
        <f>SUM(E135:F135)</f>
        <v>1</v>
      </c>
      <c r="M135" s="33" t="str">
        <f t="shared" si="32"/>
        <v>45679Container q'ty</v>
      </c>
      <c r="N135" s="33" t="str">
        <f t="shared" si="33"/>
        <v xml:space="preserve">45679Pallet </v>
      </c>
      <c r="O135" s="39">
        <v>40</v>
      </c>
      <c r="P135" s="33" t="s">
        <v>202</v>
      </c>
      <c r="Q135" s="168" t="s">
        <v>279</v>
      </c>
      <c r="R135" s="169"/>
      <c r="S135" s="39"/>
      <c r="T135" s="119" t="s">
        <v>514</v>
      </c>
      <c r="U135" s="258"/>
      <c r="V135" s="262"/>
      <c r="W135" s="258">
        <f>IFERROR(U135/V135,0)</f>
        <v>0</v>
      </c>
      <c r="X135" s="45" t="s">
        <v>533</v>
      </c>
      <c r="Y135" s="43"/>
      <c r="Z135" s="43"/>
      <c r="AA135" s="43"/>
      <c r="AB135" s="43"/>
      <c r="AC135" s="43"/>
    </row>
    <row r="136" spans="1:29" ht="12.9" customHeight="1">
      <c r="A136" s="272">
        <v>45679</v>
      </c>
      <c r="B136" s="111" t="s">
        <v>3493</v>
      </c>
      <c r="C136" s="111" t="s">
        <v>653</v>
      </c>
      <c r="D136" s="190" t="s">
        <v>655</v>
      </c>
      <c r="E136" s="111">
        <v>1</v>
      </c>
      <c r="F136" s="111"/>
      <c r="G136" s="111"/>
      <c r="H136" s="111">
        <v>40</v>
      </c>
      <c r="I136" s="116"/>
      <c r="J136" s="118">
        <f>2160*40</f>
        <v>86400</v>
      </c>
      <c r="K136" s="33"/>
      <c r="L136" s="44">
        <f>SUM(E136:F136)</f>
        <v>1</v>
      </c>
      <c r="M136" s="33" t="str">
        <f t="shared" si="32"/>
        <v>45679Container q'ty</v>
      </c>
      <c r="N136" s="33" t="str">
        <f t="shared" si="33"/>
        <v xml:space="preserve">45679Pallet </v>
      </c>
      <c r="O136" s="39">
        <v>40</v>
      </c>
      <c r="P136" s="33" t="s">
        <v>202</v>
      </c>
      <c r="Q136" s="168" t="s">
        <v>462</v>
      </c>
      <c r="R136" s="169"/>
      <c r="S136" s="39"/>
      <c r="T136" s="119" t="s">
        <v>652</v>
      </c>
      <c r="U136" s="258"/>
      <c r="V136" s="262"/>
      <c r="W136" s="258">
        <f>IFERROR(U136/V136,0)</f>
        <v>0</v>
      </c>
      <c r="X136" s="45" t="s">
        <v>658</v>
      </c>
      <c r="Y136" s="43"/>
      <c r="Z136" s="43"/>
      <c r="AA136" s="43"/>
      <c r="AB136" s="43"/>
      <c r="AC136" s="43"/>
    </row>
    <row r="137" spans="1:29" ht="12.9" customHeight="1">
      <c r="A137" s="272">
        <v>45679</v>
      </c>
      <c r="B137" s="111" t="s">
        <v>3493</v>
      </c>
      <c r="C137" s="111" t="s">
        <v>654</v>
      </c>
      <c r="D137" s="111" t="s">
        <v>656</v>
      </c>
      <c r="E137" s="111">
        <v>1</v>
      </c>
      <c r="F137" s="111"/>
      <c r="G137" s="111"/>
      <c r="H137" s="111">
        <v>40</v>
      </c>
      <c r="I137" s="116"/>
      <c r="J137" s="118">
        <f>2160*40</f>
        <v>86400</v>
      </c>
      <c r="K137" s="33"/>
      <c r="L137" s="44">
        <f>SUM(E137:F137)</f>
        <v>1</v>
      </c>
      <c r="M137" s="33" t="str">
        <f t="shared" si="32"/>
        <v>45679Container q'ty</v>
      </c>
      <c r="N137" s="33" t="str">
        <f t="shared" si="33"/>
        <v xml:space="preserve">45679Pallet </v>
      </c>
      <c r="O137" s="39">
        <v>40</v>
      </c>
      <c r="P137" s="33" t="s">
        <v>202</v>
      </c>
      <c r="Q137" s="168" t="s">
        <v>462</v>
      </c>
      <c r="R137" s="169"/>
      <c r="S137" s="39"/>
      <c r="T137" s="119" t="s">
        <v>652</v>
      </c>
      <c r="U137" s="258"/>
      <c r="V137" s="262"/>
      <c r="W137" s="258">
        <f>IFERROR(U137/V137,0)</f>
        <v>0</v>
      </c>
      <c r="X137" s="45" t="s">
        <v>659</v>
      </c>
      <c r="Y137" s="43"/>
      <c r="Z137" s="43"/>
      <c r="AA137" s="43"/>
      <c r="AB137" s="43"/>
      <c r="AC137" s="43"/>
    </row>
    <row r="138" spans="1:29" ht="12.9" customHeight="1">
      <c r="A138" s="272">
        <v>45680</v>
      </c>
      <c r="B138" s="111" t="s">
        <v>195</v>
      </c>
      <c r="C138" s="111" t="s">
        <v>711</v>
      </c>
      <c r="D138" s="111" t="s">
        <v>587</v>
      </c>
      <c r="E138" s="111"/>
      <c r="F138" s="111">
        <v>1</v>
      </c>
      <c r="G138" s="111"/>
      <c r="H138" s="111">
        <v>10</v>
      </c>
      <c r="I138" s="111">
        <v>10</v>
      </c>
      <c r="J138" s="118"/>
      <c r="K138" s="33"/>
      <c r="L138" s="44">
        <f t="shared" si="34"/>
        <v>1</v>
      </c>
      <c r="M138" s="33" t="str">
        <f t="shared" ref="M138:M151" si="36">A138&amp;$O$1</f>
        <v>45680Container q'ty</v>
      </c>
      <c r="N138" s="33" t="str">
        <f t="shared" ref="N138:N151" si="37">A138&amp;P138</f>
        <v xml:space="preserve">45680Pallet </v>
      </c>
      <c r="O138" s="39">
        <v>20</v>
      </c>
      <c r="P138" s="33" t="s">
        <v>202</v>
      </c>
      <c r="Q138" s="168" t="s">
        <v>335</v>
      </c>
      <c r="R138" s="169"/>
      <c r="S138" s="39"/>
      <c r="T138" s="119" t="s">
        <v>671</v>
      </c>
      <c r="U138" s="258"/>
      <c r="V138" s="262"/>
      <c r="W138" s="258">
        <f t="shared" si="35"/>
        <v>0</v>
      </c>
      <c r="X138" s="45"/>
      <c r="Y138" s="43"/>
      <c r="Z138" s="43"/>
      <c r="AA138" s="43"/>
      <c r="AB138" s="43"/>
      <c r="AC138" s="43"/>
    </row>
    <row r="139" spans="1:29" ht="12.9" customHeight="1">
      <c r="A139" s="272">
        <v>45680</v>
      </c>
      <c r="B139" s="111" t="s">
        <v>195</v>
      </c>
      <c r="C139" s="111" t="s">
        <v>712</v>
      </c>
      <c r="D139" s="111" t="s">
        <v>588</v>
      </c>
      <c r="E139" s="111"/>
      <c r="F139" s="111">
        <v>1</v>
      </c>
      <c r="G139" s="111"/>
      <c r="H139" s="111">
        <v>20</v>
      </c>
      <c r="I139" s="111">
        <v>20</v>
      </c>
      <c r="J139" s="118"/>
      <c r="K139" s="33"/>
      <c r="L139" s="44">
        <f t="shared" si="34"/>
        <v>1</v>
      </c>
      <c r="M139" s="33" t="str">
        <f t="shared" si="36"/>
        <v>45680Container q'ty</v>
      </c>
      <c r="N139" s="33" t="str">
        <f t="shared" si="37"/>
        <v xml:space="preserve">45680Pallet </v>
      </c>
      <c r="O139" s="39">
        <v>20</v>
      </c>
      <c r="P139" s="33" t="s">
        <v>202</v>
      </c>
      <c r="Q139" s="168" t="s">
        <v>590</v>
      </c>
      <c r="R139" s="169"/>
      <c r="S139" s="39"/>
      <c r="T139" s="119" t="s">
        <v>672</v>
      </c>
      <c r="U139" s="258"/>
      <c r="V139" s="262"/>
      <c r="W139" s="258">
        <f t="shared" si="35"/>
        <v>0</v>
      </c>
      <c r="X139" s="45"/>
      <c r="Y139" s="43"/>
      <c r="Z139" s="43"/>
      <c r="AA139" s="43"/>
      <c r="AB139" s="43"/>
      <c r="AC139" s="43"/>
    </row>
    <row r="140" spans="1:29" ht="12.9" customHeight="1">
      <c r="A140" s="272">
        <v>45680</v>
      </c>
      <c r="B140" s="111" t="s">
        <v>3654</v>
      </c>
      <c r="C140" s="111" t="s">
        <v>714</v>
      </c>
      <c r="D140" s="111" t="s">
        <v>679</v>
      </c>
      <c r="E140" s="111"/>
      <c r="F140" s="111">
        <v>1</v>
      </c>
      <c r="G140" s="111"/>
      <c r="H140" s="111">
        <v>23</v>
      </c>
      <c r="I140" s="116">
        <v>920</v>
      </c>
      <c r="J140" s="118"/>
      <c r="K140" s="33"/>
      <c r="L140" s="44">
        <f t="shared" ref="L140:L151" si="38">SUM(E140:F140)</f>
        <v>1</v>
      </c>
      <c r="M140" s="33" t="str">
        <f t="shared" si="36"/>
        <v>45680Container q'ty</v>
      </c>
      <c r="N140" s="33" t="str">
        <f t="shared" si="37"/>
        <v>45680bulk</v>
      </c>
      <c r="O140" s="39">
        <v>160</v>
      </c>
      <c r="P140" s="235" t="s">
        <v>201</v>
      </c>
      <c r="Q140" s="168" t="s">
        <v>693</v>
      </c>
      <c r="R140" s="169"/>
      <c r="S140" s="39"/>
      <c r="T140" s="119" t="s">
        <v>676</v>
      </c>
      <c r="U140" s="258">
        <v>115368</v>
      </c>
      <c r="V140" s="262">
        <v>4600</v>
      </c>
      <c r="W140" s="258">
        <f t="shared" ref="W140:W148" si="39">IFERROR(U140/V140,0)</f>
        <v>25.08</v>
      </c>
      <c r="X140" s="45" t="s">
        <v>687</v>
      </c>
      <c r="Y140" s="43"/>
      <c r="Z140" s="43"/>
      <c r="AA140" s="43"/>
      <c r="AB140" s="43"/>
      <c r="AC140" s="43"/>
    </row>
    <row r="141" spans="1:29" ht="12.9" customHeight="1">
      <c r="A141" s="272">
        <v>45680</v>
      </c>
      <c r="B141" s="111" t="s">
        <v>3654</v>
      </c>
      <c r="C141" s="111" t="s">
        <v>715</v>
      </c>
      <c r="D141" s="111" t="s">
        <v>681</v>
      </c>
      <c r="E141" s="111"/>
      <c r="F141" s="111">
        <v>1</v>
      </c>
      <c r="G141" s="111"/>
      <c r="H141" s="111">
        <v>23</v>
      </c>
      <c r="I141" s="116">
        <v>920</v>
      </c>
      <c r="J141" s="118"/>
      <c r="K141" s="33"/>
      <c r="L141" s="44">
        <f t="shared" si="38"/>
        <v>1</v>
      </c>
      <c r="M141" s="33" t="str">
        <f t="shared" si="36"/>
        <v>45680Container q'ty</v>
      </c>
      <c r="N141" s="33" t="str">
        <f t="shared" si="37"/>
        <v>45680bulk</v>
      </c>
      <c r="O141" s="39">
        <v>160</v>
      </c>
      <c r="P141" s="235" t="s">
        <v>201</v>
      </c>
      <c r="Q141" s="168" t="s">
        <v>693</v>
      </c>
      <c r="R141" s="169"/>
      <c r="S141" s="39"/>
      <c r="T141" s="119" t="s">
        <v>676</v>
      </c>
      <c r="U141" s="258"/>
      <c r="V141" s="262"/>
      <c r="W141" s="258">
        <f t="shared" si="39"/>
        <v>0</v>
      </c>
      <c r="X141" s="45" t="s">
        <v>689</v>
      </c>
      <c r="Y141" s="43"/>
      <c r="Z141" s="43"/>
      <c r="AA141" s="43"/>
      <c r="AB141" s="43"/>
      <c r="AC141" s="43"/>
    </row>
    <row r="142" spans="1:29" ht="12.9" customHeight="1">
      <c r="A142" s="272">
        <v>45680</v>
      </c>
      <c r="B142" s="111" t="s">
        <v>3653</v>
      </c>
      <c r="C142" s="111" t="s">
        <v>719</v>
      </c>
      <c r="D142" s="111" t="s">
        <v>677</v>
      </c>
      <c r="E142" s="111"/>
      <c r="F142" s="111">
        <v>1</v>
      </c>
      <c r="G142" s="111"/>
      <c r="H142" s="111">
        <v>23</v>
      </c>
      <c r="I142" s="116">
        <v>920</v>
      </c>
      <c r="J142" s="118"/>
      <c r="K142" s="33"/>
      <c r="L142" s="44">
        <f t="shared" si="38"/>
        <v>1</v>
      </c>
      <c r="M142" s="33" t="str">
        <f t="shared" si="36"/>
        <v>45680Container q'ty</v>
      </c>
      <c r="N142" s="33" t="str">
        <f t="shared" si="37"/>
        <v>45680bulk</v>
      </c>
      <c r="O142" s="39">
        <v>160</v>
      </c>
      <c r="P142" s="235" t="s">
        <v>201</v>
      </c>
      <c r="Q142" s="168" t="s">
        <v>694</v>
      </c>
      <c r="R142" s="169"/>
      <c r="S142" s="39"/>
      <c r="T142" s="119" t="s">
        <v>676</v>
      </c>
      <c r="U142" s="258">
        <v>115368</v>
      </c>
      <c r="V142" s="262">
        <v>4600</v>
      </c>
      <c r="W142" s="258">
        <f t="shared" si="39"/>
        <v>25.08</v>
      </c>
      <c r="X142" s="45" t="s">
        <v>688</v>
      </c>
      <c r="Y142" s="43"/>
      <c r="Z142" s="43"/>
      <c r="AA142" s="43"/>
      <c r="AB142" s="43"/>
      <c r="AC142" s="43"/>
    </row>
    <row r="143" spans="1:29" ht="12.9" customHeight="1">
      <c r="A143" s="272">
        <v>45680</v>
      </c>
      <c r="B143" s="111" t="s">
        <v>3653</v>
      </c>
      <c r="C143" s="111" t="s">
        <v>720</v>
      </c>
      <c r="D143" s="111" t="s">
        <v>678</v>
      </c>
      <c r="E143" s="111"/>
      <c r="F143" s="111">
        <v>1</v>
      </c>
      <c r="G143" s="111"/>
      <c r="H143" s="111">
        <v>23</v>
      </c>
      <c r="I143" s="116">
        <v>920</v>
      </c>
      <c r="J143" s="118"/>
      <c r="K143" s="33"/>
      <c r="L143" s="44">
        <f t="shared" si="38"/>
        <v>1</v>
      </c>
      <c r="M143" s="33" t="str">
        <f t="shared" si="36"/>
        <v>45680Container q'ty</v>
      </c>
      <c r="N143" s="33" t="str">
        <f t="shared" si="37"/>
        <v>45680bulk</v>
      </c>
      <c r="O143" s="39">
        <v>160</v>
      </c>
      <c r="P143" s="235" t="s">
        <v>201</v>
      </c>
      <c r="Q143" s="168" t="s">
        <v>694</v>
      </c>
      <c r="R143" s="169"/>
      <c r="S143" s="39"/>
      <c r="T143" s="119" t="s">
        <v>676</v>
      </c>
      <c r="U143" s="258"/>
      <c r="V143" s="262"/>
      <c r="W143" s="258">
        <f t="shared" si="39"/>
        <v>0</v>
      </c>
      <c r="X143" s="45" t="s">
        <v>692</v>
      </c>
      <c r="Y143" s="43"/>
      <c r="Z143" s="43"/>
      <c r="AA143" s="43"/>
      <c r="AB143" s="43"/>
      <c r="AC143" s="43"/>
    </row>
    <row r="144" spans="1:29" ht="12.9" customHeight="1">
      <c r="A144" s="272">
        <v>45680</v>
      </c>
      <c r="B144" s="111" t="s">
        <v>3653</v>
      </c>
      <c r="C144" s="111" t="s">
        <v>721</v>
      </c>
      <c r="D144" s="111" t="s">
        <v>680</v>
      </c>
      <c r="E144" s="111"/>
      <c r="F144" s="111">
        <v>1</v>
      </c>
      <c r="G144" s="111"/>
      <c r="H144" s="111">
        <v>23</v>
      </c>
      <c r="I144" s="116">
        <v>920</v>
      </c>
      <c r="J144" s="118"/>
      <c r="K144" s="33"/>
      <c r="L144" s="44">
        <f t="shared" si="38"/>
        <v>1</v>
      </c>
      <c r="M144" s="33" t="str">
        <f t="shared" si="36"/>
        <v>45680Container q'ty</v>
      </c>
      <c r="N144" s="33" t="str">
        <f t="shared" si="37"/>
        <v>45680bulk</v>
      </c>
      <c r="O144" s="39">
        <v>160</v>
      </c>
      <c r="P144" s="235" t="s">
        <v>201</v>
      </c>
      <c r="Q144" s="168" t="s">
        <v>694</v>
      </c>
      <c r="R144" s="169"/>
      <c r="S144" s="39"/>
      <c r="T144" s="119" t="s">
        <v>676</v>
      </c>
      <c r="U144" s="258"/>
      <c r="V144" s="262"/>
      <c r="W144" s="258">
        <f t="shared" si="39"/>
        <v>0</v>
      </c>
      <c r="X144" s="45" t="s">
        <v>691</v>
      </c>
      <c r="Y144" s="43"/>
      <c r="Z144" s="43"/>
      <c r="AA144" s="43"/>
      <c r="AB144" s="43"/>
      <c r="AC144" s="43"/>
    </row>
    <row r="145" spans="1:29" ht="12.9" customHeight="1">
      <c r="A145" s="272">
        <v>45680</v>
      </c>
      <c r="B145" s="111" t="s">
        <v>318</v>
      </c>
      <c r="C145" s="111" t="s">
        <v>614</v>
      </c>
      <c r="D145" s="111" t="s">
        <v>615</v>
      </c>
      <c r="E145" s="111">
        <v>1</v>
      </c>
      <c r="F145" s="111"/>
      <c r="G145" s="111"/>
      <c r="H145" s="111">
        <v>16</v>
      </c>
      <c r="I145" s="116"/>
      <c r="J145" s="118">
        <v>960</v>
      </c>
      <c r="K145" s="33"/>
      <c r="L145" s="44">
        <f t="shared" si="38"/>
        <v>1</v>
      </c>
      <c r="M145" s="33" t="str">
        <f t="shared" si="36"/>
        <v>45680Container q'ty</v>
      </c>
      <c r="N145" s="33" t="str">
        <f t="shared" si="37"/>
        <v xml:space="preserve">45680Pallet </v>
      </c>
      <c r="O145" s="39">
        <v>40</v>
      </c>
      <c r="P145" s="33" t="s">
        <v>202</v>
      </c>
      <c r="Q145" s="168" t="s">
        <v>279</v>
      </c>
      <c r="R145" s="169"/>
      <c r="S145" s="39"/>
      <c r="T145" s="119" t="s">
        <v>514</v>
      </c>
      <c r="U145" s="258"/>
      <c r="V145" s="262"/>
      <c r="W145" s="258">
        <f t="shared" si="39"/>
        <v>0</v>
      </c>
      <c r="X145" s="45" t="s">
        <v>533</v>
      </c>
      <c r="Y145" s="43"/>
      <c r="Z145" s="43"/>
      <c r="AA145" s="43"/>
      <c r="AB145" s="43"/>
      <c r="AC145" s="43"/>
    </row>
    <row r="146" spans="1:29" ht="12.9" customHeight="1">
      <c r="A146" s="272">
        <v>45680</v>
      </c>
      <c r="B146" s="111" t="s">
        <v>3493</v>
      </c>
      <c r="C146" s="111" t="s">
        <v>650</v>
      </c>
      <c r="D146" s="111" t="s">
        <v>651</v>
      </c>
      <c r="E146" s="111">
        <v>1</v>
      </c>
      <c r="F146" s="111"/>
      <c r="G146" s="111"/>
      <c r="H146" s="111">
        <v>40</v>
      </c>
      <c r="I146" s="116"/>
      <c r="J146" s="118">
        <f>2160*40</f>
        <v>86400</v>
      </c>
      <c r="K146" s="33"/>
      <c r="L146" s="44">
        <f t="shared" si="38"/>
        <v>1</v>
      </c>
      <c r="M146" s="33" t="str">
        <f t="shared" si="36"/>
        <v>45680Container q'ty</v>
      </c>
      <c r="N146" s="33" t="str">
        <f t="shared" si="37"/>
        <v xml:space="preserve">45680Pallet </v>
      </c>
      <c r="O146" s="39">
        <v>40</v>
      </c>
      <c r="P146" s="33" t="s">
        <v>202</v>
      </c>
      <c r="Q146" s="168" t="s">
        <v>462</v>
      </c>
      <c r="R146" s="169"/>
      <c r="S146" s="39"/>
      <c r="T146" s="119" t="s">
        <v>649</v>
      </c>
      <c r="U146" s="258"/>
      <c r="V146" s="262"/>
      <c r="W146" s="258">
        <f t="shared" si="39"/>
        <v>0</v>
      </c>
      <c r="X146" s="45" t="s">
        <v>658</v>
      </c>
      <c r="Y146" s="43"/>
      <c r="Z146" s="43"/>
      <c r="AA146" s="43"/>
      <c r="AB146" s="43"/>
      <c r="AC146" s="43"/>
    </row>
    <row r="147" spans="1:29" ht="12.9" customHeight="1">
      <c r="A147" s="272">
        <v>45680</v>
      </c>
      <c r="B147" s="111" t="s">
        <v>3493</v>
      </c>
      <c r="C147" s="111" t="s">
        <v>647</v>
      </c>
      <c r="D147" s="111" t="s">
        <v>648</v>
      </c>
      <c r="E147" s="111">
        <v>1</v>
      </c>
      <c r="F147" s="111"/>
      <c r="G147" s="111"/>
      <c r="H147" s="111">
        <v>16</v>
      </c>
      <c r="I147" s="116"/>
      <c r="J147" s="118">
        <v>16</v>
      </c>
      <c r="K147" s="33"/>
      <c r="L147" s="44">
        <f t="shared" si="38"/>
        <v>1</v>
      </c>
      <c r="M147" s="33" t="str">
        <f t="shared" si="36"/>
        <v>45680Container q'ty</v>
      </c>
      <c r="N147" s="33" t="str">
        <f t="shared" si="37"/>
        <v xml:space="preserve">45680Pallet </v>
      </c>
      <c r="O147" s="39">
        <v>40</v>
      </c>
      <c r="P147" s="33" t="s">
        <v>202</v>
      </c>
      <c r="Q147" s="168" t="s">
        <v>537</v>
      </c>
      <c r="R147" s="169"/>
      <c r="S147" s="39"/>
      <c r="T147" s="119" t="s">
        <v>646</v>
      </c>
      <c r="U147" s="258"/>
      <c r="V147" s="262"/>
      <c r="W147" s="258">
        <f t="shared" si="39"/>
        <v>0</v>
      </c>
      <c r="X147" s="45" t="s">
        <v>657</v>
      </c>
      <c r="Y147" s="43"/>
      <c r="Z147" s="43"/>
      <c r="AA147" s="43"/>
      <c r="AB147" s="43"/>
      <c r="AC147" s="43"/>
    </row>
    <row r="148" spans="1:29" ht="12.9" customHeight="1">
      <c r="A148" s="272">
        <v>45680</v>
      </c>
      <c r="B148" s="111" t="s">
        <v>242</v>
      </c>
      <c r="C148" s="111" t="s">
        <v>402</v>
      </c>
      <c r="D148" s="111"/>
      <c r="E148" s="111"/>
      <c r="F148" s="111"/>
      <c r="G148" s="111">
        <v>1</v>
      </c>
      <c r="H148" s="111">
        <v>5</v>
      </c>
      <c r="I148" s="184"/>
      <c r="J148" s="118">
        <v>5</v>
      </c>
      <c r="K148" s="33"/>
      <c r="L148" s="44">
        <f t="shared" si="38"/>
        <v>0</v>
      </c>
      <c r="M148" s="33" t="str">
        <f t="shared" si="36"/>
        <v>45680Container q'ty</v>
      </c>
      <c r="N148" s="33" t="str">
        <f t="shared" si="37"/>
        <v xml:space="preserve">45680Pallet </v>
      </c>
      <c r="O148" s="39">
        <v>5</v>
      </c>
      <c r="P148" s="33" t="s">
        <v>202</v>
      </c>
      <c r="Q148" s="168" t="s">
        <v>403</v>
      </c>
      <c r="R148" s="169"/>
      <c r="S148" s="39"/>
      <c r="T148" s="119" t="s">
        <v>618</v>
      </c>
      <c r="U148" s="258"/>
      <c r="V148" s="262"/>
      <c r="W148" s="258">
        <f t="shared" si="39"/>
        <v>0</v>
      </c>
      <c r="X148" s="45" t="s">
        <v>512</v>
      </c>
      <c r="Y148" s="43"/>
      <c r="Z148" s="43"/>
      <c r="AB148" s="43"/>
      <c r="AC148" s="43"/>
    </row>
    <row r="149" spans="1:29" ht="12.9" customHeight="1">
      <c r="A149" s="272">
        <v>45681</v>
      </c>
      <c r="B149" s="111" t="s">
        <v>195</v>
      </c>
      <c r="C149" s="111" t="s">
        <v>713</v>
      </c>
      <c r="D149" s="111" t="s">
        <v>589</v>
      </c>
      <c r="E149" s="111"/>
      <c r="F149" s="111">
        <v>1</v>
      </c>
      <c r="G149" s="111"/>
      <c r="H149" s="111">
        <v>10</v>
      </c>
      <c r="I149" s="111">
        <v>10</v>
      </c>
      <c r="J149" s="118"/>
      <c r="K149" s="33"/>
      <c r="L149" s="44">
        <f t="shared" si="38"/>
        <v>1</v>
      </c>
      <c r="M149" s="33" t="str">
        <f t="shared" si="36"/>
        <v>45681Container q'ty</v>
      </c>
      <c r="N149" s="33" t="str">
        <f t="shared" si="37"/>
        <v xml:space="preserve">45681Pallet </v>
      </c>
      <c r="O149" s="39">
        <v>20</v>
      </c>
      <c r="P149" s="33" t="s">
        <v>202</v>
      </c>
      <c r="Q149" s="168" t="s">
        <v>591</v>
      </c>
      <c r="R149" s="169"/>
      <c r="S149" s="39"/>
      <c r="T149" s="119" t="s">
        <v>669</v>
      </c>
      <c r="U149" s="258"/>
      <c r="V149" s="262"/>
      <c r="W149" s="258">
        <f t="shared" ref="W149:W159" si="40">IFERROR(U149/V149,0)</f>
        <v>0</v>
      </c>
      <c r="X149" s="45"/>
      <c r="Y149" s="43"/>
      <c r="Z149" s="43"/>
      <c r="AA149" s="43"/>
      <c r="AB149" s="43"/>
      <c r="AC149" s="43"/>
    </row>
    <row r="150" spans="1:29" ht="12.9" customHeight="1">
      <c r="A150" s="272">
        <v>45681</v>
      </c>
      <c r="B150" s="111" t="s">
        <v>3654</v>
      </c>
      <c r="C150" s="111" t="s">
        <v>716</v>
      </c>
      <c r="D150" s="111" t="s">
        <v>683</v>
      </c>
      <c r="E150" s="111"/>
      <c r="F150" s="111">
        <v>1</v>
      </c>
      <c r="G150" s="111"/>
      <c r="H150" s="111">
        <v>23</v>
      </c>
      <c r="I150" s="116">
        <v>920</v>
      </c>
      <c r="J150" s="118"/>
      <c r="K150" s="33"/>
      <c r="L150" s="44">
        <f t="shared" si="38"/>
        <v>1</v>
      </c>
      <c r="M150" s="33" t="str">
        <f t="shared" si="36"/>
        <v>45681Container q'ty</v>
      </c>
      <c r="N150" s="33" t="str">
        <f t="shared" si="37"/>
        <v>45681bulk</v>
      </c>
      <c r="O150" s="39">
        <v>160</v>
      </c>
      <c r="P150" s="235" t="s">
        <v>201</v>
      </c>
      <c r="Q150" s="168" t="s">
        <v>693</v>
      </c>
      <c r="R150" s="169"/>
      <c r="S150" s="39"/>
      <c r="T150" s="119" t="s">
        <v>676</v>
      </c>
      <c r="U150" s="258"/>
      <c r="V150" s="262"/>
      <c r="W150" s="258">
        <f t="shared" si="40"/>
        <v>0</v>
      </c>
      <c r="X150" s="45" t="s">
        <v>690</v>
      </c>
      <c r="Y150" s="43"/>
      <c r="Z150" s="43"/>
      <c r="AA150" s="43"/>
      <c r="AB150" s="43"/>
      <c r="AC150" s="43"/>
    </row>
    <row r="151" spans="1:29" ht="12.9" customHeight="1">
      <c r="A151" s="272">
        <v>45681</v>
      </c>
      <c r="B151" s="111" t="s">
        <v>3654</v>
      </c>
      <c r="C151" s="111" t="s">
        <v>717</v>
      </c>
      <c r="D151" s="111" t="s">
        <v>685</v>
      </c>
      <c r="E151" s="111"/>
      <c r="F151" s="111">
        <v>1</v>
      </c>
      <c r="G151" s="111"/>
      <c r="H151" s="111">
        <v>23</v>
      </c>
      <c r="I151" s="116">
        <v>920</v>
      </c>
      <c r="J151" s="118"/>
      <c r="K151" s="33"/>
      <c r="L151" s="44">
        <f t="shared" si="38"/>
        <v>1</v>
      </c>
      <c r="M151" s="33" t="str">
        <f t="shared" si="36"/>
        <v>45681Container q'ty</v>
      </c>
      <c r="N151" s="33" t="str">
        <f t="shared" si="37"/>
        <v>45681bulk</v>
      </c>
      <c r="O151" s="39">
        <v>160</v>
      </c>
      <c r="P151" s="235" t="s">
        <v>201</v>
      </c>
      <c r="Q151" s="168" t="s">
        <v>693</v>
      </c>
      <c r="R151" s="169"/>
      <c r="S151" s="39"/>
      <c r="T151" s="119" t="s">
        <v>676</v>
      </c>
      <c r="U151" s="258"/>
      <c r="V151" s="262"/>
      <c r="W151" s="258">
        <f t="shared" si="40"/>
        <v>0</v>
      </c>
      <c r="X151" s="45" t="s">
        <v>696</v>
      </c>
      <c r="Y151" s="43"/>
      <c r="Z151" s="43"/>
      <c r="AA151" s="43"/>
      <c r="AB151" s="43"/>
      <c r="AC151" s="43"/>
    </row>
    <row r="152" spans="1:29" ht="12.9" customHeight="1">
      <c r="A152" s="272">
        <v>45681</v>
      </c>
      <c r="B152" s="111" t="s">
        <v>3653</v>
      </c>
      <c r="C152" s="111" t="s">
        <v>722</v>
      </c>
      <c r="D152" s="111" t="s">
        <v>682</v>
      </c>
      <c r="E152" s="111"/>
      <c r="F152" s="111">
        <v>1</v>
      </c>
      <c r="G152" s="111"/>
      <c r="H152" s="111">
        <v>23</v>
      </c>
      <c r="I152" s="116">
        <v>920</v>
      </c>
      <c r="J152" s="118"/>
      <c r="K152" s="33"/>
      <c r="L152" s="44">
        <f t="shared" ref="L152:L159" si="41">SUM(E152:F152)</f>
        <v>1</v>
      </c>
      <c r="M152" s="33" t="str">
        <f t="shared" ref="M152:M159" si="42">A152&amp;$O$1</f>
        <v>45681Container q'ty</v>
      </c>
      <c r="N152" s="33" t="str">
        <f t="shared" ref="N152:N159" si="43">A152&amp;P152</f>
        <v>45681bulk</v>
      </c>
      <c r="O152" s="39">
        <v>160</v>
      </c>
      <c r="P152" s="235" t="s">
        <v>201</v>
      </c>
      <c r="Q152" s="168" t="s">
        <v>694</v>
      </c>
      <c r="R152" s="169"/>
      <c r="S152" s="39"/>
      <c r="T152" s="119" t="s">
        <v>676</v>
      </c>
      <c r="U152" s="258"/>
      <c r="V152" s="262"/>
      <c r="W152" s="258">
        <f t="shared" si="40"/>
        <v>0</v>
      </c>
      <c r="X152" s="45" t="s">
        <v>695</v>
      </c>
      <c r="Y152" s="43"/>
      <c r="Z152" s="43"/>
      <c r="AA152" s="43"/>
      <c r="AB152" s="43"/>
      <c r="AC152" s="43"/>
    </row>
    <row r="153" spans="1:29" ht="12.9" customHeight="1">
      <c r="A153" s="272">
        <v>45681</v>
      </c>
      <c r="B153" s="111" t="s">
        <v>789</v>
      </c>
      <c r="C153" s="111" t="s">
        <v>616</v>
      </c>
      <c r="D153" s="111" t="s">
        <v>617</v>
      </c>
      <c r="E153" s="111">
        <v>1</v>
      </c>
      <c r="F153" s="111"/>
      <c r="G153" s="111"/>
      <c r="H153" s="111">
        <v>16</v>
      </c>
      <c r="I153" s="116"/>
      <c r="J153" s="118">
        <v>960</v>
      </c>
      <c r="K153" s="33"/>
      <c r="L153" s="44">
        <f t="shared" si="41"/>
        <v>1</v>
      </c>
      <c r="M153" s="33" t="str">
        <f t="shared" si="42"/>
        <v>45681Container q'ty</v>
      </c>
      <c r="N153" s="33" t="str">
        <f t="shared" si="43"/>
        <v xml:space="preserve">45681Pallet </v>
      </c>
      <c r="O153" s="39">
        <v>40</v>
      </c>
      <c r="P153" s="33" t="s">
        <v>202</v>
      </c>
      <c r="Q153" s="168" t="s">
        <v>279</v>
      </c>
      <c r="R153" s="169"/>
      <c r="S153" s="39"/>
      <c r="T153" s="119" t="s">
        <v>514</v>
      </c>
      <c r="U153" s="258"/>
      <c r="V153" s="262"/>
      <c r="W153" s="258">
        <f t="shared" si="40"/>
        <v>0</v>
      </c>
      <c r="X153" s="45" t="s">
        <v>533</v>
      </c>
      <c r="Y153" s="43"/>
      <c r="Z153" s="43"/>
      <c r="AA153" s="43"/>
      <c r="AB153" s="43"/>
      <c r="AC153" s="43"/>
    </row>
    <row r="154" spans="1:29" ht="12.9" customHeight="1">
      <c r="A154" s="272">
        <v>45681</v>
      </c>
      <c r="B154" s="111" t="s">
        <v>3493</v>
      </c>
      <c r="C154" s="111" t="s">
        <v>674</v>
      </c>
      <c r="D154" s="111">
        <v>959253</v>
      </c>
      <c r="E154" s="111">
        <v>1</v>
      </c>
      <c r="F154" s="111"/>
      <c r="G154" s="111"/>
      <c r="H154" s="111">
        <v>18</v>
      </c>
      <c r="I154" s="116"/>
      <c r="J154" s="111">
        <v>18</v>
      </c>
      <c r="K154" s="33"/>
      <c r="L154" s="44">
        <f t="shared" si="41"/>
        <v>1</v>
      </c>
      <c r="M154" s="33" t="str">
        <f t="shared" si="42"/>
        <v>45681Container q'ty</v>
      </c>
      <c r="N154" s="33" t="str">
        <f t="shared" si="43"/>
        <v xml:space="preserve">45681Pallet </v>
      </c>
      <c r="O154" s="39">
        <v>40</v>
      </c>
      <c r="P154" s="33" t="s">
        <v>202</v>
      </c>
      <c r="Q154" s="168" t="s">
        <v>439</v>
      </c>
      <c r="R154" s="169"/>
      <c r="S154" s="39"/>
      <c r="T154" s="119" t="s">
        <v>673</v>
      </c>
      <c r="U154" s="258"/>
      <c r="V154" s="262"/>
      <c r="W154" s="258">
        <f t="shared" si="40"/>
        <v>0</v>
      </c>
      <c r="X154" s="45" t="s">
        <v>726</v>
      </c>
      <c r="Y154" s="43"/>
      <c r="Z154" s="43"/>
      <c r="AA154" s="43"/>
      <c r="AB154" s="43"/>
      <c r="AC154" s="43"/>
    </row>
    <row r="155" spans="1:29" ht="12.9" customHeight="1">
      <c r="A155" s="272">
        <v>45681</v>
      </c>
      <c r="B155" s="111" t="s">
        <v>3493</v>
      </c>
      <c r="C155" s="111" t="s">
        <v>675</v>
      </c>
      <c r="D155" s="111">
        <v>959319</v>
      </c>
      <c r="E155" s="111">
        <v>1</v>
      </c>
      <c r="F155" s="111"/>
      <c r="G155" s="111"/>
      <c r="H155" s="111">
        <v>18</v>
      </c>
      <c r="I155" s="116"/>
      <c r="J155" s="111">
        <v>18</v>
      </c>
      <c r="K155" s="33"/>
      <c r="L155" s="44">
        <f t="shared" si="41"/>
        <v>1</v>
      </c>
      <c r="M155" s="33" t="str">
        <f t="shared" si="42"/>
        <v>45681Container q'ty</v>
      </c>
      <c r="N155" s="33" t="str">
        <f t="shared" si="43"/>
        <v xml:space="preserve">45681Pallet </v>
      </c>
      <c r="O155" s="39">
        <v>40</v>
      </c>
      <c r="P155" s="33" t="s">
        <v>202</v>
      </c>
      <c r="Q155" s="168" t="s">
        <v>439</v>
      </c>
      <c r="R155" s="169"/>
      <c r="S155" s="39"/>
      <c r="T155" s="119" t="s">
        <v>673</v>
      </c>
      <c r="U155" s="258"/>
      <c r="V155" s="262"/>
      <c r="W155" s="258">
        <f t="shared" si="40"/>
        <v>0</v>
      </c>
      <c r="X155" s="45" t="s">
        <v>727</v>
      </c>
      <c r="Y155" s="43"/>
      <c r="Z155" s="43"/>
      <c r="AA155" s="43"/>
      <c r="AB155" s="43"/>
      <c r="AC155" s="43"/>
    </row>
    <row r="156" spans="1:29" ht="12.9" customHeight="1">
      <c r="A156" s="272">
        <v>45681</v>
      </c>
      <c r="B156" s="111" t="s">
        <v>383</v>
      </c>
      <c r="C156" s="111" t="s">
        <v>703</v>
      </c>
      <c r="D156" s="111" t="s">
        <v>704</v>
      </c>
      <c r="E156" s="111"/>
      <c r="F156" s="111">
        <v>1</v>
      </c>
      <c r="G156" s="111"/>
      <c r="H156" s="111">
        <v>1</v>
      </c>
      <c r="I156" s="116">
        <v>100</v>
      </c>
      <c r="J156" s="118"/>
      <c r="K156" s="33"/>
      <c r="L156" s="44">
        <f t="shared" si="41"/>
        <v>1</v>
      </c>
      <c r="M156" s="33" t="str">
        <f t="shared" si="42"/>
        <v>45681Container q'ty</v>
      </c>
      <c r="N156" s="33" t="str">
        <f t="shared" si="43"/>
        <v>45681bulk</v>
      </c>
      <c r="O156" s="39">
        <v>180</v>
      </c>
      <c r="P156" s="235" t="s">
        <v>201</v>
      </c>
      <c r="Q156" s="168" t="s">
        <v>697</v>
      </c>
      <c r="R156" s="169"/>
      <c r="S156" s="39"/>
      <c r="T156" s="119" t="s">
        <v>702</v>
      </c>
      <c r="U156" s="258">
        <v>21170</v>
      </c>
      <c r="V156" s="262">
        <v>1960</v>
      </c>
      <c r="W156" s="258">
        <f t="shared" si="40"/>
        <v>10.801020408163266</v>
      </c>
      <c r="X156" s="45"/>
      <c r="Y156" s="43"/>
      <c r="Z156" s="43"/>
      <c r="AA156" s="43"/>
      <c r="AB156" s="43"/>
      <c r="AC156" s="43"/>
    </row>
    <row r="157" spans="1:29" ht="12.9" customHeight="1">
      <c r="A157" s="272">
        <v>45681</v>
      </c>
      <c r="B157" s="111" t="s">
        <v>383</v>
      </c>
      <c r="C157" s="111" t="s">
        <v>703</v>
      </c>
      <c r="D157" s="111" t="s">
        <v>704</v>
      </c>
      <c r="E157" s="111"/>
      <c r="F157" s="151"/>
      <c r="G157" s="111"/>
      <c r="H157" s="111">
        <v>5</v>
      </c>
      <c r="I157" s="116">
        <v>600</v>
      </c>
      <c r="J157" s="118"/>
      <c r="K157" s="33"/>
      <c r="L157" s="44">
        <f t="shared" si="41"/>
        <v>0</v>
      </c>
      <c r="M157" s="33" t="str">
        <f t="shared" si="42"/>
        <v>45681Container q'ty</v>
      </c>
      <c r="N157" s="33" t="str">
        <f t="shared" si="43"/>
        <v>45681bulk</v>
      </c>
      <c r="O157" s="39"/>
      <c r="P157" s="235" t="s">
        <v>201</v>
      </c>
      <c r="Q157" s="168" t="s">
        <v>698</v>
      </c>
      <c r="R157" s="169"/>
      <c r="S157" s="39"/>
      <c r="T157" s="119" t="s">
        <v>702</v>
      </c>
      <c r="U157" s="258"/>
      <c r="V157" s="262"/>
      <c r="W157" s="258">
        <f t="shared" si="40"/>
        <v>0</v>
      </c>
      <c r="X157" s="45"/>
      <c r="Y157" s="43"/>
      <c r="Z157" s="43"/>
      <c r="AA157" s="43"/>
      <c r="AB157" s="43"/>
      <c r="AC157" s="43"/>
    </row>
    <row r="158" spans="1:29" ht="12.9" customHeight="1">
      <c r="A158" s="272">
        <v>45681</v>
      </c>
      <c r="B158" s="111" t="s">
        <v>383</v>
      </c>
      <c r="C158" s="111" t="s">
        <v>703</v>
      </c>
      <c r="D158" s="111" t="s">
        <v>704</v>
      </c>
      <c r="E158" s="111"/>
      <c r="F158" s="151"/>
      <c r="G158" s="111"/>
      <c r="H158" s="111">
        <v>2</v>
      </c>
      <c r="I158" s="116">
        <v>200</v>
      </c>
      <c r="J158" s="118"/>
      <c r="K158" s="33"/>
      <c r="L158" s="44">
        <f t="shared" si="41"/>
        <v>0</v>
      </c>
      <c r="M158" s="33" t="str">
        <f t="shared" si="42"/>
        <v>45681Container q'ty</v>
      </c>
      <c r="N158" s="33" t="str">
        <f t="shared" si="43"/>
        <v>45681bulk</v>
      </c>
      <c r="O158" s="39"/>
      <c r="P158" s="235" t="s">
        <v>201</v>
      </c>
      <c r="Q158" s="168" t="s">
        <v>699</v>
      </c>
      <c r="R158" s="169"/>
      <c r="S158" s="39"/>
      <c r="T158" s="119" t="s">
        <v>702</v>
      </c>
      <c r="U158" s="258"/>
      <c r="V158" s="262"/>
      <c r="W158" s="258">
        <f t="shared" si="40"/>
        <v>0</v>
      </c>
      <c r="X158" s="45"/>
      <c r="Y158" s="43"/>
      <c r="Z158" s="43"/>
      <c r="AA158" s="43"/>
      <c r="AB158" s="43"/>
      <c r="AC158" s="43"/>
    </row>
    <row r="159" spans="1:29" ht="12.9" customHeight="1">
      <c r="A159" s="272">
        <v>45681</v>
      </c>
      <c r="B159" s="111" t="s">
        <v>383</v>
      </c>
      <c r="C159" s="111" t="s">
        <v>703</v>
      </c>
      <c r="D159" s="111" t="s">
        <v>704</v>
      </c>
      <c r="E159" s="111"/>
      <c r="F159" s="151"/>
      <c r="G159" s="111"/>
      <c r="H159" s="111">
        <v>9</v>
      </c>
      <c r="I159" s="116">
        <v>1000</v>
      </c>
      <c r="J159" s="118"/>
      <c r="K159" s="33"/>
      <c r="L159" s="44">
        <f t="shared" si="41"/>
        <v>0</v>
      </c>
      <c r="M159" s="33" t="str">
        <f t="shared" si="42"/>
        <v>45681Container q'ty</v>
      </c>
      <c r="N159" s="33" t="str">
        <f t="shared" si="43"/>
        <v>45681bulk</v>
      </c>
      <c r="O159" s="39"/>
      <c r="P159" s="235" t="s">
        <v>201</v>
      </c>
      <c r="Q159" s="168" t="s">
        <v>700</v>
      </c>
      <c r="R159" s="169"/>
      <c r="S159" s="39"/>
      <c r="T159" s="119" t="s">
        <v>702</v>
      </c>
      <c r="U159" s="258"/>
      <c r="V159" s="262"/>
      <c r="W159" s="258">
        <f t="shared" si="40"/>
        <v>0</v>
      </c>
      <c r="X159" s="45"/>
      <c r="Y159" s="43"/>
      <c r="Z159" s="43"/>
      <c r="AA159" s="43"/>
      <c r="AB159" s="43"/>
      <c r="AC159" s="43"/>
    </row>
    <row r="160" spans="1:29" ht="12.9" customHeight="1">
      <c r="A160" s="272">
        <v>45681</v>
      </c>
      <c r="B160" s="111" t="s">
        <v>383</v>
      </c>
      <c r="C160" s="111" t="s">
        <v>703</v>
      </c>
      <c r="D160" s="111" t="s">
        <v>704</v>
      </c>
      <c r="E160" s="111"/>
      <c r="F160" s="151"/>
      <c r="G160" s="111"/>
      <c r="H160" s="111">
        <v>1</v>
      </c>
      <c r="I160" s="116">
        <v>60</v>
      </c>
      <c r="J160" s="118"/>
      <c r="K160" s="33"/>
      <c r="L160" s="44">
        <f>SUM(E160:F160)</f>
        <v>0</v>
      </c>
      <c r="M160" s="33" t="str">
        <f t="shared" ref="M160:M167" si="44">A160&amp;$O$1</f>
        <v>45681Container q'ty</v>
      </c>
      <c r="N160" s="33" t="str">
        <f t="shared" ref="N160:N167" si="45">A160&amp;P160</f>
        <v>45681bulk</v>
      </c>
      <c r="O160" s="39"/>
      <c r="P160" s="235" t="s">
        <v>201</v>
      </c>
      <c r="Q160" s="168" t="s">
        <v>701</v>
      </c>
      <c r="R160" s="169"/>
      <c r="S160" s="39"/>
      <c r="T160" s="119" t="s">
        <v>702</v>
      </c>
      <c r="U160" s="258"/>
      <c r="V160" s="262"/>
      <c r="W160" s="258">
        <f t="shared" ref="W160:W167" si="46">IFERROR(U160/V160,0)</f>
        <v>0</v>
      </c>
      <c r="X160" s="45"/>
      <c r="Y160" s="43"/>
      <c r="Z160" s="43"/>
      <c r="AA160" s="43"/>
      <c r="AB160" s="43"/>
      <c r="AC160" s="43"/>
    </row>
    <row r="161" spans="1:29" ht="12.9" customHeight="1">
      <c r="A161" s="272">
        <v>45681</v>
      </c>
      <c r="B161" s="111" t="s">
        <v>383</v>
      </c>
      <c r="C161" s="111" t="s">
        <v>706</v>
      </c>
      <c r="D161" s="111" t="s">
        <v>707</v>
      </c>
      <c r="E161" s="111"/>
      <c r="F161" s="111">
        <v>1</v>
      </c>
      <c r="G161" s="111"/>
      <c r="H161" s="111">
        <v>9</v>
      </c>
      <c r="I161" s="116">
        <v>700</v>
      </c>
      <c r="J161" s="118"/>
      <c r="K161" s="33"/>
      <c r="L161" s="44">
        <f>SUM(E161:F161)</f>
        <v>1</v>
      </c>
      <c r="M161" s="33" t="str">
        <f t="shared" si="44"/>
        <v>45681Container q'ty</v>
      </c>
      <c r="N161" s="33" t="str">
        <f t="shared" si="45"/>
        <v>45681bulk</v>
      </c>
      <c r="O161" s="39">
        <v>180</v>
      </c>
      <c r="P161" s="235" t="s">
        <v>201</v>
      </c>
      <c r="Q161" s="168" t="s">
        <v>384</v>
      </c>
      <c r="R161" s="169"/>
      <c r="S161" s="39"/>
      <c r="T161" s="119" t="s">
        <v>705</v>
      </c>
      <c r="U161" s="258">
        <v>23875</v>
      </c>
      <c r="V161" s="262">
        <v>1710</v>
      </c>
      <c r="W161" s="258">
        <f t="shared" si="46"/>
        <v>13.961988304093568</v>
      </c>
      <c r="X161" s="45"/>
      <c r="Y161" s="43"/>
      <c r="Z161" s="43"/>
      <c r="AA161" s="43"/>
      <c r="AB161" s="43"/>
      <c r="AC161" s="43"/>
    </row>
    <row r="162" spans="1:29" ht="12.9" customHeight="1">
      <c r="A162" s="272">
        <v>45681</v>
      </c>
      <c r="B162" s="111" t="s">
        <v>383</v>
      </c>
      <c r="C162" s="111" t="s">
        <v>706</v>
      </c>
      <c r="D162" s="111" t="s">
        <v>707</v>
      </c>
      <c r="E162" s="111"/>
      <c r="F162" s="151"/>
      <c r="G162" s="111"/>
      <c r="H162" s="111">
        <v>10</v>
      </c>
      <c r="I162" s="116">
        <v>800</v>
      </c>
      <c r="J162" s="118"/>
      <c r="K162" s="33"/>
      <c r="L162" s="44">
        <f>SUM(E162:F162)</f>
        <v>0</v>
      </c>
      <c r="M162" s="33" t="str">
        <f t="shared" si="44"/>
        <v>45681Container q'ty</v>
      </c>
      <c r="N162" s="33" t="str">
        <f t="shared" si="45"/>
        <v>45681bulk</v>
      </c>
      <c r="O162" s="39"/>
      <c r="P162" s="235" t="s">
        <v>201</v>
      </c>
      <c r="Q162" s="168" t="s">
        <v>385</v>
      </c>
      <c r="R162" s="169"/>
      <c r="S162" s="39"/>
      <c r="T162" s="119" t="s">
        <v>705</v>
      </c>
      <c r="U162" s="258"/>
      <c r="V162" s="262"/>
      <c r="W162" s="258">
        <f t="shared" si="46"/>
        <v>0</v>
      </c>
      <c r="X162" s="45"/>
      <c r="Y162" s="43"/>
      <c r="Z162" s="43"/>
      <c r="AA162" s="43"/>
      <c r="AB162" s="43"/>
      <c r="AC162" s="43"/>
    </row>
    <row r="163" spans="1:29" ht="12.9" customHeight="1">
      <c r="A163" s="272">
        <v>45681</v>
      </c>
      <c r="B163" s="111" t="s">
        <v>383</v>
      </c>
      <c r="C163" s="111" t="s">
        <v>706</v>
      </c>
      <c r="D163" s="111" t="s">
        <v>707</v>
      </c>
      <c r="E163" s="111"/>
      <c r="F163" s="151"/>
      <c r="G163" s="111"/>
      <c r="H163" s="111">
        <v>2</v>
      </c>
      <c r="I163" s="116">
        <v>160</v>
      </c>
      <c r="J163" s="118"/>
      <c r="K163" s="33"/>
      <c r="L163" s="44">
        <f>SUM(E163:F163)</f>
        <v>0</v>
      </c>
      <c r="M163" s="33" t="str">
        <f t="shared" si="44"/>
        <v>45681Container q'ty</v>
      </c>
      <c r="N163" s="33" t="str">
        <f t="shared" si="45"/>
        <v>45681bulk</v>
      </c>
      <c r="O163" s="39"/>
      <c r="P163" s="235" t="s">
        <v>201</v>
      </c>
      <c r="Q163" s="168" t="s">
        <v>387</v>
      </c>
      <c r="R163" s="169"/>
      <c r="S163" s="39"/>
      <c r="T163" s="119" t="s">
        <v>705</v>
      </c>
      <c r="U163" s="258"/>
      <c r="V163" s="262"/>
      <c r="W163" s="258">
        <f t="shared" si="46"/>
        <v>0</v>
      </c>
      <c r="X163" s="45"/>
      <c r="Y163" s="43"/>
      <c r="Z163" s="43"/>
      <c r="AA163" s="43"/>
      <c r="AB163" s="43"/>
      <c r="AC163" s="43"/>
    </row>
    <row r="164" spans="1:29" ht="12.9" customHeight="1">
      <c r="A164" s="272">
        <v>45681</v>
      </c>
      <c r="B164" s="111" t="s">
        <v>383</v>
      </c>
      <c r="C164" s="111" t="s">
        <v>706</v>
      </c>
      <c r="D164" s="111" t="s">
        <v>707</v>
      </c>
      <c r="E164" s="111"/>
      <c r="F164" s="151"/>
      <c r="G164" s="111"/>
      <c r="H164" s="111">
        <v>1</v>
      </c>
      <c r="I164" s="116">
        <v>50</v>
      </c>
      <c r="J164" s="118"/>
      <c r="K164" s="33"/>
      <c r="L164" s="44">
        <f>SUM(E164:F164)</f>
        <v>0</v>
      </c>
      <c r="M164" s="33" t="str">
        <f t="shared" si="44"/>
        <v>45681Container q'ty</v>
      </c>
      <c r="N164" s="33" t="str">
        <f t="shared" si="45"/>
        <v>45681bulk</v>
      </c>
      <c r="O164" s="39"/>
      <c r="P164" s="235" t="s">
        <v>201</v>
      </c>
      <c r="Q164" s="168" t="s">
        <v>386</v>
      </c>
      <c r="R164" s="169"/>
      <c r="S164" s="39"/>
      <c r="T164" s="119" t="s">
        <v>705</v>
      </c>
      <c r="U164" s="258"/>
      <c r="V164" s="262"/>
      <c r="W164" s="258">
        <f t="shared" si="46"/>
        <v>0</v>
      </c>
      <c r="X164" s="45"/>
      <c r="Y164" s="43"/>
      <c r="Z164" s="43"/>
      <c r="AA164" s="43"/>
      <c r="AB164" s="43"/>
      <c r="AC164" s="43"/>
    </row>
    <row r="165" spans="1:29" ht="12.9" customHeight="1">
      <c r="A165" s="272">
        <v>45681</v>
      </c>
      <c r="B165" s="111" t="s">
        <v>151</v>
      </c>
      <c r="C165" s="111" t="s">
        <v>402</v>
      </c>
      <c r="D165" s="111"/>
      <c r="E165" s="111"/>
      <c r="F165" s="111"/>
      <c r="G165" s="111">
        <v>1</v>
      </c>
      <c r="H165" s="111">
        <v>3</v>
      </c>
      <c r="I165" s="116">
        <v>60</v>
      </c>
      <c r="J165" s="118"/>
      <c r="K165" s="33"/>
      <c r="L165" s="44">
        <f t="shared" ref="L165:L172" si="47">SUM(E165:F165)</f>
        <v>0</v>
      </c>
      <c r="M165" s="33" t="str">
        <f t="shared" si="44"/>
        <v>45681Container q'ty</v>
      </c>
      <c r="N165" s="33" t="str">
        <f t="shared" si="45"/>
        <v>45681bulk</v>
      </c>
      <c r="O165" s="39"/>
      <c r="P165" s="235" t="s">
        <v>201</v>
      </c>
      <c r="Q165" s="168" t="s">
        <v>725</v>
      </c>
      <c r="R165" s="169"/>
      <c r="S165" s="39"/>
      <c r="T165" s="119" t="s">
        <v>724</v>
      </c>
      <c r="U165" s="258">
        <v>715</v>
      </c>
      <c r="V165" s="262">
        <v>65</v>
      </c>
      <c r="W165" s="258">
        <f t="shared" si="46"/>
        <v>11</v>
      </c>
      <c r="X165" s="45"/>
      <c r="Y165" s="43"/>
      <c r="Z165" s="43"/>
      <c r="AA165" s="43"/>
      <c r="AB165" s="43"/>
      <c r="AC165" s="43"/>
    </row>
    <row r="166" spans="1:29" ht="12.9" customHeight="1">
      <c r="A166" s="272">
        <v>45681</v>
      </c>
      <c r="B166" s="111" t="s">
        <v>151</v>
      </c>
      <c r="C166" s="111" t="s">
        <v>402</v>
      </c>
      <c r="D166" s="111"/>
      <c r="E166" s="111"/>
      <c r="F166" s="111"/>
      <c r="G166" s="151"/>
      <c r="H166" s="111">
        <v>0</v>
      </c>
      <c r="I166" s="116">
        <v>5</v>
      </c>
      <c r="J166" s="118"/>
      <c r="K166" s="33"/>
      <c r="L166" s="44">
        <f t="shared" si="47"/>
        <v>0</v>
      </c>
      <c r="M166" s="33" t="str">
        <f t="shared" si="44"/>
        <v>45681Container q'ty</v>
      </c>
      <c r="N166" s="33" t="str">
        <f t="shared" si="45"/>
        <v>45681bulk</v>
      </c>
      <c r="O166" s="39"/>
      <c r="P166" s="235" t="s">
        <v>201</v>
      </c>
      <c r="Q166" s="168" t="s">
        <v>725</v>
      </c>
      <c r="R166" s="169"/>
      <c r="S166" s="39"/>
      <c r="T166" s="119" t="s">
        <v>724</v>
      </c>
      <c r="U166" s="258"/>
      <c r="V166" s="262"/>
      <c r="W166" s="258">
        <f t="shared" si="46"/>
        <v>0</v>
      </c>
      <c r="X166" s="45"/>
      <c r="Y166" s="43"/>
      <c r="Z166" s="43"/>
      <c r="AA166" s="43"/>
      <c r="AB166" s="43"/>
      <c r="AC166" s="43"/>
    </row>
    <row r="167" spans="1:29" ht="12.9" customHeight="1">
      <c r="A167" s="272">
        <v>45682</v>
      </c>
      <c r="B167" s="111" t="s">
        <v>195</v>
      </c>
      <c r="C167" s="111" t="s">
        <v>778</v>
      </c>
      <c r="D167" s="111" t="s">
        <v>728</v>
      </c>
      <c r="E167" s="111"/>
      <c r="F167" s="111">
        <v>1</v>
      </c>
      <c r="G167" s="111"/>
      <c r="H167" s="111">
        <v>10</v>
      </c>
      <c r="I167" s="116">
        <v>10</v>
      </c>
      <c r="J167" s="118"/>
      <c r="K167" s="33"/>
      <c r="L167" s="44">
        <f t="shared" si="47"/>
        <v>1</v>
      </c>
      <c r="M167" s="33" t="str">
        <f t="shared" si="44"/>
        <v>45682Container q'ty</v>
      </c>
      <c r="N167" s="33" t="str">
        <f t="shared" si="45"/>
        <v xml:space="preserve">45682Pallet </v>
      </c>
      <c r="O167" s="39">
        <v>20</v>
      </c>
      <c r="P167" s="33" t="s">
        <v>202</v>
      </c>
      <c r="Q167" s="168" t="s">
        <v>729</v>
      </c>
      <c r="R167" s="169"/>
      <c r="S167" s="39"/>
      <c r="T167" s="119" t="s">
        <v>730</v>
      </c>
      <c r="U167" s="258"/>
      <c r="V167" s="262"/>
      <c r="W167" s="258">
        <f t="shared" si="46"/>
        <v>0</v>
      </c>
      <c r="X167" s="45"/>
      <c r="Y167" s="43"/>
      <c r="Z167" s="43"/>
      <c r="AA167" s="43"/>
      <c r="AB167" s="43"/>
      <c r="AC167" s="43"/>
    </row>
    <row r="168" spans="1:29" ht="12.9" customHeight="1">
      <c r="A168" s="272">
        <v>45688</v>
      </c>
      <c r="B168" s="111" t="s">
        <v>195</v>
      </c>
      <c r="C168" s="111" t="s">
        <v>784</v>
      </c>
      <c r="D168" s="111" t="s">
        <v>735</v>
      </c>
      <c r="E168" s="111">
        <v>1</v>
      </c>
      <c r="F168" s="111"/>
      <c r="G168" s="111"/>
      <c r="H168" s="111">
        <v>20</v>
      </c>
      <c r="I168" s="116">
        <v>718</v>
      </c>
      <c r="J168" s="118"/>
      <c r="K168" s="33"/>
      <c r="L168" s="44">
        <f t="shared" si="47"/>
        <v>1</v>
      </c>
      <c r="M168" s="33" t="str">
        <f t="shared" ref="M168:M174" si="48">A168&amp;$O$1</f>
        <v>45688Container q'ty</v>
      </c>
      <c r="N168" s="33" t="str">
        <f t="shared" ref="N168:N174" si="49">A168&amp;P168</f>
        <v xml:space="preserve">45688Pallet </v>
      </c>
      <c r="O168" s="39">
        <v>20</v>
      </c>
      <c r="P168" s="33" t="s">
        <v>202</v>
      </c>
      <c r="Q168" s="168" t="s">
        <v>734</v>
      </c>
      <c r="R168" s="169"/>
      <c r="S168" s="39"/>
      <c r="T168" s="119" t="s">
        <v>779</v>
      </c>
      <c r="U168" s="258"/>
      <c r="V168" s="262"/>
      <c r="W168" s="258">
        <f t="shared" ref="W168:W174" si="50">IFERROR(U168/V168,0)</f>
        <v>0</v>
      </c>
      <c r="X168" s="45"/>
      <c r="Y168" s="43"/>
      <c r="Z168" s="43"/>
      <c r="AA168" s="43"/>
      <c r="AB168" s="43"/>
      <c r="AC168" s="43"/>
    </row>
    <row r="169" spans="1:29" ht="12.9" customHeight="1">
      <c r="A169" s="272">
        <v>45688</v>
      </c>
      <c r="B169" s="111" t="s">
        <v>195</v>
      </c>
      <c r="C169" s="111" t="s">
        <v>797</v>
      </c>
      <c r="D169" s="111" t="s">
        <v>595</v>
      </c>
      <c r="E169" s="111"/>
      <c r="F169" s="111">
        <v>1</v>
      </c>
      <c r="G169" s="111"/>
      <c r="H169" s="111">
        <v>8</v>
      </c>
      <c r="I169" s="111">
        <v>8</v>
      </c>
      <c r="J169" s="118"/>
      <c r="K169" s="33"/>
      <c r="L169" s="44">
        <f t="shared" si="47"/>
        <v>1</v>
      </c>
      <c r="M169" s="33" t="str">
        <f t="shared" si="48"/>
        <v>45688Container q'ty</v>
      </c>
      <c r="N169" s="33" t="str">
        <f t="shared" si="49"/>
        <v xml:space="preserve">45688Pallet </v>
      </c>
      <c r="O169" s="39">
        <v>20</v>
      </c>
      <c r="P169" s="33" t="s">
        <v>202</v>
      </c>
      <c r="Q169" s="168" t="s">
        <v>599</v>
      </c>
      <c r="R169" s="169"/>
      <c r="S169" s="39"/>
      <c r="T169" s="119" t="s">
        <v>780</v>
      </c>
      <c r="U169" s="258"/>
      <c r="V169" s="262"/>
      <c r="W169" s="258">
        <f t="shared" si="50"/>
        <v>0</v>
      </c>
      <c r="X169" s="45"/>
      <c r="Y169" s="43"/>
      <c r="Z169" s="43"/>
      <c r="AA169" s="43"/>
      <c r="AB169" s="43"/>
      <c r="AC169" s="43"/>
    </row>
    <row r="170" spans="1:29" ht="12.9" customHeight="1">
      <c r="A170" s="272">
        <v>45688</v>
      </c>
      <c r="B170" s="111" t="s">
        <v>195</v>
      </c>
      <c r="C170" s="111" t="s">
        <v>797</v>
      </c>
      <c r="D170" s="111" t="s">
        <v>595</v>
      </c>
      <c r="E170" s="111"/>
      <c r="F170" s="151"/>
      <c r="G170" s="111"/>
      <c r="H170" s="111">
        <v>10</v>
      </c>
      <c r="I170" s="111">
        <v>10</v>
      </c>
      <c r="J170" s="118"/>
      <c r="K170" s="33"/>
      <c r="L170" s="44">
        <f t="shared" si="47"/>
        <v>0</v>
      </c>
      <c r="M170" s="33" t="str">
        <f t="shared" si="48"/>
        <v>45688Container q'ty</v>
      </c>
      <c r="N170" s="33" t="str">
        <f t="shared" si="49"/>
        <v xml:space="preserve">45688Pallet </v>
      </c>
      <c r="O170" s="39"/>
      <c r="P170" s="33" t="s">
        <v>202</v>
      </c>
      <c r="Q170" s="168" t="s">
        <v>600</v>
      </c>
      <c r="R170" s="169"/>
      <c r="S170" s="39"/>
      <c r="T170" s="119" t="s">
        <v>736</v>
      </c>
      <c r="U170" s="258"/>
      <c r="V170" s="262"/>
      <c r="W170" s="258">
        <f t="shared" si="50"/>
        <v>0</v>
      </c>
      <c r="X170" s="45"/>
      <c r="Y170" s="43"/>
      <c r="Z170" s="43"/>
      <c r="AA170" s="43"/>
      <c r="AB170" s="43"/>
      <c r="AC170" s="43"/>
    </row>
    <row r="171" spans="1:29" ht="12.9" customHeight="1">
      <c r="A171" s="272">
        <v>45688</v>
      </c>
      <c r="B171" s="111" t="s">
        <v>195</v>
      </c>
      <c r="C171" s="111" t="s">
        <v>797</v>
      </c>
      <c r="D171" s="111" t="s">
        <v>595</v>
      </c>
      <c r="E171" s="111"/>
      <c r="F171" s="151"/>
      <c r="G171" s="111"/>
      <c r="H171" s="111">
        <v>2</v>
      </c>
      <c r="I171" s="111">
        <v>2</v>
      </c>
      <c r="J171" s="118"/>
      <c r="K171" s="33"/>
      <c r="L171" s="44">
        <f t="shared" si="47"/>
        <v>0</v>
      </c>
      <c r="M171" s="33" t="str">
        <f t="shared" si="48"/>
        <v>45688Container q'ty</v>
      </c>
      <c r="N171" s="33" t="str">
        <f t="shared" si="49"/>
        <v xml:space="preserve">45688Pallet </v>
      </c>
      <c r="O171" s="39"/>
      <c r="P171" s="33" t="s">
        <v>202</v>
      </c>
      <c r="Q171" s="168" t="s">
        <v>601</v>
      </c>
      <c r="R171" s="169"/>
      <c r="S171" s="39"/>
      <c r="T171" s="119" t="s">
        <v>736</v>
      </c>
      <c r="U171" s="258"/>
      <c r="V171" s="262"/>
      <c r="W171" s="258">
        <f t="shared" si="50"/>
        <v>0</v>
      </c>
      <c r="X171" s="45"/>
      <c r="Y171" s="43"/>
      <c r="Z171" s="43"/>
      <c r="AA171" s="43"/>
      <c r="AB171" s="43"/>
      <c r="AC171" s="43"/>
    </row>
    <row r="172" spans="1:29" ht="12.9" customHeight="1">
      <c r="A172" s="272">
        <v>45688</v>
      </c>
      <c r="B172" s="111" t="s">
        <v>195</v>
      </c>
      <c r="C172" s="111" t="s">
        <v>798</v>
      </c>
      <c r="D172" s="111" t="s">
        <v>594</v>
      </c>
      <c r="E172" s="111">
        <v>1</v>
      </c>
      <c r="F172" s="111"/>
      <c r="G172" s="111"/>
      <c r="H172" s="111">
        <v>28</v>
      </c>
      <c r="I172" s="116">
        <v>2016</v>
      </c>
      <c r="J172" s="118"/>
      <c r="K172" s="33"/>
      <c r="L172" s="44">
        <f t="shared" si="47"/>
        <v>1</v>
      </c>
      <c r="M172" s="33" t="str">
        <f t="shared" si="48"/>
        <v>45688Container q'ty</v>
      </c>
      <c r="N172" s="33" t="str">
        <f t="shared" si="49"/>
        <v>45688bulk</v>
      </c>
      <c r="O172" s="39">
        <v>180</v>
      </c>
      <c r="P172" s="235" t="s">
        <v>201</v>
      </c>
      <c r="Q172" s="168" t="s">
        <v>598</v>
      </c>
      <c r="R172" s="169"/>
      <c r="S172" s="39"/>
      <c r="T172" s="119" t="s">
        <v>781</v>
      </c>
      <c r="U172" s="258">
        <v>13910.4</v>
      </c>
      <c r="V172" s="262">
        <v>2016</v>
      </c>
      <c r="W172" s="258">
        <f t="shared" si="50"/>
        <v>6.8999999999999995</v>
      </c>
      <c r="X172" s="45"/>
      <c r="Y172" s="43"/>
      <c r="Z172" s="43"/>
      <c r="AA172" s="43"/>
      <c r="AB172" s="43"/>
      <c r="AC172" s="43"/>
    </row>
    <row r="173" spans="1:29" ht="12.9" customHeight="1">
      <c r="A173" s="272">
        <v>45688</v>
      </c>
      <c r="B173" s="111" t="s">
        <v>195</v>
      </c>
      <c r="C173" s="111" t="s">
        <v>783</v>
      </c>
      <c r="D173" s="111" t="s">
        <v>596</v>
      </c>
      <c r="E173" s="111"/>
      <c r="F173" s="111">
        <v>1</v>
      </c>
      <c r="G173" s="111"/>
      <c r="H173" s="111">
        <v>11</v>
      </c>
      <c r="I173" s="111">
        <v>11</v>
      </c>
      <c r="J173" s="118"/>
      <c r="K173" s="33"/>
      <c r="L173" s="44">
        <f t="shared" ref="L173:L198" si="51">SUM(E173:F173)</f>
        <v>1</v>
      </c>
      <c r="M173" s="33" t="str">
        <f t="shared" si="48"/>
        <v>45688Container q'ty</v>
      </c>
      <c r="N173" s="33" t="str">
        <f t="shared" si="49"/>
        <v xml:space="preserve">45688Pallet </v>
      </c>
      <c r="O173" s="39">
        <v>20</v>
      </c>
      <c r="P173" s="33" t="s">
        <v>202</v>
      </c>
      <c r="Q173" s="168" t="s">
        <v>568</v>
      </c>
      <c r="R173" s="169"/>
      <c r="S173" s="39"/>
      <c r="T173" s="119" t="s">
        <v>782</v>
      </c>
      <c r="U173" s="258"/>
      <c r="V173" s="262"/>
      <c r="W173" s="258">
        <f t="shared" si="50"/>
        <v>0</v>
      </c>
      <c r="X173" s="45"/>
      <c r="Y173" s="43"/>
      <c r="Z173" s="43"/>
      <c r="AA173" s="43"/>
      <c r="AB173" s="43"/>
      <c r="AC173" s="43"/>
    </row>
    <row r="174" spans="1:29" ht="12.9" customHeight="1">
      <c r="A174" s="272">
        <v>45688</v>
      </c>
      <c r="B174" s="111" t="s">
        <v>195</v>
      </c>
      <c r="C174" s="111" t="s">
        <v>783</v>
      </c>
      <c r="D174" s="111" t="s">
        <v>596</v>
      </c>
      <c r="E174" s="111"/>
      <c r="F174" s="151"/>
      <c r="G174" s="111"/>
      <c r="H174" s="111">
        <v>5</v>
      </c>
      <c r="I174" s="111">
        <v>5</v>
      </c>
      <c r="J174" s="118"/>
      <c r="K174" s="33"/>
      <c r="L174" s="44">
        <f t="shared" si="51"/>
        <v>0</v>
      </c>
      <c r="M174" s="33" t="str">
        <f t="shared" si="48"/>
        <v>45688Container q'ty</v>
      </c>
      <c r="N174" s="33" t="str">
        <f t="shared" si="49"/>
        <v xml:space="preserve">45688Pallet </v>
      </c>
      <c r="O174" s="39"/>
      <c r="P174" s="33" t="s">
        <v>202</v>
      </c>
      <c r="Q174" s="168" t="s">
        <v>296</v>
      </c>
      <c r="R174" s="169"/>
      <c r="S174" s="39"/>
      <c r="T174" s="119" t="s">
        <v>737</v>
      </c>
      <c r="U174" s="258"/>
      <c r="V174" s="262"/>
      <c r="W174" s="258">
        <f t="shared" si="50"/>
        <v>0</v>
      </c>
      <c r="X174" s="45"/>
      <c r="Y174" s="43"/>
      <c r="Z174" s="43"/>
      <c r="AA174" s="43"/>
      <c r="AB174" s="43"/>
      <c r="AC174" s="43"/>
    </row>
    <row r="175" spans="1:29" ht="12.9" customHeight="1">
      <c r="A175" s="272">
        <v>45688</v>
      </c>
      <c r="B175" s="111" t="s">
        <v>195</v>
      </c>
      <c r="C175" s="111" t="s">
        <v>783</v>
      </c>
      <c r="D175" s="111" t="s">
        <v>596</v>
      </c>
      <c r="E175" s="111"/>
      <c r="F175" s="151"/>
      <c r="G175" s="111"/>
      <c r="H175" s="111">
        <v>1</v>
      </c>
      <c r="I175" s="111">
        <v>1</v>
      </c>
      <c r="J175" s="118"/>
      <c r="K175" s="33"/>
      <c r="L175" s="44">
        <f t="shared" si="51"/>
        <v>0</v>
      </c>
      <c r="M175" s="33" t="str">
        <f t="shared" ref="M175:M180" si="52">A175&amp;$O$1</f>
        <v>45688Container q'ty</v>
      </c>
      <c r="N175" s="33" t="str">
        <f t="shared" ref="N175:N180" si="53">A175&amp;P175</f>
        <v xml:space="preserve">45688Pallet </v>
      </c>
      <c r="O175" s="39"/>
      <c r="P175" s="33" t="s">
        <v>202</v>
      </c>
      <c r="Q175" s="168" t="s">
        <v>602</v>
      </c>
      <c r="R175" s="169"/>
      <c r="S175" s="39"/>
      <c r="T175" s="119" t="s">
        <v>737</v>
      </c>
      <c r="U175" s="258"/>
      <c r="V175" s="262"/>
      <c r="W175" s="258">
        <f t="shared" ref="W175:W180" si="54">IFERROR(U175/V175,0)</f>
        <v>0</v>
      </c>
      <c r="X175" s="45"/>
      <c r="Y175" s="43"/>
      <c r="Z175" s="43"/>
      <c r="AA175" s="43"/>
      <c r="AB175" s="43"/>
      <c r="AC175" s="43"/>
    </row>
    <row r="176" spans="1:29" ht="12.9" customHeight="1">
      <c r="A176" s="272">
        <v>45688</v>
      </c>
      <c r="B176" s="111" t="s">
        <v>195</v>
      </c>
      <c r="C176" s="111" t="s">
        <v>783</v>
      </c>
      <c r="D176" s="111" t="s">
        <v>596</v>
      </c>
      <c r="E176" s="111"/>
      <c r="F176" s="151"/>
      <c r="G176" s="111"/>
      <c r="H176" s="111">
        <v>3</v>
      </c>
      <c r="I176" s="111">
        <v>3</v>
      </c>
      <c r="J176" s="118"/>
      <c r="K176" s="33"/>
      <c r="L176" s="44">
        <f t="shared" si="51"/>
        <v>0</v>
      </c>
      <c r="M176" s="33" t="str">
        <f t="shared" si="52"/>
        <v>45688Container q'ty</v>
      </c>
      <c r="N176" s="33" t="str">
        <f t="shared" si="53"/>
        <v xml:space="preserve">45688Pallet </v>
      </c>
      <c r="O176" s="39"/>
      <c r="P176" s="33" t="s">
        <v>202</v>
      </c>
      <c r="Q176" s="168" t="s">
        <v>603</v>
      </c>
      <c r="R176" s="169"/>
      <c r="S176" s="39"/>
      <c r="T176" s="119" t="s">
        <v>737</v>
      </c>
      <c r="U176" s="258"/>
      <c r="V176" s="262"/>
      <c r="W176" s="258">
        <f t="shared" si="54"/>
        <v>0</v>
      </c>
      <c r="X176" s="45"/>
      <c r="Y176" s="43"/>
      <c r="Z176" s="43"/>
      <c r="AA176" s="43"/>
      <c r="AB176" s="43"/>
      <c r="AC176" s="43"/>
    </row>
    <row r="177" spans="1:29" ht="12.9" customHeight="1">
      <c r="A177" s="272">
        <v>45688</v>
      </c>
      <c r="B177" s="111" t="s">
        <v>3654</v>
      </c>
      <c r="C177" s="111" t="s">
        <v>718</v>
      </c>
      <c r="D177" s="111" t="s">
        <v>686</v>
      </c>
      <c r="E177" s="111"/>
      <c r="F177" s="111">
        <v>1</v>
      </c>
      <c r="G177" s="111"/>
      <c r="H177" s="111">
        <v>23</v>
      </c>
      <c r="I177" s="116">
        <v>920</v>
      </c>
      <c r="J177" s="118"/>
      <c r="K177" s="33"/>
      <c r="L177" s="44">
        <f t="shared" si="51"/>
        <v>1</v>
      </c>
      <c r="M177" s="33" t="str">
        <f t="shared" si="52"/>
        <v>45688Container q'ty</v>
      </c>
      <c r="N177" s="33" t="str">
        <f t="shared" si="53"/>
        <v>45688bulk</v>
      </c>
      <c r="O177" s="39">
        <v>160</v>
      </c>
      <c r="P177" s="235" t="s">
        <v>201</v>
      </c>
      <c r="Q177" s="168" t="s">
        <v>693</v>
      </c>
      <c r="R177" s="169"/>
      <c r="S177" s="39"/>
      <c r="T177" s="119" t="s">
        <v>676</v>
      </c>
      <c r="U177" s="258"/>
      <c r="V177" s="262"/>
      <c r="W177" s="258">
        <f t="shared" si="54"/>
        <v>0</v>
      </c>
      <c r="X177" s="45"/>
      <c r="Y177" s="43"/>
      <c r="Z177" s="43"/>
      <c r="AA177" s="43"/>
      <c r="AB177" s="43"/>
      <c r="AC177" s="43"/>
    </row>
    <row r="178" spans="1:29" ht="12.9" customHeight="1">
      <c r="A178" s="272">
        <v>45688</v>
      </c>
      <c r="B178" s="111" t="s">
        <v>3653</v>
      </c>
      <c r="C178" s="111" t="s">
        <v>723</v>
      </c>
      <c r="D178" s="111" t="s">
        <v>684</v>
      </c>
      <c r="E178" s="111"/>
      <c r="F178" s="111">
        <v>1</v>
      </c>
      <c r="G178" s="111"/>
      <c r="H178" s="111">
        <v>23</v>
      </c>
      <c r="I178" s="116">
        <v>920</v>
      </c>
      <c r="J178" s="118"/>
      <c r="K178" s="33"/>
      <c r="L178" s="44">
        <f t="shared" si="51"/>
        <v>1</v>
      </c>
      <c r="M178" s="33" t="str">
        <f t="shared" si="52"/>
        <v>45688Container q'ty</v>
      </c>
      <c r="N178" s="33" t="str">
        <f t="shared" si="53"/>
        <v>45688bulk</v>
      </c>
      <c r="O178" s="39">
        <v>160</v>
      </c>
      <c r="P178" s="235" t="s">
        <v>201</v>
      </c>
      <c r="Q178" s="168" t="s">
        <v>694</v>
      </c>
      <c r="R178" s="169"/>
      <c r="S178" s="39"/>
      <c r="T178" s="119" t="s">
        <v>676</v>
      </c>
      <c r="U178" s="258"/>
      <c r="V178" s="262"/>
      <c r="W178" s="258">
        <f t="shared" si="54"/>
        <v>0</v>
      </c>
      <c r="X178" s="45"/>
      <c r="Y178" s="43"/>
      <c r="Z178" s="43"/>
      <c r="AA178" s="43"/>
      <c r="AB178" s="43"/>
      <c r="AC178" s="43"/>
    </row>
    <row r="179" spans="1:29" ht="12.9" customHeight="1">
      <c r="A179" s="272">
        <v>45688</v>
      </c>
      <c r="B179" s="111" t="s">
        <v>220</v>
      </c>
      <c r="C179" s="111" t="s">
        <v>795</v>
      </c>
      <c r="D179" s="190" t="s">
        <v>796</v>
      </c>
      <c r="E179" s="111"/>
      <c r="F179" s="111">
        <v>1</v>
      </c>
      <c r="G179" s="111"/>
      <c r="H179" s="111">
        <v>0</v>
      </c>
      <c r="I179" s="111"/>
      <c r="J179" s="118">
        <v>461</v>
      </c>
      <c r="K179" s="33"/>
      <c r="L179" s="44">
        <f t="shared" si="51"/>
        <v>1</v>
      </c>
      <c r="M179" s="33" t="str">
        <f t="shared" si="52"/>
        <v>45688Container q'ty</v>
      </c>
      <c r="N179" s="33" t="str">
        <f t="shared" si="53"/>
        <v>45688bulk</v>
      </c>
      <c r="O179" s="39">
        <v>40</v>
      </c>
      <c r="P179" s="235" t="s">
        <v>201</v>
      </c>
      <c r="Q179" s="168" t="s">
        <v>221</v>
      </c>
      <c r="R179" s="169"/>
      <c r="S179" s="39"/>
      <c r="T179" s="119" t="s">
        <v>794</v>
      </c>
      <c r="U179" s="258">
        <v>4000</v>
      </c>
      <c r="V179" s="262">
        <v>461</v>
      </c>
      <c r="W179" s="258">
        <f t="shared" si="54"/>
        <v>8.676789587852495</v>
      </c>
      <c r="X179" s="45"/>
      <c r="Y179" s="43"/>
      <c r="Z179" s="43"/>
      <c r="AA179" s="43"/>
      <c r="AB179" s="43"/>
      <c r="AC179" s="43"/>
    </row>
    <row r="180" spans="1:29" ht="12.9" customHeight="1">
      <c r="A180" s="272">
        <v>45688</v>
      </c>
      <c r="B180" s="111" t="s">
        <v>807</v>
      </c>
      <c r="C180" s="111" t="s">
        <v>810</v>
      </c>
      <c r="D180" s="190" t="s">
        <v>811</v>
      </c>
      <c r="E180" s="111"/>
      <c r="F180" s="111">
        <v>1</v>
      </c>
      <c r="G180" s="111"/>
      <c r="H180" s="111">
        <v>20</v>
      </c>
      <c r="I180" s="116"/>
      <c r="J180" s="118">
        <v>20</v>
      </c>
      <c r="K180" s="33"/>
      <c r="L180" s="44">
        <f t="shared" si="51"/>
        <v>1</v>
      </c>
      <c r="M180" s="33" t="str">
        <f t="shared" si="52"/>
        <v>45688Container q'ty</v>
      </c>
      <c r="N180" s="33" t="str">
        <f t="shared" si="53"/>
        <v xml:space="preserve">45688Pallet </v>
      </c>
      <c r="O180" s="39">
        <v>20</v>
      </c>
      <c r="P180" s="33" t="s">
        <v>202</v>
      </c>
      <c r="Q180" s="168" t="s">
        <v>808</v>
      </c>
      <c r="R180" s="169"/>
      <c r="S180" s="39"/>
      <c r="T180" s="119" t="s">
        <v>809</v>
      </c>
      <c r="U180" s="258"/>
      <c r="V180" s="262"/>
      <c r="W180" s="258">
        <f t="shared" si="54"/>
        <v>0</v>
      </c>
      <c r="X180" s="45"/>
      <c r="Y180" s="43"/>
      <c r="Z180" s="43"/>
      <c r="AA180" s="43"/>
      <c r="AB180" s="43"/>
      <c r="AC180" s="43"/>
    </row>
    <row r="181" spans="1:29" ht="12.9" customHeight="1">
      <c r="A181" s="272">
        <v>45691</v>
      </c>
      <c r="B181" s="111" t="s">
        <v>195</v>
      </c>
      <c r="C181" s="111" t="s">
        <v>800</v>
      </c>
      <c r="D181" s="111" t="s">
        <v>739</v>
      </c>
      <c r="E181" s="111">
        <v>1</v>
      </c>
      <c r="F181" s="111"/>
      <c r="G181" s="111"/>
      <c r="H181" s="111">
        <v>10</v>
      </c>
      <c r="I181" s="111">
        <v>10</v>
      </c>
      <c r="J181" s="118"/>
      <c r="K181" s="33"/>
      <c r="L181" s="44">
        <f t="shared" si="51"/>
        <v>1</v>
      </c>
      <c r="M181" s="33" t="str">
        <f t="shared" ref="M181:M205" si="55">A181&amp;$O$1</f>
        <v>45691Container q'ty</v>
      </c>
      <c r="N181" s="33" t="str">
        <f t="shared" ref="N181:N205" si="56">A181&amp;P181</f>
        <v xml:space="preserve">45691Pallet </v>
      </c>
      <c r="O181" s="39">
        <v>40</v>
      </c>
      <c r="P181" s="33" t="s">
        <v>202</v>
      </c>
      <c r="Q181" s="168" t="s">
        <v>743</v>
      </c>
      <c r="R181" s="169"/>
      <c r="S181" s="39"/>
      <c r="T181" s="119" t="s">
        <v>799</v>
      </c>
      <c r="U181" s="258"/>
      <c r="V181" s="262"/>
      <c r="W181" s="258">
        <f t="shared" ref="W181:W205" si="57">IFERROR(U181/V181,0)</f>
        <v>0</v>
      </c>
      <c r="X181" s="45"/>
      <c r="Y181" s="43"/>
      <c r="Z181" s="43"/>
      <c r="AA181" s="43"/>
      <c r="AB181" s="43"/>
      <c r="AC181" s="43"/>
    </row>
    <row r="182" spans="1:29" ht="12.9" customHeight="1">
      <c r="A182" s="272">
        <v>45691</v>
      </c>
      <c r="B182" s="111" t="s">
        <v>195</v>
      </c>
      <c r="C182" s="111" t="s">
        <v>800</v>
      </c>
      <c r="D182" s="111" t="s">
        <v>740</v>
      </c>
      <c r="E182" s="151"/>
      <c r="F182" s="111"/>
      <c r="G182" s="111"/>
      <c r="H182" s="111">
        <v>10</v>
      </c>
      <c r="I182" s="111">
        <v>10</v>
      </c>
      <c r="J182" s="118"/>
      <c r="K182" s="33"/>
      <c r="L182" s="44">
        <f t="shared" si="51"/>
        <v>0</v>
      </c>
      <c r="M182" s="33" t="str">
        <f t="shared" si="55"/>
        <v>45691Container q'ty</v>
      </c>
      <c r="N182" s="33" t="str">
        <f t="shared" si="56"/>
        <v xml:space="preserve">45691Pallet </v>
      </c>
      <c r="O182" s="39"/>
      <c r="P182" s="33" t="s">
        <v>202</v>
      </c>
      <c r="Q182" s="168" t="s">
        <v>744</v>
      </c>
      <c r="R182" s="169"/>
      <c r="S182" s="39"/>
      <c r="T182" s="119" t="s">
        <v>749</v>
      </c>
      <c r="U182" s="258"/>
      <c r="V182" s="262"/>
      <c r="W182" s="258">
        <f t="shared" si="57"/>
        <v>0</v>
      </c>
      <c r="X182" s="45"/>
      <c r="Y182" s="43"/>
      <c r="Z182" s="43"/>
      <c r="AA182" s="43"/>
      <c r="AB182" s="43"/>
      <c r="AC182" s="43"/>
    </row>
    <row r="183" spans="1:29" ht="12.9" customHeight="1">
      <c r="A183" s="272">
        <v>45691</v>
      </c>
      <c r="B183" s="111" t="s">
        <v>195</v>
      </c>
      <c r="C183" s="111" t="s">
        <v>802</v>
      </c>
      <c r="D183" s="111" t="s">
        <v>894</v>
      </c>
      <c r="E183" s="111"/>
      <c r="F183" s="111">
        <v>1</v>
      </c>
      <c r="G183" s="111"/>
      <c r="H183" s="111">
        <v>20</v>
      </c>
      <c r="I183" s="111">
        <v>20</v>
      </c>
      <c r="J183" s="118"/>
      <c r="K183" s="33"/>
      <c r="L183" s="44">
        <f t="shared" si="51"/>
        <v>1</v>
      </c>
      <c r="M183" s="33" t="str">
        <f t="shared" si="55"/>
        <v>45691Container q'ty</v>
      </c>
      <c r="N183" s="33" t="str">
        <f t="shared" si="56"/>
        <v xml:space="preserve">45691Pallet </v>
      </c>
      <c r="O183" s="39">
        <v>20</v>
      </c>
      <c r="P183" s="33" t="s">
        <v>202</v>
      </c>
      <c r="Q183" s="168" t="s">
        <v>745</v>
      </c>
      <c r="R183" s="169"/>
      <c r="S183" s="39"/>
      <c r="T183" s="119" t="s">
        <v>801</v>
      </c>
      <c r="U183" s="258"/>
      <c r="V183" s="262"/>
      <c r="W183" s="258">
        <f t="shared" si="57"/>
        <v>0</v>
      </c>
      <c r="X183" s="45"/>
      <c r="Y183" s="43"/>
      <c r="Z183" s="43"/>
      <c r="AA183" s="43"/>
      <c r="AB183" s="43"/>
      <c r="AC183" s="43"/>
    </row>
    <row r="184" spans="1:29" ht="12.9" customHeight="1">
      <c r="A184" s="272">
        <v>45691</v>
      </c>
      <c r="B184" s="111" t="s">
        <v>195</v>
      </c>
      <c r="C184" s="111" t="s">
        <v>804</v>
      </c>
      <c r="D184" s="111" t="s">
        <v>895</v>
      </c>
      <c r="E184" s="111"/>
      <c r="F184" s="111">
        <v>1</v>
      </c>
      <c r="G184" s="111"/>
      <c r="H184" s="111">
        <v>8</v>
      </c>
      <c r="I184" s="111">
        <v>8</v>
      </c>
      <c r="J184" s="118"/>
      <c r="K184" s="33"/>
      <c r="L184" s="44">
        <f t="shared" si="51"/>
        <v>1</v>
      </c>
      <c r="M184" s="33" t="str">
        <f t="shared" si="55"/>
        <v>45691Container q'ty</v>
      </c>
      <c r="N184" s="33" t="str">
        <f t="shared" si="56"/>
        <v xml:space="preserve">45691Pallet </v>
      </c>
      <c r="O184" s="39">
        <v>20</v>
      </c>
      <c r="P184" s="33" t="s">
        <v>202</v>
      </c>
      <c r="Q184" s="168" t="s">
        <v>746</v>
      </c>
      <c r="R184" s="169"/>
      <c r="S184" s="39"/>
      <c r="T184" s="119" t="s">
        <v>803</v>
      </c>
      <c r="U184" s="258"/>
      <c r="V184" s="262"/>
      <c r="W184" s="258">
        <f t="shared" si="57"/>
        <v>0</v>
      </c>
      <c r="X184" s="45"/>
      <c r="Y184" s="43"/>
      <c r="Z184" s="43"/>
      <c r="AA184" s="43"/>
      <c r="AB184" s="43"/>
      <c r="AC184" s="43"/>
    </row>
    <row r="185" spans="1:29" ht="12.9" customHeight="1">
      <c r="A185" s="272">
        <v>45691</v>
      </c>
      <c r="B185" s="111" t="s">
        <v>195</v>
      </c>
      <c r="C185" s="111" t="s">
        <v>804</v>
      </c>
      <c r="D185" s="111" t="s">
        <v>741</v>
      </c>
      <c r="E185" s="111"/>
      <c r="F185" s="151"/>
      <c r="G185" s="111"/>
      <c r="H185" s="111">
        <v>2</v>
      </c>
      <c r="I185" s="111">
        <v>2</v>
      </c>
      <c r="J185" s="118"/>
      <c r="K185" s="33"/>
      <c r="L185" s="44">
        <f t="shared" si="51"/>
        <v>0</v>
      </c>
      <c r="M185" s="33" t="str">
        <f t="shared" si="55"/>
        <v>45691Container q'ty</v>
      </c>
      <c r="N185" s="33" t="str">
        <f t="shared" si="56"/>
        <v xml:space="preserve">45691Pallet </v>
      </c>
      <c r="O185" s="39"/>
      <c r="P185" s="33" t="s">
        <v>202</v>
      </c>
      <c r="Q185" s="168" t="s">
        <v>747</v>
      </c>
      <c r="R185" s="169"/>
      <c r="S185" s="39"/>
      <c r="T185" s="119" t="s">
        <v>750</v>
      </c>
      <c r="U185" s="258"/>
      <c r="V185" s="262"/>
      <c r="W185" s="258">
        <f t="shared" si="57"/>
        <v>0</v>
      </c>
      <c r="X185" s="45"/>
      <c r="Y185" s="43"/>
      <c r="Z185" s="43"/>
      <c r="AA185" s="43"/>
      <c r="AB185" s="43"/>
      <c r="AC185" s="43"/>
    </row>
    <row r="186" spans="1:29" ht="12.9" customHeight="1">
      <c r="A186" s="272">
        <v>45691</v>
      </c>
      <c r="B186" s="111" t="s">
        <v>195</v>
      </c>
      <c r="C186" s="111" t="s">
        <v>806</v>
      </c>
      <c r="D186" s="111" t="s">
        <v>742</v>
      </c>
      <c r="E186" s="111"/>
      <c r="F186" s="111">
        <v>1</v>
      </c>
      <c r="G186" s="111"/>
      <c r="H186" s="111">
        <v>10</v>
      </c>
      <c r="I186" s="111">
        <v>10</v>
      </c>
      <c r="J186" s="118"/>
      <c r="K186" s="33"/>
      <c r="L186" s="44">
        <f t="shared" si="51"/>
        <v>1</v>
      </c>
      <c r="M186" s="33" t="str">
        <f t="shared" si="55"/>
        <v>45691Container q'ty</v>
      </c>
      <c r="N186" s="33" t="str">
        <f t="shared" si="56"/>
        <v xml:space="preserve">45691Pallet </v>
      </c>
      <c r="O186" s="39">
        <v>180</v>
      </c>
      <c r="P186" s="33" t="s">
        <v>202</v>
      </c>
      <c r="Q186" s="168" t="s">
        <v>748</v>
      </c>
      <c r="R186" s="169"/>
      <c r="S186" s="39"/>
      <c r="T186" s="119" t="s">
        <v>805</v>
      </c>
      <c r="U186" s="258"/>
      <c r="V186" s="262"/>
      <c r="W186" s="258">
        <f t="shared" si="57"/>
        <v>0</v>
      </c>
      <c r="X186" s="45"/>
      <c r="Y186" s="43"/>
      <c r="Z186" s="43"/>
      <c r="AA186" s="43"/>
      <c r="AB186" s="43"/>
      <c r="AC186" s="43"/>
    </row>
    <row r="187" spans="1:29" ht="12.9" customHeight="1">
      <c r="A187" s="272">
        <v>45691</v>
      </c>
      <c r="B187" s="111" t="s">
        <v>383</v>
      </c>
      <c r="C187" s="111" t="s">
        <v>821</v>
      </c>
      <c r="D187" s="111" t="s">
        <v>822</v>
      </c>
      <c r="E187" s="111">
        <v>1</v>
      </c>
      <c r="F187" s="111"/>
      <c r="G187" s="111"/>
      <c r="H187" s="111">
        <v>12</v>
      </c>
      <c r="I187" s="116">
        <v>767</v>
      </c>
      <c r="J187" s="118"/>
      <c r="K187" s="33"/>
      <c r="L187" s="44">
        <f t="shared" si="51"/>
        <v>1</v>
      </c>
      <c r="M187" s="33" t="str">
        <f t="shared" si="55"/>
        <v>45691Container q'ty</v>
      </c>
      <c r="N187" s="33" t="str">
        <f t="shared" si="56"/>
        <v>45691bulk</v>
      </c>
      <c r="O187" s="39">
        <v>220</v>
      </c>
      <c r="P187" s="235" t="s">
        <v>201</v>
      </c>
      <c r="Q187" s="168" t="s">
        <v>817</v>
      </c>
      <c r="R187" s="169"/>
      <c r="S187" s="39"/>
      <c r="T187" s="119" t="s">
        <v>820</v>
      </c>
      <c r="U187" s="258">
        <v>15500</v>
      </c>
      <c r="V187" s="262">
        <v>2089</v>
      </c>
      <c r="W187" s="258">
        <f t="shared" si="57"/>
        <v>7.4198180947821921</v>
      </c>
      <c r="X187" s="45"/>
      <c r="Y187" s="43"/>
      <c r="Z187" s="43"/>
      <c r="AA187" s="43"/>
      <c r="AB187" s="43"/>
      <c r="AC187" s="43"/>
    </row>
    <row r="188" spans="1:29" ht="12.9" customHeight="1">
      <c r="A188" s="272">
        <v>45691</v>
      </c>
      <c r="B188" s="111" t="s">
        <v>383</v>
      </c>
      <c r="C188" s="111" t="s">
        <v>821</v>
      </c>
      <c r="D188" s="111" t="s">
        <v>822</v>
      </c>
      <c r="E188" s="151"/>
      <c r="F188" s="111"/>
      <c r="G188" s="111"/>
      <c r="H188" s="111">
        <v>5</v>
      </c>
      <c r="I188" s="116">
        <v>300</v>
      </c>
      <c r="J188" s="118"/>
      <c r="K188" s="33"/>
      <c r="L188" s="44">
        <f t="shared" si="51"/>
        <v>0</v>
      </c>
      <c r="M188" s="33" t="str">
        <f t="shared" si="55"/>
        <v>45691Container q'ty</v>
      </c>
      <c r="N188" s="33" t="str">
        <f t="shared" si="56"/>
        <v>45691bulk</v>
      </c>
      <c r="O188" s="39"/>
      <c r="P188" s="235" t="s">
        <v>201</v>
      </c>
      <c r="Q188" s="168" t="s">
        <v>816</v>
      </c>
      <c r="R188" s="169"/>
      <c r="S188" s="39"/>
      <c r="T188" s="119" t="s">
        <v>820</v>
      </c>
      <c r="U188" s="258"/>
      <c r="V188" s="262"/>
      <c r="W188" s="258">
        <f t="shared" si="57"/>
        <v>0</v>
      </c>
      <c r="X188" s="45"/>
      <c r="Y188" s="43"/>
      <c r="Z188" s="43"/>
      <c r="AA188" s="43"/>
      <c r="AB188" s="43"/>
      <c r="AC188" s="43"/>
    </row>
    <row r="189" spans="1:29" ht="12.9" customHeight="1">
      <c r="A189" s="272">
        <v>45691</v>
      </c>
      <c r="B189" s="111" t="s">
        <v>383</v>
      </c>
      <c r="C189" s="111" t="s">
        <v>821</v>
      </c>
      <c r="D189" s="111" t="s">
        <v>822</v>
      </c>
      <c r="E189" s="151"/>
      <c r="F189" s="111"/>
      <c r="G189" s="111"/>
      <c r="H189" s="111">
        <v>16</v>
      </c>
      <c r="I189" s="116">
        <v>1000</v>
      </c>
      <c r="J189" s="118"/>
      <c r="K189" s="33"/>
      <c r="L189" s="44">
        <f t="shared" si="51"/>
        <v>0</v>
      </c>
      <c r="M189" s="33" t="str">
        <f t="shared" si="55"/>
        <v>45691Container q'ty</v>
      </c>
      <c r="N189" s="33" t="str">
        <f t="shared" si="56"/>
        <v>45691bulk</v>
      </c>
      <c r="O189" s="39"/>
      <c r="P189" s="235" t="s">
        <v>201</v>
      </c>
      <c r="Q189" s="168" t="s">
        <v>818</v>
      </c>
      <c r="R189" s="169"/>
      <c r="S189" s="39"/>
      <c r="T189" s="119" t="s">
        <v>820</v>
      </c>
      <c r="U189" s="258"/>
      <c r="V189" s="262"/>
      <c r="W189" s="258">
        <f t="shared" si="57"/>
        <v>0</v>
      </c>
      <c r="X189" s="45"/>
      <c r="Y189" s="43"/>
      <c r="Z189" s="43"/>
      <c r="AA189" s="43"/>
      <c r="AB189" s="43"/>
      <c r="AC189" s="43"/>
    </row>
    <row r="190" spans="1:29" ht="12.9" customHeight="1">
      <c r="A190" s="272">
        <v>45691</v>
      </c>
      <c r="B190" s="111" t="s">
        <v>383</v>
      </c>
      <c r="C190" s="111" t="s">
        <v>821</v>
      </c>
      <c r="D190" s="111" t="s">
        <v>822</v>
      </c>
      <c r="E190" s="151"/>
      <c r="F190" s="111"/>
      <c r="G190" s="111"/>
      <c r="H190" s="111">
        <v>1</v>
      </c>
      <c r="I190" s="116">
        <v>11</v>
      </c>
      <c r="J190" s="118"/>
      <c r="K190" s="33"/>
      <c r="L190" s="44">
        <f t="shared" si="51"/>
        <v>0</v>
      </c>
      <c r="M190" s="33" t="str">
        <f t="shared" si="55"/>
        <v>45691Container q'ty</v>
      </c>
      <c r="N190" s="33" t="str">
        <f t="shared" si="56"/>
        <v>45691bulk</v>
      </c>
      <c r="O190" s="39"/>
      <c r="P190" s="235" t="s">
        <v>201</v>
      </c>
      <c r="Q190" s="168" t="s">
        <v>550</v>
      </c>
      <c r="R190" s="169"/>
      <c r="S190" s="39"/>
      <c r="T190" s="119" t="s">
        <v>820</v>
      </c>
      <c r="U190" s="258"/>
      <c r="V190" s="262"/>
      <c r="W190" s="258">
        <f t="shared" si="57"/>
        <v>0</v>
      </c>
      <c r="X190" s="45"/>
      <c r="Y190" s="43"/>
      <c r="Z190" s="43"/>
      <c r="AA190" s="43"/>
      <c r="AB190" s="43"/>
      <c r="AC190" s="43"/>
    </row>
    <row r="191" spans="1:29" ht="12.9" customHeight="1">
      <c r="A191" s="272">
        <v>45691</v>
      </c>
      <c r="B191" s="111" t="s">
        <v>383</v>
      </c>
      <c r="C191" s="111" t="s">
        <v>821</v>
      </c>
      <c r="D191" s="111" t="s">
        <v>822</v>
      </c>
      <c r="E191" s="151"/>
      <c r="F191" s="111"/>
      <c r="G191" s="111"/>
      <c r="H191" s="111">
        <v>1</v>
      </c>
      <c r="I191" s="116">
        <v>11</v>
      </c>
      <c r="J191" s="118"/>
      <c r="K191" s="33"/>
      <c r="L191" s="44">
        <f t="shared" si="51"/>
        <v>0</v>
      </c>
      <c r="M191" s="33" t="str">
        <f t="shared" si="55"/>
        <v>45691Container q'ty</v>
      </c>
      <c r="N191" s="33" t="str">
        <f t="shared" si="56"/>
        <v>45691bulk</v>
      </c>
      <c r="O191" s="39"/>
      <c r="P191" s="235" t="s">
        <v>201</v>
      </c>
      <c r="Q191" s="168" t="s">
        <v>819</v>
      </c>
      <c r="R191" s="169"/>
      <c r="S191" s="39"/>
      <c r="T191" s="119" t="s">
        <v>820</v>
      </c>
      <c r="U191" s="258"/>
      <c r="V191" s="262"/>
      <c r="W191" s="258">
        <f t="shared" si="57"/>
        <v>0</v>
      </c>
      <c r="X191" s="45"/>
      <c r="Y191" s="43"/>
      <c r="Z191" s="43"/>
      <c r="AA191" s="43"/>
      <c r="AB191" s="43"/>
      <c r="AC191" s="43"/>
    </row>
    <row r="192" spans="1:29" ht="12.9" customHeight="1">
      <c r="A192" s="272">
        <v>45691</v>
      </c>
      <c r="B192" s="111" t="s">
        <v>383</v>
      </c>
      <c r="C192" s="111" t="s">
        <v>825</v>
      </c>
      <c r="D192" s="275" t="s">
        <v>826</v>
      </c>
      <c r="E192" s="111"/>
      <c r="F192" s="111">
        <v>1</v>
      </c>
      <c r="G192" s="111"/>
      <c r="H192" s="111">
        <v>5</v>
      </c>
      <c r="I192" s="117">
        <v>500</v>
      </c>
      <c r="J192" s="118"/>
      <c r="K192" s="33"/>
      <c r="L192" s="44">
        <f t="shared" si="51"/>
        <v>1</v>
      </c>
      <c r="M192" s="33" t="str">
        <f t="shared" ref="M192:M201" si="58">A192&amp;$O$1</f>
        <v>45691Container q'ty</v>
      </c>
      <c r="N192" s="33" t="str">
        <f t="shared" ref="N192:N201" si="59">A192&amp;P192</f>
        <v>45691bulk</v>
      </c>
      <c r="O192" s="39">
        <v>240</v>
      </c>
      <c r="P192" s="235" t="s">
        <v>201</v>
      </c>
      <c r="Q192" s="168" t="s">
        <v>454</v>
      </c>
      <c r="R192" s="169"/>
      <c r="S192" s="39"/>
      <c r="T192" s="119" t="s">
        <v>824</v>
      </c>
      <c r="U192" s="258">
        <v>22550</v>
      </c>
      <c r="V192" s="262">
        <v>2050</v>
      </c>
      <c r="W192" s="258">
        <f t="shared" ref="W192:W197" si="60">IFERROR(U192/V192,0)</f>
        <v>11</v>
      </c>
      <c r="X192" s="45"/>
      <c r="Y192" s="43"/>
      <c r="Z192" s="43"/>
      <c r="AA192" s="43"/>
      <c r="AB192" s="43"/>
      <c r="AC192" s="43"/>
    </row>
    <row r="193" spans="1:29" ht="12.9" customHeight="1">
      <c r="A193" s="272">
        <v>45691</v>
      </c>
      <c r="B193" s="111" t="s">
        <v>383</v>
      </c>
      <c r="C193" s="111" t="s">
        <v>825</v>
      </c>
      <c r="D193" s="275" t="s">
        <v>826</v>
      </c>
      <c r="E193" s="111"/>
      <c r="F193" s="151"/>
      <c r="G193" s="111"/>
      <c r="H193" s="111">
        <v>4</v>
      </c>
      <c r="I193" s="117">
        <v>400</v>
      </c>
      <c r="J193" s="118"/>
      <c r="K193" s="33"/>
      <c r="L193" s="44">
        <f t="shared" si="51"/>
        <v>0</v>
      </c>
      <c r="M193" s="33" t="str">
        <f t="shared" si="58"/>
        <v>45691Container q'ty</v>
      </c>
      <c r="N193" s="33" t="str">
        <f t="shared" si="59"/>
        <v>45691bulk</v>
      </c>
      <c r="O193" s="39">
        <v>240</v>
      </c>
      <c r="P193" s="235" t="s">
        <v>201</v>
      </c>
      <c r="Q193" s="168" t="s">
        <v>455</v>
      </c>
      <c r="R193" s="169"/>
      <c r="S193" s="39"/>
      <c r="T193" s="119" t="s">
        <v>824</v>
      </c>
      <c r="U193" s="258"/>
      <c r="V193" s="262"/>
      <c r="W193" s="258">
        <f t="shared" si="60"/>
        <v>0</v>
      </c>
      <c r="X193" s="45"/>
      <c r="Y193" s="43"/>
      <c r="Z193" s="43"/>
      <c r="AA193" s="43"/>
      <c r="AB193" s="43"/>
      <c r="AC193" s="43"/>
    </row>
    <row r="194" spans="1:29" ht="12.9" customHeight="1">
      <c r="A194" s="272">
        <v>45691</v>
      </c>
      <c r="B194" s="111" t="s">
        <v>383</v>
      </c>
      <c r="C194" s="111" t="s">
        <v>825</v>
      </c>
      <c r="D194" s="275" t="s">
        <v>826</v>
      </c>
      <c r="E194" s="111"/>
      <c r="F194" s="151"/>
      <c r="G194" s="111"/>
      <c r="H194" s="111">
        <v>1</v>
      </c>
      <c r="I194" s="117">
        <v>50</v>
      </c>
      <c r="J194" s="118"/>
      <c r="K194" s="33"/>
      <c r="L194" s="44">
        <f t="shared" si="51"/>
        <v>0</v>
      </c>
      <c r="M194" s="33" t="str">
        <f t="shared" si="58"/>
        <v>45691Container q'ty</v>
      </c>
      <c r="N194" s="33" t="str">
        <f t="shared" si="59"/>
        <v>45691bulk</v>
      </c>
      <c r="O194" s="39">
        <v>240</v>
      </c>
      <c r="P194" s="235" t="s">
        <v>201</v>
      </c>
      <c r="Q194" s="168" t="s">
        <v>456</v>
      </c>
      <c r="R194" s="169"/>
      <c r="S194" s="39"/>
      <c r="T194" s="119" t="s">
        <v>824</v>
      </c>
      <c r="U194" s="258"/>
      <c r="V194" s="262"/>
      <c r="W194" s="258">
        <f t="shared" si="60"/>
        <v>0</v>
      </c>
      <c r="X194" s="45"/>
      <c r="Y194" s="43"/>
      <c r="Z194" s="43"/>
      <c r="AA194" s="43"/>
      <c r="AB194" s="43"/>
      <c r="AC194" s="43"/>
    </row>
    <row r="195" spans="1:29" ht="12.9" customHeight="1">
      <c r="A195" s="272">
        <v>45691</v>
      </c>
      <c r="B195" s="111" t="s">
        <v>383</v>
      </c>
      <c r="C195" s="111" t="s">
        <v>825</v>
      </c>
      <c r="D195" s="275" t="s">
        <v>826</v>
      </c>
      <c r="E195" s="111"/>
      <c r="F195" s="151"/>
      <c r="G195" s="111"/>
      <c r="H195" s="111">
        <v>9</v>
      </c>
      <c r="I195" s="117">
        <v>1000</v>
      </c>
      <c r="J195" s="118"/>
      <c r="K195" s="33"/>
      <c r="L195" s="44">
        <f t="shared" si="51"/>
        <v>0</v>
      </c>
      <c r="M195" s="33" t="str">
        <f t="shared" si="58"/>
        <v>45691Container q'ty</v>
      </c>
      <c r="N195" s="33" t="str">
        <f t="shared" si="59"/>
        <v>45691bulk</v>
      </c>
      <c r="O195" s="39">
        <v>240</v>
      </c>
      <c r="P195" s="235" t="s">
        <v>201</v>
      </c>
      <c r="Q195" s="168" t="s">
        <v>457</v>
      </c>
      <c r="R195" s="169"/>
      <c r="S195" s="39"/>
      <c r="T195" s="119" t="s">
        <v>824</v>
      </c>
      <c r="U195" s="258"/>
      <c r="V195" s="262"/>
      <c r="W195" s="258">
        <f t="shared" si="60"/>
        <v>0</v>
      </c>
      <c r="X195" s="45"/>
      <c r="Y195" s="43"/>
      <c r="Z195" s="43"/>
      <c r="AA195" s="43"/>
      <c r="AB195" s="43"/>
      <c r="AC195" s="43"/>
    </row>
    <row r="196" spans="1:29" ht="12.9" customHeight="1">
      <c r="A196" s="272">
        <v>45691</v>
      </c>
      <c r="B196" s="111" t="s">
        <v>383</v>
      </c>
      <c r="C196" s="111" t="s">
        <v>825</v>
      </c>
      <c r="D196" s="275" t="s">
        <v>826</v>
      </c>
      <c r="E196" s="111"/>
      <c r="F196" s="151"/>
      <c r="G196" s="111"/>
      <c r="H196" s="111">
        <v>1</v>
      </c>
      <c r="I196" s="117">
        <v>100</v>
      </c>
      <c r="J196" s="118"/>
      <c r="K196" s="33"/>
      <c r="L196" s="44">
        <f t="shared" si="51"/>
        <v>0</v>
      </c>
      <c r="M196" s="33" t="str">
        <f t="shared" si="58"/>
        <v>45691Container q'ty</v>
      </c>
      <c r="N196" s="33" t="str">
        <f t="shared" si="59"/>
        <v>45691bulk</v>
      </c>
      <c r="O196" s="39">
        <v>240</v>
      </c>
      <c r="P196" s="235" t="s">
        <v>201</v>
      </c>
      <c r="Q196" s="168" t="s">
        <v>823</v>
      </c>
      <c r="R196" s="169"/>
      <c r="S196" s="39"/>
      <c r="T196" s="119" t="s">
        <v>824</v>
      </c>
      <c r="U196" s="258"/>
      <c r="V196" s="262"/>
      <c r="W196" s="258">
        <f t="shared" si="60"/>
        <v>0</v>
      </c>
      <c r="X196" s="45"/>
      <c r="Y196" s="43"/>
      <c r="Z196" s="43"/>
      <c r="AA196" s="43"/>
      <c r="AB196" s="43"/>
      <c r="AC196" s="43"/>
    </row>
    <row r="197" spans="1:29" ht="12.9" customHeight="1">
      <c r="A197" s="272">
        <v>45691</v>
      </c>
      <c r="B197" s="111" t="s">
        <v>3497</v>
      </c>
      <c r="C197" s="111" t="s">
        <v>829</v>
      </c>
      <c r="D197" s="111" t="s">
        <v>830</v>
      </c>
      <c r="E197" s="111"/>
      <c r="F197" s="111">
        <v>1</v>
      </c>
      <c r="G197" s="111"/>
      <c r="H197" s="111">
        <v>13</v>
      </c>
      <c r="I197" s="111">
        <v>13</v>
      </c>
      <c r="J197" s="118"/>
      <c r="K197" s="33"/>
      <c r="L197" s="44">
        <f t="shared" si="51"/>
        <v>1</v>
      </c>
      <c r="M197" s="33" t="str">
        <f t="shared" si="58"/>
        <v>45691Container q'ty</v>
      </c>
      <c r="N197" s="33" t="str">
        <f t="shared" si="59"/>
        <v xml:space="preserve">45691Pallet </v>
      </c>
      <c r="O197" s="39">
        <v>20</v>
      </c>
      <c r="P197" s="33" t="s">
        <v>202</v>
      </c>
      <c r="Q197" s="168" t="s">
        <v>831</v>
      </c>
      <c r="R197" s="169"/>
      <c r="S197" s="39"/>
      <c r="T197" s="119" t="s">
        <v>828</v>
      </c>
      <c r="U197" s="258"/>
      <c r="V197" s="262"/>
      <c r="W197" s="258">
        <f t="shared" si="60"/>
        <v>0</v>
      </c>
      <c r="X197" s="45" t="s">
        <v>827</v>
      </c>
      <c r="Y197" s="43"/>
      <c r="Z197" s="43"/>
      <c r="AA197" s="43"/>
      <c r="AB197" s="43"/>
      <c r="AC197" s="43"/>
    </row>
    <row r="198" spans="1:29" ht="12.9" customHeight="1">
      <c r="A198" s="272">
        <v>45691</v>
      </c>
      <c r="B198" s="111" t="s">
        <v>151</v>
      </c>
      <c r="C198" s="111" t="s">
        <v>402</v>
      </c>
      <c r="D198" s="111"/>
      <c r="E198" s="111"/>
      <c r="F198" s="111"/>
      <c r="G198" s="111">
        <v>1</v>
      </c>
      <c r="H198" s="111">
        <v>1</v>
      </c>
      <c r="I198" s="116">
        <v>60</v>
      </c>
      <c r="J198" s="118"/>
      <c r="K198" s="33"/>
      <c r="L198" s="44">
        <f t="shared" si="51"/>
        <v>0</v>
      </c>
      <c r="M198" s="33" t="str">
        <f t="shared" si="58"/>
        <v>45691Container q'ty</v>
      </c>
      <c r="N198" s="33" t="str">
        <f t="shared" si="59"/>
        <v xml:space="preserve">45691Pallet </v>
      </c>
      <c r="O198" s="39"/>
      <c r="P198" s="33" t="s">
        <v>202</v>
      </c>
      <c r="Q198" s="168" t="s">
        <v>813</v>
      </c>
      <c r="R198" s="169"/>
      <c r="S198" s="39"/>
      <c r="T198" s="119" t="s">
        <v>812</v>
      </c>
      <c r="U198" s="258"/>
      <c r="V198" s="262"/>
      <c r="W198" s="258">
        <f>IFERROR(U198/V198,0)</f>
        <v>0</v>
      </c>
      <c r="X198" s="45"/>
      <c r="Y198" s="43"/>
      <c r="Z198" s="43"/>
      <c r="AA198" s="43"/>
      <c r="AB198" s="43"/>
      <c r="AC198" s="43"/>
    </row>
    <row r="199" spans="1:29" ht="12.9" customHeight="1">
      <c r="A199" s="272">
        <v>45691</v>
      </c>
      <c r="B199" s="111" t="s">
        <v>662</v>
      </c>
      <c r="C199" s="111" t="s">
        <v>402</v>
      </c>
      <c r="D199" s="111"/>
      <c r="E199" s="111"/>
      <c r="F199" s="111"/>
      <c r="G199" s="111">
        <v>1</v>
      </c>
      <c r="H199" s="111">
        <v>9</v>
      </c>
      <c r="I199" s="116">
        <v>288</v>
      </c>
      <c r="J199" s="118"/>
      <c r="K199" s="33"/>
      <c r="L199" s="44">
        <v>0</v>
      </c>
      <c r="M199" s="33" t="str">
        <f t="shared" si="58"/>
        <v>45691Container q'ty</v>
      </c>
      <c r="N199" s="33" t="str">
        <f t="shared" si="59"/>
        <v xml:space="preserve">45691Pallet </v>
      </c>
      <c r="O199" s="39"/>
      <c r="P199" s="33" t="s">
        <v>202</v>
      </c>
      <c r="Q199" s="168" t="s">
        <v>661</v>
      </c>
      <c r="R199" s="169"/>
      <c r="S199" s="39"/>
      <c r="T199" s="119" t="s">
        <v>660</v>
      </c>
      <c r="U199" s="258"/>
      <c r="V199" s="262"/>
      <c r="W199" s="258">
        <f>IFERROR(U199/V199,0)</f>
        <v>0</v>
      </c>
      <c r="X199" s="45" t="s">
        <v>663</v>
      </c>
      <c r="Y199" s="43" t="s">
        <v>664</v>
      </c>
      <c r="Z199" s="43"/>
      <c r="AA199" s="43"/>
      <c r="AB199" s="43"/>
      <c r="AC199" s="43"/>
    </row>
    <row r="200" spans="1:29" ht="12.9" customHeight="1">
      <c r="A200" s="272">
        <v>45691</v>
      </c>
      <c r="B200" s="111" t="s">
        <v>242</v>
      </c>
      <c r="C200" s="111" t="s">
        <v>402</v>
      </c>
      <c r="D200" s="111"/>
      <c r="E200" s="111"/>
      <c r="F200" s="111"/>
      <c r="G200" s="111">
        <v>1</v>
      </c>
      <c r="H200" s="111">
        <v>5</v>
      </c>
      <c r="I200" s="184"/>
      <c r="J200" s="118">
        <v>5</v>
      </c>
      <c r="K200" s="33"/>
      <c r="L200" s="44">
        <f t="shared" ref="L200:L228" si="61">SUM(E200:F200)</f>
        <v>0</v>
      </c>
      <c r="M200" s="33" t="str">
        <f t="shared" si="58"/>
        <v>45691Container q'ty</v>
      </c>
      <c r="N200" s="33" t="str">
        <f t="shared" si="59"/>
        <v xml:space="preserve">45691Pallet </v>
      </c>
      <c r="O200" s="39">
        <v>5</v>
      </c>
      <c r="P200" s="33" t="s">
        <v>202</v>
      </c>
      <c r="Q200" s="168" t="s">
        <v>731</v>
      </c>
      <c r="R200" s="169"/>
      <c r="S200" s="39"/>
      <c r="T200" s="119" t="s">
        <v>732</v>
      </c>
      <c r="U200" s="258"/>
      <c r="V200" s="262"/>
      <c r="W200" s="258">
        <f>IFERROR(U200/V200,0)</f>
        <v>0</v>
      </c>
      <c r="X200" s="45" t="s">
        <v>512</v>
      </c>
      <c r="Y200" s="43"/>
      <c r="Z200" s="43"/>
      <c r="AB200" s="43"/>
      <c r="AC200" s="43"/>
    </row>
    <row r="201" spans="1:29" ht="12.9" customHeight="1">
      <c r="A201" s="272">
        <v>45691</v>
      </c>
      <c r="B201" s="111" t="s">
        <v>242</v>
      </c>
      <c r="C201" s="111" t="s">
        <v>402</v>
      </c>
      <c r="D201" s="111"/>
      <c r="E201" s="111"/>
      <c r="F201" s="111"/>
      <c r="G201" s="111">
        <v>1</v>
      </c>
      <c r="H201" s="111">
        <v>5</v>
      </c>
      <c r="I201" s="184"/>
      <c r="J201" s="118">
        <v>5</v>
      </c>
      <c r="K201" s="33"/>
      <c r="L201" s="44">
        <f t="shared" si="61"/>
        <v>0</v>
      </c>
      <c r="M201" s="33" t="str">
        <f t="shared" si="58"/>
        <v>45691Container q'ty</v>
      </c>
      <c r="N201" s="33" t="str">
        <f t="shared" si="59"/>
        <v xml:space="preserve">45691Pallet </v>
      </c>
      <c r="O201" s="39">
        <v>5</v>
      </c>
      <c r="P201" s="33" t="s">
        <v>202</v>
      </c>
      <c r="Q201" s="168" t="s">
        <v>733</v>
      </c>
      <c r="R201" s="169"/>
      <c r="S201" s="39"/>
      <c r="T201" s="119" t="s">
        <v>732</v>
      </c>
      <c r="U201" s="258"/>
      <c r="V201" s="262"/>
      <c r="W201" s="258">
        <f>IFERROR(U201/V201,0)</f>
        <v>0</v>
      </c>
      <c r="X201" s="45"/>
      <c r="Y201" s="43"/>
      <c r="Z201" s="43"/>
      <c r="AA201" s="43"/>
      <c r="AB201" s="43"/>
      <c r="AC201" s="43"/>
    </row>
    <row r="202" spans="1:29" ht="12.9" customHeight="1">
      <c r="A202" s="272">
        <v>45692</v>
      </c>
      <c r="B202" s="111" t="s">
        <v>195</v>
      </c>
      <c r="C202" s="111" t="s">
        <v>843</v>
      </c>
      <c r="D202" s="111" t="s">
        <v>751</v>
      </c>
      <c r="E202" s="111"/>
      <c r="F202" s="111">
        <v>1</v>
      </c>
      <c r="G202" s="111"/>
      <c r="H202" s="111">
        <v>20</v>
      </c>
      <c r="I202" s="111">
        <v>20</v>
      </c>
      <c r="J202" s="118"/>
      <c r="K202" s="33"/>
      <c r="L202" s="44">
        <f t="shared" si="61"/>
        <v>1</v>
      </c>
      <c r="M202" s="33" t="str">
        <f t="shared" si="55"/>
        <v>45692Container q'ty</v>
      </c>
      <c r="N202" s="33" t="str">
        <f t="shared" si="56"/>
        <v xml:space="preserve">45692Pallet </v>
      </c>
      <c r="O202" s="39">
        <v>20</v>
      </c>
      <c r="P202" s="33" t="s">
        <v>202</v>
      </c>
      <c r="Q202" s="168" t="s">
        <v>755</v>
      </c>
      <c r="R202" s="169"/>
      <c r="S202" s="39"/>
      <c r="T202" s="119" t="s">
        <v>832</v>
      </c>
      <c r="U202" s="258"/>
      <c r="V202" s="262"/>
      <c r="W202" s="258">
        <f t="shared" si="57"/>
        <v>0</v>
      </c>
      <c r="X202" s="45"/>
      <c r="Y202" s="43"/>
      <c r="Z202" s="43"/>
      <c r="AA202" s="43"/>
      <c r="AB202" s="43"/>
      <c r="AC202" s="43"/>
    </row>
    <row r="203" spans="1:29" ht="12.9" customHeight="1">
      <c r="A203" s="272">
        <v>45692</v>
      </c>
      <c r="B203" s="111" t="s">
        <v>195</v>
      </c>
      <c r="C203" s="111" t="s">
        <v>844</v>
      </c>
      <c r="D203" s="111" t="s">
        <v>752</v>
      </c>
      <c r="E203" s="111"/>
      <c r="F203" s="111">
        <v>1</v>
      </c>
      <c r="G203" s="111"/>
      <c r="H203" s="111">
        <v>20</v>
      </c>
      <c r="I203" s="111">
        <v>20</v>
      </c>
      <c r="J203" s="118"/>
      <c r="K203" s="33"/>
      <c r="L203" s="44">
        <f t="shared" si="61"/>
        <v>1</v>
      </c>
      <c r="M203" s="33" t="str">
        <f t="shared" si="55"/>
        <v>45692Container q'ty</v>
      </c>
      <c r="N203" s="33" t="str">
        <f t="shared" si="56"/>
        <v xml:space="preserve">45692Pallet </v>
      </c>
      <c r="O203" s="39">
        <v>20</v>
      </c>
      <c r="P203" s="33" t="s">
        <v>202</v>
      </c>
      <c r="Q203" s="168" t="s">
        <v>755</v>
      </c>
      <c r="R203" s="169"/>
      <c r="S203" s="39"/>
      <c r="T203" s="119" t="s">
        <v>832</v>
      </c>
      <c r="U203" s="258"/>
      <c r="V203" s="262"/>
      <c r="W203" s="258">
        <f t="shared" si="57"/>
        <v>0</v>
      </c>
      <c r="X203" s="45"/>
      <c r="Y203" s="43"/>
      <c r="Z203" s="43"/>
      <c r="AA203" s="43"/>
      <c r="AB203" s="43"/>
      <c r="AC203" s="43"/>
    </row>
    <row r="204" spans="1:29" ht="12.9" customHeight="1">
      <c r="A204" s="272">
        <v>45692</v>
      </c>
      <c r="B204" s="111" t="s">
        <v>195</v>
      </c>
      <c r="C204" s="111" t="s">
        <v>845</v>
      </c>
      <c r="D204" s="111" t="s">
        <v>753</v>
      </c>
      <c r="E204" s="111"/>
      <c r="F204" s="111">
        <v>1</v>
      </c>
      <c r="G204" s="111"/>
      <c r="H204" s="111">
        <v>20</v>
      </c>
      <c r="I204" s="111">
        <v>20</v>
      </c>
      <c r="J204" s="118"/>
      <c r="K204" s="33"/>
      <c r="L204" s="44">
        <f t="shared" si="61"/>
        <v>1</v>
      </c>
      <c r="M204" s="33" t="str">
        <f t="shared" si="55"/>
        <v>45692Container q'ty</v>
      </c>
      <c r="N204" s="33" t="str">
        <f t="shared" si="56"/>
        <v xml:space="preserve">45692Pallet </v>
      </c>
      <c r="O204" s="39">
        <v>20</v>
      </c>
      <c r="P204" s="33" t="s">
        <v>202</v>
      </c>
      <c r="Q204" s="168" t="s">
        <v>756</v>
      </c>
      <c r="R204" s="169"/>
      <c r="S204" s="39"/>
      <c r="T204" s="119" t="s">
        <v>832</v>
      </c>
      <c r="U204" s="258"/>
      <c r="V204" s="262"/>
      <c r="W204" s="258">
        <f t="shared" si="57"/>
        <v>0</v>
      </c>
      <c r="X204" s="45"/>
      <c r="Y204" s="43"/>
      <c r="Z204" s="43"/>
      <c r="AA204" s="43"/>
      <c r="AB204" s="43"/>
      <c r="AC204" s="43"/>
    </row>
    <row r="205" spans="1:29" ht="12.9" customHeight="1">
      <c r="A205" s="272">
        <v>45692</v>
      </c>
      <c r="B205" s="111" t="s">
        <v>195</v>
      </c>
      <c r="C205" s="111" t="s">
        <v>846</v>
      </c>
      <c r="D205" s="111" t="s">
        <v>754</v>
      </c>
      <c r="E205" s="111"/>
      <c r="F205" s="111">
        <v>1</v>
      </c>
      <c r="G205" s="111"/>
      <c r="H205" s="111">
        <v>20</v>
      </c>
      <c r="I205" s="111">
        <v>20</v>
      </c>
      <c r="J205" s="118"/>
      <c r="K205" s="33"/>
      <c r="L205" s="44">
        <f t="shared" si="61"/>
        <v>1</v>
      </c>
      <c r="M205" s="33" t="str">
        <f t="shared" si="55"/>
        <v>45692Container q'ty</v>
      </c>
      <c r="N205" s="33" t="str">
        <f t="shared" si="56"/>
        <v xml:space="preserve">45692Pallet </v>
      </c>
      <c r="O205" s="39">
        <v>20</v>
      </c>
      <c r="P205" s="33" t="s">
        <v>202</v>
      </c>
      <c r="Q205" s="168" t="s">
        <v>757</v>
      </c>
      <c r="R205" s="169"/>
      <c r="S205" s="39"/>
      <c r="T205" s="119" t="s">
        <v>832</v>
      </c>
      <c r="U205" s="258"/>
      <c r="V205" s="262"/>
      <c r="W205" s="258">
        <f t="shared" si="57"/>
        <v>0</v>
      </c>
      <c r="X205" s="45"/>
      <c r="Y205" s="43"/>
      <c r="Z205" s="43"/>
      <c r="AA205" s="43"/>
      <c r="AB205" s="43"/>
      <c r="AC205" s="43"/>
    </row>
    <row r="206" spans="1:29" ht="12.9" customHeight="1">
      <c r="A206" s="272">
        <v>45692</v>
      </c>
      <c r="B206" s="111" t="s">
        <v>244</v>
      </c>
      <c r="C206" s="111" t="s">
        <v>853</v>
      </c>
      <c r="D206" s="111" t="s">
        <v>863</v>
      </c>
      <c r="E206" s="111"/>
      <c r="F206" s="111">
        <v>1</v>
      </c>
      <c r="G206" s="111"/>
      <c r="H206" s="111">
        <v>20</v>
      </c>
      <c r="I206" s="116">
        <v>20</v>
      </c>
      <c r="J206" s="118"/>
      <c r="K206" s="33"/>
      <c r="L206" s="44">
        <f t="shared" si="61"/>
        <v>1</v>
      </c>
      <c r="M206" s="33" t="str">
        <f t="shared" ref="M206:M230" si="62">A206&amp;$O$1</f>
        <v>45692Container q'ty</v>
      </c>
      <c r="N206" s="33" t="str">
        <f t="shared" ref="N206:N230" si="63">A206&amp;P206</f>
        <v xml:space="preserve">45692Pallet </v>
      </c>
      <c r="O206" s="39">
        <v>20</v>
      </c>
      <c r="P206" s="33" t="s">
        <v>202</v>
      </c>
      <c r="Q206" s="168" t="s">
        <v>786</v>
      </c>
      <c r="R206" s="169"/>
      <c r="S206" s="39"/>
      <c r="T206" s="119" t="s">
        <v>785</v>
      </c>
      <c r="U206" s="258"/>
      <c r="V206" s="262"/>
      <c r="W206" s="258">
        <f t="shared" ref="W206:W216" si="64">IFERROR(U206/V206,0)</f>
        <v>0</v>
      </c>
      <c r="X206" s="45" t="s">
        <v>930</v>
      </c>
      <c r="Y206" s="43"/>
      <c r="Z206" s="43"/>
      <c r="AA206" s="43"/>
      <c r="AB206" s="43"/>
      <c r="AC206" s="43"/>
    </row>
    <row r="207" spans="1:29" ht="12.9" customHeight="1">
      <c r="A207" s="272">
        <v>45692</v>
      </c>
      <c r="B207" s="111" t="s">
        <v>787</v>
      </c>
      <c r="C207" s="111" t="s">
        <v>854</v>
      </c>
      <c r="D207" s="111" t="s">
        <v>864</v>
      </c>
      <c r="E207" s="111"/>
      <c r="F207" s="111">
        <v>1</v>
      </c>
      <c r="G207" s="111"/>
      <c r="H207" s="111">
        <v>20</v>
      </c>
      <c r="I207" s="116">
        <v>20</v>
      </c>
      <c r="J207" s="118"/>
      <c r="K207" s="33"/>
      <c r="L207" s="44">
        <f t="shared" si="61"/>
        <v>1</v>
      </c>
      <c r="M207" s="33" t="str">
        <f t="shared" si="62"/>
        <v>45692Container q'ty</v>
      </c>
      <c r="N207" s="33" t="str">
        <f t="shared" si="63"/>
        <v xml:space="preserve">45692Pallet </v>
      </c>
      <c r="O207" s="39">
        <v>20</v>
      </c>
      <c r="P207" s="33" t="s">
        <v>202</v>
      </c>
      <c r="Q207" s="168" t="s">
        <v>786</v>
      </c>
      <c r="R207" s="169"/>
      <c r="S207" s="39"/>
      <c r="T207" s="119" t="s">
        <v>785</v>
      </c>
      <c r="U207" s="258"/>
      <c r="V207" s="262"/>
      <c r="W207" s="258">
        <f t="shared" si="64"/>
        <v>0</v>
      </c>
      <c r="X207" s="45" t="s">
        <v>788</v>
      </c>
      <c r="Y207" s="43"/>
      <c r="Z207" s="43"/>
      <c r="AA207" s="43"/>
      <c r="AB207" s="43"/>
      <c r="AC207" s="43"/>
    </row>
    <row r="208" spans="1:29" ht="12.9" customHeight="1">
      <c r="A208" s="272">
        <v>45692</v>
      </c>
      <c r="B208" s="111" t="s">
        <v>787</v>
      </c>
      <c r="C208" s="111" t="s">
        <v>855</v>
      </c>
      <c r="D208" s="111" t="s">
        <v>865</v>
      </c>
      <c r="E208" s="111"/>
      <c r="F208" s="111">
        <v>1</v>
      </c>
      <c r="G208" s="111"/>
      <c r="H208" s="111">
        <v>20</v>
      </c>
      <c r="I208" s="116">
        <v>20</v>
      </c>
      <c r="J208" s="118"/>
      <c r="K208" s="33"/>
      <c r="L208" s="44">
        <f t="shared" si="61"/>
        <v>1</v>
      </c>
      <c r="M208" s="33" t="str">
        <f t="shared" si="62"/>
        <v>45692Container q'ty</v>
      </c>
      <c r="N208" s="33" t="str">
        <f t="shared" si="63"/>
        <v xml:space="preserve">45692Pallet </v>
      </c>
      <c r="O208" s="39">
        <v>20</v>
      </c>
      <c r="P208" s="33" t="s">
        <v>202</v>
      </c>
      <c r="Q208" s="168" t="s">
        <v>786</v>
      </c>
      <c r="R208" s="169"/>
      <c r="S208" s="39"/>
      <c r="T208" s="119" t="s">
        <v>785</v>
      </c>
      <c r="U208" s="258"/>
      <c r="V208" s="262"/>
      <c r="W208" s="258">
        <f t="shared" si="64"/>
        <v>0</v>
      </c>
      <c r="X208" s="45"/>
      <c r="Y208" s="43"/>
      <c r="Z208" s="43"/>
      <c r="AA208" s="43"/>
      <c r="AB208" s="43"/>
      <c r="AC208" s="43"/>
    </row>
    <row r="209" spans="1:29" ht="12.9" customHeight="1">
      <c r="A209" s="272">
        <v>45692</v>
      </c>
      <c r="B209" s="111" t="s">
        <v>787</v>
      </c>
      <c r="C209" s="111" t="s">
        <v>856</v>
      </c>
      <c r="D209" s="111" t="s">
        <v>866</v>
      </c>
      <c r="E209" s="111"/>
      <c r="F209" s="111">
        <v>1</v>
      </c>
      <c r="G209" s="111"/>
      <c r="H209" s="111">
        <v>20</v>
      </c>
      <c r="I209" s="116">
        <v>20</v>
      </c>
      <c r="J209" s="118"/>
      <c r="K209" s="33"/>
      <c r="L209" s="44">
        <f t="shared" si="61"/>
        <v>1</v>
      </c>
      <c r="M209" s="33" t="str">
        <f t="shared" si="62"/>
        <v>45692Container q'ty</v>
      </c>
      <c r="N209" s="33" t="str">
        <f t="shared" si="63"/>
        <v xml:space="preserve">45692Pallet </v>
      </c>
      <c r="O209" s="39">
        <v>20</v>
      </c>
      <c r="P209" s="33" t="s">
        <v>202</v>
      </c>
      <c r="Q209" s="168" t="s">
        <v>786</v>
      </c>
      <c r="R209" s="169"/>
      <c r="S209" s="39"/>
      <c r="T209" s="119" t="s">
        <v>785</v>
      </c>
      <c r="U209" s="258"/>
      <c r="V209" s="262"/>
      <c r="W209" s="258">
        <f t="shared" si="64"/>
        <v>0</v>
      </c>
      <c r="X209" s="45"/>
      <c r="Y209" s="43"/>
      <c r="Z209" s="43"/>
      <c r="AA209" s="43"/>
      <c r="AB209" s="43"/>
      <c r="AC209" s="43"/>
    </row>
    <row r="210" spans="1:29" ht="12.9" customHeight="1">
      <c r="A210" s="272">
        <v>45692</v>
      </c>
      <c r="B210" s="111" t="s">
        <v>787</v>
      </c>
      <c r="C210" s="111" t="s">
        <v>857</v>
      </c>
      <c r="D210" s="111" t="s">
        <v>867</v>
      </c>
      <c r="E210" s="111"/>
      <c r="F210" s="111">
        <v>1</v>
      </c>
      <c r="G210" s="111"/>
      <c r="H210" s="111">
        <v>20</v>
      </c>
      <c r="I210" s="116">
        <v>20</v>
      </c>
      <c r="J210" s="118"/>
      <c r="K210" s="33"/>
      <c r="L210" s="44">
        <f t="shared" si="61"/>
        <v>1</v>
      </c>
      <c r="M210" s="33" t="str">
        <f t="shared" si="62"/>
        <v>45692Container q'ty</v>
      </c>
      <c r="N210" s="33" t="str">
        <f t="shared" si="63"/>
        <v xml:space="preserve">45692Pallet </v>
      </c>
      <c r="O210" s="39">
        <v>20</v>
      </c>
      <c r="P210" s="33" t="s">
        <v>202</v>
      </c>
      <c r="Q210" s="168" t="s">
        <v>786</v>
      </c>
      <c r="R210" s="169"/>
      <c r="S210" s="39"/>
      <c r="T210" s="119" t="s">
        <v>785</v>
      </c>
      <c r="U210" s="258"/>
      <c r="V210" s="262"/>
      <c r="W210" s="258">
        <f t="shared" si="64"/>
        <v>0</v>
      </c>
      <c r="X210" s="45"/>
      <c r="Y210" s="43"/>
      <c r="Z210" s="43"/>
      <c r="AA210" s="43"/>
      <c r="AB210" s="43"/>
      <c r="AC210" s="43"/>
    </row>
    <row r="211" spans="1:29" ht="12.9" customHeight="1">
      <c r="A211" s="272">
        <v>45692</v>
      </c>
      <c r="B211" s="111" t="s">
        <v>787</v>
      </c>
      <c r="C211" s="111" t="s">
        <v>858</v>
      </c>
      <c r="D211" s="111" t="s">
        <v>868</v>
      </c>
      <c r="E211" s="111"/>
      <c r="F211" s="111">
        <v>1</v>
      </c>
      <c r="G211" s="111"/>
      <c r="H211" s="111">
        <v>20</v>
      </c>
      <c r="I211" s="116">
        <v>20</v>
      </c>
      <c r="J211" s="118"/>
      <c r="K211" s="33"/>
      <c r="L211" s="44">
        <f t="shared" si="61"/>
        <v>1</v>
      </c>
      <c r="M211" s="33" t="str">
        <f t="shared" si="62"/>
        <v>45692Container q'ty</v>
      </c>
      <c r="N211" s="33" t="str">
        <f t="shared" si="63"/>
        <v xml:space="preserve">45692Pallet </v>
      </c>
      <c r="O211" s="39">
        <v>20</v>
      </c>
      <c r="P211" s="33" t="s">
        <v>202</v>
      </c>
      <c r="Q211" s="168" t="s">
        <v>786</v>
      </c>
      <c r="R211" s="169"/>
      <c r="S211" s="39"/>
      <c r="T211" s="119" t="s">
        <v>785</v>
      </c>
      <c r="U211" s="258"/>
      <c r="V211" s="262"/>
      <c r="W211" s="258">
        <f t="shared" si="64"/>
        <v>0</v>
      </c>
      <c r="X211" s="45"/>
      <c r="Y211" s="43"/>
      <c r="Z211" s="43"/>
      <c r="AA211" s="43"/>
      <c r="AB211" s="43"/>
      <c r="AC211" s="43"/>
    </row>
    <row r="212" spans="1:29" ht="12.9" customHeight="1">
      <c r="A212" s="272">
        <v>45692</v>
      </c>
      <c r="B212" s="111" t="s">
        <v>793</v>
      </c>
      <c r="C212" s="111" t="s">
        <v>791</v>
      </c>
      <c r="D212" s="111" t="s">
        <v>882</v>
      </c>
      <c r="E212" s="111">
        <v>1</v>
      </c>
      <c r="F212" s="111"/>
      <c r="G212" s="111"/>
      <c r="H212" s="111">
        <v>4</v>
      </c>
      <c r="I212" s="116"/>
      <c r="J212" s="111">
        <v>4</v>
      </c>
      <c r="K212" s="33"/>
      <c r="L212" s="44">
        <f t="shared" si="61"/>
        <v>1</v>
      </c>
      <c r="M212" s="33" t="str">
        <f t="shared" si="62"/>
        <v>45692Container q'ty</v>
      </c>
      <c r="N212" s="33" t="str">
        <f t="shared" si="63"/>
        <v xml:space="preserve">45692Pallet </v>
      </c>
      <c r="O212" s="39">
        <v>40</v>
      </c>
      <c r="P212" s="33" t="s">
        <v>202</v>
      </c>
      <c r="Q212" s="168" t="s">
        <v>884</v>
      </c>
      <c r="R212" s="169"/>
      <c r="S212" s="39"/>
      <c r="T212" s="119" t="s">
        <v>790</v>
      </c>
      <c r="U212" s="258"/>
      <c r="V212" s="262"/>
      <c r="W212" s="258">
        <f>IFERROR(U212/V212,0)</f>
        <v>0</v>
      </c>
      <c r="X212" s="45" t="s">
        <v>917</v>
      </c>
      <c r="Y212" s="43"/>
      <c r="Z212" s="43"/>
      <c r="AA212" s="43"/>
      <c r="AB212" s="43"/>
      <c r="AC212" s="43"/>
    </row>
    <row r="213" spans="1:29" ht="12.9" customHeight="1">
      <c r="A213" s="272">
        <v>45692</v>
      </c>
      <c r="B213" s="111" t="s">
        <v>242</v>
      </c>
      <c r="C213" s="111" t="s">
        <v>402</v>
      </c>
      <c r="D213" s="111"/>
      <c r="E213" s="111"/>
      <c r="F213" s="111"/>
      <c r="G213" s="111">
        <v>1</v>
      </c>
      <c r="H213" s="111">
        <v>5</v>
      </c>
      <c r="I213" s="184"/>
      <c r="J213" s="118">
        <v>5</v>
      </c>
      <c r="K213" s="33"/>
      <c r="L213" s="44">
        <f t="shared" si="61"/>
        <v>0</v>
      </c>
      <c r="M213" s="33" t="str">
        <f t="shared" si="62"/>
        <v>45692Container q'ty</v>
      </c>
      <c r="N213" s="33" t="str">
        <f t="shared" si="63"/>
        <v xml:space="preserve">45692Pallet </v>
      </c>
      <c r="O213" s="39">
        <v>5</v>
      </c>
      <c r="P213" s="33" t="s">
        <v>202</v>
      </c>
      <c r="Q213" s="168" t="s">
        <v>731</v>
      </c>
      <c r="R213" s="169"/>
      <c r="S213" s="39"/>
      <c r="T213" s="119" t="s">
        <v>887</v>
      </c>
      <c r="U213" s="258"/>
      <c r="V213" s="262"/>
      <c r="W213" s="258">
        <f>IFERROR(U213/V213,0)</f>
        <v>0</v>
      </c>
      <c r="X213" s="45" t="s">
        <v>512</v>
      </c>
      <c r="Y213" s="43"/>
      <c r="Z213" s="43"/>
      <c r="AB213" s="43"/>
      <c r="AC213" s="43"/>
    </row>
    <row r="214" spans="1:29" ht="12.9" customHeight="1">
      <c r="A214" s="272">
        <v>45692</v>
      </c>
      <c r="B214" s="111" t="s">
        <v>918</v>
      </c>
      <c r="C214" s="111" t="s">
        <v>919</v>
      </c>
      <c r="D214" s="111" t="s">
        <v>920</v>
      </c>
      <c r="E214" s="111"/>
      <c r="F214" s="111"/>
      <c r="G214" s="111">
        <v>2</v>
      </c>
      <c r="H214" s="111">
        <v>4</v>
      </c>
      <c r="I214" s="111">
        <v>180</v>
      </c>
      <c r="J214" s="118"/>
      <c r="K214" s="33"/>
      <c r="L214" s="44">
        <f t="shared" si="61"/>
        <v>0</v>
      </c>
      <c r="M214" s="33" t="str">
        <f t="shared" si="62"/>
        <v>45692Container q'ty</v>
      </c>
      <c r="N214" s="33" t="str">
        <f t="shared" si="63"/>
        <v xml:space="preserve">45692Pallet </v>
      </c>
      <c r="O214" s="39">
        <v>5</v>
      </c>
      <c r="P214" s="33" t="s">
        <v>202</v>
      </c>
      <c r="Q214" s="168" t="s">
        <v>920</v>
      </c>
      <c r="R214" s="169"/>
      <c r="S214" s="39"/>
      <c r="T214" s="119" t="s">
        <v>921</v>
      </c>
      <c r="U214" s="258"/>
      <c r="V214" s="262"/>
      <c r="W214" s="258">
        <f t="shared" si="64"/>
        <v>0</v>
      </c>
      <c r="X214" s="45"/>
      <c r="Y214" s="43"/>
      <c r="Z214" s="43"/>
      <c r="AA214" s="43"/>
      <c r="AB214" s="43"/>
      <c r="AC214" s="43"/>
    </row>
    <row r="215" spans="1:29" ht="12.9" customHeight="1">
      <c r="A215" s="272">
        <v>45693</v>
      </c>
      <c r="B215" s="111" t="s">
        <v>195</v>
      </c>
      <c r="C215" s="111" t="s">
        <v>847</v>
      </c>
      <c r="D215" s="111" t="s">
        <v>758</v>
      </c>
      <c r="E215" s="111"/>
      <c r="F215" s="111">
        <v>1</v>
      </c>
      <c r="G215" s="111"/>
      <c r="H215" s="111">
        <v>20</v>
      </c>
      <c r="I215" s="111">
        <v>20</v>
      </c>
      <c r="J215" s="118"/>
      <c r="K215" s="33"/>
      <c r="L215" s="44">
        <f t="shared" si="61"/>
        <v>1</v>
      </c>
      <c r="M215" s="33" t="str">
        <f t="shared" si="62"/>
        <v>45693Container q'ty</v>
      </c>
      <c r="N215" s="33" t="str">
        <f t="shared" si="63"/>
        <v xml:space="preserve">45693Pallet </v>
      </c>
      <c r="O215" s="39">
        <v>20</v>
      </c>
      <c r="P215" s="33" t="s">
        <v>202</v>
      </c>
      <c r="Q215" s="168" t="s">
        <v>762</v>
      </c>
      <c r="R215" s="169"/>
      <c r="S215" s="39"/>
      <c r="T215" s="119" t="s">
        <v>833</v>
      </c>
      <c r="U215" s="258"/>
      <c r="V215" s="262"/>
      <c r="W215" s="258">
        <f t="shared" si="64"/>
        <v>0</v>
      </c>
      <c r="X215" s="45"/>
      <c r="Y215" s="43"/>
      <c r="Z215" s="43"/>
      <c r="AA215" s="43"/>
      <c r="AB215" s="43"/>
      <c r="AC215" s="43"/>
    </row>
    <row r="216" spans="1:29" ht="12.9" customHeight="1">
      <c r="A216" s="272">
        <v>45693</v>
      </c>
      <c r="B216" s="111" t="s">
        <v>195</v>
      </c>
      <c r="C216" s="111" t="s">
        <v>848</v>
      </c>
      <c r="D216" s="111" t="s">
        <v>759</v>
      </c>
      <c r="E216" s="111"/>
      <c r="F216" s="111">
        <v>1</v>
      </c>
      <c r="G216" s="111"/>
      <c r="H216" s="111">
        <v>20</v>
      </c>
      <c r="I216" s="111">
        <v>20</v>
      </c>
      <c r="J216" s="118"/>
      <c r="K216" s="33"/>
      <c r="L216" s="44">
        <f t="shared" si="61"/>
        <v>1</v>
      </c>
      <c r="M216" s="33" t="str">
        <f t="shared" si="62"/>
        <v>45693Container q'ty</v>
      </c>
      <c r="N216" s="33" t="str">
        <f t="shared" si="63"/>
        <v xml:space="preserve">45693Pallet </v>
      </c>
      <c r="O216" s="39">
        <v>20</v>
      </c>
      <c r="P216" s="33" t="s">
        <v>202</v>
      </c>
      <c r="Q216" s="168" t="s">
        <v>755</v>
      </c>
      <c r="R216" s="169"/>
      <c r="S216" s="39"/>
      <c r="T216" s="119" t="s">
        <v>833</v>
      </c>
      <c r="U216" s="258"/>
      <c r="V216" s="262"/>
      <c r="W216" s="258">
        <f t="shared" si="64"/>
        <v>0</v>
      </c>
      <c r="X216" s="45"/>
      <c r="Y216" s="43"/>
      <c r="Z216" s="43"/>
      <c r="AA216" s="43"/>
      <c r="AB216" s="43"/>
      <c r="AC216" s="43"/>
    </row>
    <row r="217" spans="1:29" ht="12.9" customHeight="1">
      <c r="A217" s="272">
        <v>45693</v>
      </c>
      <c r="B217" s="111" t="s">
        <v>195</v>
      </c>
      <c r="C217" s="111" t="s">
        <v>849</v>
      </c>
      <c r="D217" s="111" t="s">
        <v>760</v>
      </c>
      <c r="E217" s="111"/>
      <c r="F217" s="111">
        <v>1</v>
      </c>
      <c r="G217" s="111"/>
      <c r="H217" s="111">
        <v>20</v>
      </c>
      <c r="I217" s="111">
        <v>20</v>
      </c>
      <c r="J217" s="118"/>
      <c r="K217" s="33"/>
      <c r="L217" s="44">
        <f t="shared" si="61"/>
        <v>1</v>
      </c>
      <c r="M217" s="33" t="str">
        <f t="shared" si="62"/>
        <v>45693Container q'ty</v>
      </c>
      <c r="N217" s="33" t="str">
        <f t="shared" si="63"/>
        <v xml:space="preserve">45693Pallet </v>
      </c>
      <c r="O217" s="39">
        <v>20</v>
      </c>
      <c r="P217" s="33" t="s">
        <v>202</v>
      </c>
      <c r="Q217" s="168" t="s">
        <v>755</v>
      </c>
      <c r="R217" s="169"/>
      <c r="S217" s="39"/>
      <c r="T217" s="119" t="s">
        <v>833</v>
      </c>
      <c r="U217" s="258"/>
      <c r="V217" s="262"/>
      <c r="W217" s="258">
        <f>IFERROR(U217/V217,0)</f>
        <v>0</v>
      </c>
      <c r="X217" s="45"/>
      <c r="Y217" s="43"/>
      <c r="Z217" s="43"/>
      <c r="AA217" s="43"/>
      <c r="AB217" s="43"/>
      <c r="AC217" s="43"/>
    </row>
    <row r="218" spans="1:29" ht="12.9" customHeight="1">
      <c r="A218" s="272">
        <v>45693</v>
      </c>
      <c r="B218" s="111" t="s">
        <v>195</v>
      </c>
      <c r="C218" s="111" t="s">
        <v>850</v>
      </c>
      <c r="D218" s="111" t="s">
        <v>761</v>
      </c>
      <c r="E218" s="111"/>
      <c r="F218" s="111">
        <v>1</v>
      </c>
      <c r="G218" s="111"/>
      <c r="H218" s="111">
        <v>20</v>
      </c>
      <c r="I218" s="111">
        <v>20</v>
      </c>
      <c r="J218" s="118"/>
      <c r="K218" s="33"/>
      <c r="L218" s="44">
        <f t="shared" si="61"/>
        <v>1</v>
      </c>
      <c r="M218" s="33" t="str">
        <f t="shared" si="62"/>
        <v>45693Container q'ty</v>
      </c>
      <c r="N218" s="33" t="str">
        <f t="shared" si="63"/>
        <v xml:space="preserve">45693Pallet </v>
      </c>
      <c r="O218" s="39">
        <v>20</v>
      </c>
      <c r="P218" s="33" t="s">
        <v>202</v>
      </c>
      <c r="Q218" s="168" t="s">
        <v>755</v>
      </c>
      <c r="R218" s="169"/>
      <c r="S218" s="39"/>
      <c r="T218" s="119" t="s">
        <v>833</v>
      </c>
      <c r="U218" s="258"/>
      <c r="V218" s="262"/>
      <c r="W218" s="258">
        <f>IFERROR(U218/V218,0)</f>
        <v>0</v>
      </c>
      <c r="X218" s="45"/>
      <c r="Y218" s="43"/>
      <c r="Z218" s="43"/>
      <c r="AA218" s="43"/>
      <c r="AB218" s="43"/>
      <c r="AC218" s="43"/>
    </row>
    <row r="219" spans="1:29" ht="12.9" customHeight="1">
      <c r="A219" s="272">
        <v>45693</v>
      </c>
      <c r="B219" s="111" t="s">
        <v>195</v>
      </c>
      <c r="C219" s="111" t="s">
        <v>886</v>
      </c>
      <c r="D219" s="111" t="s">
        <v>763</v>
      </c>
      <c r="E219" s="111">
        <v>1</v>
      </c>
      <c r="F219" s="111"/>
      <c r="G219" s="111"/>
      <c r="H219" s="111">
        <v>28</v>
      </c>
      <c r="I219" s="116">
        <v>2016</v>
      </c>
      <c r="J219" s="118"/>
      <c r="K219" s="33"/>
      <c r="L219" s="44">
        <f t="shared" si="61"/>
        <v>1</v>
      </c>
      <c r="M219" s="33" t="str">
        <f t="shared" si="62"/>
        <v>45693Container q'ty</v>
      </c>
      <c r="N219" s="33" t="str">
        <f t="shared" si="63"/>
        <v>45693bulk</v>
      </c>
      <c r="O219" s="39">
        <v>210</v>
      </c>
      <c r="P219" s="235" t="s">
        <v>201</v>
      </c>
      <c r="Q219" s="168" t="s">
        <v>766</v>
      </c>
      <c r="R219" s="169"/>
      <c r="S219" s="39"/>
      <c r="T219" s="119" t="s">
        <v>834</v>
      </c>
      <c r="U219" s="258">
        <v>13910.4</v>
      </c>
      <c r="V219" s="262">
        <v>2016</v>
      </c>
      <c r="W219" s="258">
        <f t="shared" ref="W219:W227" si="65">IFERROR(U219/V219,0)</f>
        <v>6.8999999999999995</v>
      </c>
      <c r="X219" s="45"/>
      <c r="Y219" s="43"/>
      <c r="Z219" s="43"/>
      <c r="AA219" s="43"/>
      <c r="AB219" s="43"/>
      <c r="AC219" s="43"/>
    </row>
    <row r="220" spans="1:29" ht="12.9" customHeight="1">
      <c r="A220" s="272">
        <v>45693</v>
      </c>
      <c r="B220" s="111" t="s">
        <v>244</v>
      </c>
      <c r="C220" s="111" t="s">
        <v>859</v>
      </c>
      <c r="D220" s="111" t="s">
        <v>869</v>
      </c>
      <c r="E220" s="111"/>
      <c r="F220" s="111">
        <v>1</v>
      </c>
      <c r="G220" s="111"/>
      <c r="H220" s="111">
        <v>20</v>
      </c>
      <c r="I220" s="116">
        <v>20</v>
      </c>
      <c r="J220" s="118"/>
      <c r="K220" s="33"/>
      <c r="L220" s="44">
        <f t="shared" si="61"/>
        <v>1</v>
      </c>
      <c r="M220" s="33" t="str">
        <f t="shared" si="62"/>
        <v>45693Container q'ty</v>
      </c>
      <c r="N220" s="33" t="str">
        <f t="shared" si="63"/>
        <v xml:space="preserve">45693Pallet </v>
      </c>
      <c r="O220" s="39">
        <v>20</v>
      </c>
      <c r="P220" s="33" t="s">
        <v>202</v>
      </c>
      <c r="Q220" s="168" t="s">
        <v>786</v>
      </c>
      <c r="R220" s="169"/>
      <c r="S220" s="39"/>
      <c r="T220" s="119" t="s">
        <v>785</v>
      </c>
      <c r="U220" s="258"/>
      <c r="V220" s="262"/>
      <c r="W220" s="258">
        <f t="shared" si="65"/>
        <v>0</v>
      </c>
      <c r="X220" s="45"/>
      <c r="Y220" s="43"/>
      <c r="Z220" s="43"/>
      <c r="AA220" s="43"/>
      <c r="AB220" s="43"/>
      <c r="AC220" s="43"/>
    </row>
    <row r="221" spans="1:29" ht="12.9" customHeight="1">
      <c r="A221" s="272">
        <v>45693</v>
      </c>
      <c r="B221" s="111" t="s">
        <v>787</v>
      </c>
      <c r="C221" s="111" t="s">
        <v>860</v>
      </c>
      <c r="D221" s="111" t="s">
        <v>870</v>
      </c>
      <c r="E221" s="111"/>
      <c r="F221" s="111">
        <v>1</v>
      </c>
      <c r="G221" s="111"/>
      <c r="H221" s="111">
        <v>20</v>
      </c>
      <c r="I221" s="116">
        <v>20</v>
      </c>
      <c r="J221" s="118"/>
      <c r="K221" s="33"/>
      <c r="L221" s="44">
        <f t="shared" si="61"/>
        <v>1</v>
      </c>
      <c r="M221" s="33" t="str">
        <f t="shared" si="62"/>
        <v>45693Container q'ty</v>
      </c>
      <c r="N221" s="33" t="str">
        <f t="shared" si="63"/>
        <v xml:space="preserve">45693Pallet </v>
      </c>
      <c r="O221" s="39">
        <v>20</v>
      </c>
      <c r="P221" s="33" t="s">
        <v>202</v>
      </c>
      <c r="Q221" s="168" t="s">
        <v>786</v>
      </c>
      <c r="R221" s="169"/>
      <c r="S221" s="39"/>
      <c r="T221" s="119" t="s">
        <v>785</v>
      </c>
      <c r="U221" s="258"/>
      <c r="V221" s="262"/>
      <c r="W221" s="258">
        <f t="shared" si="65"/>
        <v>0</v>
      </c>
      <c r="X221" s="45"/>
      <c r="Y221" s="43"/>
      <c r="Z221" s="43"/>
      <c r="AA221" s="43"/>
      <c r="AB221" s="43"/>
      <c r="AC221" s="43"/>
    </row>
    <row r="222" spans="1:29" ht="12.9" customHeight="1">
      <c r="A222" s="272">
        <v>45693</v>
      </c>
      <c r="B222" s="111" t="s">
        <v>787</v>
      </c>
      <c r="C222" s="111" t="s">
        <v>861</v>
      </c>
      <c r="D222" s="111" t="s">
        <v>871</v>
      </c>
      <c r="E222" s="111"/>
      <c r="F222" s="111">
        <v>1</v>
      </c>
      <c r="G222" s="111"/>
      <c r="H222" s="111">
        <v>20</v>
      </c>
      <c r="I222" s="116">
        <v>20</v>
      </c>
      <c r="J222" s="118"/>
      <c r="K222" s="33"/>
      <c r="L222" s="44">
        <f t="shared" si="61"/>
        <v>1</v>
      </c>
      <c r="M222" s="33" t="str">
        <f t="shared" si="62"/>
        <v>45693Container q'ty</v>
      </c>
      <c r="N222" s="33" t="str">
        <f t="shared" si="63"/>
        <v xml:space="preserve">45693Pallet </v>
      </c>
      <c r="O222" s="39">
        <v>20</v>
      </c>
      <c r="P222" s="33" t="s">
        <v>202</v>
      </c>
      <c r="Q222" s="168" t="s">
        <v>786</v>
      </c>
      <c r="R222" s="169"/>
      <c r="S222" s="39"/>
      <c r="T222" s="119" t="s">
        <v>785</v>
      </c>
      <c r="U222" s="258"/>
      <c r="V222" s="262"/>
      <c r="W222" s="258">
        <f t="shared" si="65"/>
        <v>0</v>
      </c>
      <c r="X222" s="45"/>
      <c r="Y222" s="43"/>
      <c r="Z222" s="43"/>
      <c r="AA222" s="43"/>
      <c r="AB222" s="43"/>
      <c r="AC222" s="43"/>
    </row>
    <row r="223" spans="1:29" ht="12.9" customHeight="1">
      <c r="A223" s="272">
        <v>45693</v>
      </c>
      <c r="B223" s="111" t="s">
        <v>787</v>
      </c>
      <c r="C223" s="111" t="s">
        <v>862</v>
      </c>
      <c r="D223" s="111" t="s">
        <v>872</v>
      </c>
      <c r="E223" s="111"/>
      <c r="F223" s="111">
        <v>1</v>
      </c>
      <c r="G223" s="111"/>
      <c r="H223" s="111">
        <v>20</v>
      </c>
      <c r="I223" s="116">
        <v>20</v>
      </c>
      <c r="J223" s="118"/>
      <c r="K223" s="33"/>
      <c r="L223" s="44">
        <f t="shared" si="61"/>
        <v>1</v>
      </c>
      <c r="M223" s="33" t="str">
        <f t="shared" si="62"/>
        <v>45693Container q'ty</v>
      </c>
      <c r="N223" s="33" t="str">
        <f t="shared" si="63"/>
        <v xml:space="preserve">45693Pallet </v>
      </c>
      <c r="O223" s="39">
        <v>20</v>
      </c>
      <c r="P223" s="33" t="s">
        <v>202</v>
      </c>
      <c r="Q223" s="168" t="s">
        <v>786</v>
      </c>
      <c r="R223" s="169"/>
      <c r="S223" s="39"/>
      <c r="T223" s="119" t="s">
        <v>785</v>
      </c>
      <c r="U223" s="258"/>
      <c r="V223" s="262"/>
      <c r="W223" s="258">
        <f t="shared" si="65"/>
        <v>0</v>
      </c>
      <c r="X223" s="45"/>
      <c r="Y223" s="43"/>
      <c r="Z223" s="43"/>
      <c r="AA223" s="43"/>
      <c r="AB223" s="43"/>
      <c r="AC223" s="43"/>
    </row>
    <row r="224" spans="1:29" ht="12.9" customHeight="1">
      <c r="A224" s="272">
        <v>45693</v>
      </c>
      <c r="B224" s="111" t="s">
        <v>3493</v>
      </c>
      <c r="C224" s="111" t="s">
        <v>907</v>
      </c>
      <c r="D224" s="111" t="s">
        <v>908</v>
      </c>
      <c r="E224" s="111">
        <v>1</v>
      </c>
      <c r="F224" s="111"/>
      <c r="G224" s="111"/>
      <c r="H224" s="111">
        <v>40</v>
      </c>
      <c r="I224" s="116"/>
      <c r="J224" s="118">
        <f>2160*40</f>
        <v>86400</v>
      </c>
      <c r="K224" s="33"/>
      <c r="L224" s="44">
        <f t="shared" si="61"/>
        <v>1</v>
      </c>
      <c r="M224" s="33" t="str">
        <f t="shared" si="62"/>
        <v>45693Container q'ty</v>
      </c>
      <c r="N224" s="33" t="str">
        <f t="shared" si="63"/>
        <v xml:space="preserve">45693Pallet </v>
      </c>
      <c r="O224" s="39">
        <v>40</v>
      </c>
      <c r="P224" s="33" t="s">
        <v>202</v>
      </c>
      <c r="Q224" s="168" t="s">
        <v>462</v>
      </c>
      <c r="R224" s="169"/>
      <c r="S224" s="39"/>
      <c r="T224" s="119" t="s">
        <v>873</v>
      </c>
      <c r="U224" s="258"/>
      <c r="V224" s="262"/>
      <c r="W224" s="258">
        <f t="shared" si="65"/>
        <v>0</v>
      </c>
      <c r="X224" s="45" t="s">
        <v>910</v>
      </c>
      <c r="Y224" s="43" t="s">
        <v>909</v>
      </c>
      <c r="Z224" s="43"/>
      <c r="AA224" s="43"/>
      <c r="AB224" s="43"/>
      <c r="AC224" s="43"/>
    </row>
    <row r="225" spans="1:29" ht="12.9" customHeight="1">
      <c r="A225" s="272">
        <v>45693</v>
      </c>
      <c r="B225" s="111" t="s">
        <v>3493</v>
      </c>
      <c r="C225" s="111" t="s">
        <v>913</v>
      </c>
      <c r="D225" s="111" t="s">
        <v>914</v>
      </c>
      <c r="E225" s="111">
        <v>1</v>
      </c>
      <c r="F225" s="111"/>
      <c r="G225" s="111"/>
      <c r="H225" s="111">
        <v>40</v>
      </c>
      <c r="I225" s="116"/>
      <c r="J225" s="118">
        <f>2160*40</f>
        <v>86400</v>
      </c>
      <c r="K225" s="33"/>
      <c r="L225" s="44">
        <f t="shared" si="61"/>
        <v>1</v>
      </c>
      <c r="M225" s="33" t="str">
        <f t="shared" si="62"/>
        <v>45693Container q'ty</v>
      </c>
      <c r="N225" s="33" t="str">
        <f t="shared" si="63"/>
        <v xml:space="preserve">45693Pallet </v>
      </c>
      <c r="O225" s="39">
        <v>40</v>
      </c>
      <c r="P225" s="33" t="s">
        <v>202</v>
      </c>
      <c r="Q225" s="168" t="s">
        <v>462</v>
      </c>
      <c r="R225" s="169"/>
      <c r="S225" s="39"/>
      <c r="T225" s="119" t="s">
        <v>874</v>
      </c>
      <c r="U225" s="258"/>
      <c r="V225" s="262"/>
      <c r="W225" s="258">
        <f t="shared" si="65"/>
        <v>0</v>
      </c>
      <c r="X225" s="45" t="s">
        <v>911</v>
      </c>
      <c r="Y225" s="43" t="s">
        <v>905</v>
      </c>
      <c r="Z225" s="43"/>
      <c r="AA225" s="43"/>
      <c r="AB225" s="43"/>
      <c r="AC225" s="43"/>
    </row>
    <row r="226" spans="1:29" ht="12.9" customHeight="1">
      <c r="A226" s="272">
        <v>45693</v>
      </c>
      <c r="B226" s="111" t="s">
        <v>3499</v>
      </c>
      <c r="C226" s="111" t="s">
        <v>915</v>
      </c>
      <c r="D226" s="111" t="s">
        <v>916</v>
      </c>
      <c r="E226" s="111"/>
      <c r="F226" s="111">
        <v>1</v>
      </c>
      <c r="G226" s="111"/>
      <c r="H226" s="111">
        <v>22</v>
      </c>
      <c r="I226" s="111">
        <v>22</v>
      </c>
      <c r="J226" s="118"/>
      <c r="K226" s="33"/>
      <c r="L226" s="44">
        <f t="shared" si="61"/>
        <v>1</v>
      </c>
      <c r="M226" s="33" t="str">
        <f t="shared" si="62"/>
        <v>45693Container q'ty</v>
      </c>
      <c r="N226" s="33" t="str">
        <f t="shared" si="63"/>
        <v xml:space="preserve">45693Pallet </v>
      </c>
      <c r="O226" s="39">
        <v>20</v>
      </c>
      <c r="P226" s="33" t="s">
        <v>202</v>
      </c>
      <c r="Q226" s="168" t="s">
        <v>831</v>
      </c>
      <c r="R226" s="169"/>
      <c r="S226" s="39"/>
      <c r="T226" s="119" t="s">
        <v>893</v>
      </c>
      <c r="U226" s="258"/>
      <c r="V226" s="262"/>
      <c r="W226" s="258">
        <f t="shared" si="65"/>
        <v>0</v>
      </c>
      <c r="X226" s="45" t="s">
        <v>912</v>
      </c>
      <c r="Y226" s="43"/>
      <c r="Z226" s="43"/>
      <c r="AA226" s="43"/>
      <c r="AB226" s="43"/>
      <c r="AC226" s="43"/>
    </row>
    <row r="227" spans="1:29" ht="12.9" customHeight="1">
      <c r="A227" s="272">
        <v>45693</v>
      </c>
      <c r="B227" s="111" t="s">
        <v>793</v>
      </c>
      <c r="C227" s="111" t="s">
        <v>792</v>
      </c>
      <c r="D227" s="111" t="s">
        <v>883</v>
      </c>
      <c r="E227" s="111">
        <v>1</v>
      </c>
      <c r="F227" s="111"/>
      <c r="G227" s="111"/>
      <c r="H227" s="111">
        <v>2</v>
      </c>
      <c r="I227" s="116"/>
      <c r="J227" s="111">
        <v>2</v>
      </c>
      <c r="K227" s="33"/>
      <c r="L227" s="44">
        <f t="shared" si="61"/>
        <v>1</v>
      </c>
      <c r="M227" s="33" t="str">
        <f t="shared" si="62"/>
        <v>45693Container q'ty</v>
      </c>
      <c r="N227" s="33" t="str">
        <f t="shared" si="63"/>
        <v xml:space="preserve">45693Pallet </v>
      </c>
      <c r="O227" s="39">
        <v>80</v>
      </c>
      <c r="P227" s="33" t="s">
        <v>202</v>
      </c>
      <c r="Q227" s="168" t="s">
        <v>884</v>
      </c>
      <c r="R227" s="169"/>
      <c r="S227" s="39"/>
      <c r="T227" s="119" t="s">
        <v>790</v>
      </c>
      <c r="U227" s="258"/>
      <c r="V227" s="262"/>
      <c r="W227" s="258">
        <f t="shared" si="65"/>
        <v>0</v>
      </c>
      <c r="X227" s="45" t="s">
        <v>885</v>
      </c>
      <c r="Y227" s="43" t="s">
        <v>890</v>
      </c>
      <c r="Z227" s="43"/>
      <c r="AA227" s="43"/>
      <c r="AB227" s="43"/>
      <c r="AC227" s="43"/>
    </row>
    <row r="228" spans="1:29" ht="12.9" customHeight="1">
      <c r="A228" s="272">
        <v>45694</v>
      </c>
      <c r="B228" s="111" t="s">
        <v>195</v>
      </c>
      <c r="C228" s="111" t="s">
        <v>851</v>
      </c>
      <c r="D228" s="111" t="s">
        <v>764</v>
      </c>
      <c r="E228" s="111"/>
      <c r="F228" s="111">
        <v>1</v>
      </c>
      <c r="G228" s="111"/>
      <c r="H228" s="111">
        <v>20</v>
      </c>
      <c r="I228" s="111">
        <v>20</v>
      </c>
      <c r="J228" s="118"/>
      <c r="K228" s="33"/>
      <c r="L228" s="44">
        <f t="shared" si="61"/>
        <v>1</v>
      </c>
      <c r="M228" s="33" t="str">
        <f t="shared" si="62"/>
        <v>45694Container q'ty</v>
      </c>
      <c r="N228" s="33" t="str">
        <f t="shared" si="63"/>
        <v xml:space="preserve">45694Pallet </v>
      </c>
      <c r="O228" s="39">
        <v>20</v>
      </c>
      <c r="P228" s="33" t="s">
        <v>202</v>
      </c>
      <c r="Q228" s="168" t="s">
        <v>351</v>
      </c>
      <c r="R228" s="169"/>
      <c r="S228" s="39"/>
      <c r="T228" s="119" t="s">
        <v>835</v>
      </c>
      <c r="U228" s="258"/>
      <c r="V228" s="262"/>
      <c r="W228" s="258">
        <f>IFERROR(U228/V228,0)</f>
        <v>0</v>
      </c>
      <c r="X228" s="45"/>
      <c r="Y228" s="43"/>
      <c r="Z228" s="43"/>
      <c r="AA228" s="43"/>
      <c r="AB228" s="43"/>
      <c r="AC228" s="43"/>
    </row>
    <row r="229" spans="1:29" ht="12.9" customHeight="1">
      <c r="A229" s="272">
        <v>45694</v>
      </c>
      <c r="B229" s="111" t="s">
        <v>195</v>
      </c>
      <c r="C229" s="111" t="s">
        <v>852</v>
      </c>
      <c r="D229" s="111" t="s">
        <v>765</v>
      </c>
      <c r="E229" s="111"/>
      <c r="F229" s="111">
        <v>1</v>
      </c>
      <c r="G229" s="111"/>
      <c r="H229" s="111">
        <v>18</v>
      </c>
      <c r="I229" s="111">
        <v>18</v>
      </c>
      <c r="J229" s="118"/>
      <c r="K229" s="33"/>
      <c r="L229" s="44">
        <f t="shared" ref="L229:L241" si="66">SUM(E229:F229)</f>
        <v>1</v>
      </c>
      <c r="M229" s="33" t="str">
        <f t="shared" si="62"/>
        <v>45694Container q'ty</v>
      </c>
      <c r="N229" s="33" t="str">
        <f t="shared" si="63"/>
        <v xml:space="preserve">45694Pallet </v>
      </c>
      <c r="O229" s="39">
        <v>20</v>
      </c>
      <c r="P229" s="33" t="s">
        <v>202</v>
      </c>
      <c r="Q229" s="168" t="s">
        <v>288</v>
      </c>
      <c r="R229" s="169"/>
      <c r="S229" s="39"/>
      <c r="T229" s="119" t="s">
        <v>835</v>
      </c>
      <c r="U229" s="258"/>
      <c r="V229" s="262"/>
      <c r="W229" s="258">
        <f t="shared" ref="W229:W241" si="67">IFERROR(U229/V229,0)</f>
        <v>0</v>
      </c>
      <c r="X229" s="45"/>
      <c r="Y229" s="43"/>
      <c r="Z229" s="43"/>
      <c r="AA229" s="43"/>
      <c r="AB229" s="43"/>
      <c r="AC229" s="43"/>
    </row>
    <row r="230" spans="1:29" ht="12.9" customHeight="1">
      <c r="A230" s="272">
        <v>45694</v>
      </c>
      <c r="B230" s="111" t="s">
        <v>195</v>
      </c>
      <c r="C230" s="111" t="s">
        <v>852</v>
      </c>
      <c r="D230" s="111" t="s">
        <v>765</v>
      </c>
      <c r="E230" s="111"/>
      <c r="F230" s="151"/>
      <c r="G230" s="111"/>
      <c r="H230" s="111">
        <v>1</v>
      </c>
      <c r="I230" s="111">
        <v>1</v>
      </c>
      <c r="J230" s="118"/>
      <c r="K230" s="33"/>
      <c r="L230" s="44">
        <f t="shared" si="66"/>
        <v>0</v>
      </c>
      <c r="M230" s="33" t="str">
        <f t="shared" si="62"/>
        <v>45694Container q'ty</v>
      </c>
      <c r="N230" s="33" t="str">
        <f t="shared" si="63"/>
        <v xml:space="preserve">45694Pallet </v>
      </c>
      <c r="O230" s="39"/>
      <c r="P230" s="33" t="s">
        <v>202</v>
      </c>
      <c r="Q230" s="168" t="s">
        <v>767</v>
      </c>
      <c r="R230" s="169"/>
      <c r="S230" s="39"/>
      <c r="T230" s="119" t="s">
        <v>835</v>
      </c>
      <c r="U230" s="258"/>
      <c r="V230" s="262"/>
      <c r="W230" s="258">
        <f t="shared" si="67"/>
        <v>0</v>
      </c>
      <c r="X230" s="45"/>
      <c r="Y230" s="43"/>
      <c r="Z230" s="43"/>
      <c r="AA230" s="43"/>
      <c r="AB230" s="43"/>
      <c r="AC230" s="43"/>
    </row>
    <row r="231" spans="1:29" ht="12.9" customHeight="1">
      <c r="A231" s="272">
        <v>45694</v>
      </c>
      <c r="B231" s="111" t="s">
        <v>195</v>
      </c>
      <c r="C231" s="111" t="s">
        <v>852</v>
      </c>
      <c r="D231" s="111" t="s">
        <v>765</v>
      </c>
      <c r="E231" s="111"/>
      <c r="F231" s="151"/>
      <c r="G231" s="111"/>
      <c r="H231" s="111">
        <v>1</v>
      </c>
      <c r="I231" s="111">
        <v>1</v>
      </c>
      <c r="J231" s="118"/>
      <c r="K231" s="33"/>
      <c r="L231" s="44">
        <f t="shared" si="66"/>
        <v>0</v>
      </c>
      <c r="M231" s="33" t="str">
        <f t="shared" ref="M231:M241" si="68">A231&amp;$O$1</f>
        <v>45694Container q'ty</v>
      </c>
      <c r="N231" s="33" t="str">
        <f t="shared" ref="N231:N241" si="69">A231&amp;P231</f>
        <v xml:space="preserve">45694Pallet </v>
      </c>
      <c r="O231" s="39"/>
      <c r="P231" s="33" t="s">
        <v>202</v>
      </c>
      <c r="Q231" s="168" t="s">
        <v>768</v>
      </c>
      <c r="R231" s="169"/>
      <c r="S231" s="39"/>
      <c r="T231" s="119" t="s">
        <v>835</v>
      </c>
      <c r="U231" s="258"/>
      <c r="V231" s="262"/>
      <c r="W231" s="258">
        <f t="shared" si="67"/>
        <v>0</v>
      </c>
      <c r="X231" s="45"/>
      <c r="Y231" s="43"/>
      <c r="Z231" s="43"/>
      <c r="AA231" s="43"/>
      <c r="AB231" s="43"/>
      <c r="AC231" s="43"/>
    </row>
    <row r="232" spans="1:29" ht="12.9" customHeight="1">
      <c r="A232" s="272">
        <v>45694</v>
      </c>
      <c r="B232" s="111" t="s">
        <v>195</v>
      </c>
      <c r="C232" s="111" t="s">
        <v>838</v>
      </c>
      <c r="D232" s="111" t="s">
        <v>592</v>
      </c>
      <c r="E232" s="111">
        <v>1</v>
      </c>
      <c r="F232" s="111"/>
      <c r="G232" s="111"/>
      <c r="H232" s="111">
        <v>5</v>
      </c>
      <c r="I232" s="111">
        <v>5</v>
      </c>
      <c r="J232" s="118"/>
      <c r="K232" s="33"/>
      <c r="L232" s="44">
        <f>SUM(E232:F232)</f>
        <v>1</v>
      </c>
      <c r="M232" s="33" t="str">
        <f>A232&amp;$O$1</f>
        <v>45694Container q'ty</v>
      </c>
      <c r="N232" s="33" t="str">
        <f>A232&amp;P232</f>
        <v xml:space="preserve">45694Pallet </v>
      </c>
      <c r="O232" s="39">
        <v>40</v>
      </c>
      <c r="P232" s="33" t="s">
        <v>202</v>
      </c>
      <c r="Q232" s="168" t="s">
        <v>584</v>
      </c>
      <c r="R232" s="169"/>
      <c r="S232" s="39"/>
      <c r="T232" s="119" t="s">
        <v>738</v>
      </c>
      <c r="U232" s="258"/>
      <c r="V232" s="262"/>
      <c r="W232" s="258">
        <f>IFERROR(U232/V232,0)</f>
        <v>0</v>
      </c>
      <c r="X232" s="45"/>
      <c r="Y232" s="43"/>
      <c r="Z232" s="43"/>
      <c r="AA232" s="43"/>
      <c r="AB232" s="43"/>
      <c r="AC232" s="43"/>
    </row>
    <row r="233" spans="1:29" ht="12.9" customHeight="1">
      <c r="A233" s="272">
        <v>45694</v>
      </c>
      <c r="B233" s="111" t="s">
        <v>195</v>
      </c>
      <c r="C233" s="111" t="s">
        <v>838</v>
      </c>
      <c r="D233" s="111" t="s">
        <v>592</v>
      </c>
      <c r="E233" s="151"/>
      <c r="F233" s="111"/>
      <c r="G233" s="111"/>
      <c r="H233" s="111">
        <v>5</v>
      </c>
      <c r="I233" s="111">
        <v>5</v>
      </c>
      <c r="J233" s="118"/>
      <c r="K233" s="33"/>
      <c r="L233" s="44">
        <f>SUM(E233:F233)</f>
        <v>0</v>
      </c>
      <c r="M233" s="33" t="str">
        <f>A233&amp;$O$1</f>
        <v>45694Container q'ty</v>
      </c>
      <c r="N233" s="33" t="str">
        <f>A233&amp;P233</f>
        <v xml:space="preserve">45694Pallet </v>
      </c>
      <c r="O233" s="39"/>
      <c r="P233" s="33" t="s">
        <v>202</v>
      </c>
      <c r="Q233" s="168" t="s">
        <v>597</v>
      </c>
      <c r="R233" s="169"/>
      <c r="S233" s="39"/>
      <c r="T233" s="119" t="s">
        <v>738</v>
      </c>
      <c r="U233" s="258"/>
      <c r="V233" s="262"/>
      <c r="W233" s="258">
        <f>IFERROR(U233/V233,0)</f>
        <v>0</v>
      </c>
      <c r="X233" s="45"/>
      <c r="Y233" s="43"/>
      <c r="Z233" s="43"/>
      <c r="AA233" s="43"/>
      <c r="AB233" s="43"/>
      <c r="AC233" s="43"/>
    </row>
    <row r="234" spans="1:29" ht="12.9" customHeight="1">
      <c r="A234" s="272">
        <v>45694</v>
      </c>
      <c r="B234" s="111" t="s">
        <v>195</v>
      </c>
      <c r="C234" s="111" t="s">
        <v>838</v>
      </c>
      <c r="D234" s="111" t="s">
        <v>593</v>
      </c>
      <c r="E234" s="151"/>
      <c r="F234" s="111"/>
      <c r="G234" s="111"/>
      <c r="H234" s="111">
        <v>10</v>
      </c>
      <c r="I234" s="111">
        <v>10</v>
      </c>
      <c r="J234" s="118"/>
      <c r="K234" s="33"/>
      <c r="L234" s="44">
        <f>SUM(E234:F234)</f>
        <v>0</v>
      </c>
      <c r="M234" s="33" t="str">
        <f>A234&amp;$O$1</f>
        <v>45694Container q'ty</v>
      </c>
      <c r="N234" s="33" t="str">
        <f>A234&amp;P234</f>
        <v xml:space="preserve">45694Pallet </v>
      </c>
      <c r="O234" s="39"/>
      <c r="P234" s="33" t="s">
        <v>202</v>
      </c>
      <c r="Q234" s="168" t="s">
        <v>345</v>
      </c>
      <c r="R234" s="169"/>
      <c r="S234" s="39"/>
      <c r="T234" s="119" t="s">
        <v>738</v>
      </c>
      <c r="U234" s="258"/>
      <c r="V234" s="262"/>
      <c r="W234" s="258">
        <f>IFERROR(U234/V234,0)</f>
        <v>0</v>
      </c>
      <c r="X234" s="45"/>
      <c r="Y234" s="43"/>
      <c r="Z234" s="43"/>
      <c r="AA234" s="43"/>
      <c r="AB234" s="43"/>
      <c r="AC234" s="43"/>
    </row>
    <row r="235" spans="1:29" ht="12.9" customHeight="1">
      <c r="A235" s="272">
        <v>45694</v>
      </c>
      <c r="B235" s="111" t="s">
        <v>3493</v>
      </c>
      <c r="C235" s="111" t="s">
        <v>935</v>
      </c>
      <c r="D235" s="111" t="s">
        <v>936</v>
      </c>
      <c r="E235" s="111">
        <v>1</v>
      </c>
      <c r="F235" s="111"/>
      <c r="G235" s="111"/>
      <c r="H235" s="111">
        <v>18</v>
      </c>
      <c r="I235" s="116"/>
      <c r="J235" s="111">
        <v>18</v>
      </c>
      <c r="K235" s="33"/>
      <c r="L235" s="44">
        <f>SUM(E235:F235)</f>
        <v>1</v>
      </c>
      <c r="M235" s="33" t="str">
        <f>A235&amp;$O$1</f>
        <v>45694Container q'ty</v>
      </c>
      <c r="N235" s="33" t="str">
        <f>A235&amp;P235</f>
        <v xml:space="preserve">45694Pallet </v>
      </c>
      <c r="O235" s="39">
        <v>40</v>
      </c>
      <c r="P235" s="33" t="s">
        <v>202</v>
      </c>
      <c r="Q235" s="168" t="s">
        <v>439</v>
      </c>
      <c r="R235" s="169"/>
      <c r="S235" s="39"/>
      <c r="T235" s="119" t="s">
        <v>880</v>
      </c>
      <c r="U235" s="258"/>
      <c r="V235" s="262"/>
      <c r="W235" s="258">
        <f>IFERROR(U235/V235,0)</f>
        <v>0</v>
      </c>
      <c r="X235" s="45" t="s">
        <v>875</v>
      </c>
      <c r="Y235" s="43" t="s">
        <v>889</v>
      </c>
      <c r="Z235" s="43"/>
      <c r="AA235" s="43"/>
      <c r="AB235" s="43"/>
      <c r="AC235" s="43"/>
    </row>
    <row r="236" spans="1:29" ht="12.9" customHeight="1">
      <c r="A236" s="272">
        <v>45694</v>
      </c>
      <c r="B236" s="111" t="s">
        <v>242</v>
      </c>
      <c r="C236" s="111" t="s">
        <v>402</v>
      </c>
      <c r="D236" s="111"/>
      <c r="E236" s="111"/>
      <c r="F236" s="111"/>
      <c r="G236" s="111">
        <v>1</v>
      </c>
      <c r="H236" s="111">
        <v>5</v>
      </c>
      <c r="I236" s="184"/>
      <c r="J236" s="118">
        <v>5</v>
      </c>
      <c r="K236" s="33"/>
      <c r="L236" s="44">
        <f>SUM(E236:F236)</f>
        <v>0</v>
      </c>
      <c r="M236" s="33" t="str">
        <f>A236&amp;$O$1</f>
        <v>45694Container q'ty</v>
      </c>
      <c r="N236" s="33" t="str">
        <f>A236&amp;P236</f>
        <v xml:space="preserve">45694Pallet </v>
      </c>
      <c r="O236" s="39">
        <v>5</v>
      </c>
      <c r="P236" s="33" t="s">
        <v>202</v>
      </c>
      <c r="Q236" s="168" t="s">
        <v>731</v>
      </c>
      <c r="R236" s="169"/>
      <c r="S236" s="39"/>
      <c r="T236" s="119" t="s">
        <v>888</v>
      </c>
      <c r="U236" s="258"/>
      <c r="V236" s="262"/>
      <c r="W236" s="258">
        <f>IFERROR(U236/V236,0)</f>
        <v>0</v>
      </c>
      <c r="X236" s="45" t="s">
        <v>512</v>
      </c>
      <c r="Y236" s="43"/>
      <c r="Z236" s="43"/>
      <c r="AB236" s="43"/>
      <c r="AC236" s="43"/>
    </row>
    <row r="237" spans="1:29" ht="12.9" customHeight="1">
      <c r="A237" s="272">
        <v>45695</v>
      </c>
      <c r="B237" s="111" t="s">
        <v>195</v>
      </c>
      <c r="C237" s="111" t="s">
        <v>839</v>
      </c>
      <c r="D237" s="111" t="s">
        <v>769</v>
      </c>
      <c r="E237" s="111">
        <v>1</v>
      </c>
      <c r="F237" s="111"/>
      <c r="G237" s="111"/>
      <c r="H237" s="111">
        <v>10</v>
      </c>
      <c r="I237" s="111">
        <v>10</v>
      </c>
      <c r="J237" s="118"/>
      <c r="K237" s="33"/>
      <c r="L237" s="44">
        <f t="shared" si="66"/>
        <v>1</v>
      </c>
      <c r="M237" s="33" t="str">
        <f t="shared" si="68"/>
        <v>45695Container q'ty</v>
      </c>
      <c r="N237" s="33" t="str">
        <f t="shared" si="69"/>
        <v xml:space="preserve">45695Pallet </v>
      </c>
      <c r="O237" s="39">
        <v>40</v>
      </c>
      <c r="P237" s="33" t="s">
        <v>202</v>
      </c>
      <c r="Q237" s="168" t="s">
        <v>773</v>
      </c>
      <c r="R237" s="169"/>
      <c r="S237" s="39"/>
      <c r="T237" s="119" t="s">
        <v>836</v>
      </c>
      <c r="U237" s="258"/>
      <c r="V237" s="262"/>
      <c r="W237" s="258">
        <f t="shared" si="67"/>
        <v>0</v>
      </c>
      <c r="X237" s="45"/>
      <c r="Y237" s="43"/>
      <c r="Z237" s="43"/>
      <c r="AA237" s="43"/>
      <c r="AB237" s="43"/>
      <c r="AC237" s="43"/>
    </row>
    <row r="238" spans="1:29" ht="12.9" customHeight="1">
      <c r="A238" s="272">
        <v>45695</v>
      </c>
      <c r="B238" s="111" t="s">
        <v>195</v>
      </c>
      <c r="C238" s="111" t="s">
        <v>839</v>
      </c>
      <c r="D238" s="111" t="s">
        <v>770</v>
      </c>
      <c r="E238" s="151"/>
      <c r="F238" s="111"/>
      <c r="G238" s="111"/>
      <c r="H238" s="111">
        <v>8</v>
      </c>
      <c r="I238" s="111">
        <v>8</v>
      </c>
      <c r="J238" s="118"/>
      <c r="K238" s="33"/>
      <c r="L238" s="44">
        <f t="shared" si="66"/>
        <v>0</v>
      </c>
      <c r="M238" s="33" t="str">
        <f t="shared" si="68"/>
        <v>45695Container q'ty</v>
      </c>
      <c r="N238" s="33" t="str">
        <f t="shared" si="69"/>
        <v xml:space="preserve">45695Pallet </v>
      </c>
      <c r="O238" s="39"/>
      <c r="P238" s="33" t="s">
        <v>202</v>
      </c>
      <c r="Q238" s="168" t="s">
        <v>774</v>
      </c>
      <c r="R238" s="169"/>
      <c r="S238" s="39"/>
      <c r="T238" s="119" t="s">
        <v>836</v>
      </c>
      <c r="U238" s="258"/>
      <c r="V238" s="262"/>
      <c r="W238" s="258">
        <f t="shared" si="67"/>
        <v>0</v>
      </c>
      <c r="X238" s="45"/>
      <c r="Y238" s="43"/>
      <c r="Z238" s="43"/>
      <c r="AA238" s="43"/>
      <c r="AB238" s="43"/>
      <c r="AC238" s="43"/>
    </row>
    <row r="239" spans="1:29" ht="12.9" customHeight="1">
      <c r="A239" s="272">
        <v>45695</v>
      </c>
      <c r="B239" s="111" t="s">
        <v>195</v>
      </c>
      <c r="C239" s="111" t="s">
        <v>839</v>
      </c>
      <c r="D239" s="111" t="s">
        <v>770</v>
      </c>
      <c r="E239" s="151"/>
      <c r="F239" s="111"/>
      <c r="G239" s="111"/>
      <c r="H239" s="111">
        <v>2</v>
      </c>
      <c r="I239" s="111">
        <v>2</v>
      </c>
      <c r="J239" s="118"/>
      <c r="K239" s="33"/>
      <c r="L239" s="44">
        <f t="shared" si="66"/>
        <v>0</v>
      </c>
      <c r="M239" s="33" t="str">
        <f t="shared" si="68"/>
        <v>45695Container q'ty</v>
      </c>
      <c r="N239" s="33" t="str">
        <f t="shared" si="69"/>
        <v xml:space="preserve">45695Pallet </v>
      </c>
      <c r="O239" s="39"/>
      <c r="P239" s="33" t="s">
        <v>202</v>
      </c>
      <c r="Q239" s="168" t="s">
        <v>775</v>
      </c>
      <c r="R239" s="169"/>
      <c r="S239" s="39"/>
      <c r="T239" s="119" t="s">
        <v>836</v>
      </c>
      <c r="U239" s="258"/>
      <c r="V239" s="262"/>
      <c r="W239" s="258">
        <f t="shared" si="67"/>
        <v>0</v>
      </c>
      <c r="X239" s="45"/>
      <c r="Y239" s="43"/>
      <c r="Z239" s="43"/>
      <c r="AA239" s="43"/>
      <c r="AB239" s="43"/>
      <c r="AC239" s="43"/>
    </row>
    <row r="240" spans="1:29" ht="12.9" customHeight="1">
      <c r="A240" s="272">
        <v>45695</v>
      </c>
      <c r="B240" s="111" t="s">
        <v>195</v>
      </c>
      <c r="C240" s="111" t="s">
        <v>939</v>
      </c>
      <c r="D240" s="111" t="s">
        <v>771</v>
      </c>
      <c r="E240" s="111">
        <v>1</v>
      </c>
      <c r="F240" s="111"/>
      <c r="G240" s="111"/>
      <c r="H240" s="111">
        <v>10</v>
      </c>
      <c r="I240" s="111">
        <v>10</v>
      </c>
      <c r="J240" s="118"/>
      <c r="K240" s="33"/>
      <c r="L240" s="44">
        <f t="shared" si="66"/>
        <v>1</v>
      </c>
      <c r="M240" s="33" t="str">
        <f t="shared" si="68"/>
        <v>45695Container q'ty</v>
      </c>
      <c r="N240" s="33" t="str">
        <f t="shared" si="69"/>
        <v xml:space="preserve">45695Pallet </v>
      </c>
      <c r="O240" s="39">
        <v>40</v>
      </c>
      <c r="P240" s="33" t="s">
        <v>202</v>
      </c>
      <c r="Q240" s="168" t="s">
        <v>776</v>
      </c>
      <c r="R240" s="169"/>
      <c r="S240" s="39"/>
      <c r="T240" s="119" t="s">
        <v>837</v>
      </c>
      <c r="U240" s="258"/>
      <c r="V240" s="262"/>
      <c r="W240" s="258">
        <f t="shared" si="67"/>
        <v>0</v>
      </c>
      <c r="X240" s="45"/>
      <c r="Y240" s="43"/>
      <c r="Z240" s="43"/>
      <c r="AA240" s="43"/>
      <c r="AB240" s="43"/>
      <c r="AC240" s="43"/>
    </row>
    <row r="241" spans="1:29" ht="12.9" customHeight="1">
      <c r="A241" s="272">
        <v>45695</v>
      </c>
      <c r="B241" s="111" t="s">
        <v>195</v>
      </c>
      <c r="C241" s="111" t="s">
        <v>939</v>
      </c>
      <c r="D241" s="111" t="s">
        <v>772</v>
      </c>
      <c r="E241" s="151"/>
      <c r="F241" s="111"/>
      <c r="G241" s="111"/>
      <c r="H241" s="111">
        <v>10</v>
      </c>
      <c r="I241" s="111">
        <v>10</v>
      </c>
      <c r="J241" s="118"/>
      <c r="K241" s="33"/>
      <c r="L241" s="44">
        <f t="shared" si="66"/>
        <v>0</v>
      </c>
      <c r="M241" s="33" t="str">
        <f t="shared" si="68"/>
        <v>45695Container q'ty</v>
      </c>
      <c r="N241" s="33" t="str">
        <f t="shared" si="69"/>
        <v xml:space="preserve">45695Pallet </v>
      </c>
      <c r="O241" s="39"/>
      <c r="P241" s="33" t="s">
        <v>202</v>
      </c>
      <c r="Q241" s="168" t="s">
        <v>777</v>
      </c>
      <c r="R241" s="169"/>
      <c r="S241" s="39"/>
      <c r="T241" s="119" t="s">
        <v>837</v>
      </c>
      <c r="U241" s="258"/>
      <c r="V241" s="262"/>
      <c r="W241" s="258">
        <f t="shared" si="67"/>
        <v>0</v>
      </c>
      <c r="X241" s="45"/>
      <c r="Y241" s="43"/>
      <c r="Z241" s="43"/>
      <c r="AA241" s="43"/>
      <c r="AB241" s="43"/>
      <c r="AC241" s="43"/>
    </row>
    <row r="242" spans="1:29" ht="12.9" customHeight="1">
      <c r="A242" s="272">
        <v>45695</v>
      </c>
      <c r="B242" s="111" t="s">
        <v>3493</v>
      </c>
      <c r="C242" s="111" t="s">
        <v>937</v>
      </c>
      <c r="D242" s="111" t="s">
        <v>938</v>
      </c>
      <c r="E242" s="111">
        <v>1</v>
      </c>
      <c r="F242" s="111"/>
      <c r="G242" s="111"/>
      <c r="H242" s="111">
        <v>18</v>
      </c>
      <c r="I242" s="116"/>
      <c r="J242" s="111">
        <v>18</v>
      </c>
      <c r="K242" s="33"/>
      <c r="L242" s="44">
        <f>SUM(E242:F242)</f>
        <v>1</v>
      </c>
      <c r="M242" s="33" t="str">
        <f>A242&amp;$O$1</f>
        <v>45695Container q'ty</v>
      </c>
      <c r="N242" s="33" t="str">
        <f>A242&amp;P242</f>
        <v xml:space="preserve">45695Pallet </v>
      </c>
      <c r="O242" s="39">
        <v>60</v>
      </c>
      <c r="P242" s="33" t="s">
        <v>202</v>
      </c>
      <c r="Q242" s="168" t="s">
        <v>439</v>
      </c>
      <c r="R242" s="169"/>
      <c r="S242" s="39"/>
      <c r="T242" s="119" t="s">
        <v>880</v>
      </c>
      <c r="U242" s="258"/>
      <c r="V242" s="262"/>
      <c r="W242" s="258">
        <f t="shared" ref="W242:W250" si="70">IFERROR(U242/V242,0)</f>
        <v>0</v>
      </c>
      <c r="X242" s="45"/>
      <c r="Y242" s="43" t="s">
        <v>889</v>
      </c>
      <c r="Z242" s="43"/>
      <c r="AA242" s="43"/>
      <c r="AB242" s="43"/>
      <c r="AC242" s="43"/>
    </row>
    <row r="243" spans="1:29" ht="12.9" customHeight="1">
      <c r="A243" s="272">
        <v>45695</v>
      </c>
      <c r="B243" s="111" t="s">
        <v>3493</v>
      </c>
      <c r="C243" s="111" t="s">
        <v>940</v>
      </c>
      <c r="D243" s="111" t="s">
        <v>941</v>
      </c>
      <c r="E243" s="111">
        <v>1</v>
      </c>
      <c r="F243" s="111"/>
      <c r="G243" s="111"/>
      <c r="H243" s="111">
        <v>40</v>
      </c>
      <c r="I243" s="116"/>
      <c r="J243" s="118">
        <f>2160*40</f>
        <v>86400</v>
      </c>
      <c r="K243" s="33"/>
      <c r="L243" s="44">
        <f>SUM(E243:F243)</f>
        <v>1</v>
      </c>
      <c r="M243" s="33" t="str">
        <f t="shared" ref="M243:M251" si="71">A243&amp;$O$1</f>
        <v>45695Container q'ty</v>
      </c>
      <c r="N243" s="33" t="str">
        <f t="shared" ref="N243:N251" si="72">A243&amp;P243</f>
        <v xml:space="preserve">45695Pallet </v>
      </c>
      <c r="O243" s="39">
        <v>40</v>
      </c>
      <c r="P243" s="33" t="s">
        <v>202</v>
      </c>
      <c r="Q243" s="168" t="s">
        <v>462</v>
      </c>
      <c r="R243" s="169"/>
      <c r="S243" s="39"/>
      <c r="T243" s="119" t="s">
        <v>876</v>
      </c>
      <c r="U243" s="258"/>
      <c r="V243" s="262"/>
      <c r="W243" s="258">
        <f t="shared" si="70"/>
        <v>0</v>
      </c>
      <c r="X243" s="45" t="s">
        <v>877</v>
      </c>
      <c r="Y243" s="43" t="s">
        <v>891</v>
      </c>
      <c r="Z243" s="43"/>
      <c r="AA243" s="43"/>
      <c r="AB243" s="43"/>
      <c r="AC243" s="43"/>
    </row>
    <row r="244" spans="1:29" ht="12.9" customHeight="1">
      <c r="A244" s="272">
        <v>45695</v>
      </c>
      <c r="B244" s="111" t="s">
        <v>3493</v>
      </c>
      <c r="C244" s="111" t="s">
        <v>942</v>
      </c>
      <c r="D244" s="111" t="s">
        <v>943</v>
      </c>
      <c r="E244" s="111">
        <v>1</v>
      </c>
      <c r="F244" s="111"/>
      <c r="G244" s="111"/>
      <c r="H244" s="111">
        <v>30</v>
      </c>
      <c r="I244" s="116"/>
      <c r="J244" s="118">
        <f>2160*30</f>
        <v>64800</v>
      </c>
      <c r="K244" s="33"/>
      <c r="L244" s="44">
        <f>SUM(E244:F244)</f>
        <v>1</v>
      </c>
      <c r="M244" s="33" t="str">
        <f t="shared" si="71"/>
        <v>45695Container q'ty</v>
      </c>
      <c r="N244" s="33" t="str">
        <f t="shared" si="72"/>
        <v xml:space="preserve">45695Pallet </v>
      </c>
      <c r="O244" s="39">
        <v>40</v>
      </c>
      <c r="P244" s="33" t="s">
        <v>202</v>
      </c>
      <c r="Q244" s="168" t="s">
        <v>944</v>
      </c>
      <c r="R244" s="169"/>
      <c r="S244" s="39"/>
      <c r="T244" s="119" t="s">
        <v>878</v>
      </c>
      <c r="U244" s="258"/>
      <c r="V244" s="262"/>
      <c r="W244" s="258">
        <f t="shared" si="70"/>
        <v>0</v>
      </c>
      <c r="X244" s="45" t="s">
        <v>879</v>
      </c>
      <c r="Y244" s="43" t="s">
        <v>892</v>
      </c>
      <c r="Z244" s="43"/>
      <c r="AA244" s="43"/>
      <c r="AB244" s="43"/>
      <c r="AC244" s="43"/>
    </row>
    <row r="245" spans="1:29" ht="12.9" customHeight="1">
      <c r="A245" s="272">
        <v>45695</v>
      </c>
      <c r="B245" s="111" t="s">
        <v>3493</v>
      </c>
      <c r="C245" s="111" t="s">
        <v>942</v>
      </c>
      <c r="D245" s="111" t="s">
        <v>943</v>
      </c>
      <c r="E245" s="151"/>
      <c r="F245" s="111"/>
      <c r="G245" s="111"/>
      <c r="H245" s="111">
        <v>10</v>
      </c>
      <c r="I245" s="116"/>
      <c r="J245" s="118">
        <f>2730*10</f>
        <v>27300</v>
      </c>
      <c r="K245" s="33"/>
      <c r="L245" s="44">
        <f>SUM(E245:F245)</f>
        <v>0</v>
      </c>
      <c r="M245" s="33" t="str">
        <f>A245&amp;$O$1</f>
        <v>45695Container q'ty</v>
      </c>
      <c r="N245" s="33" t="str">
        <f>A245&amp;P245</f>
        <v xml:space="preserve">45695Pallet </v>
      </c>
      <c r="O245" s="39"/>
      <c r="P245" s="33" t="s">
        <v>202</v>
      </c>
      <c r="Q245" s="168" t="s">
        <v>945</v>
      </c>
      <c r="R245" s="169"/>
      <c r="S245" s="39"/>
      <c r="T245" s="119" t="s">
        <v>878</v>
      </c>
      <c r="U245" s="258"/>
      <c r="V245" s="262"/>
      <c r="W245" s="258">
        <f>IFERROR(U245/V245,0)</f>
        <v>0</v>
      </c>
      <c r="X245" s="45"/>
      <c r="Y245" s="43"/>
      <c r="Z245" s="43"/>
      <c r="AA245" s="43"/>
      <c r="AB245" s="43"/>
      <c r="AC245" s="43"/>
    </row>
    <row r="246" spans="1:29" ht="12.9" customHeight="1">
      <c r="A246" s="272">
        <v>45696</v>
      </c>
      <c r="B246" s="111" t="s">
        <v>3497</v>
      </c>
      <c r="C246" s="111" t="s">
        <v>897</v>
      </c>
      <c r="D246" s="111" t="s">
        <v>900</v>
      </c>
      <c r="E246" s="111"/>
      <c r="F246" s="111">
        <v>1</v>
      </c>
      <c r="G246" s="111"/>
      <c r="H246" s="111">
        <v>18</v>
      </c>
      <c r="I246" s="111">
        <v>18</v>
      </c>
      <c r="J246" s="118"/>
      <c r="K246" s="33"/>
      <c r="L246" s="44">
        <f t="shared" ref="L246:L251" si="73">SUM(E246:F246)</f>
        <v>1</v>
      </c>
      <c r="M246" s="33" t="str">
        <f t="shared" si="71"/>
        <v>45696Container q'ty</v>
      </c>
      <c r="N246" s="33" t="str">
        <f t="shared" si="72"/>
        <v xml:space="preserve">45696Pallet </v>
      </c>
      <c r="O246" s="39">
        <v>20</v>
      </c>
      <c r="P246" s="33" t="s">
        <v>202</v>
      </c>
      <c r="Q246" s="168" t="s">
        <v>903</v>
      </c>
      <c r="R246" s="169"/>
      <c r="S246" s="39"/>
      <c r="T246" s="119" t="s">
        <v>896</v>
      </c>
      <c r="U246" s="258"/>
      <c r="V246" s="262"/>
      <c r="W246" s="258">
        <f t="shared" si="70"/>
        <v>0</v>
      </c>
      <c r="X246" s="45" t="s">
        <v>827</v>
      </c>
      <c r="Y246" s="43" t="s">
        <v>929</v>
      </c>
      <c r="Z246" s="43"/>
      <c r="AA246" s="43"/>
      <c r="AB246" s="43"/>
      <c r="AC246" s="43"/>
    </row>
    <row r="247" spans="1:29" ht="12.9" customHeight="1">
      <c r="A247" s="272">
        <v>45696</v>
      </c>
      <c r="B247" s="111" t="s">
        <v>3497</v>
      </c>
      <c r="C247" s="111" t="s">
        <v>897</v>
      </c>
      <c r="D247" s="111" t="s">
        <v>900</v>
      </c>
      <c r="E247" s="111"/>
      <c r="F247" s="151"/>
      <c r="G247" s="111"/>
      <c r="H247" s="111">
        <v>0</v>
      </c>
      <c r="I247" s="111">
        <v>4</v>
      </c>
      <c r="J247" s="118"/>
      <c r="K247" s="33"/>
      <c r="L247" s="44">
        <f t="shared" si="73"/>
        <v>0</v>
      </c>
      <c r="M247" s="33" t="str">
        <f>A247&amp;$O$1</f>
        <v>45696Container q'ty</v>
      </c>
      <c r="N247" s="33" t="str">
        <f>A247&amp;P247</f>
        <v xml:space="preserve">45696Pallet </v>
      </c>
      <c r="O247" s="39"/>
      <c r="P247" s="33" t="s">
        <v>202</v>
      </c>
      <c r="Q247" s="168" t="s">
        <v>903</v>
      </c>
      <c r="R247" s="169"/>
      <c r="S247" s="39"/>
      <c r="T247" s="119" t="s">
        <v>896</v>
      </c>
      <c r="U247" s="258"/>
      <c r="V247" s="262"/>
      <c r="W247" s="258">
        <f>IFERROR(U247/V247,0)</f>
        <v>0</v>
      </c>
      <c r="X247" s="45" t="s">
        <v>827</v>
      </c>
      <c r="Y247" s="43" t="s">
        <v>464</v>
      </c>
      <c r="Z247" s="43"/>
      <c r="AA247" s="43"/>
      <c r="AB247" s="43"/>
      <c r="AC247" s="43"/>
    </row>
    <row r="248" spans="1:29" ht="12.9" customHeight="1">
      <c r="A248" s="272">
        <v>45696</v>
      </c>
      <c r="B248" s="111" t="s">
        <v>3497</v>
      </c>
      <c r="C248" s="111" t="s">
        <v>898</v>
      </c>
      <c r="D248" s="111" t="s">
        <v>901</v>
      </c>
      <c r="E248" s="111"/>
      <c r="F248" s="111">
        <v>1</v>
      </c>
      <c r="G248" s="111"/>
      <c r="H248" s="111">
        <v>18</v>
      </c>
      <c r="I248" s="111">
        <v>18</v>
      </c>
      <c r="J248" s="118"/>
      <c r="K248" s="33"/>
      <c r="L248" s="44">
        <f t="shared" si="73"/>
        <v>1</v>
      </c>
      <c r="M248" s="33" t="str">
        <f t="shared" si="71"/>
        <v>45696Container q'ty</v>
      </c>
      <c r="N248" s="33" t="str">
        <f t="shared" si="72"/>
        <v xml:space="preserve">45696Pallet </v>
      </c>
      <c r="O248" s="39">
        <v>20</v>
      </c>
      <c r="P248" s="33" t="s">
        <v>202</v>
      </c>
      <c r="Q248" s="168" t="s">
        <v>904</v>
      </c>
      <c r="R248" s="169"/>
      <c r="S248" s="39"/>
      <c r="T248" s="119" t="s">
        <v>896</v>
      </c>
      <c r="U248" s="258"/>
      <c r="V248" s="262"/>
      <c r="W248" s="258">
        <f t="shared" si="70"/>
        <v>0</v>
      </c>
      <c r="X248" s="45" t="s">
        <v>906</v>
      </c>
      <c r="Y248" s="281">
        <v>0.5625</v>
      </c>
      <c r="Z248" s="43"/>
      <c r="AA248" s="43"/>
      <c r="AB248" s="43"/>
      <c r="AC248" s="43"/>
    </row>
    <row r="249" spans="1:29" ht="12.9" customHeight="1">
      <c r="A249" s="272">
        <v>45696</v>
      </c>
      <c r="B249" s="111" t="s">
        <v>3497</v>
      </c>
      <c r="C249" s="111" t="s">
        <v>898</v>
      </c>
      <c r="D249" s="111" t="s">
        <v>901</v>
      </c>
      <c r="E249" s="111"/>
      <c r="F249" s="151"/>
      <c r="G249" s="111"/>
      <c r="H249" s="111">
        <v>0</v>
      </c>
      <c r="I249" s="111">
        <v>4</v>
      </c>
      <c r="J249" s="118"/>
      <c r="K249" s="33"/>
      <c r="L249" s="44">
        <f t="shared" si="73"/>
        <v>0</v>
      </c>
      <c r="M249" s="33" t="str">
        <f>A249&amp;$O$1</f>
        <v>45696Container q'ty</v>
      </c>
      <c r="N249" s="33" t="str">
        <f>A249&amp;P249</f>
        <v xml:space="preserve">45696Pallet </v>
      </c>
      <c r="O249" s="39"/>
      <c r="P249" s="33" t="s">
        <v>202</v>
      </c>
      <c r="Q249" s="168" t="s">
        <v>904</v>
      </c>
      <c r="R249" s="169"/>
      <c r="S249" s="39"/>
      <c r="T249" s="119" t="s">
        <v>896</v>
      </c>
      <c r="U249" s="258"/>
      <c r="V249" s="262"/>
      <c r="W249" s="258">
        <f>IFERROR(U249/V249,0)</f>
        <v>0</v>
      </c>
      <c r="X249" s="45" t="s">
        <v>875</v>
      </c>
      <c r="Y249" s="281">
        <v>0.5625</v>
      </c>
      <c r="Z249" s="43"/>
      <c r="AA249" s="43"/>
      <c r="AB249" s="43"/>
      <c r="AC249" s="43"/>
    </row>
    <row r="250" spans="1:29" ht="12.9" customHeight="1">
      <c r="A250" s="272">
        <v>45696</v>
      </c>
      <c r="B250" s="111" t="s">
        <v>3497</v>
      </c>
      <c r="C250" s="111" t="s">
        <v>899</v>
      </c>
      <c r="D250" s="111" t="s">
        <v>902</v>
      </c>
      <c r="E250" s="111"/>
      <c r="F250" s="111">
        <v>1</v>
      </c>
      <c r="G250" s="111"/>
      <c r="H250" s="111">
        <v>18</v>
      </c>
      <c r="I250" s="116">
        <v>18</v>
      </c>
      <c r="J250" s="118"/>
      <c r="K250" s="33"/>
      <c r="L250" s="44">
        <f t="shared" si="73"/>
        <v>1</v>
      </c>
      <c r="M250" s="33" t="str">
        <f t="shared" si="71"/>
        <v>45696Container q'ty</v>
      </c>
      <c r="N250" s="33" t="str">
        <f t="shared" si="72"/>
        <v xml:space="preserve">45696Pallet </v>
      </c>
      <c r="O250" s="39">
        <v>20</v>
      </c>
      <c r="P250" s="33" t="s">
        <v>202</v>
      </c>
      <c r="Q250" s="168" t="s">
        <v>904</v>
      </c>
      <c r="R250" s="169"/>
      <c r="S250" s="39"/>
      <c r="T250" s="119" t="s">
        <v>896</v>
      </c>
      <c r="U250" s="258"/>
      <c r="V250" s="262"/>
      <c r="W250" s="258">
        <f t="shared" si="70"/>
        <v>0</v>
      </c>
      <c r="X250" s="45"/>
      <c r="Y250" s="43" t="s">
        <v>917</v>
      </c>
      <c r="Z250" s="43"/>
      <c r="AA250" s="43"/>
      <c r="AB250" s="43"/>
      <c r="AC250" s="43"/>
    </row>
    <row r="251" spans="1:29" ht="12.9" customHeight="1">
      <c r="A251" s="272">
        <v>45696</v>
      </c>
      <c r="B251" s="111" t="s">
        <v>3493</v>
      </c>
      <c r="C251" s="111" t="s">
        <v>924</v>
      </c>
      <c r="D251" s="111" t="s">
        <v>926</v>
      </c>
      <c r="E251" s="111">
        <v>1</v>
      </c>
      <c r="F251" s="111"/>
      <c r="G251" s="111"/>
      <c r="H251" s="111">
        <v>18</v>
      </c>
      <c r="I251" s="116"/>
      <c r="J251" s="118">
        <v>18</v>
      </c>
      <c r="K251" s="33"/>
      <c r="L251" s="44">
        <f t="shared" si="73"/>
        <v>1</v>
      </c>
      <c r="M251" s="33" t="str">
        <f t="shared" si="71"/>
        <v>45696Container q'ty</v>
      </c>
      <c r="N251" s="33" t="str">
        <f t="shared" si="72"/>
        <v xml:space="preserve">45696Pallet </v>
      </c>
      <c r="O251" s="39">
        <v>40</v>
      </c>
      <c r="P251" s="33" t="s">
        <v>202</v>
      </c>
      <c r="Q251" s="168" t="s">
        <v>439</v>
      </c>
      <c r="R251" s="169"/>
      <c r="S251" s="39"/>
      <c r="T251" s="119" t="s">
        <v>923</v>
      </c>
      <c r="U251" s="258"/>
      <c r="V251" s="262"/>
      <c r="W251" s="258">
        <f t="shared" ref="W251:W277" si="74">IFERROR(U251/V251,0)</f>
        <v>0</v>
      </c>
      <c r="X251" s="45" t="s">
        <v>416</v>
      </c>
      <c r="Y251" s="43" t="s">
        <v>922</v>
      </c>
      <c r="Z251" s="43"/>
      <c r="AA251" s="43"/>
      <c r="AB251" s="43"/>
      <c r="AC251" s="43"/>
    </row>
    <row r="252" spans="1:29" ht="12.9" customHeight="1">
      <c r="A252" s="272">
        <v>45696</v>
      </c>
      <c r="B252" s="111" t="s">
        <v>3493</v>
      </c>
      <c r="C252" s="111" t="s">
        <v>925</v>
      </c>
      <c r="D252" s="111" t="s">
        <v>927</v>
      </c>
      <c r="E252" s="111">
        <v>1</v>
      </c>
      <c r="F252" s="111"/>
      <c r="G252" s="111"/>
      <c r="H252" s="111">
        <v>18</v>
      </c>
      <c r="I252" s="116"/>
      <c r="J252" s="118">
        <v>18</v>
      </c>
      <c r="K252" s="33"/>
      <c r="L252" s="44">
        <f>SUM(E252:F252)</f>
        <v>1</v>
      </c>
      <c r="M252" s="33" t="str">
        <f t="shared" ref="M252:M268" si="75">A252&amp;$O$1</f>
        <v>45696Container q'ty</v>
      </c>
      <c r="N252" s="33" t="str">
        <f t="shared" ref="N252:N268" si="76">A252&amp;P252</f>
        <v xml:space="preserve">45696Pallet </v>
      </c>
      <c r="O252" s="39">
        <v>40</v>
      </c>
      <c r="P252" s="33" t="s">
        <v>202</v>
      </c>
      <c r="Q252" s="168" t="s">
        <v>439</v>
      </c>
      <c r="R252" s="169"/>
      <c r="S252" s="39"/>
      <c r="T252" s="119" t="s">
        <v>923</v>
      </c>
      <c r="U252" s="258"/>
      <c r="V252" s="262"/>
      <c r="W252" s="258">
        <f t="shared" si="74"/>
        <v>0</v>
      </c>
      <c r="X252" s="45" t="s">
        <v>928</v>
      </c>
      <c r="Y252" s="281">
        <v>0.4375</v>
      </c>
      <c r="Z252" s="43"/>
      <c r="AA252" s="43"/>
      <c r="AB252" s="43"/>
      <c r="AC252" s="43"/>
    </row>
    <row r="253" spans="1:29" ht="12.9" customHeight="1">
      <c r="A253" s="272">
        <v>45698</v>
      </c>
      <c r="B253" s="111" t="s">
        <v>195</v>
      </c>
      <c r="C253" s="111" t="s">
        <v>979</v>
      </c>
      <c r="D253" s="111" t="s">
        <v>946</v>
      </c>
      <c r="E253" s="111">
        <v>1</v>
      </c>
      <c r="F253" s="111"/>
      <c r="G253" s="111"/>
      <c r="H253" s="111">
        <v>28</v>
      </c>
      <c r="I253" s="116">
        <v>2016</v>
      </c>
      <c r="J253" s="118"/>
      <c r="K253" s="33"/>
      <c r="L253" s="44">
        <f>SUM(E253:F253)</f>
        <v>1</v>
      </c>
      <c r="M253" s="33" t="str">
        <f t="shared" si="75"/>
        <v>45698Container q'ty</v>
      </c>
      <c r="N253" s="33" t="str">
        <f t="shared" si="76"/>
        <v>45698bulk</v>
      </c>
      <c r="O253" s="39">
        <v>210</v>
      </c>
      <c r="P253" s="235" t="s">
        <v>201</v>
      </c>
      <c r="Q253" s="168" t="s">
        <v>947</v>
      </c>
      <c r="R253" s="169"/>
      <c r="S253" s="39"/>
      <c r="T253" s="119" t="s">
        <v>969</v>
      </c>
      <c r="U253" s="258">
        <v>13910.4</v>
      </c>
      <c r="V253" s="262">
        <v>2016</v>
      </c>
      <c r="W253" s="258">
        <f t="shared" si="74"/>
        <v>6.8999999999999995</v>
      </c>
      <c r="X253" s="45"/>
      <c r="Y253" s="43"/>
      <c r="Z253" s="43"/>
      <c r="AA253" s="43"/>
      <c r="AB253" s="43"/>
      <c r="AC253" s="43"/>
    </row>
    <row r="254" spans="1:29" ht="12.9" customHeight="1">
      <c r="A254" s="272">
        <v>45698</v>
      </c>
      <c r="B254" s="111" t="s">
        <v>195</v>
      </c>
      <c r="C254" s="111" t="s">
        <v>968</v>
      </c>
      <c r="D254" s="111" t="s">
        <v>967</v>
      </c>
      <c r="E254" s="111"/>
      <c r="F254" s="111"/>
      <c r="G254" s="111">
        <v>1</v>
      </c>
      <c r="H254" s="111">
        <v>1</v>
      </c>
      <c r="I254" s="116">
        <v>166</v>
      </c>
      <c r="J254" s="118"/>
      <c r="K254" s="33"/>
      <c r="L254" s="44">
        <f>SUM(E254:F254)</f>
        <v>0</v>
      </c>
      <c r="M254" s="33" t="str">
        <f t="shared" si="75"/>
        <v>45698Container q'ty</v>
      </c>
      <c r="N254" s="33" t="str">
        <f t="shared" si="76"/>
        <v xml:space="preserve">45698Pallet </v>
      </c>
      <c r="O254" s="39"/>
      <c r="P254" s="33" t="s">
        <v>202</v>
      </c>
      <c r="Q254" s="168" t="s">
        <v>966</v>
      </c>
      <c r="R254" s="169"/>
      <c r="S254" s="39"/>
      <c r="T254" s="119" t="s">
        <v>978</v>
      </c>
      <c r="U254" s="258"/>
      <c r="V254" s="262"/>
      <c r="W254" s="258">
        <f t="shared" si="74"/>
        <v>0</v>
      </c>
      <c r="X254" s="45"/>
      <c r="Y254" s="43"/>
      <c r="Z254" s="43"/>
      <c r="AA254" s="43"/>
      <c r="AB254" s="43"/>
      <c r="AC254" s="43"/>
    </row>
    <row r="255" spans="1:29" ht="12.9" customHeight="1">
      <c r="A255" s="272">
        <v>45698</v>
      </c>
      <c r="B255" s="111" t="s">
        <v>662</v>
      </c>
      <c r="C255" s="111" t="s">
        <v>840</v>
      </c>
      <c r="D255" s="111" t="s">
        <v>841</v>
      </c>
      <c r="E255" s="111"/>
      <c r="F255" s="111">
        <v>1</v>
      </c>
      <c r="G255" s="111"/>
      <c r="H255" s="111">
        <v>25</v>
      </c>
      <c r="I255" s="116">
        <v>1000</v>
      </c>
      <c r="J255" s="118"/>
      <c r="K255" s="33"/>
      <c r="L255" s="44">
        <f>SUM(E255:F255)</f>
        <v>1</v>
      </c>
      <c r="M255" s="33" t="str">
        <f t="shared" si="75"/>
        <v>45698Container q'ty</v>
      </c>
      <c r="N255" s="33" t="str">
        <f t="shared" si="76"/>
        <v>45698bulk</v>
      </c>
      <c r="O255" s="39">
        <v>200</v>
      </c>
      <c r="P255" s="235" t="s">
        <v>201</v>
      </c>
      <c r="Q255" s="168" t="s">
        <v>666</v>
      </c>
      <c r="R255" s="169"/>
      <c r="S255" s="39"/>
      <c r="T255" s="119" t="s">
        <v>665</v>
      </c>
      <c r="U255" s="258">
        <v>20100</v>
      </c>
      <c r="V255" s="262">
        <v>1000</v>
      </c>
      <c r="W255" s="258">
        <f t="shared" si="74"/>
        <v>20.100000000000001</v>
      </c>
      <c r="X255" s="45" t="s">
        <v>667</v>
      </c>
      <c r="Y255" s="43" t="s">
        <v>842</v>
      </c>
      <c r="Z255" s="43"/>
      <c r="AA255" s="43"/>
      <c r="AB255" s="43"/>
      <c r="AC255" s="43"/>
    </row>
    <row r="256" spans="1:29" ht="12.9" customHeight="1">
      <c r="A256" s="272">
        <v>45698</v>
      </c>
      <c r="B256" s="111" t="s">
        <v>3497</v>
      </c>
      <c r="C256" s="111" t="s">
        <v>980</v>
      </c>
      <c r="D256" s="111" t="s">
        <v>981</v>
      </c>
      <c r="E256" s="111"/>
      <c r="F256" s="111">
        <v>1</v>
      </c>
      <c r="G256" s="111"/>
      <c r="H256" s="111">
        <v>18</v>
      </c>
      <c r="I256" s="111">
        <v>18</v>
      </c>
      <c r="J256" s="118"/>
      <c r="K256" s="33"/>
      <c r="L256" s="44">
        <f t="shared" ref="L256:L263" si="77">SUM(E256:F256)</f>
        <v>1</v>
      </c>
      <c r="M256" s="33" t="str">
        <f t="shared" si="75"/>
        <v>45698Container q'ty</v>
      </c>
      <c r="N256" s="33" t="str">
        <f t="shared" si="76"/>
        <v xml:space="preserve">45698Pallet </v>
      </c>
      <c r="O256" s="39">
        <v>20</v>
      </c>
      <c r="P256" s="33" t="s">
        <v>202</v>
      </c>
      <c r="Q256" s="168" t="s">
        <v>903</v>
      </c>
      <c r="R256" s="169"/>
      <c r="S256" s="39"/>
      <c r="T256" s="119" t="s">
        <v>931</v>
      </c>
      <c r="U256" s="258"/>
      <c r="V256" s="262"/>
      <c r="W256" s="258">
        <f t="shared" si="74"/>
        <v>0</v>
      </c>
      <c r="X256" s="45" t="s">
        <v>933</v>
      </c>
      <c r="Y256" s="281"/>
      <c r="Z256" s="43"/>
      <c r="AA256" s="43"/>
      <c r="AB256" s="43"/>
      <c r="AC256" s="43"/>
    </row>
    <row r="257" spans="1:29" ht="12.9" customHeight="1">
      <c r="A257" s="272">
        <v>45698</v>
      </c>
      <c r="B257" s="111" t="s">
        <v>3497</v>
      </c>
      <c r="C257" s="111" t="s">
        <v>980</v>
      </c>
      <c r="D257" s="111" t="s">
        <v>981</v>
      </c>
      <c r="E257" s="111"/>
      <c r="F257" s="151"/>
      <c r="G257" s="111"/>
      <c r="H257" s="111">
        <v>0</v>
      </c>
      <c r="I257" s="111">
        <v>4</v>
      </c>
      <c r="J257" s="118"/>
      <c r="K257" s="33"/>
      <c r="L257" s="44">
        <f t="shared" si="77"/>
        <v>0</v>
      </c>
      <c r="M257" s="33" t="str">
        <f t="shared" si="75"/>
        <v>45698Container q'ty</v>
      </c>
      <c r="N257" s="33" t="str">
        <f t="shared" si="76"/>
        <v xml:space="preserve">45698Pallet </v>
      </c>
      <c r="O257" s="39">
        <v>20</v>
      </c>
      <c r="P257" s="33" t="s">
        <v>202</v>
      </c>
      <c r="Q257" s="168" t="s">
        <v>903</v>
      </c>
      <c r="R257" s="169"/>
      <c r="S257" s="39"/>
      <c r="T257" s="119" t="s">
        <v>931</v>
      </c>
      <c r="U257" s="258"/>
      <c r="V257" s="262"/>
      <c r="W257" s="258">
        <f t="shared" si="74"/>
        <v>0</v>
      </c>
      <c r="X257" s="282" t="s">
        <v>975</v>
      </c>
      <c r="Y257" s="43"/>
      <c r="Z257" s="43"/>
      <c r="AA257" s="43"/>
      <c r="AB257" s="43"/>
      <c r="AC257" s="43"/>
    </row>
    <row r="258" spans="1:29" ht="12.9" customHeight="1">
      <c r="A258" s="272">
        <v>45698</v>
      </c>
      <c r="B258" s="111" t="s">
        <v>3497</v>
      </c>
      <c r="C258" s="111" t="s">
        <v>982</v>
      </c>
      <c r="D258" s="111" t="s">
        <v>983</v>
      </c>
      <c r="E258" s="111"/>
      <c r="F258" s="111">
        <v>1</v>
      </c>
      <c r="G258" s="111"/>
      <c r="H258" s="111">
        <v>18</v>
      </c>
      <c r="I258" s="111">
        <v>18</v>
      </c>
      <c r="J258" s="118"/>
      <c r="K258" s="33"/>
      <c r="L258" s="44">
        <f t="shared" si="77"/>
        <v>1</v>
      </c>
      <c r="M258" s="33" t="str">
        <f t="shared" si="75"/>
        <v>45698Container q'ty</v>
      </c>
      <c r="N258" s="33" t="str">
        <f t="shared" si="76"/>
        <v xml:space="preserve">45698Pallet </v>
      </c>
      <c r="O258" s="39">
        <v>20</v>
      </c>
      <c r="P258" s="33" t="s">
        <v>202</v>
      </c>
      <c r="Q258" s="168" t="s">
        <v>934</v>
      </c>
      <c r="R258" s="169"/>
      <c r="S258" s="39"/>
      <c r="T258" s="119" t="s">
        <v>931</v>
      </c>
      <c r="U258" s="258"/>
      <c r="V258" s="262"/>
      <c r="W258" s="258">
        <f t="shared" si="74"/>
        <v>0</v>
      </c>
      <c r="X258" s="283" t="s">
        <v>976</v>
      </c>
      <c r="Y258" s="43"/>
      <c r="Z258" s="43"/>
      <c r="AA258" s="43"/>
      <c r="AB258" s="43"/>
      <c r="AC258" s="43"/>
    </row>
    <row r="259" spans="1:29" ht="12.9" customHeight="1">
      <c r="A259" s="272">
        <v>45698</v>
      </c>
      <c r="B259" s="111" t="s">
        <v>3497</v>
      </c>
      <c r="C259" s="111" t="s">
        <v>982</v>
      </c>
      <c r="D259" s="111" t="s">
        <v>983</v>
      </c>
      <c r="E259" s="111"/>
      <c r="F259" s="151"/>
      <c r="G259" s="111"/>
      <c r="H259" s="111">
        <v>0</v>
      </c>
      <c r="I259" s="111">
        <v>4</v>
      </c>
      <c r="J259" s="118"/>
      <c r="K259" s="33"/>
      <c r="L259" s="44">
        <f t="shared" si="77"/>
        <v>0</v>
      </c>
      <c r="M259" s="33" t="str">
        <f t="shared" si="75"/>
        <v>45698Container q'ty</v>
      </c>
      <c r="N259" s="33" t="str">
        <f t="shared" si="76"/>
        <v xml:space="preserve">45698Pallet </v>
      </c>
      <c r="O259" s="39">
        <v>20</v>
      </c>
      <c r="P259" s="33" t="s">
        <v>202</v>
      </c>
      <c r="Q259" s="168" t="s">
        <v>934</v>
      </c>
      <c r="R259" s="169"/>
      <c r="S259" s="39"/>
      <c r="T259" s="119" t="s">
        <v>931</v>
      </c>
      <c r="U259" s="258"/>
      <c r="V259" s="262"/>
      <c r="W259" s="258">
        <f t="shared" si="74"/>
        <v>0</v>
      </c>
      <c r="X259" s="45"/>
      <c r="Y259" s="43"/>
      <c r="Z259" s="43"/>
      <c r="AA259" s="43"/>
      <c r="AB259" s="43"/>
      <c r="AC259" s="43"/>
    </row>
    <row r="260" spans="1:29" ht="12.9" customHeight="1">
      <c r="A260" s="272">
        <v>45698</v>
      </c>
      <c r="B260" s="111" t="s">
        <v>3497</v>
      </c>
      <c r="C260" s="111" t="s">
        <v>984</v>
      </c>
      <c r="D260" s="111" t="s">
        <v>985</v>
      </c>
      <c r="E260" s="111"/>
      <c r="F260" s="111">
        <v>1</v>
      </c>
      <c r="G260" s="111"/>
      <c r="H260" s="111">
        <v>18</v>
      </c>
      <c r="I260" s="111">
        <v>18</v>
      </c>
      <c r="J260" s="118"/>
      <c r="K260" s="33"/>
      <c r="L260" s="44">
        <f t="shared" si="77"/>
        <v>1</v>
      </c>
      <c r="M260" s="33" t="str">
        <f t="shared" si="75"/>
        <v>45698Container q'ty</v>
      </c>
      <c r="N260" s="33" t="str">
        <f t="shared" si="76"/>
        <v xml:space="preserve">45698Pallet </v>
      </c>
      <c r="O260" s="39">
        <v>20</v>
      </c>
      <c r="P260" s="33" t="s">
        <v>202</v>
      </c>
      <c r="Q260" s="168" t="s">
        <v>903</v>
      </c>
      <c r="R260" s="169"/>
      <c r="S260" s="39"/>
      <c r="T260" s="119" t="s">
        <v>932</v>
      </c>
      <c r="U260" s="258"/>
      <c r="V260" s="262"/>
      <c r="W260" s="258">
        <f t="shared" si="74"/>
        <v>0</v>
      </c>
      <c r="X260" s="45" t="s">
        <v>933</v>
      </c>
      <c r="Y260" s="281"/>
      <c r="Z260" s="43"/>
      <c r="AA260" s="43"/>
      <c r="AB260" s="43"/>
      <c r="AC260" s="43"/>
    </row>
    <row r="261" spans="1:29" ht="12.9" customHeight="1">
      <c r="A261" s="272">
        <v>45698</v>
      </c>
      <c r="B261" s="111" t="s">
        <v>3497</v>
      </c>
      <c r="C261" s="111" t="s">
        <v>984</v>
      </c>
      <c r="D261" s="111" t="s">
        <v>985</v>
      </c>
      <c r="E261" s="111"/>
      <c r="F261" s="151"/>
      <c r="G261" s="111"/>
      <c r="H261" s="111">
        <v>0</v>
      </c>
      <c r="I261" s="111">
        <v>4</v>
      </c>
      <c r="J261" s="118"/>
      <c r="K261" s="33"/>
      <c r="L261" s="44">
        <f t="shared" si="77"/>
        <v>0</v>
      </c>
      <c r="M261" s="33" t="str">
        <f t="shared" si="75"/>
        <v>45698Container q'ty</v>
      </c>
      <c r="N261" s="33" t="str">
        <f t="shared" si="76"/>
        <v xml:space="preserve">45698Pallet </v>
      </c>
      <c r="O261" s="39">
        <v>20</v>
      </c>
      <c r="P261" s="33" t="s">
        <v>202</v>
      </c>
      <c r="Q261" s="168" t="s">
        <v>903</v>
      </c>
      <c r="R261" s="169"/>
      <c r="S261" s="39"/>
      <c r="T261" s="119" t="s">
        <v>932</v>
      </c>
      <c r="U261" s="258"/>
      <c r="V261" s="262"/>
      <c r="W261" s="258">
        <f t="shared" si="74"/>
        <v>0</v>
      </c>
      <c r="X261" s="284">
        <v>0.5625</v>
      </c>
      <c r="Y261" s="43"/>
      <c r="Z261" s="43"/>
      <c r="AA261" s="43"/>
      <c r="AB261" s="43"/>
      <c r="AC261" s="43"/>
    </row>
    <row r="262" spans="1:29" ht="12.9" customHeight="1">
      <c r="A262" s="272">
        <v>45698</v>
      </c>
      <c r="B262" s="111" t="s">
        <v>3497</v>
      </c>
      <c r="C262" s="111" t="s">
        <v>986</v>
      </c>
      <c r="D262" s="111" t="s">
        <v>987</v>
      </c>
      <c r="E262" s="111"/>
      <c r="F262" s="111">
        <v>1</v>
      </c>
      <c r="G262" s="111"/>
      <c r="H262" s="111">
        <v>18</v>
      </c>
      <c r="I262" s="111">
        <v>18</v>
      </c>
      <c r="J262" s="118"/>
      <c r="K262" s="33"/>
      <c r="L262" s="44">
        <f t="shared" si="77"/>
        <v>1</v>
      </c>
      <c r="M262" s="33" t="str">
        <f t="shared" si="75"/>
        <v>45698Container q'ty</v>
      </c>
      <c r="N262" s="33" t="str">
        <f t="shared" si="76"/>
        <v xml:space="preserve">45698Pallet </v>
      </c>
      <c r="O262" s="39">
        <v>20</v>
      </c>
      <c r="P262" s="33" t="s">
        <v>202</v>
      </c>
      <c r="Q262" s="168" t="s">
        <v>934</v>
      </c>
      <c r="R262" s="169"/>
      <c r="S262" s="39"/>
      <c r="T262" s="119" t="s">
        <v>932</v>
      </c>
      <c r="U262" s="258"/>
      <c r="V262" s="262"/>
      <c r="W262" s="258">
        <f t="shared" si="74"/>
        <v>0</v>
      </c>
      <c r="X262" s="45" t="s">
        <v>977</v>
      </c>
      <c r="Y262" s="43"/>
      <c r="Z262" s="43"/>
      <c r="AA262" s="43"/>
      <c r="AB262" s="43"/>
      <c r="AC262" s="43"/>
    </row>
    <row r="263" spans="1:29" ht="12.9" customHeight="1">
      <c r="A263" s="272">
        <v>45698</v>
      </c>
      <c r="B263" s="111" t="s">
        <v>3497</v>
      </c>
      <c r="C263" s="111" t="s">
        <v>986</v>
      </c>
      <c r="D263" s="111" t="s">
        <v>987</v>
      </c>
      <c r="E263" s="111"/>
      <c r="F263" s="151"/>
      <c r="G263" s="111"/>
      <c r="H263" s="111">
        <v>0</v>
      </c>
      <c r="I263" s="111">
        <v>4</v>
      </c>
      <c r="J263" s="118"/>
      <c r="K263" s="33"/>
      <c r="L263" s="44">
        <f t="shared" si="77"/>
        <v>0</v>
      </c>
      <c r="M263" s="33" t="str">
        <f t="shared" si="75"/>
        <v>45698Container q'ty</v>
      </c>
      <c r="N263" s="33" t="str">
        <f t="shared" si="76"/>
        <v xml:space="preserve">45698Pallet </v>
      </c>
      <c r="O263" s="39">
        <v>20</v>
      </c>
      <c r="P263" s="33" t="s">
        <v>202</v>
      </c>
      <c r="Q263" s="168" t="s">
        <v>934</v>
      </c>
      <c r="R263" s="169"/>
      <c r="S263" s="39"/>
      <c r="T263" s="119" t="s">
        <v>932</v>
      </c>
      <c r="U263" s="258"/>
      <c r="V263" s="262"/>
      <c r="W263" s="258">
        <f t="shared" si="74"/>
        <v>0</v>
      </c>
      <c r="X263" s="45"/>
      <c r="Y263" s="43"/>
      <c r="Z263" s="43"/>
      <c r="AA263" s="43"/>
      <c r="AB263" s="43"/>
      <c r="AC263" s="43"/>
    </row>
    <row r="264" spans="1:29" ht="12.9" customHeight="1">
      <c r="A264" s="272">
        <v>45699</v>
      </c>
      <c r="B264" s="111" t="s">
        <v>195</v>
      </c>
      <c r="C264" s="111" t="s">
        <v>971</v>
      </c>
      <c r="D264" s="111" t="s">
        <v>948</v>
      </c>
      <c r="E264" s="111"/>
      <c r="F264" s="111">
        <v>1</v>
      </c>
      <c r="G264" s="111"/>
      <c r="H264" s="111">
        <v>2</v>
      </c>
      <c r="I264" s="111">
        <v>2</v>
      </c>
      <c r="J264" s="118"/>
      <c r="K264" s="33"/>
      <c r="L264" s="44">
        <f>SUM(E264:F264)</f>
        <v>1</v>
      </c>
      <c r="M264" s="33" t="str">
        <f t="shared" si="75"/>
        <v>45699Container q'ty</v>
      </c>
      <c r="N264" s="33" t="str">
        <f t="shared" si="76"/>
        <v xml:space="preserve">45699Pallet </v>
      </c>
      <c r="O264" s="39">
        <v>20</v>
      </c>
      <c r="P264" s="33" t="s">
        <v>202</v>
      </c>
      <c r="Q264" s="168" t="s">
        <v>950</v>
      </c>
      <c r="R264" s="169"/>
      <c r="S264" s="39"/>
      <c r="T264" s="119" t="s">
        <v>970</v>
      </c>
      <c r="U264" s="258"/>
      <c r="V264" s="262"/>
      <c r="W264" s="258">
        <f t="shared" si="74"/>
        <v>0</v>
      </c>
      <c r="X264" s="45"/>
      <c r="Y264" s="43"/>
      <c r="Z264" s="43"/>
      <c r="AA264" s="43"/>
      <c r="AB264" s="43"/>
      <c r="AC264" s="43"/>
    </row>
    <row r="265" spans="1:29" ht="12.9" customHeight="1">
      <c r="A265" s="272">
        <v>45699</v>
      </c>
      <c r="B265" s="111" t="s">
        <v>195</v>
      </c>
      <c r="C265" s="111" t="s">
        <v>971</v>
      </c>
      <c r="D265" s="111" t="s">
        <v>948</v>
      </c>
      <c r="E265" s="111"/>
      <c r="F265" s="151"/>
      <c r="G265" s="111"/>
      <c r="H265" s="111">
        <v>3</v>
      </c>
      <c r="I265" s="111">
        <v>3</v>
      </c>
      <c r="J265" s="118"/>
      <c r="K265" s="33"/>
      <c r="L265" s="44">
        <f>SUM(E265:F265)</f>
        <v>0</v>
      </c>
      <c r="M265" s="33" t="str">
        <f t="shared" si="75"/>
        <v>45699Container q'ty</v>
      </c>
      <c r="N265" s="33" t="str">
        <f t="shared" si="76"/>
        <v xml:space="preserve">45699Pallet </v>
      </c>
      <c r="O265" s="39"/>
      <c r="P265" s="33" t="s">
        <v>202</v>
      </c>
      <c r="Q265" s="168" t="s">
        <v>951</v>
      </c>
      <c r="R265" s="169"/>
      <c r="S265" s="39"/>
      <c r="T265" s="119" t="s">
        <v>954</v>
      </c>
      <c r="U265" s="258"/>
      <c r="V265" s="262"/>
      <c r="W265" s="258">
        <f t="shared" si="74"/>
        <v>0</v>
      </c>
      <c r="X265" s="45"/>
      <c r="Y265" s="43"/>
      <c r="Z265" s="43"/>
      <c r="AA265" s="43"/>
      <c r="AB265" s="43"/>
      <c r="AC265" s="43"/>
    </row>
    <row r="266" spans="1:29" ht="12.9" customHeight="1">
      <c r="A266" s="272">
        <v>45699</v>
      </c>
      <c r="B266" s="111" t="s">
        <v>195</v>
      </c>
      <c r="C266" s="111" t="s">
        <v>971</v>
      </c>
      <c r="D266" s="111" t="s">
        <v>948</v>
      </c>
      <c r="E266" s="111"/>
      <c r="F266" s="151"/>
      <c r="G266" s="111"/>
      <c r="H266" s="111">
        <v>10</v>
      </c>
      <c r="I266" s="111">
        <v>10</v>
      </c>
      <c r="J266" s="118"/>
      <c r="K266" s="33"/>
      <c r="L266" s="44">
        <f>SUM(E266:F266)</f>
        <v>0</v>
      </c>
      <c r="M266" s="33" t="str">
        <f t="shared" si="75"/>
        <v>45699Container q'ty</v>
      </c>
      <c r="N266" s="33" t="str">
        <f t="shared" si="76"/>
        <v xml:space="preserve">45699Pallet </v>
      </c>
      <c r="O266" s="39"/>
      <c r="P266" s="33" t="s">
        <v>202</v>
      </c>
      <c r="Q266" s="168" t="s">
        <v>952</v>
      </c>
      <c r="R266" s="169"/>
      <c r="S266" s="39"/>
      <c r="T266" s="119" t="s">
        <v>954</v>
      </c>
      <c r="U266" s="258"/>
      <c r="V266" s="262"/>
      <c r="W266" s="258">
        <f t="shared" si="74"/>
        <v>0</v>
      </c>
      <c r="X266" s="45"/>
      <c r="Y266" s="43"/>
      <c r="Z266" s="43"/>
      <c r="AA266" s="43"/>
      <c r="AB266" s="43"/>
      <c r="AC266" s="43"/>
    </row>
    <row r="267" spans="1:29" ht="12.9" customHeight="1">
      <c r="A267" s="272">
        <v>45699</v>
      </c>
      <c r="B267" s="111" t="s">
        <v>195</v>
      </c>
      <c r="C267" s="111" t="s">
        <v>973</v>
      </c>
      <c r="D267" s="111" t="s">
        <v>949</v>
      </c>
      <c r="E267" s="111"/>
      <c r="F267" s="111">
        <v>1</v>
      </c>
      <c r="G267" s="111"/>
      <c r="H267" s="111">
        <v>10</v>
      </c>
      <c r="I267" s="111">
        <v>10</v>
      </c>
      <c r="J267" s="118"/>
      <c r="K267" s="33"/>
      <c r="L267" s="44">
        <f>SUM(E267:F267)</f>
        <v>1</v>
      </c>
      <c r="M267" s="33" t="str">
        <f t="shared" si="75"/>
        <v>45699Container q'ty</v>
      </c>
      <c r="N267" s="33" t="str">
        <f t="shared" si="76"/>
        <v xml:space="preserve">45699Pallet </v>
      </c>
      <c r="O267" s="39">
        <v>20</v>
      </c>
      <c r="P267" s="33" t="s">
        <v>202</v>
      </c>
      <c r="Q267" s="168" t="s">
        <v>953</v>
      </c>
      <c r="R267" s="169"/>
      <c r="S267" s="39"/>
      <c r="T267" s="119" t="s">
        <v>972</v>
      </c>
      <c r="U267" s="258"/>
      <c r="V267" s="262"/>
      <c r="W267" s="258">
        <f t="shared" si="74"/>
        <v>0</v>
      </c>
      <c r="X267" s="45"/>
      <c r="Y267" s="43"/>
      <c r="Z267" s="43"/>
      <c r="AA267" s="43"/>
      <c r="AB267" s="43"/>
      <c r="AC267" s="43"/>
    </row>
    <row r="268" spans="1:29" ht="12.9" customHeight="1">
      <c r="A268" s="272">
        <v>45700</v>
      </c>
      <c r="B268" s="111" t="s">
        <v>195</v>
      </c>
      <c r="C268" s="111" t="s">
        <v>992</v>
      </c>
      <c r="D268" s="111" t="s">
        <v>955</v>
      </c>
      <c r="E268" s="111"/>
      <c r="F268" s="111">
        <v>1</v>
      </c>
      <c r="G268" s="111"/>
      <c r="H268" s="111">
        <v>10</v>
      </c>
      <c r="I268" s="116">
        <v>10</v>
      </c>
      <c r="J268" s="118"/>
      <c r="K268" s="33"/>
      <c r="L268" s="44">
        <f t="shared" ref="L268:L274" si="78">SUM(E268:F268)</f>
        <v>1</v>
      </c>
      <c r="M268" s="33" t="str">
        <f t="shared" si="75"/>
        <v>45700Container q'ty</v>
      </c>
      <c r="N268" s="33" t="str">
        <f t="shared" si="76"/>
        <v xml:space="preserve">45700Pallet </v>
      </c>
      <c r="O268" s="39"/>
      <c r="P268" s="33" t="s">
        <v>202</v>
      </c>
      <c r="Q268" s="168" t="s">
        <v>957</v>
      </c>
      <c r="R268" s="169"/>
      <c r="S268" s="39"/>
      <c r="T268" s="119" t="s">
        <v>974</v>
      </c>
      <c r="U268" s="258"/>
      <c r="V268" s="262"/>
      <c r="W268" s="258">
        <f t="shared" si="74"/>
        <v>0</v>
      </c>
      <c r="X268" s="45"/>
      <c r="Y268" s="43"/>
      <c r="Z268" s="43"/>
      <c r="AA268" s="43"/>
      <c r="AB268" s="43"/>
      <c r="AC268" s="43"/>
    </row>
    <row r="269" spans="1:29" ht="12.9" customHeight="1">
      <c r="A269" s="272">
        <v>45700</v>
      </c>
      <c r="B269" s="111" t="s">
        <v>195</v>
      </c>
      <c r="C269" s="111" t="s">
        <v>994</v>
      </c>
      <c r="D269" s="111" t="s">
        <v>956</v>
      </c>
      <c r="E269" s="111">
        <v>1</v>
      </c>
      <c r="F269" s="111"/>
      <c r="G269" s="111"/>
      <c r="H269" s="111">
        <v>20</v>
      </c>
      <c r="I269" s="116">
        <v>20</v>
      </c>
      <c r="J269" s="118"/>
      <c r="K269" s="33"/>
      <c r="L269" s="44">
        <f t="shared" si="78"/>
        <v>1</v>
      </c>
      <c r="M269" s="33" t="str">
        <f t="shared" ref="M269:M274" si="79">A269&amp;$O$1</f>
        <v>45700Container q'ty</v>
      </c>
      <c r="N269" s="33" t="str">
        <f t="shared" ref="N269:N274" si="80">A269&amp;P269</f>
        <v xml:space="preserve">45700Pallet </v>
      </c>
      <c r="O269" s="39">
        <v>20</v>
      </c>
      <c r="P269" s="33" t="s">
        <v>202</v>
      </c>
      <c r="Q269" s="168" t="s">
        <v>958</v>
      </c>
      <c r="R269" s="169"/>
      <c r="S269" s="39"/>
      <c r="T269" s="119" t="s">
        <v>993</v>
      </c>
      <c r="U269" s="258"/>
      <c r="V269" s="262"/>
      <c r="W269" s="258">
        <f t="shared" si="74"/>
        <v>0</v>
      </c>
      <c r="X269" s="45"/>
      <c r="Y269" s="43"/>
      <c r="Z269" s="43"/>
      <c r="AA269" s="43"/>
      <c r="AB269" s="43"/>
      <c r="AC269" s="43"/>
    </row>
    <row r="270" spans="1:29" ht="12.9" customHeight="1">
      <c r="A270" s="272">
        <v>45700</v>
      </c>
      <c r="B270" s="111" t="s">
        <v>383</v>
      </c>
      <c r="C270" s="111" t="s">
        <v>1001</v>
      </c>
      <c r="D270" s="275" t="s">
        <v>1002</v>
      </c>
      <c r="E270" s="111"/>
      <c r="F270" s="111">
        <v>1</v>
      </c>
      <c r="G270" s="111"/>
      <c r="H270" s="111">
        <v>6</v>
      </c>
      <c r="I270" s="117">
        <v>500</v>
      </c>
      <c r="J270" s="118"/>
      <c r="K270" s="33"/>
      <c r="L270" s="44">
        <f t="shared" si="78"/>
        <v>1</v>
      </c>
      <c r="M270" s="33" t="str">
        <f t="shared" si="79"/>
        <v>45700Container q'ty</v>
      </c>
      <c r="N270" s="33" t="str">
        <f t="shared" si="80"/>
        <v>45700bulk</v>
      </c>
      <c r="O270" s="39">
        <v>240</v>
      </c>
      <c r="P270" s="235" t="s">
        <v>201</v>
      </c>
      <c r="Q270" s="168" t="s">
        <v>384</v>
      </c>
      <c r="R270" s="169"/>
      <c r="S270" s="39"/>
      <c r="T270" s="119" t="s">
        <v>999</v>
      </c>
      <c r="U270" s="258">
        <v>23410</v>
      </c>
      <c r="V270" s="262">
        <v>1700</v>
      </c>
      <c r="W270" s="258">
        <f t="shared" si="74"/>
        <v>13.770588235294118</v>
      </c>
      <c r="X270" s="45"/>
      <c r="Y270" s="43"/>
      <c r="Z270" s="43"/>
      <c r="AA270" s="43"/>
      <c r="AB270" s="43"/>
      <c r="AC270" s="43"/>
    </row>
    <row r="271" spans="1:29" ht="12.9" customHeight="1">
      <c r="A271" s="272">
        <v>45700</v>
      </c>
      <c r="B271" s="111" t="s">
        <v>383</v>
      </c>
      <c r="C271" s="111" t="s">
        <v>1001</v>
      </c>
      <c r="D271" s="275" t="s">
        <v>1002</v>
      </c>
      <c r="E271" s="111"/>
      <c r="F271" s="151"/>
      <c r="G271" s="111"/>
      <c r="H271" s="111">
        <v>9</v>
      </c>
      <c r="I271" s="117">
        <v>700</v>
      </c>
      <c r="J271" s="118"/>
      <c r="K271" s="33"/>
      <c r="L271" s="44">
        <f t="shared" si="78"/>
        <v>0</v>
      </c>
      <c r="M271" s="33" t="str">
        <f t="shared" si="79"/>
        <v>45700Container q'ty</v>
      </c>
      <c r="N271" s="33" t="str">
        <f t="shared" si="80"/>
        <v>45700bulk</v>
      </c>
      <c r="O271" s="39">
        <v>240</v>
      </c>
      <c r="P271" s="235" t="s">
        <v>201</v>
      </c>
      <c r="Q271" s="168" t="s">
        <v>385</v>
      </c>
      <c r="R271" s="169"/>
      <c r="S271" s="39"/>
      <c r="T271" s="119" t="s">
        <v>999</v>
      </c>
      <c r="U271" s="258"/>
      <c r="V271" s="262"/>
      <c r="W271" s="258">
        <f t="shared" si="74"/>
        <v>0</v>
      </c>
      <c r="X271" s="45"/>
      <c r="Y271" s="43"/>
      <c r="Z271" s="43"/>
      <c r="AA271" s="43"/>
      <c r="AB271" s="43"/>
      <c r="AC271" s="43"/>
    </row>
    <row r="272" spans="1:29" ht="12.9" customHeight="1">
      <c r="A272" s="272">
        <v>45700</v>
      </c>
      <c r="B272" s="111" t="s">
        <v>383</v>
      </c>
      <c r="C272" s="111" t="s">
        <v>1001</v>
      </c>
      <c r="D272" s="275" t="s">
        <v>1002</v>
      </c>
      <c r="E272" s="111"/>
      <c r="F272" s="151"/>
      <c r="G272" s="111"/>
      <c r="H272" s="111">
        <v>2</v>
      </c>
      <c r="I272" s="117">
        <v>100</v>
      </c>
      <c r="J272" s="118"/>
      <c r="K272" s="33"/>
      <c r="L272" s="44">
        <f t="shared" si="78"/>
        <v>0</v>
      </c>
      <c r="M272" s="33" t="str">
        <f t="shared" si="79"/>
        <v>45700Container q'ty</v>
      </c>
      <c r="N272" s="33" t="str">
        <f t="shared" si="80"/>
        <v>45700bulk</v>
      </c>
      <c r="O272" s="39">
        <v>240</v>
      </c>
      <c r="P272" s="235" t="s">
        <v>201</v>
      </c>
      <c r="Q272" s="168" t="s">
        <v>386</v>
      </c>
      <c r="R272" s="169"/>
      <c r="S272" s="39"/>
      <c r="T272" s="119" t="s">
        <v>999</v>
      </c>
      <c r="U272" s="258"/>
      <c r="V272" s="262"/>
      <c r="W272" s="258">
        <f t="shared" si="74"/>
        <v>0</v>
      </c>
      <c r="X272" s="45"/>
      <c r="Y272" s="43"/>
      <c r="Z272" s="43"/>
      <c r="AA272" s="43"/>
      <c r="AB272" s="43"/>
      <c r="AC272" s="43"/>
    </row>
    <row r="273" spans="1:29" ht="12.9" customHeight="1">
      <c r="A273" s="272">
        <v>45700</v>
      </c>
      <c r="B273" s="111" t="s">
        <v>383</v>
      </c>
      <c r="C273" s="111" t="s">
        <v>1001</v>
      </c>
      <c r="D273" s="275" t="s">
        <v>1002</v>
      </c>
      <c r="E273" s="111"/>
      <c r="F273" s="151"/>
      <c r="G273" s="111"/>
      <c r="H273" s="111">
        <v>2</v>
      </c>
      <c r="I273" s="117">
        <v>100</v>
      </c>
      <c r="J273" s="118"/>
      <c r="K273" s="33"/>
      <c r="L273" s="44">
        <f t="shared" si="78"/>
        <v>0</v>
      </c>
      <c r="M273" s="33" t="str">
        <f t="shared" si="79"/>
        <v>45700Container q'ty</v>
      </c>
      <c r="N273" s="33" t="str">
        <f t="shared" si="80"/>
        <v>45700bulk</v>
      </c>
      <c r="O273" s="39">
        <v>240</v>
      </c>
      <c r="P273" s="235" t="s">
        <v>201</v>
      </c>
      <c r="Q273" s="168" t="s">
        <v>387</v>
      </c>
      <c r="R273" s="169"/>
      <c r="S273" s="39"/>
      <c r="T273" s="119" t="s">
        <v>999</v>
      </c>
      <c r="U273" s="258"/>
      <c r="V273" s="262"/>
      <c r="W273" s="258">
        <f t="shared" si="74"/>
        <v>0</v>
      </c>
      <c r="X273" s="45"/>
      <c r="Y273" s="43"/>
      <c r="Z273" s="43"/>
      <c r="AA273" s="43"/>
      <c r="AB273" s="43"/>
      <c r="AC273" s="43"/>
    </row>
    <row r="274" spans="1:29" ht="12.9" customHeight="1">
      <c r="A274" s="272">
        <v>45700</v>
      </c>
      <c r="B274" s="111" t="s">
        <v>383</v>
      </c>
      <c r="C274" s="111" t="s">
        <v>1001</v>
      </c>
      <c r="D274" s="275" t="s">
        <v>1002</v>
      </c>
      <c r="E274" s="111"/>
      <c r="F274" s="151"/>
      <c r="G274" s="111"/>
      <c r="H274" s="111">
        <v>4</v>
      </c>
      <c r="I274" s="117">
        <v>300</v>
      </c>
      <c r="J274" s="118"/>
      <c r="K274" s="33"/>
      <c r="L274" s="44">
        <f t="shared" si="78"/>
        <v>0</v>
      </c>
      <c r="M274" s="33" t="str">
        <f t="shared" si="79"/>
        <v>45700Container q'ty</v>
      </c>
      <c r="N274" s="33" t="str">
        <f t="shared" si="80"/>
        <v>45700bulk</v>
      </c>
      <c r="O274" s="39">
        <v>240</v>
      </c>
      <c r="P274" s="235" t="s">
        <v>201</v>
      </c>
      <c r="Q274" s="168" t="s">
        <v>1000</v>
      </c>
      <c r="R274" s="169"/>
      <c r="S274" s="39"/>
      <c r="T274" s="119" t="s">
        <v>999</v>
      </c>
      <c r="U274" s="258"/>
      <c r="V274" s="262"/>
      <c r="W274" s="258">
        <f t="shared" si="74"/>
        <v>0</v>
      </c>
      <c r="X274" s="45"/>
      <c r="Y274" s="43"/>
      <c r="Z274" s="43"/>
      <c r="AA274" s="43"/>
      <c r="AB274" s="43"/>
      <c r="AC274" s="43"/>
    </row>
    <row r="275" spans="1:29" ht="12.9" customHeight="1">
      <c r="A275" s="272">
        <v>45701</v>
      </c>
      <c r="B275" s="111" t="s">
        <v>242</v>
      </c>
      <c r="C275" s="111" t="s">
        <v>402</v>
      </c>
      <c r="D275" s="111"/>
      <c r="E275" s="111"/>
      <c r="F275" s="111"/>
      <c r="G275" s="111">
        <v>1</v>
      </c>
      <c r="H275" s="111">
        <v>5</v>
      </c>
      <c r="I275" s="184"/>
      <c r="J275" s="118">
        <v>5</v>
      </c>
      <c r="K275" s="33"/>
      <c r="L275" s="44">
        <f t="shared" ref="L275:L282" si="81">SUM(E275:F275)</f>
        <v>0</v>
      </c>
      <c r="M275" s="33" t="str">
        <f t="shared" ref="M275:M294" si="82">A275&amp;$O$1</f>
        <v>45701Container q'ty</v>
      </c>
      <c r="N275" s="33" t="str">
        <f t="shared" ref="N275:N294" si="83">A275&amp;P275</f>
        <v xml:space="preserve">45701Pallet </v>
      </c>
      <c r="O275" s="39">
        <v>5</v>
      </c>
      <c r="P275" s="33" t="s">
        <v>202</v>
      </c>
      <c r="Q275" s="168" t="s">
        <v>403</v>
      </c>
      <c r="R275" s="169"/>
      <c r="S275" s="39"/>
      <c r="T275" s="119" t="s">
        <v>997</v>
      </c>
      <c r="U275" s="258"/>
      <c r="V275" s="262"/>
      <c r="W275" s="258">
        <f t="shared" si="74"/>
        <v>0</v>
      </c>
      <c r="X275" s="45"/>
      <c r="Y275" s="43"/>
      <c r="Z275" s="43"/>
      <c r="AA275" s="43"/>
      <c r="AB275" s="43"/>
      <c r="AC275" s="43"/>
    </row>
    <row r="276" spans="1:29" ht="12.9" customHeight="1">
      <c r="A276" s="272">
        <v>45701</v>
      </c>
      <c r="B276" s="111" t="s">
        <v>220</v>
      </c>
      <c r="C276" s="111" t="s">
        <v>1010</v>
      </c>
      <c r="D276" s="190" t="s">
        <v>1011</v>
      </c>
      <c r="E276" s="111"/>
      <c r="F276" s="111">
        <v>1</v>
      </c>
      <c r="G276" s="111"/>
      <c r="H276" s="111">
        <v>0</v>
      </c>
      <c r="I276" s="111"/>
      <c r="J276" s="118">
        <v>289</v>
      </c>
      <c r="K276" s="33"/>
      <c r="L276" s="44">
        <f t="shared" si="81"/>
        <v>1</v>
      </c>
      <c r="M276" s="33" t="str">
        <f t="shared" si="82"/>
        <v>45701Container q'ty</v>
      </c>
      <c r="N276" s="33" t="str">
        <f t="shared" si="83"/>
        <v>45701bulk</v>
      </c>
      <c r="O276" s="39">
        <v>40</v>
      </c>
      <c r="P276" s="235" t="s">
        <v>201</v>
      </c>
      <c r="Q276" s="168" t="s">
        <v>221</v>
      </c>
      <c r="R276" s="169"/>
      <c r="S276" s="39"/>
      <c r="T276" s="119" t="s">
        <v>1009</v>
      </c>
      <c r="U276" s="258">
        <v>3000</v>
      </c>
      <c r="V276" s="262">
        <v>289</v>
      </c>
      <c r="W276" s="258">
        <f t="shared" si="74"/>
        <v>10.380622837370241</v>
      </c>
      <c r="X276" s="45"/>
      <c r="Y276" s="43"/>
      <c r="Z276" s="43"/>
      <c r="AA276" s="43"/>
      <c r="AB276" s="43"/>
      <c r="AC276" s="43"/>
    </row>
    <row r="277" spans="1:29" ht="12.9" customHeight="1">
      <c r="A277" s="272">
        <v>45701</v>
      </c>
      <c r="B277" s="111" t="s">
        <v>220</v>
      </c>
      <c r="C277" s="111" t="s">
        <v>1010</v>
      </c>
      <c r="D277" s="190" t="s">
        <v>1011</v>
      </c>
      <c r="E277" s="111"/>
      <c r="F277" s="151"/>
      <c r="G277" s="111"/>
      <c r="H277" s="111">
        <v>0</v>
      </c>
      <c r="I277" s="111"/>
      <c r="J277" s="118">
        <v>4</v>
      </c>
      <c r="K277" s="33"/>
      <c r="L277" s="44">
        <f t="shared" si="81"/>
        <v>0</v>
      </c>
      <c r="M277" s="33" t="str">
        <f t="shared" si="82"/>
        <v>45701Container q'ty</v>
      </c>
      <c r="N277" s="33" t="str">
        <f t="shared" si="83"/>
        <v>45701bulk</v>
      </c>
      <c r="O277" s="39">
        <v>40</v>
      </c>
      <c r="P277" s="235" t="s">
        <v>201</v>
      </c>
      <c r="Q277" s="168" t="s">
        <v>221</v>
      </c>
      <c r="R277" s="169"/>
      <c r="S277" s="39"/>
      <c r="T277" s="119" t="s">
        <v>1012</v>
      </c>
      <c r="U277" s="258">
        <v>20</v>
      </c>
      <c r="V277" s="262">
        <v>4</v>
      </c>
      <c r="W277" s="258">
        <f t="shared" si="74"/>
        <v>5</v>
      </c>
      <c r="X277" s="45"/>
      <c r="Y277" s="43"/>
      <c r="Z277" s="43"/>
      <c r="AA277" s="43"/>
      <c r="AB277" s="43"/>
      <c r="AC277" s="43"/>
    </row>
    <row r="278" spans="1:29" ht="12.9" customHeight="1">
      <c r="A278" s="272">
        <v>45702</v>
      </c>
      <c r="B278" s="111" t="s">
        <v>195</v>
      </c>
      <c r="C278" s="111" t="s">
        <v>995</v>
      </c>
      <c r="D278" s="111" t="s">
        <v>961</v>
      </c>
      <c r="E278" s="111"/>
      <c r="F278" s="111">
        <v>1</v>
      </c>
      <c r="G278" s="111"/>
      <c r="H278" s="111">
        <v>7</v>
      </c>
      <c r="I278" s="111">
        <v>7</v>
      </c>
      <c r="J278" s="118"/>
      <c r="K278" s="33"/>
      <c r="L278" s="44">
        <f t="shared" si="81"/>
        <v>1</v>
      </c>
      <c r="M278" s="33" t="str">
        <f t="shared" si="82"/>
        <v>45702Container q'ty</v>
      </c>
      <c r="N278" s="33" t="str">
        <f t="shared" si="83"/>
        <v xml:space="preserve">45702Pallet </v>
      </c>
      <c r="O278" s="39">
        <v>20</v>
      </c>
      <c r="P278" s="33" t="s">
        <v>202</v>
      </c>
      <c r="Q278" s="168" t="s">
        <v>959</v>
      </c>
      <c r="R278" s="169"/>
      <c r="S278" s="39"/>
      <c r="T278" s="119" t="s">
        <v>962</v>
      </c>
      <c r="U278" s="258"/>
      <c r="V278" s="262"/>
      <c r="W278" s="258">
        <f t="shared" ref="W278:W283" si="84">IFERROR(U278/V278,0)</f>
        <v>0</v>
      </c>
      <c r="X278" s="45"/>
      <c r="Y278" s="43"/>
      <c r="Z278" s="43"/>
      <c r="AA278" s="43"/>
      <c r="AB278" s="43"/>
      <c r="AC278" s="43"/>
    </row>
    <row r="279" spans="1:29" ht="12.9" customHeight="1">
      <c r="A279" s="272">
        <v>45702</v>
      </c>
      <c r="B279" s="111" t="s">
        <v>195</v>
      </c>
      <c r="C279" s="111" t="s">
        <v>995</v>
      </c>
      <c r="D279" s="111" t="s">
        <v>961</v>
      </c>
      <c r="E279" s="111"/>
      <c r="F279" s="151"/>
      <c r="G279" s="111"/>
      <c r="H279" s="111">
        <v>3</v>
      </c>
      <c r="I279" s="111">
        <v>3</v>
      </c>
      <c r="J279" s="118"/>
      <c r="K279" s="33"/>
      <c r="L279" s="44">
        <f t="shared" si="81"/>
        <v>0</v>
      </c>
      <c r="M279" s="33" t="str">
        <f t="shared" si="82"/>
        <v>45702Container q'ty</v>
      </c>
      <c r="N279" s="33" t="str">
        <f t="shared" si="83"/>
        <v xml:space="preserve">45702Pallet </v>
      </c>
      <c r="O279" s="39"/>
      <c r="P279" s="33" t="s">
        <v>202</v>
      </c>
      <c r="Q279" s="168" t="s">
        <v>960</v>
      </c>
      <c r="R279" s="169"/>
      <c r="S279" s="39"/>
      <c r="T279" s="119" t="s">
        <v>962</v>
      </c>
      <c r="U279" s="258"/>
      <c r="V279" s="262"/>
      <c r="W279" s="258">
        <f t="shared" si="84"/>
        <v>0</v>
      </c>
      <c r="X279" s="45"/>
      <c r="Y279" s="43"/>
      <c r="Z279" s="43"/>
      <c r="AA279" s="43"/>
      <c r="AB279" s="43"/>
      <c r="AC279" s="43"/>
    </row>
    <row r="280" spans="1:29" ht="12.9" customHeight="1">
      <c r="A280" s="272">
        <v>45702</v>
      </c>
      <c r="B280" s="111" t="s">
        <v>195</v>
      </c>
      <c r="C280" s="111" t="s">
        <v>996</v>
      </c>
      <c r="D280" s="111" t="s">
        <v>965</v>
      </c>
      <c r="E280" s="111"/>
      <c r="F280" s="111">
        <v>1</v>
      </c>
      <c r="G280" s="111"/>
      <c r="H280" s="111">
        <v>13</v>
      </c>
      <c r="I280" s="116">
        <v>2663</v>
      </c>
      <c r="J280" s="118"/>
      <c r="K280" s="33"/>
      <c r="L280" s="44">
        <f t="shared" si="81"/>
        <v>1</v>
      </c>
      <c r="M280" s="33" t="str">
        <f t="shared" si="82"/>
        <v>45702Container q'ty</v>
      </c>
      <c r="N280" s="33" t="str">
        <f t="shared" si="83"/>
        <v xml:space="preserve">45702Pallet </v>
      </c>
      <c r="O280" s="39">
        <v>20</v>
      </c>
      <c r="P280" s="33" t="s">
        <v>202</v>
      </c>
      <c r="Q280" s="168" t="s">
        <v>963</v>
      </c>
      <c r="R280" s="169"/>
      <c r="S280" s="39"/>
      <c r="T280" s="119" t="s">
        <v>964</v>
      </c>
      <c r="U280" s="258"/>
      <c r="V280" s="262"/>
      <c r="W280" s="258">
        <f t="shared" si="84"/>
        <v>0</v>
      </c>
      <c r="X280" s="45"/>
      <c r="Y280" s="43"/>
      <c r="Z280" s="43"/>
      <c r="AA280" s="43"/>
      <c r="AB280" s="43"/>
      <c r="AC280" s="43"/>
    </row>
    <row r="281" spans="1:29" ht="12.9" customHeight="1">
      <c r="A281" s="272">
        <v>45702</v>
      </c>
      <c r="B281" s="111" t="s">
        <v>151</v>
      </c>
      <c r="C281" s="111" t="s">
        <v>402</v>
      </c>
      <c r="D281" s="111"/>
      <c r="E281" s="111"/>
      <c r="F281" s="111"/>
      <c r="G281" s="111">
        <v>1</v>
      </c>
      <c r="H281" s="111">
        <v>2</v>
      </c>
      <c r="I281" s="116">
        <v>120</v>
      </c>
      <c r="J281" s="118"/>
      <c r="K281" s="33"/>
      <c r="L281" s="44">
        <f t="shared" si="81"/>
        <v>0</v>
      </c>
      <c r="M281" s="33" t="str">
        <f t="shared" si="82"/>
        <v>45702Container q'ty</v>
      </c>
      <c r="N281" s="33" t="str">
        <f t="shared" si="83"/>
        <v xml:space="preserve">45702Pallet </v>
      </c>
      <c r="O281" s="39"/>
      <c r="P281" s="33" t="s">
        <v>202</v>
      </c>
      <c r="Q281" s="168" t="s">
        <v>1086</v>
      </c>
      <c r="R281" s="169"/>
      <c r="S281" s="39"/>
      <c r="T281" s="119" t="s">
        <v>1087</v>
      </c>
      <c r="U281" s="258"/>
      <c r="V281" s="262"/>
      <c r="W281" s="258">
        <f>IFERROR(U281/V281,0)</f>
        <v>0</v>
      </c>
      <c r="X281" s="45"/>
      <c r="Y281" s="43"/>
      <c r="Z281" s="43"/>
      <c r="AA281" s="43"/>
      <c r="AB281" s="43"/>
      <c r="AC281" s="43"/>
    </row>
    <row r="282" spans="1:29" ht="12.9" customHeight="1">
      <c r="A282" s="272">
        <v>45702</v>
      </c>
      <c r="B282" s="111" t="s">
        <v>151</v>
      </c>
      <c r="C282" s="111" t="s">
        <v>402</v>
      </c>
      <c r="D282" s="111"/>
      <c r="E282" s="111"/>
      <c r="F282" s="111"/>
      <c r="G282" s="111">
        <v>1</v>
      </c>
      <c r="H282" s="111">
        <v>2</v>
      </c>
      <c r="I282" s="116">
        <v>60</v>
      </c>
      <c r="J282" s="118"/>
      <c r="K282" s="33"/>
      <c r="L282" s="44">
        <f t="shared" si="81"/>
        <v>0</v>
      </c>
      <c r="M282" s="33" t="str">
        <f t="shared" si="82"/>
        <v>45702Container q'ty</v>
      </c>
      <c r="N282" s="33" t="str">
        <f t="shared" si="83"/>
        <v>45702bulk</v>
      </c>
      <c r="O282" s="39"/>
      <c r="P282" s="235" t="s">
        <v>201</v>
      </c>
      <c r="Q282" s="168" t="s">
        <v>1091</v>
      </c>
      <c r="R282" s="169"/>
      <c r="S282" s="39"/>
      <c r="T282" s="119" t="s">
        <v>1090</v>
      </c>
      <c r="U282" s="258">
        <v>660</v>
      </c>
      <c r="V282" s="262">
        <v>60</v>
      </c>
      <c r="W282" s="258">
        <f>IFERROR(U282/V282,0)</f>
        <v>11</v>
      </c>
      <c r="X282" s="45"/>
      <c r="Y282" s="43"/>
      <c r="Z282" s="43"/>
      <c r="AA282" s="43"/>
      <c r="AB282" s="43"/>
      <c r="AC282" s="43"/>
    </row>
    <row r="283" spans="1:29" ht="12.9" customHeight="1">
      <c r="A283" s="272">
        <v>45702</v>
      </c>
      <c r="B283" s="111" t="s">
        <v>242</v>
      </c>
      <c r="C283" s="111" t="s">
        <v>402</v>
      </c>
      <c r="D283" s="111"/>
      <c r="E283" s="111"/>
      <c r="F283" s="111"/>
      <c r="G283" s="111">
        <v>1</v>
      </c>
      <c r="H283" s="111">
        <v>5</v>
      </c>
      <c r="I283" s="184"/>
      <c r="J283" s="118">
        <v>5</v>
      </c>
      <c r="K283" s="33"/>
      <c r="L283" s="44">
        <f t="shared" ref="L283:L288" si="85">SUM(E283:F283)</f>
        <v>0</v>
      </c>
      <c r="M283" s="33" t="str">
        <f t="shared" si="82"/>
        <v>45702Container q'ty</v>
      </c>
      <c r="N283" s="33" t="str">
        <f t="shared" si="83"/>
        <v xml:space="preserve">45702Pallet </v>
      </c>
      <c r="O283" s="39">
        <v>5</v>
      </c>
      <c r="P283" s="33" t="s">
        <v>202</v>
      </c>
      <c r="Q283" s="168" t="s">
        <v>731</v>
      </c>
      <c r="R283" s="169"/>
      <c r="S283" s="39"/>
      <c r="T283" s="119" t="s">
        <v>998</v>
      </c>
      <c r="U283" s="258"/>
      <c r="V283" s="262"/>
      <c r="W283" s="258">
        <f t="shared" si="84"/>
        <v>0</v>
      </c>
      <c r="X283" s="45"/>
      <c r="Y283" s="43"/>
      <c r="Z283" s="43"/>
      <c r="AA283" s="43"/>
      <c r="AB283" s="43"/>
      <c r="AC283" s="43"/>
    </row>
    <row r="284" spans="1:29" ht="12.9" customHeight="1">
      <c r="A284" s="272">
        <v>45705</v>
      </c>
      <c r="B284" s="111" t="s">
        <v>195</v>
      </c>
      <c r="C284" s="111" t="s">
        <v>1099</v>
      </c>
      <c r="D284" s="111" t="s">
        <v>1013</v>
      </c>
      <c r="E284" s="111">
        <v>1</v>
      </c>
      <c r="F284" s="111"/>
      <c r="G284" s="111"/>
      <c r="H284" s="111">
        <v>18</v>
      </c>
      <c r="I284" s="116">
        <v>1296</v>
      </c>
      <c r="J284" s="118"/>
      <c r="K284" s="33"/>
      <c r="L284" s="44">
        <f t="shared" si="85"/>
        <v>1</v>
      </c>
      <c r="M284" s="33" t="str">
        <f t="shared" si="82"/>
        <v>45705Container q'ty</v>
      </c>
      <c r="N284" s="33" t="str">
        <f t="shared" si="83"/>
        <v>45705bulk</v>
      </c>
      <c r="O284" s="39">
        <v>210</v>
      </c>
      <c r="P284" s="235" t="s">
        <v>201</v>
      </c>
      <c r="Q284" s="168" t="s">
        <v>1015</v>
      </c>
      <c r="R284" s="169"/>
      <c r="S284" s="39"/>
      <c r="T284" s="119" t="s">
        <v>1069</v>
      </c>
      <c r="U284" s="258">
        <v>13772.4</v>
      </c>
      <c r="V284" s="262">
        <v>1996</v>
      </c>
      <c r="W284" s="258">
        <f t="shared" ref="W284:W292" si="86">IFERROR(U284/V284,0)</f>
        <v>6.8999999999999995</v>
      </c>
      <c r="X284" s="45"/>
      <c r="Y284" s="43"/>
      <c r="Z284" s="43"/>
      <c r="AA284" s="43"/>
      <c r="AB284" s="43"/>
      <c r="AC284" s="43"/>
    </row>
    <row r="285" spans="1:29" ht="12.9" customHeight="1">
      <c r="A285" s="272">
        <v>45705</v>
      </c>
      <c r="B285" s="111" t="s">
        <v>1022</v>
      </c>
      <c r="C285" s="111" t="s">
        <v>1099</v>
      </c>
      <c r="D285" s="111" t="s">
        <v>1013</v>
      </c>
      <c r="E285" s="151"/>
      <c r="F285" s="111"/>
      <c r="G285" s="111"/>
      <c r="H285" s="111">
        <v>10</v>
      </c>
      <c r="I285" s="116">
        <v>700</v>
      </c>
      <c r="J285" s="118"/>
      <c r="K285" s="33"/>
      <c r="L285" s="44">
        <f t="shared" si="85"/>
        <v>0</v>
      </c>
      <c r="M285" s="33" t="str">
        <f t="shared" si="82"/>
        <v>45705Container q'ty</v>
      </c>
      <c r="N285" s="33" t="str">
        <f t="shared" si="83"/>
        <v>45705bulk</v>
      </c>
      <c r="O285" s="39"/>
      <c r="P285" s="235" t="s">
        <v>201</v>
      </c>
      <c r="Q285" s="168" t="s">
        <v>1016</v>
      </c>
      <c r="R285" s="169"/>
      <c r="S285" s="39"/>
      <c r="T285" s="119" t="s">
        <v>1020</v>
      </c>
      <c r="U285" s="258"/>
      <c r="V285" s="262"/>
      <c r="W285" s="258">
        <f t="shared" si="86"/>
        <v>0</v>
      </c>
      <c r="X285" s="45"/>
      <c r="Y285" s="43"/>
      <c r="Z285" s="43"/>
      <c r="AA285" s="43"/>
      <c r="AB285" s="43"/>
      <c r="AC285" s="43"/>
    </row>
    <row r="286" spans="1:29" ht="12.9" customHeight="1">
      <c r="A286" s="272">
        <v>45705</v>
      </c>
      <c r="B286" s="111" t="s">
        <v>1022</v>
      </c>
      <c r="C286" s="111" t="s">
        <v>1101</v>
      </c>
      <c r="D286" s="111" t="s">
        <v>1023</v>
      </c>
      <c r="E286" s="111"/>
      <c r="F286" s="111">
        <v>1</v>
      </c>
      <c r="G286" s="111"/>
      <c r="H286" s="111">
        <v>6</v>
      </c>
      <c r="I286" s="116">
        <v>180</v>
      </c>
      <c r="J286" s="118"/>
      <c r="K286" s="33"/>
      <c r="L286" s="44">
        <f t="shared" si="85"/>
        <v>1</v>
      </c>
      <c r="M286" s="33" t="str">
        <f t="shared" si="82"/>
        <v>45705Container q'ty</v>
      </c>
      <c r="N286" s="33" t="str">
        <f t="shared" si="83"/>
        <v>45705bulk</v>
      </c>
      <c r="O286" s="39">
        <v>90</v>
      </c>
      <c r="P286" s="235" t="s">
        <v>201</v>
      </c>
      <c r="Q286" s="168" t="s">
        <v>1017</v>
      </c>
      <c r="R286" s="169"/>
      <c r="S286" s="39"/>
      <c r="T286" s="119" t="s">
        <v>1100</v>
      </c>
      <c r="U286" s="258">
        <v>5170</v>
      </c>
      <c r="V286" s="262">
        <v>490</v>
      </c>
      <c r="W286" s="258">
        <f t="shared" si="86"/>
        <v>10.551020408163266</v>
      </c>
      <c r="X286" s="45"/>
      <c r="Y286" s="43"/>
      <c r="Z286" s="43"/>
      <c r="AA286" s="43"/>
      <c r="AB286" s="43"/>
      <c r="AC286" s="43"/>
    </row>
    <row r="287" spans="1:29" ht="12.9" customHeight="1">
      <c r="A287" s="272">
        <v>45705</v>
      </c>
      <c r="B287" s="111" t="s">
        <v>1022</v>
      </c>
      <c r="C287" s="111" t="s">
        <v>1101</v>
      </c>
      <c r="D287" s="111" t="s">
        <v>1014</v>
      </c>
      <c r="E287" s="111"/>
      <c r="F287" s="151"/>
      <c r="G287" s="111"/>
      <c r="H287" s="111">
        <v>6</v>
      </c>
      <c r="I287" s="116">
        <v>210</v>
      </c>
      <c r="J287" s="118"/>
      <c r="K287" s="33"/>
      <c r="L287" s="44">
        <f t="shared" si="85"/>
        <v>0</v>
      </c>
      <c r="M287" s="33" t="str">
        <f t="shared" si="82"/>
        <v>45705Container q'ty</v>
      </c>
      <c r="N287" s="33" t="str">
        <f t="shared" si="83"/>
        <v>45705bulk</v>
      </c>
      <c r="O287" s="39"/>
      <c r="P287" s="235" t="s">
        <v>201</v>
      </c>
      <c r="Q287" s="168" t="s">
        <v>1018</v>
      </c>
      <c r="R287" s="169"/>
      <c r="S287" s="39"/>
      <c r="T287" s="119" t="s">
        <v>1021</v>
      </c>
      <c r="U287" s="258"/>
      <c r="V287" s="262"/>
      <c r="W287" s="258">
        <f t="shared" si="86"/>
        <v>0</v>
      </c>
      <c r="X287" s="45"/>
      <c r="Y287" s="43"/>
      <c r="Z287" s="43"/>
      <c r="AA287" s="43"/>
      <c r="AB287" s="43"/>
      <c r="AC287" s="43"/>
    </row>
    <row r="288" spans="1:29" ht="12.9" customHeight="1">
      <c r="A288" s="272">
        <v>45705</v>
      </c>
      <c r="B288" s="111" t="s">
        <v>1022</v>
      </c>
      <c r="C288" s="111" t="s">
        <v>1101</v>
      </c>
      <c r="D288" s="111" t="s">
        <v>1014</v>
      </c>
      <c r="E288" s="111"/>
      <c r="F288" s="151"/>
      <c r="G288" s="111"/>
      <c r="H288" s="111">
        <v>2</v>
      </c>
      <c r="I288" s="116">
        <v>100</v>
      </c>
      <c r="J288" s="118"/>
      <c r="K288" s="33"/>
      <c r="L288" s="44">
        <f t="shared" si="85"/>
        <v>0</v>
      </c>
      <c r="M288" s="33" t="str">
        <f t="shared" si="82"/>
        <v>45705Container q'ty</v>
      </c>
      <c r="N288" s="33" t="str">
        <f t="shared" si="83"/>
        <v>45705bulk</v>
      </c>
      <c r="O288" s="39"/>
      <c r="P288" s="235" t="s">
        <v>201</v>
      </c>
      <c r="Q288" s="168" t="s">
        <v>1019</v>
      </c>
      <c r="R288" s="169"/>
      <c r="S288" s="39"/>
      <c r="T288" s="119" t="s">
        <v>1021</v>
      </c>
      <c r="U288" s="258"/>
      <c r="V288" s="262"/>
      <c r="W288" s="258">
        <f t="shared" si="86"/>
        <v>0</v>
      </c>
      <c r="X288" s="45"/>
      <c r="Y288" s="43"/>
      <c r="Z288" s="43"/>
      <c r="AA288" s="43"/>
      <c r="AB288" s="43"/>
      <c r="AC288" s="43"/>
    </row>
    <row r="289" spans="1:29" ht="12.9" customHeight="1">
      <c r="A289" s="272">
        <v>45705</v>
      </c>
      <c r="B289" s="111" t="s">
        <v>1022</v>
      </c>
      <c r="C289" s="111" t="s">
        <v>1067</v>
      </c>
      <c r="D289" s="111" t="s">
        <v>1034</v>
      </c>
      <c r="E289" s="111"/>
      <c r="F289" s="111">
        <v>1</v>
      </c>
      <c r="G289" s="111"/>
      <c r="H289" s="111">
        <v>20</v>
      </c>
      <c r="I289" s="116">
        <v>20</v>
      </c>
      <c r="J289" s="118"/>
      <c r="K289" s="33"/>
      <c r="L289" s="44">
        <f>SUM(E289:F289)</f>
        <v>1</v>
      </c>
      <c r="M289" s="33" t="str">
        <f t="shared" si="82"/>
        <v>45705Container q'ty</v>
      </c>
      <c r="N289" s="33" t="str">
        <f t="shared" si="83"/>
        <v xml:space="preserve">45705Pallet </v>
      </c>
      <c r="O289" s="39">
        <v>20</v>
      </c>
      <c r="P289" s="33" t="s">
        <v>202</v>
      </c>
      <c r="Q289" s="168" t="s">
        <v>1035</v>
      </c>
      <c r="R289" s="169"/>
      <c r="S289" s="39"/>
      <c r="T289" s="119" t="s">
        <v>1033</v>
      </c>
      <c r="U289" s="258"/>
      <c r="V289" s="262"/>
      <c r="W289" s="258">
        <f t="shared" si="86"/>
        <v>0</v>
      </c>
      <c r="X289" s="45"/>
      <c r="Y289" s="43"/>
      <c r="Z289" s="43"/>
      <c r="AA289" s="43"/>
      <c r="AB289" s="43"/>
      <c r="AC289" s="43"/>
    </row>
    <row r="290" spans="1:29" ht="12.9" customHeight="1">
      <c r="A290" s="272">
        <v>45705</v>
      </c>
      <c r="B290" s="111" t="s">
        <v>3653</v>
      </c>
      <c r="C290" s="111" t="s">
        <v>1097</v>
      </c>
      <c r="D290" s="111">
        <v>1436423</v>
      </c>
      <c r="E290" s="111"/>
      <c r="F290" s="111">
        <v>1</v>
      </c>
      <c r="G290" s="111"/>
      <c r="H290" s="111">
        <v>20</v>
      </c>
      <c r="I290" s="116">
        <v>800</v>
      </c>
      <c r="J290" s="118"/>
      <c r="K290" s="33"/>
      <c r="L290" s="44">
        <f>SUM(E290:F290)</f>
        <v>1</v>
      </c>
      <c r="M290" s="33" t="str">
        <f t="shared" si="82"/>
        <v>45705Container q'ty</v>
      </c>
      <c r="N290" s="33" t="str">
        <f t="shared" si="83"/>
        <v>45705bulk</v>
      </c>
      <c r="O290" s="39">
        <v>180</v>
      </c>
      <c r="P290" s="235" t="s">
        <v>201</v>
      </c>
      <c r="Q290" s="168" t="s">
        <v>1095</v>
      </c>
      <c r="R290" s="169"/>
      <c r="S290" s="39"/>
      <c r="T290" s="119" t="s">
        <v>1111</v>
      </c>
      <c r="U290" s="258">
        <v>40400</v>
      </c>
      <c r="V290" s="262">
        <v>1600</v>
      </c>
      <c r="W290" s="258">
        <f t="shared" si="86"/>
        <v>25.25</v>
      </c>
      <c r="X290" s="45" t="s">
        <v>1096</v>
      </c>
      <c r="Y290" s="43"/>
      <c r="Z290" s="43"/>
      <c r="AA290" s="43"/>
      <c r="AB290" s="43"/>
      <c r="AC290" s="43"/>
    </row>
    <row r="291" spans="1:29" ht="12.9" customHeight="1">
      <c r="A291" s="272">
        <v>45705</v>
      </c>
      <c r="B291" s="111" t="s">
        <v>3653</v>
      </c>
      <c r="C291" s="111" t="s">
        <v>1098</v>
      </c>
      <c r="D291" s="111">
        <v>1436422</v>
      </c>
      <c r="E291" s="111"/>
      <c r="F291" s="111">
        <v>1</v>
      </c>
      <c r="G291" s="111"/>
      <c r="H291" s="111">
        <v>20</v>
      </c>
      <c r="I291" s="116">
        <v>800</v>
      </c>
      <c r="J291" s="118"/>
      <c r="K291" s="33"/>
      <c r="L291" s="44">
        <f>SUM(E291:F291)</f>
        <v>1</v>
      </c>
      <c r="M291" s="33" t="str">
        <f t="shared" si="82"/>
        <v>45705Container q'ty</v>
      </c>
      <c r="N291" s="33" t="str">
        <f t="shared" si="83"/>
        <v>45705bulk</v>
      </c>
      <c r="O291" s="39">
        <v>180</v>
      </c>
      <c r="P291" s="235" t="s">
        <v>201</v>
      </c>
      <c r="Q291" s="168" t="s">
        <v>1095</v>
      </c>
      <c r="R291" s="169"/>
      <c r="S291" s="39"/>
      <c r="T291" s="119" t="s">
        <v>1111</v>
      </c>
      <c r="U291" s="258"/>
      <c r="V291" s="262"/>
      <c r="W291" s="258">
        <f t="shared" si="86"/>
        <v>0</v>
      </c>
      <c r="X291" s="45" t="s">
        <v>1094</v>
      </c>
      <c r="Y291" s="43"/>
      <c r="Z291" s="43"/>
      <c r="AA291" s="43"/>
      <c r="AB291" s="43"/>
      <c r="AC291" s="43"/>
    </row>
    <row r="292" spans="1:29" ht="12.9" customHeight="1">
      <c r="A292" s="272">
        <v>45706</v>
      </c>
      <c r="B292" s="111" t="s">
        <v>195</v>
      </c>
      <c r="C292" s="111" t="s">
        <v>1064</v>
      </c>
      <c r="D292" s="111" t="s">
        <v>1024</v>
      </c>
      <c r="E292" s="111"/>
      <c r="F292" s="111">
        <v>1</v>
      </c>
      <c r="G292" s="111"/>
      <c r="H292" s="116">
        <v>20</v>
      </c>
      <c r="I292" s="116">
        <v>20</v>
      </c>
      <c r="J292" s="118"/>
      <c r="K292" s="33"/>
      <c r="L292" s="44">
        <f t="shared" ref="L292:L327" si="87">SUM(E292:F292)</f>
        <v>1</v>
      </c>
      <c r="M292" s="33" t="str">
        <f t="shared" si="82"/>
        <v>45706Container q'ty</v>
      </c>
      <c r="N292" s="33" t="str">
        <f t="shared" si="83"/>
        <v xml:space="preserve">45706Pallet </v>
      </c>
      <c r="O292" s="39">
        <v>20</v>
      </c>
      <c r="P292" s="33" t="s">
        <v>202</v>
      </c>
      <c r="Q292" s="168" t="s">
        <v>1027</v>
      </c>
      <c r="R292" s="169"/>
      <c r="S292" s="39"/>
      <c r="T292" s="119" t="s">
        <v>1033</v>
      </c>
      <c r="U292" s="258"/>
      <c r="V292" s="262"/>
      <c r="W292" s="258">
        <f t="shared" si="86"/>
        <v>0</v>
      </c>
      <c r="X292" s="45"/>
      <c r="Y292" s="43"/>
      <c r="Z292" s="43"/>
      <c r="AA292" s="43"/>
      <c r="AB292" s="43"/>
      <c r="AC292" s="43"/>
    </row>
    <row r="293" spans="1:29" ht="12.9" customHeight="1">
      <c r="A293" s="272">
        <v>45706</v>
      </c>
      <c r="B293" s="111" t="s">
        <v>1022</v>
      </c>
      <c r="C293" s="111" t="s">
        <v>1065</v>
      </c>
      <c r="D293" s="111" t="s">
        <v>1025</v>
      </c>
      <c r="E293" s="111"/>
      <c r="F293" s="111">
        <v>1</v>
      </c>
      <c r="G293" s="111"/>
      <c r="H293" s="116">
        <v>10</v>
      </c>
      <c r="I293" s="116">
        <v>10</v>
      </c>
      <c r="J293" s="118"/>
      <c r="K293" s="33"/>
      <c r="L293" s="44">
        <f t="shared" si="87"/>
        <v>1</v>
      </c>
      <c r="M293" s="33" t="str">
        <f t="shared" si="82"/>
        <v>45706Container q'ty</v>
      </c>
      <c r="N293" s="33" t="str">
        <f t="shared" si="83"/>
        <v xml:space="preserve">45706Pallet </v>
      </c>
      <c r="O293" s="39">
        <v>20</v>
      </c>
      <c r="P293" s="33" t="s">
        <v>202</v>
      </c>
      <c r="Q293" s="168" t="s">
        <v>1027</v>
      </c>
      <c r="R293" s="169"/>
      <c r="S293" s="39"/>
      <c r="T293" s="119" t="s">
        <v>1033</v>
      </c>
      <c r="U293" s="258"/>
      <c r="V293" s="262"/>
      <c r="W293" s="258">
        <f t="shared" ref="W293:W304" si="88">IFERROR(U293/V293,0)</f>
        <v>0</v>
      </c>
      <c r="X293" s="45"/>
      <c r="Y293" s="43"/>
      <c r="Z293" s="43"/>
      <c r="AA293" s="43"/>
      <c r="AB293" s="43"/>
      <c r="AC293" s="43"/>
    </row>
    <row r="294" spans="1:29" ht="12.9" customHeight="1">
      <c r="A294" s="272">
        <v>45706</v>
      </c>
      <c r="B294" s="111" t="s">
        <v>1022</v>
      </c>
      <c r="C294" s="111" t="s">
        <v>1065</v>
      </c>
      <c r="D294" s="111" t="s">
        <v>1025</v>
      </c>
      <c r="E294" s="111"/>
      <c r="F294" s="151"/>
      <c r="G294" s="111"/>
      <c r="H294" s="116">
        <v>6</v>
      </c>
      <c r="I294" s="116">
        <v>6</v>
      </c>
      <c r="J294" s="118"/>
      <c r="K294" s="33"/>
      <c r="L294" s="44">
        <f t="shared" si="87"/>
        <v>0</v>
      </c>
      <c r="M294" s="33" t="str">
        <f t="shared" si="82"/>
        <v>45706Container q'ty</v>
      </c>
      <c r="N294" s="33" t="str">
        <f t="shared" si="83"/>
        <v xml:space="preserve">45706Pallet </v>
      </c>
      <c r="O294" s="39"/>
      <c r="P294" s="33" t="s">
        <v>202</v>
      </c>
      <c r="Q294" s="168" t="s">
        <v>1028</v>
      </c>
      <c r="R294" s="169"/>
      <c r="S294" s="39"/>
      <c r="T294" s="119" t="s">
        <v>1033</v>
      </c>
      <c r="U294" s="258"/>
      <c r="V294" s="262"/>
      <c r="W294" s="258">
        <f t="shared" si="88"/>
        <v>0</v>
      </c>
      <c r="X294" s="45"/>
      <c r="Y294" s="43"/>
      <c r="Z294" s="43"/>
      <c r="AA294" s="43"/>
      <c r="AB294" s="43"/>
      <c r="AC294" s="43"/>
    </row>
    <row r="295" spans="1:29" ht="12.9" customHeight="1">
      <c r="A295" s="272">
        <v>45706</v>
      </c>
      <c r="B295" s="111" t="s">
        <v>1022</v>
      </c>
      <c r="C295" s="111" t="s">
        <v>1065</v>
      </c>
      <c r="D295" s="111" t="s">
        <v>1025</v>
      </c>
      <c r="E295" s="111"/>
      <c r="F295" s="151"/>
      <c r="G295" s="111"/>
      <c r="H295" s="116">
        <v>4</v>
      </c>
      <c r="I295" s="116">
        <v>4</v>
      </c>
      <c r="J295" s="118"/>
      <c r="K295" s="33"/>
      <c r="L295" s="44">
        <f t="shared" si="87"/>
        <v>0</v>
      </c>
      <c r="M295" s="33" t="str">
        <f t="shared" ref="M295:M304" si="89">A295&amp;$O$1</f>
        <v>45706Container q'ty</v>
      </c>
      <c r="N295" s="33" t="str">
        <f t="shared" ref="N295:N304" si="90">A295&amp;P295</f>
        <v xml:space="preserve">45706Pallet </v>
      </c>
      <c r="O295" s="39"/>
      <c r="P295" s="33" t="s">
        <v>202</v>
      </c>
      <c r="Q295" s="168" t="s">
        <v>1029</v>
      </c>
      <c r="R295" s="169"/>
      <c r="S295" s="39"/>
      <c r="T295" s="119" t="s">
        <v>1033</v>
      </c>
      <c r="U295" s="258"/>
      <c r="V295" s="262"/>
      <c r="W295" s="258">
        <f t="shared" si="88"/>
        <v>0</v>
      </c>
      <c r="X295" s="45"/>
      <c r="Y295" s="43"/>
      <c r="Z295" s="43"/>
      <c r="AA295" s="43"/>
      <c r="AB295" s="43"/>
      <c r="AC295" s="43"/>
    </row>
    <row r="296" spans="1:29" ht="12.9" customHeight="1">
      <c r="A296" s="272">
        <v>45706</v>
      </c>
      <c r="B296" s="111" t="s">
        <v>1022</v>
      </c>
      <c r="C296" s="111" t="s">
        <v>1066</v>
      </c>
      <c r="D296" s="111" t="s">
        <v>1026</v>
      </c>
      <c r="E296" s="111"/>
      <c r="F296" s="111">
        <v>1</v>
      </c>
      <c r="G296" s="111"/>
      <c r="H296" s="116">
        <v>20</v>
      </c>
      <c r="I296" s="116">
        <v>20</v>
      </c>
      <c r="J296" s="118"/>
      <c r="K296" s="33"/>
      <c r="L296" s="44">
        <f t="shared" si="87"/>
        <v>1</v>
      </c>
      <c r="M296" s="33" t="str">
        <f t="shared" si="89"/>
        <v>45706Container q'ty</v>
      </c>
      <c r="N296" s="33" t="str">
        <f t="shared" si="90"/>
        <v xml:space="preserve">45706Pallet </v>
      </c>
      <c r="O296" s="39">
        <v>20</v>
      </c>
      <c r="P296" s="33" t="s">
        <v>202</v>
      </c>
      <c r="Q296" s="168" t="s">
        <v>1030</v>
      </c>
      <c r="R296" s="169"/>
      <c r="S296" s="39"/>
      <c r="T296" s="119" t="s">
        <v>1033</v>
      </c>
      <c r="U296" s="258"/>
      <c r="V296" s="262"/>
      <c r="W296" s="258">
        <f t="shared" si="88"/>
        <v>0</v>
      </c>
      <c r="X296" s="45"/>
      <c r="Y296" s="43"/>
      <c r="Z296" s="43"/>
      <c r="AA296" s="43"/>
      <c r="AB296" s="43"/>
      <c r="AC296" s="43"/>
    </row>
    <row r="297" spans="1:29" ht="12.9" customHeight="1">
      <c r="A297" s="272">
        <v>45706</v>
      </c>
      <c r="B297" s="111" t="s">
        <v>1022</v>
      </c>
      <c r="C297" s="111" t="s">
        <v>1068</v>
      </c>
      <c r="D297" s="111" t="s">
        <v>1032</v>
      </c>
      <c r="E297" s="111"/>
      <c r="F297" s="111">
        <v>1</v>
      </c>
      <c r="G297" s="111"/>
      <c r="H297" s="116">
        <v>20</v>
      </c>
      <c r="I297" s="116">
        <v>20</v>
      </c>
      <c r="J297" s="118"/>
      <c r="K297" s="33"/>
      <c r="L297" s="44">
        <f t="shared" si="87"/>
        <v>1</v>
      </c>
      <c r="M297" s="33" t="str">
        <f t="shared" si="89"/>
        <v>45706Container q'ty</v>
      </c>
      <c r="N297" s="33" t="str">
        <f t="shared" si="90"/>
        <v xml:space="preserve">45706Pallet </v>
      </c>
      <c r="O297" s="39">
        <v>20</v>
      </c>
      <c r="P297" s="33" t="s">
        <v>202</v>
      </c>
      <c r="Q297" s="168" t="s">
        <v>1031</v>
      </c>
      <c r="R297" s="169"/>
      <c r="S297" s="39"/>
      <c r="T297" s="119" t="s">
        <v>1033</v>
      </c>
      <c r="U297" s="258"/>
      <c r="V297" s="262"/>
      <c r="W297" s="258">
        <f t="shared" si="88"/>
        <v>0</v>
      </c>
      <c r="X297" s="45"/>
      <c r="Y297" s="43"/>
      <c r="Z297" s="43"/>
      <c r="AA297" s="43"/>
      <c r="AB297" s="43"/>
      <c r="AC297" s="43"/>
    </row>
    <row r="298" spans="1:29" ht="12.9" customHeight="1">
      <c r="A298" s="272">
        <v>45706</v>
      </c>
      <c r="B298" s="111" t="s">
        <v>151</v>
      </c>
      <c r="C298" s="111" t="s">
        <v>1109</v>
      </c>
      <c r="D298" s="111" t="s">
        <v>1110</v>
      </c>
      <c r="E298" s="111"/>
      <c r="F298" s="111">
        <v>1</v>
      </c>
      <c r="G298" s="111"/>
      <c r="H298" s="111">
        <v>11</v>
      </c>
      <c r="I298" s="116">
        <v>609</v>
      </c>
      <c r="J298" s="118"/>
      <c r="K298" s="33"/>
      <c r="L298" s="44">
        <f>SUM(E298:F298)</f>
        <v>1</v>
      </c>
      <c r="M298" s="33" t="str">
        <f>A298&amp;$O$1</f>
        <v>45706Container q'ty</v>
      </c>
      <c r="N298" s="33" t="str">
        <f>A298&amp;P298</f>
        <v xml:space="preserve">45706Pallet </v>
      </c>
      <c r="O298" s="39">
        <v>20</v>
      </c>
      <c r="P298" s="33" t="s">
        <v>202</v>
      </c>
      <c r="Q298" s="168" t="s">
        <v>301</v>
      </c>
      <c r="R298" s="169"/>
      <c r="S298" s="39"/>
      <c r="T298" s="119" t="s">
        <v>1007</v>
      </c>
      <c r="U298" s="258"/>
      <c r="V298" s="262"/>
      <c r="W298" s="258">
        <f>IFERROR(U298/V298,0)</f>
        <v>0</v>
      </c>
      <c r="X298" s="45" t="s">
        <v>1008</v>
      </c>
      <c r="Y298" s="43"/>
      <c r="Z298" s="43"/>
      <c r="AA298" s="43"/>
      <c r="AB298" s="43"/>
      <c r="AC298" s="43"/>
    </row>
    <row r="299" spans="1:29" ht="12.9" customHeight="1">
      <c r="A299" s="272">
        <v>45706</v>
      </c>
      <c r="B299" s="111" t="s">
        <v>3493</v>
      </c>
      <c r="C299" s="111" t="s">
        <v>1104</v>
      </c>
      <c r="D299" s="111">
        <v>959370</v>
      </c>
      <c r="E299" s="111">
        <v>1</v>
      </c>
      <c r="F299" s="111"/>
      <c r="G299" s="111"/>
      <c r="H299" s="111">
        <v>24</v>
      </c>
      <c r="I299" s="116"/>
      <c r="J299" s="118">
        <v>24</v>
      </c>
      <c r="K299" s="33"/>
      <c r="L299" s="44">
        <f>SUM(E299:F299)</f>
        <v>1</v>
      </c>
      <c r="M299" s="33" t="str">
        <f>A299&amp;$O$1</f>
        <v>45706Container q'ty</v>
      </c>
      <c r="N299" s="33" t="str">
        <f>A299&amp;P299</f>
        <v xml:space="preserve">45706Pallet </v>
      </c>
      <c r="O299" s="39">
        <v>40</v>
      </c>
      <c r="P299" s="33" t="s">
        <v>202</v>
      </c>
      <c r="Q299" s="168" t="s">
        <v>1105</v>
      </c>
      <c r="R299" s="169"/>
      <c r="S299" s="39"/>
      <c r="T299" s="119" t="s">
        <v>881</v>
      </c>
      <c r="U299" s="258"/>
      <c r="V299" s="262"/>
      <c r="W299" s="258">
        <f>IFERROR(U299/V299,0)</f>
        <v>0</v>
      </c>
      <c r="X299" s="45" t="s">
        <v>416</v>
      </c>
      <c r="Y299" s="43" t="s">
        <v>1108</v>
      </c>
      <c r="Z299" s="43"/>
      <c r="AA299" s="43"/>
      <c r="AB299" s="43"/>
      <c r="AC299" s="43"/>
    </row>
    <row r="300" spans="1:29" ht="12.9" customHeight="1">
      <c r="A300" s="272">
        <v>45706</v>
      </c>
      <c r="B300" s="111" t="s">
        <v>3493</v>
      </c>
      <c r="C300" s="111" t="s">
        <v>1104</v>
      </c>
      <c r="D300" s="111">
        <v>959370</v>
      </c>
      <c r="E300" s="151"/>
      <c r="F300" s="111"/>
      <c r="G300" s="111"/>
      <c r="H300" s="111">
        <v>42</v>
      </c>
      <c r="I300" s="116"/>
      <c r="J300" s="118">
        <v>42</v>
      </c>
      <c r="K300" s="33"/>
      <c r="L300" s="44">
        <f>SUM(E300:F300)</f>
        <v>0</v>
      </c>
      <c r="M300" s="33" t="str">
        <f>A300&amp;$O$1</f>
        <v>45706Container q'ty</v>
      </c>
      <c r="N300" s="33" t="str">
        <f>A300&amp;P300</f>
        <v xml:space="preserve">45706Pallet </v>
      </c>
      <c r="O300" s="39"/>
      <c r="P300" s="33" t="s">
        <v>202</v>
      </c>
      <c r="Q300" s="168" t="s">
        <v>1106</v>
      </c>
      <c r="R300" s="169"/>
      <c r="S300" s="39"/>
      <c r="T300" s="119" t="s">
        <v>881</v>
      </c>
      <c r="U300" s="258"/>
      <c r="V300" s="262"/>
      <c r="W300" s="258">
        <f>IFERROR(U300/V300,0)</f>
        <v>0</v>
      </c>
      <c r="X300" s="45" t="s">
        <v>1107</v>
      </c>
      <c r="Y300" s="43"/>
      <c r="Z300" s="43"/>
      <c r="AA300" s="43"/>
      <c r="AB300" s="43"/>
      <c r="AC300" s="43"/>
    </row>
    <row r="301" spans="1:29" ht="12.9" customHeight="1">
      <c r="A301" s="272">
        <v>45706</v>
      </c>
      <c r="B301" s="111" t="s">
        <v>318</v>
      </c>
      <c r="C301" s="111" t="s">
        <v>402</v>
      </c>
      <c r="D301" s="111"/>
      <c r="E301" s="111"/>
      <c r="F301" s="111"/>
      <c r="G301" s="111">
        <v>1</v>
      </c>
      <c r="H301" s="111">
        <v>2</v>
      </c>
      <c r="I301" s="116"/>
      <c r="J301" s="118">
        <v>110</v>
      </c>
      <c r="K301" s="33"/>
      <c r="L301" s="44">
        <f>SUM(E301:F301)</f>
        <v>0</v>
      </c>
      <c r="M301" s="33" t="str">
        <f>A301&amp;$O$1</f>
        <v>45706Container q'ty</v>
      </c>
      <c r="N301" s="33" t="str">
        <f>A301&amp;P301</f>
        <v xml:space="preserve">45706Pallet </v>
      </c>
      <c r="O301" s="39">
        <v>5</v>
      </c>
      <c r="P301" s="33" t="s">
        <v>202</v>
      </c>
      <c r="Q301" s="168" t="s">
        <v>279</v>
      </c>
      <c r="R301" s="169"/>
      <c r="S301" s="39"/>
      <c r="T301" s="119" t="s">
        <v>1123</v>
      </c>
      <c r="U301" s="258"/>
      <c r="V301" s="262"/>
      <c r="W301" s="258">
        <f>IFERROR(U301/V301,0)</f>
        <v>0</v>
      </c>
      <c r="X301" s="45"/>
      <c r="Y301" s="43"/>
      <c r="Z301" s="43"/>
      <c r="AA301" s="43"/>
      <c r="AB301" s="43"/>
      <c r="AC301" s="43"/>
    </row>
    <row r="302" spans="1:29" ht="12.9" customHeight="1">
      <c r="A302" s="272">
        <v>45707</v>
      </c>
      <c r="B302" s="111" t="s">
        <v>195</v>
      </c>
      <c r="C302" s="111" t="s">
        <v>1060</v>
      </c>
      <c r="D302" s="111" t="s">
        <v>1036</v>
      </c>
      <c r="E302" s="111"/>
      <c r="F302" s="111">
        <v>1</v>
      </c>
      <c r="G302" s="111"/>
      <c r="H302" s="116">
        <v>16</v>
      </c>
      <c r="I302" s="116">
        <v>16</v>
      </c>
      <c r="J302" s="118"/>
      <c r="K302" s="33"/>
      <c r="L302" s="44">
        <f t="shared" si="87"/>
        <v>1</v>
      </c>
      <c r="M302" s="33" t="str">
        <f t="shared" si="89"/>
        <v>45707Container q'ty</v>
      </c>
      <c r="N302" s="33" t="str">
        <f t="shared" si="90"/>
        <v xml:space="preserve">45707Pallet </v>
      </c>
      <c r="O302" s="39">
        <v>20</v>
      </c>
      <c r="P302" s="33" t="s">
        <v>202</v>
      </c>
      <c r="Q302" s="168" t="s">
        <v>1027</v>
      </c>
      <c r="R302" s="169"/>
      <c r="S302" s="39"/>
      <c r="T302" s="119" t="s">
        <v>1033</v>
      </c>
      <c r="U302" s="258"/>
      <c r="V302" s="262"/>
      <c r="W302" s="258">
        <f t="shared" si="88"/>
        <v>0</v>
      </c>
      <c r="X302" s="45"/>
      <c r="Y302" s="43"/>
      <c r="Z302" s="43"/>
      <c r="AA302" s="43"/>
      <c r="AB302" s="43"/>
      <c r="AC302" s="43"/>
    </row>
    <row r="303" spans="1:29" ht="12.9" customHeight="1">
      <c r="A303" s="272">
        <v>45707</v>
      </c>
      <c r="B303" s="111" t="s">
        <v>1022</v>
      </c>
      <c r="C303" s="111" t="s">
        <v>1060</v>
      </c>
      <c r="D303" s="111" t="s">
        <v>1036</v>
      </c>
      <c r="E303" s="111"/>
      <c r="F303" s="151"/>
      <c r="G303" s="111"/>
      <c r="H303" s="116">
        <v>2</v>
      </c>
      <c r="I303" s="116">
        <v>2</v>
      </c>
      <c r="J303" s="118"/>
      <c r="K303" s="33"/>
      <c r="L303" s="44">
        <f t="shared" si="87"/>
        <v>0</v>
      </c>
      <c r="M303" s="33" t="str">
        <f t="shared" si="89"/>
        <v>45707Container q'ty</v>
      </c>
      <c r="N303" s="33" t="str">
        <f t="shared" si="90"/>
        <v xml:space="preserve">45707Pallet </v>
      </c>
      <c r="O303" s="39"/>
      <c r="P303" s="33" t="s">
        <v>202</v>
      </c>
      <c r="Q303" s="168" t="s">
        <v>1040</v>
      </c>
      <c r="R303" s="169"/>
      <c r="S303" s="39"/>
      <c r="T303" s="119" t="s">
        <v>1033</v>
      </c>
      <c r="U303" s="258"/>
      <c r="V303" s="262"/>
      <c r="W303" s="258">
        <f t="shared" si="88"/>
        <v>0</v>
      </c>
      <c r="X303" s="45"/>
      <c r="Y303" s="43"/>
      <c r="Z303" s="43"/>
      <c r="AA303" s="43"/>
      <c r="AB303" s="43"/>
      <c r="AC303" s="43"/>
    </row>
    <row r="304" spans="1:29" ht="12.9" customHeight="1">
      <c r="A304" s="272">
        <v>45707</v>
      </c>
      <c r="B304" s="111" t="s">
        <v>1022</v>
      </c>
      <c r="C304" s="111" t="s">
        <v>1060</v>
      </c>
      <c r="D304" s="111" t="s">
        <v>1036</v>
      </c>
      <c r="E304" s="111"/>
      <c r="F304" s="151"/>
      <c r="G304" s="111"/>
      <c r="H304" s="116">
        <v>2</v>
      </c>
      <c r="I304" s="116">
        <v>2</v>
      </c>
      <c r="J304" s="118"/>
      <c r="K304" s="33"/>
      <c r="L304" s="44">
        <f t="shared" si="87"/>
        <v>0</v>
      </c>
      <c r="M304" s="33" t="str">
        <f t="shared" si="89"/>
        <v>45707Container q'ty</v>
      </c>
      <c r="N304" s="33" t="str">
        <f t="shared" si="90"/>
        <v xml:space="preserve">45707Pallet </v>
      </c>
      <c r="O304" s="39"/>
      <c r="P304" s="33" t="s">
        <v>202</v>
      </c>
      <c r="Q304" s="168" t="s">
        <v>1041</v>
      </c>
      <c r="R304" s="169"/>
      <c r="S304" s="39"/>
      <c r="T304" s="119" t="s">
        <v>1033</v>
      </c>
      <c r="U304" s="258"/>
      <c r="V304" s="262"/>
      <c r="W304" s="258">
        <f t="shared" si="88"/>
        <v>0</v>
      </c>
      <c r="X304" s="45"/>
      <c r="Y304" s="43"/>
      <c r="Z304" s="43"/>
      <c r="AA304" s="43"/>
      <c r="AB304" s="43"/>
      <c r="AC304" s="43"/>
    </row>
    <row r="305" spans="1:29" ht="12.9" customHeight="1">
      <c r="A305" s="272">
        <v>45707</v>
      </c>
      <c r="B305" s="111" t="s">
        <v>1022</v>
      </c>
      <c r="C305" s="111" t="s">
        <v>1061</v>
      </c>
      <c r="D305" s="111" t="s">
        <v>1037</v>
      </c>
      <c r="E305" s="111"/>
      <c r="F305" s="111">
        <v>1</v>
      </c>
      <c r="G305" s="111"/>
      <c r="H305" s="116">
        <v>20</v>
      </c>
      <c r="I305" s="116">
        <v>20</v>
      </c>
      <c r="J305" s="118"/>
      <c r="K305" s="33"/>
      <c r="L305" s="44">
        <f t="shared" si="87"/>
        <v>1</v>
      </c>
      <c r="M305" s="33" t="str">
        <f t="shared" ref="M305:M316" si="91">A305&amp;$O$1</f>
        <v>45707Container q'ty</v>
      </c>
      <c r="N305" s="33" t="str">
        <f t="shared" ref="N305:N316" si="92">A305&amp;P305</f>
        <v xml:space="preserve">45707Pallet </v>
      </c>
      <c r="O305" s="39">
        <v>20</v>
      </c>
      <c r="P305" s="33" t="s">
        <v>202</v>
      </c>
      <c r="Q305" s="168" t="s">
        <v>1042</v>
      </c>
      <c r="R305" s="169"/>
      <c r="S305" s="39"/>
      <c r="T305" s="119" t="s">
        <v>1033</v>
      </c>
      <c r="U305" s="258"/>
      <c r="V305" s="262"/>
      <c r="W305" s="258">
        <f t="shared" ref="W305:W316" si="93">IFERROR(U305/V305,0)</f>
        <v>0</v>
      </c>
      <c r="X305" s="45" t="s">
        <v>1043</v>
      </c>
      <c r="Y305" s="43"/>
      <c r="Z305" s="43"/>
      <c r="AA305" s="43"/>
      <c r="AB305" s="43"/>
      <c r="AC305" s="43"/>
    </row>
    <row r="306" spans="1:29" ht="12.9" customHeight="1">
      <c r="A306" s="272">
        <v>45707</v>
      </c>
      <c r="B306" s="111" t="s">
        <v>1022</v>
      </c>
      <c r="C306" s="111" t="s">
        <v>1062</v>
      </c>
      <c r="D306" s="111" t="s">
        <v>1038</v>
      </c>
      <c r="E306" s="111"/>
      <c r="F306" s="111">
        <v>1</v>
      </c>
      <c r="G306" s="111"/>
      <c r="H306" s="116">
        <v>20</v>
      </c>
      <c r="I306" s="116">
        <v>20</v>
      </c>
      <c r="J306" s="118"/>
      <c r="K306" s="33"/>
      <c r="L306" s="44">
        <f t="shared" si="87"/>
        <v>1</v>
      </c>
      <c r="M306" s="33" t="str">
        <f t="shared" si="91"/>
        <v>45707Container q'ty</v>
      </c>
      <c r="N306" s="33" t="str">
        <f t="shared" si="92"/>
        <v xml:space="preserve">45707Pallet </v>
      </c>
      <c r="O306" s="39">
        <v>20</v>
      </c>
      <c r="P306" s="33" t="s">
        <v>202</v>
      </c>
      <c r="Q306" s="168" t="s">
        <v>1042</v>
      </c>
      <c r="R306" s="169"/>
      <c r="S306" s="39"/>
      <c r="T306" s="119" t="s">
        <v>1033</v>
      </c>
      <c r="U306" s="258"/>
      <c r="V306" s="262"/>
      <c r="W306" s="258">
        <f t="shared" si="93"/>
        <v>0</v>
      </c>
      <c r="X306" s="45"/>
      <c r="Y306" s="43"/>
      <c r="Z306" s="43"/>
      <c r="AA306" s="43"/>
      <c r="AB306" s="43"/>
      <c r="AC306" s="43"/>
    </row>
    <row r="307" spans="1:29" ht="12.9" customHeight="1">
      <c r="A307" s="272">
        <v>45707</v>
      </c>
      <c r="B307" s="111" t="s">
        <v>1022</v>
      </c>
      <c r="C307" s="111" t="s">
        <v>1063</v>
      </c>
      <c r="D307" s="111" t="s">
        <v>1039</v>
      </c>
      <c r="E307" s="111"/>
      <c r="F307" s="111">
        <v>1</v>
      </c>
      <c r="G307" s="111"/>
      <c r="H307" s="116">
        <v>20</v>
      </c>
      <c r="I307" s="116">
        <v>20</v>
      </c>
      <c r="J307" s="118"/>
      <c r="K307" s="33"/>
      <c r="L307" s="44">
        <f t="shared" si="87"/>
        <v>1</v>
      </c>
      <c r="M307" s="33" t="str">
        <f t="shared" si="91"/>
        <v>45707Container q'ty</v>
      </c>
      <c r="N307" s="33" t="str">
        <f t="shared" si="92"/>
        <v xml:space="preserve">45707Pallet </v>
      </c>
      <c r="O307" s="39">
        <v>20</v>
      </c>
      <c r="P307" s="33" t="s">
        <v>202</v>
      </c>
      <c r="Q307" s="168" t="s">
        <v>1027</v>
      </c>
      <c r="R307" s="169"/>
      <c r="S307" s="39"/>
      <c r="T307" s="119" t="s">
        <v>1033</v>
      </c>
      <c r="U307" s="258"/>
      <c r="V307" s="262"/>
      <c r="W307" s="258">
        <f t="shared" si="93"/>
        <v>0</v>
      </c>
      <c r="X307" s="45"/>
      <c r="Y307" s="43"/>
      <c r="Z307" s="43"/>
      <c r="AA307" s="43"/>
      <c r="AB307" s="43"/>
      <c r="AC307" s="43"/>
    </row>
    <row r="308" spans="1:29" ht="12.9" customHeight="1">
      <c r="A308" s="272">
        <v>45707</v>
      </c>
      <c r="B308" s="111" t="s">
        <v>151</v>
      </c>
      <c r="C308" s="111" t="s">
        <v>1124</v>
      </c>
      <c r="D308" s="111" t="s">
        <v>1125</v>
      </c>
      <c r="E308" s="111"/>
      <c r="F308" s="111">
        <v>1</v>
      </c>
      <c r="G308" s="111"/>
      <c r="H308" s="111">
        <v>16</v>
      </c>
      <c r="I308" s="116">
        <v>872</v>
      </c>
      <c r="J308" s="118"/>
      <c r="K308" s="33"/>
      <c r="L308" s="44">
        <f t="shared" ref="L308:L314" si="94">SUM(E308:F308)</f>
        <v>1</v>
      </c>
      <c r="M308" s="33" t="str">
        <f t="shared" si="91"/>
        <v>45707Container q'ty</v>
      </c>
      <c r="N308" s="33" t="str">
        <f t="shared" si="92"/>
        <v xml:space="preserve">45707Pallet </v>
      </c>
      <c r="O308" s="39">
        <v>20</v>
      </c>
      <c r="P308" s="33" t="s">
        <v>202</v>
      </c>
      <c r="Q308" s="168" t="s">
        <v>1088</v>
      </c>
      <c r="R308" s="169"/>
      <c r="S308" s="39"/>
      <c r="T308" s="119" t="s">
        <v>1089</v>
      </c>
      <c r="U308" s="258"/>
      <c r="V308" s="262"/>
      <c r="W308" s="258">
        <f t="shared" si="93"/>
        <v>0</v>
      </c>
      <c r="X308" s="45" t="s">
        <v>891</v>
      </c>
      <c r="Y308" s="43"/>
      <c r="Z308" s="43"/>
      <c r="AA308" s="43"/>
      <c r="AB308" s="43"/>
      <c r="AC308" s="43"/>
    </row>
    <row r="309" spans="1:29" ht="12.9" customHeight="1">
      <c r="A309" s="272">
        <v>45707</v>
      </c>
      <c r="B309" s="111" t="s">
        <v>3497</v>
      </c>
      <c r="C309" s="111" t="s">
        <v>1114</v>
      </c>
      <c r="D309" s="111" t="s">
        <v>1115</v>
      </c>
      <c r="E309" s="111"/>
      <c r="F309" s="111">
        <v>1</v>
      </c>
      <c r="G309" s="111"/>
      <c r="H309" s="111">
        <v>18</v>
      </c>
      <c r="I309" s="111">
        <v>18</v>
      </c>
      <c r="J309" s="118"/>
      <c r="K309" s="33"/>
      <c r="L309" s="44">
        <f t="shared" si="94"/>
        <v>1</v>
      </c>
      <c r="M309" s="33" t="str">
        <f t="shared" si="91"/>
        <v>45707Container q'ty</v>
      </c>
      <c r="N309" s="33" t="str">
        <f t="shared" si="92"/>
        <v xml:space="preserve">45707Pallet </v>
      </c>
      <c r="O309" s="39">
        <v>20</v>
      </c>
      <c r="P309" s="33" t="s">
        <v>202</v>
      </c>
      <c r="Q309" s="168" t="s">
        <v>1113</v>
      </c>
      <c r="R309" s="169"/>
      <c r="S309" s="39"/>
      <c r="T309" s="119" t="s">
        <v>1112</v>
      </c>
      <c r="U309" s="258"/>
      <c r="V309" s="262"/>
      <c r="W309" s="258">
        <f t="shared" si="93"/>
        <v>0</v>
      </c>
      <c r="X309" s="45" t="s">
        <v>933</v>
      </c>
      <c r="Y309" s="43" t="s">
        <v>1074</v>
      </c>
      <c r="Z309" s="43"/>
      <c r="AA309" s="43"/>
      <c r="AB309" s="43"/>
      <c r="AC309" s="43"/>
    </row>
    <row r="310" spans="1:29" ht="12.9" customHeight="1">
      <c r="A310" s="272">
        <v>45707</v>
      </c>
      <c r="B310" s="111" t="s">
        <v>3497</v>
      </c>
      <c r="C310" s="111" t="s">
        <v>1116</v>
      </c>
      <c r="D310" s="111" t="s">
        <v>1122</v>
      </c>
      <c r="E310" s="111"/>
      <c r="F310" s="111">
        <v>1</v>
      </c>
      <c r="G310" s="111"/>
      <c r="H310" s="111">
        <v>18</v>
      </c>
      <c r="I310" s="111">
        <v>18</v>
      </c>
      <c r="J310" s="118"/>
      <c r="K310" s="33"/>
      <c r="L310" s="44">
        <f t="shared" si="94"/>
        <v>1</v>
      </c>
      <c r="M310" s="33" t="str">
        <f t="shared" si="91"/>
        <v>45707Container q'ty</v>
      </c>
      <c r="N310" s="33" t="str">
        <f t="shared" si="92"/>
        <v xml:space="preserve">45707Pallet </v>
      </c>
      <c r="O310" s="39">
        <v>20</v>
      </c>
      <c r="P310" s="33" t="s">
        <v>202</v>
      </c>
      <c r="Q310" s="168" t="s">
        <v>1113</v>
      </c>
      <c r="R310" s="169"/>
      <c r="S310" s="39"/>
      <c r="T310" s="119" t="s">
        <v>1112</v>
      </c>
      <c r="U310" s="258"/>
      <c r="V310" s="262"/>
      <c r="W310" s="258">
        <f t="shared" si="93"/>
        <v>0</v>
      </c>
      <c r="X310" s="45" t="s">
        <v>1071</v>
      </c>
      <c r="Y310" s="43" t="s">
        <v>1072</v>
      </c>
      <c r="Z310" s="43"/>
      <c r="AA310" s="43"/>
      <c r="AB310" s="43"/>
      <c r="AC310" s="43"/>
    </row>
    <row r="311" spans="1:29" ht="12.9" customHeight="1">
      <c r="A311" s="272">
        <v>45707</v>
      </c>
      <c r="B311" s="111" t="s">
        <v>3497</v>
      </c>
      <c r="C311" s="111" t="s">
        <v>1116</v>
      </c>
      <c r="D311" s="111" t="s">
        <v>1122</v>
      </c>
      <c r="E311" s="111"/>
      <c r="F311" s="151"/>
      <c r="G311" s="111"/>
      <c r="H311" s="111">
        <v>0</v>
      </c>
      <c r="I311" s="111">
        <v>4</v>
      </c>
      <c r="J311" s="118"/>
      <c r="K311" s="33"/>
      <c r="L311" s="44">
        <f t="shared" si="94"/>
        <v>0</v>
      </c>
      <c r="M311" s="33" t="str">
        <f t="shared" si="91"/>
        <v>45707Container q'ty</v>
      </c>
      <c r="N311" s="33" t="str">
        <f t="shared" si="92"/>
        <v xml:space="preserve">45707Pallet </v>
      </c>
      <c r="O311" s="39"/>
      <c r="P311" s="33" t="s">
        <v>202</v>
      </c>
      <c r="Q311" s="168" t="s">
        <v>1204</v>
      </c>
      <c r="R311" s="169"/>
      <c r="S311" s="39"/>
      <c r="T311" s="119" t="s">
        <v>1112</v>
      </c>
      <c r="U311" s="258"/>
      <c r="V311" s="262"/>
      <c r="W311" s="258">
        <f t="shared" si="93"/>
        <v>0</v>
      </c>
      <c r="X311" s="45"/>
      <c r="Y311" s="43"/>
      <c r="Z311" s="43"/>
      <c r="AA311" s="43"/>
      <c r="AB311" s="43"/>
      <c r="AC311" s="43"/>
    </row>
    <row r="312" spans="1:29" ht="12.9" customHeight="1">
      <c r="A312" s="272">
        <v>45707</v>
      </c>
      <c r="B312" s="111" t="s">
        <v>3497</v>
      </c>
      <c r="C312" s="111" t="s">
        <v>1118</v>
      </c>
      <c r="D312" s="111" t="s">
        <v>1119</v>
      </c>
      <c r="E312" s="111"/>
      <c r="F312" s="111">
        <v>1</v>
      </c>
      <c r="G312" s="111"/>
      <c r="H312" s="111">
        <v>18</v>
      </c>
      <c r="I312" s="111">
        <v>18</v>
      </c>
      <c r="J312" s="118"/>
      <c r="K312" s="33"/>
      <c r="L312" s="44">
        <f t="shared" si="94"/>
        <v>1</v>
      </c>
      <c r="M312" s="33" t="str">
        <f t="shared" si="91"/>
        <v>45707Container q'ty</v>
      </c>
      <c r="N312" s="33" t="str">
        <f t="shared" si="92"/>
        <v xml:space="preserve">45707Pallet </v>
      </c>
      <c r="O312" s="39">
        <v>20</v>
      </c>
      <c r="P312" s="33" t="s">
        <v>202</v>
      </c>
      <c r="Q312" s="168" t="s">
        <v>1113</v>
      </c>
      <c r="R312" s="169"/>
      <c r="S312" s="39"/>
      <c r="T312" s="119" t="s">
        <v>1117</v>
      </c>
      <c r="U312" s="258"/>
      <c r="V312" s="262"/>
      <c r="W312" s="258">
        <f t="shared" si="93"/>
        <v>0</v>
      </c>
      <c r="X312" s="45" t="s">
        <v>933</v>
      </c>
      <c r="Y312" s="43" t="s">
        <v>1073</v>
      </c>
      <c r="Z312" s="43"/>
      <c r="AA312" s="43"/>
      <c r="AB312" s="43"/>
      <c r="AC312" s="43"/>
    </row>
    <row r="313" spans="1:29" ht="12.9" customHeight="1">
      <c r="A313" s="272">
        <v>45707</v>
      </c>
      <c r="B313" s="111" t="s">
        <v>3497</v>
      </c>
      <c r="C313" s="111" t="s">
        <v>1120</v>
      </c>
      <c r="D313" s="111" t="s">
        <v>1121</v>
      </c>
      <c r="E313" s="111"/>
      <c r="F313" s="111">
        <v>1</v>
      </c>
      <c r="G313" s="111"/>
      <c r="H313" s="111">
        <v>18</v>
      </c>
      <c r="I313" s="111">
        <v>18</v>
      </c>
      <c r="J313" s="118"/>
      <c r="K313" s="33"/>
      <c r="L313" s="44">
        <f t="shared" si="94"/>
        <v>1</v>
      </c>
      <c r="M313" s="33" t="str">
        <f t="shared" si="91"/>
        <v>45707Container q'ty</v>
      </c>
      <c r="N313" s="33" t="str">
        <f t="shared" si="92"/>
        <v xml:space="preserve">45707Pallet </v>
      </c>
      <c r="O313" s="39">
        <v>20</v>
      </c>
      <c r="P313" s="33" t="s">
        <v>202</v>
      </c>
      <c r="Q313" s="168" t="s">
        <v>1113</v>
      </c>
      <c r="R313" s="169"/>
      <c r="S313" s="39"/>
      <c r="T313" s="119" t="s">
        <v>1117</v>
      </c>
      <c r="U313" s="258"/>
      <c r="V313" s="262"/>
      <c r="W313" s="258">
        <f t="shared" si="93"/>
        <v>0</v>
      </c>
      <c r="X313" s="45"/>
      <c r="Y313" s="281">
        <v>0.5625</v>
      </c>
      <c r="Z313" s="43"/>
      <c r="AA313" s="43"/>
      <c r="AB313" s="43"/>
      <c r="AC313" s="43"/>
    </row>
    <row r="314" spans="1:29" ht="12.9" customHeight="1">
      <c r="A314" s="272">
        <v>45707</v>
      </c>
      <c r="B314" s="111" t="s">
        <v>3497</v>
      </c>
      <c r="C314" s="111" t="s">
        <v>1120</v>
      </c>
      <c r="D314" s="111" t="s">
        <v>1121</v>
      </c>
      <c r="E314" s="111"/>
      <c r="F314" s="151"/>
      <c r="G314" s="111"/>
      <c r="H314" s="111">
        <v>0</v>
      </c>
      <c r="I314" s="111">
        <v>4</v>
      </c>
      <c r="J314" s="118"/>
      <c r="K314" s="33"/>
      <c r="L314" s="44">
        <f t="shared" si="94"/>
        <v>0</v>
      </c>
      <c r="M314" s="33" t="str">
        <f t="shared" si="91"/>
        <v>45707Container q'ty</v>
      </c>
      <c r="N314" s="33" t="str">
        <f t="shared" si="92"/>
        <v xml:space="preserve">45707Pallet </v>
      </c>
      <c r="O314" s="39"/>
      <c r="P314" s="33" t="s">
        <v>202</v>
      </c>
      <c r="Q314" s="168" t="s">
        <v>1204</v>
      </c>
      <c r="R314" s="169"/>
      <c r="S314" s="39"/>
      <c r="T314" s="119" t="s">
        <v>1117</v>
      </c>
      <c r="U314" s="258"/>
      <c r="V314" s="262"/>
      <c r="W314" s="258">
        <f t="shared" si="93"/>
        <v>0</v>
      </c>
      <c r="X314" s="45"/>
      <c r="Y314" s="281">
        <v>0.5625</v>
      </c>
      <c r="Z314" s="43"/>
      <c r="AA314" s="43"/>
      <c r="AB314" s="43"/>
      <c r="AC314" s="43"/>
    </row>
    <row r="315" spans="1:29" ht="12.9" customHeight="1">
      <c r="A315" s="272">
        <v>45707</v>
      </c>
      <c r="B315" s="111" t="s">
        <v>318</v>
      </c>
      <c r="C315" s="111" t="s">
        <v>1075</v>
      </c>
      <c r="D315" s="111" t="s">
        <v>1102</v>
      </c>
      <c r="E315" s="111">
        <v>1</v>
      </c>
      <c r="F315" s="111"/>
      <c r="G315" s="111"/>
      <c r="H315" s="111">
        <v>16</v>
      </c>
      <c r="I315" s="116"/>
      <c r="J315" s="118">
        <v>960</v>
      </c>
      <c r="K315" s="33"/>
      <c r="L315" s="44">
        <f t="shared" si="87"/>
        <v>1</v>
      </c>
      <c r="M315" s="33" t="str">
        <f t="shared" si="91"/>
        <v>45707Container q'ty</v>
      </c>
      <c r="N315" s="33" t="str">
        <f t="shared" si="92"/>
        <v xml:space="preserve">45707Pallet </v>
      </c>
      <c r="O315" s="39">
        <v>40</v>
      </c>
      <c r="P315" s="33" t="s">
        <v>202</v>
      </c>
      <c r="Q315" s="168" t="s">
        <v>1003</v>
      </c>
      <c r="R315" s="169"/>
      <c r="S315" s="39"/>
      <c r="T315" s="119" t="s">
        <v>1004</v>
      </c>
      <c r="U315" s="258"/>
      <c r="V315" s="262"/>
      <c r="W315" s="258">
        <f t="shared" si="93"/>
        <v>0</v>
      </c>
      <c r="X315" s="45" t="s">
        <v>464</v>
      </c>
      <c r="Y315" s="43"/>
      <c r="Z315" s="43"/>
      <c r="AA315" s="43"/>
      <c r="AB315" s="43"/>
      <c r="AC315" s="43"/>
    </row>
    <row r="316" spans="1:29" ht="12.9" customHeight="1">
      <c r="A316" s="272">
        <v>45707</v>
      </c>
      <c r="B316" s="111" t="s">
        <v>318</v>
      </c>
      <c r="C316" s="111" t="s">
        <v>1076</v>
      </c>
      <c r="D316" s="111" t="s">
        <v>1103</v>
      </c>
      <c r="E316" s="111">
        <v>1</v>
      </c>
      <c r="F316" s="111"/>
      <c r="G316" s="111"/>
      <c r="H316" s="111">
        <v>16</v>
      </c>
      <c r="I316" s="116"/>
      <c r="J316" s="118">
        <v>960</v>
      </c>
      <c r="K316" s="33"/>
      <c r="L316" s="44">
        <f t="shared" si="87"/>
        <v>1</v>
      </c>
      <c r="M316" s="33" t="str">
        <f t="shared" si="91"/>
        <v>45707Container q'ty</v>
      </c>
      <c r="N316" s="33" t="str">
        <f t="shared" si="92"/>
        <v xml:space="preserve">45707Pallet </v>
      </c>
      <c r="O316" s="39">
        <v>40</v>
      </c>
      <c r="P316" s="33" t="s">
        <v>202</v>
      </c>
      <c r="Q316" s="168" t="s">
        <v>1003</v>
      </c>
      <c r="R316" s="169"/>
      <c r="S316" s="39"/>
      <c r="T316" s="119" t="s">
        <v>1004</v>
      </c>
      <c r="U316" s="258"/>
      <c r="V316" s="262"/>
      <c r="W316" s="258">
        <f t="shared" si="93"/>
        <v>0</v>
      </c>
      <c r="X316" s="45" t="s">
        <v>891</v>
      </c>
      <c r="Y316" s="43"/>
      <c r="Z316" s="43"/>
      <c r="AA316" s="43"/>
      <c r="AB316" s="43"/>
      <c r="AC316" s="43"/>
    </row>
    <row r="317" spans="1:29" ht="12.9" customHeight="1">
      <c r="A317" s="272">
        <v>45708</v>
      </c>
      <c r="B317" s="111" t="s">
        <v>195</v>
      </c>
      <c r="C317" s="111" t="s">
        <v>1127</v>
      </c>
      <c r="D317" s="111" t="s">
        <v>1044</v>
      </c>
      <c r="E317" s="111"/>
      <c r="F317" s="111">
        <v>1</v>
      </c>
      <c r="G317" s="111"/>
      <c r="H317" s="116">
        <v>20</v>
      </c>
      <c r="I317" s="116">
        <v>20</v>
      </c>
      <c r="J317" s="118"/>
      <c r="K317" s="33"/>
      <c r="L317" s="44">
        <f t="shared" si="87"/>
        <v>1</v>
      </c>
      <c r="M317" s="33" t="str">
        <f>A317&amp;$O$1</f>
        <v>45708Container q'ty</v>
      </c>
      <c r="N317" s="33" t="str">
        <f>A317&amp;P317</f>
        <v xml:space="preserve">45708Pallet </v>
      </c>
      <c r="O317" s="39">
        <v>20</v>
      </c>
      <c r="P317" s="33" t="s">
        <v>202</v>
      </c>
      <c r="Q317" s="168" t="s">
        <v>1046</v>
      </c>
      <c r="R317" s="169"/>
      <c r="S317" s="39"/>
      <c r="T317" s="119" t="s">
        <v>1126</v>
      </c>
      <c r="U317" s="258"/>
      <c r="V317" s="262"/>
      <c r="W317" s="258">
        <f>IFERROR(U317/V317,0)</f>
        <v>0</v>
      </c>
      <c r="X317" s="45"/>
      <c r="Y317" s="43"/>
      <c r="Z317" s="43"/>
      <c r="AA317" s="43"/>
      <c r="AB317" s="43"/>
      <c r="AC317" s="43"/>
    </row>
    <row r="318" spans="1:29" ht="12.9" customHeight="1">
      <c r="A318" s="272">
        <v>45708</v>
      </c>
      <c r="B318" s="111" t="s">
        <v>1022</v>
      </c>
      <c r="C318" s="111" t="s">
        <v>1129</v>
      </c>
      <c r="D318" s="111" t="s">
        <v>1045</v>
      </c>
      <c r="E318" s="111"/>
      <c r="F318" s="111">
        <v>1</v>
      </c>
      <c r="G318" s="111"/>
      <c r="H318" s="116">
        <v>8</v>
      </c>
      <c r="I318" s="116">
        <v>8</v>
      </c>
      <c r="J318" s="118"/>
      <c r="K318" s="33"/>
      <c r="L318" s="44">
        <f t="shared" si="87"/>
        <v>1</v>
      </c>
      <c r="M318" s="33" t="str">
        <f>A318&amp;$O$1</f>
        <v>45708Container q'ty</v>
      </c>
      <c r="N318" s="33" t="str">
        <f>A318&amp;P318</f>
        <v xml:space="preserve">45708Pallet </v>
      </c>
      <c r="O318" s="39">
        <v>20</v>
      </c>
      <c r="P318" s="33" t="s">
        <v>202</v>
      </c>
      <c r="Q318" s="168" t="s">
        <v>1047</v>
      </c>
      <c r="R318" s="169"/>
      <c r="S318" s="39"/>
      <c r="T318" s="119" t="s">
        <v>1128</v>
      </c>
      <c r="U318" s="258"/>
      <c r="V318" s="262"/>
      <c r="W318" s="258">
        <f>IFERROR(U318/V318,0)</f>
        <v>0</v>
      </c>
      <c r="X318" s="45"/>
      <c r="Y318" s="43"/>
      <c r="Z318" s="43"/>
      <c r="AA318" s="43"/>
      <c r="AB318" s="43"/>
      <c r="AC318" s="43"/>
    </row>
    <row r="319" spans="1:29" ht="12.9" customHeight="1">
      <c r="A319" s="272">
        <v>45708</v>
      </c>
      <c r="B319" s="111" t="s">
        <v>1022</v>
      </c>
      <c r="C319" s="111" t="s">
        <v>1129</v>
      </c>
      <c r="D319" s="111" t="s">
        <v>1045</v>
      </c>
      <c r="E319" s="111"/>
      <c r="F319" s="151"/>
      <c r="G319" s="111"/>
      <c r="H319" s="116">
        <v>2</v>
      </c>
      <c r="I319" s="116">
        <v>2</v>
      </c>
      <c r="J319" s="118"/>
      <c r="K319" s="33"/>
      <c r="L319" s="44">
        <f t="shared" si="87"/>
        <v>0</v>
      </c>
      <c r="M319" s="33" t="str">
        <f>A319&amp;$O$1</f>
        <v>45708Container q'ty</v>
      </c>
      <c r="N319" s="33" t="str">
        <f>A319&amp;P319</f>
        <v xml:space="preserve">45708Pallet </v>
      </c>
      <c r="O319" s="39"/>
      <c r="P319" s="33" t="s">
        <v>202</v>
      </c>
      <c r="Q319" s="168" t="s">
        <v>1048</v>
      </c>
      <c r="R319" s="169"/>
      <c r="S319" s="39"/>
      <c r="T319" s="119" t="s">
        <v>1050</v>
      </c>
      <c r="U319" s="258"/>
      <c r="V319" s="262"/>
      <c r="W319" s="258">
        <f>IFERROR(U319/V319,0)</f>
        <v>0</v>
      </c>
      <c r="X319" s="45"/>
      <c r="Y319" s="43"/>
      <c r="Z319" s="43"/>
      <c r="AA319" s="43"/>
      <c r="AB319" s="43"/>
      <c r="AC319" s="43"/>
    </row>
    <row r="320" spans="1:29" ht="12.9" customHeight="1">
      <c r="A320" s="272">
        <v>45708</v>
      </c>
      <c r="B320" s="111" t="s">
        <v>1022</v>
      </c>
      <c r="C320" s="111" t="s">
        <v>1132</v>
      </c>
      <c r="D320" s="111" t="s">
        <v>1130</v>
      </c>
      <c r="E320" s="111"/>
      <c r="F320" s="111">
        <v>1</v>
      </c>
      <c r="G320" s="111"/>
      <c r="H320" s="116">
        <v>10</v>
      </c>
      <c r="I320" s="116">
        <v>10</v>
      </c>
      <c r="J320" s="118"/>
      <c r="K320" s="33"/>
      <c r="L320" s="44">
        <f t="shared" si="87"/>
        <v>1</v>
      </c>
      <c r="M320" s="33" t="str">
        <f t="shared" ref="M320:M327" si="95">A320&amp;$O$1</f>
        <v>45708Container q'ty</v>
      </c>
      <c r="N320" s="33" t="str">
        <f t="shared" ref="N320:N327" si="96">A320&amp;P320</f>
        <v xml:space="preserve">45708Pallet </v>
      </c>
      <c r="O320" s="39">
        <v>20</v>
      </c>
      <c r="P320" s="33" t="s">
        <v>202</v>
      </c>
      <c r="Q320" s="168" t="s">
        <v>1049</v>
      </c>
      <c r="R320" s="169"/>
      <c r="S320" s="39"/>
      <c r="T320" s="119" t="s">
        <v>1131</v>
      </c>
      <c r="U320" s="258"/>
      <c r="V320" s="262"/>
      <c r="W320" s="258">
        <f t="shared" ref="W320:W327" si="97">IFERROR(U320/V320,0)</f>
        <v>0</v>
      </c>
      <c r="X320" s="45"/>
      <c r="Y320" s="43"/>
      <c r="Z320" s="43"/>
      <c r="AA320" s="43"/>
      <c r="AB320" s="43"/>
      <c r="AC320" s="43"/>
    </row>
    <row r="321" spans="1:29" ht="12.9" customHeight="1">
      <c r="A321" s="272">
        <v>45708</v>
      </c>
      <c r="B321" s="111" t="s">
        <v>383</v>
      </c>
      <c r="C321" s="111" t="s">
        <v>1207</v>
      </c>
      <c r="D321" s="275" t="s">
        <v>1208</v>
      </c>
      <c r="E321" s="111"/>
      <c r="F321" s="111">
        <v>1</v>
      </c>
      <c r="G321" s="111"/>
      <c r="H321" s="111">
        <v>15</v>
      </c>
      <c r="I321" s="117">
        <v>445</v>
      </c>
      <c r="J321" s="118"/>
      <c r="K321" s="33"/>
      <c r="L321" s="44">
        <f t="shared" si="87"/>
        <v>1</v>
      </c>
      <c r="M321" s="33" t="str">
        <f t="shared" si="95"/>
        <v>45708Container q'ty</v>
      </c>
      <c r="N321" s="33" t="str">
        <f t="shared" si="96"/>
        <v>45708bulk</v>
      </c>
      <c r="O321" s="39">
        <v>240</v>
      </c>
      <c r="P321" s="235" t="s">
        <v>201</v>
      </c>
      <c r="Q321" s="168" t="s">
        <v>1215</v>
      </c>
      <c r="R321" s="169"/>
      <c r="S321" s="39"/>
      <c r="T321" s="119" t="s">
        <v>1206</v>
      </c>
      <c r="U321" s="258">
        <v>3729</v>
      </c>
      <c r="V321" s="262">
        <v>495</v>
      </c>
      <c r="W321" s="258">
        <f t="shared" si="97"/>
        <v>7.5333333333333332</v>
      </c>
      <c r="X321" s="45"/>
      <c r="Y321" s="43"/>
      <c r="Z321" s="43"/>
      <c r="AA321" s="43"/>
      <c r="AB321" s="43"/>
      <c r="AC321" s="43"/>
    </row>
    <row r="322" spans="1:29" ht="12.9" customHeight="1">
      <c r="A322" s="272">
        <v>45708</v>
      </c>
      <c r="B322" s="111" t="s">
        <v>383</v>
      </c>
      <c r="C322" s="111" t="s">
        <v>1207</v>
      </c>
      <c r="D322" s="275" t="s">
        <v>1208</v>
      </c>
      <c r="E322" s="111"/>
      <c r="F322" s="151"/>
      <c r="G322" s="111"/>
      <c r="H322" s="111">
        <v>1</v>
      </c>
      <c r="I322" s="117">
        <v>50</v>
      </c>
      <c r="J322" s="118"/>
      <c r="K322" s="33"/>
      <c r="L322" s="44">
        <f>SUM(E322:F322)</f>
        <v>0</v>
      </c>
      <c r="M322" s="33" t="str">
        <f>A322&amp;$O$1</f>
        <v>45708Container q'ty</v>
      </c>
      <c r="N322" s="33" t="str">
        <f>A322&amp;P322</f>
        <v>45708bulk</v>
      </c>
      <c r="O322" s="39">
        <v>240</v>
      </c>
      <c r="P322" s="235" t="s">
        <v>201</v>
      </c>
      <c r="Q322" s="168" t="s">
        <v>1216</v>
      </c>
      <c r="R322" s="169"/>
      <c r="S322" s="39"/>
      <c r="T322" s="119" t="s">
        <v>1206</v>
      </c>
      <c r="U322" s="258"/>
      <c r="V322" s="262"/>
      <c r="W322" s="258">
        <f>IFERROR(U322/V322,0)</f>
        <v>0</v>
      </c>
      <c r="X322" s="45"/>
      <c r="Y322" s="43"/>
      <c r="Z322" s="43"/>
      <c r="AA322" s="43"/>
      <c r="AB322" s="43"/>
      <c r="AC322" s="43"/>
    </row>
    <row r="323" spans="1:29" ht="12.9" customHeight="1">
      <c r="A323" s="272">
        <v>45708</v>
      </c>
      <c r="B323" s="111" t="s">
        <v>242</v>
      </c>
      <c r="C323" s="111" t="s">
        <v>402</v>
      </c>
      <c r="D323" s="111"/>
      <c r="E323" s="111"/>
      <c r="F323" s="111"/>
      <c r="G323" s="111">
        <v>1</v>
      </c>
      <c r="H323" s="111">
        <v>5</v>
      </c>
      <c r="I323" s="184"/>
      <c r="J323" s="118">
        <v>5</v>
      </c>
      <c r="K323" s="33"/>
      <c r="L323" s="44">
        <f>SUM(E323:F323)</f>
        <v>0</v>
      </c>
      <c r="M323" s="33" t="str">
        <f>A323&amp;$O$1</f>
        <v>45708Container q'ty</v>
      </c>
      <c r="N323" s="33" t="str">
        <f>A323&amp;P323</f>
        <v xml:space="preserve">45708Pallet </v>
      </c>
      <c r="O323" s="39">
        <v>5</v>
      </c>
      <c r="P323" s="33" t="s">
        <v>202</v>
      </c>
      <c r="Q323" s="168" t="s">
        <v>1218</v>
      </c>
      <c r="R323" s="169"/>
      <c r="S323" s="39"/>
      <c r="T323" s="119" t="s">
        <v>1092</v>
      </c>
      <c r="U323" s="258"/>
      <c r="V323" s="262"/>
      <c r="W323" s="258">
        <f t="shared" si="97"/>
        <v>0</v>
      </c>
      <c r="X323" s="45"/>
      <c r="Y323" s="43"/>
      <c r="Z323" s="43"/>
      <c r="AA323" s="43"/>
      <c r="AB323" s="43"/>
      <c r="AC323" s="43"/>
    </row>
    <row r="324" spans="1:29" ht="12.9" customHeight="1">
      <c r="A324" s="272">
        <v>45709</v>
      </c>
      <c r="B324" s="111" t="s">
        <v>195</v>
      </c>
      <c r="C324" s="111" t="s">
        <v>1133</v>
      </c>
      <c r="D324" s="111" t="s">
        <v>1051</v>
      </c>
      <c r="E324" s="111">
        <v>1</v>
      </c>
      <c r="F324" s="111"/>
      <c r="G324" s="111"/>
      <c r="H324" s="111">
        <v>10</v>
      </c>
      <c r="I324" s="111">
        <v>10</v>
      </c>
      <c r="J324" s="118"/>
      <c r="K324" s="33"/>
      <c r="L324" s="44">
        <f t="shared" si="87"/>
        <v>1</v>
      </c>
      <c r="M324" s="33" t="str">
        <f t="shared" si="95"/>
        <v>45709Container q'ty</v>
      </c>
      <c r="N324" s="33" t="str">
        <f t="shared" si="96"/>
        <v xml:space="preserve">45709Pallet </v>
      </c>
      <c r="O324" s="39">
        <v>20</v>
      </c>
      <c r="P324" s="33" t="s">
        <v>202</v>
      </c>
      <c r="Q324" s="168" t="s">
        <v>1055</v>
      </c>
      <c r="R324" s="169"/>
      <c r="S324" s="39"/>
      <c r="T324" s="119" t="s">
        <v>1059</v>
      </c>
      <c r="U324" s="258"/>
      <c r="V324" s="262"/>
      <c r="W324" s="258">
        <f t="shared" si="97"/>
        <v>0</v>
      </c>
      <c r="X324" s="45"/>
      <c r="Y324" s="43"/>
      <c r="Z324" s="43"/>
      <c r="AA324" s="43"/>
      <c r="AB324" s="43"/>
      <c r="AC324" s="43"/>
    </row>
    <row r="325" spans="1:29" ht="12.9" customHeight="1">
      <c r="A325" s="272">
        <v>45709</v>
      </c>
      <c r="B325" s="111" t="s">
        <v>1022</v>
      </c>
      <c r="C325" s="111" t="s">
        <v>1133</v>
      </c>
      <c r="D325" s="111" t="s">
        <v>1052</v>
      </c>
      <c r="E325" s="151"/>
      <c r="F325" s="111"/>
      <c r="G325" s="111"/>
      <c r="H325" s="111">
        <v>10</v>
      </c>
      <c r="I325" s="111">
        <v>10</v>
      </c>
      <c r="J325" s="118"/>
      <c r="K325" s="33"/>
      <c r="L325" s="44">
        <f t="shared" si="87"/>
        <v>0</v>
      </c>
      <c r="M325" s="33" t="str">
        <f t="shared" si="95"/>
        <v>45709Container q'ty</v>
      </c>
      <c r="N325" s="33" t="str">
        <f t="shared" si="96"/>
        <v xml:space="preserve">45709Pallet </v>
      </c>
      <c r="O325" s="39"/>
      <c r="P325" s="33" t="s">
        <v>202</v>
      </c>
      <c r="Q325" s="168" t="s">
        <v>1056</v>
      </c>
      <c r="R325" s="169"/>
      <c r="S325" s="39"/>
      <c r="T325" s="119" t="s">
        <v>1059</v>
      </c>
      <c r="U325" s="258"/>
      <c r="V325" s="262"/>
      <c r="W325" s="258">
        <f t="shared" si="97"/>
        <v>0</v>
      </c>
      <c r="X325" s="45"/>
      <c r="Y325" s="43"/>
      <c r="Z325" s="43"/>
      <c r="AA325" s="43"/>
      <c r="AB325" s="43"/>
      <c r="AC325" s="43"/>
    </row>
    <row r="326" spans="1:29" ht="12.9" customHeight="1">
      <c r="A326" s="272">
        <v>45709</v>
      </c>
      <c r="B326" s="111" t="s">
        <v>1022</v>
      </c>
      <c r="C326" s="111" t="s">
        <v>1135</v>
      </c>
      <c r="D326" s="111" t="s">
        <v>1053</v>
      </c>
      <c r="E326" s="111">
        <v>1</v>
      </c>
      <c r="F326" s="111"/>
      <c r="G326" s="111"/>
      <c r="H326" s="111">
        <v>10</v>
      </c>
      <c r="I326" s="111">
        <v>10</v>
      </c>
      <c r="J326" s="118"/>
      <c r="K326" s="33"/>
      <c r="L326" s="44">
        <f t="shared" si="87"/>
        <v>1</v>
      </c>
      <c r="M326" s="33" t="str">
        <f t="shared" si="95"/>
        <v>45709Container q'ty</v>
      </c>
      <c r="N326" s="33" t="str">
        <f t="shared" si="96"/>
        <v xml:space="preserve">45709Pallet </v>
      </c>
      <c r="O326" s="39">
        <v>20</v>
      </c>
      <c r="P326" s="33" t="s">
        <v>202</v>
      </c>
      <c r="Q326" s="168" t="s">
        <v>1057</v>
      </c>
      <c r="R326" s="169"/>
      <c r="S326" s="39"/>
      <c r="T326" s="119" t="s">
        <v>1134</v>
      </c>
      <c r="U326" s="258"/>
      <c r="V326" s="262"/>
      <c r="W326" s="258">
        <f t="shared" si="97"/>
        <v>0</v>
      </c>
      <c r="X326" s="45"/>
      <c r="Y326" s="43"/>
      <c r="Z326" s="43"/>
      <c r="AA326" s="43"/>
      <c r="AB326" s="43"/>
      <c r="AC326" s="43"/>
    </row>
    <row r="327" spans="1:29" ht="12.9" customHeight="1">
      <c r="A327" s="272">
        <v>45709</v>
      </c>
      <c r="B327" s="111" t="s">
        <v>1022</v>
      </c>
      <c r="C327" s="111" t="s">
        <v>1135</v>
      </c>
      <c r="D327" s="111" t="s">
        <v>1054</v>
      </c>
      <c r="E327" s="151"/>
      <c r="F327" s="111"/>
      <c r="G327" s="111"/>
      <c r="H327" s="111">
        <v>10</v>
      </c>
      <c r="I327" s="111">
        <v>10</v>
      </c>
      <c r="J327" s="118"/>
      <c r="K327" s="33"/>
      <c r="L327" s="44">
        <f t="shared" si="87"/>
        <v>0</v>
      </c>
      <c r="M327" s="33" t="str">
        <f t="shared" si="95"/>
        <v>45709Container q'ty</v>
      </c>
      <c r="N327" s="33" t="str">
        <f t="shared" si="96"/>
        <v xml:space="preserve">45709Pallet </v>
      </c>
      <c r="O327" s="39"/>
      <c r="P327" s="33" t="s">
        <v>202</v>
      </c>
      <c r="Q327" s="168" t="s">
        <v>1058</v>
      </c>
      <c r="R327" s="169"/>
      <c r="S327" s="39"/>
      <c r="T327" s="119" t="s">
        <v>1134</v>
      </c>
      <c r="U327" s="258"/>
      <c r="V327" s="262"/>
      <c r="W327" s="258">
        <f t="shared" si="97"/>
        <v>0</v>
      </c>
      <c r="X327" s="45"/>
      <c r="Y327" s="43"/>
      <c r="Z327" s="43"/>
      <c r="AA327" s="43"/>
      <c r="AB327" s="43"/>
      <c r="AC327" s="43"/>
    </row>
    <row r="328" spans="1:29" ht="12.9" customHeight="1">
      <c r="A328" s="272">
        <v>45709</v>
      </c>
      <c r="B328" s="111" t="s">
        <v>220</v>
      </c>
      <c r="C328" s="111" t="s">
        <v>1213</v>
      </c>
      <c r="D328" s="190" t="s">
        <v>1214</v>
      </c>
      <c r="E328" s="111"/>
      <c r="F328" s="111">
        <v>1</v>
      </c>
      <c r="G328" s="111"/>
      <c r="H328" s="111">
        <v>0</v>
      </c>
      <c r="I328" s="111"/>
      <c r="J328" s="118">
        <v>309</v>
      </c>
      <c r="K328" s="33"/>
      <c r="L328" s="44">
        <f t="shared" ref="L328:L337" si="98">SUM(E328:F328)</f>
        <v>1</v>
      </c>
      <c r="M328" s="33" t="str">
        <f t="shared" ref="M328:M337" si="99">A328&amp;$O$1</f>
        <v>45709Container q'ty</v>
      </c>
      <c r="N328" s="33" t="str">
        <f t="shared" ref="N328:N337" si="100">A328&amp;P328</f>
        <v>45709bulk</v>
      </c>
      <c r="O328" s="39">
        <v>40</v>
      </c>
      <c r="P328" s="235" t="s">
        <v>201</v>
      </c>
      <c r="Q328" s="168" t="s">
        <v>221</v>
      </c>
      <c r="R328" s="169"/>
      <c r="S328" s="39"/>
      <c r="T328" s="119" t="s">
        <v>1212</v>
      </c>
      <c r="U328" s="258">
        <v>2580</v>
      </c>
      <c r="V328" s="262">
        <v>309</v>
      </c>
      <c r="W328" s="258">
        <f>IFERROR(U328/V328,0)</f>
        <v>8.349514563106796</v>
      </c>
      <c r="X328" s="45"/>
      <c r="Y328" s="43"/>
      <c r="Z328" s="43"/>
      <c r="AA328" s="43"/>
      <c r="AB328" s="43"/>
      <c r="AC328" s="43"/>
    </row>
    <row r="329" spans="1:29" ht="12.9" customHeight="1">
      <c r="A329" s="272">
        <v>45709</v>
      </c>
      <c r="B329" s="111" t="s">
        <v>242</v>
      </c>
      <c r="C329" s="111" t="s">
        <v>402</v>
      </c>
      <c r="D329" s="111"/>
      <c r="E329" s="111"/>
      <c r="F329" s="111"/>
      <c r="G329" s="111">
        <v>1</v>
      </c>
      <c r="H329" s="111">
        <v>5</v>
      </c>
      <c r="I329" s="184"/>
      <c r="J329" s="118">
        <v>5</v>
      </c>
      <c r="K329" s="33"/>
      <c r="L329" s="44">
        <f t="shared" si="98"/>
        <v>0</v>
      </c>
      <c r="M329" s="33" t="str">
        <f t="shared" si="99"/>
        <v>45709Container q'ty</v>
      </c>
      <c r="N329" s="33" t="str">
        <f t="shared" si="100"/>
        <v xml:space="preserve">45709Pallet </v>
      </c>
      <c r="O329" s="39">
        <v>5</v>
      </c>
      <c r="P329" s="33" t="s">
        <v>202</v>
      </c>
      <c r="Q329" s="168" t="s">
        <v>1217</v>
      </c>
      <c r="R329" s="169"/>
      <c r="S329" s="39"/>
      <c r="T329" s="119" t="s">
        <v>1093</v>
      </c>
      <c r="U329" s="258"/>
      <c r="V329" s="262"/>
      <c r="W329" s="258">
        <f>IFERROR(U329/V329,0)</f>
        <v>0</v>
      </c>
      <c r="X329" s="45"/>
      <c r="Y329" s="43"/>
      <c r="Z329" s="43"/>
      <c r="AA329" s="43"/>
      <c r="AB329" s="43"/>
      <c r="AC329" s="43"/>
    </row>
    <row r="330" spans="1:29" ht="12.9" customHeight="1">
      <c r="A330" s="272">
        <v>45712</v>
      </c>
      <c r="B330" s="111" t="s">
        <v>195</v>
      </c>
      <c r="C330" s="111" t="s">
        <v>1293</v>
      </c>
      <c r="D330" s="111" t="s">
        <v>1163</v>
      </c>
      <c r="E330" s="111"/>
      <c r="F330" s="111">
        <v>1</v>
      </c>
      <c r="G330" s="111"/>
      <c r="H330" s="111">
        <v>20</v>
      </c>
      <c r="I330" s="111">
        <v>20</v>
      </c>
      <c r="J330" s="118"/>
      <c r="K330" s="33"/>
      <c r="L330" s="44">
        <f t="shared" si="98"/>
        <v>1</v>
      </c>
      <c r="M330" s="33" t="str">
        <f t="shared" si="99"/>
        <v>45712Container q'ty</v>
      </c>
      <c r="N330" s="33" t="str">
        <f t="shared" si="100"/>
        <v xml:space="preserve">45712Pallet </v>
      </c>
      <c r="O330" s="39">
        <v>20</v>
      </c>
      <c r="P330" s="33" t="s">
        <v>202</v>
      </c>
      <c r="Q330" s="168" t="s">
        <v>1167</v>
      </c>
      <c r="R330" s="169"/>
      <c r="S330" s="39"/>
      <c r="T330" s="119" t="s">
        <v>1292</v>
      </c>
      <c r="U330" s="258"/>
      <c r="V330" s="262"/>
      <c r="W330" s="258">
        <f t="shared" ref="W330:W337" si="101">IFERROR(U330/V330,0)</f>
        <v>0</v>
      </c>
      <c r="X330" s="45"/>
      <c r="Y330" s="43"/>
      <c r="Z330" s="43"/>
      <c r="AA330" s="43"/>
      <c r="AB330" s="43"/>
      <c r="AC330" s="43"/>
    </row>
    <row r="331" spans="1:29" ht="12.9" customHeight="1">
      <c r="A331" s="272">
        <v>45712</v>
      </c>
      <c r="B331" s="111" t="s">
        <v>1151</v>
      </c>
      <c r="C331" s="111" t="s">
        <v>1295</v>
      </c>
      <c r="D331" s="111" t="s">
        <v>1164</v>
      </c>
      <c r="E331" s="111"/>
      <c r="F331" s="111">
        <v>1</v>
      </c>
      <c r="G331" s="111"/>
      <c r="H331" s="111">
        <v>19</v>
      </c>
      <c r="I331" s="111">
        <v>19</v>
      </c>
      <c r="J331" s="118"/>
      <c r="K331" s="33"/>
      <c r="L331" s="44">
        <f t="shared" si="98"/>
        <v>1</v>
      </c>
      <c r="M331" s="33" t="str">
        <f t="shared" si="99"/>
        <v>45712Container q'ty</v>
      </c>
      <c r="N331" s="33" t="str">
        <f t="shared" si="100"/>
        <v xml:space="preserve">45712Pallet </v>
      </c>
      <c r="O331" s="39">
        <v>20</v>
      </c>
      <c r="P331" s="33" t="s">
        <v>202</v>
      </c>
      <c r="Q331" s="168" t="s">
        <v>1167</v>
      </c>
      <c r="R331" s="169"/>
      <c r="S331" s="39"/>
      <c r="T331" s="119" t="s">
        <v>1294</v>
      </c>
      <c r="U331" s="258"/>
      <c r="V331" s="262"/>
      <c r="W331" s="258">
        <f t="shared" si="101"/>
        <v>0</v>
      </c>
      <c r="X331" s="45"/>
      <c r="Y331" s="43"/>
      <c r="Z331" s="43"/>
      <c r="AA331" s="43"/>
      <c r="AB331" s="43"/>
      <c r="AC331" s="43"/>
    </row>
    <row r="332" spans="1:29" ht="12.9" customHeight="1">
      <c r="A332" s="272">
        <v>45712</v>
      </c>
      <c r="B332" s="111" t="s">
        <v>1151</v>
      </c>
      <c r="C332" s="111" t="s">
        <v>1295</v>
      </c>
      <c r="D332" s="111" t="s">
        <v>1164</v>
      </c>
      <c r="E332" s="111"/>
      <c r="F332" s="151"/>
      <c r="G332" s="111"/>
      <c r="H332" s="111">
        <v>1</v>
      </c>
      <c r="I332" s="111">
        <v>1</v>
      </c>
      <c r="J332" s="118"/>
      <c r="K332" s="33"/>
      <c r="L332" s="44">
        <f t="shared" si="98"/>
        <v>0</v>
      </c>
      <c r="M332" s="33" t="str">
        <f t="shared" si="99"/>
        <v>45712Container q'ty</v>
      </c>
      <c r="N332" s="33" t="str">
        <f t="shared" si="100"/>
        <v xml:space="preserve">45712Pallet </v>
      </c>
      <c r="O332" s="39"/>
      <c r="P332" s="33" t="s">
        <v>202</v>
      </c>
      <c r="Q332" s="168" t="s">
        <v>1323</v>
      </c>
      <c r="R332" s="169"/>
      <c r="S332" s="39"/>
      <c r="T332" s="119" t="s">
        <v>1172</v>
      </c>
      <c r="U332" s="258"/>
      <c r="V332" s="262"/>
      <c r="W332" s="258">
        <f t="shared" si="101"/>
        <v>0</v>
      </c>
      <c r="X332" s="45"/>
      <c r="Y332" s="43"/>
      <c r="Z332" s="43"/>
      <c r="AA332" s="43"/>
      <c r="AB332" s="43"/>
      <c r="AC332" s="43"/>
    </row>
    <row r="333" spans="1:29" ht="12.9" customHeight="1">
      <c r="A333" s="272">
        <v>45712</v>
      </c>
      <c r="B333" s="111" t="s">
        <v>1151</v>
      </c>
      <c r="C333" s="111" t="s">
        <v>1299</v>
      </c>
      <c r="D333" s="111" t="s">
        <v>1165</v>
      </c>
      <c r="E333" s="111"/>
      <c r="F333" s="111">
        <v>1</v>
      </c>
      <c r="G333" s="111"/>
      <c r="H333" s="111">
        <v>7</v>
      </c>
      <c r="I333" s="111">
        <v>7</v>
      </c>
      <c r="J333" s="118"/>
      <c r="K333" s="33"/>
      <c r="L333" s="44">
        <f t="shared" si="98"/>
        <v>1</v>
      </c>
      <c r="M333" s="33" t="str">
        <f t="shared" si="99"/>
        <v>45712Container q'ty</v>
      </c>
      <c r="N333" s="33" t="str">
        <f t="shared" si="100"/>
        <v xml:space="preserve">45712Pallet </v>
      </c>
      <c r="O333" s="39">
        <v>20</v>
      </c>
      <c r="P333" s="33" t="s">
        <v>202</v>
      </c>
      <c r="Q333" s="168" t="s">
        <v>1168</v>
      </c>
      <c r="R333" s="169"/>
      <c r="S333" s="39"/>
      <c r="T333" s="119" t="s">
        <v>1298</v>
      </c>
      <c r="U333" s="258"/>
      <c r="V333" s="262"/>
      <c r="W333" s="258">
        <f t="shared" si="101"/>
        <v>0</v>
      </c>
      <c r="X333" s="45"/>
      <c r="Y333" s="43"/>
      <c r="Z333" s="43"/>
      <c r="AA333" s="43"/>
      <c r="AB333" s="43"/>
      <c r="AC333" s="43"/>
    </row>
    <row r="334" spans="1:29" ht="12.9" customHeight="1">
      <c r="A334" s="272">
        <v>45712</v>
      </c>
      <c r="B334" s="111" t="s">
        <v>1151</v>
      </c>
      <c r="C334" s="111" t="s">
        <v>1299</v>
      </c>
      <c r="D334" s="111" t="s">
        <v>1165</v>
      </c>
      <c r="E334" s="111"/>
      <c r="F334" s="151"/>
      <c r="G334" s="111"/>
      <c r="H334" s="111">
        <v>10</v>
      </c>
      <c r="I334" s="111">
        <v>10</v>
      </c>
      <c r="J334" s="118"/>
      <c r="K334" s="33"/>
      <c r="L334" s="44">
        <f t="shared" si="98"/>
        <v>0</v>
      </c>
      <c r="M334" s="33" t="str">
        <f t="shared" si="99"/>
        <v>45712Container q'ty</v>
      </c>
      <c r="N334" s="33" t="str">
        <f t="shared" si="100"/>
        <v xml:space="preserve">45712Pallet </v>
      </c>
      <c r="O334" s="39"/>
      <c r="P334" s="33" t="s">
        <v>202</v>
      </c>
      <c r="Q334" s="168" t="s">
        <v>1169</v>
      </c>
      <c r="R334" s="169"/>
      <c r="S334" s="39"/>
      <c r="T334" s="119" t="s">
        <v>1173</v>
      </c>
      <c r="U334" s="258"/>
      <c r="V334" s="262"/>
      <c r="W334" s="258">
        <f t="shared" si="101"/>
        <v>0</v>
      </c>
      <c r="X334" s="45"/>
      <c r="Y334" s="43"/>
      <c r="Z334" s="43"/>
      <c r="AA334" s="43"/>
      <c r="AB334" s="43"/>
      <c r="AC334" s="43"/>
    </row>
    <row r="335" spans="1:29" ht="12.9" customHeight="1">
      <c r="A335" s="272">
        <v>45712</v>
      </c>
      <c r="B335" s="111" t="s">
        <v>1151</v>
      </c>
      <c r="C335" s="111" t="s">
        <v>1299</v>
      </c>
      <c r="D335" s="111" t="s">
        <v>1165</v>
      </c>
      <c r="E335" s="111"/>
      <c r="F335" s="151"/>
      <c r="G335" s="111"/>
      <c r="H335" s="111">
        <v>1</v>
      </c>
      <c r="I335" s="111">
        <v>1</v>
      </c>
      <c r="J335" s="118"/>
      <c r="K335" s="33"/>
      <c r="L335" s="44">
        <f t="shared" si="98"/>
        <v>0</v>
      </c>
      <c r="M335" s="33" t="str">
        <f t="shared" si="99"/>
        <v>45712Container q'ty</v>
      </c>
      <c r="N335" s="33" t="str">
        <f t="shared" si="100"/>
        <v xml:space="preserve">45712Pallet </v>
      </c>
      <c r="O335" s="39"/>
      <c r="P335" s="33" t="s">
        <v>202</v>
      </c>
      <c r="Q335" s="168" t="s">
        <v>1170</v>
      </c>
      <c r="R335" s="169"/>
      <c r="S335" s="39"/>
      <c r="T335" s="119" t="s">
        <v>1173</v>
      </c>
      <c r="U335" s="258"/>
      <c r="V335" s="262"/>
      <c r="W335" s="258">
        <f t="shared" si="101"/>
        <v>0</v>
      </c>
      <c r="X335" s="45"/>
      <c r="Y335" s="43"/>
      <c r="Z335" s="43"/>
      <c r="AA335" s="43"/>
      <c r="AB335" s="43"/>
      <c r="AC335" s="43"/>
    </row>
    <row r="336" spans="1:29" ht="12.9" customHeight="1">
      <c r="A336" s="272">
        <v>45712</v>
      </c>
      <c r="B336" s="111" t="s">
        <v>1151</v>
      </c>
      <c r="C336" s="111" t="s">
        <v>1299</v>
      </c>
      <c r="D336" s="111" t="s">
        <v>1165</v>
      </c>
      <c r="E336" s="111"/>
      <c r="F336" s="151"/>
      <c r="G336" s="111"/>
      <c r="H336" s="111">
        <v>2</v>
      </c>
      <c r="I336" s="111">
        <v>2</v>
      </c>
      <c r="J336" s="118"/>
      <c r="K336" s="33"/>
      <c r="L336" s="44">
        <f t="shared" si="98"/>
        <v>0</v>
      </c>
      <c r="M336" s="33" t="str">
        <f t="shared" si="99"/>
        <v>45712Container q'ty</v>
      </c>
      <c r="N336" s="33" t="str">
        <f t="shared" si="100"/>
        <v xml:space="preserve">45712Pallet </v>
      </c>
      <c r="O336" s="39"/>
      <c r="P336" s="33" t="s">
        <v>202</v>
      </c>
      <c r="Q336" s="168" t="s">
        <v>1171</v>
      </c>
      <c r="R336" s="169"/>
      <c r="S336" s="39"/>
      <c r="T336" s="119" t="s">
        <v>1173</v>
      </c>
      <c r="U336" s="258"/>
      <c r="V336" s="262"/>
      <c r="W336" s="258">
        <f t="shared" si="101"/>
        <v>0</v>
      </c>
      <c r="X336" s="45"/>
      <c r="Y336" s="43"/>
      <c r="Z336" s="43"/>
      <c r="AA336" s="43"/>
      <c r="AB336" s="43"/>
      <c r="AC336" s="43"/>
    </row>
    <row r="337" spans="1:29" ht="12.9" customHeight="1">
      <c r="A337" s="272">
        <v>45712</v>
      </c>
      <c r="B337" s="111" t="s">
        <v>1151</v>
      </c>
      <c r="C337" s="111" t="s">
        <v>1297</v>
      </c>
      <c r="D337" s="111" t="s">
        <v>1166</v>
      </c>
      <c r="E337" s="111">
        <v>1</v>
      </c>
      <c r="F337" s="111"/>
      <c r="G337" s="111"/>
      <c r="H337" s="111">
        <v>20</v>
      </c>
      <c r="I337" s="111">
        <v>20</v>
      </c>
      <c r="J337" s="118"/>
      <c r="K337" s="33"/>
      <c r="L337" s="44">
        <f t="shared" si="98"/>
        <v>1</v>
      </c>
      <c r="M337" s="33" t="str">
        <f t="shared" si="99"/>
        <v>45712Container q'ty</v>
      </c>
      <c r="N337" s="33" t="str">
        <f t="shared" si="100"/>
        <v xml:space="preserve">45712Pallet </v>
      </c>
      <c r="O337" s="39">
        <v>20</v>
      </c>
      <c r="P337" s="33" t="s">
        <v>202</v>
      </c>
      <c r="Q337" s="168" t="s">
        <v>1300</v>
      </c>
      <c r="R337" s="169"/>
      <c r="S337" s="39"/>
      <c r="T337" s="119" t="s">
        <v>1296</v>
      </c>
      <c r="U337" s="258"/>
      <c r="V337" s="262"/>
      <c r="W337" s="258">
        <f t="shared" si="101"/>
        <v>0</v>
      </c>
      <c r="X337" s="45"/>
      <c r="Y337" s="43"/>
      <c r="Z337" s="43"/>
      <c r="AA337" s="43"/>
      <c r="AB337" s="43"/>
      <c r="AC337" s="43"/>
    </row>
    <row r="338" spans="1:29" ht="12.9" customHeight="1">
      <c r="A338" s="272">
        <v>45712</v>
      </c>
      <c r="B338" s="111" t="s">
        <v>318</v>
      </c>
      <c r="C338" s="111" t="s">
        <v>1283</v>
      </c>
      <c r="D338" s="111">
        <v>2626490</v>
      </c>
      <c r="E338" s="111">
        <v>1</v>
      </c>
      <c r="F338" s="111"/>
      <c r="G338" s="111"/>
      <c r="H338" s="111">
        <v>18</v>
      </c>
      <c r="I338" s="116"/>
      <c r="J338" s="118">
        <v>990</v>
      </c>
      <c r="K338" s="33"/>
      <c r="L338" s="44">
        <f t="shared" ref="L338:L346" si="102">SUM(E338:F338)</f>
        <v>1</v>
      </c>
      <c r="M338" s="33" t="str">
        <f t="shared" ref="M338:M371" si="103">A338&amp;$O$1</f>
        <v>45712Container q'ty</v>
      </c>
      <c r="N338" s="33" t="str">
        <f t="shared" ref="N338:N371" si="104">A338&amp;P338</f>
        <v xml:space="preserve">45712Pallet </v>
      </c>
      <c r="O338" s="39">
        <v>40</v>
      </c>
      <c r="P338" s="33" t="s">
        <v>202</v>
      </c>
      <c r="Q338" s="168" t="s">
        <v>1003</v>
      </c>
      <c r="R338" s="169"/>
      <c r="S338" s="39"/>
      <c r="T338" s="119" t="s">
        <v>1005</v>
      </c>
      <c r="U338" s="258"/>
      <c r="V338" s="262"/>
      <c r="W338" s="258">
        <f t="shared" ref="W338:W344" si="105">IFERROR(U338/V338,0)</f>
        <v>0</v>
      </c>
      <c r="X338" s="45" t="s">
        <v>556</v>
      </c>
      <c r="Y338" s="43"/>
      <c r="Z338" s="43"/>
      <c r="AA338" s="43"/>
      <c r="AB338" s="43"/>
      <c r="AC338" s="43"/>
    </row>
    <row r="339" spans="1:29" ht="12.9" customHeight="1">
      <c r="A339" s="272">
        <v>45712</v>
      </c>
      <c r="B339" s="111" t="s">
        <v>244</v>
      </c>
      <c r="C339" s="111" t="s">
        <v>1265</v>
      </c>
      <c r="D339" s="111" t="s">
        <v>1273</v>
      </c>
      <c r="E339" s="111"/>
      <c r="F339" s="111">
        <v>1</v>
      </c>
      <c r="G339" s="111"/>
      <c r="H339" s="111">
        <v>20</v>
      </c>
      <c r="I339" s="116">
        <v>20</v>
      </c>
      <c r="J339" s="118"/>
      <c r="K339" s="33"/>
      <c r="L339" s="44">
        <f t="shared" si="102"/>
        <v>1</v>
      </c>
      <c r="M339" s="33" t="str">
        <f t="shared" si="103"/>
        <v>45712Container q'ty</v>
      </c>
      <c r="N339" s="33" t="str">
        <f t="shared" si="104"/>
        <v xml:space="preserve">45712Pallet </v>
      </c>
      <c r="O339" s="39">
        <v>20</v>
      </c>
      <c r="P339" s="33" t="s">
        <v>202</v>
      </c>
      <c r="Q339" s="168" t="s">
        <v>786</v>
      </c>
      <c r="R339" s="169"/>
      <c r="S339" s="39"/>
      <c r="T339" s="119" t="s">
        <v>1260</v>
      </c>
      <c r="U339" s="258"/>
      <c r="V339" s="262"/>
      <c r="W339" s="258">
        <f t="shared" si="105"/>
        <v>0</v>
      </c>
      <c r="X339" s="45" t="s">
        <v>988</v>
      </c>
      <c r="Y339" s="43"/>
      <c r="Z339" s="43"/>
      <c r="AA339" s="43"/>
      <c r="AB339" s="43"/>
      <c r="AC339" s="43"/>
    </row>
    <row r="340" spans="1:29" ht="12.9" customHeight="1">
      <c r="A340" s="272">
        <v>45712</v>
      </c>
      <c r="B340" s="111" t="s">
        <v>244</v>
      </c>
      <c r="C340" s="111" t="s">
        <v>1266</v>
      </c>
      <c r="D340" s="111" t="s">
        <v>1274</v>
      </c>
      <c r="E340" s="111"/>
      <c r="F340" s="111">
        <v>1</v>
      </c>
      <c r="G340" s="111"/>
      <c r="H340" s="111">
        <v>20</v>
      </c>
      <c r="I340" s="116">
        <v>20</v>
      </c>
      <c r="J340" s="118"/>
      <c r="K340" s="33"/>
      <c r="L340" s="44">
        <f t="shared" si="102"/>
        <v>1</v>
      </c>
      <c r="M340" s="33" t="str">
        <f t="shared" si="103"/>
        <v>45712Container q'ty</v>
      </c>
      <c r="N340" s="33" t="str">
        <f t="shared" si="104"/>
        <v xml:space="preserve">45712Pallet </v>
      </c>
      <c r="O340" s="39">
        <v>20</v>
      </c>
      <c r="P340" s="33" t="s">
        <v>202</v>
      </c>
      <c r="Q340" s="168" t="s">
        <v>786</v>
      </c>
      <c r="R340" s="169"/>
      <c r="S340" s="39"/>
      <c r="T340" s="119" t="s">
        <v>1260</v>
      </c>
      <c r="U340" s="258"/>
      <c r="V340" s="262"/>
      <c r="W340" s="258">
        <f t="shared" si="105"/>
        <v>0</v>
      </c>
      <c r="X340" s="45" t="s">
        <v>989</v>
      </c>
      <c r="Y340" s="43"/>
      <c r="Z340" s="43"/>
      <c r="AA340" s="43"/>
      <c r="AB340" s="43"/>
      <c r="AC340" s="43"/>
    </row>
    <row r="341" spans="1:29" ht="12.9" customHeight="1">
      <c r="A341" s="272">
        <v>45712</v>
      </c>
      <c r="B341" s="111" t="s">
        <v>244</v>
      </c>
      <c r="C341" s="111" t="s">
        <v>1267</v>
      </c>
      <c r="D341" s="111" t="s">
        <v>1275</v>
      </c>
      <c r="E341" s="111"/>
      <c r="F341" s="111">
        <v>1</v>
      </c>
      <c r="G341" s="111"/>
      <c r="H341" s="111">
        <v>20</v>
      </c>
      <c r="I341" s="116">
        <v>20</v>
      </c>
      <c r="J341" s="118"/>
      <c r="K341" s="33"/>
      <c r="L341" s="44">
        <f t="shared" si="102"/>
        <v>1</v>
      </c>
      <c r="M341" s="33" t="str">
        <f t="shared" si="103"/>
        <v>45712Container q'ty</v>
      </c>
      <c r="N341" s="33" t="str">
        <f t="shared" si="104"/>
        <v xml:space="preserve">45712Pallet </v>
      </c>
      <c r="O341" s="39">
        <v>20</v>
      </c>
      <c r="P341" s="33" t="s">
        <v>202</v>
      </c>
      <c r="Q341" s="168" t="s">
        <v>786</v>
      </c>
      <c r="R341" s="169"/>
      <c r="S341" s="39"/>
      <c r="T341" s="119" t="s">
        <v>1260</v>
      </c>
      <c r="U341" s="258"/>
      <c r="V341" s="262"/>
      <c r="W341" s="258">
        <f t="shared" si="105"/>
        <v>0</v>
      </c>
      <c r="X341" s="45" t="s">
        <v>1209</v>
      </c>
      <c r="Y341" s="43"/>
      <c r="Z341" s="43"/>
      <c r="AA341" s="43"/>
      <c r="AB341" s="43"/>
      <c r="AC341" s="43"/>
    </row>
    <row r="342" spans="1:29" ht="12.9" customHeight="1">
      <c r="A342" s="272">
        <v>45712</v>
      </c>
      <c r="B342" s="111" t="s">
        <v>244</v>
      </c>
      <c r="C342" s="111" t="s">
        <v>1319</v>
      </c>
      <c r="D342" s="111" t="s">
        <v>1276</v>
      </c>
      <c r="E342" s="111"/>
      <c r="F342" s="111">
        <v>1</v>
      </c>
      <c r="G342" s="111"/>
      <c r="H342" s="111">
        <v>20</v>
      </c>
      <c r="I342" s="116">
        <v>20</v>
      </c>
      <c r="J342" s="118"/>
      <c r="K342" s="33"/>
      <c r="L342" s="44">
        <f t="shared" si="102"/>
        <v>1</v>
      </c>
      <c r="M342" s="33" t="str">
        <f t="shared" si="103"/>
        <v>45712Container q'ty</v>
      </c>
      <c r="N342" s="33" t="str">
        <f t="shared" si="104"/>
        <v xml:space="preserve">45712Pallet </v>
      </c>
      <c r="O342" s="39">
        <v>20</v>
      </c>
      <c r="P342" s="33" t="s">
        <v>202</v>
      </c>
      <c r="Q342" s="168" t="s">
        <v>786</v>
      </c>
      <c r="R342" s="169"/>
      <c r="S342" s="39"/>
      <c r="T342" s="119" t="s">
        <v>1260</v>
      </c>
      <c r="U342" s="258"/>
      <c r="V342" s="262"/>
      <c r="W342" s="258">
        <f t="shared" si="105"/>
        <v>0</v>
      </c>
      <c r="X342" s="45" t="s">
        <v>1210</v>
      </c>
      <c r="Y342" s="43"/>
      <c r="Z342" s="43"/>
      <c r="AA342" s="43"/>
      <c r="AB342" s="43"/>
      <c r="AC342" s="43"/>
    </row>
    <row r="343" spans="1:29" ht="12.9" customHeight="1">
      <c r="A343" s="272">
        <v>45712</v>
      </c>
      <c r="B343" s="111" t="s">
        <v>244</v>
      </c>
      <c r="C343" s="111" t="s">
        <v>1268</v>
      </c>
      <c r="D343" s="111" t="s">
        <v>1277</v>
      </c>
      <c r="E343" s="111"/>
      <c r="F343" s="111">
        <v>1</v>
      </c>
      <c r="G343" s="111"/>
      <c r="H343" s="111">
        <v>20</v>
      </c>
      <c r="I343" s="116">
        <v>20</v>
      </c>
      <c r="J343" s="118"/>
      <c r="K343" s="33"/>
      <c r="L343" s="44">
        <f t="shared" si="102"/>
        <v>1</v>
      </c>
      <c r="M343" s="33" t="str">
        <f t="shared" si="103"/>
        <v>45712Container q'ty</v>
      </c>
      <c r="N343" s="33" t="str">
        <f t="shared" si="104"/>
        <v xml:space="preserve">45712Pallet </v>
      </c>
      <c r="O343" s="39">
        <v>20</v>
      </c>
      <c r="P343" s="33" t="s">
        <v>202</v>
      </c>
      <c r="Q343" s="168" t="s">
        <v>786</v>
      </c>
      <c r="R343" s="169"/>
      <c r="S343" s="39"/>
      <c r="T343" s="119" t="s">
        <v>1260</v>
      </c>
      <c r="U343" s="258"/>
      <c r="V343" s="262"/>
      <c r="W343" s="258">
        <f t="shared" si="105"/>
        <v>0</v>
      </c>
      <c r="X343" s="45" t="s">
        <v>1211</v>
      </c>
      <c r="Y343" s="43"/>
      <c r="Z343" s="43"/>
      <c r="AA343" s="43"/>
      <c r="AB343" s="43"/>
      <c r="AC343" s="43"/>
    </row>
    <row r="344" spans="1:29" ht="12.9" customHeight="1">
      <c r="A344" s="272">
        <v>45712</v>
      </c>
      <c r="B344" s="111" t="s">
        <v>244</v>
      </c>
      <c r="C344" s="111" t="s">
        <v>1269</v>
      </c>
      <c r="D344" s="111" t="s">
        <v>1278</v>
      </c>
      <c r="E344" s="111"/>
      <c r="F344" s="111">
        <v>1</v>
      </c>
      <c r="G344" s="111"/>
      <c r="H344" s="111">
        <v>20</v>
      </c>
      <c r="I344" s="116">
        <v>20</v>
      </c>
      <c r="J344" s="118"/>
      <c r="K344" s="33"/>
      <c r="L344" s="44">
        <f t="shared" si="102"/>
        <v>1</v>
      </c>
      <c r="M344" s="33" t="str">
        <f t="shared" si="103"/>
        <v>45712Container q'ty</v>
      </c>
      <c r="N344" s="33" t="str">
        <f t="shared" si="104"/>
        <v xml:space="preserve">45712Pallet </v>
      </c>
      <c r="O344" s="39">
        <v>20</v>
      </c>
      <c r="P344" s="33" t="s">
        <v>202</v>
      </c>
      <c r="Q344" s="168" t="s">
        <v>786</v>
      </c>
      <c r="R344" s="169"/>
      <c r="S344" s="39"/>
      <c r="T344" s="119" t="s">
        <v>1260</v>
      </c>
      <c r="U344" s="258"/>
      <c r="V344" s="262"/>
      <c r="W344" s="258">
        <f t="shared" si="105"/>
        <v>0</v>
      </c>
      <c r="X344" s="45" t="s">
        <v>1287</v>
      </c>
      <c r="Y344" s="43"/>
      <c r="Z344" s="43"/>
      <c r="AA344" s="43"/>
      <c r="AB344" s="43"/>
      <c r="AC344" s="43"/>
    </row>
    <row r="345" spans="1:29" ht="12.9" customHeight="1">
      <c r="A345" s="272">
        <v>45712</v>
      </c>
      <c r="B345" s="111" t="s">
        <v>244</v>
      </c>
      <c r="C345" s="111" t="s">
        <v>1270</v>
      </c>
      <c r="D345" s="111" t="s">
        <v>1279</v>
      </c>
      <c r="E345" s="111"/>
      <c r="F345" s="111">
        <v>1</v>
      </c>
      <c r="G345" s="111"/>
      <c r="H345" s="111">
        <v>20</v>
      </c>
      <c r="I345" s="116">
        <v>20</v>
      </c>
      <c r="J345" s="118"/>
      <c r="K345" s="33"/>
      <c r="L345" s="44">
        <f t="shared" si="102"/>
        <v>1</v>
      </c>
      <c r="M345" s="33" t="str">
        <f t="shared" si="103"/>
        <v>45712Container q'ty</v>
      </c>
      <c r="N345" s="33" t="str">
        <f t="shared" si="104"/>
        <v xml:space="preserve">45712Pallet </v>
      </c>
      <c r="O345" s="39">
        <v>20</v>
      </c>
      <c r="P345" s="33" t="s">
        <v>202</v>
      </c>
      <c r="Q345" s="168" t="s">
        <v>786</v>
      </c>
      <c r="R345" s="169"/>
      <c r="S345" s="39"/>
      <c r="T345" s="119" t="s">
        <v>1260</v>
      </c>
      <c r="U345" s="258"/>
      <c r="V345" s="262"/>
      <c r="W345" s="258">
        <f t="shared" ref="W345:W371" si="106">IFERROR(U345/V345,0)</f>
        <v>0</v>
      </c>
      <c r="X345" s="45" t="s">
        <v>1289</v>
      </c>
      <c r="Y345" s="43"/>
      <c r="Z345" s="43"/>
      <c r="AA345" s="43"/>
      <c r="AB345" s="43"/>
      <c r="AC345" s="43"/>
    </row>
    <row r="346" spans="1:29" ht="12.9" customHeight="1">
      <c r="A346" s="272">
        <v>45712</v>
      </c>
      <c r="B346" s="111" t="s">
        <v>244</v>
      </c>
      <c r="C346" s="111" t="s">
        <v>1318</v>
      </c>
      <c r="D346" s="111" t="s">
        <v>1280</v>
      </c>
      <c r="E346" s="111"/>
      <c r="F346" s="111">
        <v>1</v>
      </c>
      <c r="G346" s="111"/>
      <c r="H346" s="111">
        <v>20</v>
      </c>
      <c r="I346" s="116">
        <v>20</v>
      </c>
      <c r="J346" s="118"/>
      <c r="K346" s="33"/>
      <c r="L346" s="44">
        <f t="shared" si="102"/>
        <v>1</v>
      </c>
      <c r="M346" s="33" t="str">
        <f t="shared" si="103"/>
        <v>45712Container q'ty</v>
      </c>
      <c r="N346" s="33" t="str">
        <f t="shared" si="104"/>
        <v xml:space="preserve">45712Pallet </v>
      </c>
      <c r="O346" s="39">
        <v>20</v>
      </c>
      <c r="P346" s="33" t="s">
        <v>202</v>
      </c>
      <c r="Q346" s="168" t="s">
        <v>786</v>
      </c>
      <c r="R346" s="169"/>
      <c r="S346" s="39"/>
      <c r="T346" s="119" t="s">
        <v>1260</v>
      </c>
      <c r="U346" s="258"/>
      <c r="V346" s="262"/>
      <c r="W346" s="258">
        <f t="shared" si="106"/>
        <v>0</v>
      </c>
      <c r="X346" s="45" t="s">
        <v>1288</v>
      </c>
      <c r="Y346" s="43"/>
      <c r="Z346" s="43"/>
      <c r="AA346" s="43"/>
      <c r="AB346" s="43"/>
      <c r="AC346" s="43"/>
    </row>
    <row r="347" spans="1:29" ht="12.9" customHeight="1">
      <c r="A347" s="272">
        <v>45713</v>
      </c>
      <c r="B347" s="111" t="s">
        <v>195</v>
      </c>
      <c r="C347" s="111" t="s">
        <v>1244</v>
      </c>
      <c r="D347" s="111" t="s">
        <v>1153</v>
      </c>
      <c r="E347" s="111"/>
      <c r="F347" s="111">
        <v>1</v>
      </c>
      <c r="G347" s="111"/>
      <c r="H347" s="111">
        <v>15</v>
      </c>
      <c r="I347" s="111">
        <v>15</v>
      </c>
      <c r="J347" s="118"/>
      <c r="K347" s="33"/>
      <c r="L347" s="44">
        <f t="shared" ref="L347:L355" si="107">SUM(E347:F347)</f>
        <v>1</v>
      </c>
      <c r="M347" s="33" t="str">
        <f t="shared" si="103"/>
        <v>45713Container q'ty</v>
      </c>
      <c r="N347" s="33" t="str">
        <f t="shared" si="104"/>
        <v xml:space="preserve">45713Pallet </v>
      </c>
      <c r="O347" s="39">
        <v>20</v>
      </c>
      <c r="P347" s="33" t="s">
        <v>202</v>
      </c>
      <c r="Q347" s="168" t="s">
        <v>1143</v>
      </c>
      <c r="R347" s="169"/>
      <c r="S347" s="39"/>
      <c r="T347" s="119" t="s">
        <v>1162</v>
      </c>
      <c r="U347" s="258"/>
      <c r="V347" s="262"/>
      <c r="W347" s="258">
        <f t="shared" si="106"/>
        <v>0</v>
      </c>
      <c r="X347" s="45"/>
      <c r="Y347" s="43"/>
      <c r="Z347" s="43"/>
      <c r="AA347" s="43"/>
      <c r="AB347" s="43"/>
      <c r="AC347" s="43"/>
    </row>
    <row r="348" spans="1:29" ht="12.9" customHeight="1">
      <c r="A348" s="272">
        <v>45713</v>
      </c>
      <c r="B348" s="111" t="s">
        <v>1151</v>
      </c>
      <c r="C348" s="111" t="s">
        <v>1244</v>
      </c>
      <c r="D348" s="111" t="s">
        <v>1153</v>
      </c>
      <c r="E348" s="111"/>
      <c r="F348" s="151"/>
      <c r="G348" s="111"/>
      <c r="H348" s="111">
        <v>5</v>
      </c>
      <c r="I348" s="111">
        <v>5</v>
      </c>
      <c r="J348" s="118"/>
      <c r="K348" s="33"/>
      <c r="L348" s="44">
        <f t="shared" si="107"/>
        <v>0</v>
      </c>
      <c r="M348" s="33" t="str">
        <f t="shared" si="103"/>
        <v>45713Container q'ty</v>
      </c>
      <c r="N348" s="33" t="str">
        <f t="shared" si="104"/>
        <v xml:space="preserve">45713Pallet </v>
      </c>
      <c r="O348" s="39"/>
      <c r="P348" s="33" t="s">
        <v>202</v>
      </c>
      <c r="Q348" s="168" t="s">
        <v>1158</v>
      </c>
      <c r="R348" s="169"/>
      <c r="S348" s="39"/>
      <c r="T348" s="119" t="s">
        <v>1162</v>
      </c>
      <c r="U348" s="258"/>
      <c r="V348" s="262"/>
      <c r="W348" s="258">
        <f t="shared" si="106"/>
        <v>0</v>
      </c>
      <c r="X348" s="45"/>
      <c r="Y348" s="43"/>
      <c r="Z348" s="43"/>
      <c r="AA348" s="43"/>
      <c r="AB348" s="43"/>
      <c r="AC348" s="43"/>
    </row>
    <row r="349" spans="1:29" ht="12.9" customHeight="1">
      <c r="A349" s="272">
        <v>45713</v>
      </c>
      <c r="B349" s="111" t="s">
        <v>1151</v>
      </c>
      <c r="C349" s="111" t="s">
        <v>1245</v>
      </c>
      <c r="D349" s="111" t="s">
        <v>1154</v>
      </c>
      <c r="E349" s="111"/>
      <c r="F349" s="111">
        <v>1</v>
      </c>
      <c r="G349" s="111"/>
      <c r="H349" s="111">
        <v>18</v>
      </c>
      <c r="I349" s="111">
        <v>18</v>
      </c>
      <c r="J349" s="118"/>
      <c r="K349" s="33"/>
      <c r="L349" s="44">
        <f t="shared" si="107"/>
        <v>1</v>
      </c>
      <c r="M349" s="33" t="str">
        <f t="shared" si="103"/>
        <v>45713Container q'ty</v>
      </c>
      <c r="N349" s="33" t="str">
        <f t="shared" si="104"/>
        <v xml:space="preserve">45713Pallet </v>
      </c>
      <c r="O349" s="39">
        <v>20</v>
      </c>
      <c r="P349" s="33" t="s">
        <v>202</v>
      </c>
      <c r="Q349" s="168" t="s">
        <v>1143</v>
      </c>
      <c r="R349" s="169"/>
      <c r="S349" s="39"/>
      <c r="T349" s="119" t="s">
        <v>1162</v>
      </c>
      <c r="U349" s="258"/>
      <c r="V349" s="262"/>
      <c r="W349" s="258">
        <f t="shared" si="106"/>
        <v>0</v>
      </c>
      <c r="X349" s="45"/>
      <c r="Y349" s="43"/>
      <c r="Z349" s="43"/>
      <c r="AA349" s="43"/>
      <c r="AB349" s="43"/>
      <c r="AC349" s="43"/>
    </row>
    <row r="350" spans="1:29" ht="12.9" customHeight="1">
      <c r="A350" s="272">
        <v>45713</v>
      </c>
      <c r="B350" s="111" t="s">
        <v>1151</v>
      </c>
      <c r="C350" s="111" t="s">
        <v>1245</v>
      </c>
      <c r="D350" s="111" t="s">
        <v>1154</v>
      </c>
      <c r="E350" s="111"/>
      <c r="F350" s="151"/>
      <c r="G350" s="111"/>
      <c r="H350" s="111">
        <v>2</v>
      </c>
      <c r="I350" s="111">
        <v>2</v>
      </c>
      <c r="J350" s="118"/>
      <c r="K350" s="33"/>
      <c r="L350" s="44">
        <f t="shared" si="107"/>
        <v>0</v>
      </c>
      <c r="M350" s="33" t="str">
        <f t="shared" si="103"/>
        <v>45713Container q'ty</v>
      </c>
      <c r="N350" s="33" t="str">
        <f t="shared" si="104"/>
        <v xml:space="preserve">45713Pallet </v>
      </c>
      <c r="O350" s="39"/>
      <c r="P350" s="33" t="s">
        <v>202</v>
      </c>
      <c r="Q350" s="168" t="s">
        <v>1159</v>
      </c>
      <c r="R350" s="169"/>
      <c r="S350" s="39"/>
      <c r="T350" s="119" t="s">
        <v>1162</v>
      </c>
      <c r="U350" s="258"/>
      <c r="V350" s="262"/>
      <c r="W350" s="258">
        <f t="shared" si="106"/>
        <v>0</v>
      </c>
      <c r="X350" s="45"/>
      <c r="Y350" s="43"/>
      <c r="Z350" s="43"/>
      <c r="AA350" s="43"/>
      <c r="AB350" s="43"/>
      <c r="AC350" s="43"/>
    </row>
    <row r="351" spans="1:29" ht="12.9" customHeight="1">
      <c r="A351" s="272">
        <v>45713</v>
      </c>
      <c r="B351" s="111" t="s">
        <v>1151</v>
      </c>
      <c r="C351" s="111" t="s">
        <v>1246</v>
      </c>
      <c r="D351" s="111" t="s">
        <v>1155</v>
      </c>
      <c r="E351" s="111"/>
      <c r="F351" s="111">
        <v>1</v>
      </c>
      <c r="G351" s="111"/>
      <c r="H351" s="111">
        <v>19</v>
      </c>
      <c r="I351" s="111">
        <v>19</v>
      </c>
      <c r="J351" s="118"/>
      <c r="K351" s="33"/>
      <c r="L351" s="44">
        <f t="shared" si="107"/>
        <v>1</v>
      </c>
      <c r="M351" s="33" t="str">
        <f t="shared" si="103"/>
        <v>45713Container q'ty</v>
      </c>
      <c r="N351" s="33" t="str">
        <f t="shared" si="104"/>
        <v xml:space="preserve">45713Pallet </v>
      </c>
      <c r="O351" s="39">
        <v>20</v>
      </c>
      <c r="P351" s="33" t="s">
        <v>202</v>
      </c>
      <c r="Q351" s="168" t="s">
        <v>1143</v>
      </c>
      <c r="R351" s="169"/>
      <c r="S351" s="39"/>
      <c r="T351" s="119" t="s">
        <v>1162</v>
      </c>
      <c r="U351" s="258"/>
      <c r="V351" s="262"/>
      <c r="W351" s="258">
        <f t="shared" si="106"/>
        <v>0</v>
      </c>
      <c r="X351" s="45"/>
      <c r="Y351" s="43"/>
      <c r="Z351" s="43"/>
      <c r="AA351" s="43"/>
      <c r="AB351" s="43"/>
      <c r="AC351" s="43"/>
    </row>
    <row r="352" spans="1:29" ht="12.9" customHeight="1">
      <c r="A352" s="272">
        <v>45713</v>
      </c>
      <c r="B352" s="111" t="s">
        <v>1151</v>
      </c>
      <c r="C352" s="111" t="s">
        <v>1246</v>
      </c>
      <c r="D352" s="111" t="s">
        <v>1155</v>
      </c>
      <c r="E352" s="111"/>
      <c r="F352" s="151"/>
      <c r="G352" s="111"/>
      <c r="H352" s="111">
        <v>1</v>
      </c>
      <c r="I352" s="111">
        <v>1</v>
      </c>
      <c r="J352" s="118"/>
      <c r="K352" s="33"/>
      <c r="L352" s="44">
        <f t="shared" si="107"/>
        <v>0</v>
      </c>
      <c r="M352" s="33" t="str">
        <f t="shared" si="103"/>
        <v>45713Container q'ty</v>
      </c>
      <c r="N352" s="33" t="str">
        <f t="shared" si="104"/>
        <v xml:space="preserve">45713Pallet </v>
      </c>
      <c r="O352" s="39"/>
      <c r="P352" s="33" t="s">
        <v>202</v>
      </c>
      <c r="Q352" s="168" t="s">
        <v>1160</v>
      </c>
      <c r="R352" s="169"/>
      <c r="S352" s="39"/>
      <c r="T352" s="119" t="s">
        <v>1162</v>
      </c>
      <c r="U352" s="258"/>
      <c r="V352" s="262"/>
      <c r="W352" s="258">
        <f t="shared" si="106"/>
        <v>0</v>
      </c>
      <c r="X352" s="45"/>
      <c r="Y352" s="43"/>
      <c r="Z352" s="43"/>
      <c r="AA352" s="43"/>
      <c r="AB352" s="43"/>
      <c r="AC352" s="43"/>
    </row>
    <row r="353" spans="1:29" ht="12.9" customHeight="1">
      <c r="A353" s="272">
        <v>45713</v>
      </c>
      <c r="B353" s="111" t="s">
        <v>1151</v>
      </c>
      <c r="C353" s="111" t="s">
        <v>1247</v>
      </c>
      <c r="D353" s="111" t="s">
        <v>1156</v>
      </c>
      <c r="E353" s="111"/>
      <c r="F353" s="111">
        <v>1</v>
      </c>
      <c r="G353" s="111"/>
      <c r="H353" s="111">
        <v>19</v>
      </c>
      <c r="I353" s="111">
        <v>19</v>
      </c>
      <c r="J353" s="118"/>
      <c r="K353" s="33"/>
      <c r="L353" s="44">
        <f t="shared" si="107"/>
        <v>1</v>
      </c>
      <c r="M353" s="33" t="str">
        <f t="shared" si="103"/>
        <v>45713Container q'ty</v>
      </c>
      <c r="N353" s="33" t="str">
        <f t="shared" si="104"/>
        <v xml:space="preserve">45713Pallet </v>
      </c>
      <c r="O353" s="39">
        <v>20</v>
      </c>
      <c r="P353" s="33" t="s">
        <v>202</v>
      </c>
      <c r="Q353" s="168" t="s">
        <v>1143</v>
      </c>
      <c r="R353" s="169"/>
      <c r="S353" s="39"/>
      <c r="T353" s="119" t="s">
        <v>1162</v>
      </c>
      <c r="U353" s="258"/>
      <c r="V353" s="262"/>
      <c r="W353" s="258">
        <f t="shared" si="106"/>
        <v>0</v>
      </c>
      <c r="X353" s="45"/>
      <c r="Y353" s="43"/>
      <c r="Z353" s="43"/>
      <c r="AA353" s="43"/>
      <c r="AB353" s="43"/>
      <c r="AC353" s="43"/>
    </row>
    <row r="354" spans="1:29" ht="12.9" customHeight="1">
      <c r="A354" s="272">
        <v>45713</v>
      </c>
      <c r="B354" s="111" t="s">
        <v>1151</v>
      </c>
      <c r="C354" s="111" t="s">
        <v>1247</v>
      </c>
      <c r="D354" s="111" t="s">
        <v>1156</v>
      </c>
      <c r="E354" s="111"/>
      <c r="F354" s="151"/>
      <c r="G354" s="111"/>
      <c r="H354" s="111">
        <v>1</v>
      </c>
      <c r="I354" s="111">
        <v>1</v>
      </c>
      <c r="J354" s="118"/>
      <c r="K354" s="33"/>
      <c r="L354" s="44">
        <f t="shared" si="107"/>
        <v>0</v>
      </c>
      <c r="M354" s="33" t="str">
        <f t="shared" si="103"/>
        <v>45713Container q'ty</v>
      </c>
      <c r="N354" s="33" t="str">
        <f t="shared" si="104"/>
        <v xml:space="preserve">45713Pallet </v>
      </c>
      <c r="O354" s="39"/>
      <c r="P354" s="33" t="s">
        <v>202</v>
      </c>
      <c r="Q354" s="168" t="s">
        <v>1161</v>
      </c>
      <c r="R354" s="169"/>
      <c r="S354" s="39"/>
      <c r="T354" s="119" t="s">
        <v>1162</v>
      </c>
      <c r="U354" s="258"/>
      <c r="V354" s="262"/>
      <c r="W354" s="258">
        <f t="shared" si="106"/>
        <v>0</v>
      </c>
      <c r="X354" s="45"/>
      <c r="Y354" s="43"/>
      <c r="Z354" s="43"/>
      <c r="AA354" s="43"/>
      <c r="AB354" s="43"/>
      <c r="AC354" s="43"/>
    </row>
    <row r="355" spans="1:29" ht="12.9" customHeight="1">
      <c r="A355" s="272">
        <v>45713</v>
      </c>
      <c r="B355" s="111" t="s">
        <v>1151</v>
      </c>
      <c r="C355" s="111" t="s">
        <v>1248</v>
      </c>
      <c r="D355" s="111" t="s">
        <v>1157</v>
      </c>
      <c r="E355" s="111"/>
      <c r="F355" s="111">
        <v>1</v>
      </c>
      <c r="G355" s="111"/>
      <c r="H355" s="111">
        <v>20</v>
      </c>
      <c r="I355" s="111">
        <v>20</v>
      </c>
      <c r="J355" s="118"/>
      <c r="K355" s="33"/>
      <c r="L355" s="44">
        <f t="shared" si="107"/>
        <v>1</v>
      </c>
      <c r="M355" s="33" t="str">
        <f t="shared" si="103"/>
        <v>45713Container q'ty</v>
      </c>
      <c r="N355" s="33" t="str">
        <f t="shared" si="104"/>
        <v xml:space="preserve">45713Pallet </v>
      </c>
      <c r="O355" s="39">
        <v>20</v>
      </c>
      <c r="P355" s="33" t="s">
        <v>202</v>
      </c>
      <c r="Q355" s="168" t="s">
        <v>1146</v>
      </c>
      <c r="R355" s="169"/>
      <c r="S355" s="39"/>
      <c r="T355" s="119" t="s">
        <v>1162</v>
      </c>
      <c r="U355" s="258"/>
      <c r="V355" s="262"/>
      <c r="W355" s="258">
        <f t="shared" si="106"/>
        <v>0</v>
      </c>
      <c r="X355" s="45"/>
      <c r="Y355" s="43"/>
      <c r="Z355" s="43"/>
      <c r="AA355" s="43"/>
      <c r="AB355" s="43"/>
      <c r="AC355" s="43"/>
    </row>
    <row r="356" spans="1:29" ht="12.9" customHeight="1">
      <c r="A356" s="272">
        <v>45713</v>
      </c>
      <c r="B356" s="111" t="s">
        <v>244</v>
      </c>
      <c r="C356" s="111" t="s">
        <v>1271</v>
      </c>
      <c r="D356" s="111" t="s">
        <v>1281</v>
      </c>
      <c r="E356" s="111"/>
      <c r="F356" s="111">
        <v>1</v>
      </c>
      <c r="G356" s="111"/>
      <c r="H356" s="111">
        <v>20</v>
      </c>
      <c r="I356" s="116">
        <v>20</v>
      </c>
      <c r="J356" s="118"/>
      <c r="K356" s="33"/>
      <c r="L356" s="44">
        <f t="shared" ref="L356:L369" si="108">SUM(E356:F356)</f>
        <v>1</v>
      </c>
      <c r="M356" s="33" t="str">
        <f t="shared" si="103"/>
        <v>45713Container q'ty</v>
      </c>
      <c r="N356" s="33" t="str">
        <f t="shared" si="104"/>
        <v xml:space="preserve">45713Pallet </v>
      </c>
      <c r="O356" s="39">
        <v>20</v>
      </c>
      <c r="P356" s="33" t="s">
        <v>202</v>
      </c>
      <c r="Q356" s="168" t="s">
        <v>786</v>
      </c>
      <c r="R356" s="169"/>
      <c r="S356" s="39"/>
      <c r="T356" s="119" t="s">
        <v>1260</v>
      </c>
      <c r="U356" s="258"/>
      <c r="V356" s="262"/>
      <c r="W356" s="258">
        <f t="shared" si="106"/>
        <v>0</v>
      </c>
      <c r="X356" s="45"/>
      <c r="Y356" s="43"/>
      <c r="Z356" s="43"/>
      <c r="AA356" s="43"/>
      <c r="AB356" s="43"/>
      <c r="AC356" s="43"/>
    </row>
    <row r="357" spans="1:29" ht="12.9" customHeight="1">
      <c r="A357" s="272">
        <v>45713</v>
      </c>
      <c r="B357" s="111" t="s">
        <v>244</v>
      </c>
      <c r="C357" s="111" t="s">
        <v>1272</v>
      </c>
      <c r="D357" s="111" t="s">
        <v>1282</v>
      </c>
      <c r="E357" s="111"/>
      <c r="F357" s="111">
        <v>1</v>
      </c>
      <c r="G357" s="111"/>
      <c r="H357" s="111">
        <v>20</v>
      </c>
      <c r="I357" s="116">
        <v>20</v>
      </c>
      <c r="J357" s="118"/>
      <c r="K357" s="33"/>
      <c r="L357" s="44">
        <f t="shared" si="108"/>
        <v>1</v>
      </c>
      <c r="M357" s="33" t="str">
        <f t="shared" si="103"/>
        <v>45713Container q'ty</v>
      </c>
      <c r="N357" s="33" t="str">
        <f t="shared" si="104"/>
        <v xml:space="preserve">45713Pallet </v>
      </c>
      <c r="O357" s="39">
        <v>20</v>
      </c>
      <c r="P357" s="33" t="s">
        <v>202</v>
      </c>
      <c r="Q357" s="168" t="s">
        <v>786</v>
      </c>
      <c r="R357" s="169"/>
      <c r="S357" s="39"/>
      <c r="T357" s="119" t="s">
        <v>1260</v>
      </c>
      <c r="U357" s="258"/>
      <c r="V357" s="262"/>
      <c r="W357" s="258">
        <f t="shared" si="106"/>
        <v>0</v>
      </c>
      <c r="X357" s="45"/>
      <c r="Y357" s="43"/>
      <c r="Z357" s="43"/>
      <c r="AA357" s="43"/>
      <c r="AB357" s="43"/>
      <c r="AC357" s="43"/>
    </row>
    <row r="358" spans="1:29" ht="12.9" customHeight="1">
      <c r="A358" s="272">
        <v>45713</v>
      </c>
      <c r="B358" s="111" t="s">
        <v>383</v>
      </c>
      <c r="C358" s="111" t="s">
        <v>1307</v>
      </c>
      <c r="D358" s="275" t="s">
        <v>1308</v>
      </c>
      <c r="E358" s="111"/>
      <c r="F358" s="111">
        <v>1</v>
      </c>
      <c r="G358" s="111"/>
      <c r="H358" s="111">
        <v>14</v>
      </c>
      <c r="I358" s="117">
        <v>890</v>
      </c>
      <c r="J358" s="118"/>
      <c r="K358" s="33"/>
      <c r="L358" s="44">
        <f t="shared" si="108"/>
        <v>1</v>
      </c>
      <c r="M358" s="33" t="str">
        <f t="shared" si="103"/>
        <v>45713Container q'ty</v>
      </c>
      <c r="N358" s="33" t="str">
        <f t="shared" si="104"/>
        <v>45713bulk</v>
      </c>
      <c r="O358" s="39">
        <v>240</v>
      </c>
      <c r="P358" s="235" t="s">
        <v>201</v>
      </c>
      <c r="Q358" s="168" t="s">
        <v>544</v>
      </c>
      <c r="R358" s="169"/>
      <c r="S358" s="39"/>
      <c r="T358" s="119" t="s">
        <v>1306</v>
      </c>
      <c r="U358" s="258">
        <v>7864</v>
      </c>
      <c r="V358" s="262">
        <v>990</v>
      </c>
      <c r="W358" s="258">
        <f t="shared" si="106"/>
        <v>7.9434343434343431</v>
      </c>
      <c r="X358" s="45"/>
      <c r="Y358" s="43"/>
      <c r="Z358" s="43"/>
      <c r="AA358" s="43"/>
      <c r="AB358" s="43"/>
      <c r="AC358" s="43"/>
    </row>
    <row r="359" spans="1:29" ht="12.9" customHeight="1">
      <c r="A359" s="272">
        <v>45713</v>
      </c>
      <c r="B359" s="111" t="s">
        <v>383</v>
      </c>
      <c r="C359" s="111" t="s">
        <v>1307</v>
      </c>
      <c r="D359" s="275" t="s">
        <v>1308</v>
      </c>
      <c r="E359" s="111"/>
      <c r="F359" s="151"/>
      <c r="G359" s="111"/>
      <c r="H359" s="111">
        <v>2</v>
      </c>
      <c r="I359" s="117">
        <v>100</v>
      </c>
      <c r="J359" s="118"/>
      <c r="K359" s="33"/>
      <c r="L359" s="44">
        <f t="shared" si="108"/>
        <v>0</v>
      </c>
      <c r="M359" s="33" t="str">
        <f t="shared" si="103"/>
        <v>45713Container q'ty</v>
      </c>
      <c r="N359" s="33" t="str">
        <f t="shared" si="104"/>
        <v>45713bulk</v>
      </c>
      <c r="O359" s="39">
        <v>240</v>
      </c>
      <c r="P359" s="235" t="s">
        <v>201</v>
      </c>
      <c r="Q359" s="168" t="s">
        <v>1305</v>
      </c>
      <c r="R359" s="169"/>
      <c r="S359" s="39"/>
      <c r="T359" s="119" t="s">
        <v>1306</v>
      </c>
      <c r="U359" s="258"/>
      <c r="V359" s="262"/>
      <c r="W359" s="258">
        <f t="shared" si="106"/>
        <v>0</v>
      </c>
      <c r="X359" s="45"/>
      <c r="Y359" s="43"/>
      <c r="Z359" s="43"/>
      <c r="AA359" s="43"/>
      <c r="AB359" s="43"/>
      <c r="AC359" s="43"/>
    </row>
    <row r="360" spans="1:29" ht="12.9" customHeight="1">
      <c r="A360" s="272">
        <v>45713</v>
      </c>
      <c r="B360" s="111" t="s">
        <v>383</v>
      </c>
      <c r="C360" s="111" t="s">
        <v>1325</v>
      </c>
      <c r="D360" s="275" t="s">
        <v>1326</v>
      </c>
      <c r="E360" s="111"/>
      <c r="F360" s="111">
        <v>1</v>
      </c>
      <c r="G360" s="111"/>
      <c r="H360" s="111">
        <v>10</v>
      </c>
      <c r="I360" s="117">
        <v>800</v>
      </c>
      <c r="J360" s="118"/>
      <c r="K360" s="33"/>
      <c r="L360" s="44">
        <f t="shared" si="108"/>
        <v>1</v>
      </c>
      <c r="M360" s="33" t="str">
        <f t="shared" si="103"/>
        <v>45713Container q'ty</v>
      </c>
      <c r="N360" s="33" t="str">
        <f t="shared" si="104"/>
        <v>45713bulk</v>
      </c>
      <c r="O360" s="39">
        <v>240</v>
      </c>
      <c r="P360" s="235" t="s">
        <v>201</v>
      </c>
      <c r="Q360" s="168" t="s">
        <v>384</v>
      </c>
      <c r="R360" s="169"/>
      <c r="S360" s="39"/>
      <c r="T360" s="119" t="s">
        <v>1324</v>
      </c>
      <c r="U360" s="258">
        <v>23915.94</v>
      </c>
      <c r="V360" s="262">
        <v>1711</v>
      </c>
      <c r="W360" s="258">
        <f t="shared" si="106"/>
        <v>13.977755698421975</v>
      </c>
      <c r="X360" s="45"/>
      <c r="Y360" s="43"/>
      <c r="Z360" s="43"/>
      <c r="AA360" s="43"/>
      <c r="AB360" s="43"/>
      <c r="AC360" s="43"/>
    </row>
    <row r="361" spans="1:29" ht="12.9" customHeight="1">
      <c r="A361" s="272">
        <v>45713</v>
      </c>
      <c r="B361" s="111" t="s">
        <v>383</v>
      </c>
      <c r="C361" s="111" t="s">
        <v>1325</v>
      </c>
      <c r="D361" s="275" t="s">
        <v>1326</v>
      </c>
      <c r="E361" s="111"/>
      <c r="F361" s="151"/>
      <c r="G361" s="111"/>
      <c r="H361" s="111">
        <v>9</v>
      </c>
      <c r="I361" s="117">
        <v>700</v>
      </c>
      <c r="J361" s="118"/>
      <c r="K361" s="33"/>
      <c r="L361" s="44">
        <f t="shared" si="108"/>
        <v>0</v>
      </c>
      <c r="M361" s="33" t="str">
        <f t="shared" si="103"/>
        <v>45713Container q'ty</v>
      </c>
      <c r="N361" s="33" t="str">
        <f t="shared" si="104"/>
        <v>45713bulk</v>
      </c>
      <c r="O361" s="39">
        <v>240</v>
      </c>
      <c r="P361" s="235" t="s">
        <v>201</v>
      </c>
      <c r="Q361" s="168" t="s">
        <v>385</v>
      </c>
      <c r="R361" s="169"/>
      <c r="S361" s="39"/>
      <c r="T361" s="119" t="s">
        <v>1324</v>
      </c>
      <c r="U361" s="258"/>
      <c r="V361" s="262"/>
      <c r="W361" s="258">
        <f t="shared" si="106"/>
        <v>0</v>
      </c>
      <c r="X361" s="45"/>
      <c r="Y361" s="43"/>
      <c r="Z361" s="43"/>
      <c r="AA361" s="43"/>
      <c r="AB361" s="43"/>
      <c r="AC361" s="43"/>
    </row>
    <row r="362" spans="1:29" ht="12.9" customHeight="1">
      <c r="A362" s="272">
        <v>45713</v>
      </c>
      <c r="B362" s="111" t="s">
        <v>383</v>
      </c>
      <c r="C362" s="111" t="s">
        <v>1325</v>
      </c>
      <c r="D362" s="275" t="s">
        <v>1326</v>
      </c>
      <c r="E362" s="111"/>
      <c r="F362" s="151"/>
      <c r="G362" s="111"/>
      <c r="H362" s="111">
        <v>2</v>
      </c>
      <c r="I362" s="117">
        <v>100</v>
      </c>
      <c r="J362" s="118"/>
      <c r="K362" s="33"/>
      <c r="L362" s="44">
        <f t="shared" si="108"/>
        <v>0</v>
      </c>
      <c r="M362" s="33" t="str">
        <f t="shared" si="103"/>
        <v>45713Container q'ty</v>
      </c>
      <c r="N362" s="33" t="str">
        <f t="shared" si="104"/>
        <v>45713bulk</v>
      </c>
      <c r="O362" s="39">
        <v>240</v>
      </c>
      <c r="P362" s="235" t="s">
        <v>201</v>
      </c>
      <c r="Q362" s="168" t="s">
        <v>386</v>
      </c>
      <c r="R362" s="169"/>
      <c r="S362" s="39"/>
      <c r="T362" s="119" t="s">
        <v>1324</v>
      </c>
      <c r="U362" s="258"/>
      <c r="V362" s="262"/>
      <c r="W362" s="258">
        <f t="shared" si="106"/>
        <v>0</v>
      </c>
      <c r="X362" s="45"/>
      <c r="Y362" s="43"/>
      <c r="Z362" s="43"/>
      <c r="AA362" s="43"/>
      <c r="AB362" s="43"/>
      <c r="AC362" s="43"/>
    </row>
    <row r="363" spans="1:29" ht="12.9" customHeight="1">
      <c r="A363" s="272">
        <v>45713</v>
      </c>
      <c r="B363" s="111" t="s">
        <v>383</v>
      </c>
      <c r="C363" s="111" t="s">
        <v>1325</v>
      </c>
      <c r="D363" s="275" t="s">
        <v>1326</v>
      </c>
      <c r="E363" s="111"/>
      <c r="F363" s="151"/>
      <c r="G363" s="111"/>
      <c r="H363" s="111">
        <v>2</v>
      </c>
      <c r="I363" s="117">
        <v>100</v>
      </c>
      <c r="J363" s="118"/>
      <c r="K363" s="33"/>
      <c r="L363" s="44">
        <f t="shared" si="108"/>
        <v>0</v>
      </c>
      <c r="M363" s="33" t="str">
        <f t="shared" si="103"/>
        <v>45713Container q'ty</v>
      </c>
      <c r="N363" s="33" t="str">
        <f t="shared" si="104"/>
        <v>45713bulk</v>
      </c>
      <c r="O363" s="39">
        <v>240</v>
      </c>
      <c r="P363" s="235" t="s">
        <v>201</v>
      </c>
      <c r="Q363" s="168" t="s">
        <v>387</v>
      </c>
      <c r="R363" s="169"/>
      <c r="S363" s="39"/>
      <c r="T363" s="119" t="s">
        <v>1324</v>
      </c>
      <c r="U363" s="258"/>
      <c r="V363" s="262"/>
      <c r="W363" s="258">
        <f t="shared" si="106"/>
        <v>0</v>
      </c>
      <c r="X363" s="45"/>
      <c r="Y363" s="43"/>
      <c r="Z363" s="43"/>
      <c r="AA363" s="43"/>
      <c r="AB363" s="43"/>
      <c r="AC363" s="43"/>
    </row>
    <row r="364" spans="1:29" ht="12.9" customHeight="1">
      <c r="A364" s="272">
        <v>45713</v>
      </c>
      <c r="B364" s="111" t="s">
        <v>383</v>
      </c>
      <c r="C364" s="111" t="s">
        <v>1325</v>
      </c>
      <c r="D364" s="275" t="s">
        <v>1326</v>
      </c>
      <c r="E364" s="111"/>
      <c r="F364" s="151"/>
      <c r="G364" s="111"/>
      <c r="H364" s="111">
        <v>1</v>
      </c>
      <c r="I364" s="117">
        <v>11</v>
      </c>
      <c r="J364" s="118"/>
      <c r="K364" s="33"/>
      <c r="L364" s="44">
        <f t="shared" si="108"/>
        <v>0</v>
      </c>
      <c r="M364" s="33" t="str">
        <f t="shared" si="103"/>
        <v>45713Container q'ty</v>
      </c>
      <c r="N364" s="33" t="str">
        <f t="shared" si="104"/>
        <v>45713bulk</v>
      </c>
      <c r="O364" s="39">
        <v>240</v>
      </c>
      <c r="P364" s="235" t="s">
        <v>201</v>
      </c>
      <c r="Q364" s="168" t="s">
        <v>1368</v>
      </c>
      <c r="R364" s="169"/>
      <c r="S364" s="39"/>
      <c r="T364" s="119" t="s">
        <v>1324</v>
      </c>
      <c r="U364" s="258"/>
      <c r="V364" s="262"/>
      <c r="W364" s="258">
        <f t="shared" si="106"/>
        <v>0</v>
      </c>
      <c r="X364" s="45"/>
      <c r="Y364" s="43"/>
      <c r="Z364" s="43"/>
      <c r="AA364" s="43"/>
      <c r="AB364" s="43"/>
      <c r="AC364" s="43"/>
    </row>
    <row r="365" spans="1:29" ht="12.9" customHeight="1">
      <c r="A365" s="272">
        <v>45713</v>
      </c>
      <c r="B365" s="111" t="s">
        <v>3654</v>
      </c>
      <c r="C365" s="111" t="s">
        <v>1328</v>
      </c>
      <c r="D365" s="111" t="s">
        <v>1228</v>
      </c>
      <c r="E365" s="111"/>
      <c r="F365" s="111">
        <v>1</v>
      </c>
      <c r="G365" s="111"/>
      <c r="H365" s="111">
        <v>20</v>
      </c>
      <c r="I365" s="116">
        <v>20</v>
      </c>
      <c r="J365" s="118"/>
      <c r="K365" s="33"/>
      <c r="L365" s="44">
        <f t="shared" si="108"/>
        <v>1</v>
      </c>
      <c r="M365" s="33" t="str">
        <f t="shared" si="103"/>
        <v>45713Container q'ty</v>
      </c>
      <c r="N365" s="33" t="str">
        <f t="shared" si="104"/>
        <v xml:space="preserve">45713Pallet </v>
      </c>
      <c r="O365" s="39">
        <v>20</v>
      </c>
      <c r="P365" s="33" t="s">
        <v>202</v>
      </c>
      <c r="Q365" s="168" t="s">
        <v>786</v>
      </c>
      <c r="R365" s="169"/>
      <c r="S365" s="39"/>
      <c r="T365" s="119" t="s">
        <v>1219</v>
      </c>
      <c r="U365" s="258"/>
      <c r="V365" s="262"/>
      <c r="W365" s="258">
        <f t="shared" si="106"/>
        <v>0</v>
      </c>
      <c r="X365" s="45" t="s">
        <v>1221</v>
      </c>
      <c r="Y365" s="43"/>
      <c r="Z365" s="43"/>
      <c r="AA365" s="43"/>
      <c r="AB365" s="43"/>
      <c r="AC365" s="43"/>
    </row>
    <row r="366" spans="1:29" ht="12.9" customHeight="1">
      <c r="A366" s="272">
        <v>45713</v>
      </c>
      <c r="B366" s="111" t="s">
        <v>3654</v>
      </c>
      <c r="C366" s="111" t="s">
        <v>1327</v>
      </c>
      <c r="D366" s="111" t="s">
        <v>1227</v>
      </c>
      <c r="E366" s="111"/>
      <c r="F366" s="111">
        <v>1</v>
      </c>
      <c r="G366" s="111"/>
      <c r="H366" s="111">
        <v>20</v>
      </c>
      <c r="I366" s="116">
        <v>20</v>
      </c>
      <c r="J366" s="118"/>
      <c r="K366" s="33"/>
      <c r="L366" s="44">
        <f t="shared" si="108"/>
        <v>1</v>
      </c>
      <c r="M366" s="33" t="str">
        <f t="shared" si="103"/>
        <v>45713Container q'ty</v>
      </c>
      <c r="N366" s="33" t="str">
        <f t="shared" si="104"/>
        <v xml:space="preserve">45713Pallet </v>
      </c>
      <c r="O366" s="39">
        <v>20</v>
      </c>
      <c r="P366" s="33" t="s">
        <v>202</v>
      </c>
      <c r="Q366" s="168" t="s">
        <v>786</v>
      </c>
      <c r="R366" s="169"/>
      <c r="S366" s="39"/>
      <c r="T366" s="119" t="s">
        <v>1219</v>
      </c>
      <c r="U366" s="258"/>
      <c r="V366" s="262"/>
      <c r="W366" s="258">
        <f t="shared" si="106"/>
        <v>0</v>
      </c>
      <c r="X366" s="45" t="s">
        <v>1220</v>
      </c>
      <c r="Y366" s="43"/>
      <c r="Z366" s="43"/>
      <c r="AA366" s="43"/>
      <c r="AB366" s="43"/>
      <c r="AC366" s="43"/>
    </row>
    <row r="367" spans="1:29" ht="12.9" customHeight="1">
      <c r="A367" s="272">
        <v>45713</v>
      </c>
      <c r="B367" s="111" t="s">
        <v>3654</v>
      </c>
      <c r="C367" s="111" t="s">
        <v>1329</v>
      </c>
      <c r="D367" s="111" t="s">
        <v>1229</v>
      </c>
      <c r="E367" s="111"/>
      <c r="F367" s="111">
        <v>1</v>
      </c>
      <c r="G367" s="111"/>
      <c r="H367" s="111">
        <v>20</v>
      </c>
      <c r="I367" s="116">
        <v>20</v>
      </c>
      <c r="J367" s="118"/>
      <c r="K367" s="33"/>
      <c r="L367" s="44">
        <f t="shared" si="108"/>
        <v>1</v>
      </c>
      <c r="M367" s="33" t="str">
        <f t="shared" si="103"/>
        <v>45713Container q'ty</v>
      </c>
      <c r="N367" s="33" t="str">
        <f t="shared" si="104"/>
        <v xml:space="preserve">45713Pallet </v>
      </c>
      <c r="O367" s="39">
        <v>20</v>
      </c>
      <c r="P367" s="33" t="s">
        <v>202</v>
      </c>
      <c r="Q367" s="168" t="s">
        <v>786</v>
      </c>
      <c r="R367" s="169"/>
      <c r="S367" s="39"/>
      <c r="T367" s="119" t="s">
        <v>1219</v>
      </c>
      <c r="U367" s="258"/>
      <c r="V367" s="262"/>
      <c r="W367" s="258">
        <f t="shared" si="106"/>
        <v>0</v>
      </c>
      <c r="X367" s="45" t="s">
        <v>1222</v>
      </c>
      <c r="Y367" s="43"/>
      <c r="Z367" s="43"/>
      <c r="AA367" s="43"/>
      <c r="AB367" s="43"/>
      <c r="AC367" s="43"/>
    </row>
    <row r="368" spans="1:29" ht="12.9" customHeight="1">
      <c r="A368" s="272">
        <v>45713</v>
      </c>
      <c r="B368" s="111" t="s">
        <v>3654</v>
      </c>
      <c r="C368" s="111" t="s">
        <v>1331</v>
      </c>
      <c r="D368" s="111" t="s">
        <v>1231</v>
      </c>
      <c r="E368" s="111"/>
      <c r="F368" s="111">
        <v>1</v>
      </c>
      <c r="G368" s="111"/>
      <c r="H368" s="111">
        <v>20</v>
      </c>
      <c r="I368" s="116">
        <v>20</v>
      </c>
      <c r="J368" s="118"/>
      <c r="K368" s="33"/>
      <c r="L368" s="44">
        <f t="shared" si="108"/>
        <v>1</v>
      </c>
      <c r="M368" s="33" t="str">
        <f t="shared" si="103"/>
        <v>45713Container q'ty</v>
      </c>
      <c r="N368" s="33" t="str">
        <f t="shared" si="104"/>
        <v xml:space="preserve">45713Pallet </v>
      </c>
      <c r="O368" s="39">
        <v>20</v>
      </c>
      <c r="P368" s="33" t="s">
        <v>202</v>
      </c>
      <c r="Q368" s="168" t="s">
        <v>786</v>
      </c>
      <c r="R368" s="169"/>
      <c r="S368" s="39"/>
      <c r="T368" s="119" t="s">
        <v>1219</v>
      </c>
      <c r="U368" s="258"/>
      <c r="V368" s="262"/>
      <c r="W368" s="258">
        <f t="shared" si="106"/>
        <v>0</v>
      </c>
      <c r="X368" s="45"/>
      <c r="Y368" s="43"/>
      <c r="Z368" s="43"/>
      <c r="AA368" s="43"/>
      <c r="AB368" s="43"/>
      <c r="AC368" s="43"/>
    </row>
    <row r="369" spans="1:29" ht="12.9" customHeight="1">
      <c r="A369" s="272">
        <v>45713</v>
      </c>
      <c r="B369" s="111" t="s">
        <v>3654</v>
      </c>
      <c r="C369" s="111" t="s">
        <v>1330</v>
      </c>
      <c r="D369" s="111" t="s">
        <v>1230</v>
      </c>
      <c r="E369" s="111"/>
      <c r="F369" s="111">
        <v>1</v>
      </c>
      <c r="G369" s="111"/>
      <c r="H369" s="111">
        <v>20</v>
      </c>
      <c r="I369" s="116">
        <v>20</v>
      </c>
      <c r="J369" s="118"/>
      <c r="K369" s="33"/>
      <c r="L369" s="44">
        <f t="shared" si="108"/>
        <v>1</v>
      </c>
      <c r="M369" s="33" t="str">
        <f t="shared" si="103"/>
        <v>45713Container q'ty</v>
      </c>
      <c r="N369" s="33" t="str">
        <f t="shared" si="104"/>
        <v xml:space="preserve">45713Pallet </v>
      </c>
      <c r="O369" s="39">
        <v>20</v>
      </c>
      <c r="P369" s="33" t="s">
        <v>202</v>
      </c>
      <c r="Q369" s="168" t="s">
        <v>786</v>
      </c>
      <c r="R369" s="169"/>
      <c r="S369" s="39"/>
      <c r="T369" s="119" t="s">
        <v>1219</v>
      </c>
      <c r="U369" s="258"/>
      <c r="V369" s="262"/>
      <c r="W369" s="258">
        <f t="shared" si="106"/>
        <v>0</v>
      </c>
      <c r="X369" s="45" t="s">
        <v>1309</v>
      </c>
      <c r="Y369" s="43"/>
      <c r="Z369" s="43"/>
      <c r="AA369" s="43"/>
      <c r="AB369" s="43"/>
      <c r="AC369" s="43"/>
    </row>
    <row r="370" spans="1:29" ht="12.9" customHeight="1">
      <c r="A370" s="272">
        <v>45714</v>
      </c>
      <c r="B370" s="111" t="s">
        <v>195</v>
      </c>
      <c r="C370" s="111" t="s">
        <v>1238</v>
      </c>
      <c r="D370" s="111" t="s">
        <v>1136</v>
      </c>
      <c r="E370" s="111"/>
      <c r="F370" s="111">
        <v>1</v>
      </c>
      <c r="G370" s="111"/>
      <c r="H370" s="111">
        <v>20</v>
      </c>
      <c r="I370" s="111">
        <v>20</v>
      </c>
      <c r="J370" s="118"/>
      <c r="K370" s="33"/>
      <c r="L370" s="44">
        <f t="shared" ref="L370:L381" si="109">SUM(E370:F370)</f>
        <v>1</v>
      </c>
      <c r="M370" s="33" t="str">
        <f t="shared" si="103"/>
        <v>45714Container q'ty</v>
      </c>
      <c r="N370" s="33" t="str">
        <f t="shared" si="104"/>
        <v xml:space="preserve">45714Pallet </v>
      </c>
      <c r="O370" s="39">
        <v>20</v>
      </c>
      <c r="P370" s="33" t="s">
        <v>202</v>
      </c>
      <c r="Q370" s="168" t="s">
        <v>1142</v>
      </c>
      <c r="R370" s="169"/>
      <c r="S370" s="39"/>
      <c r="T370" s="119" t="s">
        <v>1152</v>
      </c>
      <c r="U370" s="258"/>
      <c r="V370" s="262"/>
      <c r="W370" s="258">
        <f t="shared" si="106"/>
        <v>0</v>
      </c>
      <c r="X370" s="45"/>
      <c r="Y370" s="43"/>
      <c r="Z370" s="43"/>
      <c r="AA370" s="43"/>
      <c r="AB370" s="43"/>
      <c r="AC370" s="43"/>
    </row>
    <row r="371" spans="1:29" ht="12.9" customHeight="1">
      <c r="A371" s="272">
        <v>45714</v>
      </c>
      <c r="B371" s="111" t="s">
        <v>1151</v>
      </c>
      <c r="C371" s="111" t="s">
        <v>1239</v>
      </c>
      <c r="D371" s="111" t="s">
        <v>1137</v>
      </c>
      <c r="E371" s="111"/>
      <c r="F371" s="111">
        <v>1</v>
      </c>
      <c r="G371" s="111"/>
      <c r="H371" s="111">
        <v>14</v>
      </c>
      <c r="I371" s="111">
        <v>14</v>
      </c>
      <c r="J371" s="118"/>
      <c r="K371" s="33"/>
      <c r="L371" s="44">
        <f t="shared" si="109"/>
        <v>1</v>
      </c>
      <c r="M371" s="33" t="str">
        <f t="shared" si="103"/>
        <v>45714Container q'ty</v>
      </c>
      <c r="N371" s="33" t="str">
        <f t="shared" si="104"/>
        <v xml:space="preserve">45714Pallet </v>
      </c>
      <c r="O371" s="39">
        <v>20</v>
      </c>
      <c r="P371" s="33" t="s">
        <v>202</v>
      </c>
      <c r="Q371" s="168" t="s">
        <v>1143</v>
      </c>
      <c r="R371" s="169"/>
      <c r="S371" s="39"/>
      <c r="T371" s="119" t="s">
        <v>1152</v>
      </c>
      <c r="U371" s="258"/>
      <c r="V371" s="262"/>
      <c r="W371" s="258">
        <f t="shared" si="106"/>
        <v>0</v>
      </c>
      <c r="X371" s="45"/>
      <c r="Y371" s="43"/>
      <c r="Z371" s="43"/>
      <c r="AA371" s="43"/>
      <c r="AB371" s="43"/>
      <c r="AC371" s="43"/>
    </row>
    <row r="372" spans="1:29" ht="12.9" customHeight="1">
      <c r="A372" s="272">
        <v>45714</v>
      </c>
      <c r="B372" s="111" t="s">
        <v>1151</v>
      </c>
      <c r="C372" s="111" t="s">
        <v>1239</v>
      </c>
      <c r="D372" s="111" t="s">
        <v>1137</v>
      </c>
      <c r="E372" s="111"/>
      <c r="F372" s="151"/>
      <c r="G372" s="111"/>
      <c r="H372" s="111">
        <v>6</v>
      </c>
      <c r="I372" s="111">
        <v>6</v>
      </c>
      <c r="J372" s="118"/>
      <c r="K372" s="33"/>
      <c r="L372" s="44">
        <f t="shared" si="109"/>
        <v>0</v>
      </c>
      <c r="M372" s="33" t="str">
        <f t="shared" ref="M372:M381" si="110">A372&amp;$O$1</f>
        <v>45714Container q'ty</v>
      </c>
      <c r="N372" s="33" t="str">
        <f t="shared" ref="N372:N381" si="111">A372&amp;P372</f>
        <v xml:space="preserve">45714Pallet </v>
      </c>
      <c r="O372" s="39"/>
      <c r="P372" s="33" t="s">
        <v>202</v>
      </c>
      <c r="Q372" s="168" t="s">
        <v>1144</v>
      </c>
      <c r="R372" s="169"/>
      <c r="S372" s="39"/>
      <c r="T372" s="119" t="s">
        <v>1152</v>
      </c>
      <c r="U372" s="258"/>
      <c r="V372" s="262"/>
      <c r="W372" s="258">
        <f t="shared" ref="W372:W388" si="112">IFERROR(U372/V372,0)</f>
        <v>0</v>
      </c>
      <c r="X372" s="45"/>
      <c r="Y372" s="43"/>
      <c r="Z372" s="43"/>
      <c r="AA372" s="43"/>
      <c r="AB372" s="43"/>
      <c r="AC372" s="43"/>
    </row>
    <row r="373" spans="1:29" ht="12.9" customHeight="1">
      <c r="A373" s="272">
        <v>45714</v>
      </c>
      <c r="B373" s="111" t="s">
        <v>1151</v>
      </c>
      <c r="C373" s="111" t="s">
        <v>1240</v>
      </c>
      <c r="D373" s="111" t="s">
        <v>1138</v>
      </c>
      <c r="E373" s="111"/>
      <c r="F373" s="111">
        <v>1</v>
      </c>
      <c r="G373" s="111"/>
      <c r="H373" s="111">
        <v>5</v>
      </c>
      <c r="I373" s="111">
        <v>5</v>
      </c>
      <c r="J373" s="118"/>
      <c r="K373" s="33"/>
      <c r="L373" s="44">
        <f t="shared" si="109"/>
        <v>1</v>
      </c>
      <c r="M373" s="33" t="str">
        <f t="shared" si="110"/>
        <v>45714Container q'ty</v>
      </c>
      <c r="N373" s="33" t="str">
        <f t="shared" si="111"/>
        <v xml:space="preserve">45714Pallet </v>
      </c>
      <c r="O373" s="39">
        <v>20</v>
      </c>
      <c r="P373" s="33" t="s">
        <v>202</v>
      </c>
      <c r="Q373" s="168" t="s">
        <v>1145</v>
      </c>
      <c r="R373" s="169"/>
      <c r="S373" s="39"/>
      <c r="T373" s="119" t="s">
        <v>1152</v>
      </c>
      <c r="U373" s="258"/>
      <c r="V373" s="262"/>
      <c r="W373" s="258">
        <f t="shared" si="112"/>
        <v>0</v>
      </c>
      <c r="X373" s="45"/>
      <c r="Y373" s="43"/>
      <c r="Z373" s="43"/>
      <c r="AA373" s="43"/>
      <c r="AB373" s="43"/>
      <c r="AC373" s="43"/>
    </row>
    <row r="374" spans="1:29" ht="12.9" customHeight="1">
      <c r="A374" s="272">
        <v>45714</v>
      </c>
      <c r="B374" s="111" t="s">
        <v>1151</v>
      </c>
      <c r="C374" s="111" t="s">
        <v>1240</v>
      </c>
      <c r="D374" s="111" t="s">
        <v>1138</v>
      </c>
      <c r="E374" s="111"/>
      <c r="F374" s="151"/>
      <c r="G374" s="111"/>
      <c r="H374" s="111">
        <v>15</v>
      </c>
      <c r="I374" s="111">
        <v>15</v>
      </c>
      <c r="J374" s="118"/>
      <c r="K374" s="33"/>
      <c r="L374" s="44">
        <f t="shared" si="109"/>
        <v>0</v>
      </c>
      <c r="M374" s="33" t="str">
        <f t="shared" si="110"/>
        <v>45714Container q'ty</v>
      </c>
      <c r="N374" s="33" t="str">
        <f t="shared" si="111"/>
        <v xml:space="preserve">45714Pallet </v>
      </c>
      <c r="O374" s="39"/>
      <c r="P374" s="33" t="s">
        <v>202</v>
      </c>
      <c r="Q374" s="168" t="s">
        <v>1146</v>
      </c>
      <c r="R374" s="169"/>
      <c r="S374" s="39"/>
      <c r="T374" s="119" t="s">
        <v>1152</v>
      </c>
      <c r="U374" s="258"/>
      <c r="V374" s="262"/>
      <c r="W374" s="258">
        <f t="shared" si="112"/>
        <v>0</v>
      </c>
      <c r="X374" s="45"/>
      <c r="Y374" s="43"/>
      <c r="Z374" s="43"/>
      <c r="AA374" s="43"/>
      <c r="AB374" s="43"/>
      <c r="AC374" s="43"/>
    </row>
    <row r="375" spans="1:29" ht="12.9" customHeight="1">
      <c r="A375" s="272">
        <v>45714</v>
      </c>
      <c r="B375" s="111" t="s">
        <v>1151</v>
      </c>
      <c r="C375" s="111" t="s">
        <v>1241</v>
      </c>
      <c r="D375" s="111" t="s">
        <v>1139</v>
      </c>
      <c r="E375" s="111"/>
      <c r="F375" s="111">
        <v>1</v>
      </c>
      <c r="G375" s="111"/>
      <c r="H375" s="111">
        <v>15</v>
      </c>
      <c r="I375" s="111">
        <v>15</v>
      </c>
      <c r="J375" s="118"/>
      <c r="K375" s="33"/>
      <c r="L375" s="44">
        <f t="shared" si="109"/>
        <v>1</v>
      </c>
      <c r="M375" s="33" t="str">
        <f t="shared" si="110"/>
        <v>45714Container q'ty</v>
      </c>
      <c r="N375" s="33" t="str">
        <f t="shared" si="111"/>
        <v xml:space="preserve">45714Pallet </v>
      </c>
      <c r="O375" s="39">
        <v>20</v>
      </c>
      <c r="P375" s="33" t="s">
        <v>202</v>
      </c>
      <c r="Q375" s="168" t="s">
        <v>1143</v>
      </c>
      <c r="R375" s="169"/>
      <c r="S375" s="39"/>
      <c r="T375" s="119" t="s">
        <v>1152</v>
      </c>
      <c r="U375" s="258"/>
      <c r="V375" s="262"/>
      <c r="W375" s="258">
        <f t="shared" si="112"/>
        <v>0</v>
      </c>
      <c r="X375" s="45"/>
      <c r="Y375" s="43"/>
      <c r="Z375" s="43"/>
      <c r="AA375" s="43"/>
      <c r="AB375" s="43"/>
      <c r="AC375" s="43"/>
    </row>
    <row r="376" spans="1:29" ht="12.9" customHeight="1">
      <c r="A376" s="272">
        <v>45714</v>
      </c>
      <c r="B376" s="111" t="s">
        <v>1151</v>
      </c>
      <c r="C376" s="111" t="s">
        <v>1241</v>
      </c>
      <c r="D376" s="111" t="s">
        <v>1139</v>
      </c>
      <c r="E376" s="111"/>
      <c r="F376" s="151"/>
      <c r="G376" s="111"/>
      <c r="H376" s="111">
        <v>5</v>
      </c>
      <c r="I376" s="111">
        <v>5</v>
      </c>
      <c r="J376" s="118"/>
      <c r="K376" s="33"/>
      <c r="L376" s="44">
        <f t="shared" si="109"/>
        <v>0</v>
      </c>
      <c r="M376" s="33" t="str">
        <f t="shared" si="110"/>
        <v>45714Container q'ty</v>
      </c>
      <c r="N376" s="33" t="str">
        <f t="shared" si="111"/>
        <v xml:space="preserve">45714Pallet </v>
      </c>
      <c r="O376" s="39"/>
      <c r="P376" s="33" t="s">
        <v>202</v>
      </c>
      <c r="Q376" s="168" t="s">
        <v>1147</v>
      </c>
      <c r="R376" s="169"/>
      <c r="S376" s="39"/>
      <c r="T376" s="119" t="s">
        <v>1152</v>
      </c>
      <c r="U376" s="258"/>
      <c r="V376" s="262"/>
      <c r="W376" s="258">
        <f t="shared" si="112"/>
        <v>0</v>
      </c>
      <c r="X376" s="45"/>
      <c r="Y376" s="43"/>
      <c r="Z376" s="43"/>
      <c r="AA376" s="43"/>
      <c r="AB376" s="43"/>
      <c r="AC376" s="43"/>
    </row>
    <row r="377" spans="1:29" ht="12.9" customHeight="1">
      <c r="A377" s="272">
        <v>45714</v>
      </c>
      <c r="B377" s="111" t="s">
        <v>1151</v>
      </c>
      <c r="C377" s="111" t="s">
        <v>1242</v>
      </c>
      <c r="D377" s="111" t="s">
        <v>1140</v>
      </c>
      <c r="E377" s="111"/>
      <c r="F377" s="111">
        <v>1</v>
      </c>
      <c r="G377" s="111"/>
      <c r="H377" s="111">
        <v>20</v>
      </c>
      <c r="I377" s="111">
        <v>20</v>
      </c>
      <c r="J377" s="118"/>
      <c r="K377" s="33"/>
      <c r="L377" s="44">
        <f t="shared" si="109"/>
        <v>1</v>
      </c>
      <c r="M377" s="33" t="str">
        <f t="shared" si="110"/>
        <v>45714Container q'ty</v>
      </c>
      <c r="N377" s="33" t="str">
        <f t="shared" si="111"/>
        <v xml:space="preserve">45714Pallet </v>
      </c>
      <c r="O377" s="39">
        <v>20</v>
      </c>
      <c r="P377" s="33" t="s">
        <v>202</v>
      </c>
      <c r="Q377" s="168" t="s">
        <v>1148</v>
      </c>
      <c r="R377" s="169"/>
      <c r="S377" s="39"/>
      <c r="T377" s="119" t="s">
        <v>1152</v>
      </c>
      <c r="U377" s="258"/>
      <c r="V377" s="262"/>
      <c r="W377" s="258">
        <f t="shared" si="112"/>
        <v>0</v>
      </c>
      <c r="X377" s="45"/>
      <c r="Y377" s="43"/>
      <c r="Z377" s="43"/>
      <c r="AA377" s="43"/>
      <c r="AB377" s="43"/>
      <c r="AC377" s="43"/>
    </row>
    <row r="378" spans="1:29" ht="12.9" customHeight="1">
      <c r="A378" s="272">
        <v>45714</v>
      </c>
      <c r="B378" s="111" t="s">
        <v>1151</v>
      </c>
      <c r="C378" s="111" t="s">
        <v>1243</v>
      </c>
      <c r="D378" s="111" t="s">
        <v>1141</v>
      </c>
      <c r="E378" s="111"/>
      <c r="F378" s="111">
        <v>1</v>
      </c>
      <c r="G378" s="111"/>
      <c r="H378" s="111">
        <v>17</v>
      </c>
      <c r="I378" s="111">
        <v>17</v>
      </c>
      <c r="J378" s="118"/>
      <c r="K378" s="33"/>
      <c r="L378" s="44">
        <f t="shared" si="109"/>
        <v>1</v>
      </c>
      <c r="M378" s="33" t="str">
        <f t="shared" si="110"/>
        <v>45714Container q'ty</v>
      </c>
      <c r="N378" s="33" t="str">
        <f t="shared" si="111"/>
        <v xml:space="preserve">45714Pallet </v>
      </c>
      <c r="O378" s="39">
        <v>20</v>
      </c>
      <c r="P378" s="33" t="s">
        <v>202</v>
      </c>
      <c r="Q378" s="168" t="s">
        <v>1143</v>
      </c>
      <c r="R378" s="169"/>
      <c r="S378" s="39"/>
      <c r="T378" s="119" t="s">
        <v>1152</v>
      </c>
      <c r="U378" s="258"/>
      <c r="V378" s="262"/>
      <c r="W378" s="258">
        <f t="shared" si="112"/>
        <v>0</v>
      </c>
      <c r="X378" s="45"/>
      <c r="Y378" s="43"/>
      <c r="Z378" s="43"/>
      <c r="AA378" s="43"/>
      <c r="AB378" s="43"/>
      <c r="AC378" s="43"/>
    </row>
    <row r="379" spans="1:29" ht="12.9" customHeight="1">
      <c r="A379" s="272">
        <v>45714</v>
      </c>
      <c r="B379" s="111" t="s">
        <v>1151</v>
      </c>
      <c r="C379" s="111" t="s">
        <v>1243</v>
      </c>
      <c r="D379" s="111" t="s">
        <v>1141</v>
      </c>
      <c r="E379" s="111"/>
      <c r="F379" s="151"/>
      <c r="G379" s="111"/>
      <c r="H379" s="111">
        <v>1</v>
      </c>
      <c r="I379" s="111">
        <v>1</v>
      </c>
      <c r="J379" s="118"/>
      <c r="K379" s="33"/>
      <c r="L379" s="44">
        <f t="shared" si="109"/>
        <v>0</v>
      </c>
      <c r="M379" s="33" t="str">
        <f t="shared" si="110"/>
        <v>45714Container q'ty</v>
      </c>
      <c r="N379" s="33" t="str">
        <f t="shared" si="111"/>
        <v xml:space="preserve">45714Pallet </v>
      </c>
      <c r="O379" s="39"/>
      <c r="P379" s="33" t="s">
        <v>202</v>
      </c>
      <c r="Q379" s="168" t="s">
        <v>1149</v>
      </c>
      <c r="R379" s="169"/>
      <c r="S379" s="39"/>
      <c r="T379" s="119" t="s">
        <v>1152</v>
      </c>
      <c r="U379" s="258"/>
      <c r="V379" s="262"/>
      <c r="W379" s="258">
        <f t="shared" si="112"/>
        <v>0</v>
      </c>
      <c r="X379" s="45"/>
      <c r="Y379" s="43"/>
      <c r="Z379" s="43"/>
      <c r="AA379" s="43"/>
      <c r="AB379" s="43"/>
      <c r="AC379" s="43"/>
    </row>
    <row r="380" spans="1:29" ht="12.9" customHeight="1">
      <c r="A380" s="272">
        <v>45714</v>
      </c>
      <c r="B380" s="111" t="s">
        <v>1151</v>
      </c>
      <c r="C380" s="111" t="s">
        <v>1243</v>
      </c>
      <c r="D380" s="111" t="s">
        <v>1141</v>
      </c>
      <c r="E380" s="111"/>
      <c r="F380" s="151"/>
      <c r="G380" s="111"/>
      <c r="H380" s="111">
        <v>2</v>
      </c>
      <c r="I380" s="111">
        <v>2</v>
      </c>
      <c r="J380" s="118"/>
      <c r="K380" s="33"/>
      <c r="L380" s="44">
        <f t="shared" si="109"/>
        <v>0</v>
      </c>
      <c r="M380" s="33" t="str">
        <f t="shared" si="110"/>
        <v>45714Container q'ty</v>
      </c>
      <c r="N380" s="33" t="str">
        <f t="shared" si="111"/>
        <v xml:space="preserve">45714Pallet </v>
      </c>
      <c r="O380" s="39"/>
      <c r="P380" s="33" t="s">
        <v>202</v>
      </c>
      <c r="Q380" s="168" t="s">
        <v>1150</v>
      </c>
      <c r="R380" s="169"/>
      <c r="S380" s="39"/>
      <c r="T380" s="119" t="s">
        <v>1152</v>
      </c>
      <c r="U380" s="258"/>
      <c r="V380" s="262"/>
      <c r="W380" s="258">
        <f t="shared" si="112"/>
        <v>0</v>
      </c>
      <c r="X380" s="45"/>
      <c r="Y380" s="43"/>
      <c r="Z380" s="43"/>
      <c r="AA380" s="43"/>
      <c r="AB380" s="43"/>
      <c r="AC380" s="43"/>
    </row>
    <row r="381" spans="1:29" ht="12.9" customHeight="1">
      <c r="A381" s="272">
        <v>45714</v>
      </c>
      <c r="B381" s="111" t="s">
        <v>151</v>
      </c>
      <c r="C381" s="111" t="s">
        <v>1316</v>
      </c>
      <c r="D381" s="190" t="s">
        <v>1317</v>
      </c>
      <c r="E381" s="111"/>
      <c r="F381" s="111">
        <v>1</v>
      </c>
      <c r="G381" s="111"/>
      <c r="H381" s="111">
        <v>18</v>
      </c>
      <c r="I381" s="116">
        <v>1000</v>
      </c>
      <c r="J381" s="118"/>
      <c r="K381" s="33"/>
      <c r="L381" s="44">
        <f t="shared" si="109"/>
        <v>1</v>
      </c>
      <c r="M381" s="33" t="str">
        <f t="shared" si="110"/>
        <v>45714Container q'ty</v>
      </c>
      <c r="N381" s="33" t="str">
        <f t="shared" si="111"/>
        <v>45714bulk</v>
      </c>
      <c r="O381" s="39">
        <v>200</v>
      </c>
      <c r="P381" s="235" t="s">
        <v>201</v>
      </c>
      <c r="Q381" s="168" t="s">
        <v>299</v>
      </c>
      <c r="R381" s="169"/>
      <c r="S381" s="39"/>
      <c r="T381" s="119" t="s">
        <v>1314</v>
      </c>
      <c r="U381" s="258">
        <v>21000</v>
      </c>
      <c r="V381" s="262">
        <v>1000</v>
      </c>
      <c r="W381" s="258">
        <f t="shared" si="112"/>
        <v>21</v>
      </c>
      <c r="X381" s="45" t="s">
        <v>1315</v>
      </c>
      <c r="Y381" s="43"/>
      <c r="Z381" s="43"/>
      <c r="AA381" s="43"/>
      <c r="AB381" s="43"/>
      <c r="AC381" s="43"/>
    </row>
    <row r="382" spans="1:29" ht="12.9" customHeight="1">
      <c r="A382" s="272">
        <v>45714</v>
      </c>
      <c r="B382" s="111" t="s">
        <v>3654</v>
      </c>
      <c r="C382" s="111" t="s">
        <v>1332</v>
      </c>
      <c r="D382" s="111" t="s">
        <v>1232</v>
      </c>
      <c r="E382" s="111"/>
      <c r="F382" s="111">
        <v>1</v>
      </c>
      <c r="G382" s="111"/>
      <c r="H382" s="111">
        <v>20</v>
      </c>
      <c r="I382" s="116">
        <v>20</v>
      </c>
      <c r="J382" s="118"/>
      <c r="K382" s="33"/>
      <c r="L382" s="44">
        <f t="shared" ref="L382:L389" si="113">SUM(E382:F382)</f>
        <v>1</v>
      </c>
      <c r="M382" s="33" t="str">
        <f t="shared" ref="M382:M389" si="114">A382&amp;$O$1</f>
        <v>45714Container q'ty</v>
      </c>
      <c r="N382" s="33" t="str">
        <f t="shared" ref="N382:N389" si="115">A382&amp;P382</f>
        <v xml:space="preserve">45714Pallet </v>
      </c>
      <c r="O382" s="39">
        <v>20</v>
      </c>
      <c r="P382" s="33" t="s">
        <v>202</v>
      </c>
      <c r="Q382" s="168" t="s">
        <v>786</v>
      </c>
      <c r="R382" s="169"/>
      <c r="S382" s="39"/>
      <c r="T382" s="119" t="s">
        <v>1219</v>
      </c>
      <c r="U382" s="258"/>
      <c r="V382" s="262"/>
      <c r="W382" s="258">
        <f>IFERROR(U382/V382,0)</f>
        <v>0</v>
      </c>
      <c r="X382" s="45"/>
      <c r="Y382" s="43"/>
      <c r="Z382" s="43"/>
      <c r="AA382" s="43"/>
      <c r="AB382" s="43"/>
      <c r="AC382" s="43"/>
    </row>
    <row r="383" spans="1:29" ht="12.9" customHeight="1">
      <c r="A383" s="272">
        <v>45714</v>
      </c>
      <c r="B383" s="111" t="s">
        <v>3654</v>
      </c>
      <c r="C383" s="111" t="s">
        <v>1223</v>
      </c>
      <c r="D383" s="111" t="s">
        <v>1233</v>
      </c>
      <c r="E383" s="111"/>
      <c r="F383" s="111">
        <v>1</v>
      </c>
      <c r="G383" s="111"/>
      <c r="H383" s="111">
        <v>20</v>
      </c>
      <c r="I383" s="116">
        <v>20</v>
      </c>
      <c r="J383" s="118"/>
      <c r="K383" s="33"/>
      <c r="L383" s="44">
        <f t="shared" si="113"/>
        <v>1</v>
      </c>
      <c r="M383" s="33" t="str">
        <f t="shared" si="114"/>
        <v>45714Container q'ty</v>
      </c>
      <c r="N383" s="33" t="str">
        <f t="shared" si="115"/>
        <v xml:space="preserve">45714Pallet </v>
      </c>
      <c r="O383" s="39">
        <v>20</v>
      </c>
      <c r="P383" s="33" t="s">
        <v>202</v>
      </c>
      <c r="Q383" s="168" t="s">
        <v>786</v>
      </c>
      <c r="R383" s="169"/>
      <c r="S383" s="39"/>
      <c r="T383" s="119" t="s">
        <v>1219</v>
      </c>
      <c r="U383" s="258"/>
      <c r="V383" s="262"/>
      <c r="W383" s="258">
        <f>IFERROR(U383/V383,0)</f>
        <v>0</v>
      </c>
      <c r="X383" s="45"/>
      <c r="Y383" s="43"/>
      <c r="Z383" s="43"/>
      <c r="AA383" s="43"/>
      <c r="AB383" s="43"/>
      <c r="AC383" s="43"/>
    </row>
    <row r="384" spans="1:29" ht="12.9" customHeight="1">
      <c r="A384" s="272">
        <v>45714</v>
      </c>
      <c r="B384" s="111" t="s">
        <v>3655</v>
      </c>
      <c r="C384" s="111" t="s">
        <v>1224</v>
      </c>
      <c r="D384" s="111" t="s">
        <v>1234</v>
      </c>
      <c r="E384" s="111"/>
      <c r="F384" s="111">
        <v>1</v>
      </c>
      <c r="G384" s="111"/>
      <c r="H384" s="111">
        <v>20</v>
      </c>
      <c r="I384" s="116">
        <v>20</v>
      </c>
      <c r="J384" s="118"/>
      <c r="K384" s="33"/>
      <c r="L384" s="44">
        <f t="shared" si="113"/>
        <v>1</v>
      </c>
      <c r="M384" s="33" t="str">
        <f t="shared" si="114"/>
        <v>45714Container q'ty</v>
      </c>
      <c r="N384" s="33" t="str">
        <f t="shared" si="115"/>
        <v xml:space="preserve">45714Pallet </v>
      </c>
      <c r="O384" s="39">
        <v>20</v>
      </c>
      <c r="P384" s="33" t="s">
        <v>202</v>
      </c>
      <c r="Q384" s="168" t="s">
        <v>786</v>
      </c>
      <c r="R384" s="169"/>
      <c r="S384" s="39"/>
      <c r="T384" s="119" t="s">
        <v>1219</v>
      </c>
      <c r="U384" s="258"/>
      <c r="V384" s="262"/>
      <c r="W384" s="258">
        <f>IFERROR(U384/V384,0)</f>
        <v>0</v>
      </c>
      <c r="X384" s="45"/>
      <c r="Y384" s="43"/>
      <c r="Z384" s="43"/>
      <c r="AA384" s="43"/>
      <c r="AB384" s="43"/>
      <c r="AC384" s="43"/>
    </row>
    <row r="385" spans="1:29" ht="12.9" customHeight="1">
      <c r="A385" s="272">
        <v>45714</v>
      </c>
      <c r="B385" s="111" t="s">
        <v>3654</v>
      </c>
      <c r="C385" s="111" t="s">
        <v>1225</v>
      </c>
      <c r="D385" s="111" t="s">
        <v>1235</v>
      </c>
      <c r="E385" s="111"/>
      <c r="F385" s="111">
        <v>1</v>
      </c>
      <c r="G385" s="111"/>
      <c r="H385" s="111">
        <v>20</v>
      </c>
      <c r="I385" s="116">
        <v>20</v>
      </c>
      <c r="J385" s="118"/>
      <c r="K385" s="33"/>
      <c r="L385" s="44">
        <f t="shared" si="113"/>
        <v>1</v>
      </c>
      <c r="M385" s="33" t="str">
        <f t="shared" si="114"/>
        <v>45714Container q'ty</v>
      </c>
      <c r="N385" s="33" t="str">
        <f t="shared" si="115"/>
        <v xml:space="preserve">45714Pallet </v>
      </c>
      <c r="O385" s="39">
        <v>20</v>
      </c>
      <c r="P385" s="33" t="s">
        <v>202</v>
      </c>
      <c r="Q385" s="168" t="s">
        <v>786</v>
      </c>
      <c r="R385" s="169"/>
      <c r="S385" s="39"/>
      <c r="T385" s="119" t="s">
        <v>1219</v>
      </c>
      <c r="U385" s="258"/>
      <c r="V385" s="262"/>
      <c r="W385" s="258">
        <f>IFERROR(U385/V385,0)</f>
        <v>0</v>
      </c>
      <c r="X385" s="45"/>
      <c r="Y385" s="43"/>
      <c r="Z385" s="43"/>
      <c r="AA385" s="43"/>
      <c r="AB385" s="43"/>
      <c r="AC385" s="43"/>
    </row>
    <row r="386" spans="1:29" ht="12.9" customHeight="1">
      <c r="A386" s="272">
        <v>45714</v>
      </c>
      <c r="B386" s="111" t="s">
        <v>3654</v>
      </c>
      <c r="C386" s="111" t="s">
        <v>1226</v>
      </c>
      <c r="D386" s="111" t="s">
        <v>1236</v>
      </c>
      <c r="E386" s="111"/>
      <c r="F386" s="111">
        <v>1</v>
      </c>
      <c r="G386" s="111"/>
      <c r="H386" s="111">
        <v>20</v>
      </c>
      <c r="I386" s="116">
        <v>20</v>
      </c>
      <c r="J386" s="118"/>
      <c r="K386" s="33"/>
      <c r="L386" s="44">
        <f t="shared" si="113"/>
        <v>1</v>
      </c>
      <c r="M386" s="33" t="str">
        <f t="shared" si="114"/>
        <v>45714Container q'ty</v>
      </c>
      <c r="N386" s="33" t="str">
        <f t="shared" si="115"/>
        <v xml:space="preserve">45714Pallet </v>
      </c>
      <c r="O386" s="39">
        <v>20</v>
      </c>
      <c r="P386" s="33" t="s">
        <v>202</v>
      </c>
      <c r="Q386" s="168" t="s">
        <v>786</v>
      </c>
      <c r="R386" s="169"/>
      <c r="S386" s="39"/>
      <c r="T386" s="119" t="s">
        <v>1219</v>
      </c>
      <c r="U386" s="258"/>
      <c r="V386" s="262"/>
      <c r="W386" s="258">
        <f>IFERROR(U386/V386,0)</f>
        <v>0</v>
      </c>
      <c r="X386" s="45"/>
      <c r="Y386" s="43"/>
      <c r="Z386" s="43"/>
      <c r="AA386" s="43"/>
      <c r="AB386" s="43"/>
      <c r="AC386" s="43"/>
    </row>
    <row r="387" spans="1:29" ht="12.9" customHeight="1">
      <c r="A387" s="272">
        <v>45714</v>
      </c>
      <c r="B387" s="111" t="s">
        <v>318</v>
      </c>
      <c r="C387" s="111" t="s">
        <v>1360</v>
      </c>
      <c r="D387" s="111">
        <v>2170218</v>
      </c>
      <c r="E387" s="111"/>
      <c r="F387" s="111">
        <v>1</v>
      </c>
      <c r="G387" s="111"/>
      <c r="H387" s="111">
        <v>8</v>
      </c>
      <c r="I387" s="116"/>
      <c r="J387" s="118">
        <v>440</v>
      </c>
      <c r="K387" s="33"/>
      <c r="L387" s="44">
        <f t="shared" si="113"/>
        <v>1</v>
      </c>
      <c r="M387" s="33" t="str">
        <f t="shared" si="114"/>
        <v>45714Container q'ty</v>
      </c>
      <c r="N387" s="33" t="str">
        <f t="shared" si="115"/>
        <v xml:space="preserve">45714Pallet </v>
      </c>
      <c r="O387" s="39"/>
      <c r="P387" s="33" t="s">
        <v>202</v>
      </c>
      <c r="Q387" s="168" t="s">
        <v>1003</v>
      </c>
      <c r="R387" s="169"/>
      <c r="S387" s="39"/>
      <c r="T387" s="119" t="s">
        <v>1006</v>
      </c>
      <c r="U387" s="258"/>
      <c r="V387" s="262"/>
      <c r="W387" s="258">
        <f t="shared" si="112"/>
        <v>0</v>
      </c>
      <c r="X387" s="45" t="s">
        <v>464</v>
      </c>
      <c r="Y387" s="43"/>
      <c r="Z387" s="43"/>
      <c r="AA387" s="43"/>
      <c r="AB387" s="43"/>
      <c r="AC387" s="43"/>
    </row>
    <row r="388" spans="1:29" ht="12.9" customHeight="1">
      <c r="A388" s="272">
        <v>45714</v>
      </c>
      <c r="B388" s="111" t="s">
        <v>304</v>
      </c>
      <c r="C388" s="111" t="s">
        <v>1364</v>
      </c>
      <c r="D388" s="190" t="s">
        <v>1366</v>
      </c>
      <c r="E388" s="111"/>
      <c r="F388" s="111">
        <v>1</v>
      </c>
      <c r="G388" s="111"/>
      <c r="H388" s="111">
        <v>18</v>
      </c>
      <c r="I388" s="116">
        <v>18</v>
      </c>
      <c r="J388" s="118"/>
      <c r="K388" s="33"/>
      <c r="L388" s="44">
        <f t="shared" si="113"/>
        <v>1</v>
      </c>
      <c r="M388" s="33" t="str">
        <f t="shared" si="114"/>
        <v>45714Container q'ty</v>
      </c>
      <c r="N388" s="33" t="str">
        <f t="shared" si="115"/>
        <v xml:space="preserve">45714Pallet </v>
      </c>
      <c r="O388" s="39">
        <v>20</v>
      </c>
      <c r="P388" s="33" t="s">
        <v>202</v>
      </c>
      <c r="Q388" s="168" t="s">
        <v>1361</v>
      </c>
      <c r="R388" s="169"/>
      <c r="S388" s="39"/>
      <c r="T388" s="119" t="s">
        <v>1359</v>
      </c>
      <c r="U388" s="258"/>
      <c r="V388" s="262"/>
      <c r="W388" s="258">
        <f t="shared" si="112"/>
        <v>0</v>
      </c>
      <c r="X388" s="45" t="s">
        <v>1363</v>
      </c>
      <c r="Y388" s="43"/>
      <c r="Z388" s="43"/>
      <c r="AA388" s="43"/>
      <c r="AB388" s="43"/>
      <c r="AC388" s="43"/>
    </row>
    <row r="389" spans="1:29" ht="12.9" customHeight="1">
      <c r="A389" s="272">
        <v>45714</v>
      </c>
      <c r="B389" s="111" t="s">
        <v>304</v>
      </c>
      <c r="C389" s="111" t="s">
        <v>1365</v>
      </c>
      <c r="D389" s="190" t="s">
        <v>1367</v>
      </c>
      <c r="E389" s="111"/>
      <c r="F389" s="111">
        <v>1</v>
      </c>
      <c r="G389" s="111"/>
      <c r="H389" s="111">
        <v>18</v>
      </c>
      <c r="I389" s="116">
        <v>18</v>
      </c>
      <c r="J389" s="118"/>
      <c r="K389" s="33"/>
      <c r="L389" s="44">
        <f t="shared" si="113"/>
        <v>1</v>
      </c>
      <c r="M389" s="33" t="str">
        <f t="shared" si="114"/>
        <v>45714Container q'ty</v>
      </c>
      <c r="N389" s="33" t="str">
        <f t="shared" si="115"/>
        <v xml:space="preserve">45714Pallet </v>
      </c>
      <c r="O389" s="39">
        <v>20</v>
      </c>
      <c r="P389" s="33" t="s">
        <v>202</v>
      </c>
      <c r="Q389" s="168" t="s">
        <v>1361</v>
      </c>
      <c r="R389" s="169"/>
      <c r="S389" s="39"/>
      <c r="T389" s="119" t="s">
        <v>1359</v>
      </c>
      <c r="U389" s="258"/>
      <c r="V389" s="262"/>
      <c r="W389" s="258">
        <f>IFERROR(U389/V389,0)</f>
        <v>0</v>
      </c>
      <c r="X389" s="45" t="s">
        <v>1363</v>
      </c>
      <c r="Y389" s="43"/>
      <c r="Z389" s="43"/>
      <c r="AA389" s="43"/>
      <c r="AB389" s="43"/>
      <c r="AC389" s="43"/>
    </row>
    <row r="390" spans="1:29" ht="12.9" customHeight="1">
      <c r="A390" s="272">
        <v>45715</v>
      </c>
      <c r="B390" s="111" t="s">
        <v>195</v>
      </c>
      <c r="C390" s="111" t="s">
        <v>1334</v>
      </c>
      <c r="D390" s="111" t="s">
        <v>1174</v>
      </c>
      <c r="E390" s="111">
        <v>1</v>
      </c>
      <c r="F390" s="111"/>
      <c r="G390" s="111"/>
      <c r="H390" s="111">
        <v>14</v>
      </c>
      <c r="I390" s="116">
        <v>1008</v>
      </c>
      <c r="J390" s="118"/>
      <c r="K390" s="33"/>
      <c r="L390" s="44">
        <f t="shared" ref="L390:L409" si="116">SUM(E390:F390)</f>
        <v>1</v>
      </c>
      <c r="M390" s="33" t="str">
        <f t="shared" ref="M390:M441" si="117">A390&amp;$O$1</f>
        <v>45715Container q'ty</v>
      </c>
      <c r="N390" s="33" t="str">
        <f t="shared" ref="N390:N441" si="118">A390&amp;P390</f>
        <v>45715bulk</v>
      </c>
      <c r="O390" s="39">
        <v>210</v>
      </c>
      <c r="P390" s="235" t="s">
        <v>201</v>
      </c>
      <c r="Q390" s="168" t="s">
        <v>1178</v>
      </c>
      <c r="R390" s="169"/>
      <c r="S390" s="39"/>
      <c r="T390" s="119" t="s">
        <v>1333</v>
      </c>
      <c r="U390" s="258">
        <v>1391.4</v>
      </c>
      <c r="V390" s="262">
        <v>2016</v>
      </c>
      <c r="W390" s="258">
        <f>IFERROR(U390/V390,0)</f>
        <v>0.69017857142857142</v>
      </c>
      <c r="X390" s="45"/>
      <c r="Y390" s="43"/>
      <c r="Z390" s="43"/>
      <c r="AA390" s="43"/>
      <c r="AB390" s="43"/>
      <c r="AC390" s="43"/>
    </row>
    <row r="391" spans="1:29" ht="12.9" customHeight="1">
      <c r="A391" s="272">
        <v>45715</v>
      </c>
      <c r="B391" s="111" t="s">
        <v>1151</v>
      </c>
      <c r="C391" s="111" t="s">
        <v>1334</v>
      </c>
      <c r="D391" s="111" t="s">
        <v>1174</v>
      </c>
      <c r="E391" s="151"/>
      <c r="F391" s="111"/>
      <c r="G391" s="111"/>
      <c r="H391" s="111">
        <v>10</v>
      </c>
      <c r="I391" s="116">
        <v>720</v>
      </c>
      <c r="J391" s="118"/>
      <c r="K391" s="33"/>
      <c r="L391" s="44">
        <f t="shared" si="116"/>
        <v>0</v>
      </c>
      <c r="M391" s="33" t="str">
        <f t="shared" si="117"/>
        <v>45715Container q'ty</v>
      </c>
      <c r="N391" s="33" t="str">
        <f t="shared" si="118"/>
        <v>45715bulk</v>
      </c>
      <c r="O391" s="39"/>
      <c r="P391" s="235" t="s">
        <v>201</v>
      </c>
      <c r="Q391" s="168" t="s">
        <v>1179</v>
      </c>
      <c r="R391" s="169"/>
      <c r="S391" s="39"/>
      <c r="T391" s="119" t="s">
        <v>1186</v>
      </c>
      <c r="U391" s="258"/>
      <c r="V391" s="262"/>
      <c r="W391" s="258">
        <f>IFERROR(U391/V391,0)</f>
        <v>0</v>
      </c>
      <c r="X391" s="45"/>
      <c r="Y391" s="43"/>
      <c r="Z391" s="43"/>
      <c r="AA391" s="43"/>
      <c r="AB391" s="43"/>
      <c r="AC391" s="43"/>
    </row>
    <row r="392" spans="1:29" ht="12.9" customHeight="1">
      <c r="A392" s="272">
        <v>45715</v>
      </c>
      <c r="B392" s="111" t="s">
        <v>1151</v>
      </c>
      <c r="C392" s="111" t="s">
        <v>1334</v>
      </c>
      <c r="D392" s="111" t="s">
        <v>1174</v>
      </c>
      <c r="E392" s="151"/>
      <c r="F392" s="111"/>
      <c r="G392" s="111"/>
      <c r="H392" s="111">
        <v>4</v>
      </c>
      <c r="I392" s="116">
        <v>288</v>
      </c>
      <c r="J392" s="118"/>
      <c r="K392" s="33"/>
      <c r="L392" s="44">
        <f t="shared" si="116"/>
        <v>0</v>
      </c>
      <c r="M392" s="33" t="str">
        <f t="shared" si="117"/>
        <v>45715Container q'ty</v>
      </c>
      <c r="N392" s="33" t="str">
        <f t="shared" si="118"/>
        <v>45715bulk</v>
      </c>
      <c r="O392" s="39"/>
      <c r="P392" s="235" t="s">
        <v>201</v>
      </c>
      <c r="Q392" s="168" t="s">
        <v>1180</v>
      </c>
      <c r="R392" s="169"/>
      <c r="S392" s="39"/>
      <c r="T392" s="119" t="s">
        <v>1186</v>
      </c>
      <c r="U392" s="258"/>
      <c r="V392" s="262"/>
      <c r="W392" s="258">
        <f t="shared" ref="W392:W409" si="119">IFERROR(U392/V392,0)</f>
        <v>0</v>
      </c>
      <c r="X392" s="45"/>
      <c r="Y392" s="43"/>
      <c r="Z392" s="43"/>
      <c r="AA392" s="43"/>
      <c r="AB392" s="43"/>
      <c r="AC392" s="43"/>
    </row>
    <row r="393" spans="1:29" ht="12.9" customHeight="1">
      <c r="A393" s="272">
        <v>45715</v>
      </c>
      <c r="B393" s="111" t="s">
        <v>1151</v>
      </c>
      <c r="C393" s="111" t="s">
        <v>1336</v>
      </c>
      <c r="D393" s="111" t="s">
        <v>1175</v>
      </c>
      <c r="E393" s="111">
        <v>1</v>
      </c>
      <c r="F393" s="111"/>
      <c r="G393" s="111"/>
      <c r="H393" s="111">
        <v>10</v>
      </c>
      <c r="I393" s="111">
        <v>10</v>
      </c>
      <c r="J393" s="118"/>
      <c r="K393" s="33"/>
      <c r="L393" s="44">
        <f t="shared" si="116"/>
        <v>1</v>
      </c>
      <c r="M393" s="33" t="str">
        <f t="shared" si="117"/>
        <v>45715Container q'ty</v>
      </c>
      <c r="N393" s="33" t="str">
        <f t="shared" si="118"/>
        <v xml:space="preserve">45715Pallet </v>
      </c>
      <c r="O393" s="39">
        <v>40</v>
      </c>
      <c r="P393" s="33" t="s">
        <v>202</v>
      </c>
      <c r="Q393" s="168" t="s">
        <v>1181</v>
      </c>
      <c r="R393" s="169"/>
      <c r="S393" s="39"/>
      <c r="T393" s="119" t="s">
        <v>1335</v>
      </c>
      <c r="U393" s="258"/>
      <c r="V393" s="262"/>
      <c r="W393" s="258">
        <f t="shared" si="119"/>
        <v>0</v>
      </c>
      <c r="X393" s="45"/>
      <c r="Y393" s="43"/>
      <c r="Z393" s="43"/>
      <c r="AA393" s="43"/>
      <c r="AB393" s="43"/>
      <c r="AC393" s="43"/>
    </row>
    <row r="394" spans="1:29" ht="12.9" customHeight="1">
      <c r="A394" s="272">
        <v>45715</v>
      </c>
      <c r="B394" s="111" t="s">
        <v>1151</v>
      </c>
      <c r="C394" s="111" t="s">
        <v>1336</v>
      </c>
      <c r="D394" s="111" t="s">
        <v>1176</v>
      </c>
      <c r="E394" s="151"/>
      <c r="F394" s="111"/>
      <c r="G394" s="111"/>
      <c r="H394" s="111">
        <v>3</v>
      </c>
      <c r="I394" s="111">
        <v>3</v>
      </c>
      <c r="J394" s="118"/>
      <c r="K394" s="33"/>
      <c r="L394" s="44">
        <f t="shared" si="116"/>
        <v>0</v>
      </c>
      <c r="M394" s="33" t="str">
        <f t="shared" si="117"/>
        <v>45715Container q'ty</v>
      </c>
      <c r="N394" s="33" t="str">
        <f t="shared" si="118"/>
        <v xml:space="preserve">45715Pallet </v>
      </c>
      <c r="O394" s="39"/>
      <c r="P394" s="33" t="s">
        <v>202</v>
      </c>
      <c r="Q394" s="168" t="s">
        <v>1182</v>
      </c>
      <c r="R394" s="169"/>
      <c r="S394" s="39"/>
      <c r="T394" s="119" t="s">
        <v>1187</v>
      </c>
      <c r="U394" s="258"/>
      <c r="V394" s="262"/>
      <c r="W394" s="258">
        <f t="shared" si="119"/>
        <v>0</v>
      </c>
      <c r="X394" s="45"/>
      <c r="Y394" s="43"/>
      <c r="Z394" s="43"/>
      <c r="AA394" s="43"/>
      <c r="AB394" s="43"/>
      <c r="AC394" s="43"/>
    </row>
    <row r="395" spans="1:29" ht="12.9" customHeight="1">
      <c r="A395" s="272">
        <v>45715</v>
      </c>
      <c r="B395" s="111" t="s">
        <v>1151</v>
      </c>
      <c r="C395" s="111" t="s">
        <v>1336</v>
      </c>
      <c r="D395" s="111" t="s">
        <v>1176</v>
      </c>
      <c r="E395" s="151"/>
      <c r="F395" s="111"/>
      <c r="G395" s="111"/>
      <c r="H395" s="111">
        <v>2</v>
      </c>
      <c r="I395" s="111">
        <v>2</v>
      </c>
      <c r="J395" s="118"/>
      <c r="K395" s="33"/>
      <c r="L395" s="44">
        <f t="shared" si="116"/>
        <v>0</v>
      </c>
      <c r="M395" s="33" t="str">
        <f t="shared" si="117"/>
        <v>45715Container q'ty</v>
      </c>
      <c r="N395" s="33" t="str">
        <f t="shared" si="118"/>
        <v xml:space="preserve">45715Pallet </v>
      </c>
      <c r="O395" s="39"/>
      <c r="P395" s="33" t="s">
        <v>202</v>
      </c>
      <c r="Q395" s="168" t="s">
        <v>1183</v>
      </c>
      <c r="R395" s="169"/>
      <c r="S395" s="39"/>
      <c r="T395" s="119" t="s">
        <v>1187</v>
      </c>
      <c r="U395" s="258"/>
      <c r="V395" s="262"/>
      <c r="W395" s="258">
        <f t="shared" si="119"/>
        <v>0</v>
      </c>
      <c r="X395" s="45"/>
      <c r="Y395" s="43"/>
      <c r="Z395" s="43"/>
      <c r="AA395" s="43"/>
      <c r="AB395" s="43"/>
      <c r="AC395" s="43"/>
    </row>
    <row r="396" spans="1:29" ht="12.9" customHeight="1">
      <c r="A396" s="272">
        <v>45715</v>
      </c>
      <c r="B396" s="111" t="s">
        <v>1151</v>
      </c>
      <c r="C396" s="111" t="s">
        <v>1336</v>
      </c>
      <c r="D396" s="111" t="s">
        <v>1176</v>
      </c>
      <c r="E396" s="151"/>
      <c r="F396" s="111"/>
      <c r="G396" s="111"/>
      <c r="H396" s="111">
        <v>5</v>
      </c>
      <c r="I396" s="111">
        <v>5</v>
      </c>
      <c r="J396" s="118"/>
      <c r="K396" s="33"/>
      <c r="L396" s="44">
        <f t="shared" si="116"/>
        <v>0</v>
      </c>
      <c r="M396" s="33" t="str">
        <f t="shared" si="117"/>
        <v>45715Container q'ty</v>
      </c>
      <c r="N396" s="33" t="str">
        <f t="shared" si="118"/>
        <v xml:space="preserve">45715Pallet </v>
      </c>
      <c r="O396" s="39"/>
      <c r="P396" s="33" t="s">
        <v>202</v>
      </c>
      <c r="Q396" s="168" t="s">
        <v>1184</v>
      </c>
      <c r="R396" s="169"/>
      <c r="S396" s="39"/>
      <c r="T396" s="119" t="s">
        <v>1187</v>
      </c>
      <c r="U396" s="258"/>
      <c r="V396" s="262"/>
      <c r="W396" s="258">
        <f t="shared" si="119"/>
        <v>0</v>
      </c>
      <c r="X396" s="45"/>
      <c r="Y396" s="43"/>
      <c r="Z396" s="43"/>
      <c r="AA396" s="43"/>
      <c r="AB396" s="43"/>
      <c r="AC396" s="43"/>
    </row>
    <row r="397" spans="1:29" ht="12.9" customHeight="1">
      <c r="A397" s="272">
        <v>45715</v>
      </c>
      <c r="B397" s="111" t="s">
        <v>1151</v>
      </c>
      <c r="C397" s="111" t="s">
        <v>1420</v>
      </c>
      <c r="D397" s="111" t="s">
        <v>1418</v>
      </c>
      <c r="E397" s="111">
        <v>1</v>
      </c>
      <c r="F397" s="111"/>
      <c r="G397" s="111"/>
      <c r="H397" s="111">
        <v>10</v>
      </c>
      <c r="I397" s="111">
        <v>10</v>
      </c>
      <c r="J397" s="118"/>
      <c r="K397" s="33"/>
      <c r="L397" s="44">
        <f t="shared" si="116"/>
        <v>1</v>
      </c>
      <c r="M397" s="33" t="str">
        <f t="shared" si="117"/>
        <v>45715Container q'ty</v>
      </c>
      <c r="N397" s="33" t="str">
        <f t="shared" si="118"/>
        <v xml:space="preserve">45715Pallet </v>
      </c>
      <c r="O397" s="39">
        <v>40</v>
      </c>
      <c r="P397" s="33" t="s">
        <v>202</v>
      </c>
      <c r="Q397" s="168" t="s">
        <v>1181</v>
      </c>
      <c r="R397" s="169"/>
      <c r="S397" s="39"/>
      <c r="T397" s="119" t="s">
        <v>1419</v>
      </c>
      <c r="U397" s="258"/>
      <c r="V397" s="262"/>
      <c r="W397" s="258">
        <f t="shared" si="119"/>
        <v>0</v>
      </c>
      <c r="X397" s="45"/>
      <c r="Y397" s="43"/>
      <c r="Z397" s="43"/>
      <c r="AA397" s="43"/>
      <c r="AB397" s="43"/>
      <c r="AC397" s="43"/>
    </row>
    <row r="398" spans="1:29" ht="12.9" customHeight="1">
      <c r="A398" s="272">
        <v>45715</v>
      </c>
      <c r="B398" s="111" t="s">
        <v>1151</v>
      </c>
      <c r="C398" s="111" t="s">
        <v>1420</v>
      </c>
      <c r="D398" s="111" t="s">
        <v>1177</v>
      </c>
      <c r="E398" s="151"/>
      <c r="F398" s="111"/>
      <c r="G398" s="111"/>
      <c r="H398" s="111">
        <v>10</v>
      </c>
      <c r="I398" s="111">
        <v>10</v>
      </c>
      <c r="J398" s="118"/>
      <c r="K398" s="33"/>
      <c r="L398" s="44">
        <f t="shared" si="116"/>
        <v>0</v>
      </c>
      <c r="M398" s="33" t="str">
        <f t="shared" si="117"/>
        <v>45715Container q'ty</v>
      </c>
      <c r="N398" s="33" t="str">
        <f t="shared" si="118"/>
        <v xml:space="preserve">45715Pallet </v>
      </c>
      <c r="O398" s="39"/>
      <c r="P398" s="33" t="s">
        <v>202</v>
      </c>
      <c r="Q398" s="168" t="s">
        <v>1185</v>
      </c>
      <c r="R398" s="169"/>
      <c r="S398" s="39"/>
      <c r="T398" s="119" t="s">
        <v>1419</v>
      </c>
      <c r="U398" s="258"/>
      <c r="V398" s="262"/>
      <c r="W398" s="258">
        <f t="shared" si="119"/>
        <v>0</v>
      </c>
      <c r="X398" s="45"/>
      <c r="Y398" s="43"/>
      <c r="Z398" s="43"/>
      <c r="AA398" s="43"/>
      <c r="AB398" s="43"/>
      <c r="AC398" s="43"/>
    </row>
    <row r="399" spans="1:29" ht="12.9" customHeight="1">
      <c r="A399" s="272">
        <v>45715</v>
      </c>
      <c r="B399" s="111" t="s">
        <v>3653</v>
      </c>
      <c r="C399" s="111" t="s">
        <v>1344</v>
      </c>
      <c r="D399" s="111" t="s">
        <v>1423</v>
      </c>
      <c r="E399" s="111"/>
      <c r="F399" s="111">
        <v>1</v>
      </c>
      <c r="G399" s="111"/>
      <c r="H399" s="111">
        <v>23</v>
      </c>
      <c r="I399" s="116">
        <v>920</v>
      </c>
      <c r="J399" s="118"/>
      <c r="K399" s="33"/>
      <c r="L399" s="44">
        <f t="shared" ref="L399:L408" si="120">SUM(E399:F399)</f>
        <v>1</v>
      </c>
      <c r="M399" s="33" t="str">
        <f t="shared" si="117"/>
        <v>45715Container q'ty</v>
      </c>
      <c r="N399" s="33" t="str">
        <f t="shared" si="118"/>
        <v>45715bulk</v>
      </c>
      <c r="O399" s="39">
        <v>160</v>
      </c>
      <c r="P399" s="235" t="s">
        <v>201</v>
      </c>
      <c r="Q399" s="168" t="s">
        <v>1070</v>
      </c>
      <c r="R399" s="169"/>
      <c r="S399" s="39"/>
      <c r="T399" s="119" t="s">
        <v>1342</v>
      </c>
      <c r="U399" s="258">
        <v>115368</v>
      </c>
      <c r="V399" s="262">
        <v>4600</v>
      </c>
      <c r="W399" s="258">
        <f t="shared" ref="W399:W407" si="121">IFERROR(U399/V399,0)</f>
        <v>25.08</v>
      </c>
      <c r="X399" s="45" t="s">
        <v>688</v>
      </c>
      <c r="Y399" s="43"/>
      <c r="Z399" s="43"/>
      <c r="AA399" s="43"/>
      <c r="AB399" s="43"/>
      <c r="AC399" s="43"/>
    </row>
    <row r="400" spans="1:29" ht="12.9" customHeight="1">
      <c r="A400" s="272">
        <v>45715</v>
      </c>
      <c r="B400" s="111" t="s">
        <v>3653</v>
      </c>
      <c r="C400" s="111" t="s">
        <v>1345</v>
      </c>
      <c r="D400" s="111" t="s">
        <v>1424</v>
      </c>
      <c r="E400" s="111"/>
      <c r="F400" s="111">
        <v>1</v>
      </c>
      <c r="G400" s="111"/>
      <c r="H400" s="111">
        <v>23</v>
      </c>
      <c r="I400" s="116">
        <v>920</v>
      </c>
      <c r="J400" s="118"/>
      <c r="K400" s="33"/>
      <c r="L400" s="44">
        <f t="shared" si="120"/>
        <v>1</v>
      </c>
      <c r="M400" s="33" t="str">
        <f t="shared" si="117"/>
        <v>45715Container q'ty</v>
      </c>
      <c r="N400" s="33" t="str">
        <f t="shared" si="118"/>
        <v>45715bulk</v>
      </c>
      <c r="O400" s="39">
        <v>160</v>
      </c>
      <c r="P400" s="235" t="s">
        <v>201</v>
      </c>
      <c r="Q400" s="168" t="s">
        <v>1070</v>
      </c>
      <c r="R400" s="169"/>
      <c r="S400" s="39"/>
      <c r="T400" s="119" t="s">
        <v>1342</v>
      </c>
      <c r="U400" s="258"/>
      <c r="V400" s="262"/>
      <c r="W400" s="258">
        <f t="shared" si="121"/>
        <v>0</v>
      </c>
      <c r="X400" s="45" t="s">
        <v>1343</v>
      </c>
      <c r="Y400" s="43"/>
      <c r="Z400" s="43"/>
      <c r="AA400" s="43"/>
      <c r="AB400" s="43"/>
      <c r="AC400" s="43"/>
    </row>
    <row r="401" spans="1:29" ht="12.9" customHeight="1">
      <c r="A401" s="272">
        <v>45715</v>
      </c>
      <c r="B401" s="111" t="s">
        <v>3653</v>
      </c>
      <c r="C401" s="111" t="s">
        <v>1346</v>
      </c>
      <c r="D401" s="111" t="s">
        <v>1425</v>
      </c>
      <c r="E401" s="111"/>
      <c r="F401" s="111">
        <v>1</v>
      </c>
      <c r="G401" s="111"/>
      <c r="H401" s="111">
        <v>23</v>
      </c>
      <c r="I401" s="116">
        <v>920</v>
      </c>
      <c r="J401" s="118"/>
      <c r="K401" s="33"/>
      <c r="L401" s="44">
        <f t="shared" si="120"/>
        <v>1</v>
      </c>
      <c r="M401" s="33" t="str">
        <f t="shared" si="117"/>
        <v>45715Container q'ty</v>
      </c>
      <c r="N401" s="33" t="str">
        <f t="shared" si="118"/>
        <v>45715bulk</v>
      </c>
      <c r="O401" s="39">
        <v>160</v>
      </c>
      <c r="P401" s="235" t="s">
        <v>201</v>
      </c>
      <c r="Q401" s="168" t="s">
        <v>1070</v>
      </c>
      <c r="R401" s="169"/>
      <c r="S401" s="39"/>
      <c r="T401" s="119" t="s">
        <v>1342</v>
      </c>
      <c r="U401" s="258"/>
      <c r="V401" s="262"/>
      <c r="W401" s="258">
        <f t="shared" si="121"/>
        <v>0</v>
      </c>
      <c r="X401" s="45" t="s">
        <v>1350</v>
      </c>
      <c r="Y401" s="43"/>
      <c r="Z401" s="43"/>
      <c r="AA401" s="43"/>
      <c r="AB401" s="43"/>
      <c r="AC401" s="43"/>
    </row>
    <row r="402" spans="1:29" ht="12.9" customHeight="1">
      <c r="A402" s="272">
        <v>45715</v>
      </c>
      <c r="B402" s="111" t="s">
        <v>3653</v>
      </c>
      <c r="C402" s="111" t="s">
        <v>1347</v>
      </c>
      <c r="D402" s="111" t="s">
        <v>1426</v>
      </c>
      <c r="E402" s="111"/>
      <c r="F402" s="111">
        <v>1</v>
      </c>
      <c r="G402" s="111"/>
      <c r="H402" s="111">
        <v>23</v>
      </c>
      <c r="I402" s="116">
        <v>920</v>
      </c>
      <c r="J402" s="118"/>
      <c r="K402" s="33"/>
      <c r="L402" s="44">
        <f t="shared" si="120"/>
        <v>1</v>
      </c>
      <c r="M402" s="33" t="str">
        <f t="shared" si="117"/>
        <v>45715Container q'ty</v>
      </c>
      <c r="N402" s="33" t="str">
        <f t="shared" si="118"/>
        <v>45715bulk</v>
      </c>
      <c r="O402" s="39">
        <v>160</v>
      </c>
      <c r="P402" s="235" t="s">
        <v>201</v>
      </c>
      <c r="Q402" s="168" t="s">
        <v>1070</v>
      </c>
      <c r="R402" s="169"/>
      <c r="S402" s="39"/>
      <c r="T402" s="119" t="s">
        <v>1342</v>
      </c>
      <c r="U402" s="258"/>
      <c r="V402" s="262"/>
      <c r="W402" s="258">
        <f t="shared" si="121"/>
        <v>0</v>
      </c>
      <c r="X402" s="45" t="s">
        <v>1357</v>
      </c>
      <c r="Y402" s="43"/>
      <c r="Z402" s="43"/>
      <c r="AA402" s="43"/>
      <c r="AB402" s="43"/>
      <c r="AC402" s="43"/>
    </row>
    <row r="403" spans="1:29" ht="12.9" customHeight="1">
      <c r="A403" s="272">
        <v>45715</v>
      </c>
      <c r="B403" s="111" t="s">
        <v>3653</v>
      </c>
      <c r="C403" s="111" t="s">
        <v>1348</v>
      </c>
      <c r="D403" s="111" t="s">
        <v>1427</v>
      </c>
      <c r="E403" s="111"/>
      <c r="F403" s="111">
        <v>1</v>
      </c>
      <c r="G403" s="111"/>
      <c r="H403" s="111">
        <v>23</v>
      </c>
      <c r="I403" s="116">
        <v>920</v>
      </c>
      <c r="J403" s="118"/>
      <c r="K403" s="33"/>
      <c r="L403" s="44">
        <f t="shared" si="120"/>
        <v>1</v>
      </c>
      <c r="M403" s="33" t="str">
        <f t="shared" si="117"/>
        <v>45715Container q'ty</v>
      </c>
      <c r="N403" s="33" t="str">
        <f t="shared" si="118"/>
        <v>45715bulk</v>
      </c>
      <c r="O403" s="39">
        <v>160</v>
      </c>
      <c r="P403" s="235" t="s">
        <v>201</v>
      </c>
      <c r="Q403" s="168" t="s">
        <v>1070</v>
      </c>
      <c r="R403" s="169"/>
      <c r="S403" s="39"/>
      <c r="T403" s="119" t="s">
        <v>1342</v>
      </c>
      <c r="U403" s="258"/>
      <c r="V403" s="262"/>
      <c r="W403" s="258">
        <f t="shared" si="121"/>
        <v>0</v>
      </c>
      <c r="X403" s="45" t="s">
        <v>1358</v>
      </c>
      <c r="Y403" s="43"/>
      <c r="Z403" s="43"/>
      <c r="AA403" s="43"/>
      <c r="AB403" s="43"/>
      <c r="AC403" s="43"/>
    </row>
    <row r="404" spans="1:29" ht="12.9" customHeight="1">
      <c r="A404" s="272">
        <v>45715</v>
      </c>
      <c r="B404" s="111" t="s">
        <v>3497</v>
      </c>
      <c r="C404" s="111" t="s">
        <v>1262</v>
      </c>
      <c r="D404" s="111" t="s">
        <v>1263</v>
      </c>
      <c r="E404" s="111"/>
      <c r="F404" s="111">
        <v>1</v>
      </c>
      <c r="G404" s="111"/>
      <c r="H404" s="111">
        <v>18</v>
      </c>
      <c r="I404" s="111">
        <v>18</v>
      </c>
      <c r="J404" s="118"/>
      <c r="K404" s="33"/>
      <c r="L404" s="44">
        <f t="shared" si="120"/>
        <v>1</v>
      </c>
      <c r="M404" s="33" t="str">
        <f t="shared" si="117"/>
        <v>45715Container q'ty</v>
      </c>
      <c r="N404" s="33" t="str">
        <f t="shared" si="118"/>
        <v xml:space="preserve">45715Pallet </v>
      </c>
      <c r="O404" s="39">
        <v>20</v>
      </c>
      <c r="P404" s="33" t="s">
        <v>202</v>
      </c>
      <c r="Q404" s="168" t="s">
        <v>831</v>
      </c>
      <c r="R404" s="169"/>
      <c r="S404" s="39"/>
      <c r="T404" s="119" t="s">
        <v>1261</v>
      </c>
      <c r="U404" s="258"/>
      <c r="V404" s="262"/>
      <c r="W404" s="258">
        <f t="shared" si="121"/>
        <v>0</v>
      </c>
      <c r="X404" s="45" t="s">
        <v>1304</v>
      </c>
      <c r="Y404" s="43"/>
      <c r="Z404" s="43"/>
      <c r="AA404" s="43"/>
      <c r="AB404" s="43"/>
      <c r="AC404" s="43"/>
    </row>
    <row r="405" spans="1:29" ht="12.9" customHeight="1">
      <c r="A405" s="272">
        <v>45715</v>
      </c>
      <c r="B405" s="111" t="s">
        <v>3497</v>
      </c>
      <c r="C405" s="111" t="s">
        <v>1262</v>
      </c>
      <c r="D405" s="111" t="s">
        <v>1263</v>
      </c>
      <c r="E405" s="111"/>
      <c r="F405" s="151"/>
      <c r="G405" s="111"/>
      <c r="H405" s="111">
        <v>0</v>
      </c>
      <c r="I405" s="111">
        <v>4</v>
      </c>
      <c r="J405" s="118"/>
      <c r="K405" s="33"/>
      <c r="L405" s="44">
        <f t="shared" si="120"/>
        <v>0</v>
      </c>
      <c r="M405" s="33" t="str">
        <f t="shared" si="117"/>
        <v>45715Container q'ty</v>
      </c>
      <c r="N405" s="33" t="str">
        <f t="shared" si="118"/>
        <v xml:space="preserve">45715Pallet </v>
      </c>
      <c r="O405" s="39"/>
      <c r="P405" s="33" t="s">
        <v>202</v>
      </c>
      <c r="Q405" s="168" t="s">
        <v>1264</v>
      </c>
      <c r="R405" s="169"/>
      <c r="S405" s="39"/>
      <c r="T405" s="119" t="s">
        <v>1261</v>
      </c>
      <c r="U405" s="258"/>
      <c r="V405" s="262"/>
      <c r="W405" s="258">
        <f t="shared" si="121"/>
        <v>0</v>
      </c>
      <c r="X405" s="45"/>
      <c r="Y405" s="43"/>
      <c r="Z405" s="43"/>
      <c r="AA405" s="43"/>
      <c r="AB405" s="43"/>
      <c r="AC405" s="43"/>
    </row>
    <row r="406" spans="1:29" ht="12.9" customHeight="1">
      <c r="A406" s="272">
        <v>45715</v>
      </c>
      <c r="B406" s="111" t="s">
        <v>3497</v>
      </c>
      <c r="C406" s="111" t="s">
        <v>1321</v>
      </c>
      <c r="D406" s="111" t="s">
        <v>1322</v>
      </c>
      <c r="E406" s="111"/>
      <c r="F406" s="111">
        <v>1</v>
      </c>
      <c r="G406" s="111"/>
      <c r="H406" s="111">
        <v>18</v>
      </c>
      <c r="I406" s="111">
        <v>18</v>
      </c>
      <c r="J406" s="118"/>
      <c r="K406" s="33"/>
      <c r="L406" s="44">
        <f t="shared" si="120"/>
        <v>1</v>
      </c>
      <c r="M406" s="33" t="str">
        <f t="shared" si="117"/>
        <v>45715Container q'ty</v>
      </c>
      <c r="N406" s="33" t="str">
        <f t="shared" si="118"/>
        <v xml:space="preserve">45715Pallet </v>
      </c>
      <c r="O406" s="39">
        <v>20</v>
      </c>
      <c r="P406" s="33" t="s">
        <v>202</v>
      </c>
      <c r="Q406" s="168" t="s">
        <v>831</v>
      </c>
      <c r="R406" s="169"/>
      <c r="S406" s="39"/>
      <c r="T406" s="119" t="s">
        <v>1320</v>
      </c>
      <c r="U406" s="258"/>
      <c r="V406" s="262"/>
      <c r="W406" s="258">
        <f t="shared" si="121"/>
        <v>0</v>
      </c>
      <c r="X406" s="45" t="s">
        <v>891</v>
      </c>
      <c r="Y406" s="43"/>
      <c r="Z406" s="43"/>
      <c r="AA406" s="43"/>
      <c r="AB406" s="43"/>
      <c r="AC406" s="43"/>
    </row>
    <row r="407" spans="1:29" ht="12.9" customHeight="1">
      <c r="A407" s="272">
        <v>45715</v>
      </c>
      <c r="B407" s="111" t="s">
        <v>3497</v>
      </c>
      <c r="C407" s="111" t="s">
        <v>1321</v>
      </c>
      <c r="D407" s="111" t="s">
        <v>1322</v>
      </c>
      <c r="E407" s="111"/>
      <c r="F407" s="151"/>
      <c r="G407" s="111"/>
      <c r="H407" s="111">
        <v>0</v>
      </c>
      <c r="I407" s="111">
        <v>4</v>
      </c>
      <c r="J407" s="118"/>
      <c r="K407" s="33"/>
      <c r="L407" s="44">
        <f t="shared" si="120"/>
        <v>0</v>
      </c>
      <c r="M407" s="33" t="str">
        <f t="shared" si="117"/>
        <v>45715Container q'ty</v>
      </c>
      <c r="N407" s="33" t="str">
        <f t="shared" si="118"/>
        <v xml:space="preserve">45715Pallet </v>
      </c>
      <c r="O407" s="39"/>
      <c r="P407" s="33" t="s">
        <v>202</v>
      </c>
      <c r="Q407" s="168" t="s">
        <v>1264</v>
      </c>
      <c r="R407" s="169"/>
      <c r="S407" s="39"/>
      <c r="T407" s="119" t="s">
        <v>1320</v>
      </c>
      <c r="U407" s="258"/>
      <c r="V407" s="262"/>
      <c r="W407" s="258">
        <f t="shared" si="121"/>
        <v>0</v>
      </c>
      <c r="X407" s="45"/>
      <c r="Y407" s="43"/>
      <c r="Z407" s="43"/>
      <c r="AA407" s="43"/>
      <c r="AB407" s="43"/>
      <c r="AC407" s="43"/>
    </row>
    <row r="408" spans="1:29" ht="12.9" customHeight="1">
      <c r="A408" s="272">
        <v>45715</v>
      </c>
      <c r="B408" s="111" t="s">
        <v>242</v>
      </c>
      <c r="C408" s="111" t="s">
        <v>402</v>
      </c>
      <c r="D408" s="111"/>
      <c r="E408" s="111"/>
      <c r="F408" s="111"/>
      <c r="G408" s="111">
        <v>1</v>
      </c>
      <c r="H408" s="111">
        <v>5</v>
      </c>
      <c r="I408" s="184"/>
      <c r="J408" s="118">
        <v>5</v>
      </c>
      <c r="K408" s="33"/>
      <c r="L408" s="44">
        <f t="shared" si="120"/>
        <v>0</v>
      </c>
      <c r="M408" s="33" t="str">
        <f t="shared" si="117"/>
        <v>45715Container q'ty</v>
      </c>
      <c r="N408" s="33" t="str">
        <f t="shared" si="118"/>
        <v xml:space="preserve">45715Pallet </v>
      </c>
      <c r="O408" s="39">
        <v>5</v>
      </c>
      <c r="P408" s="33" t="s">
        <v>202</v>
      </c>
      <c r="Q408" s="168" t="s">
        <v>1218</v>
      </c>
      <c r="R408" s="169"/>
      <c r="S408" s="39"/>
      <c r="T408" s="119" t="s">
        <v>1285</v>
      </c>
      <c r="U408" s="258"/>
      <c r="V408" s="262"/>
      <c r="W408" s="258">
        <f t="shared" si="119"/>
        <v>0</v>
      </c>
      <c r="X408" s="45"/>
      <c r="Y408" s="43"/>
      <c r="Z408" s="43"/>
      <c r="AA408" s="43"/>
      <c r="AB408" s="43"/>
      <c r="AC408" s="43"/>
    </row>
    <row r="409" spans="1:29" ht="12.9" customHeight="1">
      <c r="A409" s="272">
        <v>45716</v>
      </c>
      <c r="B409" s="111" t="s">
        <v>195</v>
      </c>
      <c r="C409" s="111" t="s">
        <v>1338</v>
      </c>
      <c r="D409" s="111" t="s">
        <v>1188</v>
      </c>
      <c r="E409" s="111">
        <v>1</v>
      </c>
      <c r="F409" s="111"/>
      <c r="G409" s="111"/>
      <c r="H409" s="111">
        <v>28</v>
      </c>
      <c r="I409" s="116">
        <v>2016</v>
      </c>
      <c r="J409" s="118"/>
      <c r="K409" s="33"/>
      <c r="L409" s="44">
        <f t="shared" si="116"/>
        <v>1</v>
      </c>
      <c r="M409" s="33" t="str">
        <f t="shared" si="117"/>
        <v>45716Container q'ty</v>
      </c>
      <c r="N409" s="33" t="str">
        <f t="shared" si="118"/>
        <v>45716bulk</v>
      </c>
      <c r="O409" s="39">
        <v>210</v>
      </c>
      <c r="P409" s="235" t="s">
        <v>201</v>
      </c>
      <c r="Q409" s="168" t="s">
        <v>1195</v>
      </c>
      <c r="R409" s="169"/>
      <c r="S409" s="39"/>
      <c r="T409" s="119" t="s">
        <v>1337</v>
      </c>
      <c r="U409" s="258">
        <v>13910.4</v>
      </c>
      <c r="V409" s="262">
        <v>2016</v>
      </c>
      <c r="W409" s="258">
        <f t="shared" si="119"/>
        <v>6.8999999999999995</v>
      </c>
      <c r="X409" s="45"/>
      <c r="Y409" s="43"/>
      <c r="Z409" s="43"/>
      <c r="AA409" s="43"/>
      <c r="AB409" s="43"/>
      <c r="AC409" s="43"/>
    </row>
    <row r="410" spans="1:29" ht="12.9" customHeight="1">
      <c r="A410" s="272">
        <v>45716</v>
      </c>
      <c r="B410" s="111" t="s">
        <v>1151</v>
      </c>
      <c r="C410" s="111" t="s">
        <v>1249</v>
      </c>
      <c r="D410" s="111" t="s">
        <v>1189</v>
      </c>
      <c r="E410" s="111"/>
      <c r="F410" s="111">
        <v>1</v>
      </c>
      <c r="G410" s="111"/>
      <c r="H410" s="111">
        <v>20</v>
      </c>
      <c r="I410" s="111">
        <v>20</v>
      </c>
      <c r="J410" s="118"/>
      <c r="K410" s="33"/>
      <c r="L410" s="44">
        <f t="shared" ref="L410:L419" si="122">SUM(E410:F410)</f>
        <v>1</v>
      </c>
      <c r="M410" s="33" t="str">
        <f t="shared" si="117"/>
        <v>45716Container q'ty</v>
      </c>
      <c r="N410" s="33" t="str">
        <f t="shared" si="118"/>
        <v xml:space="preserve">45716Pallet </v>
      </c>
      <c r="O410" s="39">
        <v>20</v>
      </c>
      <c r="P410" s="33" t="s">
        <v>202</v>
      </c>
      <c r="Q410" s="168" t="s">
        <v>1143</v>
      </c>
      <c r="R410" s="169"/>
      <c r="S410" s="39"/>
      <c r="T410" s="119" t="s">
        <v>1237</v>
      </c>
      <c r="U410" s="258"/>
      <c r="V410" s="262"/>
      <c r="W410" s="258">
        <f t="shared" ref="W410:W421" si="123">IFERROR(U410/V410,0)</f>
        <v>0</v>
      </c>
      <c r="X410" s="45"/>
      <c r="Y410" s="43"/>
      <c r="Z410" s="43"/>
      <c r="AA410" s="43"/>
      <c r="AB410" s="43"/>
      <c r="AC410" s="43"/>
    </row>
    <row r="411" spans="1:29" ht="12.9" customHeight="1">
      <c r="A411" s="272">
        <v>45716</v>
      </c>
      <c r="B411" s="111" t="s">
        <v>1151</v>
      </c>
      <c r="C411" s="111" t="s">
        <v>1250</v>
      </c>
      <c r="D411" s="111" t="s">
        <v>1190</v>
      </c>
      <c r="E411" s="111"/>
      <c r="F411" s="111">
        <v>1</v>
      </c>
      <c r="G411" s="111"/>
      <c r="H411" s="111">
        <v>20</v>
      </c>
      <c r="I411" s="111">
        <v>20</v>
      </c>
      <c r="J411" s="118"/>
      <c r="K411" s="33"/>
      <c r="L411" s="44">
        <f t="shared" si="122"/>
        <v>1</v>
      </c>
      <c r="M411" s="33" t="str">
        <f t="shared" si="117"/>
        <v>45716Container q'ty</v>
      </c>
      <c r="N411" s="33" t="str">
        <f t="shared" si="118"/>
        <v xml:space="preserve">45716Pallet </v>
      </c>
      <c r="O411" s="39">
        <v>20</v>
      </c>
      <c r="P411" s="33" t="s">
        <v>202</v>
      </c>
      <c r="Q411" s="168" t="s">
        <v>1197</v>
      </c>
      <c r="R411" s="169"/>
      <c r="S411" s="39"/>
      <c r="T411" s="119" t="s">
        <v>1203</v>
      </c>
      <c r="U411" s="258"/>
      <c r="V411" s="262"/>
      <c r="W411" s="258">
        <f t="shared" si="123"/>
        <v>0</v>
      </c>
      <c r="X411" s="45"/>
      <c r="Y411" s="43"/>
      <c r="Z411" s="43"/>
      <c r="AA411" s="43"/>
      <c r="AB411" s="43"/>
      <c r="AC411" s="43"/>
    </row>
    <row r="412" spans="1:29" ht="12.9" customHeight="1">
      <c r="A412" s="272">
        <v>45716</v>
      </c>
      <c r="B412" s="111" t="s">
        <v>1151</v>
      </c>
      <c r="C412" s="111" t="s">
        <v>1251</v>
      </c>
      <c r="D412" s="111" t="s">
        <v>1191</v>
      </c>
      <c r="E412" s="111"/>
      <c r="F412" s="111">
        <v>1</v>
      </c>
      <c r="G412" s="111"/>
      <c r="H412" s="111">
        <v>20</v>
      </c>
      <c r="I412" s="111">
        <v>20</v>
      </c>
      <c r="J412" s="118"/>
      <c r="K412" s="33"/>
      <c r="L412" s="44">
        <f t="shared" si="122"/>
        <v>1</v>
      </c>
      <c r="M412" s="33" t="str">
        <f t="shared" si="117"/>
        <v>45716Container q'ty</v>
      </c>
      <c r="N412" s="33" t="str">
        <f t="shared" si="118"/>
        <v xml:space="preserve">45716Pallet </v>
      </c>
      <c r="O412" s="39">
        <v>20</v>
      </c>
      <c r="P412" s="33" t="s">
        <v>202</v>
      </c>
      <c r="Q412" s="168" t="s">
        <v>1198</v>
      </c>
      <c r="R412" s="169"/>
      <c r="S412" s="39"/>
      <c r="T412" s="119" t="s">
        <v>1203</v>
      </c>
      <c r="U412" s="258"/>
      <c r="V412" s="262"/>
      <c r="W412" s="258">
        <f t="shared" si="123"/>
        <v>0</v>
      </c>
      <c r="X412" s="45"/>
      <c r="Y412" s="43"/>
      <c r="Z412" s="43"/>
      <c r="AA412" s="43"/>
      <c r="AB412" s="43"/>
      <c r="AC412" s="43"/>
    </row>
    <row r="413" spans="1:29" ht="12.9" customHeight="1">
      <c r="A413" s="272">
        <v>45716</v>
      </c>
      <c r="B413" s="111" t="s">
        <v>1151</v>
      </c>
      <c r="C413" s="111" t="s">
        <v>1252</v>
      </c>
      <c r="D413" s="111" t="s">
        <v>1192</v>
      </c>
      <c r="E413" s="111"/>
      <c r="F413" s="111">
        <v>1</v>
      </c>
      <c r="G413" s="111"/>
      <c r="H413" s="111">
        <v>12</v>
      </c>
      <c r="I413" s="111">
        <v>12</v>
      </c>
      <c r="J413" s="118"/>
      <c r="K413" s="33"/>
      <c r="L413" s="44">
        <f t="shared" si="122"/>
        <v>1</v>
      </c>
      <c r="M413" s="33" t="str">
        <f t="shared" si="117"/>
        <v>45716Container q'ty</v>
      </c>
      <c r="N413" s="33" t="str">
        <f t="shared" si="118"/>
        <v xml:space="preserve">45716Pallet </v>
      </c>
      <c r="O413" s="39">
        <v>20</v>
      </c>
      <c r="P413" s="33" t="s">
        <v>202</v>
      </c>
      <c r="Q413" s="168" t="s">
        <v>1143</v>
      </c>
      <c r="R413" s="169"/>
      <c r="S413" s="39"/>
      <c r="T413" s="119" t="s">
        <v>1203</v>
      </c>
      <c r="U413" s="258"/>
      <c r="V413" s="262"/>
      <c r="W413" s="258">
        <f t="shared" si="123"/>
        <v>0</v>
      </c>
      <c r="X413" s="45"/>
      <c r="Y413" s="43"/>
      <c r="Z413" s="43"/>
      <c r="AA413" s="43"/>
      <c r="AB413" s="43"/>
      <c r="AC413" s="43"/>
    </row>
    <row r="414" spans="1:29" ht="12.9" customHeight="1">
      <c r="A414" s="272">
        <v>45716</v>
      </c>
      <c r="B414" s="111" t="s">
        <v>1151</v>
      </c>
      <c r="C414" s="111" t="s">
        <v>1252</v>
      </c>
      <c r="D414" s="111" t="s">
        <v>1192</v>
      </c>
      <c r="E414" s="111"/>
      <c r="F414" s="151"/>
      <c r="G414" s="111"/>
      <c r="H414" s="111">
        <v>5</v>
      </c>
      <c r="I414" s="111">
        <v>5</v>
      </c>
      <c r="J414" s="118"/>
      <c r="K414" s="33"/>
      <c r="L414" s="44">
        <f t="shared" si="122"/>
        <v>0</v>
      </c>
      <c r="M414" s="33" t="str">
        <f t="shared" si="117"/>
        <v>45716Container q'ty</v>
      </c>
      <c r="N414" s="33" t="str">
        <f t="shared" si="118"/>
        <v xml:space="preserve">45716Pallet </v>
      </c>
      <c r="O414" s="39"/>
      <c r="P414" s="33" t="s">
        <v>202</v>
      </c>
      <c r="Q414" s="168" t="s">
        <v>1199</v>
      </c>
      <c r="R414" s="169"/>
      <c r="S414" s="39"/>
      <c r="T414" s="119" t="s">
        <v>1203</v>
      </c>
      <c r="U414" s="258"/>
      <c r="V414" s="262"/>
      <c r="W414" s="258">
        <f t="shared" si="123"/>
        <v>0</v>
      </c>
      <c r="X414" s="45"/>
      <c r="Y414" s="43"/>
      <c r="Z414" s="43"/>
      <c r="AA414" s="43"/>
      <c r="AB414" s="43"/>
      <c r="AC414" s="43"/>
    </row>
    <row r="415" spans="1:29" ht="12.9" customHeight="1">
      <c r="A415" s="272">
        <v>45716</v>
      </c>
      <c r="B415" s="111" t="s">
        <v>1151</v>
      </c>
      <c r="C415" s="111" t="s">
        <v>1252</v>
      </c>
      <c r="D415" s="111" t="s">
        <v>1192</v>
      </c>
      <c r="E415" s="111"/>
      <c r="F415" s="151"/>
      <c r="G415" s="111"/>
      <c r="H415" s="111">
        <v>3</v>
      </c>
      <c r="I415" s="111">
        <v>3</v>
      </c>
      <c r="J415" s="118"/>
      <c r="K415" s="33"/>
      <c r="L415" s="44">
        <f t="shared" si="122"/>
        <v>0</v>
      </c>
      <c r="M415" s="33" t="str">
        <f t="shared" si="117"/>
        <v>45716Container q'ty</v>
      </c>
      <c r="N415" s="33" t="str">
        <f t="shared" si="118"/>
        <v xml:space="preserve">45716Pallet </v>
      </c>
      <c r="O415" s="39"/>
      <c r="P415" s="33" t="s">
        <v>202</v>
      </c>
      <c r="Q415" s="168" t="s">
        <v>1200</v>
      </c>
      <c r="R415" s="169"/>
      <c r="S415" s="39"/>
      <c r="T415" s="119" t="s">
        <v>1203</v>
      </c>
      <c r="U415" s="258"/>
      <c r="V415" s="262"/>
      <c r="W415" s="258">
        <f t="shared" si="123"/>
        <v>0</v>
      </c>
      <c r="X415" s="45"/>
      <c r="Y415" s="43"/>
      <c r="Z415" s="43"/>
      <c r="AA415" s="43"/>
      <c r="AB415" s="43"/>
      <c r="AC415" s="43"/>
    </row>
    <row r="416" spans="1:29" ht="12.9" customHeight="1">
      <c r="A416" s="272">
        <v>45716</v>
      </c>
      <c r="B416" s="111" t="s">
        <v>1151</v>
      </c>
      <c r="C416" s="111" t="s">
        <v>1253</v>
      </c>
      <c r="D416" s="111" t="s">
        <v>1193</v>
      </c>
      <c r="E416" s="111"/>
      <c r="F416" s="111">
        <v>1</v>
      </c>
      <c r="G416" s="111"/>
      <c r="H416" s="111">
        <v>10</v>
      </c>
      <c r="I416" s="111">
        <v>10</v>
      </c>
      <c r="J416" s="118"/>
      <c r="K416" s="33"/>
      <c r="L416" s="44">
        <f t="shared" si="122"/>
        <v>1</v>
      </c>
      <c r="M416" s="33" t="str">
        <f t="shared" si="117"/>
        <v>45716Container q'ty</v>
      </c>
      <c r="N416" s="33" t="str">
        <f t="shared" si="118"/>
        <v xml:space="preserve">45716Pallet </v>
      </c>
      <c r="O416" s="39">
        <v>20</v>
      </c>
      <c r="P416" s="33" t="s">
        <v>202</v>
      </c>
      <c r="Q416" s="168" t="s">
        <v>1143</v>
      </c>
      <c r="R416" s="169"/>
      <c r="S416" s="39"/>
      <c r="T416" s="119" t="s">
        <v>1203</v>
      </c>
      <c r="U416" s="258"/>
      <c r="V416" s="262"/>
      <c r="W416" s="258">
        <f t="shared" si="123"/>
        <v>0</v>
      </c>
      <c r="X416" s="45"/>
      <c r="Y416" s="43"/>
      <c r="Z416" s="43"/>
      <c r="AA416" s="43"/>
      <c r="AB416" s="43"/>
      <c r="AC416" s="43"/>
    </row>
    <row r="417" spans="1:29" ht="12.9" customHeight="1">
      <c r="A417" s="272">
        <v>45716</v>
      </c>
      <c r="B417" s="111" t="s">
        <v>1151</v>
      </c>
      <c r="C417" s="111" t="s">
        <v>1253</v>
      </c>
      <c r="D417" s="111" t="s">
        <v>1193</v>
      </c>
      <c r="E417" s="111"/>
      <c r="F417" s="151"/>
      <c r="G417" s="111"/>
      <c r="H417" s="111">
        <v>10</v>
      </c>
      <c r="I417" s="111">
        <v>10</v>
      </c>
      <c r="J417" s="118"/>
      <c r="K417" s="33"/>
      <c r="L417" s="44">
        <f t="shared" si="122"/>
        <v>0</v>
      </c>
      <c r="M417" s="33" t="str">
        <f t="shared" si="117"/>
        <v>45716Container q'ty</v>
      </c>
      <c r="N417" s="33" t="str">
        <f t="shared" si="118"/>
        <v xml:space="preserve">45716Pallet </v>
      </c>
      <c r="O417" s="39"/>
      <c r="P417" s="33" t="s">
        <v>202</v>
      </c>
      <c r="Q417" s="168" t="s">
        <v>1196</v>
      </c>
      <c r="R417" s="169"/>
      <c r="S417" s="39"/>
      <c r="T417" s="119" t="s">
        <v>1203</v>
      </c>
      <c r="U417" s="258"/>
      <c r="V417" s="262"/>
      <c r="W417" s="258">
        <f t="shared" si="123"/>
        <v>0</v>
      </c>
      <c r="X417" s="45"/>
      <c r="Y417" s="43"/>
      <c r="Z417" s="43"/>
      <c r="AA417" s="43"/>
      <c r="AB417" s="43"/>
      <c r="AC417" s="43"/>
    </row>
    <row r="418" spans="1:29" ht="12.9" customHeight="1">
      <c r="A418" s="272">
        <v>45716</v>
      </c>
      <c r="B418" s="111" t="s">
        <v>1151</v>
      </c>
      <c r="C418" s="111" t="s">
        <v>1428</v>
      </c>
      <c r="D418" s="111" t="s">
        <v>1421</v>
      </c>
      <c r="E418" s="111"/>
      <c r="F418" s="111">
        <v>1</v>
      </c>
      <c r="G418" s="111"/>
      <c r="H418" s="111">
        <v>3</v>
      </c>
      <c r="I418" s="111">
        <v>3</v>
      </c>
      <c r="J418" s="118"/>
      <c r="K418" s="33"/>
      <c r="L418" s="44">
        <f t="shared" si="122"/>
        <v>1</v>
      </c>
      <c r="M418" s="33" t="str">
        <f t="shared" si="117"/>
        <v>45716Container q'ty</v>
      </c>
      <c r="N418" s="33" t="str">
        <f t="shared" si="118"/>
        <v xml:space="preserve">45716Pallet </v>
      </c>
      <c r="O418" s="39">
        <v>20</v>
      </c>
      <c r="P418" s="33" t="s">
        <v>202</v>
      </c>
      <c r="Q418" s="168" t="s">
        <v>1201</v>
      </c>
      <c r="R418" s="169"/>
      <c r="S418" s="39"/>
      <c r="T418" s="119" t="s">
        <v>1422</v>
      </c>
      <c r="U418" s="258"/>
      <c r="V418" s="262"/>
      <c r="W418" s="258">
        <f t="shared" si="123"/>
        <v>0</v>
      </c>
      <c r="X418" s="45"/>
      <c r="Y418" s="43"/>
      <c r="Z418" s="43"/>
      <c r="AA418" s="43"/>
      <c r="AB418" s="43"/>
      <c r="AC418" s="43"/>
    </row>
    <row r="419" spans="1:29" ht="12.9" customHeight="1">
      <c r="A419" s="272">
        <v>45716</v>
      </c>
      <c r="B419" s="111" t="s">
        <v>1151</v>
      </c>
      <c r="C419" s="111" t="s">
        <v>1428</v>
      </c>
      <c r="D419" s="111" t="s">
        <v>1194</v>
      </c>
      <c r="E419" s="111"/>
      <c r="F419" s="151"/>
      <c r="G419" s="111"/>
      <c r="H419" s="111">
        <v>7</v>
      </c>
      <c r="I419" s="111">
        <v>7</v>
      </c>
      <c r="J419" s="118"/>
      <c r="K419" s="33"/>
      <c r="L419" s="44">
        <f t="shared" si="122"/>
        <v>0</v>
      </c>
      <c r="M419" s="33" t="str">
        <f t="shared" si="117"/>
        <v>45716Container q'ty</v>
      </c>
      <c r="N419" s="33" t="str">
        <f t="shared" si="118"/>
        <v xml:space="preserve">45716Pallet </v>
      </c>
      <c r="O419" s="39"/>
      <c r="P419" s="33" t="s">
        <v>202</v>
      </c>
      <c r="Q419" s="168" t="s">
        <v>1202</v>
      </c>
      <c r="R419" s="169"/>
      <c r="S419" s="39"/>
      <c r="T419" s="119" t="s">
        <v>1422</v>
      </c>
      <c r="U419" s="258"/>
      <c r="V419" s="262"/>
      <c r="W419" s="258">
        <f t="shared" si="123"/>
        <v>0</v>
      </c>
      <c r="X419" s="45"/>
      <c r="Y419" s="43"/>
      <c r="Z419" s="43"/>
      <c r="AA419" s="43"/>
      <c r="AB419" s="43"/>
      <c r="AC419" s="43"/>
    </row>
    <row r="420" spans="1:29" ht="12.9" customHeight="1">
      <c r="A420" s="272">
        <v>45716</v>
      </c>
      <c r="B420" s="111" t="s">
        <v>220</v>
      </c>
      <c r="C420" s="111" t="s">
        <v>1439</v>
      </c>
      <c r="D420" s="190" t="s">
        <v>1441</v>
      </c>
      <c r="E420" s="111"/>
      <c r="F420" s="111">
        <v>1</v>
      </c>
      <c r="G420" s="111"/>
      <c r="H420" s="111">
        <v>0</v>
      </c>
      <c r="I420" s="111"/>
      <c r="J420" s="118">
        <v>525</v>
      </c>
      <c r="K420" s="33"/>
      <c r="L420" s="44">
        <f>SUM(E420:F420)</f>
        <v>1</v>
      </c>
      <c r="M420" s="33" t="str">
        <f t="shared" si="117"/>
        <v>45716Container q'ty</v>
      </c>
      <c r="N420" s="33" t="str">
        <f t="shared" si="118"/>
        <v>45716bulk</v>
      </c>
      <c r="O420" s="39">
        <v>40</v>
      </c>
      <c r="P420" s="235" t="s">
        <v>201</v>
      </c>
      <c r="Q420" s="168" t="s">
        <v>221</v>
      </c>
      <c r="R420" s="169"/>
      <c r="S420" s="39"/>
      <c r="T420" s="119" t="s">
        <v>1440</v>
      </c>
      <c r="U420" s="258">
        <v>4030</v>
      </c>
      <c r="V420" s="262">
        <v>525</v>
      </c>
      <c r="W420" s="258">
        <f>IFERROR(U420/V420,0)</f>
        <v>7.6761904761904765</v>
      </c>
      <c r="X420" s="45"/>
      <c r="Y420" s="43"/>
      <c r="Z420" s="43"/>
      <c r="AA420" s="43"/>
      <c r="AB420" s="43"/>
      <c r="AC420" s="43"/>
    </row>
    <row r="421" spans="1:29" ht="12.9" customHeight="1">
      <c r="A421" s="272">
        <v>45716</v>
      </c>
      <c r="B421" s="111" t="s">
        <v>242</v>
      </c>
      <c r="C421" s="111" t="s">
        <v>402</v>
      </c>
      <c r="D421" s="111"/>
      <c r="E421" s="111"/>
      <c r="F421" s="111"/>
      <c r="G421" s="111">
        <v>1</v>
      </c>
      <c r="H421" s="111">
        <v>5</v>
      </c>
      <c r="I421" s="184"/>
      <c r="J421" s="118">
        <v>5</v>
      </c>
      <c r="K421" s="33"/>
      <c r="L421" s="44">
        <f t="shared" ref="L421:L442" si="124">SUM(E421:F421)</f>
        <v>0</v>
      </c>
      <c r="M421" s="33" t="str">
        <f t="shared" si="117"/>
        <v>45716Container q'ty</v>
      </c>
      <c r="N421" s="33" t="str">
        <f t="shared" si="118"/>
        <v xml:space="preserve">45716Pallet </v>
      </c>
      <c r="O421" s="39">
        <v>5</v>
      </c>
      <c r="P421" s="33" t="s">
        <v>202</v>
      </c>
      <c r="Q421" s="168" t="s">
        <v>1217</v>
      </c>
      <c r="R421" s="169"/>
      <c r="S421" s="39"/>
      <c r="T421" s="119" t="s">
        <v>1286</v>
      </c>
      <c r="U421" s="258"/>
      <c r="V421" s="262"/>
      <c r="W421" s="258">
        <f t="shared" si="123"/>
        <v>0</v>
      </c>
      <c r="X421" s="45"/>
      <c r="Y421" s="43"/>
      <c r="Z421" s="43"/>
      <c r="AA421" s="43"/>
      <c r="AB421" s="43"/>
      <c r="AC421" s="43"/>
    </row>
    <row r="422" spans="1:29" ht="12.9" customHeight="1">
      <c r="A422" s="272">
        <v>45720</v>
      </c>
      <c r="B422" s="111" t="s">
        <v>195</v>
      </c>
      <c r="C422" s="111" t="s">
        <v>1429</v>
      </c>
      <c r="D422" s="111" t="s">
        <v>1369</v>
      </c>
      <c r="E422" s="111"/>
      <c r="F422" s="111">
        <v>1</v>
      </c>
      <c r="G422" s="111"/>
      <c r="H422" s="111">
        <v>20</v>
      </c>
      <c r="I422" s="111">
        <v>20</v>
      </c>
      <c r="J422" s="118"/>
      <c r="K422" s="33"/>
      <c r="L422" s="44">
        <f t="shared" si="124"/>
        <v>1</v>
      </c>
      <c r="M422" s="33" t="str">
        <f t="shared" si="117"/>
        <v>45720Container q'ty</v>
      </c>
      <c r="N422" s="33" t="str">
        <f t="shared" si="118"/>
        <v xml:space="preserve">45720Pallet </v>
      </c>
      <c r="O422" s="39">
        <v>20</v>
      </c>
      <c r="P422" s="33" t="s">
        <v>202</v>
      </c>
      <c r="Q422" s="168" t="s">
        <v>1374</v>
      </c>
      <c r="R422" s="169"/>
      <c r="S422" s="39"/>
      <c r="T422" s="119" t="s">
        <v>1380</v>
      </c>
      <c r="U422" s="258"/>
      <c r="V422" s="262"/>
      <c r="W422" s="258">
        <f t="shared" ref="W422:W441" si="125">IFERROR(U422/V422,0)</f>
        <v>0</v>
      </c>
      <c r="X422" s="45"/>
      <c r="Y422" s="43"/>
      <c r="Z422" s="43"/>
      <c r="AA422" s="43"/>
      <c r="AB422" s="43"/>
      <c r="AC422" s="43"/>
    </row>
    <row r="423" spans="1:29" ht="12.9" customHeight="1">
      <c r="A423" s="272">
        <v>45720</v>
      </c>
      <c r="B423" s="111" t="s">
        <v>1396</v>
      </c>
      <c r="C423" s="111" t="s">
        <v>1430</v>
      </c>
      <c r="D423" s="111" t="s">
        <v>1370</v>
      </c>
      <c r="E423" s="111"/>
      <c r="F423" s="111">
        <v>1</v>
      </c>
      <c r="G423" s="111"/>
      <c r="H423" s="111">
        <v>20</v>
      </c>
      <c r="I423" s="111">
        <v>20</v>
      </c>
      <c r="J423" s="118"/>
      <c r="K423" s="33"/>
      <c r="L423" s="44">
        <f t="shared" si="124"/>
        <v>1</v>
      </c>
      <c r="M423" s="33" t="str">
        <f t="shared" si="117"/>
        <v>45720Container q'ty</v>
      </c>
      <c r="N423" s="33" t="str">
        <f t="shared" si="118"/>
        <v xml:space="preserve">45720Pallet </v>
      </c>
      <c r="O423" s="39">
        <v>20</v>
      </c>
      <c r="P423" s="33" t="s">
        <v>202</v>
      </c>
      <c r="Q423" s="168" t="s">
        <v>1374</v>
      </c>
      <c r="R423" s="169"/>
      <c r="S423" s="39"/>
      <c r="T423" s="119" t="s">
        <v>1380</v>
      </c>
      <c r="U423" s="258"/>
      <c r="V423" s="262"/>
      <c r="W423" s="258">
        <f t="shared" si="125"/>
        <v>0</v>
      </c>
      <c r="X423" s="45"/>
      <c r="Y423" s="43"/>
      <c r="Z423" s="43"/>
      <c r="AA423" s="43"/>
      <c r="AB423" s="43"/>
      <c r="AC423" s="43"/>
    </row>
    <row r="424" spans="1:29" ht="12.9" customHeight="1">
      <c r="A424" s="272">
        <v>45720</v>
      </c>
      <c r="B424" s="111" t="s">
        <v>1396</v>
      </c>
      <c r="C424" s="111" t="s">
        <v>1431</v>
      </c>
      <c r="D424" s="111" t="s">
        <v>1371</v>
      </c>
      <c r="E424" s="111"/>
      <c r="F424" s="111">
        <v>1</v>
      </c>
      <c r="G424" s="111"/>
      <c r="H424" s="111">
        <v>20</v>
      </c>
      <c r="I424" s="111">
        <v>20</v>
      </c>
      <c r="J424" s="118"/>
      <c r="K424" s="33"/>
      <c r="L424" s="44">
        <f t="shared" si="124"/>
        <v>1</v>
      </c>
      <c r="M424" s="33" t="str">
        <f t="shared" si="117"/>
        <v>45720Container q'ty</v>
      </c>
      <c r="N424" s="33" t="str">
        <f t="shared" si="118"/>
        <v xml:space="preserve">45720Pallet </v>
      </c>
      <c r="O424" s="39">
        <v>20</v>
      </c>
      <c r="P424" s="33" t="s">
        <v>202</v>
      </c>
      <c r="Q424" s="168" t="s">
        <v>1375</v>
      </c>
      <c r="R424" s="169"/>
      <c r="S424" s="39"/>
      <c r="T424" s="119" t="s">
        <v>1380</v>
      </c>
      <c r="U424" s="258"/>
      <c r="V424" s="262"/>
      <c r="W424" s="258">
        <f t="shared" si="125"/>
        <v>0</v>
      </c>
      <c r="X424" s="45"/>
      <c r="Y424" s="43"/>
      <c r="Z424" s="43"/>
      <c r="AA424" s="43"/>
      <c r="AB424" s="43"/>
      <c r="AC424" s="43"/>
    </row>
    <row r="425" spans="1:29" ht="12.9" customHeight="1">
      <c r="A425" s="272">
        <v>45720</v>
      </c>
      <c r="B425" s="111" t="s">
        <v>1396</v>
      </c>
      <c r="C425" s="111" t="s">
        <v>1432</v>
      </c>
      <c r="D425" s="111" t="s">
        <v>1372</v>
      </c>
      <c r="E425" s="111"/>
      <c r="F425" s="111">
        <v>1</v>
      </c>
      <c r="G425" s="111"/>
      <c r="H425" s="111">
        <v>10</v>
      </c>
      <c r="I425" s="111">
        <v>10</v>
      </c>
      <c r="J425" s="118"/>
      <c r="K425" s="33"/>
      <c r="L425" s="44">
        <f t="shared" si="124"/>
        <v>1</v>
      </c>
      <c r="M425" s="33" t="str">
        <f t="shared" si="117"/>
        <v>45720Container q'ty</v>
      </c>
      <c r="N425" s="33" t="str">
        <f t="shared" si="118"/>
        <v xml:space="preserve">45720Pallet </v>
      </c>
      <c r="O425" s="39">
        <v>20</v>
      </c>
      <c r="P425" s="33" t="s">
        <v>202</v>
      </c>
      <c r="Q425" s="168" t="s">
        <v>1376</v>
      </c>
      <c r="R425" s="169"/>
      <c r="S425" s="39"/>
      <c r="T425" s="119" t="s">
        <v>1380</v>
      </c>
      <c r="U425" s="258"/>
      <c r="V425" s="262"/>
      <c r="W425" s="258">
        <f t="shared" si="125"/>
        <v>0</v>
      </c>
      <c r="X425" s="45"/>
      <c r="Y425" s="43"/>
      <c r="Z425" s="43"/>
      <c r="AA425" s="43"/>
      <c r="AB425" s="43"/>
      <c r="AC425" s="43"/>
    </row>
    <row r="426" spans="1:29" ht="12.9" customHeight="1">
      <c r="A426" s="272">
        <v>45720</v>
      </c>
      <c r="B426" s="111" t="s">
        <v>1396</v>
      </c>
      <c r="C426" s="111" t="s">
        <v>1432</v>
      </c>
      <c r="D426" s="111" t="s">
        <v>1372</v>
      </c>
      <c r="E426" s="111"/>
      <c r="F426" s="151"/>
      <c r="G426" s="111"/>
      <c r="H426" s="111">
        <v>5</v>
      </c>
      <c r="I426" s="111">
        <v>5</v>
      </c>
      <c r="J426" s="118"/>
      <c r="K426" s="33"/>
      <c r="L426" s="44">
        <f t="shared" si="124"/>
        <v>0</v>
      </c>
      <c r="M426" s="33" t="str">
        <f t="shared" si="117"/>
        <v>45720Container q'ty</v>
      </c>
      <c r="N426" s="33" t="str">
        <f t="shared" si="118"/>
        <v xml:space="preserve">45720Pallet </v>
      </c>
      <c r="O426" s="39"/>
      <c r="P426" s="33" t="s">
        <v>202</v>
      </c>
      <c r="Q426" s="168" t="s">
        <v>1377</v>
      </c>
      <c r="R426" s="169"/>
      <c r="S426" s="39"/>
      <c r="T426" s="119" t="s">
        <v>1380</v>
      </c>
      <c r="U426" s="258"/>
      <c r="V426" s="262"/>
      <c r="W426" s="258">
        <f t="shared" si="125"/>
        <v>0</v>
      </c>
      <c r="X426" s="45"/>
      <c r="Y426" s="43"/>
      <c r="Z426" s="43"/>
      <c r="AA426" s="43"/>
      <c r="AB426" s="43"/>
      <c r="AC426" s="43"/>
    </row>
    <row r="427" spans="1:29" ht="12.9" customHeight="1">
      <c r="A427" s="272">
        <v>45720</v>
      </c>
      <c r="B427" s="111" t="s">
        <v>1396</v>
      </c>
      <c r="C427" s="111" t="s">
        <v>1432</v>
      </c>
      <c r="D427" s="111" t="s">
        <v>1372</v>
      </c>
      <c r="E427" s="111"/>
      <c r="F427" s="151"/>
      <c r="G427" s="111"/>
      <c r="H427" s="111">
        <v>2</v>
      </c>
      <c r="I427" s="111">
        <v>2</v>
      </c>
      <c r="J427" s="118"/>
      <c r="K427" s="33"/>
      <c r="L427" s="44">
        <f t="shared" si="124"/>
        <v>0</v>
      </c>
      <c r="M427" s="33" t="str">
        <f t="shared" si="117"/>
        <v>45720Container q'ty</v>
      </c>
      <c r="N427" s="33" t="str">
        <f t="shared" si="118"/>
        <v xml:space="preserve">45720Pallet </v>
      </c>
      <c r="O427" s="39"/>
      <c r="P427" s="33" t="s">
        <v>202</v>
      </c>
      <c r="Q427" s="168" t="s">
        <v>1378</v>
      </c>
      <c r="R427" s="169"/>
      <c r="S427" s="39"/>
      <c r="T427" s="119" t="s">
        <v>1380</v>
      </c>
      <c r="U427" s="258"/>
      <c r="V427" s="262"/>
      <c r="W427" s="258">
        <f t="shared" si="125"/>
        <v>0</v>
      </c>
      <c r="X427" s="45"/>
      <c r="Y427" s="43"/>
      <c r="Z427" s="43"/>
      <c r="AA427" s="43"/>
      <c r="AB427" s="43"/>
      <c r="AC427" s="43"/>
    </row>
    <row r="428" spans="1:29" ht="12.9" customHeight="1">
      <c r="A428" s="272">
        <v>45720</v>
      </c>
      <c r="B428" s="111" t="s">
        <v>1396</v>
      </c>
      <c r="C428" s="111" t="s">
        <v>1432</v>
      </c>
      <c r="D428" s="111" t="s">
        <v>1372</v>
      </c>
      <c r="E428" s="111"/>
      <c r="F428" s="151"/>
      <c r="G428" s="111"/>
      <c r="H428" s="111">
        <v>3</v>
      </c>
      <c r="I428" s="111">
        <v>3</v>
      </c>
      <c r="J428" s="118"/>
      <c r="K428" s="33"/>
      <c r="L428" s="44">
        <f t="shared" si="124"/>
        <v>0</v>
      </c>
      <c r="M428" s="33" t="str">
        <f t="shared" si="117"/>
        <v>45720Container q'ty</v>
      </c>
      <c r="N428" s="33" t="str">
        <f t="shared" si="118"/>
        <v xml:space="preserve">45720Pallet </v>
      </c>
      <c r="O428" s="39"/>
      <c r="P428" s="33" t="s">
        <v>202</v>
      </c>
      <c r="Q428" s="168" t="s">
        <v>1379</v>
      </c>
      <c r="R428" s="169"/>
      <c r="S428" s="39"/>
      <c r="T428" s="119" t="s">
        <v>1380</v>
      </c>
      <c r="U428" s="258"/>
      <c r="V428" s="262"/>
      <c r="W428" s="258">
        <f t="shared" si="125"/>
        <v>0</v>
      </c>
      <c r="X428" s="45"/>
      <c r="Y428" s="43"/>
      <c r="Z428" s="43"/>
      <c r="AA428" s="43"/>
      <c r="AB428" s="43"/>
      <c r="AC428" s="43"/>
    </row>
    <row r="429" spans="1:29" ht="12.9" customHeight="1">
      <c r="A429" s="272">
        <v>45720</v>
      </c>
      <c r="B429" s="111" t="s">
        <v>1396</v>
      </c>
      <c r="C429" s="111" t="s">
        <v>1433</v>
      </c>
      <c r="D429" s="111" t="s">
        <v>1373</v>
      </c>
      <c r="E429" s="111"/>
      <c r="F429" s="111">
        <v>1</v>
      </c>
      <c r="G429" s="111"/>
      <c r="H429" s="111">
        <v>20</v>
      </c>
      <c r="I429" s="111">
        <v>20</v>
      </c>
      <c r="J429" s="118"/>
      <c r="K429" s="33"/>
      <c r="L429" s="44">
        <f t="shared" si="124"/>
        <v>1</v>
      </c>
      <c r="M429" s="33" t="str">
        <f t="shared" si="117"/>
        <v>45720Container q'ty</v>
      </c>
      <c r="N429" s="33" t="str">
        <f t="shared" si="118"/>
        <v xml:space="preserve">45720Pallet </v>
      </c>
      <c r="O429" s="39">
        <v>20</v>
      </c>
      <c r="P429" s="33" t="s">
        <v>202</v>
      </c>
      <c r="Q429" s="168" t="s">
        <v>1376</v>
      </c>
      <c r="R429" s="169"/>
      <c r="S429" s="39"/>
      <c r="T429" s="119" t="s">
        <v>1380</v>
      </c>
      <c r="U429" s="258"/>
      <c r="V429" s="262"/>
      <c r="W429" s="258">
        <f t="shared" si="125"/>
        <v>0</v>
      </c>
      <c r="X429" s="45"/>
      <c r="Y429" s="43"/>
      <c r="Z429" s="43"/>
      <c r="AA429" s="43"/>
      <c r="AB429" s="43"/>
      <c r="AC429" s="43"/>
    </row>
    <row r="430" spans="1:29" ht="12.9" customHeight="1">
      <c r="A430" s="272">
        <v>45720</v>
      </c>
      <c r="B430" s="111" t="s">
        <v>383</v>
      </c>
      <c r="C430" s="111" t="s">
        <v>1459</v>
      </c>
      <c r="D430" s="275" t="s">
        <v>1460</v>
      </c>
      <c r="E430" s="111"/>
      <c r="F430" s="111">
        <v>1</v>
      </c>
      <c r="G430" s="111"/>
      <c r="H430" s="111">
        <v>1</v>
      </c>
      <c r="I430" s="117">
        <v>100</v>
      </c>
      <c r="J430" s="118"/>
      <c r="K430" s="33"/>
      <c r="L430" s="44">
        <f t="shared" ref="L430:L436" si="126">SUM(E430:F430)</f>
        <v>1</v>
      </c>
      <c r="M430" s="33" t="str">
        <f t="shared" ref="M430:M436" si="127">A430&amp;$O$1</f>
        <v>45720Container q'ty</v>
      </c>
      <c r="N430" s="33" t="str">
        <f t="shared" ref="N430:N436" si="128">A430&amp;P430</f>
        <v>45720bulk</v>
      </c>
      <c r="O430" s="39">
        <v>240</v>
      </c>
      <c r="P430" s="235" t="s">
        <v>201</v>
      </c>
      <c r="Q430" s="168" t="s">
        <v>1452</v>
      </c>
      <c r="R430" s="169"/>
      <c r="S430" s="39"/>
      <c r="T430" s="119" t="s">
        <v>1458</v>
      </c>
      <c r="U430" s="258">
        <v>20900</v>
      </c>
      <c r="V430" s="262">
        <v>1900</v>
      </c>
      <c r="W430" s="258">
        <f t="shared" ref="W430:W436" si="129">IFERROR(U430/V430,0)</f>
        <v>11</v>
      </c>
      <c r="X430" s="45"/>
      <c r="Y430" s="43"/>
      <c r="Z430" s="43"/>
      <c r="AA430" s="43"/>
      <c r="AB430" s="43"/>
      <c r="AC430" s="43"/>
    </row>
    <row r="431" spans="1:29" ht="12.9" customHeight="1">
      <c r="A431" s="272">
        <v>45720</v>
      </c>
      <c r="B431" s="111" t="s">
        <v>383</v>
      </c>
      <c r="C431" s="111" t="s">
        <v>1459</v>
      </c>
      <c r="D431" s="275" t="s">
        <v>1460</v>
      </c>
      <c r="E431" s="111"/>
      <c r="F431" s="151"/>
      <c r="G431" s="111"/>
      <c r="H431" s="111">
        <v>5</v>
      </c>
      <c r="I431" s="117">
        <v>600</v>
      </c>
      <c r="J431" s="118"/>
      <c r="K431" s="33"/>
      <c r="L431" s="44">
        <f t="shared" si="126"/>
        <v>0</v>
      </c>
      <c r="M431" s="33" t="str">
        <f t="shared" si="127"/>
        <v>45720Container q'ty</v>
      </c>
      <c r="N431" s="33" t="str">
        <f t="shared" si="128"/>
        <v>45720bulk</v>
      </c>
      <c r="O431" s="39">
        <v>240</v>
      </c>
      <c r="P431" s="235" t="s">
        <v>201</v>
      </c>
      <c r="Q431" s="168" t="s">
        <v>1453</v>
      </c>
      <c r="R431" s="169"/>
      <c r="S431" s="39"/>
      <c r="T431" s="119" t="s">
        <v>1458</v>
      </c>
      <c r="U431" s="258"/>
      <c r="V431" s="262"/>
      <c r="W431" s="258">
        <f t="shared" si="129"/>
        <v>0</v>
      </c>
      <c r="X431" s="45"/>
      <c r="Y431" s="43"/>
      <c r="Z431" s="43"/>
      <c r="AA431" s="43"/>
      <c r="AB431" s="43"/>
      <c r="AC431" s="43"/>
    </row>
    <row r="432" spans="1:29" ht="12.9" customHeight="1">
      <c r="A432" s="272">
        <v>45720</v>
      </c>
      <c r="B432" s="111" t="s">
        <v>383</v>
      </c>
      <c r="C432" s="111" t="s">
        <v>1459</v>
      </c>
      <c r="D432" s="275" t="s">
        <v>1460</v>
      </c>
      <c r="E432" s="111"/>
      <c r="F432" s="151"/>
      <c r="G432" s="111"/>
      <c r="H432" s="111">
        <v>2</v>
      </c>
      <c r="I432" s="117">
        <v>200</v>
      </c>
      <c r="J432" s="118"/>
      <c r="K432" s="33"/>
      <c r="L432" s="44">
        <f t="shared" si="126"/>
        <v>0</v>
      </c>
      <c r="M432" s="33" t="str">
        <f t="shared" si="127"/>
        <v>45720Container q'ty</v>
      </c>
      <c r="N432" s="33" t="str">
        <f t="shared" si="128"/>
        <v>45720bulk</v>
      </c>
      <c r="O432" s="39">
        <v>240</v>
      </c>
      <c r="P432" s="235" t="s">
        <v>201</v>
      </c>
      <c r="Q432" s="168" t="s">
        <v>1454</v>
      </c>
      <c r="R432" s="169"/>
      <c r="S432" s="39"/>
      <c r="T432" s="119" t="s">
        <v>1458</v>
      </c>
      <c r="U432" s="258"/>
      <c r="V432" s="262"/>
      <c r="W432" s="258">
        <f t="shared" si="129"/>
        <v>0</v>
      </c>
      <c r="X432" s="45"/>
      <c r="Y432" s="43"/>
      <c r="Z432" s="43"/>
      <c r="AA432" s="43"/>
      <c r="AB432" s="43"/>
      <c r="AC432" s="43"/>
    </row>
    <row r="433" spans="1:29" ht="12.9" customHeight="1">
      <c r="A433" s="272">
        <v>45720</v>
      </c>
      <c r="B433" s="111" t="s">
        <v>383</v>
      </c>
      <c r="C433" s="111" t="s">
        <v>1459</v>
      </c>
      <c r="D433" s="275" t="s">
        <v>1460</v>
      </c>
      <c r="E433" s="111"/>
      <c r="F433" s="151"/>
      <c r="G433" s="111"/>
      <c r="H433" s="111">
        <v>2</v>
      </c>
      <c r="I433" s="117">
        <v>200</v>
      </c>
      <c r="J433" s="118"/>
      <c r="K433" s="33"/>
      <c r="L433" s="44">
        <f t="shared" si="126"/>
        <v>0</v>
      </c>
      <c r="M433" s="33" t="str">
        <f t="shared" si="127"/>
        <v>45720Container q'ty</v>
      </c>
      <c r="N433" s="33" t="str">
        <f t="shared" si="128"/>
        <v>45720bulk</v>
      </c>
      <c r="O433" s="39">
        <v>240</v>
      </c>
      <c r="P433" s="235" t="s">
        <v>201</v>
      </c>
      <c r="Q433" s="168" t="s">
        <v>1455</v>
      </c>
      <c r="R433" s="169"/>
      <c r="S433" s="39"/>
      <c r="T433" s="119" t="s">
        <v>1458</v>
      </c>
      <c r="U433" s="258"/>
      <c r="V433" s="262"/>
      <c r="W433" s="258">
        <f t="shared" si="129"/>
        <v>0</v>
      </c>
      <c r="X433" s="45"/>
      <c r="Y433" s="43"/>
      <c r="Z433" s="43"/>
      <c r="AA433" s="43"/>
      <c r="AB433" s="43"/>
      <c r="AC433" s="43"/>
    </row>
    <row r="434" spans="1:29" ht="12.9" customHeight="1">
      <c r="A434" s="272">
        <v>45720</v>
      </c>
      <c r="B434" s="111" t="s">
        <v>383</v>
      </c>
      <c r="C434" s="111" t="s">
        <v>1459</v>
      </c>
      <c r="D434" s="275" t="s">
        <v>1460</v>
      </c>
      <c r="E434" s="111"/>
      <c r="F434" s="151"/>
      <c r="G434" s="111"/>
      <c r="H434" s="111">
        <v>6</v>
      </c>
      <c r="I434" s="117">
        <v>700</v>
      </c>
      <c r="J434" s="118"/>
      <c r="K434" s="33"/>
      <c r="L434" s="44">
        <f t="shared" si="126"/>
        <v>0</v>
      </c>
      <c r="M434" s="33" t="str">
        <f t="shared" si="127"/>
        <v>45720Container q'ty</v>
      </c>
      <c r="N434" s="33" t="str">
        <f t="shared" si="128"/>
        <v>45720bulk</v>
      </c>
      <c r="O434" s="39">
        <v>240</v>
      </c>
      <c r="P434" s="235" t="s">
        <v>201</v>
      </c>
      <c r="Q434" s="168" t="s">
        <v>1456</v>
      </c>
      <c r="R434" s="169"/>
      <c r="S434" s="39"/>
      <c r="T434" s="119" t="s">
        <v>1458</v>
      </c>
      <c r="U434" s="258"/>
      <c r="V434" s="262"/>
      <c r="W434" s="258">
        <f t="shared" si="129"/>
        <v>0</v>
      </c>
      <c r="X434" s="45"/>
      <c r="Y434" s="43"/>
      <c r="Z434" s="43"/>
      <c r="AA434" s="43"/>
      <c r="AB434" s="43"/>
      <c r="AC434" s="43"/>
    </row>
    <row r="435" spans="1:29" ht="12.9" customHeight="1">
      <c r="A435" s="272">
        <v>45720</v>
      </c>
      <c r="B435" s="111" t="s">
        <v>383</v>
      </c>
      <c r="C435" s="111" t="s">
        <v>1459</v>
      </c>
      <c r="D435" s="275" t="s">
        <v>1460</v>
      </c>
      <c r="E435" s="111"/>
      <c r="F435" s="151"/>
      <c r="G435" s="111"/>
      <c r="H435" s="111">
        <v>1</v>
      </c>
      <c r="I435" s="117">
        <v>100</v>
      </c>
      <c r="J435" s="118"/>
      <c r="K435" s="33"/>
      <c r="L435" s="44">
        <f t="shared" si="126"/>
        <v>0</v>
      </c>
      <c r="M435" s="33" t="str">
        <f t="shared" si="127"/>
        <v>45720Container q'ty</v>
      </c>
      <c r="N435" s="33" t="str">
        <f t="shared" si="128"/>
        <v>45720bulk</v>
      </c>
      <c r="O435" s="39">
        <v>240</v>
      </c>
      <c r="P435" s="235" t="s">
        <v>201</v>
      </c>
      <c r="Q435" s="168" t="s">
        <v>1457</v>
      </c>
      <c r="R435" s="169"/>
      <c r="S435" s="39"/>
      <c r="T435" s="119" t="s">
        <v>1458</v>
      </c>
      <c r="U435" s="258"/>
      <c r="V435" s="262"/>
      <c r="W435" s="258">
        <f t="shared" si="129"/>
        <v>0</v>
      </c>
      <c r="X435" s="45"/>
      <c r="Y435" s="43"/>
      <c r="Z435" s="43"/>
      <c r="AA435" s="43"/>
      <c r="AB435" s="43"/>
      <c r="AC435" s="43"/>
    </row>
    <row r="436" spans="1:29" ht="12.9" customHeight="1">
      <c r="A436" s="272">
        <v>45720</v>
      </c>
      <c r="B436" s="111" t="s">
        <v>242</v>
      </c>
      <c r="C436" s="111" t="s">
        <v>402</v>
      </c>
      <c r="D436" s="111"/>
      <c r="E436" s="111"/>
      <c r="F436" s="111"/>
      <c r="G436" s="111">
        <v>1</v>
      </c>
      <c r="H436" s="111">
        <v>2</v>
      </c>
      <c r="I436" s="184"/>
      <c r="J436" s="118">
        <v>2</v>
      </c>
      <c r="K436" s="33"/>
      <c r="L436" s="44">
        <f t="shared" si="126"/>
        <v>0</v>
      </c>
      <c r="M436" s="33" t="str">
        <f t="shared" si="127"/>
        <v>45720Container q'ty</v>
      </c>
      <c r="N436" s="33" t="str">
        <f t="shared" si="128"/>
        <v xml:space="preserve">45720Pallet </v>
      </c>
      <c r="O436" s="39">
        <v>5</v>
      </c>
      <c r="P436" s="33" t="s">
        <v>202</v>
      </c>
      <c r="Q436" s="168" t="s">
        <v>1470</v>
      </c>
      <c r="R436" s="169"/>
      <c r="S436" s="39"/>
      <c r="T436" s="119" t="s">
        <v>1471</v>
      </c>
      <c r="U436" s="258"/>
      <c r="V436" s="262"/>
      <c r="W436" s="258">
        <f t="shared" si="129"/>
        <v>0</v>
      </c>
      <c r="X436" s="45"/>
      <c r="Y436" s="43"/>
      <c r="Z436" s="43"/>
      <c r="AA436" s="43"/>
      <c r="AB436" s="43"/>
      <c r="AC436" s="43"/>
    </row>
    <row r="437" spans="1:29" ht="12.9" customHeight="1">
      <c r="A437" s="272">
        <v>45721</v>
      </c>
      <c r="B437" s="111" t="s">
        <v>195</v>
      </c>
      <c r="C437" s="111" t="s">
        <v>1443</v>
      </c>
      <c r="D437" s="111" t="s">
        <v>1381</v>
      </c>
      <c r="E437" s="111"/>
      <c r="F437" s="111">
        <v>1</v>
      </c>
      <c r="G437" s="111"/>
      <c r="H437" s="111">
        <v>20</v>
      </c>
      <c r="I437" s="111">
        <v>20</v>
      </c>
      <c r="J437" s="118"/>
      <c r="K437" s="33"/>
      <c r="L437" s="44">
        <f t="shared" si="124"/>
        <v>1</v>
      </c>
      <c r="M437" s="33" t="str">
        <f t="shared" si="117"/>
        <v>45721Container q'ty</v>
      </c>
      <c r="N437" s="33" t="str">
        <f t="shared" si="118"/>
        <v xml:space="preserve">45721Pallet </v>
      </c>
      <c r="O437" s="39">
        <v>5</v>
      </c>
      <c r="P437" s="33" t="s">
        <v>202</v>
      </c>
      <c r="Q437" s="168" t="s">
        <v>1376</v>
      </c>
      <c r="R437" s="169"/>
      <c r="S437" s="39"/>
      <c r="T437" s="119" t="s">
        <v>1442</v>
      </c>
      <c r="U437" s="258"/>
      <c r="V437" s="262"/>
      <c r="W437" s="258">
        <f t="shared" si="125"/>
        <v>0</v>
      </c>
      <c r="X437" s="45"/>
      <c r="Y437" s="43"/>
      <c r="Z437" s="43"/>
      <c r="AA437" s="43"/>
      <c r="AB437" s="43"/>
      <c r="AC437" s="43"/>
    </row>
    <row r="438" spans="1:29" ht="12.9" customHeight="1">
      <c r="A438" s="272">
        <v>45721</v>
      </c>
      <c r="B438" s="111" t="s">
        <v>1396</v>
      </c>
      <c r="C438" s="111" t="s">
        <v>1444</v>
      </c>
      <c r="D438" s="111" t="s">
        <v>1382</v>
      </c>
      <c r="E438" s="111"/>
      <c r="F438" s="111">
        <v>1</v>
      </c>
      <c r="G438" s="111"/>
      <c r="H438" s="111">
        <v>20</v>
      </c>
      <c r="I438" s="111">
        <v>20</v>
      </c>
      <c r="J438" s="118"/>
      <c r="K438" s="33"/>
      <c r="L438" s="44">
        <f t="shared" si="124"/>
        <v>1</v>
      </c>
      <c r="M438" s="33" t="str">
        <f t="shared" si="117"/>
        <v>45721Container q'ty</v>
      </c>
      <c r="N438" s="33" t="str">
        <f t="shared" si="118"/>
        <v xml:space="preserve">45721Pallet </v>
      </c>
      <c r="O438" s="39">
        <v>20</v>
      </c>
      <c r="P438" s="33" t="s">
        <v>202</v>
      </c>
      <c r="Q438" s="168" t="s">
        <v>1376</v>
      </c>
      <c r="R438" s="169"/>
      <c r="S438" s="39"/>
      <c r="T438" s="119" t="s">
        <v>1395</v>
      </c>
      <c r="U438" s="258"/>
      <c r="V438" s="262"/>
      <c r="W438" s="258">
        <f t="shared" si="125"/>
        <v>0</v>
      </c>
      <c r="X438" s="45"/>
      <c r="Y438" s="43"/>
      <c r="Z438" s="43"/>
      <c r="AA438" s="43"/>
      <c r="AB438" s="43"/>
      <c r="AC438" s="43"/>
    </row>
    <row r="439" spans="1:29" ht="12.9" customHeight="1">
      <c r="A439" s="272">
        <v>45721</v>
      </c>
      <c r="B439" s="111" t="s">
        <v>1396</v>
      </c>
      <c r="C439" s="111" t="s">
        <v>1445</v>
      </c>
      <c r="D439" s="111" t="s">
        <v>1383</v>
      </c>
      <c r="E439" s="111"/>
      <c r="F439" s="111">
        <v>1</v>
      </c>
      <c r="G439" s="111"/>
      <c r="H439" s="111">
        <v>18</v>
      </c>
      <c r="I439" s="111">
        <v>18</v>
      </c>
      <c r="J439" s="118"/>
      <c r="K439" s="33"/>
      <c r="L439" s="44">
        <f t="shared" si="124"/>
        <v>1</v>
      </c>
      <c r="M439" s="33" t="str">
        <f t="shared" si="117"/>
        <v>45721Container q'ty</v>
      </c>
      <c r="N439" s="33" t="str">
        <f t="shared" si="118"/>
        <v xml:space="preserve">45721Pallet </v>
      </c>
      <c r="O439" s="39">
        <v>20</v>
      </c>
      <c r="P439" s="33" t="s">
        <v>202</v>
      </c>
      <c r="Q439" s="168" t="s">
        <v>1376</v>
      </c>
      <c r="R439" s="169"/>
      <c r="S439" s="39"/>
      <c r="T439" s="119" t="s">
        <v>1395</v>
      </c>
      <c r="U439" s="258"/>
      <c r="V439" s="262"/>
      <c r="W439" s="258">
        <f t="shared" si="125"/>
        <v>0</v>
      </c>
      <c r="X439" s="45"/>
      <c r="Y439" s="43"/>
      <c r="Z439" s="43"/>
      <c r="AA439" s="43"/>
      <c r="AB439" s="43"/>
      <c r="AC439" s="43"/>
    </row>
    <row r="440" spans="1:29" ht="12.9" customHeight="1">
      <c r="A440" s="272">
        <v>45721</v>
      </c>
      <c r="B440" s="111" t="s">
        <v>1396</v>
      </c>
      <c r="C440" s="111" t="s">
        <v>1445</v>
      </c>
      <c r="D440" s="111" t="s">
        <v>1383</v>
      </c>
      <c r="E440" s="111"/>
      <c r="F440" s="151"/>
      <c r="G440" s="111"/>
      <c r="H440" s="111">
        <v>2</v>
      </c>
      <c r="I440" s="111">
        <v>2</v>
      </c>
      <c r="J440" s="118"/>
      <c r="K440" s="33"/>
      <c r="L440" s="44">
        <f t="shared" si="124"/>
        <v>0</v>
      </c>
      <c r="M440" s="33" t="str">
        <f t="shared" si="117"/>
        <v>45721Container q'ty</v>
      </c>
      <c r="N440" s="33" t="str">
        <f t="shared" si="118"/>
        <v xml:space="preserve">45721Pallet </v>
      </c>
      <c r="O440" s="39"/>
      <c r="P440" s="33" t="s">
        <v>202</v>
      </c>
      <c r="Q440" s="168" t="s">
        <v>1388</v>
      </c>
      <c r="R440" s="169"/>
      <c r="S440" s="39"/>
      <c r="T440" s="119" t="s">
        <v>1395</v>
      </c>
      <c r="U440" s="258"/>
      <c r="V440" s="262"/>
      <c r="W440" s="258">
        <f t="shared" si="125"/>
        <v>0</v>
      </c>
      <c r="X440" s="45"/>
      <c r="Y440" s="43"/>
      <c r="Z440" s="43"/>
      <c r="AA440" s="43"/>
      <c r="AB440" s="43"/>
      <c r="AC440" s="43"/>
    </row>
    <row r="441" spans="1:29" ht="12.9" customHeight="1">
      <c r="A441" s="272">
        <v>45721</v>
      </c>
      <c r="B441" s="111" t="s">
        <v>1396</v>
      </c>
      <c r="C441" s="111" t="s">
        <v>1446</v>
      </c>
      <c r="D441" s="111" t="s">
        <v>1384</v>
      </c>
      <c r="E441" s="111"/>
      <c r="F441" s="111">
        <v>1</v>
      </c>
      <c r="G441" s="111"/>
      <c r="H441" s="111">
        <v>3</v>
      </c>
      <c r="I441" s="111">
        <v>3</v>
      </c>
      <c r="J441" s="118"/>
      <c r="K441" s="33"/>
      <c r="L441" s="44">
        <f t="shared" si="124"/>
        <v>1</v>
      </c>
      <c r="M441" s="33" t="str">
        <f t="shared" si="117"/>
        <v>45721Container q'ty</v>
      </c>
      <c r="N441" s="33" t="str">
        <f t="shared" si="118"/>
        <v xml:space="preserve">45721Pallet </v>
      </c>
      <c r="O441" s="39">
        <v>20</v>
      </c>
      <c r="P441" s="33" t="s">
        <v>202</v>
      </c>
      <c r="Q441" s="168" t="s">
        <v>1389</v>
      </c>
      <c r="R441" s="169"/>
      <c r="S441" s="39"/>
      <c r="T441" s="119" t="s">
        <v>1395</v>
      </c>
      <c r="U441" s="258"/>
      <c r="V441" s="262"/>
      <c r="W441" s="258">
        <f t="shared" si="125"/>
        <v>0</v>
      </c>
      <c r="X441" s="45"/>
      <c r="Y441" s="43"/>
      <c r="Z441" s="43"/>
      <c r="AA441" s="43"/>
      <c r="AB441" s="43"/>
      <c r="AC441" s="43"/>
    </row>
    <row r="442" spans="1:29" ht="12.9" customHeight="1">
      <c r="A442" s="272">
        <v>45721</v>
      </c>
      <c r="B442" s="111" t="s">
        <v>1396</v>
      </c>
      <c r="C442" s="111" t="s">
        <v>1446</v>
      </c>
      <c r="D442" s="111" t="s">
        <v>1384</v>
      </c>
      <c r="E442" s="111"/>
      <c r="F442" s="151"/>
      <c r="G442" s="111"/>
      <c r="H442" s="111">
        <v>9</v>
      </c>
      <c r="I442" s="111">
        <v>9</v>
      </c>
      <c r="J442" s="118"/>
      <c r="K442" s="33"/>
      <c r="L442" s="44">
        <f t="shared" si="124"/>
        <v>0</v>
      </c>
      <c r="M442" s="33" t="str">
        <f t="shared" ref="M442:M457" si="130">A442&amp;$O$1</f>
        <v>45721Container q'ty</v>
      </c>
      <c r="N442" s="33" t="str">
        <f t="shared" ref="N442:N457" si="131">A442&amp;P442</f>
        <v xml:space="preserve">45721Pallet </v>
      </c>
      <c r="O442" s="39"/>
      <c r="P442" s="33" t="s">
        <v>202</v>
      </c>
      <c r="Q442" s="168" t="s">
        <v>1390</v>
      </c>
      <c r="R442" s="169"/>
      <c r="S442" s="39"/>
      <c r="T442" s="119" t="s">
        <v>1395</v>
      </c>
      <c r="U442" s="258"/>
      <c r="V442" s="262"/>
      <c r="W442" s="258">
        <f t="shared" ref="W442:W457" si="132">IFERROR(U442/V442,0)</f>
        <v>0</v>
      </c>
      <c r="X442" s="45"/>
      <c r="Y442" s="43"/>
      <c r="Z442" s="43"/>
      <c r="AA442" s="43"/>
      <c r="AB442" s="43"/>
      <c r="AC442" s="43"/>
    </row>
    <row r="443" spans="1:29" ht="12.9" customHeight="1">
      <c r="A443" s="272">
        <v>45721</v>
      </c>
      <c r="B443" s="111" t="s">
        <v>1396</v>
      </c>
      <c r="C443" s="111" t="s">
        <v>1446</v>
      </c>
      <c r="D443" s="111" t="s">
        <v>1384</v>
      </c>
      <c r="E443" s="111"/>
      <c r="F443" s="151"/>
      <c r="G443" s="111"/>
      <c r="H443" s="111">
        <v>4</v>
      </c>
      <c r="I443" s="111">
        <v>4</v>
      </c>
      <c r="J443" s="118"/>
      <c r="K443" s="33"/>
      <c r="L443" s="44">
        <f>SUM(E443:F443)</f>
        <v>0</v>
      </c>
      <c r="M443" s="33" t="str">
        <f t="shared" si="130"/>
        <v>45721Container q'ty</v>
      </c>
      <c r="N443" s="33" t="str">
        <f t="shared" si="131"/>
        <v xml:space="preserve">45721Pallet </v>
      </c>
      <c r="O443" s="39"/>
      <c r="P443" s="33" t="s">
        <v>202</v>
      </c>
      <c r="Q443" s="168" t="s">
        <v>1391</v>
      </c>
      <c r="R443" s="169"/>
      <c r="S443" s="39"/>
      <c r="T443" s="119" t="s">
        <v>1395</v>
      </c>
      <c r="U443" s="258"/>
      <c r="V443" s="262"/>
      <c r="W443" s="258">
        <f t="shared" si="132"/>
        <v>0</v>
      </c>
      <c r="X443" s="45"/>
      <c r="Y443" s="43"/>
      <c r="Z443" s="43"/>
      <c r="AA443" s="43"/>
      <c r="AB443" s="43"/>
      <c r="AC443" s="43"/>
    </row>
    <row r="444" spans="1:29" ht="12.9" customHeight="1">
      <c r="A444" s="272">
        <v>45721</v>
      </c>
      <c r="B444" s="111" t="s">
        <v>1396</v>
      </c>
      <c r="C444" s="111" t="s">
        <v>1446</v>
      </c>
      <c r="D444" s="111" t="s">
        <v>1384</v>
      </c>
      <c r="E444" s="111"/>
      <c r="F444" s="151"/>
      <c r="G444" s="111"/>
      <c r="H444" s="111">
        <v>4</v>
      </c>
      <c r="I444" s="111">
        <v>4</v>
      </c>
      <c r="J444" s="118"/>
      <c r="K444" s="33"/>
      <c r="L444" s="44">
        <f>SUM(E444:F444)</f>
        <v>0</v>
      </c>
      <c r="M444" s="33" t="str">
        <f t="shared" si="130"/>
        <v>45721Container q'ty</v>
      </c>
      <c r="N444" s="33" t="str">
        <f t="shared" si="131"/>
        <v xml:space="preserve">45721Pallet </v>
      </c>
      <c r="O444" s="39"/>
      <c r="P444" s="33" t="s">
        <v>202</v>
      </c>
      <c r="Q444" s="168" t="s">
        <v>1392</v>
      </c>
      <c r="R444" s="169"/>
      <c r="S444" s="39"/>
      <c r="T444" s="119" t="s">
        <v>1395</v>
      </c>
      <c r="U444" s="258"/>
      <c r="V444" s="262"/>
      <c r="W444" s="258">
        <f t="shared" si="132"/>
        <v>0</v>
      </c>
      <c r="X444" s="45"/>
      <c r="Y444" s="43"/>
      <c r="Z444" s="43"/>
      <c r="AA444" s="43"/>
      <c r="AB444" s="43"/>
      <c r="AC444" s="43"/>
    </row>
    <row r="445" spans="1:29" ht="12.9" customHeight="1">
      <c r="A445" s="272">
        <v>45721</v>
      </c>
      <c r="B445" s="111" t="s">
        <v>1396</v>
      </c>
      <c r="C445" s="111" t="s">
        <v>1447</v>
      </c>
      <c r="D445" s="111" t="s">
        <v>1385</v>
      </c>
      <c r="E445" s="111"/>
      <c r="F445" s="111">
        <v>1</v>
      </c>
      <c r="G445" s="111"/>
      <c r="H445" s="111">
        <v>20</v>
      </c>
      <c r="I445" s="111">
        <v>20</v>
      </c>
      <c r="J445" s="118"/>
      <c r="K445" s="33"/>
      <c r="L445" s="44">
        <f>SUM(E445:F445)</f>
        <v>1</v>
      </c>
      <c r="M445" s="33" t="str">
        <f t="shared" si="130"/>
        <v>45721Container q'ty</v>
      </c>
      <c r="N445" s="33" t="str">
        <f t="shared" si="131"/>
        <v xml:space="preserve">45721Pallet </v>
      </c>
      <c r="O445" s="39">
        <v>20</v>
      </c>
      <c r="P445" s="33" t="s">
        <v>202</v>
      </c>
      <c r="Q445" s="168" t="s">
        <v>1393</v>
      </c>
      <c r="R445" s="169"/>
      <c r="S445" s="39"/>
      <c r="T445" s="119" t="s">
        <v>2190</v>
      </c>
      <c r="U445" s="258"/>
      <c r="V445" s="262"/>
      <c r="W445" s="258">
        <f t="shared" si="132"/>
        <v>0</v>
      </c>
      <c r="X445" s="45"/>
      <c r="Y445" s="43"/>
      <c r="Z445" s="43"/>
      <c r="AA445" s="43"/>
      <c r="AB445" s="43"/>
      <c r="AC445" s="43"/>
    </row>
    <row r="446" spans="1:29" ht="12.9" customHeight="1">
      <c r="A446" s="272">
        <v>45721</v>
      </c>
      <c r="B446" s="111" t="s">
        <v>1396</v>
      </c>
      <c r="C446" s="111" t="s">
        <v>1476</v>
      </c>
      <c r="D446" s="111" t="s">
        <v>1386</v>
      </c>
      <c r="E446" s="111"/>
      <c r="F446" s="111">
        <v>1</v>
      </c>
      <c r="G446" s="111"/>
      <c r="H446" s="111">
        <v>17</v>
      </c>
      <c r="I446" s="111">
        <v>17</v>
      </c>
      <c r="J446" s="118"/>
      <c r="K446" s="33"/>
      <c r="L446" s="44">
        <f>SUM(E446:F446)</f>
        <v>1</v>
      </c>
      <c r="M446" s="33" t="str">
        <f t="shared" si="130"/>
        <v>45721Container q'ty</v>
      </c>
      <c r="N446" s="33" t="str">
        <f t="shared" si="131"/>
        <v xml:space="preserve">45721Pallet </v>
      </c>
      <c r="O446" s="39">
        <v>20</v>
      </c>
      <c r="P446" s="33" t="s">
        <v>202</v>
      </c>
      <c r="Q446" s="168" t="s">
        <v>1376</v>
      </c>
      <c r="R446" s="169"/>
      <c r="S446" s="39"/>
      <c r="T446" s="119" t="s">
        <v>1448</v>
      </c>
      <c r="U446" s="258"/>
      <c r="V446" s="262"/>
      <c r="W446" s="258">
        <f t="shared" si="132"/>
        <v>0</v>
      </c>
      <c r="X446" s="45"/>
      <c r="Y446" s="43"/>
      <c r="Z446" s="43"/>
      <c r="AA446" s="43"/>
      <c r="AB446" s="43"/>
      <c r="AC446" s="43"/>
    </row>
    <row r="447" spans="1:29" ht="12.9" customHeight="1">
      <c r="A447" s="272">
        <v>45721</v>
      </c>
      <c r="B447" s="111" t="s">
        <v>1396</v>
      </c>
      <c r="C447" s="111" t="s">
        <v>1476</v>
      </c>
      <c r="D447" s="111" t="s">
        <v>1387</v>
      </c>
      <c r="E447" s="111"/>
      <c r="F447" s="151"/>
      <c r="G447" s="111"/>
      <c r="H447" s="111">
        <v>3</v>
      </c>
      <c r="I447" s="111">
        <v>3</v>
      </c>
      <c r="J447" s="118"/>
      <c r="K447" s="33"/>
      <c r="L447" s="44">
        <f>SUM(E447:F447)</f>
        <v>0</v>
      </c>
      <c r="M447" s="33" t="str">
        <f t="shared" si="130"/>
        <v>45721Container q'ty</v>
      </c>
      <c r="N447" s="33" t="str">
        <f t="shared" si="131"/>
        <v xml:space="preserve">45721Pallet </v>
      </c>
      <c r="O447" s="39"/>
      <c r="P447" s="33" t="s">
        <v>202</v>
      </c>
      <c r="Q447" s="168" t="s">
        <v>1394</v>
      </c>
      <c r="R447" s="169"/>
      <c r="S447" s="39"/>
      <c r="T447" s="119" t="s">
        <v>1477</v>
      </c>
      <c r="U447" s="258"/>
      <c r="V447" s="262"/>
      <c r="W447" s="258">
        <f t="shared" si="132"/>
        <v>0</v>
      </c>
      <c r="X447" s="45"/>
      <c r="Y447" s="43"/>
      <c r="Z447" s="43"/>
      <c r="AA447" s="43"/>
      <c r="AB447" s="43"/>
      <c r="AC447" s="43"/>
    </row>
    <row r="448" spans="1:29" ht="12.9" customHeight="1">
      <c r="A448" s="272">
        <v>45721</v>
      </c>
      <c r="B448" s="111" t="s">
        <v>151</v>
      </c>
      <c r="C448" s="111" t="s">
        <v>1313</v>
      </c>
      <c r="D448" s="111">
        <v>311223</v>
      </c>
      <c r="E448" s="111"/>
      <c r="F448" s="111">
        <v>1</v>
      </c>
      <c r="G448" s="111"/>
      <c r="H448" s="111">
        <v>19</v>
      </c>
      <c r="I448" s="116">
        <v>750</v>
      </c>
      <c r="J448" s="118"/>
      <c r="K448" s="33"/>
      <c r="L448" s="44">
        <v>1</v>
      </c>
      <c r="M448" s="33" t="str">
        <f>A448&amp;$O$1</f>
        <v>45721Container q'ty</v>
      </c>
      <c r="N448" s="33" t="str">
        <f>A448&amp;P448</f>
        <v xml:space="preserve">45721Pallet </v>
      </c>
      <c r="O448" s="39">
        <v>20</v>
      </c>
      <c r="P448" s="33" t="s">
        <v>202</v>
      </c>
      <c r="Q448" s="168" t="s">
        <v>1311</v>
      </c>
      <c r="R448" s="169"/>
      <c r="S448" s="39"/>
      <c r="T448" s="119" t="s">
        <v>1310</v>
      </c>
      <c r="U448" s="258"/>
      <c r="V448" s="262"/>
      <c r="W448" s="258">
        <f>IFERROR(U448/V448,0)</f>
        <v>0</v>
      </c>
      <c r="X448" s="45" t="s">
        <v>1312</v>
      </c>
      <c r="Y448" s="43"/>
      <c r="Z448" s="43"/>
      <c r="AA448" s="43"/>
      <c r="AB448" s="43"/>
      <c r="AC448" s="43"/>
    </row>
    <row r="449" spans="1:29" ht="12.9" customHeight="1">
      <c r="A449" s="272">
        <v>45721</v>
      </c>
      <c r="B449" s="111" t="s">
        <v>383</v>
      </c>
      <c r="C449" s="111" t="s">
        <v>1463</v>
      </c>
      <c r="D449" s="275" t="s">
        <v>1464</v>
      </c>
      <c r="E449" s="111"/>
      <c r="F449" s="111">
        <v>1</v>
      </c>
      <c r="G449" s="111"/>
      <c r="H449" s="111">
        <v>23</v>
      </c>
      <c r="I449" s="117">
        <v>1450</v>
      </c>
      <c r="J449" s="118"/>
      <c r="K449" s="33"/>
      <c r="L449" s="44">
        <f>SUM(E449:F449)</f>
        <v>1</v>
      </c>
      <c r="M449" s="33" t="str">
        <f>A449&amp;$O$1</f>
        <v>45721Container q'ty</v>
      </c>
      <c r="N449" s="33" t="str">
        <f>A449&amp;P449</f>
        <v>45721bulk</v>
      </c>
      <c r="O449" s="39">
        <v>240</v>
      </c>
      <c r="P449" s="235" t="s">
        <v>201</v>
      </c>
      <c r="Q449" s="168" t="s">
        <v>1461</v>
      </c>
      <c r="R449" s="169"/>
      <c r="S449" s="39"/>
      <c r="T449" s="119" t="s">
        <v>1462</v>
      </c>
      <c r="U449" s="258">
        <v>7900</v>
      </c>
      <c r="V449" s="262">
        <v>1450</v>
      </c>
      <c r="W449" s="258">
        <f>IFERROR(U449/V449,0)</f>
        <v>5.4482758620689653</v>
      </c>
      <c r="X449" s="45"/>
      <c r="Y449" s="43"/>
      <c r="Z449" s="43"/>
      <c r="AA449" s="43"/>
      <c r="AB449" s="43"/>
      <c r="AC449" s="43"/>
    </row>
    <row r="450" spans="1:29" ht="12.9" customHeight="1">
      <c r="A450" s="272">
        <v>45721</v>
      </c>
      <c r="B450" s="111" t="s">
        <v>662</v>
      </c>
      <c r="C450" s="111" t="s">
        <v>1436</v>
      </c>
      <c r="D450" s="111" t="s">
        <v>1437</v>
      </c>
      <c r="E450" s="111"/>
      <c r="F450" s="111">
        <v>1</v>
      </c>
      <c r="G450" s="111"/>
      <c r="H450" s="111">
        <v>20</v>
      </c>
      <c r="I450" s="116">
        <v>800</v>
      </c>
      <c r="J450" s="118"/>
      <c r="K450" s="33"/>
      <c r="L450" s="44">
        <f>SUM(E450:F450)</f>
        <v>1</v>
      </c>
      <c r="M450" s="33" t="str">
        <f>A450&amp;$O$1</f>
        <v>45721Container q'ty</v>
      </c>
      <c r="N450" s="33" t="str">
        <f>A450&amp;P450</f>
        <v>45721bulk</v>
      </c>
      <c r="O450" s="39">
        <v>200</v>
      </c>
      <c r="P450" s="235" t="s">
        <v>201</v>
      </c>
      <c r="Q450" s="168" t="s">
        <v>1438</v>
      </c>
      <c r="R450" s="169"/>
      <c r="S450" s="39"/>
      <c r="T450" s="119" t="s">
        <v>1434</v>
      </c>
      <c r="U450" s="258">
        <v>16160</v>
      </c>
      <c r="V450" s="262">
        <v>800</v>
      </c>
      <c r="W450" s="258">
        <f>IFERROR(U450/V450,0)</f>
        <v>20.2</v>
      </c>
      <c r="X450" s="45" t="s">
        <v>1435</v>
      </c>
      <c r="Y450" s="43"/>
      <c r="Z450" s="43"/>
      <c r="AA450" s="43"/>
      <c r="AB450" s="43"/>
      <c r="AC450" s="43"/>
    </row>
    <row r="451" spans="1:29" ht="12.9" customHeight="1">
      <c r="A451" s="272">
        <v>45721</v>
      </c>
      <c r="B451" s="111" t="s">
        <v>242</v>
      </c>
      <c r="C451" s="111" t="s">
        <v>402</v>
      </c>
      <c r="D451" s="111"/>
      <c r="E451" s="111"/>
      <c r="F451" s="111"/>
      <c r="G451" s="111">
        <v>1</v>
      </c>
      <c r="H451" s="111">
        <v>2</v>
      </c>
      <c r="I451" s="184"/>
      <c r="J451" s="118">
        <v>2</v>
      </c>
      <c r="K451" s="33"/>
      <c r="L451" s="44">
        <f>SUM(E451:F451)</f>
        <v>0</v>
      </c>
      <c r="M451" s="33" t="str">
        <f>A451&amp;$O$1</f>
        <v>45721Container q'ty</v>
      </c>
      <c r="N451" s="33" t="str">
        <f>A451&amp;P451</f>
        <v xml:space="preserve">45721Pallet </v>
      </c>
      <c r="O451" s="39">
        <v>5</v>
      </c>
      <c r="P451" s="33" t="s">
        <v>202</v>
      </c>
      <c r="Q451" s="168" t="s">
        <v>1470</v>
      </c>
      <c r="R451" s="169"/>
      <c r="S451" s="39"/>
      <c r="T451" s="119" t="s">
        <v>1472</v>
      </c>
      <c r="U451" s="258"/>
      <c r="V451" s="262"/>
      <c r="W451" s="258">
        <f>IFERROR(U451/V451,0)</f>
        <v>0</v>
      </c>
      <c r="X451" s="45"/>
      <c r="Y451" s="43"/>
      <c r="Z451" s="43"/>
      <c r="AA451" s="43"/>
      <c r="AB451" s="43"/>
      <c r="AC451" s="43"/>
    </row>
    <row r="452" spans="1:29" ht="12.9" customHeight="1">
      <c r="A452" s="272">
        <v>45722</v>
      </c>
      <c r="B452" s="111" t="s">
        <v>195</v>
      </c>
      <c r="C452" s="111" t="s">
        <v>1500</v>
      </c>
      <c r="D452" s="111" t="s">
        <v>1409</v>
      </c>
      <c r="E452" s="111">
        <v>1</v>
      </c>
      <c r="F452" s="111"/>
      <c r="G452" s="111"/>
      <c r="H452" s="111">
        <v>10</v>
      </c>
      <c r="I452" s="111">
        <v>10</v>
      </c>
      <c r="J452" s="118"/>
      <c r="K452" s="33"/>
      <c r="L452" s="44">
        <f>SUM(E452:F452)</f>
        <v>1</v>
      </c>
      <c r="M452" s="33" t="str">
        <f t="shared" si="130"/>
        <v>45722Container q'ty</v>
      </c>
      <c r="N452" s="33" t="str">
        <f t="shared" si="131"/>
        <v xml:space="preserve">45722Pallet </v>
      </c>
      <c r="O452" s="39">
        <v>40</v>
      </c>
      <c r="P452" s="33" t="s">
        <v>202</v>
      </c>
      <c r="Q452" s="168" t="s">
        <v>1402</v>
      </c>
      <c r="R452" s="169"/>
      <c r="S452" s="39"/>
      <c r="T452" s="119" t="s">
        <v>1499</v>
      </c>
      <c r="U452" s="258"/>
      <c r="V452" s="262"/>
      <c r="W452" s="258">
        <f t="shared" si="132"/>
        <v>0</v>
      </c>
      <c r="X452" s="45"/>
      <c r="Y452" s="43"/>
      <c r="Z452" s="43"/>
      <c r="AA452" s="43"/>
      <c r="AB452" s="43"/>
      <c r="AC452" s="43"/>
    </row>
    <row r="453" spans="1:29" ht="12.9" customHeight="1">
      <c r="A453" s="272">
        <v>45722</v>
      </c>
      <c r="B453" s="111" t="s">
        <v>1396</v>
      </c>
      <c r="C453" s="111" t="s">
        <v>1500</v>
      </c>
      <c r="D453" s="111" t="s">
        <v>1397</v>
      </c>
      <c r="E453" s="151"/>
      <c r="F453" s="111"/>
      <c r="G453" s="111"/>
      <c r="H453" s="111">
        <v>10</v>
      </c>
      <c r="I453" s="111">
        <v>10</v>
      </c>
      <c r="J453" s="118"/>
      <c r="K453" s="33"/>
      <c r="L453" s="44">
        <f>SUM(E453:F453)</f>
        <v>0</v>
      </c>
      <c r="M453" s="33" t="str">
        <f t="shared" si="130"/>
        <v>45722Container q'ty</v>
      </c>
      <c r="N453" s="33" t="str">
        <f t="shared" si="131"/>
        <v xml:space="preserve">45722Pallet </v>
      </c>
      <c r="O453" s="39"/>
      <c r="P453" s="33" t="s">
        <v>202</v>
      </c>
      <c r="Q453" s="168" t="s">
        <v>1403</v>
      </c>
      <c r="R453" s="169"/>
      <c r="S453" s="39"/>
      <c r="T453" s="119" t="s">
        <v>1407</v>
      </c>
      <c r="U453" s="258"/>
      <c r="V453" s="262"/>
      <c r="W453" s="258">
        <f t="shared" si="132"/>
        <v>0</v>
      </c>
      <c r="X453" s="45"/>
      <c r="Y453" s="43"/>
      <c r="Z453" s="43"/>
      <c r="AA453" s="43"/>
      <c r="AB453" s="43"/>
      <c r="AC453" s="43"/>
    </row>
    <row r="454" spans="1:29" ht="12.9" customHeight="1">
      <c r="A454" s="272">
        <v>45722</v>
      </c>
      <c r="B454" s="111" t="s">
        <v>1396</v>
      </c>
      <c r="C454" s="111" t="s">
        <v>1502</v>
      </c>
      <c r="D454" s="111" t="s">
        <v>1398</v>
      </c>
      <c r="E454" s="111">
        <v>1</v>
      </c>
      <c r="F454" s="111"/>
      <c r="G454" s="111"/>
      <c r="H454" s="111">
        <v>10</v>
      </c>
      <c r="I454" s="111">
        <v>10</v>
      </c>
      <c r="J454" s="118"/>
      <c r="K454" s="33"/>
      <c r="L454" s="44">
        <f t="shared" ref="L454:L467" si="133">SUM(E454:F454)</f>
        <v>1</v>
      </c>
      <c r="M454" s="33" t="str">
        <f t="shared" si="130"/>
        <v>45722Container q'ty</v>
      </c>
      <c r="N454" s="33" t="str">
        <f t="shared" si="131"/>
        <v xml:space="preserve">45722Pallet </v>
      </c>
      <c r="O454" s="39">
        <v>40</v>
      </c>
      <c r="P454" s="33" t="s">
        <v>202</v>
      </c>
      <c r="Q454" s="168" t="s">
        <v>1402</v>
      </c>
      <c r="R454" s="169"/>
      <c r="S454" s="39"/>
      <c r="T454" s="119" t="s">
        <v>1501</v>
      </c>
      <c r="U454" s="258"/>
      <c r="V454" s="262"/>
      <c r="W454" s="258">
        <f t="shared" si="132"/>
        <v>0</v>
      </c>
      <c r="X454" s="45"/>
      <c r="Y454" s="43"/>
      <c r="Z454" s="43"/>
      <c r="AA454" s="43"/>
      <c r="AB454" s="43"/>
      <c r="AC454" s="43"/>
    </row>
    <row r="455" spans="1:29" ht="12.9" customHeight="1">
      <c r="A455" s="272">
        <v>45722</v>
      </c>
      <c r="B455" s="111" t="s">
        <v>1396</v>
      </c>
      <c r="C455" s="111" t="s">
        <v>1502</v>
      </c>
      <c r="D455" s="111" t="s">
        <v>1399</v>
      </c>
      <c r="E455" s="151"/>
      <c r="F455" s="111"/>
      <c r="G455" s="111"/>
      <c r="H455" s="111">
        <v>10</v>
      </c>
      <c r="I455" s="111">
        <v>10</v>
      </c>
      <c r="J455" s="118"/>
      <c r="K455" s="33"/>
      <c r="L455" s="44">
        <f t="shared" si="133"/>
        <v>0</v>
      </c>
      <c r="M455" s="33" t="str">
        <f t="shared" si="130"/>
        <v>45722Container q'ty</v>
      </c>
      <c r="N455" s="33" t="str">
        <f t="shared" si="131"/>
        <v xml:space="preserve">45722Pallet </v>
      </c>
      <c r="O455" s="39"/>
      <c r="P455" s="33" t="s">
        <v>202</v>
      </c>
      <c r="Q455" s="168" t="s">
        <v>1404</v>
      </c>
      <c r="R455" s="169"/>
      <c r="S455" s="39"/>
      <c r="T455" s="119" t="s">
        <v>1408</v>
      </c>
      <c r="U455" s="258"/>
      <c r="V455" s="262"/>
      <c r="W455" s="258">
        <f t="shared" si="132"/>
        <v>0</v>
      </c>
      <c r="X455" s="45"/>
      <c r="Y455" s="43"/>
      <c r="Z455" s="43"/>
      <c r="AA455" s="43"/>
      <c r="AB455" s="43"/>
      <c r="AC455" s="43"/>
    </row>
    <row r="456" spans="1:29" ht="12.9" customHeight="1">
      <c r="A456" s="272">
        <v>45722</v>
      </c>
      <c r="B456" s="111" t="s">
        <v>1396</v>
      </c>
      <c r="C456" s="111" t="s">
        <v>1504</v>
      </c>
      <c r="D456" s="111" t="s">
        <v>1400</v>
      </c>
      <c r="E456" s="111"/>
      <c r="F456" s="111">
        <v>1</v>
      </c>
      <c r="G456" s="111"/>
      <c r="H456" s="111">
        <v>10</v>
      </c>
      <c r="I456" s="111">
        <v>10</v>
      </c>
      <c r="J456" s="118"/>
      <c r="K456" s="33"/>
      <c r="L456" s="44">
        <f t="shared" si="133"/>
        <v>1</v>
      </c>
      <c r="M456" s="33" t="str">
        <f t="shared" si="130"/>
        <v>45722Container q'ty</v>
      </c>
      <c r="N456" s="33" t="str">
        <f t="shared" si="131"/>
        <v xml:space="preserve">45722Pallet </v>
      </c>
      <c r="O456" s="39">
        <v>20</v>
      </c>
      <c r="P456" s="33" t="s">
        <v>202</v>
      </c>
      <c r="Q456" s="168" t="s">
        <v>1405</v>
      </c>
      <c r="R456" s="169"/>
      <c r="S456" s="39"/>
      <c r="T456" s="119" t="s">
        <v>1503</v>
      </c>
      <c r="U456" s="258"/>
      <c r="V456" s="262"/>
      <c r="W456" s="258">
        <f t="shared" si="132"/>
        <v>0</v>
      </c>
      <c r="X456" s="45"/>
      <c r="Y456" s="43"/>
      <c r="Z456" s="43"/>
      <c r="AA456" s="43"/>
      <c r="AB456" s="43"/>
      <c r="AC456" s="43"/>
    </row>
    <row r="457" spans="1:29" ht="12.9" customHeight="1">
      <c r="A457" s="272">
        <v>45722</v>
      </c>
      <c r="B457" s="111" t="s">
        <v>1396</v>
      </c>
      <c r="C457" s="111" t="s">
        <v>1506</v>
      </c>
      <c r="D457" s="111" t="s">
        <v>1401</v>
      </c>
      <c r="E457" s="111"/>
      <c r="F457" s="111">
        <v>1</v>
      </c>
      <c r="G457" s="111"/>
      <c r="H457" s="111">
        <v>10</v>
      </c>
      <c r="I457" s="111">
        <v>10</v>
      </c>
      <c r="J457" s="118"/>
      <c r="K457" s="33"/>
      <c r="L457" s="44">
        <f t="shared" si="133"/>
        <v>1</v>
      </c>
      <c r="M457" s="33" t="str">
        <f t="shared" si="130"/>
        <v>45722Container q'ty</v>
      </c>
      <c r="N457" s="33" t="str">
        <f t="shared" si="131"/>
        <v xml:space="preserve">45722Pallet </v>
      </c>
      <c r="O457" s="39">
        <v>20</v>
      </c>
      <c r="P457" s="33" t="s">
        <v>202</v>
      </c>
      <c r="Q457" s="168" t="s">
        <v>1406</v>
      </c>
      <c r="R457" s="169"/>
      <c r="S457" s="39"/>
      <c r="T457" s="119" t="s">
        <v>1505</v>
      </c>
      <c r="U457" s="258"/>
      <c r="V457" s="262"/>
      <c r="W457" s="258">
        <f t="shared" si="132"/>
        <v>0</v>
      </c>
      <c r="X457" s="45"/>
      <c r="Y457" s="43"/>
      <c r="Z457" s="43"/>
      <c r="AA457" s="43"/>
      <c r="AB457" s="43"/>
      <c r="AC457" s="43"/>
    </row>
    <row r="458" spans="1:29" ht="12.9" customHeight="1">
      <c r="A458" s="272">
        <v>45722</v>
      </c>
      <c r="B458" s="111" t="s">
        <v>793</v>
      </c>
      <c r="C458" s="111" t="s">
        <v>1255</v>
      </c>
      <c r="D458" s="111">
        <v>7473874</v>
      </c>
      <c r="E458" s="111">
        <v>1</v>
      </c>
      <c r="F458" s="111"/>
      <c r="G458" s="111"/>
      <c r="H458" s="111">
        <v>17</v>
      </c>
      <c r="I458" s="116"/>
      <c r="J458" s="111">
        <v>17</v>
      </c>
      <c r="K458" s="33"/>
      <c r="L458" s="44">
        <f t="shared" si="133"/>
        <v>1</v>
      </c>
      <c r="M458" s="33" t="str">
        <f t="shared" ref="M458:M467" si="134">A458&amp;$O$1</f>
        <v>45722Container q'ty</v>
      </c>
      <c r="N458" s="33" t="str">
        <f t="shared" ref="N458:N467" si="135">A458&amp;P458</f>
        <v xml:space="preserve">45722Pallet </v>
      </c>
      <c r="O458" s="39">
        <v>40</v>
      </c>
      <c r="P458" s="33" t="s">
        <v>202</v>
      </c>
      <c r="Q458" s="168" t="s">
        <v>1259</v>
      </c>
      <c r="R458" s="169"/>
      <c r="S458" s="39"/>
      <c r="T458" s="119" t="s">
        <v>1254</v>
      </c>
      <c r="U458" s="258"/>
      <c r="V458" s="262"/>
      <c r="W458" s="258">
        <f t="shared" ref="W458:W472" si="136">IFERROR(U458/V458,0)</f>
        <v>0</v>
      </c>
      <c r="X458" s="45" t="s">
        <v>464</v>
      </c>
      <c r="Y458" s="43"/>
      <c r="Z458" s="43"/>
      <c r="AA458" s="43"/>
      <c r="AB458" s="43"/>
      <c r="AC458" s="43"/>
    </row>
    <row r="459" spans="1:29" ht="12.9" customHeight="1">
      <c r="A459" s="272">
        <v>45722</v>
      </c>
      <c r="B459" s="111" t="s">
        <v>1258</v>
      </c>
      <c r="C459" s="111" t="s">
        <v>1256</v>
      </c>
      <c r="D459" s="111">
        <v>7543574</v>
      </c>
      <c r="E459" s="111">
        <v>1</v>
      </c>
      <c r="F459" s="111"/>
      <c r="G459" s="111"/>
      <c r="H459" s="111">
        <v>19</v>
      </c>
      <c r="I459" s="116"/>
      <c r="J459" s="111">
        <v>19</v>
      </c>
      <c r="K459" s="33"/>
      <c r="L459" s="44">
        <f t="shared" si="133"/>
        <v>1</v>
      </c>
      <c r="M459" s="33" t="str">
        <f t="shared" si="134"/>
        <v>45722Container q'ty</v>
      </c>
      <c r="N459" s="33" t="str">
        <f t="shared" si="135"/>
        <v xml:space="preserve">45722Pallet </v>
      </c>
      <c r="O459" s="39">
        <v>40</v>
      </c>
      <c r="P459" s="33" t="s">
        <v>202</v>
      </c>
      <c r="Q459" s="168" t="s">
        <v>1259</v>
      </c>
      <c r="R459" s="169"/>
      <c r="S459" s="39"/>
      <c r="T459" s="119" t="s">
        <v>1254</v>
      </c>
      <c r="U459" s="258"/>
      <c r="V459" s="262"/>
      <c r="W459" s="258">
        <f t="shared" si="136"/>
        <v>0</v>
      </c>
      <c r="X459" s="45"/>
      <c r="Y459" s="43"/>
      <c r="Z459" s="43"/>
      <c r="AA459" s="43"/>
      <c r="AB459" s="43"/>
      <c r="AC459" s="43"/>
    </row>
    <row r="460" spans="1:29" ht="12.9" customHeight="1">
      <c r="A460" s="272">
        <v>45722</v>
      </c>
      <c r="B460" s="111" t="s">
        <v>242</v>
      </c>
      <c r="C460" s="111" t="s">
        <v>402</v>
      </c>
      <c r="D460" s="111"/>
      <c r="E460" s="111"/>
      <c r="F460" s="111"/>
      <c r="G460" s="111">
        <v>1</v>
      </c>
      <c r="H460" s="111">
        <v>5</v>
      </c>
      <c r="I460" s="184"/>
      <c r="J460" s="118">
        <v>5</v>
      </c>
      <c r="K460" s="33"/>
      <c r="L460" s="44">
        <f t="shared" ref="L460:L466" si="137">SUM(E460:F460)</f>
        <v>0</v>
      </c>
      <c r="M460" s="33" t="str">
        <f t="shared" si="134"/>
        <v>45722Container q'ty</v>
      </c>
      <c r="N460" s="33" t="str">
        <f t="shared" si="135"/>
        <v xml:space="preserve">45722Pallet </v>
      </c>
      <c r="O460" s="39">
        <v>5</v>
      </c>
      <c r="P460" s="33" t="s">
        <v>202</v>
      </c>
      <c r="Q460" s="168" t="s">
        <v>1470</v>
      </c>
      <c r="R460" s="169"/>
      <c r="S460" s="39"/>
      <c r="T460" s="119" t="s">
        <v>1516</v>
      </c>
      <c r="U460" s="258"/>
      <c r="V460" s="262"/>
      <c r="W460" s="258">
        <f t="shared" si="136"/>
        <v>0</v>
      </c>
      <c r="X460" s="45"/>
      <c r="Y460" s="43"/>
      <c r="Z460" s="43"/>
      <c r="AA460" s="43"/>
      <c r="AB460" s="43"/>
      <c r="AC460" s="43"/>
    </row>
    <row r="461" spans="1:29" ht="12.9" customHeight="1">
      <c r="A461" s="272">
        <v>45722</v>
      </c>
      <c r="B461" s="111" t="s">
        <v>3653</v>
      </c>
      <c r="C461" s="111" t="s">
        <v>1468</v>
      </c>
      <c r="D461" s="111" t="s">
        <v>1469</v>
      </c>
      <c r="E461" s="111"/>
      <c r="F461" s="111">
        <v>1</v>
      </c>
      <c r="G461" s="111"/>
      <c r="H461" s="111">
        <v>23</v>
      </c>
      <c r="I461" s="116">
        <v>920</v>
      </c>
      <c r="J461" s="118"/>
      <c r="K461" s="33"/>
      <c r="L461" s="44">
        <f t="shared" si="137"/>
        <v>1</v>
      </c>
      <c r="M461" s="33" t="str">
        <f t="shared" si="134"/>
        <v>45722Container q'ty</v>
      </c>
      <c r="N461" s="33" t="str">
        <f t="shared" si="135"/>
        <v>45722bulk</v>
      </c>
      <c r="O461" s="39">
        <v>160</v>
      </c>
      <c r="P461" s="235" t="s">
        <v>201</v>
      </c>
      <c r="Q461" s="168" t="s">
        <v>1070</v>
      </c>
      <c r="R461" s="169"/>
      <c r="S461" s="39"/>
      <c r="T461" s="119" t="s">
        <v>1467</v>
      </c>
      <c r="U461" s="258">
        <v>23092</v>
      </c>
      <c r="V461" s="262">
        <v>920</v>
      </c>
      <c r="W461" s="258">
        <f t="shared" si="136"/>
        <v>25.1</v>
      </c>
      <c r="X461" s="45" t="s">
        <v>1714</v>
      </c>
      <c r="Y461" s="43"/>
      <c r="Z461" s="43"/>
      <c r="AA461" s="43"/>
      <c r="AB461" s="43"/>
      <c r="AC461" s="43"/>
    </row>
    <row r="462" spans="1:29" ht="12.9" customHeight="1">
      <c r="A462" s="272">
        <v>45722</v>
      </c>
      <c r="B462" s="111" t="s">
        <v>151</v>
      </c>
      <c r="C462" s="111" t="s">
        <v>1478</v>
      </c>
      <c r="D462" s="111" t="s">
        <v>1488</v>
      </c>
      <c r="E462" s="111"/>
      <c r="F462" s="111">
        <v>1</v>
      </c>
      <c r="G462" s="111"/>
      <c r="H462" s="111">
        <v>20</v>
      </c>
      <c r="I462" s="116">
        <v>20</v>
      </c>
      <c r="J462" s="118"/>
      <c r="K462" s="33"/>
      <c r="L462" s="44">
        <f t="shared" si="137"/>
        <v>1</v>
      </c>
      <c r="M462" s="33" t="str">
        <f t="shared" si="134"/>
        <v>45722Container q'ty</v>
      </c>
      <c r="N462" s="33" t="str">
        <f t="shared" si="135"/>
        <v xml:space="preserve">45722Pallet </v>
      </c>
      <c r="O462" s="39">
        <v>20</v>
      </c>
      <c r="P462" s="33" t="s">
        <v>202</v>
      </c>
      <c r="Q462" s="168" t="s">
        <v>786</v>
      </c>
      <c r="R462" s="169"/>
      <c r="S462" s="39"/>
      <c r="T462" s="119" t="s">
        <v>1205</v>
      </c>
      <c r="U462" s="258"/>
      <c r="V462" s="262"/>
      <c r="W462" s="258">
        <f t="shared" si="136"/>
        <v>0</v>
      </c>
      <c r="X462" s="45" t="s">
        <v>1449</v>
      </c>
      <c r="Y462" s="43"/>
      <c r="Z462" s="43"/>
      <c r="AA462" s="43"/>
      <c r="AB462" s="43"/>
      <c r="AC462" s="43"/>
    </row>
    <row r="463" spans="1:29" ht="12.9" customHeight="1">
      <c r="A463" s="272">
        <v>45722</v>
      </c>
      <c r="B463" s="111" t="s">
        <v>151</v>
      </c>
      <c r="C463" s="111" t="s">
        <v>1479</v>
      </c>
      <c r="D463" s="111" t="s">
        <v>1489</v>
      </c>
      <c r="E463" s="111"/>
      <c r="F463" s="111">
        <v>1</v>
      </c>
      <c r="G463" s="111"/>
      <c r="H463" s="111">
        <v>20</v>
      </c>
      <c r="I463" s="116">
        <v>20</v>
      </c>
      <c r="J463" s="118"/>
      <c r="K463" s="33"/>
      <c r="L463" s="44">
        <f t="shared" si="137"/>
        <v>1</v>
      </c>
      <c r="M463" s="33" t="str">
        <f t="shared" si="134"/>
        <v>45722Container q'ty</v>
      </c>
      <c r="N463" s="33" t="str">
        <f t="shared" si="135"/>
        <v xml:space="preserve">45722Pallet </v>
      </c>
      <c r="O463" s="39">
        <v>20</v>
      </c>
      <c r="P463" s="33" t="s">
        <v>202</v>
      </c>
      <c r="Q463" s="168" t="s">
        <v>786</v>
      </c>
      <c r="R463" s="169"/>
      <c r="S463" s="39"/>
      <c r="T463" s="119" t="s">
        <v>1205</v>
      </c>
      <c r="U463" s="258"/>
      <c r="V463" s="262"/>
      <c r="W463" s="258">
        <f t="shared" si="136"/>
        <v>0</v>
      </c>
      <c r="X463" s="45" t="s">
        <v>1450</v>
      </c>
      <c r="Y463" s="43"/>
      <c r="Z463" s="43"/>
      <c r="AA463" s="43"/>
      <c r="AB463" s="43"/>
      <c r="AC463" s="43"/>
    </row>
    <row r="464" spans="1:29" ht="12.9" customHeight="1">
      <c r="A464" s="272">
        <v>45722</v>
      </c>
      <c r="B464" s="111" t="s">
        <v>151</v>
      </c>
      <c r="C464" s="111" t="s">
        <v>1480</v>
      </c>
      <c r="D464" s="111" t="s">
        <v>1490</v>
      </c>
      <c r="E464" s="111"/>
      <c r="F464" s="111">
        <v>1</v>
      </c>
      <c r="G464" s="111"/>
      <c r="H464" s="111">
        <v>20</v>
      </c>
      <c r="I464" s="116">
        <v>20</v>
      </c>
      <c r="J464" s="118"/>
      <c r="K464" s="33"/>
      <c r="L464" s="44">
        <f t="shared" si="137"/>
        <v>1</v>
      </c>
      <c r="M464" s="33" t="str">
        <f t="shared" si="134"/>
        <v>45722Container q'ty</v>
      </c>
      <c r="N464" s="33" t="str">
        <f t="shared" si="135"/>
        <v xml:space="preserve">45722Pallet </v>
      </c>
      <c r="O464" s="39">
        <v>20</v>
      </c>
      <c r="P464" s="33" t="s">
        <v>202</v>
      </c>
      <c r="Q464" s="168" t="s">
        <v>786</v>
      </c>
      <c r="R464" s="169"/>
      <c r="S464" s="39"/>
      <c r="T464" s="119" t="s">
        <v>1205</v>
      </c>
      <c r="U464" s="258"/>
      <c r="V464" s="262"/>
      <c r="W464" s="258">
        <f t="shared" si="136"/>
        <v>0</v>
      </c>
      <c r="X464" s="45"/>
      <c r="Y464" s="43"/>
      <c r="Z464" s="43"/>
      <c r="AA464" s="43"/>
      <c r="AB464" s="43"/>
      <c r="AC464" s="43"/>
    </row>
    <row r="465" spans="1:29" ht="12.9" customHeight="1">
      <c r="A465" s="272">
        <v>45722</v>
      </c>
      <c r="B465" s="111" t="s">
        <v>151</v>
      </c>
      <c r="C465" s="111" t="s">
        <v>1481</v>
      </c>
      <c r="D465" s="111" t="s">
        <v>1491</v>
      </c>
      <c r="E465" s="111"/>
      <c r="F465" s="111">
        <v>1</v>
      </c>
      <c r="G465" s="111"/>
      <c r="H465" s="111">
        <v>20</v>
      </c>
      <c r="I465" s="116">
        <v>20</v>
      </c>
      <c r="J465" s="118"/>
      <c r="K465" s="33"/>
      <c r="L465" s="44">
        <f t="shared" si="137"/>
        <v>1</v>
      </c>
      <c r="M465" s="33" t="str">
        <f t="shared" si="134"/>
        <v>45722Container q'ty</v>
      </c>
      <c r="N465" s="33" t="str">
        <f t="shared" si="135"/>
        <v xml:space="preserve">45722Pallet </v>
      </c>
      <c r="O465" s="39">
        <v>20</v>
      </c>
      <c r="P465" s="33" t="s">
        <v>202</v>
      </c>
      <c r="Q465" s="168" t="s">
        <v>786</v>
      </c>
      <c r="R465" s="169"/>
      <c r="S465" s="39"/>
      <c r="T465" s="119" t="s">
        <v>1205</v>
      </c>
      <c r="U465" s="258"/>
      <c r="V465" s="262"/>
      <c r="W465" s="258">
        <f t="shared" si="136"/>
        <v>0</v>
      </c>
      <c r="X465" s="45"/>
      <c r="Y465" s="43"/>
      <c r="Z465" s="43"/>
      <c r="AA465" s="43"/>
      <c r="AB465" s="43"/>
      <c r="AC465" s="43"/>
    </row>
    <row r="466" spans="1:29" ht="12.9" customHeight="1">
      <c r="A466" s="272">
        <v>45722</v>
      </c>
      <c r="B466" s="111" t="s">
        <v>151</v>
      </c>
      <c r="C466" s="111" t="s">
        <v>1482</v>
      </c>
      <c r="D466" s="111" t="s">
        <v>1492</v>
      </c>
      <c r="E466" s="111"/>
      <c r="F466" s="111">
        <v>1</v>
      </c>
      <c r="G466" s="111"/>
      <c r="H466" s="111">
        <v>20</v>
      </c>
      <c r="I466" s="116">
        <v>20</v>
      </c>
      <c r="J466" s="118"/>
      <c r="K466" s="33"/>
      <c r="L466" s="44">
        <f t="shared" si="137"/>
        <v>1</v>
      </c>
      <c r="M466" s="33" t="str">
        <f t="shared" si="134"/>
        <v>45722Container q'ty</v>
      </c>
      <c r="N466" s="33" t="str">
        <f t="shared" si="135"/>
        <v xml:space="preserve">45722Pallet </v>
      </c>
      <c r="O466" s="39">
        <v>20</v>
      </c>
      <c r="P466" s="33" t="s">
        <v>202</v>
      </c>
      <c r="Q466" s="168" t="s">
        <v>786</v>
      </c>
      <c r="R466" s="169"/>
      <c r="S466" s="39"/>
      <c r="T466" s="119" t="s">
        <v>1205</v>
      </c>
      <c r="U466" s="258"/>
      <c r="V466" s="262"/>
      <c r="W466" s="258">
        <f t="shared" si="136"/>
        <v>0</v>
      </c>
      <c r="X466" s="45"/>
      <c r="Y466" s="43"/>
      <c r="Z466" s="43"/>
      <c r="AA466" s="43"/>
      <c r="AB466" s="43"/>
      <c r="AC466" s="43"/>
    </row>
    <row r="467" spans="1:29" ht="12.9" customHeight="1">
      <c r="A467" s="272">
        <v>45723</v>
      </c>
      <c r="B467" s="111" t="s">
        <v>195</v>
      </c>
      <c r="C467" s="111" t="s">
        <v>1582</v>
      </c>
      <c r="D467" s="111" t="s">
        <v>1411</v>
      </c>
      <c r="E467" s="111">
        <v>1</v>
      </c>
      <c r="F467" s="111"/>
      <c r="G467" s="111"/>
      <c r="H467" s="111">
        <v>31</v>
      </c>
      <c r="I467" s="116">
        <v>1860</v>
      </c>
      <c r="J467" s="118"/>
      <c r="K467" s="33"/>
      <c r="L467" s="44">
        <f t="shared" si="133"/>
        <v>1</v>
      </c>
      <c r="M467" s="33" t="str">
        <f t="shared" si="134"/>
        <v>45723Container q'ty</v>
      </c>
      <c r="N467" s="33" t="str">
        <f t="shared" si="135"/>
        <v>45723bulk</v>
      </c>
      <c r="O467" s="39">
        <v>200</v>
      </c>
      <c r="P467" s="235" t="s">
        <v>201</v>
      </c>
      <c r="Q467" s="168" t="s">
        <v>1413</v>
      </c>
      <c r="R467" s="169"/>
      <c r="S467" s="39"/>
      <c r="T467" s="119" t="s">
        <v>1581</v>
      </c>
      <c r="U467" s="258">
        <v>12834</v>
      </c>
      <c r="V467" s="262">
        <v>1860</v>
      </c>
      <c r="W467" s="258">
        <f t="shared" si="136"/>
        <v>6.9</v>
      </c>
      <c r="X467" s="45"/>
      <c r="Y467" s="43"/>
      <c r="Z467" s="43"/>
      <c r="AA467" s="43"/>
      <c r="AB467" s="43"/>
      <c r="AC467" s="43"/>
    </row>
    <row r="468" spans="1:29" ht="12.9" customHeight="1">
      <c r="A468" s="272">
        <v>45723</v>
      </c>
      <c r="B468" s="111" t="s">
        <v>151</v>
      </c>
      <c r="C468" s="111" t="s">
        <v>1483</v>
      </c>
      <c r="D468" s="111" t="s">
        <v>1493</v>
      </c>
      <c r="E468" s="111"/>
      <c r="F468" s="111">
        <v>1</v>
      </c>
      <c r="G468" s="111"/>
      <c r="H468" s="111">
        <v>20</v>
      </c>
      <c r="I468" s="116">
        <v>20</v>
      </c>
      <c r="J468" s="118"/>
      <c r="K468" s="33"/>
      <c r="L468" s="44">
        <f t="shared" ref="L468:L477" si="138">SUM(E468:F468)</f>
        <v>1</v>
      </c>
      <c r="M468" s="33" t="str">
        <f t="shared" ref="M468:M477" si="139">A468&amp;$O$1</f>
        <v>45723Container q'ty</v>
      </c>
      <c r="N468" s="33" t="str">
        <f t="shared" ref="N468:N477" si="140">A468&amp;P468</f>
        <v xml:space="preserve">45723Pallet </v>
      </c>
      <c r="O468" s="39">
        <v>20</v>
      </c>
      <c r="P468" s="33" t="s">
        <v>202</v>
      </c>
      <c r="Q468" s="168" t="s">
        <v>786</v>
      </c>
      <c r="R468" s="169"/>
      <c r="S468" s="39"/>
      <c r="T468" s="119" t="s">
        <v>1205</v>
      </c>
      <c r="U468" s="258"/>
      <c r="V468" s="262"/>
      <c r="W468" s="258">
        <f t="shared" si="136"/>
        <v>0</v>
      </c>
      <c r="X468" s="45"/>
      <c r="Y468" s="43"/>
      <c r="Z468" s="43"/>
      <c r="AA468" s="43"/>
      <c r="AB468" s="43"/>
      <c r="AC468" s="43"/>
    </row>
    <row r="469" spans="1:29" ht="12.9" customHeight="1">
      <c r="A469" s="272">
        <v>45723</v>
      </c>
      <c r="B469" s="111" t="s">
        <v>151</v>
      </c>
      <c r="C469" s="111" t="s">
        <v>1484</v>
      </c>
      <c r="D469" s="111" t="s">
        <v>1494</v>
      </c>
      <c r="E469" s="111"/>
      <c r="F469" s="111">
        <v>1</v>
      </c>
      <c r="G469" s="111"/>
      <c r="H469" s="111">
        <v>20</v>
      </c>
      <c r="I469" s="116">
        <v>20</v>
      </c>
      <c r="J469" s="118"/>
      <c r="K469" s="33"/>
      <c r="L469" s="44">
        <f t="shared" si="138"/>
        <v>1</v>
      </c>
      <c r="M469" s="33" t="str">
        <f t="shared" si="139"/>
        <v>45723Container q'ty</v>
      </c>
      <c r="N469" s="33" t="str">
        <f t="shared" si="140"/>
        <v xml:space="preserve">45723Pallet </v>
      </c>
      <c r="O469" s="39">
        <v>20</v>
      </c>
      <c r="P469" s="33" t="s">
        <v>202</v>
      </c>
      <c r="Q469" s="168" t="s">
        <v>786</v>
      </c>
      <c r="R469" s="169"/>
      <c r="S469" s="39"/>
      <c r="T469" s="119" t="s">
        <v>1205</v>
      </c>
      <c r="U469" s="258"/>
      <c r="V469" s="262"/>
      <c r="W469" s="258">
        <f t="shared" si="136"/>
        <v>0</v>
      </c>
      <c r="X469" s="45"/>
      <c r="Y469" s="43"/>
      <c r="Z469" s="43"/>
      <c r="AA469" s="43"/>
      <c r="AB469" s="43"/>
      <c r="AC469" s="43"/>
    </row>
    <row r="470" spans="1:29" ht="12.9" customHeight="1">
      <c r="A470" s="272">
        <v>45723</v>
      </c>
      <c r="B470" s="111" t="s">
        <v>151</v>
      </c>
      <c r="C470" s="111" t="s">
        <v>1485</v>
      </c>
      <c r="D470" s="111" t="s">
        <v>1495</v>
      </c>
      <c r="E470" s="111"/>
      <c r="F470" s="111">
        <v>1</v>
      </c>
      <c r="G470" s="111"/>
      <c r="H470" s="111">
        <v>20</v>
      </c>
      <c r="I470" s="116">
        <v>20</v>
      </c>
      <c r="J470" s="118"/>
      <c r="K470" s="33"/>
      <c r="L470" s="44">
        <f t="shared" si="138"/>
        <v>1</v>
      </c>
      <c r="M470" s="33" t="str">
        <f t="shared" si="139"/>
        <v>45723Container q'ty</v>
      </c>
      <c r="N470" s="33" t="str">
        <f t="shared" si="140"/>
        <v xml:space="preserve">45723Pallet </v>
      </c>
      <c r="O470" s="39">
        <v>20</v>
      </c>
      <c r="P470" s="33" t="s">
        <v>202</v>
      </c>
      <c r="Q470" s="168" t="s">
        <v>786</v>
      </c>
      <c r="R470" s="169"/>
      <c r="S470" s="39"/>
      <c r="T470" s="119" t="s">
        <v>1205</v>
      </c>
      <c r="U470" s="258"/>
      <c r="V470" s="262"/>
      <c r="W470" s="258">
        <f t="shared" si="136"/>
        <v>0</v>
      </c>
      <c r="X470" s="45"/>
      <c r="Y470" s="43"/>
      <c r="Z470" s="43"/>
      <c r="AA470" s="43"/>
      <c r="AB470" s="43"/>
      <c r="AC470" s="43"/>
    </row>
    <row r="471" spans="1:29" ht="12.9" customHeight="1">
      <c r="A471" s="272">
        <v>45723</v>
      </c>
      <c r="B471" s="111" t="s">
        <v>151</v>
      </c>
      <c r="C471" s="111" t="s">
        <v>1486</v>
      </c>
      <c r="D471" s="111" t="s">
        <v>1496</v>
      </c>
      <c r="E471" s="111"/>
      <c r="F471" s="111">
        <v>1</v>
      </c>
      <c r="G471" s="111"/>
      <c r="H471" s="111">
        <v>20</v>
      </c>
      <c r="I471" s="116">
        <v>20</v>
      </c>
      <c r="J471" s="118"/>
      <c r="K471" s="33"/>
      <c r="L471" s="44">
        <f t="shared" si="138"/>
        <v>1</v>
      </c>
      <c r="M471" s="33" t="str">
        <f t="shared" si="139"/>
        <v>45723Container q'ty</v>
      </c>
      <c r="N471" s="33" t="str">
        <f t="shared" si="140"/>
        <v xml:space="preserve">45723Pallet </v>
      </c>
      <c r="O471" s="39">
        <v>20</v>
      </c>
      <c r="P471" s="33" t="s">
        <v>202</v>
      </c>
      <c r="Q471" s="168" t="s">
        <v>786</v>
      </c>
      <c r="R471" s="169"/>
      <c r="S471" s="39"/>
      <c r="T471" s="119" t="s">
        <v>1205</v>
      </c>
      <c r="U471" s="258"/>
      <c r="V471" s="262"/>
      <c r="W471" s="258">
        <f t="shared" si="136"/>
        <v>0</v>
      </c>
      <c r="X471" s="45"/>
      <c r="Y471" s="43"/>
      <c r="Z471" s="43"/>
      <c r="AA471" s="43"/>
      <c r="AB471" s="43"/>
      <c r="AC471" s="43"/>
    </row>
    <row r="472" spans="1:29" ht="12.9" customHeight="1">
      <c r="A472" s="272">
        <v>45723</v>
      </c>
      <c r="B472" s="111" t="s">
        <v>151</v>
      </c>
      <c r="C472" s="111" t="s">
        <v>1487</v>
      </c>
      <c r="D472" s="111" t="s">
        <v>1497</v>
      </c>
      <c r="E472" s="111"/>
      <c r="F472" s="111">
        <v>1</v>
      </c>
      <c r="G472" s="111"/>
      <c r="H472" s="111">
        <v>20</v>
      </c>
      <c r="I472" s="116">
        <v>20</v>
      </c>
      <c r="J472" s="118"/>
      <c r="K472" s="33"/>
      <c r="L472" s="44">
        <f t="shared" si="138"/>
        <v>1</v>
      </c>
      <c r="M472" s="33" t="str">
        <f t="shared" si="139"/>
        <v>45723Container q'ty</v>
      </c>
      <c r="N472" s="33" t="str">
        <f t="shared" si="140"/>
        <v xml:space="preserve">45723Pallet </v>
      </c>
      <c r="O472" s="39">
        <v>20</v>
      </c>
      <c r="P472" s="33" t="s">
        <v>202</v>
      </c>
      <c r="Q472" s="168" t="s">
        <v>786</v>
      </c>
      <c r="R472" s="169"/>
      <c r="S472" s="39"/>
      <c r="T472" s="119" t="s">
        <v>1205</v>
      </c>
      <c r="U472" s="258"/>
      <c r="V472" s="262"/>
      <c r="W472" s="258">
        <f t="shared" si="136"/>
        <v>0</v>
      </c>
      <c r="X472" s="45"/>
      <c r="Y472" s="43"/>
      <c r="Z472" s="43"/>
      <c r="AA472" s="43"/>
      <c r="AB472" s="43"/>
      <c r="AC472" s="43"/>
    </row>
    <row r="473" spans="1:29" ht="12.9" customHeight="1">
      <c r="A473" s="272">
        <v>45723</v>
      </c>
      <c r="B473" s="111" t="s">
        <v>3654</v>
      </c>
      <c r="C473" s="111" t="s">
        <v>1539</v>
      </c>
      <c r="D473" s="111" t="s">
        <v>1573</v>
      </c>
      <c r="E473" s="111"/>
      <c r="F473" s="111">
        <v>1</v>
      </c>
      <c r="G473" s="111"/>
      <c r="H473" s="111">
        <v>21</v>
      </c>
      <c r="I473" s="116">
        <v>1540</v>
      </c>
      <c r="J473" s="118"/>
      <c r="K473" s="33"/>
      <c r="L473" s="44">
        <f t="shared" si="138"/>
        <v>1</v>
      </c>
      <c r="M473" s="33" t="str">
        <f t="shared" si="139"/>
        <v>45723Container q'ty</v>
      </c>
      <c r="N473" s="33" t="str">
        <f t="shared" si="140"/>
        <v>45723bulk</v>
      </c>
      <c r="O473" s="39">
        <v>160</v>
      </c>
      <c r="P473" s="235" t="s">
        <v>201</v>
      </c>
      <c r="Q473" s="168" t="s">
        <v>990</v>
      </c>
      <c r="R473" s="169"/>
      <c r="S473" s="39"/>
      <c r="T473" s="119" t="s">
        <v>1538</v>
      </c>
      <c r="U473" s="258">
        <v>139893.6</v>
      </c>
      <c r="V473" s="262">
        <v>9240</v>
      </c>
      <c r="W473" s="258">
        <f t="shared" ref="W473:W483" si="141">IFERROR(U473/V473,0)</f>
        <v>15.14</v>
      </c>
      <c r="X473" s="45" t="s">
        <v>687</v>
      </c>
      <c r="Y473" s="43"/>
      <c r="Z473" s="43"/>
      <c r="AA473" s="43"/>
      <c r="AB473" s="43"/>
      <c r="AC473" s="43"/>
    </row>
    <row r="474" spans="1:29" ht="12.9" customHeight="1">
      <c r="A474" s="272">
        <v>45723</v>
      </c>
      <c r="B474" s="111" t="s">
        <v>3654</v>
      </c>
      <c r="C474" s="111" t="s">
        <v>1540</v>
      </c>
      <c r="D474" s="111" t="s">
        <v>1574</v>
      </c>
      <c r="E474" s="111"/>
      <c r="F474" s="111">
        <v>1</v>
      </c>
      <c r="G474" s="111"/>
      <c r="H474" s="111">
        <v>21</v>
      </c>
      <c r="I474" s="116">
        <v>1540</v>
      </c>
      <c r="J474" s="118"/>
      <c r="K474" s="33"/>
      <c r="L474" s="44">
        <f t="shared" si="138"/>
        <v>1</v>
      </c>
      <c r="M474" s="33" t="str">
        <f t="shared" si="139"/>
        <v>45723Container q'ty</v>
      </c>
      <c r="N474" s="33" t="str">
        <f t="shared" si="140"/>
        <v>45723bulk</v>
      </c>
      <c r="O474" s="39">
        <v>160</v>
      </c>
      <c r="P474" s="235" t="s">
        <v>201</v>
      </c>
      <c r="Q474" s="168" t="s">
        <v>990</v>
      </c>
      <c r="R474" s="169"/>
      <c r="S474" s="39"/>
      <c r="T474" s="119" t="s">
        <v>1538</v>
      </c>
      <c r="U474" s="258"/>
      <c r="V474" s="262"/>
      <c r="W474" s="258">
        <f t="shared" si="141"/>
        <v>0</v>
      </c>
      <c r="X474" s="45" t="s">
        <v>1583</v>
      </c>
      <c r="Y474" s="43"/>
      <c r="Z474" s="43"/>
      <c r="AA474" s="43"/>
      <c r="AB474" s="43"/>
      <c r="AC474" s="43"/>
    </row>
    <row r="475" spans="1:29" ht="12.9" customHeight="1">
      <c r="A475" s="272">
        <v>45723</v>
      </c>
      <c r="B475" s="111" t="s">
        <v>3654</v>
      </c>
      <c r="C475" s="111" t="s">
        <v>1541</v>
      </c>
      <c r="D475" s="111" t="s">
        <v>1575</v>
      </c>
      <c r="E475" s="111"/>
      <c r="F475" s="111">
        <v>1</v>
      </c>
      <c r="G475" s="111"/>
      <c r="H475" s="111">
        <v>21</v>
      </c>
      <c r="I475" s="116">
        <v>1540</v>
      </c>
      <c r="J475" s="118"/>
      <c r="K475" s="33"/>
      <c r="L475" s="44">
        <f t="shared" si="138"/>
        <v>1</v>
      </c>
      <c r="M475" s="33" t="str">
        <f t="shared" si="139"/>
        <v>45723Container q'ty</v>
      </c>
      <c r="N475" s="33" t="str">
        <f t="shared" si="140"/>
        <v>45723bulk</v>
      </c>
      <c r="O475" s="39">
        <v>160</v>
      </c>
      <c r="P475" s="235" t="s">
        <v>201</v>
      </c>
      <c r="Q475" s="168" t="s">
        <v>990</v>
      </c>
      <c r="R475" s="169"/>
      <c r="S475" s="39"/>
      <c r="T475" s="119" t="s">
        <v>1538</v>
      </c>
      <c r="U475" s="258"/>
      <c r="V475" s="262"/>
      <c r="W475" s="258">
        <f t="shared" si="141"/>
        <v>0</v>
      </c>
      <c r="X475" s="45" t="s">
        <v>416</v>
      </c>
      <c r="Y475" s="43"/>
      <c r="Z475" s="43"/>
      <c r="AA475" s="43"/>
      <c r="AB475" s="43"/>
      <c r="AC475" s="43"/>
    </row>
    <row r="476" spans="1:29" ht="12.9" customHeight="1">
      <c r="A476" s="272">
        <v>45723</v>
      </c>
      <c r="B476" s="111" t="s">
        <v>3654</v>
      </c>
      <c r="C476" s="111" t="s">
        <v>1542</v>
      </c>
      <c r="D476" s="111" t="s">
        <v>1576</v>
      </c>
      <c r="E476" s="111"/>
      <c r="F476" s="111">
        <v>1</v>
      </c>
      <c r="G476" s="111"/>
      <c r="H476" s="111">
        <v>22</v>
      </c>
      <c r="I476" s="116">
        <v>1540</v>
      </c>
      <c r="J476" s="118"/>
      <c r="K476" s="33"/>
      <c r="L476" s="44">
        <f t="shared" si="138"/>
        <v>1</v>
      </c>
      <c r="M476" s="33" t="str">
        <f t="shared" si="139"/>
        <v>45723Container q'ty</v>
      </c>
      <c r="N476" s="33" t="str">
        <f t="shared" si="140"/>
        <v>45723bulk</v>
      </c>
      <c r="O476" s="39">
        <v>160</v>
      </c>
      <c r="P476" s="235" t="s">
        <v>201</v>
      </c>
      <c r="Q476" s="168" t="s">
        <v>990</v>
      </c>
      <c r="R476" s="169"/>
      <c r="S476" s="39"/>
      <c r="T476" s="119" t="s">
        <v>1538</v>
      </c>
      <c r="U476" s="258"/>
      <c r="V476" s="262"/>
      <c r="W476" s="258">
        <f t="shared" si="141"/>
        <v>0</v>
      </c>
      <c r="X476" s="45" t="s">
        <v>1545</v>
      </c>
      <c r="Y476" s="43"/>
      <c r="Z476" s="43"/>
      <c r="AA476" s="43"/>
      <c r="AB476" s="43"/>
      <c r="AC476" s="43"/>
    </row>
    <row r="477" spans="1:29" ht="12.9" customHeight="1">
      <c r="A477" s="272">
        <v>45723</v>
      </c>
      <c r="B477" s="111" t="s">
        <v>3654</v>
      </c>
      <c r="C477" s="111" t="s">
        <v>1543</v>
      </c>
      <c r="D477" s="111" t="s">
        <v>1577</v>
      </c>
      <c r="E477" s="111"/>
      <c r="F477" s="111">
        <v>1</v>
      </c>
      <c r="G477" s="111"/>
      <c r="H477" s="111">
        <v>22</v>
      </c>
      <c r="I477" s="116">
        <v>1540</v>
      </c>
      <c r="J477" s="118"/>
      <c r="K477" s="33"/>
      <c r="L477" s="44">
        <f t="shared" si="138"/>
        <v>1</v>
      </c>
      <c r="M477" s="33" t="str">
        <f t="shared" si="139"/>
        <v>45723Container q'ty</v>
      </c>
      <c r="N477" s="33" t="str">
        <f t="shared" si="140"/>
        <v>45723bulk</v>
      </c>
      <c r="O477" s="39">
        <v>160</v>
      </c>
      <c r="P477" s="235" t="s">
        <v>201</v>
      </c>
      <c r="Q477" s="168" t="s">
        <v>990</v>
      </c>
      <c r="R477" s="169"/>
      <c r="S477" s="39"/>
      <c r="T477" s="119" t="s">
        <v>1538</v>
      </c>
      <c r="U477" s="258"/>
      <c r="V477" s="262"/>
      <c r="W477" s="258">
        <f t="shared" si="141"/>
        <v>0</v>
      </c>
      <c r="X477" s="45"/>
      <c r="Y477" s="43"/>
      <c r="Z477" s="43"/>
      <c r="AA477" s="43"/>
      <c r="AB477" s="43"/>
      <c r="AC477" s="43"/>
    </row>
    <row r="478" spans="1:29" ht="12.9" customHeight="1">
      <c r="A478" s="272">
        <v>45723</v>
      </c>
      <c r="B478" s="111" t="s">
        <v>3503</v>
      </c>
      <c r="C478" s="111" t="s">
        <v>1522</v>
      </c>
      <c r="D478" s="111" t="s">
        <v>1523</v>
      </c>
      <c r="E478" s="111"/>
      <c r="F478" s="111">
        <v>1</v>
      </c>
      <c r="G478" s="111"/>
      <c r="H478" s="111">
        <v>10</v>
      </c>
      <c r="I478" s="116"/>
      <c r="J478" s="118">
        <v>400</v>
      </c>
      <c r="K478" s="33"/>
      <c r="L478" s="44">
        <f t="shared" ref="L478:L483" si="142">SUM(E478:F478)</f>
        <v>1</v>
      </c>
      <c r="M478" s="33" t="str">
        <f t="shared" ref="M478:M483" si="143">A478&amp;$O$1</f>
        <v>45723Container q'ty</v>
      </c>
      <c r="N478" s="33" t="str">
        <f t="shared" ref="N478:N483" si="144">A478&amp;P478</f>
        <v xml:space="preserve">45723Pallet </v>
      </c>
      <c r="O478" s="39">
        <v>20</v>
      </c>
      <c r="P478" s="33" t="s">
        <v>202</v>
      </c>
      <c r="Q478" s="168" t="s">
        <v>1847</v>
      </c>
      <c r="R478" s="169"/>
      <c r="S478" s="39"/>
      <c r="T478" s="119" t="s">
        <v>1521</v>
      </c>
      <c r="U478" s="258"/>
      <c r="V478" s="262"/>
      <c r="W478" s="258">
        <f t="shared" si="141"/>
        <v>0</v>
      </c>
      <c r="X478" s="45" t="s">
        <v>1524</v>
      </c>
      <c r="Y478" s="43"/>
      <c r="Z478" s="43"/>
      <c r="AA478" s="43"/>
      <c r="AB478" s="43"/>
      <c r="AC478" s="43"/>
    </row>
    <row r="479" spans="1:29" ht="12.9" customHeight="1">
      <c r="A479" s="272">
        <v>45723</v>
      </c>
      <c r="B479" s="111" t="s">
        <v>3501</v>
      </c>
      <c r="C479" s="111" t="s">
        <v>1522</v>
      </c>
      <c r="D479" s="111" t="s">
        <v>1523</v>
      </c>
      <c r="E479" s="111"/>
      <c r="F479" s="151"/>
      <c r="G479" s="111"/>
      <c r="H479" s="111">
        <v>10</v>
      </c>
      <c r="I479" s="116"/>
      <c r="J479" s="118">
        <v>10</v>
      </c>
      <c r="K479" s="33"/>
      <c r="L479" s="44">
        <f t="shared" si="142"/>
        <v>0</v>
      </c>
      <c r="M479" s="33" t="str">
        <f t="shared" si="143"/>
        <v>45723Container q'ty</v>
      </c>
      <c r="N479" s="33" t="str">
        <f t="shared" si="144"/>
        <v xml:space="preserve">45723Pallet </v>
      </c>
      <c r="O479" s="39"/>
      <c r="P479" s="33" t="s">
        <v>202</v>
      </c>
      <c r="Q479" s="168" t="s">
        <v>1848</v>
      </c>
      <c r="R479" s="169"/>
      <c r="S479" s="39"/>
      <c r="T479" s="119" t="s">
        <v>1521</v>
      </c>
      <c r="U479" s="258"/>
      <c r="V479" s="262"/>
      <c r="W479" s="258">
        <f t="shared" si="141"/>
        <v>0</v>
      </c>
      <c r="X479" s="45" t="s">
        <v>1614</v>
      </c>
      <c r="Y479" s="43"/>
      <c r="Z479" s="43"/>
      <c r="AA479" s="43"/>
      <c r="AB479" s="43"/>
      <c r="AC479" s="43"/>
    </row>
    <row r="480" spans="1:29" ht="12.9" customHeight="1">
      <c r="A480" s="272">
        <v>45723</v>
      </c>
      <c r="B480" s="111" t="s">
        <v>239</v>
      </c>
      <c r="C480" s="111" t="s">
        <v>1536</v>
      </c>
      <c r="D480" s="111" t="s">
        <v>1537</v>
      </c>
      <c r="E480" s="111"/>
      <c r="F480" s="111">
        <v>1</v>
      </c>
      <c r="G480" s="111"/>
      <c r="H480" s="111">
        <v>18</v>
      </c>
      <c r="I480" s="111">
        <v>400</v>
      </c>
      <c r="J480" s="118"/>
      <c r="K480" s="33"/>
      <c r="L480" s="44">
        <f t="shared" si="142"/>
        <v>1</v>
      </c>
      <c r="M480" s="33" t="str">
        <f t="shared" si="143"/>
        <v>45723Container q'ty</v>
      </c>
      <c r="N480" s="33" t="str">
        <f t="shared" si="144"/>
        <v>45723bulk</v>
      </c>
      <c r="O480" s="39">
        <v>210</v>
      </c>
      <c r="P480" s="235" t="s">
        <v>201</v>
      </c>
      <c r="Q480" s="168" t="s">
        <v>1528</v>
      </c>
      <c r="R480" s="169"/>
      <c r="S480" s="39"/>
      <c r="T480" s="119" t="s">
        <v>1533</v>
      </c>
      <c r="U480" s="258">
        <v>19283</v>
      </c>
      <c r="V480" s="262">
        <v>1820</v>
      </c>
      <c r="W480" s="258">
        <f t="shared" si="141"/>
        <v>10.595054945054946</v>
      </c>
      <c r="X480" s="45"/>
      <c r="Y480" s="43"/>
      <c r="Z480" s="43"/>
      <c r="AA480" s="43"/>
      <c r="AB480" s="43"/>
      <c r="AC480" s="43"/>
    </row>
    <row r="481" spans="1:29" ht="12.9" customHeight="1">
      <c r="A481" s="272">
        <v>45723</v>
      </c>
      <c r="B481" s="111" t="s">
        <v>1527</v>
      </c>
      <c r="C481" s="111" t="s">
        <v>1536</v>
      </c>
      <c r="D481" s="111" t="s">
        <v>1537</v>
      </c>
      <c r="E481" s="111"/>
      <c r="F481" s="151"/>
      <c r="G481" s="111"/>
      <c r="H481" s="111">
        <v>0</v>
      </c>
      <c r="I481" s="111">
        <v>650</v>
      </c>
      <c r="J481" s="118"/>
      <c r="K481" s="33"/>
      <c r="L481" s="44">
        <f t="shared" si="142"/>
        <v>0</v>
      </c>
      <c r="M481" s="33" t="str">
        <f t="shared" si="143"/>
        <v>45723Container q'ty</v>
      </c>
      <c r="N481" s="33" t="str">
        <f t="shared" si="144"/>
        <v>45723bulk</v>
      </c>
      <c r="O481" s="39"/>
      <c r="P481" s="235" t="s">
        <v>201</v>
      </c>
      <c r="Q481" s="168" t="s">
        <v>1529</v>
      </c>
      <c r="R481" s="169"/>
      <c r="S481" s="39"/>
      <c r="T481" s="119" t="s">
        <v>1533</v>
      </c>
      <c r="U481" s="258"/>
      <c r="V481" s="262"/>
      <c r="W481" s="258">
        <f t="shared" si="141"/>
        <v>0</v>
      </c>
      <c r="X481" s="45"/>
      <c r="Y481" s="43"/>
      <c r="Z481" s="43"/>
      <c r="AA481" s="43"/>
      <c r="AB481" s="43"/>
      <c r="AC481" s="43"/>
    </row>
    <row r="482" spans="1:29" ht="12.9" customHeight="1">
      <c r="A482" s="272">
        <v>45723</v>
      </c>
      <c r="B482" s="111" t="s">
        <v>1527</v>
      </c>
      <c r="C482" s="111" t="s">
        <v>1536</v>
      </c>
      <c r="D482" s="111" t="s">
        <v>1537</v>
      </c>
      <c r="E482" s="111"/>
      <c r="F482" s="151"/>
      <c r="G482" s="111"/>
      <c r="H482" s="111">
        <v>0</v>
      </c>
      <c r="I482" s="111">
        <v>400</v>
      </c>
      <c r="J482" s="118"/>
      <c r="K482" s="33"/>
      <c r="L482" s="44">
        <f t="shared" si="142"/>
        <v>0</v>
      </c>
      <c r="M482" s="33" t="str">
        <f t="shared" si="143"/>
        <v>45723Container q'ty</v>
      </c>
      <c r="N482" s="33" t="str">
        <f t="shared" si="144"/>
        <v>45723bulk</v>
      </c>
      <c r="O482" s="39"/>
      <c r="P482" s="235" t="s">
        <v>201</v>
      </c>
      <c r="Q482" s="168" t="s">
        <v>1530</v>
      </c>
      <c r="R482" s="169"/>
      <c r="S482" s="39"/>
      <c r="T482" s="119" t="s">
        <v>1533</v>
      </c>
      <c r="U482" s="258"/>
      <c r="V482" s="262"/>
      <c r="W482" s="258">
        <f t="shared" si="141"/>
        <v>0</v>
      </c>
      <c r="X482" s="45"/>
      <c r="Y482" s="43"/>
      <c r="Z482" s="43"/>
      <c r="AA482" s="43"/>
      <c r="AB482" s="43"/>
      <c r="AC482" s="43"/>
    </row>
    <row r="483" spans="1:29" ht="12.9" customHeight="1">
      <c r="A483" s="272">
        <v>45723</v>
      </c>
      <c r="B483" s="111" t="s">
        <v>1527</v>
      </c>
      <c r="C483" s="111" t="s">
        <v>1536</v>
      </c>
      <c r="D483" s="111" t="s">
        <v>1537</v>
      </c>
      <c r="E483" s="111"/>
      <c r="F483" s="151"/>
      <c r="G483" s="111"/>
      <c r="H483" s="111">
        <v>0</v>
      </c>
      <c r="I483" s="111">
        <v>250</v>
      </c>
      <c r="J483" s="118"/>
      <c r="K483" s="33"/>
      <c r="L483" s="44">
        <f t="shared" si="142"/>
        <v>0</v>
      </c>
      <c r="M483" s="33" t="str">
        <f t="shared" si="143"/>
        <v>45723Container q'ty</v>
      </c>
      <c r="N483" s="33" t="str">
        <f t="shared" si="144"/>
        <v>45723bulk</v>
      </c>
      <c r="O483" s="39"/>
      <c r="P483" s="235" t="s">
        <v>201</v>
      </c>
      <c r="Q483" s="168" t="s">
        <v>1531</v>
      </c>
      <c r="R483" s="169"/>
      <c r="S483" s="39"/>
      <c r="T483" s="119" t="s">
        <v>1533</v>
      </c>
      <c r="U483" s="258"/>
      <c r="V483" s="262"/>
      <c r="W483" s="258">
        <f t="shared" si="141"/>
        <v>0</v>
      </c>
      <c r="X483" s="45"/>
      <c r="Y483" s="43"/>
      <c r="Z483" s="43"/>
      <c r="AA483" s="43"/>
      <c r="AB483" s="43"/>
      <c r="AC483" s="43"/>
    </row>
    <row r="484" spans="1:29" ht="12.9" customHeight="1">
      <c r="A484" s="272">
        <v>45723</v>
      </c>
      <c r="B484" s="111" t="s">
        <v>1527</v>
      </c>
      <c r="C484" s="111" t="s">
        <v>1536</v>
      </c>
      <c r="D484" s="111" t="s">
        <v>1537</v>
      </c>
      <c r="E484" s="111"/>
      <c r="F484" s="151"/>
      <c r="G484" s="111"/>
      <c r="H484" s="111">
        <v>0</v>
      </c>
      <c r="I484" s="111">
        <v>20</v>
      </c>
      <c r="J484" s="118"/>
      <c r="K484" s="33"/>
      <c r="L484" s="44">
        <f t="shared" ref="L484:L505" si="145">SUM(E484:F484)</f>
        <v>0</v>
      </c>
      <c r="M484" s="33" t="str">
        <f t="shared" ref="M484:M501" si="146">A484&amp;$O$1</f>
        <v>45723Container q'ty</v>
      </c>
      <c r="N484" s="33" t="str">
        <f t="shared" ref="N484:N501" si="147">A484&amp;P484</f>
        <v>45723bulk</v>
      </c>
      <c r="O484" s="39"/>
      <c r="P484" s="235" t="s">
        <v>201</v>
      </c>
      <c r="Q484" s="168" t="s">
        <v>1534</v>
      </c>
      <c r="R484" s="169"/>
      <c r="S484" s="39"/>
      <c r="T484" s="119" t="s">
        <v>1533</v>
      </c>
      <c r="U484" s="258"/>
      <c r="V484" s="262"/>
      <c r="W484" s="258">
        <f>IFERROR(U484/V484,0)</f>
        <v>0</v>
      </c>
      <c r="X484" s="45"/>
      <c r="Y484" s="43"/>
      <c r="Z484" s="43"/>
      <c r="AA484" s="43"/>
      <c r="AB484" s="43"/>
      <c r="AC484" s="43"/>
    </row>
    <row r="485" spans="1:29" ht="12.9" customHeight="1">
      <c r="A485" s="272">
        <v>45723</v>
      </c>
      <c r="B485" s="111" t="s">
        <v>1527</v>
      </c>
      <c r="C485" s="111" t="s">
        <v>1536</v>
      </c>
      <c r="D485" s="111" t="s">
        <v>1537</v>
      </c>
      <c r="E485" s="111"/>
      <c r="F485" s="151"/>
      <c r="G485" s="111"/>
      <c r="H485" s="111">
        <v>0</v>
      </c>
      <c r="I485" s="111">
        <v>50</v>
      </c>
      <c r="J485" s="118"/>
      <c r="K485" s="33"/>
      <c r="L485" s="44">
        <f t="shared" si="145"/>
        <v>0</v>
      </c>
      <c r="M485" s="33" t="str">
        <f t="shared" si="146"/>
        <v>45723Container q'ty</v>
      </c>
      <c r="N485" s="33" t="str">
        <f t="shared" si="147"/>
        <v>45723bulk</v>
      </c>
      <c r="O485" s="39"/>
      <c r="P485" s="235" t="s">
        <v>201</v>
      </c>
      <c r="Q485" s="168" t="s">
        <v>1532</v>
      </c>
      <c r="R485" s="169"/>
      <c r="S485" s="39"/>
      <c r="T485" s="119" t="s">
        <v>1533</v>
      </c>
      <c r="U485" s="258"/>
      <c r="V485" s="262"/>
      <c r="W485" s="258">
        <f>IFERROR(U485/V485,0)</f>
        <v>0</v>
      </c>
      <c r="X485" s="45"/>
      <c r="Y485" s="43"/>
      <c r="Z485" s="43"/>
      <c r="AA485" s="43"/>
      <c r="AB485" s="43"/>
      <c r="AC485" s="43"/>
    </row>
    <row r="486" spans="1:29" ht="12.9" customHeight="1">
      <c r="A486" s="272">
        <v>45723</v>
      </c>
      <c r="B486" s="111" t="s">
        <v>1527</v>
      </c>
      <c r="C486" s="111" t="s">
        <v>1536</v>
      </c>
      <c r="D486" s="111" t="s">
        <v>1537</v>
      </c>
      <c r="E486" s="111"/>
      <c r="F486" s="151"/>
      <c r="G486" s="111"/>
      <c r="H486" s="111">
        <v>0</v>
      </c>
      <c r="I486" s="111">
        <v>50</v>
      </c>
      <c r="J486" s="118"/>
      <c r="K486" s="33"/>
      <c r="L486" s="44">
        <f t="shared" si="145"/>
        <v>0</v>
      </c>
      <c r="M486" s="33" t="str">
        <f t="shared" si="146"/>
        <v>45723Container q'ty</v>
      </c>
      <c r="N486" s="33" t="str">
        <f t="shared" si="147"/>
        <v>45723bulk</v>
      </c>
      <c r="O486" s="39"/>
      <c r="P486" s="235" t="s">
        <v>201</v>
      </c>
      <c r="Q486" s="168" t="s">
        <v>1535</v>
      </c>
      <c r="R486" s="169"/>
      <c r="S486" s="39"/>
      <c r="T486" s="119" t="s">
        <v>1533</v>
      </c>
      <c r="U486" s="258"/>
      <c r="V486" s="262"/>
      <c r="W486" s="258">
        <f>IFERROR(U486/V486,0)</f>
        <v>0</v>
      </c>
      <c r="X486" s="45"/>
      <c r="Y486" s="43"/>
      <c r="Z486" s="43"/>
      <c r="AA486" s="43"/>
      <c r="AB486" s="43"/>
      <c r="AC486" s="43"/>
    </row>
    <row r="487" spans="1:29" ht="12.9" customHeight="1">
      <c r="A487" s="272">
        <v>45724</v>
      </c>
      <c r="B487" s="111" t="s">
        <v>793</v>
      </c>
      <c r="C487" s="111" t="s">
        <v>1257</v>
      </c>
      <c r="D487" s="111">
        <v>7663019</v>
      </c>
      <c r="E487" s="111">
        <v>1</v>
      </c>
      <c r="F487" s="111"/>
      <c r="G487" s="111"/>
      <c r="H487" s="111">
        <v>16</v>
      </c>
      <c r="I487" s="116"/>
      <c r="J487" s="111">
        <v>16</v>
      </c>
      <c r="K487" s="33"/>
      <c r="L487" s="44">
        <f t="shared" si="145"/>
        <v>1</v>
      </c>
      <c r="M487" s="33" t="str">
        <f t="shared" si="146"/>
        <v>45724Container q'ty</v>
      </c>
      <c r="N487" s="33" t="str">
        <f t="shared" si="147"/>
        <v xml:space="preserve">45724Pallet </v>
      </c>
      <c r="O487" s="39">
        <v>40</v>
      </c>
      <c r="P487" s="33" t="s">
        <v>202</v>
      </c>
      <c r="Q487" s="168" t="s">
        <v>1259</v>
      </c>
      <c r="R487" s="169"/>
      <c r="S487" s="39"/>
      <c r="T487" s="119" t="s">
        <v>1254</v>
      </c>
      <c r="U487" s="258"/>
      <c r="V487" s="262"/>
      <c r="W487" s="258">
        <f>IFERROR(U487/V487,0)</f>
        <v>0</v>
      </c>
      <c r="X487" s="45" t="s">
        <v>1362</v>
      </c>
      <c r="Y487" s="43"/>
      <c r="Z487" s="43"/>
      <c r="AA487" s="43"/>
      <c r="AB487" s="43"/>
      <c r="AC487" s="43"/>
    </row>
    <row r="488" spans="1:29" ht="12.9" customHeight="1">
      <c r="A488" s="272">
        <v>45724</v>
      </c>
      <c r="B488" s="111" t="s">
        <v>3493</v>
      </c>
      <c r="C488" s="111" t="s">
        <v>1514</v>
      </c>
      <c r="D488" s="111" t="s">
        <v>1515</v>
      </c>
      <c r="E488" s="111"/>
      <c r="F488" s="111">
        <v>1</v>
      </c>
      <c r="G488" s="111"/>
      <c r="H488" s="111">
        <v>20</v>
      </c>
      <c r="I488" s="111">
        <v>80</v>
      </c>
      <c r="J488" s="118"/>
      <c r="K488" s="33"/>
      <c r="L488" s="44">
        <f t="shared" si="145"/>
        <v>1</v>
      </c>
      <c r="M488" s="33" t="str">
        <f t="shared" si="146"/>
        <v>45724Container q'ty</v>
      </c>
      <c r="N488" s="33" t="str">
        <f t="shared" si="147"/>
        <v xml:space="preserve">45724Pallet </v>
      </c>
      <c r="O488" s="39">
        <v>20</v>
      </c>
      <c r="P488" s="33" t="s">
        <v>202</v>
      </c>
      <c r="Q488" s="168" t="s">
        <v>1498</v>
      </c>
      <c r="R488" s="169"/>
      <c r="S488" s="39"/>
      <c r="T488" s="119" t="s">
        <v>1513</v>
      </c>
      <c r="U488" s="258"/>
      <c r="V488" s="262"/>
      <c r="W488" s="258">
        <f>IFERROR(U488/V488,0)</f>
        <v>0</v>
      </c>
      <c r="X488" s="45" t="s">
        <v>1665</v>
      </c>
      <c r="Y488" s="43"/>
      <c r="Z488" s="43"/>
      <c r="AA488" s="43"/>
      <c r="AB488" s="43"/>
      <c r="AC488" s="43"/>
    </row>
    <row r="489" spans="1:29" ht="12.9" customHeight="1">
      <c r="A489" s="272">
        <v>45726</v>
      </c>
      <c r="B489" s="111" t="s">
        <v>195</v>
      </c>
      <c r="C489" s="111" t="s">
        <v>1580</v>
      </c>
      <c r="D489" s="111" t="s">
        <v>1410</v>
      </c>
      <c r="E489" s="111">
        <v>1</v>
      </c>
      <c r="F489" s="111"/>
      <c r="G489" s="111"/>
      <c r="H489" s="111">
        <v>28</v>
      </c>
      <c r="I489" s="116">
        <v>2016</v>
      </c>
      <c r="J489" s="118"/>
      <c r="K489" s="33"/>
      <c r="L489" s="44">
        <f t="shared" si="145"/>
        <v>1</v>
      </c>
      <c r="M489" s="33" t="str">
        <f t="shared" si="146"/>
        <v>45726Container q'ty</v>
      </c>
      <c r="N489" s="33" t="str">
        <f t="shared" si="147"/>
        <v>45726bulk</v>
      </c>
      <c r="O489" s="39">
        <v>200</v>
      </c>
      <c r="P489" s="235" t="s">
        <v>201</v>
      </c>
      <c r="Q489" s="168" t="s">
        <v>352</v>
      </c>
      <c r="R489" s="169"/>
      <c r="S489" s="39"/>
      <c r="T489" s="119" t="s">
        <v>1579</v>
      </c>
      <c r="U489" s="258">
        <v>13910.4</v>
      </c>
      <c r="V489" s="262">
        <v>2016</v>
      </c>
      <c r="W489" s="258">
        <f t="shared" ref="W489:W498" si="148">IFERROR(U489/V489,0)</f>
        <v>6.8999999999999995</v>
      </c>
      <c r="X489" s="45"/>
      <c r="Y489" s="43"/>
      <c r="Z489" s="43"/>
      <c r="AA489" s="43"/>
      <c r="AB489" s="43"/>
      <c r="AC489" s="43"/>
    </row>
    <row r="490" spans="1:29" ht="12.9" customHeight="1">
      <c r="A490" s="272">
        <v>45726</v>
      </c>
      <c r="B490" s="111" t="s">
        <v>1396</v>
      </c>
      <c r="C490" s="111" t="s">
        <v>1619</v>
      </c>
      <c r="D490" s="111" t="s">
        <v>1412</v>
      </c>
      <c r="E490" s="111"/>
      <c r="F490" s="111">
        <v>1</v>
      </c>
      <c r="G490" s="111"/>
      <c r="H490" s="111">
        <v>1</v>
      </c>
      <c r="I490" s="111">
        <v>1</v>
      </c>
      <c r="J490" s="118"/>
      <c r="K490" s="33"/>
      <c r="L490" s="44">
        <f t="shared" si="145"/>
        <v>1</v>
      </c>
      <c r="M490" s="33" t="str">
        <f t="shared" si="146"/>
        <v>45726Container q'ty</v>
      </c>
      <c r="N490" s="33" t="str">
        <f t="shared" si="147"/>
        <v xml:space="preserve">45726Pallet </v>
      </c>
      <c r="O490" s="39">
        <v>20</v>
      </c>
      <c r="P490" s="33" t="s">
        <v>202</v>
      </c>
      <c r="Q490" s="168" t="s">
        <v>1414</v>
      </c>
      <c r="R490" s="169"/>
      <c r="S490" s="39"/>
      <c r="T490" s="119" t="s">
        <v>1618</v>
      </c>
      <c r="U490" s="258"/>
      <c r="V490" s="262"/>
      <c r="W490" s="258">
        <f t="shared" si="148"/>
        <v>0</v>
      </c>
      <c r="X490" s="45"/>
      <c r="Y490" s="43"/>
      <c r="Z490" s="43"/>
      <c r="AA490" s="43"/>
      <c r="AB490" s="43"/>
      <c r="AC490" s="43"/>
    </row>
    <row r="491" spans="1:29" ht="12.9" customHeight="1">
      <c r="A491" s="272">
        <v>45726</v>
      </c>
      <c r="B491" s="111" t="s">
        <v>1396</v>
      </c>
      <c r="C491" s="111" t="s">
        <v>1619</v>
      </c>
      <c r="D491" s="111" t="s">
        <v>1412</v>
      </c>
      <c r="E491" s="111"/>
      <c r="F491" s="151"/>
      <c r="G491" s="111"/>
      <c r="H491" s="111">
        <v>1</v>
      </c>
      <c r="I491" s="111">
        <v>1</v>
      </c>
      <c r="J491" s="118"/>
      <c r="K491" s="33"/>
      <c r="L491" s="44">
        <f t="shared" si="145"/>
        <v>0</v>
      </c>
      <c r="M491" s="33" t="str">
        <f t="shared" si="146"/>
        <v>45726Container q'ty</v>
      </c>
      <c r="N491" s="33" t="str">
        <f t="shared" si="147"/>
        <v xml:space="preserve">45726Pallet </v>
      </c>
      <c r="O491" s="39"/>
      <c r="P491" s="33" t="s">
        <v>202</v>
      </c>
      <c r="Q491" s="168" t="s">
        <v>1415</v>
      </c>
      <c r="R491" s="169"/>
      <c r="S491" s="39"/>
      <c r="T491" s="119" t="s">
        <v>1417</v>
      </c>
      <c r="U491" s="258"/>
      <c r="V491" s="262"/>
      <c r="W491" s="258">
        <f t="shared" si="148"/>
        <v>0</v>
      </c>
      <c r="X491" s="45"/>
      <c r="Y491" s="43"/>
      <c r="Z491" s="43"/>
      <c r="AA491" s="43"/>
      <c r="AB491" s="43"/>
      <c r="AC491" s="43"/>
    </row>
    <row r="492" spans="1:29" ht="12.9" customHeight="1">
      <c r="A492" s="272">
        <v>45726</v>
      </c>
      <c r="B492" s="111" t="s">
        <v>1396</v>
      </c>
      <c r="C492" s="111" t="s">
        <v>1619</v>
      </c>
      <c r="D492" s="111" t="s">
        <v>1412</v>
      </c>
      <c r="E492" s="111"/>
      <c r="F492" s="151"/>
      <c r="G492" s="111"/>
      <c r="H492" s="111">
        <v>16</v>
      </c>
      <c r="I492" s="111">
        <v>16</v>
      </c>
      <c r="J492" s="118"/>
      <c r="K492" s="33"/>
      <c r="L492" s="44">
        <f t="shared" si="145"/>
        <v>0</v>
      </c>
      <c r="M492" s="33" t="str">
        <f t="shared" si="146"/>
        <v>45726Container q'ty</v>
      </c>
      <c r="N492" s="33" t="str">
        <f t="shared" si="147"/>
        <v xml:space="preserve">45726Pallet </v>
      </c>
      <c r="O492" s="39"/>
      <c r="P492" s="33" t="s">
        <v>202</v>
      </c>
      <c r="Q492" s="168" t="s">
        <v>1416</v>
      </c>
      <c r="R492" s="169"/>
      <c r="S492" s="39"/>
      <c r="T492" s="119" t="s">
        <v>1417</v>
      </c>
      <c r="U492" s="258"/>
      <c r="V492" s="262"/>
      <c r="W492" s="258">
        <f t="shared" si="148"/>
        <v>0</v>
      </c>
      <c r="X492" s="45"/>
      <c r="Y492" s="43"/>
      <c r="Z492" s="43"/>
      <c r="AA492" s="43"/>
      <c r="AB492" s="43"/>
      <c r="AC492" s="43"/>
    </row>
    <row r="493" spans="1:29" ht="12.9" customHeight="1">
      <c r="A493" s="272">
        <v>45726</v>
      </c>
      <c r="B493" s="111" t="s">
        <v>3654</v>
      </c>
      <c r="C493" s="111" t="s">
        <v>1544</v>
      </c>
      <c r="D493" s="111" t="s">
        <v>1578</v>
      </c>
      <c r="E493" s="111"/>
      <c r="F493" s="111">
        <v>1</v>
      </c>
      <c r="G493" s="111"/>
      <c r="H493" s="111">
        <v>22</v>
      </c>
      <c r="I493" s="116">
        <v>1540</v>
      </c>
      <c r="J493" s="118"/>
      <c r="K493" s="33"/>
      <c r="L493" s="44">
        <f t="shared" si="145"/>
        <v>1</v>
      </c>
      <c r="M493" s="33" t="str">
        <f t="shared" si="146"/>
        <v>45726Container q'ty</v>
      </c>
      <c r="N493" s="33" t="str">
        <f t="shared" si="147"/>
        <v>45726bulk</v>
      </c>
      <c r="O493" s="39"/>
      <c r="P493" s="235" t="s">
        <v>201</v>
      </c>
      <c r="Q493" s="168" t="s">
        <v>990</v>
      </c>
      <c r="R493" s="169"/>
      <c r="S493" s="39"/>
      <c r="T493" s="119" t="s">
        <v>1538</v>
      </c>
      <c r="U493" s="258"/>
      <c r="V493" s="262"/>
      <c r="W493" s="258">
        <f t="shared" si="148"/>
        <v>0</v>
      </c>
      <c r="X493" s="45"/>
      <c r="Y493" s="43"/>
      <c r="Z493" s="43"/>
      <c r="AA493" s="43"/>
      <c r="AB493" s="43"/>
      <c r="AC493" s="43"/>
    </row>
    <row r="494" spans="1:29" ht="12.9" customHeight="1">
      <c r="A494" s="272">
        <v>45726</v>
      </c>
      <c r="B494" s="111" t="s">
        <v>244</v>
      </c>
      <c r="C494" s="111" t="s">
        <v>1621</v>
      </c>
      <c r="D494" s="111" t="s">
        <v>1627</v>
      </c>
      <c r="E494" s="111"/>
      <c r="F494" s="111">
        <v>1</v>
      </c>
      <c r="G494" s="111"/>
      <c r="H494" s="111">
        <v>18</v>
      </c>
      <c r="I494" s="116">
        <v>1540</v>
      </c>
      <c r="J494" s="118"/>
      <c r="K494" s="33"/>
      <c r="L494" s="44">
        <f t="shared" si="145"/>
        <v>1</v>
      </c>
      <c r="M494" s="33" t="str">
        <f t="shared" si="146"/>
        <v>45726Container q'ty</v>
      </c>
      <c r="N494" s="33" t="str">
        <f t="shared" si="147"/>
        <v>45726bulk</v>
      </c>
      <c r="O494" s="39">
        <v>20</v>
      </c>
      <c r="P494" s="235" t="s">
        <v>201</v>
      </c>
      <c r="Q494" s="168" t="s">
        <v>990</v>
      </c>
      <c r="R494" s="169"/>
      <c r="S494" s="39"/>
      <c r="T494" s="119" t="s">
        <v>1615</v>
      </c>
      <c r="U494" s="258">
        <v>233618</v>
      </c>
      <c r="V494" s="262">
        <v>15400</v>
      </c>
      <c r="W494" s="258">
        <f>IFERROR(U494/V494,0)</f>
        <v>15.17</v>
      </c>
      <c r="X494" s="45" t="s">
        <v>991</v>
      </c>
      <c r="Y494" s="43"/>
      <c r="Z494" s="43"/>
      <c r="AA494" s="43"/>
      <c r="AB494" s="43"/>
      <c r="AC494" s="43"/>
    </row>
    <row r="495" spans="1:29" ht="12.9" customHeight="1">
      <c r="A495" s="272">
        <v>45726</v>
      </c>
      <c r="B495" s="111" t="s">
        <v>244</v>
      </c>
      <c r="C495" s="111" t="s">
        <v>1622</v>
      </c>
      <c r="D495" s="111" t="s">
        <v>1628</v>
      </c>
      <c r="E495" s="111"/>
      <c r="F495" s="111">
        <v>1</v>
      </c>
      <c r="G495" s="111"/>
      <c r="H495" s="111">
        <v>18</v>
      </c>
      <c r="I495" s="116">
        <v>1540</v>
      </c>
      <c r="J495" s="118"/>
      <c r="K495" s="33"/>
      <c r="L495" s="44">
        <f t="shared" si="145"/>
        <v>1</v>
      </c>
      <c r="M495" s="33" t="str">
        <f t="shared" si="146"/>
        <v>45726Container q'ty</v>
      </c>
      <c r="N495" s="33" t="str">
        <f t="shared" si="147"/>
        <v>45726bulk</v>
      </c>
      <c r="O495" s="39">
        <v>20</v>
      </c>
      <c r="P495" s="235" t="s">
        <v>201</v>
      </c>
      <c r="Q495" s="168" t="s">
        <v>990</v>
      </c>
      <c r="R495" s="169"/>
      <c r="S495" s="39"/>
      <c r="T495" s="119" t="s">
        <v>1615</v>
      </c>
      <c r="U495" s="258"/>
      <c r="V495" s="262"/>
      <c r="W495" s="258">
        <f>IFERROR(U495/V495,0)</f>
        <v>0</v>
      </c>
      <c r="X495" s="45" t="s">
        <v>1451</v>
      </c>
      <c r="Y495" s="43"/>
      <c r="Z495" s="43"/>
      <c r="AA495" s="43"/>
      <c r="AB495" s="43"/>
      <c r="AC495" s="43"/>
    </row>
    <row r="496" spans="1:29" ht="12.9" customHeight="1">
      <c r="A496" s="272">
        <v>45726</v>
      </c>
      <c r="B496" s="111" t="s">
        <v>244</v>
      </c>
      <c r="C496" s="111" t="s">
        <v>1623</v>
      </c>
      <c r="D496" s="111" t="s">
        <v>1629</v>
      </c>
      <c r="E496" s="111"/>
      <c r="F496" s="111">
        <v>1</v>
      </c>
      <c r="G496" s="111"/>
      <c r="H496" s="111">
        <v>18</v>
      </c>
      <c r="I496" s="116">
        <v>1540</v>
      </c>
      <c r="J496" s="118"/>
      <c r="K496" s="33"/>
      <c r="L496" s="44">
        <f t="shared" si="145"/>
        <v>1</v>
      </c>
      <c r="M496" s="33" t="str">
        <f t="shared" si="146"/>
        <v>45726Container q'ty</v>
      </c>
      <c r="N496" s="33" t="str">
        <f t="shared" si="147"/>
        <v>45726bulk</v>
      </c>
      <c r="O496" s="39">
        <v>20</v>
      </c>
      <c r="P496" s="235" t="s">
        <v>201</v>
      </c>
      <c r="Q496" s="168" t="s">
        <v>990</v>
      </c>
      <c r="R496" s="169"/>
      <c r="S496" s="39"/>
      <c r="T496" s="119" t="s">
        <v>1615</v>
      </c>
      <c r="U496" s="258"/>
      <c r="V496" s="262"/>
      <c r="W496" s="258">
        <f>IFERROR(U496/V496,0)</f>
        <v>0</v>
      </c>
      <c r="X496" s="45" t="s">
        <v>1620</v>
      </c>
      <c r="Y496" s="43"/>
      <c r="Z496" s="43"/>
      <c r="AA496" s="43"/>
      <c r="AB496" s="43"/>
      <c r="AC496" s="43"/>
    </row>
    <row r="497" spans="1:29" ht="12.9" customHeight="1">
      <c r="A497" s="272">
        <v>45726</v>
      </c>
      <c r="B497" s="111" t="s">
        <v>244</v>
      </c>
      <c r="C497" s="111" t="s">
        <v>1624</v>
      </c>
      <c r="D497" s="111" t="s">
        <v>1630</v>
      </c>
      <c r="E497" s="111"/>
      <c r="F497" s="111">
        <v>1</v>
      </c>
      <c r="G497" s="111"/>
      <c r="H497" s="111">
        <v>18</v>
      </c>
      <c r="I497" s="116">
        <v>1540</v>
      </c>
      <c r="J497" s="118"/>
      <c r="K497" s="33"/>
      <c r="L497" s="44">
        <f t="shared" si="145"/>
        <v>1</v>
      </c>
      <c r="M497" s="33" t="str">
        <f t="shared" si="146"/>
        <v>45726Container q'ty</v>
      </c>
      <c r="N497" s="33" t="str">
        <f t="shared" si="147"/>
        <v>45726bulk</v>
      </c>
      <c r="O497" s="39">
        <v>20</v>
      </c>
      <c r="P497" s="235" t="s">
        <v>201</v>
      </c>
      <c r="Q497" s="168" t="s">
        <v>990</v>
      </c>
      <c r="R497" s="169"/>
      <c r="S497" s="39"/>
      <c r="T497" s="119" t="s">
        <v>1615</v>
      </c>
      <c r="U497" s="258"/>
      <c r="V497" s="262"/>
      <c r="W497" s="258">
        <f>IFERROR(U497/V497,0)</f>
        <v>0</v>
      </c>
      <c r="X497" s="45"/>
      <c r="Y497" s="43"/>
      <c r="Z497" s="43"/>
      <c r="AA497" s="43"/>
      <c r="AB497" s="43"/>
      <c r="AC497" s="43"/>
    </row>
    <row r="498" spans="1:29" ht="12.9" customHeight="1">
      <c r="A498" s="272">
        <v>45726</v>
      </c>
      <c r="B498" s="111" t="s">
        <v>383</v>
      </c>
      <c r="C498" s="111" t="s">
        <v>1667</v>
      </c>
      <c r="D498" s="275">
        <v>392689</v>
      </c>
      <c r="E498" s="111"/>
      <c r="F498" s="111">
        <v>1</v>
      </c>
      <c r="G498" s="111"/>
      <c r="H498" s="111">
        <v>18</v>
      </c>
      <c r="I498" s="117">
        <v>1050</v>
      </c>
      <c r="J498" s="118"/>
      <c r="K498" s="33"/>
      <c r="L498" s="44">
        <f t="shared" si="145"/>
        <v>1</v>
      </c>
      <c r="M498" s="33" t="str">
        <f t="shared" si="146"/>
        <v>45726Container q'ty</v>
      </c>
      <c r="N498" s="33" t="str">
        <f t="shared" si="147"/>
        <v>45726bulk</v>
      </c>
      <c r="O498" s="39">
        <v>240</v>
      </c>
      <c r="P498" s="235" t="s">
        <v>201</v>
      </c>
      <c r="Q498" s="168" t="s">
        <v>544</v>
      </c>
      <c r="R498" s="169"/>
      <c r="S498" s="39"/>
      <c r="T498" s="119" t="s">
        <v>1666</v>
      </c>
      <c r="U498" s="258">
        <v>7623</v>
      </c>
      <c r="V498" s="262">
        <v>1050</v>
      </c>
      <c r="W498" s="258">
        <f t="shared" si="148"/>
        <v>7.26</v>
      </c>
      <c r="X498" s="45"/>
      <c r="Y498" s="43"/>
      <c r="Z498" s="43"/>
      <c r="AA498" s="43"/>
      <c r="AB498" s="43"/>
      <c r="AC498" s="43"/>
    </row>
    <row r="499" spans="1:29" ht="12.9" customHeight="1">
      <c r="A499" s="272">
        <v>45726</v>
      </c>
      <c r="B499" s="111" t="s">
        <v>220</v>
      </c>
      <c r="C499" s="111" t="s">
        <v>1668</v>
      </c>
      <c r="D499" s="190" t="s">
        <v>1669</v>
      </c>
      <c r="E499" s="111"/>
      <c r="F499" s="111">
        <v>1</v>
      </c>
      <c r="G499" s="111"/>
      <c r="H499" s="111">
        <v>0</v>
      </c>
      <c r="I499" s="111"/>
      <c r="J499" s="118">
        <v>364</v>
      </c>
      <c r="K499" s="33"/>
      <c r="L499" s="44">
        <f t="shared" si="145"/>
        <v>1</v>
      </c>
      <c r="M499" s="33" t="str">
        <f t="shared" si="146"/>
        <v>45726Container q'ty</v>
      </c>
      <c r="N499" s="33" t="str">
        <f t="shared" si="147"/>
        <v>45726bulk</v>
      </c>
      <c r="O499" s="39">
        <v>40</v>
      </c>
      <c r="P499" s="235" t="s">
        <v>201</v>
      </c>
      <c r="Q499" s="168" t="s">
        <v>221</v>
      </c>
      <c r="R499" s="169"/>
      <c r="S499" s="39"/>
      <c r="T499" s="119" t="s">
        <v>1670</v>
      </c>
      <c r="U499" s="258">
        <v>2706</v>
      </c>
      <c r="V499" s="262">
        <v>364</v>
      </c>
      <c r="W499" s="258">
        <f t="shared" ref="W499:W523" si="149">IFERROR(U499/V499,0)</f>
        <v>7.4340659340659343</v>
      </c>
      <c r="X499" s="45"/>
      <c r="Y499" s="43"/>
      <c r="Z499" s="43"/>
      <c r="AA499" s="43"/>
      <c r="AB499" s="43"/>
      <c r="AC499" s="43"/>
    </row>
    <row r="500" spans="1:29" ht="12.9" customHeight="1">
      <c r="A500" s="272">
        <v>45726</v>
      </c>
      <c r="B500" s="111" t="s">
        <v>220</v>
      </c>
      <c r="C500" s="111" t="s">
        <v>1668</v>
      </c>
      <c r="D500" s="190" t="s">
        <v>1669</v>
      </c>
      <c r="E500" s="111"/>
      <c r="F500" s="151"/>
      <c r="G500" s="111"/>
      <c r="H500" s="111">
        <v>0</v>
      </c>
      <c r="I500" s="111"/>
      <c r="J500" s="118">
        <v>1</v>
      </c>
      <c r="K500" s="33"/>
      <c r="L500" s="44">
        <f t="shared" si="145"/>
        <v>0</v>
      </c>
      <c r="M500" s="33" t="str">
        <f t="shared" si="146"/>
        <v>45726Container q'ty</v>
      </c>
      <c r="N500" s="33" t="str">
        <f t="shared" si="147"/>
        <v>45726bulk</v>
      </c>
      <c r="O500" s="39">
        <v>40</v>
      </c>
      <c r="P500" s="235" t="s">
        <v>201</v>
      </c>
      <c r="Q500" s="168" t="s">
        <v>221</v>
      </c>
      <c r="R500" s="169"/>
      <c r="S500" s="39"/>
      <c r="T500" s="119" t="s">
        <v>1671</v>
      </c>
      <c r="U500" s="258">
        <v>4</v>
      </c>
      <c r="V500" s="262">
        <v>1</v>
      </c>
      <c r="W500" s="258">
        <f t="shared" si="149"/>
        <v>4</v>
      </c>
      <c r="X500" s="45"/>
      <c r="Y500" s="43"/>
      <c r="Z500" s="43"/>
      <c r="AA500" s="43"/>
      <c r="AB500" s="43"/>
      <c r="AC500" s="43"/>
    </row>
    <row r="501" spans="1:29" ht="12.9" customHeight="1">
      <c r="A501" s="272">
        <v>45726</v>
      </c>
      <c r="B501" s="111" t="s">
        <v>242</v>
      </c>
      <c r="C501" s="111" t="s">
        <v>402</v>
      </c>
      <c r="D501" s="111"/>
      <c r="E501" s="111"/>
      <c r="F501" s="111"/>
      <c r="G501" s="111">
        <v>1</v>
      </c>
      <c r="H501" s="111">
        <v>5</v>
      </c>
      <c r="I501" s="184"/>
      <c r="J501" s="118">
        <v>5</v>
      </c>
      <c r="K501" s="33"/>
      <c r="L501" s="44">
        <f t="shared" si="145"/>
        <v>0</v>
      </c>
      <c r="M501" s="33" t="str">
        <f t="shared" si="146"/>
        <v>45726Container q'ty</v>
      </c>
      <c r="N501" s="33" t="str">
        <f t="shared" si="147"/>
        <v xml:space="preserve">45726Pallet </v>
      </c>
      <c r="O501" s="39">
        <v>5</v>
      </c>
      <c r="P501" s="33" t="s">
        <v>202</v>
      </c>
      <c r="Q501" s="168" t="s">
        <v>1662</v>
      </c>
      <c r="R501" s="169"/>
      <c r="S501" s="39"/>
      <c r="T501" s="119" t="s">
        <v>1663</v>
      </c>
      <c r="U501" s="258"/>
      <c r="V501" s="262"/>
      <c r="W501" s="258">
        <f t="shared" si="149"/>
        <v>0</v>
      </c>
      <c r="X501" s="45"/>
      <c r="Y501" s="43"/>
      <c r="Z501" s="43"/>
      <c r="AA501" s="43"/>
      <c r="AB501" s="43"/>
      <c r="AC501" s="43"/>
    </row>
    <row r="502" spans="1:29" ht="12.9" customHeight="1">
      <c r="A502" s="272">
        <v>45727</v>
      </c>
      <c r="B502" s="111" t="s">
        <v>195</v>
      </c>
      <c r="C502" s="111" t="s">
        <v>1704</v>
      </c>
      <c r="D502" s="111" t="s">
        <v>1546</v>
      </c>
      <c r="E502" s="111">
        <v>1</v>
      </c>
      <c r="F502" s="111"/>
      <c r="G502" s="111"/>
      <c r="H502" s="111">
        <v>10</v>
      </c>
      <c r="I502" s="111">
        <v>10</v>
      </c>
      <c r="J502" s="118"/>
      <c r="K502" s="33"/>
      <c r="L502" s="44">
        <f t="shared" si="145"/>
        <v>1</v>
      </c>
      <c r="M502" s="33" t="str">
        <f t="shared" ref="M502:M511" si="150">A502&amp;$O$1</f>
        <v>45727Container q'ty</v>
      </c>
      <c r="N502" s="33" t="str">
        <f t="shared" ref="N502:N511" si="151">A502&amp;P502</f>
        <v xml:space="preserve">45727Pallet </v>
      </c>
      <c r="O502" s="39">
        <v>40</v>
      </c>
      <c r="P502" s="33" t="s">
        <v>202</v>
      </c>
      <c r="Q502" s="168" t="s">
        <v>1548</v>
      </c>
      <c r="R502" s="169"/>
      <c r="S502" s="39"/>
      <c r="T502" s="119" t="s">
        <v>1649</v>
      </c>
      <c r="U502" s="258"/>
      <c r="V502" s="262"/>
      <c r="W502" s="258">
        <f t="shared" si="149"/>
        <v>0</v>
      </c>
      <c r="X502" s="45"/>
      <c r="Y502" s="43"/>
      <c r="Z502" s="43"/>
      <c r="AA502" s="43"/>
      <c r="AB502" s="43"/>
      <c r="AC502" s="43"/>
    </row>
    <row r="503" spans="1:29" ht="12.9" customHeight="1">
      <c r="A503" s="272">
        <v>45727</v>
      </c>
      <c r="B503" s="111" t="s">
        <v>195</v>
      </c>
      <c r="C503" s="111" t="s">
        <v>1704</v>
      </c>
      <c r="D503" s="111" t="s">
        <v>1547</v>
      </c>
      <c r="E503" s="151"/>
      <c r="F503" s="111"/>
      <c r="G503" s="111"/>
      <c r="H503" s="111">
        <v>10</v>
      </c>
      <c r="I503" s="111">
        <v>10</v>
      </c>
      <c r="J503" s="118"/>
      <c r="K503" s="33"/>
      <c r="L503" s="44">
        <f t="shared" si="145"/>
        <v>0</v>
      </c>
      <c r="M503" s="33" t="str">
        <f t="shared" si="150"/>
        <v>45727Container q'ty</v>
      </c>
      <c r="N503" s="33" t="str">
        <f t="shared" si="151"/>
        <v xml:space="preserve">45727Pallet </v>
      </c>
      <c r="O503" s="39"/>
      <c r="P503" s="33" t="s">
        <v>202</v>
      </c>
      <c r="Q503" s="168" t="s">
        <v>1549</v>
      </c>
      <c r="R503" s="169"/>
      <c r="S503" s="39"/>
      <c r="T503" s="119" t="s">
        <v>1553</v>
      </c>
      <c r="U503" s="258"/>
      <c r="V503" s="262"/>
      <c r="W503" s="258">
        <f t="shared" si="149"/>
        <v>0</v>
      </c>
      <c r="X503" s="45"/>
      <c r="Y503" s="43"/>
      <c r="Z503" s="43"/>
      <c r="AA503" s="43"/>
      <c r="AB503" s="43"/>
      <c r="AC503" s="43"/>
    </row>
    <row r="504" spans="1:29" ht="12.9" customHeight="1">
      <c r="A504" s="272">
        <v>45727</v>
      </c>
      <c r="B504" s="111" t="s">
        <v>1303</v>
      </c>
      <c r="C504" s="111" t="s">
        <v>1645</v>
      </c>
      <c r="D504" s="111" t="s">
        <v>1647</v>
      </c>
      <c r="E504" s="111"/>
      <c r="F504" s="111">
        <v>1</v>
      </c>
      <c r="G504" s="111"/>
      <c r="H504" s="111">
        <v>20</v>
      </c>
      <c r="I504" s="116">
        <v>80</v>
      </c>
      <c r="J504" s="118"/>
      <c r="K504" s="33"/>
      <c r="L504" s="44">
        <f t="shared" si="145"/>
        <v>1</v>
      </c>
      <c r="M504" s="33" t="str">
        <f t="shared" si="150"/>
        <v>45727Container q'ty</v>
      </c>
      <c r="N504" s="33" t="str">
        <f t="shared" si="151"/>
        <v xml:space="preserve">45727Pallet </v>
      </c>
      <c r="O504" s="39">
        <v>20</v>
      </c>
      <c r="P504" s="33" t="s">
        <v>202</v>
      </c>
      <c r="Q504" s="168" t="s">
        <v>1302</v>
      </c>
      <c r="R504" s="169"/>
      <c r="S504" s="39"/>
      <c r="T504" s="119" t="s">
        <v>1301</v>
      </c>
      <c r="U504" s="258"/>
      <c r="V504" s="262"/>
      <c r="W504" s="258">
        <f t="shared" si="149"/>
        <v>0</v>
      </c>
      <c r="X504" s="45" t="s">
        <v>1525</v>
      </c>
      <c r="Y504" s="43"/>
      <c r="Z504" s="43"/>
      <c r="AA504" s="43"/>
      <c r="AB504" s="43"/>
      <c r="AC504" s="43"/>
    </row>
    <row r="505" spans="1:29" ht="12.9" customHeight="1">
      <c r="A505" s="272">
        <v>45727</v>
      </c>
      <c r="B505" s="111" t="s">
        <v>1303</v>
      </c>
      <c r="C505" s="111" t="s">
        <v>1646</v>
      </c>
      <c r="D505" s="111" t="s">
        <v>1648</v>
      </c>
      <c r="E505" s="111"/>
      <c r="F505" s="111">
        <v>1</v>
      </c>
      <c r="G505" s="111"/>
      <c r="H505" s="111">
        <v>20</v>
      </c>
      <c r="I505" s="116">
        <v>80</v>
      </c>
      <c r="J505" s="118"/>
      <c r="K505" s="33"/>
      <c r="L505" s="44">
        <f t="shared" si="145"/>
        <v>1</v>
      </c>
      <c r="M505" s="33" t="str">
        <f t="shared" si="150"/>
        <v>45727Container q'ty</v>
      </c>
      <c r="N505" s="33" t="str">
        <f t="shared" si="151"/>
        <v xml:space="preserve">45727Pallet </v>
      </c>
      <c r="O505" s="39">
        <v>20</v>
      </c>
      <c r="P505" s="33" t="s">
        <v>202</v>
      </c>
      <c r="Q505" s="168" t="s">
        <v>1302</v>
      </c>
      <c r="R505" s="169"/>
      <c r="S505" s="39"/>
      <c r="T505" s="119" t="s">
        <v>1301</v>
      </c>
      <c r="U505" s="258"/>
      <c r="V505" s="262"/>
      <c r="W505" s="258">
        <f t="shared" si="149"/>
        <v>0</v>
      </c>
      <c r="X505" s="45" t="s">
        <v>1526</v>
      </c>
      <c r="Y505" s="43"/>
      <c r="Z505" s="43"/>
      <c r="AA505" s="43"/>
      <c r="AB505" s="43"/>
      <c r="AC505" s="43"/>
    </row>
    <row r="506" spans="1:29" ht="12.9" customHeight="1">
      <c r="A506" s="272">
        <v>45727</v>
      </c>
      <c r="B506" s="111" t="s">
        <v>244</v>
      </c>
      <c r="C506" s="111" t="s">
        <v>1707</v>
      </c>
      <c r="D506" s="111" t="s">
        <v>1631</v>
      </c>
      <c r="E506" s="111"/>
      <c r="F506" s="111">
        <v>1</v>
      </c>
      <c r="G506" s="111"/>
      <c r="H506" s="111">
        <v>18</v>
      </c>
      <c r="I506" s="116">
        <v>1540</v>
      </c>
      <c r="J506" s="118"/>
      <c r="K506" s="33"/>
      <c r="L506" s="44">
        <f t="shared" ref="L506:L511" si="152">SUM(E506:F506)</f>
        <v>1</v>
      </c>
      <c r="M506" s="33" t="str">
        <f t="shared" si="150"/>
        <v>45727Container q'ty</v>
      </c>
      <c r="N506" s="33" t="str">
        <f t="shared" si="151"/>
        <v>45727bulk</v>
      </c>
      <c r="O506" s="39">
        <v>20</v>
      </c>
      <c r="P506" s="235" t="s">
        <v>201</v>
      </c>
      <c r="Q506" s="168" t="s">
        <v>990</v>
      </c>
      <c r="R506" s="169"/>
      <c r="S506" s="39"/>
      <c r="T506" s="119" t="s">
        <v>1615</v>
      </c>
      <c r="U506" s="258"/>
      <c r="V506" s="262"/>
      <c r="W506" s="258">
        <f t="shared" si="149"/>
        <v>0</v>
      </c>
      <c r="X506" s="45"/>
      <c r="Y506" s="43"/>
      <c r="Z506" s="43"/>
      <c r="AA506" s="43"/>
      <c r="AB506" s="43"/>
      <c r="AC506" s="43"/>
    </row>
    <row r="507" spans="1:29" ht="12.9" customHeight="1">
      <c r="A507" s="272">
        <v>45727</v>
      </c>
      <c r="B507" s="111" t="s">
        <v>244</v>
      </c>
      <c r="C507" s="111" t="s">
        <v>1708</v>
      </c>
      <c r="D507" s="111" t="s">
        <v>1632</v>
      </c>
      <c r="E507" s="111"/>
      <c r="F507" s="111">
        <v>1</v>
      </c>
      <c r="G507" s="111"/>
      <c r="H507" s="111">
        <v>18</v>
      </c>
      <c r="I507" s="116">
        <v>1540</v>
      </c>
      <c r="J507" s="118"/>
      <c r="K507" s="33"/>
      <c r="L507" s="44">
        <f t="shared" si="152"/>
        <v>1</v>
      </c>
      <c r="M507" s="33" t="str">
        <f t="shared" si="150"/>
        <v>45727Container q'ty</v>
      </c>
      <c r="N507" s="33" t="str">
        <f t="shared" si="151"/>
        <v>45727bulk</v>
      </c>
      <c r="O507" s="39">
        <v>20</v>
      </c>
      <c r="P507" s="235" t="s">
        <v>201</v>
      </c>
      <c r="Q507" s="168" t="s">
        <v>990</v>
      </c>
      <c r="R507" s="169"/>
      <c r="S507" s="39"/>
      <c r="T507" s="119" t="s">
        <v>1615</v>
      </c>
      <c r="U507" s="258"/>
      <c r="V507" s="262"/>
      <c r="W507" s="258">
        <f t="shared" si="149"/>
        <v>0</v>
      </c>
      <c r="X507" s="45"/>
      <c r="Y507" s="43"/>
      <c r="Z507" s="43"/>
      <c r="AA507" s="43"/>
      <c r="AB507" s="43"/>
      <c r="AC507" s="43"/>
    </row>
    <row r="508" spans="1:29" ht="12.9" customHeight="1">
      <c r="A508" s="272">
        <v>45727</v>
      </c>
      <c r="B508" s="111" t="s">
        <v>244</v>
      </c>
      <c r="C508" s="111" t="s">
        <v>1713</v>
      </c>
      <c r="D508" s="111" t="s">
        <v>1633</v>
      </c>
      <c r="E508" s="111"/>
      <c r="F508" s="111">
        <v>1</v>
      </c>
      <c r="G508" s="111"/>
      <c r="H508" s="111">
        <v>19</v>
      </c>
      <c r="I508" s="116">
        <v>1540</v>
      </c>
      <c r="J508" s="118"/>
      <c r="K508" s="33"/>
      <c r="L508" s="44">
        <f t="shared" si="152"/>
        <v>1</v>
      </c>
      <c r="M508" s="33" t="str">
        <f t="shared" si="150"/>
        <v>45727Container q'ty</v>
      </c>
      <c r="N508" s="33" t="str">
        <f t="shared" si="151"/>
        <v>45727bulk</v>
      </c>
      <c r="O508" s="39">
        <v>20</v>
      </c>
      <c r="P508" s="235" t="s">
        <v>201</v>
      </c>
      <c r="Q508" s="168" t="s">
        <v>990</v>
      </c>
      <c r="R508" s="169"/>
      <c r="S508" s="39"/>
      <c r="T508" s="119" t="s">
        <v>1615</v>
      </c>
      <c r="U508" s="258"/>
      <c r="V508" s="262"/>
      <c r="W508" s="258">
        <f t="shared" si="149"/>
        <v>0</v>
      </c>
      <c r="X508" s="45"/>
      <c r="Y508" s="43"/>
      <c r="Z508" s="43"/>
      <c r="AA508" s="43"/>
      <c r="AB508" s="43"/>
      <c r="AC508" s="43"/>
    </row>
    <row r="509" spans="1:29" ht="12.9" customHeight="1">
      <c r="A509" s="272">
        <v>45727</v>
      </c>
      <c r="B509" s="111" t="s">
        <v>244</v>
      </c>
      <c r="C509" s="111" t="s">
        <v>1712</v>
      </c>
      <c r="D509" s="111" t="s">
        <v>1634</v>
      </c>
      <c r="E509" s="111"/>
      <c r="F509" s="111">
        <v>1</v>
      </c>
      <c r="G509" s="111"/>
      <c r="H509" s="111">
        <v>19</v>
      </c>
      <c r="I509" s="116">
        <v>1540</v>
      </c>
      <c r="J509" s="118"/>
      <c r="K509" s="33"/>
      <c r="L509" s="44">
        <f t="shared" si="152"/>
        <v>1</v>
      </c>
      <c r="M509" s="33" t="str">
        <f t="shared" si="150"/>
        <v>45727Container q'ty</v>
      </c>
      <c r="N509" s="33" t="str">
        <f t="shared" si="151"/>
        <v>45727bulk</v>
      </c>
      <c r="O509" s="39">
        <v>20</v>
      </c>
      <c r="P509" s="235" t="s">
        <v>201</v>
      </c>
      <c r="Q509" s="168" t="s">
        <v>990</v>
      </c>
      <c r="R509" s="169"/>
      <c r="S509" s="39"/>
      <c r="T509" s="119" t="s">
        <v>1615</v>
      </c>
      <c r="U509" s="258"/>
      <c r="V509" s="262"/>
      <c r="W509" s="258">
        <f t="shared" si="149"/>
        <v>0</v>
      </c>
      <c r="X509" s="45"/>
      <c r="Y509" s="43"/>
      <c r="Z509" s="43"/>
      <c r="AA509" s="43"/>
      <c r="AB509" s="43"/>
      <c r="AC509" s="43"/>
    </row>
    <row r="510" spans="1:29" ht="12.9" customHeight="1">
      <c r="A510" s="272">
        <v>45727</v>
      </c>
      <c r="B510" s="111" t="s">
        <v>244</v>
      </c>
      <c r="C510" s="111" t="s">
        <v>1625</v>
      </c>
      <c r="D510" s="111" t="s">
        <v>1635</v>
      </c>
      <c r="E510" s="111"/>
      <c r="F510" s="111">
        <v>1</v>
      </c>
      <c r="G510" s="111"/>
      <c r="H510" s="111">
        <v>19</v>
      </c>
      <c r="I510" s="116">
        <v>1540</v>
      </c>
      <c r="J510" s="118"/>
      <c r="K510" s="33"/>
      <c r="L510" s="44">
        <f t="shared" si="152"/>
        <v>1</v>
      </c>
      <c r="M510" s="33" t="str">
        <f t="shared" si="150"/>
        <v>45727Container q'ty</v>
      </c>
      <c r="N510" s="33" t="str">
        <f t="shared" si="151"/>
        <v>45727bulk</v>
      </c>
      <c r="O510" s="39">
        <v>20</v>
      </c>
      <c r="P510" s="235" t="s">
        <v>201</v>
      </c>
      <c r="Q510" s="168" t="s">
        <v>990</v>
      </c>
      <c r="R510" s="169"/>
      <c r="S510" s="39"/>
      <c r="T510" s="119" t="s">
        <v>1615</v>
      </c>
      <c r="U510" s="258"/>
      <c r="V510" s="262"/>
      <c r="W510" s="258">
        <f t="shared" si="149"/>
        <v>0</v>
      </c>
      <c r="X510" s="45"/>
      <c r="Y510" s="43"/>
      <c r="Z510" s="43"/>
      <c r="AA510" s="43"/>
      <c r="AB510" s="43"/>
      <c r="AC510" s="43"/>
    </row>
    <row r="511" spans="1:29" ht="12.9" customHeight="1">
      <c r="A511" s="272">
        <v>45727</v>
      </c>
      <c r="B511" s="111" t="s">
        <v>3497</v>
      </c>
      <c r="C511" s="111" t="s">
        <v>1641</v>
      </c>
      <c r="D511" s="111" t="s">
        <v>1642</v>
      </c>
      <c r="E511" s="111"/>
      <c r="F511" s="111">
        <v>1</v>
      </c>
      <c r="G511" s="111"/>
      <c r="H511" s="111">
        <v>18</v>
      </c>
      <c r="I511" s="111">
        <v>18</v>
      </c>
      <c r="J511" s="118"/>
      <c r="K511" s="33"/>
      <c r="L511" s="44">
        <f t="shared" si="152"/>
        <v>1</v>
      </c>
      <c r="M511" s="33" t="str">
        <f t="shared" si="150"/>
        <v>45727Container q'ty</v>
      </c>
      <c r="N511" s="33" t="str">
        <f t="shared" si="151"/>
        <v xml:space="preserve">45727Pallet </v>
      </c>
      <c r="O511" s="39">
        <v>20</v>
      </c>
      <c r="P511" s="33" t="s">
        <v>202</v>
      </c>
      <c r="Q511" s="168" t="s">
        <v>831</v>
      </c>
      <c r="R511" s="169"/>
      <c r="S511" s="39"/>
      <c r="T511" s="119" t="s">
        <v>1465</v>
      </c>
      <c r="U511" s="258"/>
      <c r="V511" s="262"/>
      <c r="W511" s="258">
        <f t="shared" si="149"/>
        <v>0</v>
      </c>
      <c r="X511" s="45"/>
      <c r="Y511" s="43"/>
      <c r="Z511" s="43"/>
      <c r="AA511" s="43"/>
      <c r="AB511" s="43"/>
      <c r="AC511" s="43"/>
    </row>
    <row r="512" spans="1:29" ht="12.9" customHeight="1">
      <c r="A512" s="272">
        <v>45727</v>
      </c>
      <c r="B512" s="111" t="s">
        <v>3497</v>
      </c>
      <c r="C512" s="111" t="s">
        <v>1641</v>
      </c>
      <c r="D512" s="111" t="s">
        <v>1642</v>
      </c>
      <c r="E512" s="111"/>
      <c r="F512" s="151"/>
      <c r="G512" s="111"/>
      <c r="H512" s="111">
        <v>0</v>
      </c>
      <c r="I512" s="111">
        <v>4</v>
      </c>
      <c r="J512" s="118"/>
      <c r="K512" s="33"/>
      <c r="L512" s="44">
        <f t="shared" ref="L512:L523" si="153">SUM(E512:F512)</f>
        <v>0</v>
      </c>
      <c r="M512" s="33" t="str">
        <f t="shared" ref="M512:M523" si="154">A512&amp;$O$1</f>
        <v>45727Container q'ty</v>
      </c>
      <c r="N512" s="33" t="str">
        <f t="shared" ref="N512:N523" si="155">A512&amp;P512</f>
        <v xml:space="preserve">45727Pallet </v>
      </c>
      <c r="O512" s="39"/>
      <c r="P512" s="33" t="s">
        <v>202</v>
      </c>
      <c r="Q512" s="168" t="s">
        <v>1264</v>
      </c>
      <c r="R512" s="169"/>
      <c r="S512" s="39"/>
      <c r="T512" s="119" t="s">
        <v>1465</v>
      </c>
      <c r="U512" s="258"/>
      <c r="V512" s="262"/>
      <c r="W512" s="258">
        <f t="shared" si="149"/>
        <v>0</v>
      </c>
      <c r="X512" s="45" t="s">
        <v>1698</v>
      </c>
      <c r="Y512" s="43"/>
      <c r="Z512" s="43"/>
      <c r="AA512" s="43"/>
      <c r="AB512" s="43"/>
      <c r="AC512" s="43"/>
    </row>
    <row r="513" spans="1:29" ht="12.9" customHeight="1">
      <c r="A513" s="272">
        <v>45727</v>
      </c>
      <c r="B513" s="111" t="s">
        <v>3497</v>
      </c>
      <c r="C513" s="111" t="s">
        <v>1639</v>
      </c>
      <c r="D513" s="111" t="s">
        <v>1640</v>
      </c>
      <c r="E513" s="111"/>
      <c r="F513" s="111">
        <v>1</v>
      </c>
      <c r="G513" s="111"/>
      <c r="H513" s="111">
        <v>18</v>
      </c>
      <c r="I513" s="111">
        <v>18</v>
      </c>
      <c r="J513" s="118"/>
      <c r="K513" s="33"/>
      <c r="L513" s="44">
        <f t="shared" si="153"/>
        <v>1</v>
      </c>
      <c r="M513" s="33" t="str">
        <f t="shared" si="154"/>
        <v>45727Container q'ty</v>
      </c>
      <c r="N513" s="33" t="str">
        <f t="shared" si="155"/>
        <v xml:space="preserve">45727Pallet </v>
      </c>
      <c r="O513" s="39">
        <v>20</v>
      </c>
      <c r="P513" s="33" t="s">
        <v>202</v>
      </c>
      <c r="Q513" s="168" t="s">
        <v>1113</v>
      </c>
      <c r="R513" s="169"/>
      <c r="S513" s="39"/>
      <c r="T513" s="119" t="s">
        <v>1465</v>
      </c>
      <c r="U513" s="258"/>
      <c r="V513" s="262"/>
      <c r="W513" s="258">
        <f t="shared" si="149"/>
        <v>0</v>
      </c>
      <c r="X513" s="45" t="s">
        <v>1699</v>
      </c>
      <c r="Y513" s="43"/>
      <c r="Z513" s="43"/>
      <c r="AA513" s="43"/>
      <c r="AB513" s="43"/>
      <c r="AC513" s="43"/>
    </row>
    <row r="514" spans="1:29" ht="12.9" customHeight="1">
      <c r="A514" s="272">
        <v>45727</v>
      </c>
      <c r="B514" s="111" t="s">
        <v>3497</v>
      </c>
      <c r="C514" s="111" t="s">
        <v>1639</v>
      </c>
      <c r="D514" s="111" t="s">
        <v>1640</v>
      </c>
      <c r="E514" s="111"/>
      <c r="F514" s="151"/>
      <c r="G514" s="111"/>
      <c r="H514" s="111">
        <v>0</v>
      </c>
      <c r="I514" s="111">
        <v>2</v>
      </c>
      <c r="J514" s="118"/>
      <c r="K514" s="33"/>
      <c r="L514" s="44">
        <f t="shared" si="153"/>
        <v>0</v>
      </c>
      <c r="M514" s="33" t="str">
        <f t="shared" si="154"/>
        <v>45727Container q'ty</v>
      </c>
      <c r="N514" s="33" t="str">
        <f t="shared" si="155"/>
        <v xml:space="preserve">45727Pallet </v>
      </c>
      <c r="O514" s="39"/>
      <c r="P514" s="33" t="s">
        <v>202</v>
      </c>
      <c r="Q514" s="168" t="s">
        <v>1204</v>
      </c>
      <c r="R514" s="169"/>
      <c r="S514" s="39"/>
      <c r="T514" s="119" t="s">
        <v>1465</v>
      </c>
      <c r="U514" s="258"/>
      <c r="V514" s="262"/>
      <c r="W514" s="258">
        <f t="shared" si="149"/>
        <v>0</v>
      </c>
      <c r="X514" s="45"/>
      <c r="Y514" s="43"/>
      <c r="Z514" s="43"/>
      <c r="AA514" s="43"/>
      <c r="AB514" s="43"/>
      <c r="AC514" s="43"/>
    </row>
    <row r="515" spans="1:29" ht="12.9" customHeight="1">
      <c r="A515" s="272">
        <v>45727</v>
      </c>
      <c r="B515" s="111" t="s">
        <v>3497</v>
      </c>
      <c r="C515" s="111" t="s">
        <v>1637</v>
      </c>
      <c r="D515" s="111" t="s">
        <v>1638</v>
      </c>
      <c r="E515" s="111"/>
      <c r="F515" s="111">
        <v>1</v>
      </c>
      <c r="G515" s="111"/>
      <c r="H515" s="111">
        <v>18</v>
      </c>
      <c r="I515" s="111">
        <v>18</v>
      </c>
      <c r="J515" s="118"/>
      <c r="K515" s="33"/>
      <c r="L515" s="44">
        <f t="shared" si="153"/>
        <v>1</v>
      </c>
      <c r="M515" s="33" t="str">
        <f t="shared" si="154"/>
        <v>45727Container q'ty</v>
      </c>
      <c r="N515" s="33" t="str">
        <f t="shared" si="155"/>
        <v xml:space="preserve">45727Pallet </v>
      </c>
      <c r="O515" s="39">
        <v>20</v>
      </c>
      <c r="P515" s="33" t="s">
        <v>202</v>
      </c>
      <c r="Q515" s="168" t="s">
        <v>1113</v>
      </c>
      <c r="R515" s="169"/>
      <c r="S515" s="39"/>
      <c r="T515" s="119" t="s">
        <v>1465</v>
      </c>
      <c r="U515" s="258"/>
      <c r="V515" s="262"/>
      <c r="W515" s="258">
        <f t="shared" si="149"/>
        <v>0</v>
      </c>
      <c r="X515" s="45" t="s">
        <v>1512</v>
      </c>
      <c r="Y515" s="43"/>
      <c r="Z515" s="43"/>
      <c r="AA515" s="43"/>
      <c r="AB515" s="43"/>
      <c r="AC515" s="43"/>
    </row>
    <row r="516" spans="1:29" ht="12.9" customHeight="1">
      <c r="A516" s="272">
        <v>45727</v>
      </c>
      <c r="B516" s="111" t="s">
        <v>3497</v>
      </c>
      <c r="C516" s="111" t="s">
        <v>1637</v>
      </c>
      <c r="D516" s="111" t="s">
        <v>1638</v>
      </c>
      <c r="E516" s="111"/>
      <c r="F516" s="151"/>
      <c r="G516" s="111"/>
      <c r="H516" s="111">
        <v>0</v>
      </c>
      <c r="I516" s="111">
        <v>2</v>
      </c>
      <c r="J516" s="118"/>
      <c r="K516" s="33"/>
      <c r="L516" s="44">
        <f t="shared" si="153"/>
        <v>0</v>
      </c>
      <c r="M516" s="33" t="str">
        <f t="shared" si="154"/>
        <v>45727Container q'ty</v>
      </c>
      <c r="N516" s="33" t="str">
        <f t="shared" si="155"/>
        <v xml:space="preserve">45727Pallet </v>
      </c>
      <c r="O516" s="39"/>
      <c r="P516" s="33" t="s">
        <v>202</v>
      </c>
      <c r="Q516" s="168" t="s">
        <v>1204</v>
      </c>
      <c r="R516" s="169"/>
      <c r="S516" s="39"/>
      <c r="T516" s="119" t="s">
        <v>1465</v>
      </c>
      <c r="U516" s="258"/>
      <c r="V516" s="262"/>
      <c r="W516" s="258">
        <f t="shared" si="149"/>
        <v>0</v>
      </c>
      <c r="X516" s="45" t="s">
        <v>1698</v>
      </c>
      <c r="Y516" s="43"/>
      <c r="Z516" s="43"/>
      <c r="AA516" s="43"/>
      <c r="AB516" s="43"/>
      <c r="AC516" s="43"/>
    </row>
    <row r="517" spans="1:29" ht="12.9" customHeight="1">
      <c r="A517" s="272">
        <v>45727</v>
      </c>
      <c r="B517" s="111" t="s">
        <v>3497</v>
      </c>
      <c r="C517" s="111" t="s">
        <v>1643</v>
      </c>
      <c r="D517" s="111" t="s">
        <v>1644</v>
      </c>
      <c r="E517" s="111"/>
      <c r="F517" s="111">
        <v>1</v>
      </c>
      <c r="G517" s="111"/>
      <c r="H517" s="111">
        <v>18</v>
      </c>
      <c r="I517" s="111">
        <v>18</v>
      </c>
      <c r="J517" s="118"/>
      <c r="K517" s="33"/>
      <c r="L517" s="44">
        <f t="shared" si="153"/>
        <v>1</v>
      </c>
      <c r="M517" s="33" t="str">
        <f t="shared" si="154"/>
        <v>45727Container q'ty</v>
      </c>
      <c r="N517" s="33" t="str">
        <f t="shared" si="155"/>
        <v xml:space="preserve">45727Pallet </v>
      </c>
      <c r="O517" s="39">
        <v>20</v>
      </c>
      <c r="P517" s="33" t="s">
        <v>202</v>
      </c>
      <c r="Q517" s="168" t="s">
        <v>831</v>
      </c>
      <c r="R517" s="169"/>
      <c r="S517" s="39"/>
      <c r="T517" s="119" t="s">
        <v>1466</v>
      </c>
      <c r="U517" s="258"/>
      <c r="V517" s="262"/>
      <c r="W517" s="258">
        <f t="shared" si="149"/>
        <v>0</v>
      </c>
      <c r="X517" s="45"/>
      <c r="Y517" s="43"/>
      <c r="Z517" s="43"/>
      <c r="AA517" s="43"/>
      <c r="AB517" s="43"/>
      <c r="AC517" s="43"/>
    </row>
    <row r="518" spans="1:29" ht="12.9" customHeight="1">
      <c r="A518" s="272">
        <v>45727</v>
      </c>
      <c r="B518" s="111" t="s">
        <v>3497</v>
      </c>
      <c r="C518" s="111" t="s">
        <v>1643</v>
      </c>
      <c r="D518" s="111" t="s">
        <v>1644</v>
      </c>
      <c r="E518" s="111"/>
      <c r="F518" s="151"/>
      <c r="G518" s="111"/>
      <c r="H518" s="111">
        <v>0</v>
      </c>
      <c r="I518" s="111">
        <v>4</v>
      </c>
      <c r="J518" s="118"/>
      <c r="K518" s="33"/>
      <c r="L518" s="44">
        <f t="shared" si="153"/>
        <v>0</v>
      </c>
      <c r="M518" s="33" t="str">
        <f t="shared" si="154"/>
        <v>45727Container q'ty</v>
      </c>
      <c r="N518" s="33" t="str">
        <f t="shared" si="155"/>
        <v xml:space="preserve">45727Pallet </v>
      </c>
      <c r="O518" s="39"/>
      <c r="P518" s="33" t="s">
        <v>202</v>
      </c>
      <c r="Q518" s="168" t="s">
        <v>1264</v>
      </c>
      <c r="R518" s="169"/>
      <c r="S518" s="39"/>
      <c r="T518" s="119" t="s">
        <v>1466</v>
      </c>
      <c r="U518" s="258"/>
      <c r="V518" s="262"/>
      <c r="W518" s="258">
        <f t="shared" si="149"/>
        <v>0</v>
      </c>
      <c r="X518" s="45"/>
      <c r="Y518" s="43"/>
      <c r="Z518" s="43"/>
      <c r="AA518" s="43"/>
      <c r="AB518" s="43"/>
      <c r="AC518" s="43"/>
    </row>
    <row r="519" spans="1:29" ht="12.9" customHeight="1">
      <c r="A519" s="272">
        <v>45727</v>
      </c>
      <c r="B519" s="111" t="s">
        <v>807</v>
      </c>
      <c r="C519" s="111" t="s">
        <v>542</v>
      </c>
      <c r="D519" s="190" t="s">
        <v>1710</v>
      </c>
      <c r="E519" s="111"/>
      <c r="F519" s="111">
        <v>1</v>
      </c>
      <c r="G519" s="111"/>
      <c r="H519" s="111">
        <v>20</v>
      </c>
      <c r="I519" s="116"/>
      <c r="J519" s="118">
        <v>20</v>
      </c>
      <c r="K519" s="33"/>
      <c r="L519" s="44">
        <f t="shared" si="153"/>
        <v>1</v>
      </c>
      <c r="M519" s="33" t="str">
        <f t="shared" si="154"/>
        <v>45727Container q'ty</v>
      </c>
      <c r="N519" s="33" t="str">
        <f t="shared" si="155"/>
        <v xml:space="preserve">45727Pallet </v>
      </c>
      <c r="O519" s="39">
        <v>20</v>
      </c>
      <c r="P519" s="33" t="s">
        <v>202</v>
      </c>
      <c r="Q519" s="168" t="s">
        <v>808</v>
      </c>
      <c r="R519" s="169"/>
      <c r="S519" s="39"/>
      <c r="T519" s="119" t="s">
        <v>1709</v>
      </c>
      <c r="U519" s="258"/>
      <c r="V519" s="262"/>
      <c r="W519" s="258">
        <f t="shared" si="149"/>
        <v>0</v>
      </c>
      <c r="X519" s="45" t="s">
        <v>1711</v>
      </c>
      <c r="Y519" s="43"/>
      <c r="Z519" s="43"/>
      <c r="AA519" s="43"/>
      <c r="AB519" s="43"/>
      <c r="AC519" s="43"/>
    </row>
    <row r="520" spans="1:29" ht="12.9" customHeight="1">
      <c r="A520" s="272">
        <v>45728</v>
      </c>
      <c r="B520" s="111" t="s">
        <v>195</v>
      </c>
      <c r="C520" s="111" t="s">
        <v>1705</v>
      </c>
      <c r="D520" s="111" t="s">
        <v>1552</v>
      </c>
      <c r="E520" s="111"/>
      <c r="F520" s="111">
        <v>1</v>
      </c>
      <c r="G520" s="111"/>
      <c r="H520" s="111">
        <v>1</v>
      </c>
      <c r="I520" s="116">
        <v>162</v>
      </c>
      <c r="J520" s="118"/>
      <c r="K520" s="33"/>
      <c r="L520" s="44">
        <f t="shared" si="153"/>
        <v>1</v>
      </c>
      <c r="M520" s="33" t="str">
        <f t="shared" si="154"/>
        <v>45728Container q'ty</v>
      </c>
      <c r="N520" s="33" t="str">
        <f t="shared" si="155"/>
        <v xml:space="preserve">45728Pallet </v>
      </c>
      <c r="O520" s="39">
        <v>20</v>
      </c>
      <c r="P520" s="33" t="s">
        <v>202</v>
      </c>
      <c r="Q520" s="168" t="s">
        <v>1550</v>
      </c>
      <c r="R520" s="169"/>
      <c r="S520" s="39"/>
      <c r="T520" s="119" t="s">
        <v>1650</v>
      </c>
      <c r="U520" s="258"/>
      <c r="V520" s="262"/>
      <c r="W520" s="258">
        <f t="shared" si="149"/>
        <v>0</v>
      </c>
      <c r="X520" s="45"/>
      <c r="Y520" s="43"/>
      <c r="Z520" s="43"/>
      <c r="AA520" s="43"/>
      <c r="AB520" s="43"/>
      <c r="AC520" s="43"/>
    </row>
    <row r="521" spans="1:29" ht="12.9" customHeight="1">
      <c r="A521" s="272">
        <v>45728</v>
      </c>
      <c r="B521" s="111" t="s">
        <v>195</v>
      </c>
      <c r="C521" s="111" t="s">
        <v>1705</v>
      </c>
      <c r="D521" s="111" t="s">
        <v>1552</v>
      </c>
      <c r="E521" s="111"/>
      <c r="F521" s="151"/>
      <c r="G521" s="111"/>
      <c r="H521" s="111">
        <v>10</v>
      </c>
      <c r="I521" s="116">
        <v>2400</v>
      </c>
      <c r="J521" s="118"/>
      <c r="K521" s="33"/>
      <c r="L521" s="44">
        <f t="shared" si="153"/>
        <v>0</v>
      </c>
      <c r="M521" s="33" t="str">
        <f t="shared" si="154"/>
        <v>45728Container q'ty</v>
      </c>
      <c r="N521" s="33" t="str">
        <f t="shared" si="155"/>
        <v xml:space="preserve">45728Pallet </v>
      </c>
      <c r="O521" s="39"/>
      <c r="P521" s="33" t="s">
        <v>202</v>
      </c>
      <c r="Q521" s="168" t="s">
        <v>1551</v>
      </c>
      <c r="R521" s="169"/>
      <c r="S521" s="39"/>
      <c r="T521" s="119" t="s">
        <v>1554</v>
      </c>
      <c r="U521" s="258"/>
      <c r="V521" s="262"/>
      <c r="W521" s="258">
        <f t="shared" si="149"/>
        <v>0</v>
      </c>
      <c r="X521" s="45"/>
      <c r="Y521" s="43"/>
      <c r="Z521" s="43"/>
      <c r="AA521" s="43"/>
      <c r="AB521" s="43"/>
      <c r="AC521" s="43"/>
    </row>
    <row r="522" spans="1:29" ht="12.9" customHeight="1">
      <c r="A522" s="272">
        <v>45728</v>
      </c>
      <c r="B522" s="111" t="s">
        <v>195</v>
      </c>
      <c r="C522" s="111" t="s">
        <v>1706</v>
      </c>
      <c r="D522" s="111" t="s">
        <v>1672</v>
      </c>
      <c r="E522" s="111"/>
      <c r="F522" s="111">
        <v>1</v>
      </c>
      <c r="G522" s="111"/>
      <c r="H522" s="111">
        <v>10</v>
      </c>
      <c r="I522" s="111">
        <v>10</v>
      </c>
      <c r="J522" s="118"/>
      <c r="K522" s="33"/>
      <c r="L522" s="44">
        <f t="shared" si="153"/>
        <v>1</v>
      </c>
      <c r="M522" s="33" t="str">
        <f t="shared" si="154"/>
        <v>45728Container q'ty</v>
      </c>
      <c r="N522" s="33" t="str">
        <f t="shared" si="155"/>
        <v xml:space="preserve">45728Pallet </v>
      </c>
      <c r="O522" s="39">
        <v>20</v>
      </c>
      <c r="P522" s="33" t="s">
        <v>202</v>
      </c>
      <c r="Q522" s="168" t="s">
        <v>1673</v>
      </c>
      <c r="R522" s="169"/>
      <c r="S522" s="39"/>
      <c r="T522" s="119" t="s">
        <v>1675</v>
      </c>
      <c r="U522" s="258"/>
      <c r="V522" s="262"/>
      <c r="W522" s="258">
        <f t="shared" si="149"/>
        <v>0</v>
      </c>
      <c r="X522" s="45"/>
      <c r="Y522" s="43"/>
      <c r="Z522" s="43"/>
      <c r="AA522" s="43"/>
      <c r="AB522" s="43"/>
      <c r="AC522" s="43"/>
    </row>
    <row r="523" spans="1:29" ht="12.9" customHeight="1">
      <c r="A523" s="272">
        <v>45728</v>
      </c>
      <c r="B523" s="111" t="s">
        <v>195</v>
      </c>
      <c r="C523" s="111" t="s">
        <v>1706</v>
      </c>
      <c r="D523" s="111" t="s">
        <v>1672</v>
      </c>
      <c r="E523" s="111"/>
      <c r="F523" s="151"/>
      <c r="G523" s="111"/>
      <c r="H523" s="111">
        <v>10</v>
      </c>
      <c r="I523" s="111">
        <v>10</v>
      </c>
      <c r="J523" s="118"/>
      <c r="K523" s="33"/>
      <c r="L523" s="44">
        <f t="shared" si="153"/>
        <v>0</v>
      </c>
      <c r="M523" s="33" t="str">
        <f t="shared" si="154"/>
        <v>45728Container q'ty</v>
      </c>
      <c r="N523" s="33" t="str">
        <f t="shared" si="155"/>
        <v xml:space="preserve">45728Pallet </v>
      </c>
      <c r="O523" s="39"/>
      <c r="P523" s="33" t="s">
        <v>202</v>
      </c>
      <c r="Q523" s="168" t="s">
        <v>1674</v>
      </c>
      <c r="R523" s="169"/>
      <c r="S523" s="39"/>
      <c r="T523" s="119" t="s">
        <v>1675</v>
      </c>
      <c r="U523" s="258"/>
      <c r="V523" s="262"/>
      <c r="W523" s="258">
        <f t="shared" si="149"/>
        <v>0</v>
      </c>
      <c r="X523" s="45"/>
      <c r="Y523" s="43"/>
      <c r="Z523" s="43"/>
      <c r="AA523" s="43"/>
      <c r="AB523" s="43"/>
      <c r="AC523" s="43"/>
    </row>
    <row r="524" spans="1:29" ht="12.9" customHeight="1">
      <c r="A524" s="272">
        <v>45728</v>
      </c>
      <c r="B524" s="111" t="s">
        <v>195</v>
      </c>
      <c r="C524" s="111" t="s">
        <v>1651</v>
      </c>
      <c r="D524" s="111" t="s">
        <v>1564</v>
      </c>
      <c r="E524" s="111"/>
      <c r="F524" s="111">
        <v>1</v>
      </c>
      <c r="G524" s="111"/>
      <c r="H524" s="111">
        <v>20</v>
      </c>
      <c r="I524" s="111">
        <v>20</v>
      </c>
      <c r="J524" s="118"/>
      <c r="K524" s="33"/>
      <c r="L524" s="44">
        <f t="shared" ref="L524:L530" si="156">SUM(E524:F524)</f>
        <v>1</v>
      </c>
      <c r="M524" s="33" t="str">
        <f t="shared" ref="M524:M533" si="157">A524&amp;$O$1</f>
        <v>45728Container q'ty</v>
      </c>
      <c r="N524" s="33" t="str">
        <f t="shared" ref="N524:N533" si="158">A524&amp;P524</f>
        <v xml:space="preserve">45728Pallet </v>
      </c>
      <c r="O524" s="39">
        <v>20</v>
      </c>
      <c r="P524" s="33" t="s">
        <v>202</v>
      </c>
      <c r="Q524" s="168" t="s">
        <v>1566</v>
      </c>
      <c r="R524" s="169"/>
      <c r="S524" s="39"/>
      <c r="T524" s="119" t="s">
        <v>1563</v>
      </c>
      <c r="U524" s="258"/>
      <c r="V524" s="262"/>
      <c r="W524" s="258">
        <f t="shared" ref="W524:W533" si="159">IFERROR(U524/V524,0)</f>
        <v>0</v>
      </c>
      <c r="X524" s="45"/>
      <c r="Y524" s="43"/>
      <c r="Z524" s="43"/>
      <c r="AA524" s="43"/>
      <c r="AB524" s="43"/>
      <c r="AC524" s="43"/>
    </row>
    <row r="525" spans="1:29" ht="12.9" customHeight="1">
      <c r="A525" s="272">
        <v>45728</v>
      </c>
      <c r="B525" s="111" t="s">
        <v>195</v>
      </c>
      <c r="C525" s="111" t="s">
        <v>1652</v>
      </c>
      <c r="D525" s="111" t="s">
        <v>1565</v>
      </c>
      <c r="E525" s="111"/>
      <c r="F525" s="111">
        <v>1</v>
      </c>
      <c r="G525" s="111"/>
      <c r="H525" s="111">
        <v>20</v>
      </c>
      <c r="I525" s="111">
        <v>20</v>
      </c>
      <c r="J525" s="118"/>
      <c r="K525" s="33"/>
      <c r="L525" s="44">
        <f t="shared" si="156"/>
        <v>1</v>
      </c>
      <c r="M525" s="33" t="str">
        <f t="shared" si="157"/>
        <v>45728Container q'ty</v>
      </c>
      <c r="N525" s="33" t="str">
        <f t="shared" si="158"/>
        <v xml:space="preserve">45728Pallet </v>
      </c>
      <c r="O525" s="39">
        <v>20</v>
      </c>
      <c r="P525" s="33" t="s">
        <v>202</v>
      </c>
      <c r="Q525" s="168" t="s">
        <v>1566</v>
      </c>
      <c r="R525" s="169"/>
      <c r="S525" s="39"/>
      <c r="T525" s="119" t="s">
        <v>1563</v>
      </c>
      <c r="U525" s="258"/>
      <c r="V525" s="262"/>
      <c r="W525" s="258">
        <f t="shared" si="159"/>
        <v>0</v>
      </c>
      <c r="X525" s="45"/>
      <c r="Y525" s="43"/>
      <c r="Z525" s="43"/>
      <c r="AA525" s="43"/>
      <c r="AB525" s="43"/>
      <c r="AC525" s="43"/>
    </row>
    <row r="526" spans="1:29" ht="12.9" customHeight="1">
      <c r="A526" s="272">
        <v>45728</v>
      </c>
      <c r="B526" s="111" t="s">
        <v>195</v>
      </c>
      <c r="C526" s="111" t="s">
        <v>1653</v>
      </c>
      <c r="D526" s="111" t="s">
        <v>1555</v>
      </c>
      <c r="E526" s="111"/>
      <c r="F526" s="111">
        <v>1</v>
      </c>
      <c r="G526" s="111"/>
      <c r="H526" s="111">
        <v>20</v>
      </c>
      <c r="I526" s="116">
        <v>20</v>
      </c>
      <c r="J526" s="118"/>
      <c r="K526" s="33"/>
      <c r="L526" s="44">
        <f t="shared" si="156"/>
        <v>1</v>
      </c>
      <c r="M526" s="33" t="str">
        <f t="shared" si="157"/>
        <v>45728Container q'ty</v>
      </c>
      <c r="N526" s="33" t="str">
        <f t="shared" si="158"/>
        <v xml:space="preserve">45728Pallet </v>
      </c>
      <c r="O526" s="39">
        <v>20</v>
      </c>
      <c r="P526" s="33" t="s">
        <v>202</v>
      </c>
      <c r="Q526" s="168" t="s">
        <v>1556</v>
      </c>
      <c r="R526" s="169"/>
      <c r="S526" s="39"/>
      <c r="T526" s="119" t="s">
        <v>1563</v>
      </c>
      <c r="U526" s="258"/>
      <c r="V526" s="262"/>
      <c r="W526" s="258">
        <f t="shared" si="159"/>
        <v>0</v>
      </c>
      <c r="X526" s="45"/>
      <c r="Y526" s="43"/>
      <c r="Z526" s="43"/>
      <c r="AA526" s="43"/>
      <c r="AB526" s="43"/>
      <c r="AC526" s="43"/>
    </row>
    <row r="527" spans="1:29" ht="12.9" customHeight="1">
      <c r="A527" s="272">
        <v>45728</v>
      </c>
      <c r="B527" s="111" t="s">
        <v>244</v>
      </c>
      <c r="C527" s="111" t="s">
        <v>1626</v>
      </c>
      <c r="D527" s="111" t="s">
        <v>1636</v>
      </c>
      <c r="E527" s="111"/>
      <c r="F527" s="111">
        <v>1</v>
      </c>
      <c r="G527" s="111"/>
      <c r="H527" s="111">
        <v>19</v>
      </c>
      <c r="I527" s="116">
        <v>1540</v>
      </c>
      <c r="J527" s="118"/>
      <c r="K527" s="33"/>
      <c r="L527" s="44">
        <f>SUM(E527:F527)</f>
        <v>1</v>
      </c>
      <c r="M527" s="33" t="str">
        <f>A527&amp;$O$1</f>
        <v>45728Container q'ty</v>
      </c>
      <c r="N527" s="33" t="str">
        <f>A527&amp;P527</f>
        <v>45728bulk</v>
      </c>
      <c r="O527" s="39">
        <v>20</v>
      </c>
      <c r="P527" s="235" t="s">
        <v>201</v>
      </c>
      <c r="Q527" s="168" t="s">
        <v>990</v>
      </c>
      <c r="R527" s="169"/>
      <c r="S527" s="39"/>
      <c r="T527" s="119" t="s">
        <v>1615</v>
      </c>
      <c r="U527" s="258"/>
      <c r="V527" s="262"/>
      <c r="W527" s="258">
        <f>IFERROR(U527/V527,0)</f>
        <v>0</v>
      </c>
      <c r="X527" s="45"/>
      <c r="Y527" s="43"/>
      <c r="Z527" s="43"/>
      <c r="AA527" s="43"/>
      <c r="AB527" s="43"/>
      <c r="AC527" s="43"/>
    </row>
    <row r="528" spans="1:29" ht="12.9" customHeight="1">
      <c r="A528" s="272">
        <v>45728</v>
      </c>
      <c r="B528" s="111" t="s">
        <v>3493</v>
      </c>
      <c r="C528" s="111" t="s">
        <v>1695</v>
      </c>
      <c r="D528" s="111" t="s">
        <v>1696</v>
      </c>
      <c r="E528" s="111">
        <v>1</v>
      </c>
      <c r="F528" s="111"/>
      <c r="G528" s="111"/>
      <c r="H528" s="111">
        <v>28</v>
      </c>
      <c r="I528" s="116"/>
      <c r="J528" s="111">
        <v>28</v>
      </c>
      <c r="K528" s="33"/>
      <c r="L528" s="44">
        <f t="shared" si="156"/>
        <v>1</v>
      </c>
      <c r="M528" s="33" t="str">
        <f t="shared" si="157"/>
        <v>45728Container q'ty</v>
      </c>
      <c r="N528" s="33" t="str">
        <f t="shared" si="158"/>
        <v xml:space="preserve">45728Pallet </v>
      </c>
      <c r="O528" s="39">
        <v>40</v>
      </c>
      <c r="P528" s="33" t="s">
        <v>202</v>
      </c>
      <c r="Q528" s="168" t="s">
        <v>1692</v>
      </c>
      <c r="R528" s="169"/>
      <c r="S528" s="39"/>
      <c r="T528" s="119" t="s">
        <v>1691</v>
      </c>
      <c r="U528" s="258"/>
      <c r="V528" s="262"/>
      <c r="W528" s="258">
        <f t="shared" si="159"/>
        <v>0</v>
      </c>
      <c r="X528" s="45" t="s">
        <v>1694</v>
      </c>
      <c r="Y528" s="43"/>
      <c r="Z528" s="43"/>
      <c r="AA528" s="43"/>
      <c r="AB528" s="43"/>
      <c r="AC528" s="43"/>
    </row>
    <row r="529" spans="1:29" ht="12.9" customHeight="1">
      <c r="A529" s="272">
        <v>45728</v>
      </c>
      <c r="B529" s="111" t="s">
        <v>3493</v>
      </c>
      <c r="C529" s="111" t="s">
        <v>1695</v>
      </c>
      <c r="D529" s="111" t="s">
        <v>1696</v>
      </c>
      <c r="E529" s="151"/>
      <c r="F529" s="111"/>
      <c r="G529" s="111"/>
      <c r="H529" s="111">
        <v>7</v>
      </c>
      <c r="I529" s="116"/>
      <c r="J529" s="111">
        <v>7</v>
      </c>
      <c r="K529" s="33"/>
      <c r="L529" s="44">
        <f t="shared" si="156"/>
        <v>0</v>
      </c>
      <c r="M529" s="33" t="str">
        <f t="shared" si="157"/>
        <v>45728Container q'ty</v>
      </c>
      <c r="N529" s="33" t="str">
        <f t="shared" si="158"/>
        <v xml:space="preserve">45728Pallet </v>
      </c>
      <c r="O529" s="39"/>
      <c r="P529" s="33" t="s">
        <v>202</v>
      </c>
      <c r="Q529" s="168" t="s">
        <v>1693</v>
      </c>
      <c r="R529" s="169"/>
      <c r="S529" s="39"/>
      <c r="T529" s="119" t="s">
        <v>1691</v>
      </c>
      <c r="U529" s="258"/>
      <c r="V529" s="262"/>
      <c r="W529" s="258">
        <f t="shared" si="159"/>
        <v>0</v>
      </c>
      <c r="X529" s="45" t="s">
        <v>416</v>
      </c>
      <c r="Y529" s="43"/>
      <c r="Z529" s="43"/>
      <c r="AA529" s="43"/>
      <c r="AB529" s="43"/>
      <c r="AC529" s="43"/>
    </row>
    <row r="530" spans="1:29" ht="12.9" customHeight="1">
      <c r="A530" s="272">
        <v>45728</v>
      </c>
      <c r="B530" s="111" t="s">
        <v>3493</v>
      </c>
      <c r="C530" s="111" t="s">
        <v>1695</v>
      </c>
      <c r="D530" s="111" t="s">
        <v>1696</v>
      </c>
      <c r="E530" s="151"/>
      <c r="F530" s="111"/>
      <c r="G530" s="111"/>
      <c r="H530" s="111">
        <v>32</v>
      </c>
      <c r="I530" s="116"/>
      <c r="J530" s="111">
        <v>32</v>
      </c>
      <c r="K530" s="33"/>
      <c r="L530" s="44">
        <f t="shared" si="156"/>
        <v>0</v>
      </c>
      <c r="M530" s="33" t="str">
        <f t="shared" si="157"/>
        <v>45728Container q'ty</v>
      </c>
      <c r="N530" s="33" t="str">
        <f t="shared" si="158"/>
        <v xml:space="preserve">45728Pallet </v>
      </c>
      <c r="O530" s="39"/>
      <c r="P530" s="33" t="s">
        <v>202</v>
      </c>
      <c r="Q530" s="168" t="s">
        <v>1106</v>
      </c>
      <c r="R530" s="169"/>
      <c r="S530" s="39"/>
      <c r="T530" s="119" t="s">
        <v>1691</v>
      </c>
      <c r="U530" s="258"/>
      <c r="V530" s="262"/>
      <c r="W530" s="258">
        <f t="shared" si="159"/>
        <v>0</v>
      </c>
      <c r="X530" s="45" t="s">
        <v>1700</v>
      </c>
      <c r="Y530" s="43"/>
      <c r="Z530" s="43"/>
      <c r="AA530" s="43"/>
      <c r="AB530" s="43"/>
      <c r="AC530" s="43"/>
    </row>
    <row r="531" spans="1:29" ht="12.9" customHeight="1">
      <c r="A531" s="272">
        <v>45728</v>
      </c>
      <c r="B531" s="111" t="s">
        <v>3654</v>
      </c>
      <c r="C531" s="111" t="s">
        <v>1352</v>
      </c>
      <c r="D531" s="111" t="s">
        <v>1507</v>
      </c>
      <c r="E531" s="111"/>
      <c r="F531" s="111">
        <v>1</v>
      </c>
      <c r="G531" s="111"/>
      <c r="H531" s="111">
        <v>16</v>
      </c>
      <c r="I531" s="116">
        <v>460</v>
      </c>
      <c r="J531" s="118"/>
      <c r="K531" s="33"/>
      <c r="L531" s="44">
        <f t="shared" ref="L531:L563" si="160">SUM(E531:F531)</f>
        <v>1</v>
      </c>
      <c r="M531" s="33" t="str">
        <f t="shared" si="157"/>
        <v>45728Container q'ty</v>
      </c>
      <c r="N531" s="33" t="str">
        <f t="shared" si="158"/>
        <v>45728bulk</v>
      </c>
      <c r="O531" s="39">
        <v>200</v>
      </c>
      <c r="P531" s="235" t="s">
        <v>201</v>
      </c>
      <c r="Q531" s="168" t="s">
        <v>1349</v>
      </c>
      <c r="R531" s="169"/>
      <c r="S531" s="39"/>
      <c r="T531" s="119" t="s">
        <v>1342</v>
      </c>
      <c r="U531" s="258">
        <v>115368</v>
      </c>
      <c r="V531" s="262">
        <v>2300</v>
      </c>
      <c r="W531" s="258">
        <f t="shared" si="159"/>
        <v>50.16</v>
      </c>
      <c r="X531" s="45" t="s">
        <v>687</v>
      </c>
      <c r="Y531" s="43" t="s">
        <v>1716</v>
      </c>
      <c r="Z531" s="43"/>
      <c r="AA531" s="43"/>
      <c r="AB531" s="43"/>
      <c r="AC531" s="43"/>
    </row>
    <row r="532" spans="1:29" ht="12.9" customHeight="1">
      <c r="A532" s="272">
        <v>45728</v>
      </c>
      <c r="B532" s="111" t="s">
        <v>3654</v>
      </c>
      <c r="C532" s="111" t="s">
        <v>1353</v>
      </c>
      <c r="D532" s="111" t="s">
        <v>1508</v>
      </c>
      <c r="E532" s="111"/>
      <c r="F532" s="111">
        <v>1</v>
      </c>
      <c r="G532" s="111"/>
      <c r="H532" s="111">
        <v>16</v>
      </c>
      <c r="I532" s="116">
        <v>460</v>
      </c>
      <c r="J532" s="118"/>
      <c r="K532" s="33"/>
      <c r="L532" s="44">
        <f t="shared" si="160"/>
        <v>1</v>
      </c>
      <c r="M532" s="33" t="str">
        <f t="shared" si="157"/>
        <v>45728Container q'ty</v>
      </c>
      <c r="N532" s="33" t="str">
        <f t="shared" si="158"/>
        <v>45728bulk</v>
      </c>
      <c r="O532" s="39">
        <v>200</v>
      </c>
      <c r="P532" s="235" t="s">
        <v>201</v>
      </c>
      <c r="Q532" s="168" t="s">
        <v>1349</v>
      </c>
      <c r="R532" s="169"/>
      <c r="S532" s="39"/>
      <c r="T532" s="119" t="s">
        <v>1342</v>
      </c>
      <c r="U532" s="258"/>
      <c r="V532" s="262"/>
      <c r="W532" s="258">
        <f t="shared" si="159"/>
        <v>0</v>
      </c>
      <c r="X532" s="45" t="s">
        <v>1351</v>
      </c>
      <c r="Y532" s="43" t="s">
        <v>1715</v>
      </c>
      <c r="Z532" s="43"/>
      <c r="AA532" s="43"/>
      <c r="AB532" s="43"/>
      <c r="AC532" s="43"/>
    </row>
    <row r="533" spans="1:29" ht="12.9" customHeight="1">
      <c r="A533" s="272">
        <v>45728</v>
      </c>
      <c r="B533" s="111" t="s">
        <v>3654</v>
      </c>
      <c r="C533" s="111" t="s">
        <v>1354</v>
      </c>
      <c r="D533" s="111" t="s">
        <v>1509</v>
      </c>
      <c r="E533" s="111"/>
      <c r="F533" s="111">
        <v>1</v>
      </c>
      <c r="G533" s="111"/>
      <c r="H533" s="111">
        <v>15</v>
      </c>
      <c r="I533" s="116">
        <v>460</v>
      </c>
      <c r="J533" s="118"/>
      <c r="K533" s="33"/>
      <c r="L533" s="44">
        <f t="shared" si="160"/>
        <v>1</v>
      </c>
      <c r="M533" s="33" t="str">
        <f t="shared" si="157"/>
        <v>45728Container q'ty</v>
      </c>
      <c r="N533" s="33" t="str">
        <f t="shared" si="158"/>
        <v>45728bulk</v>
      </c>
      <c r="O533" s="39">
        <v>200</v>
      </c>
      <c r="P533" s="235" t="s">
        <v>201</v>
      </c>
      <c r="Q533" s="168" t="s">
        <v>1349</v>
      </c>
      <c r="R533" s="169"/>
      <c r="S533" s="39"/>
      <c r="T533" s="119" t="s">
        <v>1342</v>
      </c>
      <c r="U533" s="258"/>
      <c r="V533" s="262"/>
      <c r="W533" s="258">
        <f t="shared" si="159"/>
        <v>0</v>
      </c>
      <c r="X533" s="45" t="s">
        <v>416</v>
      </c>
      <c r="Y533" s="43"/>
      <c r="Z533" s="43"/>
      <c r="AA533" s="43"/>
      <c r="AB533" s="43"/>
      <c r="AC533" s="43"/>
    </row>
    <row r="534" spans="1:29" ht="12.9" customHeight="1">
      <c r="A534" s="272">
        <v>45729</v>
      </c>
      <c r="B534" s="111" t="s">
        <v>195</v>
      </c>
      <c r="C534" s="111" t="s">
        <v>1654</v>
      </c>
      <c r="D534" s="111" t="s">
        <v>1567</v>
      </c>
      <c r="E534" s="111"/>
      <c r="F534" s="111">
        <v>1</v>
      </c>
      <c r="G534" s="111"/>
      <c r="H534" s="111">
        <v>10</v>
      </c>
      <c r="I534" s="111">
        <v>10</v>
      </c>
      <c r="J534" s="118"/>
      <c r="K534" s="33"/>
      <c r="L534" s="44">
        <f t="shared" si="160"/>
        <v>1</v>
      </c>
      <c r="M534" s="33" t="str">
        <f t="shared" ref="M534:M562" si="161">A534&amp;$O$1</f>
        <v>45729Container q'ty</v>
      </c>
      <c r="N534" s="33" t="str">
        <f t="shared" ref="N534:N562" si="162">A534&amp;P534</f>
        <v xml:space="preserve">45729Pallet </v>
      </c>
      <c r="O534" s="39">
        <v>20</v>
      </c>
      <c r="P534" s="33" t="s">
        <v>202</v>
      </c>
      <c r="Q534" s="168" t="s">
        <v>1569</v>
      </c>
      <c r="R534" s="169"/>
      <c r="S534" s="39"/>
      <c r="T534" s="119" t="s">
        <v>1563</v>
      </c>
      <c r="U534" s="258"/>
      <c r="V534" s="262"/>
      <c r="W534" s="258">
        <f t="shared" ref="W534:W562" si="163">IFERROR(U534/V534,0)</f>
        <v>0</v>
      </c>
      <c r="X534" s="45"/>
      <c r="Y534" s="43"/>
      <c r="Z534" s="43"/>
      <c r="AA534" s="43"/>
      <c r="AB534" s="43"/>
      <c r="AC534" s="43"/>
    </row>
    <row r="535" spans="1:29" ht="12.9" customHeight="1">
      <c r="A535" s="272">
        <v>45729</v>
      </c>
      <c r="B535" s="111" t="s">
        <v>195</v>
      </c>
      <c r="C535" s="111" t="s">
        <v>1654</v>
      </c>
      <c r="D535" s="111" t="s">
        <v>1567</v>
      </c>
      <c r="E535" s="111"/>
      <c r="F535" s="151"/>
      <c r="G535" s="111"/>
      <c r="H535" s="111">
        <v>10</v>
      </c>
      <c r="I535" s="111">
        <v>10</v>
      </c>
      <c r="J535" s="118"/>
      <c r="K535" s="33"/>
      <c r="L535" s="44">
        <f t="shared" si="160"/>
        <v>0</v>
      </c>
      <c r="M535" s="33" t="str">
        <f t="shared" si="161"/>
        <v>45729Container q'ty</v>
      </c>
      <c r="N535" s="33" t="str">
        <f t="shared" si="162"/>
        <v xml:space="preserve">45729Pallet </v>
      </c>
      <c r="O535" s="39"/>
      <c r="P535" s="33" t="s">
        <v>202</v>
      </c>
      <c r="Q535" s="168" t="s">
        <v>1570</v>
      </c>
      <c r="R535" s="169"/>
      <c r="S535" s="39"/>
      <c r="T535" s="119" t="s">
        <v>1563</v>
      </c>
      <c r="U535" s="258"/>
      <c r="V535" s="262"/>
      <c r="W535" s="258">
        <f t="shared" si="163"/>
        <v>0</v>
      </c>
      <c r="X535" s="45"/>
      <c r="Y535" s="43"/>
      <c r="Z535" s="43"/>
      <c r="AA535" s="43"/>
      <c r="AB535" s="43"/>
      <c r="AC535" s="43"/>
    </row>
    <row r="536" spans="1:29" ht="12.9" customHeight="1">
      <c r="A536" s="272">
        <v>45729</v>
      </c>
      <c r="B536" s="111" t="s">
        <v>195</v>
      </c>
      <c r="C536" s="111" t="s">
        <v>1655</v>
      </c>
      <c r="D536" s="111" t="s">
        <v>1568</v>
      </c>
      <c r="E536" s="111"/>
      <c r="F536" s="111">
        <v>1</v>
      </c>
      <c r="G536" s="111"/>
      <c r="H536" s="111">
        <v>20</v>
      </c>
      <c r="I536" s="111">
        <v>20</v>
      </c>
      <c r="J536" s="118"/>
      <c r="K536" s="33"/>
      <c r="L536" s="44">
        <f t="shared" si="160"/>
        <v>1</v>
      </c>
      <c r="M536" s="33" t="str">
        <f t="shared" si="161"/>
        <v>45729Container q'ty</v>
      </c>
      <c r="N536" s="33" t="str">
        <f t="shared" si="162"/>
        <v xml:space="preserve">45729Pallet </v>
      </c>
      <c r="O536" s="39">
        <v>20</v>
      </c>
      <c r="P536" s="33" t="s">
        <v>202</v>
      </c>
      <c r="Q536" s="168" t="s">
        <v>1570</v>
      </c>
      <c r="R536" s="169"/>
      <c r="S536" s="39"/>
      <c r="T536" s="119" t="s">
        <v>1563</v>
      </c>
      <c r="U536" s="258"/>
      <c r="V536" s="262"/>
      <c r="W536" s="258">
        <f t="shared" si="163"/>
        <v>0</v>
      </c>
      <c r="X536" s="45"/>
      <c r="Y536" s="43"/>
      <c r="Z536" s="43"/>
      <c r="AA536" s="43"/>
      <c r="AB536" s="43"/>
      <c r="AC536" s="43"/>
    </row>
    <row r="537" spans="1:29" ht="12.9" customHeight="1">
      <c r="A537" s="272">
        <v>45729</v>
      </c>
      <c r="B537" s="111" t="s">
        <v>195</v>
      </c>
      <c r="C537" s="111" t="s">
        <v>1656</v>
      </c>
      <c r="D537" s="111" t="s">
        <v>1557</v>
      </c>
      <c r="E537" s="111"/>
      <c r="F537" s="111">
        <v>1</v>
      </c>
      <c r="G537" s="111"/>
      <c r="H537" s="111">
        <v>20</v>
      </c>
      <c r="I537" s="111">
        <v>20</v>
      </c>
      <c r="J537" s="118"/>
      <c r="K537" s="33"/>
      <c r="L537" s="44">
        <f t="shared" si="160"/>
        <v>1</v>
      </c>
      <c r="M537" s="33" t="str">
        <f t="shared" si="161"/>
        <v>45729Container q'ty</v>
      </c>
      <c r="N537" s="33" t="str">
        <f t="shared" si="162"/>
        <v xml:space="preserve">45729Pallet </v>
      </c>
      <c r="O537" s="39">
        <v>20</v>
      </c>
      <c r="P537" s="33" t="s">
        <v>202</v>
      </c>
      <c r="Q537" s="168" t="s">
        <v>1561</v>
      </c>
      <c r="R537" s="169"/>
      <c r="S537" s="39"/>
      <c r="T537" s="119" t="s">
        <v>1563</v>
      </c>
      <c r="U537" s="258"/>
      <c r="V537" s="262"/>
      <c r="W537" s="258">
        <f t="shared" si="163"/>
        <v>0</v>
      </c>
      <c r="X537" s="45"/>
      <c r="Y537" s="43"/>
      <c r="Z537" s="43"/>
      <c r="AA537" s="43"/>
      <c r="AB537" s="43"/>
      <c r="AC537" s="43"/>
    </row>
    <row r="538" spans="1:29" ht="12.9" customHeight="1">
      <c r="A538" s="272">
        <v>45729</v>
      </c>
      <c r="B538" s="111" t="s">
        <v>195</v>
      </c>
      <c r="C538" s="111" t="s">
        <v>1657</v>
      </c>
      <c r="D538" s="111" t="s">
        <v>1558</v>
      </c>
      <c r="E538" s="111"/>
      <c r="F538" s="111">
        <v>1</v>
      </c>
      <c r="G538" s="111"/>
      <c r="H538" s="111">
        <v>20</v>
      </c>
      <c r="I538" s="111">
        <v>20</v>
      </c>
      <c r="J538" s="118"/>
      <c r="K538" s="33"/>
      <c r="L538" s="44">
        <f t="shared" si="160"/>
        <v>1</v>
      </c>
      <c r="M538" s="33" t="str">
        <f t="shared" si="161"/>
        <v>45729Container q'ty</v>
      </c>
      <c r="N538" s="33" t="str">
        <f t="shared" si="162"/>
        <v xml:space="preserve">45729Pallet </v>
      </c>
      <c r="O538" s="39">
        <v>20</v>
      </c>
      <c r="P538" s="33" t="s">
        <v>202</v>
      </c>
      <c r="Q538" s="168" t="s">
        <v>1561</v>
      </c>
      <c r="R538" s="169"/>
      <c r="S538" s="39"/>
      <c r="T538" s="119" t="s">
        <v>1563</v>
      </c>
      <c r="U538" s="258"/>
      <c r="V538" s="262"/>
      <c r="W538" s="258">
        <f t="shared" si="163"/>
        <v>0</v>
      </c>
      <c r="X538" s="45"/>
      <c r="Y538" s="43"/>
      <c r="Z538" s="43"/>
      <c r="AA538" s="43"/>
      <c r="AB538" s="43"/>
      <c r="AC538" s="43"/>
    </row>
    <row r="539" spans="1:29" ht="12.9" customHeight="1">
      <c r="A539" s="272">
        <v>45729</v>
      </c>
      <c r="B539" s="111" t="s">
        <v>195</v>
      </c>
      <c r="C539" s="111" t="s">
        <v>1658</v>
      </c>
      <c r="D539" s="111" t="s">
        <v>1559</v>
      </c>
      <c r="E539" s="111"/>
      <c r="F539" s="111">
        <v>1</v>
      </c>
      <c r="G539" s="111"/>
      <c r="H539" s="111">
        <v>20</v>
      </c>
      <c r="I539" s="111">
        <v>20</v>
      </c>
      <c r="J539" s="118"/>
      <c r="K539" s="33"/>
      <c r="L539" s="44">
        <f t="shared" si="160"/>
        <v>1</v>
      </c>
      <c r="M539" s="33" t="str">
        <f t="shared" si="161"/>
        <v>45729Container q'ty</v>
      </c>
      <c r="N539" s="33" t="str">
        <f t="shared" si="162"/>
        <v xml:space="preserve">45729Pallet </v>
      </c>
      <c r="O539" s="39">
        <v>20</v>
      </c>
      <c r="P539" s="33" t="s">
        <v>202</v>
      </c>
      <c r="Q539" s="168" t="s">
        <v>1561</v>
      </c>
      <c r="R539" s="169"/>
      <c r="S539" s="39"/>
      <c r="T539" s="119" t="s">
        <v>1563</v>
      </c>
      <c r="U539" s="258"/>
      <c r="V539" s="262"/>
      <c r="W539" s="258">
        <f t="shared" si="163"/>
        <v>0</v>
      </c>
      <c r="X539" s="45"/>
      <c r="Y539" s="43"/>
      <c r="Z539" s="43"/>
      <c r="AA539" s="43"/>
      <c r="AB539" s="43"/>
      <c r="AC539" s="43"/>
    </row>
    <row r="540" spans="1:29" ht="12.9" customHeight="1">
      <c r="A540" s="272">
        <v>45729</v>
      </c>
      <c r="B540" s="111" t="s">
        <v>195</v>
      </c>
      <c r="C540" s="111" t="s">
        <v>1659</v>
      </c>
      <c r="D540" s="111" t="s">
        <v>1560</v>
      </c>
      <c r="E540" s="111"/>
      <c r="F540" s="111">
        <v>1</v>
      </c>
      <c r="G540" s="111"/>
      <c r="H540" s="111">
        <v>20</v>
      </c>
      <c r="I540" s="111">
        <v>20</v>
      </c>
      <c r="J540" s="118"/>
      <c r="K540" s="33"/>
      <c r="L540" s="44">
        <f t="shared" si="160"/>
        <v>1</v>
      </c>
      <c r="M540" s="33" t="str">
        <f t="shared" si="161"/>
        <v>45729Container q'ty</v>
      </c>
      <c r="N540" s="33" t="str">
        <f t="shared" si="162"/>
        <v xml:space="preserve">45729Pallet </v>
      </c>
      <c r="O540" s="39">
        <v>20</v>
      </c>
      <c r="P540" s="33" t="s">
        <v>202</v>
      </c>
      <c r="Q540" s="168" t="s">
        <v>1562</v>
      </c>
      <c r="R540" s="169"/>
      <c r="S540" s="39"/>
      <c r="T540" s="119" t="s">
        <v>1563</v>
      </c>
      <c r="U540" s="258"/>
      <c r="V540" s="262"/>
      <c r="W540" s="258">
        <f t="shared" si="163"/>
        <v>0</v>
      </c>
      <c r="X540" s="45"/>
      <c r="Y540" s="43"/>
      <c r="Z540" s="43"/>
      <c r="AA540" s="43"/>
      <c r="AB540" s="43"/>
      <c r="AC540" s="43"/>
    </row>
    <row r="541" spans="1:29" ht="12.9" customHeight="1">
      <c r="A541" s="272">
        <v>45729</v>
      </c>
      <c r="B541" s="111" t="s">
        <v>3654</v>
      </c>
      <c r="C541" s="111" t="s">
        <v>1355</v>
      </c>
      <c r="D541" s="111" t="s">
        <v>1510</v>
      </c>
      <c r="E541" s="111"/>
      <c r="F541" s="111">
        <v>1</v>
      </c>
      <c r="G541" s="111"/>
      <c r="H541" s="111">
        <v>15</v>
      </c>
      <c r="I541" s="116">
        <v>460</v>
      </c>
      <c r="J541" s="118"/>
      <c r="K541" s="33"/>
      <c r="L541" s="44">
        <f t="shared" si="160"/>
        <v>1</v>
      </c>
      <c r="M541" s="33" t="str">
        <f t="shared" si="161"/>
        <v>45729Container q'ty</v>
      </c>
      <c r="N541" s="33" t="str">
        <f t="shared" si="162"/>
        <v>45729bulk</v>
      </c>
      <c r="O541" s="39">
        <v>220</v>
      </c>
      <c r="P541" s="235" t="s">
        <v>201</v>
      </c>
      <c r="Q541" s="168" t="s">
        <v>1349</v>
      </c>
      <c r="R541" s="169"/>
      <c r="S541" s="39"/>
      <c r="T541" s="119" t="s">
        <v>1342</v>
      </c>
      <c r="U541" s="258"/>
      <c r="V541" s="262"/>
      <c r="W541" s="258">
        <f t="shared" si="163"/>
        <v>0</v>
      </c>
      <c r="X541" s="45"/>
      <c r="Y541" s="43"/>
      <c r="Z541" s="43"/>
      <c r="AA541" s="43"/>
      <c r="AB541" s="43"/>
      <c r="AC541" s="43"/>
    </row>
    <row r="542" spans="1:29" ht="12.9" customHeight="1">
      <c r="A542" s="272">
        <v>45729</v>
      </c>
      <c r="B542" s="111" t="s">
        <v>3654</v>
      </c>
      <c r="C542" s="111" t="s">
        <v>1356</v>
      </c>
      <c r="D542" s="111" t="s">
        <v>1511</v>
      </c>
      <c r="E542" s="111"/>
      <c r="F542" s="111">
        <v>1</v>
      </c>
      <c r="G542" s="111"/>
      <c r="H542" s="111">
        <v>15</v>
      </c>
      <c r="I542" s="116">
        <v>460</v>
      </c>
      <c r="J542" s="118"/>
      <c r="K542" s="33"/>
      <c r="L542" s="44">
        <f t="shared" si="160"/>
        <v>1</v>
      </c>
      <c r="M542" s="33" t="str">
        <f t="shared" si="161"/>
        <v>45729Container q'ty</v>
      </c>
      <c r="N542" s="33" t="str">
        <f t="shared" si="162"/>
        <v>45729bulk</v>
      </c>
      <c r="O542" s="39">
        <v>220</v>
      </c>
      <c r="P542" s="235" t="s">
        <v>201</v>
      </c>
      <c r="Q542" s="168" t="s">
        <v>1349</v>
      </c>
      <c r="R542" s="169"/>
      <c r="S542" s="39"/>
      <c r="T542" s="119" t="s">
        <v>1342</v>
      </c>
      <c r="U542" s="258"/>
      <c r="V542" s="262"/>
      <c r="W542" s="258">
        <f t="shared" si="163"/>
        <v>0</v>
      </c>
      <c r="X542" s="45"/>
      <c r="Y542" s="43" t="s">
        <v>1717</v>
      </c>
      <c r="Z542" s="43"/>
      <c r="AA542" s="43"/>
      <c r="AB542" s="43"/>
      <c r="AC542" s="43"/>
    </row>
    <row r="543" spans="1:29" ht="12.9" customHeight="1">
      <c r="A543" s="272">
        <v>45729</v>
      </c>
      <c r="B543" s="111" t="s">
        <v>151</v>
      </c>
      <c r="C543" s="111" t="s">
        <v>1721</v>
      </c>
      <c r="D543" s="111" t="s">
        <v>1722</v>
      </c>
      <c r="E543" s="111">
        <v>1</v>
      </c>
      <c r="F543" s="111"/>
      <c r="G543" s="111"/>
      <c r="H543" s="111">
        <v>56</v>
      </c>
      <c r="I543" s="116">
        <v>672</v>
      </c>
      <c r="J543" s="118"/>
      <c r="K543" s="33"/>
      <c r="L543" s="44">
        <f t="shared" si="160"/>
        <v>1</v>
      </c>
      <c r="M543" s="33" t="str">
        <f t="shared" si="161"/>
        <v>45729Container q'ty</v>
      </c>
      <c r="N543" s="33" t="str">
        <f t="shared" si="162"/>
        <v>45729bulk</v>
      </c>
      <c r="O543" s="39">
        <v>120</v>
      </c>
      <c r="P543" s="235" t="s">
        <v>201</v>
      </c>
      <c r="Q543" s="168" t="s">
        <v>1719</v>
      </c>
      <c r="R543" s="169"/>
      <c r="S543" s="39"/>
      <c r="T543" s="119" t="s">
        <v>1718</v>
      </c>
      <c r="U543" s="258">
        <v>3428</v>
      </c>
      <c r="V543" s="262">
        <v>672</v>
      </c>
      <c r="W543" s="258">
        <f t="shared" si="163"/>
        <v>5.1011904761904763</v>
      </c>
      <c r="X543" s="45" t="s">
        <v>1720</v>
      </c>
      <c r="Y543" s="43"/>
      <c r="Z543" s="43"/>
      <c r="AA543" s="43"/>
      <c r="AB543" s="43"/>
      <c r="AC543" s="43"/>
    </row>
    <row r="544" spans="1:29" ht="12.9" customHeight="1">
      <c r="A544" s="272">
        <v>45729</v>
      </c>
      <c r="B544" s="111" t="s">
        <v>151</v>
      </c>
      <c r="C544" s="111" t="s">
        <v>1728</v>
      </c>
      <c r="D544" s="111"/>
      <c r="E544" s="111"/>
      <c r="F544" s="111"/>
      <c r="G544" s="111">
        <v>1</v>
      </c>
      <c r="H544" s="111">
        <v>7</v>
      </c>
      <c r="I544" s="116">
        <v>216</v>
      </c>
      <c r="J544" s="118"/>
      <c r="K544" s="33"/>
      <c r="L544" s="44">
        <f t="shared" si="160"/>
        <v>0</v>
      </c>
      <c r="M544" s="33" t="str">
        <f t="shared" si="161"/>
        <v>45729Container q'ty</v>
      </c>
      <c r="N544" s="33" t="str">
        <f t="shared" si="162"/>
        <v xml:space="preserve">45729Pallet </v>
      </c>
      <c r="O544" s="39">
        <v>5</v>
      </c>
      <c r="P544" s="33" t="s">
        <v>202</v>
      </c>
      <c r="Q544" s="168" t="s">
        <v>1727</v>
      </c>
      <c r="R544" s="169"/>
      <c r="S544" s="39"/>
      <c r="T544" s="119" t="s">
        <v>1726</v>
      </c>
      <c r="U544" s="258"/>
      <c r="V544" s="262"/>
      <c r="W544" s="258">
        <f t="shared" si="163"/>
        <v>0</v>
      </c>
      <c r="X544" s="45" t="s">
        <v>1729</v>
      </c>
      <c r="Y544" s="43"/>
      <c r="Z544" s="43"/>
      <c r="AA544" s="43"/>
      <c r="AB544" s="43"/>
      <c r="AC544" s="43"/>
    </row>
    <row r="545" spans="1:29" ht="12.9" customHeight="1">
      <c r="A545" s="272">
        <v>45730</v>
      </c>
      <c r="B545" s="111" t="s">
        <v>195</v>
      </c>
      <c r="C545" s="111" t="s">
        <v>1660</v>
      </c>
      <c r="D545" s="111" t="s">
        <v>1571</v>
      </c>
      <c r="E545" s="111"/>
      <c r="F545" s="111">
        <v>1</v>
      </c>
      <c r="G545" s="111"/>
      <c r="H545" s="111">
        <v>20</v>
      </c>
      <c r="I545" s="111">
        <v>20</v>
      </c>
      <c r="J545" s="118"/>
      <c r="K545" s="33"/>
      <c r="L545" s="44">
        <f t="shared" si="160"/>
        <v>1</v>
      </c>
      <c r="M545" s="33" t="str">
        <f t="shared" si="161"/>
        <v>45730Container q'ty</v>
      </c>
      <c r="N545" s="33" t="str">
        <f t="shared" si="162"/>
        <v xml:space="preserve">45730Pallet </v>
      </c>
      <c r="O545" s="39">
        <v>20</v>
      </c>
      <c r="P545" s="33" t="s">
        <v>202</v>
      </c>
      <c r="Q545" s="168" t="s">
        <v>1556</v>
      </c>
      <c r="R545" s="169"/>
      <c r="S545" s="39"/>
      <c r="T545" s="119" t="s">
        <v>1563</v>
      </c>
      <c r="U545" s="258"/>
      <c r="V545" s="262"/>
      <c r="W545" s="258">
        <f t="shared" si="163"/>
        <v>0</v>
      </c>
      <c r="X545" s="45"/>
      <c r="Y545" s="43"/>
      <c r="Z545" s="43"/>
      <c r="AA545" s="43"/>
      <c r="AB545" s="43"/>
      <c r="AC545" s="43"/>
    </row>
    <row r="546" spans="1:29" ht="12.9" customHeight="1">
      <c r="A546" s="272">
        <v>45730</v>
      </c>
      <c r="B546" s="111" t="s">
        <v>195</v>
      </c>
      <c r="C546" s="111" t="s">
        <v>1661</v>
      </c>
      <c r="D546" s="111" t="s">
        <v>1572</v>
      </c>
      <c r="E546" s="111"/>
      <c r="F546" s="111">
        <v>1</v>
      </c>
      <c r="G546" s="111"/>
      <c r="H546" s="111">
        <v>20</v>
      </c>
      <c r="I546" s="111">
        <v>20</v>
      </c>
      <c r="J546" s="118"/>
      <c r="K546" s="33"/>
      <c r="L546" s="44">
        <f t="shared" si="160"/>
        <v>1</v>
      </c>
      <c r="M546" s="33" t="str">
        <f t="shared" si="161"/>
        <v>45730Container q'ty</v>
      </c>
      <c r="N546" s="33" t="str">
        <f t="shared" si="162"/>
        <v xml:space="preserve">45730Pallet </v>
      </c>
      <c r="O546" s="39">
        <v>20</v>
      </c>
      <c r="P546" s="33" t="s">
        <v>202</v>
      </c>
      <c r="Q546" s="168" t="s">
        <v>1570</v>
      </c>
      <c r="R546" s="169"/>
      <c r="S546" s="39"/>
      <c r="T546" s="119" t="s">
        <v>1563</v>
      </c>
      <c r="U546" s="258"/>
      <c r="V546" s="262"/>
      <c r="W546" s="258">
        <f t="shared" si="163"/>
        <v>0</v>
      </c>
      <c r="X546" s="45"/>
      <c r="Y546" s="43"/>
      <c r="Z546" s="43"/>
      <c r="AA546" s="43"/>
      <c r="AB546" s="43"/>
      <c r="AC546" s="43"/>
    </row>
    <row r="547" spans="1:29" ht="12.9" customHeight="1">
      <c r="A547" s="272">
        <v>45730</v>
      </c>
      <c r="B547" s="111" t="s">
        <v>195</v>
      </c>
      <c r="C547" s="111" t="s">
        <v>1753</v>
      </c>
      <c r="D547" s="111" t="s">
        <v>1676</v>
      </c>
      <c r="E547" s="111"/>
      <c r="F547" s="111">
        <v>1</v>
      </c>
      <c r="G547" s="111"/>
      <c r="H547" s="111">
        <v>7</v>
      </c>
      <c r="I547" s="111">
        <v>7</v>
      </c>
      <c r="J547" s="118"/>
      <c r="K547" s="33"/>
      <c r="L547" s="44">
        <f t="shared" si="160"/>
        <v>1</v>
      </c>
      <c r="M547" s="33" t="str">
        <f t="shared" si="161"/>
        <v>45730Container q'ty</v>
      </c>
      <c r="N547" s="33" t="str">
        <f t="shared" si="162"/>
        <v xml:space="preserve">45730Pallet </v>
      </c>
      <c r="O547" s="39">
        <v>20</v>
      </c>
      <c r="P547" s="33" t="s">
        <v>202</v>
      </c>
      <c r="Q547" s="168" t="s">
        <v>1673</v>
      </c>
      <c r="R547" s="169"/>
      <c r="S547" s="39"/>
      <c r="T547" s="119" t="s">
        <v>1752</v>
      </c>
      <c r="U547" s="258"/>
      <c r="V547" s="262"/>
      <c r="W547" s="258">
        <f t="shared" si="163"/>
        <v>0</v>
      </c>
      <c r="X547" s="45"/>
      <c r="Y547" s="43"/>
      <c r="Z547" s="43"/>
      <c r="AA547" s="43"/>
      <c r="AB547" s="43"/>
      <c r="AC547" s="43"/>
    </row>
    <row r="548" spans="1:29" ht="12.9" customHeight="1">
      <c r="A548" s="272">
        <v>45730</v>
      </c>
      <c r="B548" s="111" t="s">
        <v>195</v>
      </c>
      <c r="C548" s="111" t="s">
        <v>1753</v>
      </c>
      <c r="D548" s="111" t="s">
        <v>1676</v>
      </c>
      <c r="E548" s="111"/>
      <c r="F548" s="151"/>
      <c r="G548" s="111"/>
      <c r="H548" s="111">
        <v>3</v>
      </c>
      <c r="I548" s="111">
        <v>3</v>
      </c>
      <c r="J548" s="118"/>
      <c r="K548" s="33"/>
      <c r="L548" s="44">
        <f t="shared" si="160"/>
        <v>0</v>
      </c>
      <c r="M548" s="33" t="str">
        <f t="shared" si="161"/>
        <v>45730Container q'ty</v>
      </c>
      <c r="N548" s="33" t="str">
        <f t="shared" si="162"/>
        <v xml:space="preserve">45730Pallet </v>
      </c>
      <c r="O548" s="39"/>
      <c r="P548" s="33" t="s">
        <v>202</v>
      </c>
      <c r="Q548" s="168" t="s">
        <v>1681</v>
      </c>
      <c r="R548" s="169"/>
      <c r="S548" s="39"/>
      <c r="T548" s="119" t="s">
        <v>1688</v>
      </c>
      <c r="U548" s="258"/>
      <c r="V548" s="262"/>
      <c r="W548" s="258">
        <f t="shared" si="163"/>
        <v>0</v>
      </c>
      <c r="X548" s="45"/>
      <c r="Y548" s="43"/>
      <c r="Z548" s="43"/>
      <c r="AA548" s="43"/>
      <c r="AB548" s="43"/>
      <c r="AC548" s="43"/>
    </row>
    <row r="549" spans="1:29" ht="12.9" customHeight="1">
      <c r="A549" s="272">
        <v>45730</v>
      </c>
      <c r="B549" s="111" t="s">
        <v>195</v>
      </c>
      <c r="C549" s="111" t="s">
        <v>1753</v>
      </c>
      <c r="D549" s="111" t="s">
        <v>1676</v>
      </c>
      <c r="E549" s="111"/>
      <c r="F549" s="151"/>
      <c r="G549" s="111"/>
      <c r="H549" s="111">
        <v>10</v>
      </c>
      <c r="I549" s="111">
        <v>10</v>
      </c>
      <c r="J549" s="118"/>
      <c r="K549" s="33"/>
      <c r="L549" s="44">
        <f t="shared" si="160"/>
        <v>0</v>
      </c>
      <c r="M549" s="33" t="str">
        <f t="shared" si="161"/>
        <v>45730Container q'ty</v>
      </c>
      <c r="N549" s="33" t="str">
        <f t="shared" si="162"/>
        <v xml:space="preserve">45730Pallet </v>
      </c>
      <c r="O549" s="39"/>
      <c r="P549" s="33" t="s">
        <v>202</v>
      </c>
      <c r="Q549" s="168" t="s">
        <v>1682</v>
      </c>
      <c r="R549" s="169"/>
      <c r="S549" s="39"/>
      <c r="T549" s="119" t="s">
        <v>1688</v>
      </c>
      <c r="U549" s="258"/>
      <c r="V549" s="262"/>
      <c r="W549" s="258">
        <f t="shared" si="163"/>
        <v>0</v>
      </c>
      <c r="X549" s="45"/>
      <c r="Y549" s="43"/>
      <c r="Z549" s="43"/>
      <c r="AA549" s="43"/>
      <c r="AB549" s="43"/>
      <c r="AC549" s="43"/>
    </row>
    <row r="550" spans="1:29" ht="12.9" customHeight="1">
      <c r="A550" s="272">
        <v>45730</v>
      </c>
      <c r="B550" s="111" t="s">
        <v>195</v>
      </c>
      <c r="C550" s="111" t="s">
        <v>1755</v>
      </c>
      <c r="D550" s="111" t="s">
        <v>1677</v>
      </c>
      <c r="E550" s="111"/>
      <c r="F550" s="111">
        <v>1</v>
      </c>
      <c r="G550" s="111"/>
      <c r="H550" s="111">
        <v>18</v>
      </c>
      <c r="I550" s="111">
        <v>18</v>
      </c>
      <c r="J550" s="118"/>
      <c r="K550" s="33"/>
      <c r="L550" s="44">
        <f t="shared" si="160"/>
        <v>1</v>
      </c>
      <c r="M550" s="33" t="str">
        <f t="shared" si="161"/>
        <v>45730Container q'ty</v>
      </c>
      <c r="N550" s="33" t="str">
        <f t="shared" si="162"/>
        <v xml:space="preserve">45730Pallet </v>
      </c>
      <c r="O550" s="39">
        <v>20</v>
      </c>
      <c r="P550" s="33" t="s">
        <v>202</v>
      </c>
      <c r="Q550" s="168" t="s">
        <v>1683</v>
      </c>
      <c r="R550" s="169"/>
      <c r="S550" s="39"/>
      <c r="T550" s="119" t="s">
        <v>1754</v>
      </c>
      <c r="U550" s="258"/>
      <c r="V550" s="262"/>
      <c r="W550" s="258">
        <f t="shared" si="163"/>
        <v>0</v>
      </c>
      <c r="X550" s="45"/>
      <c r="Y550" s="43"/>
      <c r="Z550" s="43"/>
      <c r="AA550" s="43"/>
      <c r="AB550" s="43"/>
      <c r="AC550" s="43"/>
    </row>
    <row r="551" spans="1:29" ht="12.9" customHeight="1">
      <c r="A551" s="272">
        <v>45730</v>
      </c>
      <c r="B551" s="111" t="s">
        <v>195</v>
      </c>
      <c r="C551" s="111" t="s">
        <v>1755</v>
      </c>
      <c r="D551" s="111" t="s">
        <v>1677</v>
      </c>
      <c r="E551" s="111"/>
      <c r="F551" s="151"/>
      <c r="G551" s="111"/>
      <c r="H551" s="111">
        <v>2</v>
      </c>
      <c r="I551" s="111">
        <v>2</v>
      </c>
      <c r="J551" s="118"/>
      <c r="K551" s="33"/>
      <c r="L551" s="44">
        <f t="shared" si="160"/>
        <v>0</v>
      </c>
      <c r="M551" s="33" t="str">
        <f t="shared" si="161"/>
        <v>45730Container q'ty</v>
      </c>
      <c r="N551" s="33" t="str">
        <f t="shared" si="162"/>
        <v xml:space="preserve">45730Pallet </v>
      </c>
      <c r="O551" s="39"/>
      <c r="P551" s="33" t="s">
        <v>202</v>
      </c>
      <c r="Q551" s="168" t="s">
        <v>1684</v>
      </c>
      <c r="R551" s="169"/>
      <c r="S551" s="39"/>
      <c r="T551" s="119" t="s">
        <v>1689</v>
      </c>
      <c r="U551" s="258"/>
      <c r="V551" s="262"/>
      <c r="W551" s="258">
        <f t="shared" si="163"/>
        <v>0</v>
      </c>
      <c r="X551" s="45"/>
      <c r="Y551" s="43"/>
      <c r="Z551" s="43"/>
      <c r="AA551" s="43"/>
      <c r="AB551" s="43"/>
      <c r="AC551" s="43"/>
    </row>
    <row r="552" spans="1:29" ht="12.9" customHeight="1">
      <c r="A552" s="272">
        <v>45730</v>
      </c>
      <c r="B552" s="111" t="s">
        <v>195</v>
      </c>
      <c r="C552" s="111" t="s">
        <v>1757</v>
      </c>
      <c r="D552" s="111" t="s">
        <v>1678</v>
      </c>
      <c r="E552" s="111"/>
      <c r="F552" s="111">
        <v>1</v>
      </c>
      <c r="G552" s="111"/>
      <c r="H552" s="111">
        <v>10</v>
      </c>
      <c r="I552" s="111">
        <v>10</v>
      </c>
      <c r="J552" s="118"/>
      <c r="K552" s="33"/>
      <c r="L552" s="44">
        <f t="shared" si="160"/>
        <v>1</v>
      </c>
      <c r="M552" s="33" t="str">
        <f t="shared" si="161"/>
        <v>45730Container q'ty</v>
      </c>
      <c r="N552" s="33" t="str">
        <f t="shared" si="162"/>
        <v xml:space="preserve">45730Pallet </v>
      </c>
      <c r="O552" s="39">
        <v>20</v>
      </c>
      <c r="P552" s="33" t="s">
        <v>202</v>
      </c>
      <c r="Q552" s="168" t="s">
        <v>1685</v>
      </c>
      <c r="R552" s="169"/>
      <c r="S552" s="39"/>
      <c r="T552" s="119" t="s">
        <v>1756</v>
      </c>
      <c r="U552" s="258"/>
      <c r="V552" s="262"/>
      <c r="W552" s="258">
        <f t="shared" si="163"/>
        <v>0</v>
      </c>
      <c r="X552" s="45"/>
      <c r="Y552" s="43"/>
      <c r="Z552" s="43"/>
      <c r="AA552" s="43"/>
      <c r="AB552" s="43"/>
      <c r="AC552" s="43"/>
    </row>
    <row r="553" spans="1:29" ht="12.9" customHeight="1">
      <c r="A553" s="272">
        <v>45730</v>
      </c>
      <c r="B553" s="111" t="s">
        <v>195</v>
      </c>
      <c r="C553" s="111" t="s">
        <v>1759</v>
      </c>
      <c r="D553" s="111" t="s">
        <v>1679</v>
      </c>
      <c r="E553" s="111">
        <v>1</v>
      </c>
      <c r="F553" s="111"/>
      <c r="G553" s="111"/>
      <c r="H553" s="111">
        <v>10</v>
      </c>
      <c r="I553" s="111">
        <v>10</v>
      </c>
      <c r="J553" s="118"/>
      <c r="K553" s="33"/>
      <c r="L553" s="44">
        <f t="shared" si="160"/>
        <v>1</v>
      </c>
      <c r="M553" s="33" t="str">
        <f t="shared" si="161"/>
        <v>45730Container q'ty</v>
      </c>
      <c r="N553" s="33" t="str">
        <f t="shared" si="162"/>
        <v xml:space="preserve">45730Pallet </v>
      </c>
      <c r="O553" s="39">
        <v>20</v>
      </c>
      <c r="P553" s="33" t="s">
        <v>202</v>
      </c>
      <c r="Q553" s="168" t="s">
        <v>1686</v>
      </c>
      <c r="R553" s="169"/>
      <c r="S553" s="39"/>
      <c r="T553" s="119" t="s">
        <v>1758</v>
      </c>
      <c r="U553" s="258"/>
      <c r="V553" s="262"/>
      <c r="W553" s="258">
        <f t="shared" si="163"/>
        <v>0</v>
      </c>
      <c r="X553" s="45"/>
      <c r="Y553" s="43"/>
      <c r="Z553" s="43"/>
      <c r="AA553" s="43"/>
      <c r="AB553" s="43"/>
      <c r="AC553" s="43"/>
    </row>
    <row r="554" spans="1:29" ht="12.9" customHeight="1">
      <c r="A554" s="272">
        <v>45730</v>
      </c>
      <c r="B554" s="111" t="s">
        <v>195</v>
      </c>
      <c r="C554" s="111" t="s">
        <v>1759</v>
      </c>
      <c r="D554" s="111" t="s">
        <v>1680</v>
      </c>
      <c r="E554" s="151"/>
      <c r="F554" s="111"/>
      <c r="G554" s="111"/>
      <c r="H554" s="111">
        <v>10</v>
      </c>
      <c r="I554" s="111">
        <v>10</v>
      </c>
      <c r="J554" s="118"/>
      <c r="K554" s="33"/>
      <c r="L554" s="44">
        <f t="shared" si="160"/>
        <v>0</v>
      </c>
      <c r="M554" s="33" t="str">
        <f t="shared" si="161"/>
        <v>45730Container q'ty</v>
      </c>
      <c r="N554" s="33" t="str">
        <f t="shared" si="162"/>
        <v xml:space="preserve">45730Pallet </v>
      </c>
      <c r="O554" s="39"/>
      <c r="P554" s="33" t="s">
        <v>202</v>
      </c>
      <c r="Q554" s="168" t="s">
        <v>1687</v>
      </c>
      <c r="R554" s="169"/>
      <c r="S554" s="39"/>
      <c r="T554" s="119" t="s">
        <v>1690</v>
      </c>
      <c r="U554" s="258"/>
      <c r="V554" s="262"/>
      <c r="W554" s="258">
        <f t="shared" si="163"/>
        <v>0</v>
      </c>
      <c r="X554" s="45"/>
      <c r="Y554" s="43"/>
      <c r="Z554" s="43"/>
      <c r="AA554" s="43"/>
      <c r="AB554" s="43"/>
      <c r="AC554" s="43"/>
    </row>
    <row r="555" spans="1:29" ht="12.9" customHeight="1">
      <c r="A555" s="272">
        <v>45730</v>
      </c>
      <c r="B555" s="111" t="s">
        <v>220</v>
      </c>
      <c r="C555" s="111" t="s">
        <v>1810</v>
      </c>
      <c r="D555" s="190" t="s">
        <v>1811</v>
      </c>
      <c r="E555" s="111"/>
      <c r="F555" s="111">
        <v>1</v>
      </c>
      <c r="G555" s="111"/>
      <c r="H555" s="111">
        <v>0</v>
      </c>
      <c r="I555" s="111"/>
      <c r="J555" s="118">
        <v>399</v>
      </c>
      <c r="K555" s="33"/>
      <c r="L555" s="44">
        <f t="shared" si="160"/>
        <v>1</v>
      </c>
      <c r="M555" s="33" t="str">
        <f t="shared" si="161"/>
        <v>45730Container q'ty</v>
      </c>
      <c r="N555" s="33" t="str">
        <f t="shared" si="162"/>
        <v>45730bulk</v>
      </c>
      <c r="O555" s="39">
        <v>40</v>
      </c>
      <c r="P555" s="235" t="s">
        <v>201</v>
      </c>
      <c r="Q555" s="168" t="s">
        <v>221</v>
      </c>
      <c r="R555" s="169"/>
      <c r="S555" s="39"/>
      <c r="T555" s="119" t="s">
        <v>1812</v>
      </c>
      <c r="U555" s="258">
        <v>3530</v>
      </c>
      <c r="V555" s="262">
        <v>399</v>
      </c>
      <c r="W555" s="258">
        <f t="shared" si="163"/>
        <v>8.8471177944862163</v>
      </c>
      <c r="X555" s="45"/>
      <c r="Y555" s="43"/>
      <c r="Z555" s="43"/>
      <c r="AA555" s="43"/>
      <c r="AB555" s="43"/>
      <c r="AC555" s="43"/>
    </row>
    <row r="556" spans="1:29" ht="12.9" customHeight="1">
      <c r="A556" s="272">
        <v>45733</v>
      </c>
      <c r="B556" s="111" t="s">
        <v>195</v>
      </c>
      <c r="C556" s="111" t="s">
        <v>1855</v>
      </c>
      <c r="D556" s="111" t="s">
        <v>1760</v>
      </c>
      <c r="E556" s="111">
        <v>1</v>
      </c>
      <c r="F556" s="111"/>
      <c r="G556" s="111"/>
      <c r="H556" s="111">
        <v>16</v>
      </c>
      <c r="I556" s="111">
        <v>16</v>
      </c>
      <c r="J556" s="118"/>
      <c r="K556" s="33"/>
      <c r="L556" s="44">
        <f t="shared" si="160"/>
        <v>1</v>
      </c>
      <c r="M556" s="33" t="str">
        <f t="shared" si="161"/>
        <v>45733Container q'ty</v>
      </c>
      <c r="N556" s="33" t="str">
        <f t="shared" si="162"/>
        <v xml:space="preserve">45733Pallet </v>
      </c>
      <c r="O556" s="39">
        <v>40</v>
      </c>
      <c r="P556" s="33" t="s">
        <v>202</v>
      </c>
      <c r="Q556" s="168" t="s">
        <v>1762</v>
      </c>
      <c r="R556" s="169"/>
      <c r="S556" s="39"/>
      <c r="T556" s="119" t="s">
        <v>1854</v>
      </c>
      <c r="U556" s="258"/>
      <c r="V556" s="262"/>
      <c r="W556" s="258">
        <f t="shared" si="163"/>
        <v>0</v>
      </c>
      <c r="X556" s="45"/>
      <c r="Y556" s="43"/>
      <c r="Z556" s="43"/>
      <c r="AA556" s="43"/>
      <c r="AB556" s="43"/>
      <c r="AC556" s="43"/>
    </row>
    <row r="557" spans="1:29" ht="12.9" customHeight="1">
      <c r="A557" s="272">
        <v>45733</v>
      </c>
      <c r="B557" s="111" t="s">
        <v>1768</v>
      </c>
      <c r="C557" s="111" t="s">
        <v>1855</v>
      </c>
      <c r="D557" s="111" t="s">
        <v>1760</v>
      </c>
      <c r="E557" s="151"/>
      <c r="F557" s="111"/>
      <c r="G557" s="111"/>
      <c r="H557" s="111">
        <v>15</v>
      </c>
      <c r="I557" s="111">
        <v>15</v>
      </c>
      <c r="J557" s="118"/>
      <c r="K557" s="33"/>
      <c r="L557" s="44">
        <f t="shared" si="160"/>
        <v>0</v>
      </c>
      <c r="M557" s="33" t="str">
        <f t="shared" si="161"/>
        <v>45733Container q'ty</v>
      </c>
      <c r="N557" s="33" t="str">
        <f t="shared" si="162"/>
        <v xml:space="preserve">45733Pallet </v>
      </c>
      <c r="O557" s="39"/>
      <c r="P557" s="33" t="s">
        <v>202</v>
      </c>
      <c r="Q557" s="168" t="s">
        <v>1763</v>
      </c>
      <c r="R557" s="169"/>
      <c r="S557" s="39"/>
      <c r="T557" s="119" t="s">
        <v>1766</v>
      </c>
      <c r="U557" s="258"/>
      <c r="V557" s="262"/>
      <c r="W557" s="258">
        <f t="shared" si="163"/>
        <v>0</v>
      </c>
      <c r="X557" s="45"/>
      <c r="Y557" s="43"/>
      <c r="Z557" s="43"/>
      <c r="AA557" s="43"/>
      <c r="AB557" s="43"/>
      <c r="AC557" s="43"/>
    </row>
    <row r="558" spans="1:29" ht="12.9" customHeight="1">
      <c r="A558" s="272">
        <v>45733</v>
      </c>
      <c r="B558" s="111" t="s">
        <v>1768</v>
      </c>
      <c r="C558" s="111" t="s">
        <v>1855</v>
      </c>
      <c r="D558" s="111" t="s">
        <v>1760</v>
      </c>
      <c r="E558" s="151"/>
      <c r="F558" s="111"/>
      <c r="G558" s="111"/>
      <c r="H558" s="111">
        <v>3</v>
      </c>
      <c r="I558" s="111">
        <v>3</v>
      </c>
      <c r="J558" s="118"/>
      <c r="K558" s="33"/>
      <c r="L558" s="44">
        <f t="shared" si="160"/>
        <v>0</v>
      </c>
      <c r="M558" s="33" t="str">
        <f t="shared" si="161"/>
        <v>45733Container q'ty</v>
      </c>
      <c r="N558" s="33" t="str">
        <f t="shared" si="162"/>
        <v xml:space="preserve">45733Pallet </v>
      </c>
      <c r="O558" s="39"/>
      <c r="P558" s="33" t="s">
        <v>202</v>
      </c>
      <c r="Q558" s="168" t="s">
        <v>1764</v>
      </c>
      <c r="R558" s="169"/>
      <c r="S558" s="39"/>
      <c r="T558" s="119" t="s">
        <v>1766</v>
      </c>
      <c r="U558" s="258"/>
      <c r="V558" s="262"/>
      <c r="W558" s="258">
        <f t="shared" si="163"/>
        <v>0</v>
      </c>
      <c r="X558" s="45"/>
      <c r="Y558" s="43"/>
      <c r="Z558" s="43"/>
      <c r="AA558" s="43"/>
      <c r="AB558" s="43"/>
      <c r="AC558" s="43"/>
    </row>
    <row r="559" spans="1:29" ht="12.9" customHeight="1">
      <c r="A559" s="272">
        <v>45733</v>
      </c>
      <c r="B559" s="111" t="s">
        <v>1768</v>
      </c>
      <c r="C559" s="111" t="s">
        <v>1855</v>
      </c>
      <c r="D559" s="111" t="s">
        <v>1760</v>
      </c>
      <c r="E559" s="151"/>
      <c r="F559" s="111"/>
      <c r="G559" s="111"/>
      <c r="H559" s="111">
        <v>5</v>
      </c>
      <c r="I559" s="111">
        <v>5</v>
      </c>
      <c r="J559" s="118"/>
      <c r="K559" s="33"/>
      <c r="L559" s="44">
        <f t="shared" si="160"/>
        <v>0</v>
      </c>
      <c r="M559" s="33" t="str">
        <f t="shared" si="161"/>
        <v>45733Container q'ty</v>
      </c>
      <c r="N559" s="33" t="str">
        <f t="shared" si="162"/>
        <v xml:space="preserve">45733Pallet </v>
      </c>
      <c r="O559" s="39"/>
      <c r="P559" s="33" t="s">
        <v>202</v>
      </c>
      <c r="Q559" s="168" t="s">
        <v>1765</v>
      </c>
      <c r="R559" s="169"/>
      <c r="S559" s="39"/>
      <c r="T559" s="119" t="s">
        <v>1766</v>
      </c>
      <c r="U559" s="258"/>
      <c r="V559" s="262"/>
      <c r="W559" s="258">
        <f t="shared" si="163"/>
        <v>0</v>
      </c>
      <c r="X559" s="45"/>
      <c r="Y559" s="43"/>
      <c r="Z559" s="43"/>
      <c r="AA559" s="43"/>
      <c r="AB559" s="43"/>
      <c r="AC559" s="43"/>
    </row>
    <row r="560" spans="1:29" ht="12.9" customHeight="1">
      <c r="A560" s="272">
        <v>45733</v>
      </c>
      <c r="B560" s="111" t="s">
        <v>1768</v>
      </c>
      <c r="C560" s="111" t="s">
        <v>1857</v>
      </c>
      <c r="D560" s="111" t="s">
        <v>1761</v>
      </c>
      <c r="E560" s="111">
        <v>1</v>
      </c>
      <c r="F560" s="111"/>
      <c r="G560" s="111"/>
      <c r="H560" s="111">
        <v>25</v>
      </c>
      <c r="I560" s="111">
        <v>25</v>
      </c>
      <c r="J560" s="118"/>
      <c r="K560" s="33"/>
      <c r="L560" s="44">
        <f t="shared" si="160"/>
        <v>1</v>
      </c>
      <c r="M560" s="33" t="str">
        <f t="shared" si="161"/>
        <v>45733Container q'ty</v>
      </c>
      <c r="N560" s="33" t="str">
        <f t="shared" si="162"/>
        <v xml:space="preserve">45733Pallet </v>
      </c>
      <c r="O560" s="39">
        <v>40</v>
      </c>
      <c r="P560" s="33" t="s">
        <v>202</v>
      </c>
      <c r="Q560" s="168" t="s">
        <v>1762</v>
      </c>
      <c r="R560" s="169"/>
      <c r="S560" s="39"/>
      <c r="T560" s="119" t="s">
        <v>1856</v>
      </c>
      <c r="U560" s="258"/>
      <c r="V560" s="262"/>
      <c r="W560" s="258">
        <f t="shared" si="163"/>
        <v>0</v>
      </c>
      <c r="X560" s="45"/>
      <c r="Y560" s="43"/>
      <c r="Z560" s="43"/>
      <c r="AA560" s="43"/>
      <c r="AB560" s="43"/>
      <c r="AC560" s="43"/>
    </row>
    <row r="561" spans="1:29" ht="12.9" customHeight="1">
      <c r="A561" s="272">
        <v>45733</v>
      </c>
      <c r="B561" s="111" t="s">
        <v>1768</v>
      </c>
      <c r="C561" s="111" t="s">
        <v>1857</v>
      </c>
      <c r="D561" s="111" t="s">
        <v>1761</v>
      </c>
      <c r="E561" s="151"/>
      <c r="F561" s="111"/>
      <c r="G561" s="111"/>
      <c r="H561" s="111">
        <v>10</v>
      </c>
      <c r="I561" s="111">
        <v>10</v>
      </c>
      <c r="J561" s="118"/>
      <c r="K561" s="33"/>
      <c r="L561" s="44">
        <f t="shared" si="160"/>
        <v>0</v>
      </c>
      <c r="M561" s="33" t="str">
        <f t="shared" si="161"/>
        <v>45733Container q'ty</v>
      </c>
      <c r="N561" s="33" t="str">
        <f t="shared" si="162"/>
        <v xml:space="preserve">45733Pallet </v>
      </c>
      <c r="O561" s="39"/>
      <c r="P561" s="33" t="s">
        <v>202</v>
      </c>
      <c r="Q561" s="168" t="s">
        <v>1763</v>
      </c>
      <c r="R561" s="169"/>
      <c r="S561" s="39"/>
      <c r="T561" s="119" t="s">
        <v>1767</v>
      </c>
      <c r="U561" s="258"/>
      <c r="V561" s="262"/>
      <c r="W561" s="258">
        <f t="shared" si="163"/>
        <v>0</v>
      </c>
      <c r="X561" s="45"/>
      <c r="Y561" s="43"/>
      <c r="Z561" s="43"/>
      <c r="AA561" s="43"/>
      <c r="AB561" s="43"/>
      <c r="AC561" s="43"/>
    </row>
    <row r="562" spans="1:29" ht="12.9" customHeight="1">
      <c r="A562" s="272">
        <v>45733</v>
      </c>
      <c r="B562" s="111" t="s">
        <v>383</v>
      </c>
      <c r="C562" s="111" t="s">
        <v>1851</v>
      </c>
      <c r="D562" s="275" t="s">
        <v>1852</v>
      </c>
      <c r="E562" s="111"/>
      <c r="F562" s="111">
        <v>1</v>
      </c>
      <c r="G562" s="111"/>
      <c r="H562" s="111">
        <v>16</v>
      </c>
      <c r="I562" s="117">
        <v>460</v>
      </c>
      <c r="J562" s="118"/>
      <c r="K562" s="33"/>
      <c r="L562" s="44">
        <f t="shared" si="160"/>
        <v>1</v>
      </c>
      <c r="M562" s="33" t="str">
        <f t="shared" si="161"/>
        <v>45733Container q'ty</v>
      </c>
      <c r="N562" s="33" t="str">
        <f t="shared" si="162"/>
        <v>45733bulk</v>
      </c>
      <c r="O562" s="39">
        <v>240</v>
      </c>
      <c r="P562" s="235" t="s">
        <v>201</v>
      </c>
      <c r="Q562" s="168" t="s">
        <v>1850</v>
      </c>
      <c r="R562" s="169"/>
      <c r="S562" s="39"/>
      <c r="T562" s="119" t="s">
        <v>1849</v>
      </c>
      <c r="U562" s="258">
        <v>3772</v>
      </c>
      <c r="V562" s="262">
        <v>460</v>
      </c>
      <c r="W562" s="258">
        <f t="shared" si="163"/>
        <v>8.1999999999999993</v>
      </c>
      <c r="X562" s="45"/>
      <c r="Y562" s="43"/>
      <c r="Z562" s="43"/>
      <c r="AA562" s="43"/>
      <c r="AB562" s="43"/>
      <c r="AC562" s="43"/>
    </row>
    <row r="563" spans="1:29" ht="12.9" customHeight="1">
      <c r="A563" s="272">
        <v>45733</v>
      </c>
      <c r="B563" s="111" t="s">
        <v>3501</v>
      </c>
      <c r="C563" s="111" t="s">
        <v>1702</v>
      </c>
      <c r="D563" s="190" t="s">
        <v>1703</v>
      </c>
      <c r="E563" s="111"/>
      <c r="F563" s="111">
        <v>1</v>
      </c>
      <c r="G563" s="111"/>
      <c r="H563" s="111">
        <v>20</v>
      </c>
      <c r="I563" s="116"/>
      <c r="J563" s="118">
        <v>20</v>
      </c>
      <c r="K563" s="33"/>
      <c r="L563" s="44">
        <f t="shared" si="160"/>
        <v>1</v>
      </c>
      <c r="M563" s="33" t="str">
        <f t="shared" ref="M563:M570" si="164">A563&amp;$O$1</f>
        <v>45733Container q'ty</v>
      </c>
      <c r="N563" s="33" t="str">
        <f t="shared" ref="N563:N570" si="165">A563&amp;P563</f>
        <v xml:space="preserve">45733Pallet </v>
      </c>
      <c r="O563" s="39">
        <v>20</v>
      </c>
      <c r="P563" s="33" t="s">
        <v>202</v>
      </c>
      <c r="Q563" s="168" t="s">
        <v>1848</v>
      </c>
      <c r="R563" s="169"/>
      <c r="S563" s="39"/>
      <c r="T563" s="119" t="s">
        <v>1701</v>
      </c>
      <c r="U563" s="258"/>
      <c r="V563" s="262"/>
      <c r="W563" s="258">
        <f t="shared" ref="W563:W570" si="166">IFERROR(U563/V563,0)</f>
        <v>0</v>
      </c>
      <c r="X563" s="45" t="s">
        <v>1830</v>
      </c>
      <c r="Y563" s="233" t="s">
        <v>1831</v>
      </c>
      <c r="Z563" s="43" t="s">
        <v>1843</v>
      </c>
      <c r="AA563" s="43"/>
      <c r="AB563" s="43"/>
      <c r="AC563" s="43"/>
    </row>
    <row r="564" spans="1:29" ht="12.9" customHeight="1">
      <c r="A564" s="272">
        <v>45733</v>
      </c>
      <c r="B564" s="111" t="s">
        <v>3495</v>
      </c>
      <c r="C564" s="111" t="s">
        <v>1820</v>
      </c>
      <c r="D564" s="111" t="s">
        <v>1823</v>
      </c>
      <c r="E564" s="111"/>
      <c r="F564" s="111">
        <v>1</v>
      </c>
      <c r="G564" s="111"/>
      <c r="H564" s="111">
        <v>20</v>
      </c>
      <c r="I564" s="116"/>
      <c r="J564" s="118">
        <v>20</v>
      </c>
      <c r="K564" s="33"/>
      <c r="L564" s="44">
        <f t="shared" ref="L564:L570" si="167">SUM(E564:F564)</f>
        <v>1</v>
      </c>
      <c r="M564" s="33" t="str">
        <f t="shared" si="164"/>
        <v>45733Container q'ty</v>
      </c>
      <c r="N564" s="33" t="str">
        <f t="shared" si="165"/>
        <v xml:space="preserve">45733Pallet </v>
      </c>
      <c r="O564" s="39">
        <v>20</v>
      </c>
      <c r="P564" s="33" t="s">
        <v>202</v>
      </c>
      <c r="Q564" s="168" t="s">
        <v>319</v>
      </c>
      <c r="R564" s="169"/>
      <c r="S564" s="39"/>
      <c r="T564" s="119" t="s">
        <v>1819</v>
      </c>
      <c r="U564" s="258"/>
      <c r="V564" s="262"/>
      <c r="W564" s="258">
        <f t="shared" si="166"/>
        <v>0</v>
      </c>
      <c r="X564" s="45" t="s">
        <v>1340</v>
      </c>
      <c r="Y564" s="43" t="s">
        <v>922</v>
      </c>
      <c r="Z564" s="43"/>
      <c r="AA564" s="43"/>
      <c r="AB564" s="43"/>
      <c r="AC564" s="43"/>
    </row>
    <row r="565" spans="1:29" ht="12.9" customHeight="1">
      <c r="A565" s="272">
        <v>45733</v>
      </c>
      <c r="B565" s="111" t="s">
        <v>3495</v>
      </c>
      <c r="C565" s="111" t="s">
        <v>1821</v>
      </c>
      <c r="D565" s="111" t="s">
        <v>1824</v>
      </c>
      <c r="E565" s="111"/>
      <c r="F565" s="111">
        <v>1</v>
      </c>
      <c r="G565" s="111"/>
      <c r="H565" s="111">
        <v>20</v>
      </c>
      <c r="I565" s="116"/>
      <c r="J565" s="118">
        <v>20</v>
      </c>
      <c r="K565" s="33"/>
      <c r="L565" s="44">
        <f t="shared" si="167"/>
        <v>1</v>
      </c>
      <c r="M565" s="33" t="str">
        <f t="shared" si="164"/>
        <v>45733Container q'ty</v>
      </c>
      <c r="N565" s="33" t="str">
        <f t="shared" si="165"/>
        <v xml:space="preserve">45733Pallet </v>
      </c>
      <c r="O565" s="39">
        <v>20</v>
      </c>
      <c r="P565" s="33" t="s">
        <v>202</v>
      </c>
      <c r="Q565" s="168" t="s">
        <v>1339</v>
      </c>
      <c r="R565" s="169"/>
      <c r="S565" s="39"/>
      <c r="T565" s="119" t="s">
        <v>1819</v>
      </c>
      <c r="U565" s="258"/>
      <c r="V565" s="262"/>
      <c r="W565" s="258">
        <f t="shared" si="166"/>
        <v>0</v>
      </c>
      <c r="X565" s="45" t="s">
        <v>1341</v>
      </c>
      <c r="Y565" s="43" t="s">
        <v>1844</v>
      </c>
      <c r="Z565" s="43"/>
      <c r="AA565" s="43"/>
      <c r="AB565" s="43"/>
      <c r="AC565" s="43"/>
    </row>
    <row r="566" spans="1:29" ht="12.9" customHeight="1">
      <c r="A566" s="272">
        <v>45733</v>
      </c>
      <c r="B566" s="111" t="s">
        <v>244</v>
      </c>
      <c r="C566" s="111" t="s">
        <v>1859</v>
      </c>
      <c r="D566" s="111" t="s">
        <v>1864</v>
      </c>
      <c r="E566" s="111"/>
      <c r="F566" s="111">
        <v>1</v>
      </c>
      <c r="G566" s="111"/>
      <c r="H566" s="111">
        <v>20</v>
      </c>
      <c r="I566" s="116">
        <v>20</v>
      </c>
      <c r="J566" s="118"/>
      <c r="K566" s="33"/>
      <c r="L566" s="44">
        <f t="shared" si="167"/>
        <v>1</v>
      </c>
      <c r="M566" s="33" t="str">
        <f t="shared" si="164"/>
        <v>45733Container q'ty</v>
      </c>
      <c r="N566" s="33" t="str">
        <f t="shared" si="165"/>
        <v xml:space="preserve">45733Pallet </v>
      </c>
      <c r="O566" s="39">
        <v>20</v>
      </c>
      <c r="P566" s="33" t="s">
        <v>202</v>
      </c>
      <c r="Q566" s="168" t="s">
        <v>786</v>
      </c>
      <c r="R566" s="169"/>
      <c r="S566" s="39"/>
      <c r="T566" s="119" t="s">
        <v>1817</v>
      </c>
      <c r="U566" s="258"/>
      <c r="V566" s="262"/>
      <c r="W566" s="258">
        <f t="shared" si="166"/>
        <v>0</v>
      </c>
      <c r="X566" s="45" t="s">
        <v>1697</v>
      </c>
      <c r="Y566" s="43"/>
      <c r="Z566" s="43"/>
      <c r="AA566" s="43"/>
      <c r="AB566" s="43"/>
      <c r="AC566" s="43"/>
    </row>
    <row r="567" spans="1:29" ht="12.9" customHeight="1">
      <c r="A567" s="272">
        <v>45733</v>
      </c>
      <c r="B567" s="111" t="s">
        <v>244</v>
      </c>
      <c r="C567" s="111" t="s">
        <v>1872</v>
      </c>
      <c r="D567" s="111" t="s">
        <v>1877</v>
      </c>
      <c r="E567" s="111"/>
      <c r="F567" s="111">
        <v>1</v>
      </c>
      <c r="G567" s="111"/>
      <c r="H567" s="111">
        <v>20</v>
      </c>
      <c r="I567" s="116">
        <v>20</v>
      </c>
      <c r="J567" s="118"/>
      <c r="K567" s="33"/>
      <c r="L567" s="44">
        <f t="shared" si="167"/>
        <v>1</v>
      </c>
      <c r="M567" s="33" t="str">
        <f t="shared" si="164"/>
        <v>45733Container q'ty</v>
      </c>
      <c r="N567" s="33" t="str">
        <f t="shared" si="165"/>
        <v xml:space="preserve">45733Pallet </v>
      </c>
      <c r="O567" s="39">
        <v>20</v>
      </c>
      <c r="P567" s="33" t="s">
        <v>202</v>
      </c>
      <c r="Q567" s="168" t="s">
        <v>786</v>
      </c>
      <c r="R567" s="169"/>
      <c r="S567" s="39"/>
      <c r="T567" s="119" t="s">
        <v>1817</v>
      </c>
      <c r="U567" s="258"/>
      <c r="V567" s="262"/>
      <c r="W567" s="258">
        <f t="shared" si="166"/>
        <v>0</v>
      </c>
      <c r="X567" s="45"/>
      <c r="Y567" s="43"/>
      <c r="Z567" s="43"/>
      <c r="AA567" s="43"/>
      <c r="AB567" s="43"/>
      <c r="AC567" s="43"/>
    </row>
    <row r="568" spans="1:29" ht="12.9" customHeight="1">
      <c r="A568" s="272">
        <v>45733</v>
      </c>
      <c r="B568" s="111" t="s">
        <v>244</v>
      </c>
      <c r="C568" s="111" t="s">
        <v>1858</v>
      </c>
      <c r="D568" s="111" t="s">
        <v>1863</v>
      </c>
      <c r="E568" s="111"/>
      <c r="F568" s="111">
        <v>1</v>
      </c>
      <c r="G568" s="111"/>
      <c r="H568" s="111">
        <v>20</v>
      </c>
      <c r="I568" s="116">
        <v>20</v>
      </c>
      <c r="J568" s="118"/>
      <c r="K568" s="33"/>
      <c r="L568" s="44">
        <f t="shared" si="167"/>
        <v>1</v>
      </c>
      <c r="M568" s="33" t="str">
        <f t="shared" si="164"/>
        <v>45733Container q'ty</v>
      </c>
      <c r="N568" s="33" t="str">
        <f t="shared" si="165"/>
        <v xml:space="preserve">45733Pallet </v>
      </c>
      <c r="O568" s="39">
        <v>20</v>
      </c>
      <c r="P568" s="33" t="s">
        <v>202</v>
      </c>
      <c r="Q568" s="168" t="s">
        <v>786</v>
      </c>
      <c r="R568" s="169"/>
      <c r="S568" s="39"/>
      <c r="T568" s="119" t="s">
        <v>1817</v>
      </c>
      <c r="U568" s="258"/>
      <c r="V568" s="262"/>
      <c r="W568" s="258">
        <f t="shared" si="166"/>
        <v>0</v>
      </c>
      <c r="X568" s="45" t="s">
        <v>988</v>
      </c>
      <c r="Y568" s="43" t="s">
        <v>1842</v>
      </c>
      <c r="Z568" s="43"/>
      <c r="AA568" s="43"/>
      <c r="AB568" s="43"/>
      <c r="AC568" s="43"/>
    </row>
    <row r="569" spans="1:29" ht="12.9" customHeight="1">
      <c r="A569" s="272">
        <v>45733</v>
      </c>
      <c r="B569" s="111" t="s">
        <v>244</v>
      </c>
      <c r="C569" s="111" t="s">
        <v>1861</v>
      </c>
      <c r="D569" s="111" t="s">
        <v>1866</v>
      </c>
      <c r="E569" s="111"/>
      <c r="F569" s="111">
        <v>1</v>
      </c>
      <c r="G569" s="111"/>
      <c r="H569" s="111">
        <v>20</v>
      </c>
      <c r="I569" s="116">
        <v>20</v>
      </c>
      <c r="J569" s="118"/>
      <c r="K569" s="33"/>
      <c r="L569" s="44">
        <f t="shared" si="167"/>
        <v>1</v>
      </c>
      <c r="M569" s="33" t="str">
        <f t="shared" si="164"/>
        <v>45733Container q'ty</v>
      </c>
      <c r="N569" s="33" t="str">
        <f t="shared" si="165"/>
        <v xml:space="preserve">45733Pallet </v>
      </c>
      <c r="O569" s="39">
        <v>20</v>
      </c>
      <c r="P569" s="33" t="s">
        <v>202</v>
      </c>
      <c r="Q569" s="168" t="s">
        <v>786</v>
      </c>
      <c r="R569" s="169"/>
      <c r="S569" s="39"/>
      <c r="T569" s="119" t="s">
        <v>1817</v>
      </c>
      <c r="U569" s="258"/>
      <c r="V569" s="262"/>
      <c r="W569" s="258">
        <f t="shared" si="166"/>
        <v>0</v>
      </c>
      <c r="X569" s="45"/>
      <c r="Y569" s="43"/>
      <c r="Z569" s="43"/>
      <c r="AA569" s="43"/>
      <c r="AB569" s="43"/>
      <c r="AC569" s="43"/>
    </row>
    <row r="570" spans="1:29" ht="12.9" customHeight="1">
      <c r="A570" s="272">
        <v>45733</v>
      </c>
      <c r="B570" s="111" t="s">
        <v>244</v>
      </c>
      <c r="C570" s="111" t="s">
        <v>1869</v>
      </c>
      <c r="D570" s="111" t="s">
        <v>1874</v>
      </c>
      <c r="E570" s="111"/>
      <c r="F570" s="111">
        <v>1</v>
      </c>
      <c r="G570" s="111"/>
      <c r="H570" s="111">
        <v>20</v>
      </c>
      <c r="I570" s="116">
        <v>20</v>
      </c>
      <c r="J570" s="118"/>
      <c r="K570" s="33"/>
      <c r="L570" s="44">
        <f t="shared" si="167"/>
        <v>1</v>
      </c>
      <c r="M570" s="33" t="str">
        <f t="shared" si="164"/>
        <v>45733Container q'ty</v>
      </c>
      <c r="N570" s="33" t="str">
        <f t="shared" si="165"/>
        <v xml:space="preserve">45733Pallet </v>
      </c>
      <c r="O570" s="39">
        <v>20</v>
      </c>
      <c r="P570" s="33" t="s">
        <v>202</v>
      </c>
      <c r="Q570" s="168" t="s">
        <v>786</v>
      </c>
      <c r="R570" s="169"/>
      <c r="S570" s="39"/>
      <c r="T570" s="119" t="s">
        <v>1817</v>
      </c>
      <c r="U570" s="258"/>
      <c r="V570" s="262"/>
      <c r="W570" s="258">
        <f t="shared" si="166"/>
        <v>0</v>
      </c>
      <c r="X570" s="284">
        <v>0.4375</v>
      </c>
      <c r="Y570" s="281"/>
      <c r="Z570" s="43"/>
      <c r="AA570" s="43"/>
      <c r="AB570" s="43"/>
      <c r="AC570" s="43"/>
    </row>
    <row r="571" spans="1:29" ht="12.9" customHeight="1">
      <c r="A571" s="272">
        <v>45734</v>
      </c>
      <c r="B571" s="111" t="s">
        <v>195</v>
      </c>
      <c r="C571" s="111" t="s">
        <v>1885</v>
      </c>
      <c r="D571" s="111" t="s">
        <v>1771</v>
      </c>
      <c r="E571" s="111">
        <v>1</v>
      </c>
      <c r="F571" s="111"/>
      <c r="G571" s="111"/>
      <c r="H571" s="111">
        <v>24</v>
      </c>
      <c r="I571" s="116">
        <v>1728</v>
      </c>
      <c r="J571" s="118"/>
      <c r="K571" s="33"/>
      <c r="L571" s="44">
        <f t="shared" ref="L571:L578" si="168">SUM(E571:F571)</f>
        <v>1</v>
      </c>
      <c r="M571" s="33" t="str">
        <f t="shared" ref="M571:M617" si="169">A571&amp;$O$1</f>
        <v>45734Container q'ty</v>
      </c>
      <c r="N571" s="33" t="str">
        <f t="shared" ref="N571:N617" si="170">A571&amp;P571</f>
        <v>45734bulk</v>
      </c>
      <c r="O571" s="39">
        <v>210</v>
      </c>
      <c r="P571" s="235" t="s">
        <v>201</v>
      </c>
      <c r="Q571" s="168" t="s">
        <v>1775</v>
      </c>
      <c r="R571" s="169"/>
      <c r="S571" s="39"/>
      <c r="T571" s="119" t="s">
        <v>1884</v>
      </c>
      <c r="U571" s="258">
        <v>14227.2</v>
      </c>
      <c r="V571" s="262">
        <v>1968</v>
      </c>
      <c r="W571" s="258">
        <f t="shared" ref="W571:W617" si="171">IFERROR(U571/V571,0)</f>
        <v>7.229268292682927</v>
      </c>
      <c r="X571" s="45"/>
      <c r="Y571" s="43"/>
      <c r="Z571" s="43"/>
      <c r="AA571" s="43"/>
      <c r="AB571" s="43"/>
      <c r="AC571" s="43"/>
    </row>
    <row r="572" spans="1:29" ht="12.9" customHeight="1">
      <c r="A572" s="272">
        <v>45734</v>
      </c>
      <c r="B572" s="111" t="s">
        <v>1768</v>
      </c>
      <c r="C572" s="111" t="s">
        <v>1885</v>
      </c>
      <c r="D572" s="111" t="s">
        <v>1771</v>
      </c>
      <c r="E572" s="151"/>
      <c r="F572" s="111"/>
      <c r="G572" s="111"/>
      <c r="H572" s="111">
        <v>4</v>
      </c>
      <c r="I572" s="116">
        <v>240</v>
      </c>
      <c r="J572" s="118"/>
      <c r="K572" s="33"/>
      <c r="L572" s="44">
        <f t="shared" si="168"/>
        <v>0</v>
      </c>
      <c r="M572" s="33" t="str">
        <f t="shared" si="169"/>
        <v>45734Container q'ty</v>
      </c>
      <c r="N572" s="33" t="str">
        <f t="shared" si="170"/>
        <v>45734bulk</v>
      </c>
      <c r="O572" s="39"/>
      <c r="P572" s="235" t="s">
        <v>201</v>
      </c>
      <c r="Q572" s="168" t="s">
        <v>1776</v>
      </c>
      <c r="R572" s="169"/>
      <c r="S572" s="39"/>
      <c r="T572" s="119" t="s">
        <v>1779</v>
      </c>
      <c r="U572" s="258"/>
      <c r="V572" s="262"/>
      <c r="W572" s="258">
        <f t="shared" si="171"/>
        <v>0</v>
      </c>
      <c r="X572" s="45"/>
      <c r="Y572" s="43"/>
      <c r="Z572" s="43"/>
      <c r="AA572" s="43"/>
      <c r="AB572" s="43"/>
      <c r="AC572" s="43"/>
    </row>
    <row r="573" spans="1:29" ht="12.9" customHeight="1">
      <c r="A573" s="272">
        <v>45734</v>
      </c>
      <c r="B573" s="111" t="s">
        <v>1768</v>
      </c>
      <c r="C573" s="111" t="s">
        <v>1887</v>
      </c>
      <c r="D573" s="111" t="s">
        <v>1772</v>
      </c>
      <c r="E573" s="111">
        <v>1</v>
      </c>
      <c r="F573" s="111"/>
      <c r="G573" s="111"/>
      <c r="H573" s="111">
        <v>28</v>
      </c>
      <c r="I573" s="116">
        <v>2016</v>
      </c>
      <c r="J573" s="118"/>
      <c r="K573" s="33"/>
      <c r="L573" s="44">
        <f t="shared" si="168"/>
        <v>1</v>
      </c>
      <c r="M573" s="33" t="str">
        <f t="shared" si="169"/>
        <v>45734Container q'ty</v>
      </c>
      <c r="N573" s="33" t="str">
        <f t="shared" si="170"/>
        <v>45734bulk</v>
      </c>
      <c r="O573" s="39">
        <v>240</v>
      </c>
      <c r="P573" s="235" t="s">
        <v>201</v>
      </c>
      <c r="Q573" s="168" t="s">
        <v>1777</v>
      </c>
      <c r="R573" s="169"/>
      <c r="S573" s="39"/>
      <c r="T573" s="119" t="s">
        <v>1886</v>
      </c>
      <c r="U573" s="258">
        <v>13910.4</v>
      </c>
      <c r="V573" s="262">
        <v>2016</v>
      </c>
      <c r="W573" s="258">
        <f t="shared" si="171"/>
        <v>6.8999999999999995</v>
      </c>
      <c r="X573" s="45"/>
      <c r="Y573" s="43"/>
      <c r="Z573" s="43"/>
      <c r="AA573" s="43"/>
      <c r="AB573" s="43"/>
      <c r="AC573" s="43"/>
    </row>
    <row r="574" spans="1:29" ht="12.9" customHeight="1">
      <c r="A574" s="272">
        <v>45734</v>
      </c>
      <c r="B574" s="111" t="s">
        <v>1768</v>
      </c>
      <c r="C574" s="111" t="s">
        <v>1891</v>
      </c>
      <c r="D574" s="111" t="s">
        <v>1781</v>
      </c>
      <c r="E574" s="111"/>
      <c r="F574" s="111">
        <v>1</v>
      </c>
      <c r="G574" s="111"/>
      <c r="H574" s="111">
        <v>10</v>
      </c>
      <c r="I574" s="116">
        <v>10</v>
      </c>
      <c r="J574" s="118"/>
      <c r="K574" s="33"/>
      <c r="L574" s="44">
        <f t="shared" si="168"/>
        <v>1</v>
      </c>
      <c r="M574" s="33" t="str">
        <f t="shared" si="169"/>
        <v>45734Container q'ty</v>
      </c>
      <c r="N574" s="33" t="str">
        <f t="shared" si="170"/>
        <v xml:space="preserve">45734Pallet </v>
      </c>
      <c r="O574" s="39">
        <v>20</v>
      </c>
      <c r="P574" s="33" t="s">
        <v>202</v>
      </c>
      <c r="Q574" s="168" t="s">
        <v>1786</v>
      </c>
      <c r="R574" s="169"/>
      <c r="S574" s="39"/>
      <c r="T574" s="119" t="s">
        <v>1890</v>
      </c>
      <c r="U574" s="258"/>
      <c r="V574" s="262"/>
      <c r="W574" s="258">
        <f t="shared" si="171"/>
        <v>0</v>
      </c>
      <c r="X574" s="45"/>
      <c r="Y574" s="43"/>
      <c r="Z574" s="43"/>
      <c r="AA574" s="43"/>
      <c r="AB574" s="43"/>
      <c r="AC574" s="43"/>
    </row>
    <row r="575" spans="1:29" ht="12.9" customHeight="1">
      <c r="A575" s="272">
        <v>45734</v>
      </c>
      <c r="B575" s="111" t="s">
        <v>1768</v>
      </c>
      <c r="C575" s="111" t="s">
        <v>1893</v>
      </c>
      <c r="D575" s="111" t="s">
        <v>1782</v>
      </c>
      <c r="E575" s="111"/>
      <c r="F575" s="111">
        <v>1</v>
      </c>
      <c r="G575" s="111"/>
      <c r="H575" s="111">
        <v>10</v>
      </c>
      <c r="I575" s="116">
        <v>10</v>
      </c>
      <c r="J575" s="118"/>
      <c r="K575" s="33"/>
      <c r="L575" s="44">
        <f t="shared" si="168"/>
        <v>1</v>
      </c>
      <c r="M575" s="33" t="str">
        <f t="shared" si="169"/>
        <v>45734Container q'ty</v>
      </c>
      <c r="N575" s="33" t="str">
        <f t="shared" si="170"/>
        <v xml:space="preserve">45734Pallet </v>
      </c>
      <c r="O575" s="39">
        <v>20</v>
      </c>
      <c r="P575" s="33" t="s">
        <v>202</v>
      </c>
      <c r="Q575" s="168" t="s">
        <v>1787</v>
      </c>
      <c r="R575" s="169"/>
      <c r="S575" s="39"/>
      <c r="T575" s="119" t="s">
        <v>1892</v>
      </c>
      <c r="U575" s="258"/>
      <c r="V575" s="262"/>
      <c r="W575" s="258">
        <f t="shared" si="171"/>
        <v>0</v>
      </c>
      <c r="X575" s="45"/>
      <c r="Y575" s="43"/>
      <c r="Z575" s="43"/>
      <c r="AA575" s="43"/>
      <c r="AB575" s="43"/>
      <c r="AC575" s="43"/>
    </row>
    <row r="576" spans="1:29" ht="12.9" customHeight="1">
      <c r="A576" s="272">
        <v>45734</v>
      </c>
      <c r="B576" s="111" t="s">
        <v>3495</v>
      </c>
      <c r="C576" s="111" t="s">
        <v>1822</v>
      </c>
      <c r="D576" s="111" t="s">
        <v>1825</v>
      </c>
      <c r="E576" s="111"/>
      <c r="F576" s="111">
        <v>1</v>
      </c>
      <c r="G576" s="111"/>
      <c r="H576" s="111">
        <v>20</v>
      </c>
      <c r="I576" s="116"/>
      <c r="J576" s="118">
        <v>20</v>
      </c>
      <c r="K576" s="33"/>
      <c r="L576" s="44">
        <f t="shared" si="168"/>
        <v>1</v>
      </c>
      <c r="M576" s="33" t="str">
        <f t="shared" si="169"/>
        <v>45734Container q'ty</v>
      </c>
      <c r="N576" s="33" t="str">
        <f t="shared" si="170"/>
        <v xml:space="preserve">45734Pallet </v>
      </c>
      <c r="O576" s="39">
        <v>20</v>
      </c>
      <c r="P576" s="33" t="s">
        <v>202</v>
      </c>
      <c r="Q576" s="168" t="s">
        <v>1339</v>
      </c>
      <c r="R576" s="169"/>
      <c r="S576" s="39"/>
      <c r="T576" s="119" t="s">
        <v>1819</v>
      </c>
      <c r="U576" s="258"/>
      <c r="V576" s="262"/>
      <c r="W576" s="258">
        <f t="shared" si="171"/>
        <v>0</v>
      </c>
      <c r="X576" s="45" t="s">
        <v>922</v>
      </c>
      <c r="Y576" s="43" t="s">
        <v>1832</v>
      </c>
      <c r="Z576" s="43"/>
      <c r="AA576" s="43"/>
      <c r="AB576" s="43"/>
      <c r="AC576" s="43"/>
    </row>
    <row r="577" spans="1:29" ht="12.9" customHeight="1">
      <c r="A577" s="272">
        <v>45734</v>
      </c>
      <c r="B577" s="111" t="s">
        <v>244</v>
      </c>
      <c r="C577" s="111" t="s">
        <v>1860</v>
      </c>
      <c r="D577" s="111" t="s">
        <v>1865</v>
      </c>
      <c r="E577" s="111"/>
      <c r="F577" s="111">
        <v>1</v>
      </c>
      <c r="G577" s="111"/>
      <c r="H577" s="111">
        <v>20</v>
      </c>
      <c r="I577" s="116">
        <v>20</v>
      </c>
      <c r="J577" s="118"/>
      <c r="K577" s="33"/>
      <c r="L577" s="44">
        <f t="shared" si="168"/>
        <v>1</v>
      </c>
      <c r="M577" s="33" t="str">
        <f t="shared" si="169"/>
        <v>45734Container q'ty</v>
      </c>
      <c r="N577" s="33" t="str">
        <f t="shared" si="170"/>
        <v xml:space="preserve">45734Pallet </v>
      </c>
      <c r="O577" s="39">
        <v>20</v>
      </c>
      <c r="P577" s="33" t="s">
        <v>202</v>
      </c>
      <c r="Q577" s="168" t="s">
        <v>786</v>
      </c>
      <c r="R577" s="169"/>
      <c r="S577" s="39"/>
      <c r="T577" s="119" t="s">
        <v>1817</v>
      </c>
      <c r="U577" s="258"/>
      <c r="V577" s="262"/>
      <c r="W577" s="258">
        <f t="shared" si="171"/>
        <v>0</v>
      </c>
      <c r="X577" s="45" t="s">
        <v>1915</v>
      </c>
      <c r="Y577" s="43"/>
      <c r="Z577" s="43"/>
      <c r="AA577" s="43"/>
      <c r="AB577" s="43"/>
      <c r="AC577" s="43"/>
    </row>
    <row r="578" spans="1:29" ht="12.9" customHeight="1">
      <c r="A578" s="272">
        <v>45734</v>
      </c>
      <c r="B578" s="111" t="s">
        <v>244</v>
      </c>
      <c r="C578" s="111" t="s">
        <v>1862</v>
      </c>
      <c r="D578" s="111" t="s">
        <v>1867</v>
      </c>
      <c r="E578" s="111"/>
      <c r="F578" s="111">
        <v>1</v>
      </c>
      <c r="G578" s="111"/>
      <c r="H578" s="111">
        <v>20</v>
      </c>
      <c r="I578" s="116">
        <v>20</v>
      </c>
      <c r="J578" s="118"/>
      <c r="K578" s="33"/>
      <c r="L578" s="44">
        <f t="shared" si="168"/>
        <v>1</v>
      </c>
      <c r="M578" s="33" t="str">
        <f t="shared" si="169"/>
        <v>45734Container q'ty</v>
      </c>
      <c r="N578" s="33" t="str">
        <f t="shared" si="170"/>
        <v xml:space="preserve">45734Pallet </v>
      </c>
      <c r="O578" s="39">
        <v>20</v>
      </c>
      <c r="P578" s="33" t="s">
        <v>202</v>
      </c>
      <c r="Q578" s="168" t="s">
        <v>786</v>
      </c>
      <c r="R578" s="169"/>
      <c r="S578" s="39"/>
      <c r="T578" s="119" t="s">
        <v>1817</v>
      </c>
      <c r="U578" s="258"/>
      <c r="V578" s="262"/>
      <c r="W578" s="258">
        <f t="shared" si="171"/>
        <v>0</v>
      </c>
      <c r="X578" s="45"/>
      <c r="Y578" s="43"/>
      <c r="Z578" s="43"/>
      <c r="AA578" s="43"/>
      <c r="AB578" s="43"/>
      <c r="AC578" s="43"/>
    </row>
    <row r="579" spans="1:29" ht="12.9" customHeight="1">
      <c r="A579" s="272">
        <v>45734</v>
      </c>
      <c r="B579" s="111" t="s">
        <v>244</v>
      </c>
      <c r="C579" s="111" t="s">
        <v>1868</v>
      </c>
      <c r="D579" s="111" t="s">
        <v>1873</v>
      </c>
      <c r="E579" s="111"/>
      <c r="F579" s="111">
        <v>1</v>
      </c>
      <c r="G579" s="111"/>
      <c r="H579" s="111">
        <v>20</v>
      </c>
      <c r="I579" s="116">
        <v>20</v>
      </c>
      <c r="J579" s="118"/>
      <c r="K579" s="33"/>
      <c r="L579" s="44">
        <f t="shared" ref="L579:L584" si="172">SUM(E579:F579)</f>
        <v>1</v>
      </c>
      <c r="M579" s="33" t="str">
        <f t="shared" si="169"/>
        <v>45734Container q'ty</v>
      </c>
      <c r="N579" s="33" t="str">
        <f t="shared" si="170"/>
        <v xml:space="preserve">45734Pallet </v>
      </c>
      <c r="O579" s="39">
        <v>20</v>
      </c>
      <c r="P579" s="33" t="s">
        <v>202</v>
      </c>
      <c r="Q579" s="168" t="s">
        <v>786</v>
      </c>
      <c r="R579" s="169"/>
      <c r="S579" s="39"/>
      <c r="T579" s="119" t="s">
        <v>1817</v>
      </c>
      <c r="U579" s="258"/>
      <c r="V579" s="262"/>
      <c r="W579" s="258">
        <f t="shared" si="171"/>
        <v>0</v>
      </c>
      <c r="X579" s="45" t="s">
        <v>1845</v>
      </c>
      <c r="Y579" s="43"/>
      <c r="Z579" s="43"/>
      <c r="AA579" s="43"/>
      <c r="AB579" s="43"/>
      <c r="AC579" s="43"/>
    </row>
    <row r="580" spans="1:29" ht="12.9" customHeight="1">
      <c r="A580" s="272">
        <v>45734</v>
      </c>
      <c r="B580" s="111" t="s">
        <v>244</v>
      </c>
      <c r="C580" s="111" t="s">
        <v>1870</v>
      </c>
      <c r="D580" s="111" t="s">
        <v>1875</v>
      </c>
      <c r="E580" s="111"/>
      <c r="F580" s="111">
        <v>1</v>
      </c>
      <c r="G580" s="111"/>
      <c r="H580" s="111">
        <v>20</v>
      </c>
      <c r="I580" s="116">
        <v>20</v>
      </c>
      <c r="J580" s="118"/>
      <c r="K580" s="33"/>
      <c r="L580" s="44">
        <f t="shared" si="172"/>
        <v>1</v>
      </c>
      <c r="M580" s="33" t="str">
        <f t="shared" si="169"/>
        <v>45734Container q'ty</v>
      </c>
      <c r="N580" s="33" t="str">
        <f t="shared" si="170"/>
        <v xml:space="preserve">45734Pallet </v>
      </c>
      <c r="O580" s="39">
        <v>20</v>
      </c>
      <c r="P580" s="33" t="s">
        <v>202</v>
      </c>
      <c r="Q580" s="168" t="s">
        <v>786</v>
      </c>
      <c r="R580" s="169"/>
      <c r="S580" s="39"/>
      <c r="T580" s="119" t="s">
        <v>1817</v>
      </c>
      <c r="U580" s="258"/>
      <c r="V580" s="262"/>
      <c r="W580" s="258">
        <f t="shared" si="171"/>
        <v>0</v>
      </c>
      <c r="X580" s="45" t="s">
        <v>1842</v>
      </c>
      <c r="Y580" s="43"/>
      <c r="Z580" s="43"/>
      <c r="AA580" s="43"/>
      <c r="AB580" s="43"/>
      <c r="AC580" s="43"/>
    </row>
    <row r="581" spans="1:29" ht="12.9" customHeight="1">
      <c r="A581" s="272">
        <v>45734</v>
      </c>
      <c r="B581" s="111" t="s">
        <v>244</v>
      </c>
      <c r="C581" s="111" t="s">
        <v>1871</v>
      </c>
      <c r="D581" s="111" t="s">
        <v>1876</v>
      </c>
      <c r="E581" s="111"/>
      <c r="F581" s="111">
        <v>1</v>
      </c>
      <c r="G581" s="111"/>
      <c r="H581" s="111">
        <v>20</v>
      </c>
      <c r="I581" s="116">
        <v>20</v>
      </c>
      <c r="J581" s="118"/>
      <c r="K581" s="33"/>
      <c r="L581" s="44">
        <f t="shared" si="172"/>
        <v>1</v>
      </c>
      <c r="M581" s="33" t="str">
        <f t="shared" si="169"/>
        <v>45734Container q'ty</v>
      </c>
      <c r="N581" s="33" t="str">
        <f t="shared" si="170"/>
        <v xml:space="preserve">45734Pallet </v>
      </c>
      <c r="O581" s="39">
        <v>20</v>
      </c>
      <c r="P581" s="33" t="s">
        <v>202</v>
      </c>
      <c r="Q581" s="168" t="s">
        <v>786</v>
      </c>
      <c r="R581" s="169"/>
      <c r="S581" s="39"/>
      <c r="T581" s="119" t="s">
        <v>1817</v>
      </c>
      <c r="U581" s="258"/>
      <c r="V581" s="262"/>
      <c r="W581" s="258">
        <f t="shared" si="171"/>
        <v>0</v>
      </c>
      <c r="X581" s="45"/>
      <c r="Y581" s="43"/>
      <c r="Z581" s="43"/>
      <c r="AA581" s="43"/>
      <c r="AB581" s="43"/>
      <c r="AC581" s="43"/>
    </row>
    <row r="582" spans="1:29" ht="12.9" customHeight="1">
      <c r="A582" s="272">
        <v>45734</v>
      </c>
      <c r="B582" s="111" t="s">
        <v>383</v>
      </c>
      <c r="C582" s="111" t="s">
        <v>1922</v>
      </c>
      <c r="D582" s="275" t="s">
        <v>1923</v>
      </c>
      <c r="E582" s="111"/>
      <c r="F582" s="111">
        <v>1</v>
      </c>
      <c r="G582" s="111"/>
      <c r="H582" s="111">
        <v>19</v>
      </c>
      <c r="I582" s="117">
        <v>900</v>
      </c>
      <c r="J582" s="118"/>
      <c r="K582" s="33"/>
      <c r="L582" s="44">
        <f t="shared" si="172"/>
        <v>1</v>
      </c>
      <c r="M582" s="33" t="str">
        <f t="shared" si="169"/>
        <v>45734Container q'ty</v>
      </c>
      <c r="N582" s="33" t="str">
        <f t="shared" si="170"/>
        <v>45734bulk</v>
      </c>
      <c r="O582" s="39">
        <v>240</v>
      </c>
      <c r="P582" s="235" t="s">
        <v>201</v>
      </c>
      <c r="Q582" s="168" t="s">
        <v>1919</v>
      </c>
      <c r="R582" s="169"/>
      <c r="S582" s="39"/>
      <c r="T582" s="119" t="s">
        <v>1921</v>
      </c>
      <c r="U582" s="258">
        <v>9500</v>
      </c>
      <c r="V582" s="262">
        <v>1200</v>
      </c>
      <c r="W582" s="258">
        <f t="shared" si="171"/>
        <v>7.916666666666667</v>
      </c>
      <c r="X582" s="45"/>
      <c r="Y582" s="43"/>
      <c r="Z582" s="43"/>
      <c r="AA582" s="43"/>
      <c r="AB582" s="43"/>
      <c r="AC582" s="43"/>
    </row>
    <row r="583" spans="1:29" ht="12.9" customHeight="1">
      <c r="A583" s="272">
        <v>45734</v>
      </c>
      <c r="B583" s="111" t="s">
        <v>383</v>
      </c>
      <c r="C583" s="111" t="s">
        <v>1922</v>
      </c>
      <c r="D583" s="275" t="s">
        <v>1923</v>
      </c>
      <c r="E583" s="111"/>
      <c r="F583" s="151"/>
      <c r="G583" s="111"/>
      <c r="H583" s="111">
        <v>3</v>
      </c>
      <c r="I583" s="117">
        <v>300</v>
      </c>
      <c r="J583" s="118"/>
      <c r="K583" s="33"/>
      <c r="L583" s="44">
        <f t="shared" si="172"/>
        <v>0</v>
      </c>
      <c r="M583" s="33" t="str">
        <f t="shared" si="169"/>
        <v>45734Container q'ty</v>
      </c>
      <c r="N583" s="33" t="str">
        <f t="shared" si="170"/>
        <v>45734bulk</v>
      </c>
      <c r="O583" s="39">
        <v>240</v>
      </c>
      <c r="P583" s="235" t="s">
        <v>201</v>
      </c>
      <c r="Q583" s="168" t="s">
        <v>1920</v>
      </c>
      <c r="R583" s="169"/>
      <c r="S583" s="39"/>
      <c r="T583" s="119" t="s">
        <v>1921</v>
      </c>
      <c r="U583" s="258"/>
      <c r="V583" s="262"/>
      <c r="W583" s="258">
        <f t="shared" si="171"/>
        <v>0</v>
      </c>
      <c r="X583" s="45"/>
      <c r="Y583" s="43"/>
      <c r="Z583" s="43"/>
      <c r="AA583" s="43"/>
      <c r="AB583" s="43"/>
      <c r="AC583" s="43"/>
    </row>
    <row r="584" spans="1:29" ht="12.9" customHeight="1">
      <c r="A584" s="272">
        <v>45734</v>
      </c>
      <c r="B584" s="111" t="s">
        <v>242</v>
      </c>
      <c r="C584" s="111" t="s">
        <v>402</v>
      </c>
      <c r="D584" s="111"/>
      <c r="E584" s="111"/>
      <c r="F584" s="111"/>
      <c r="G584" s="111">
        <v>1</v>
      </c>
      <c r="H584" s="111">
        <v>3</v>
      </c>
      <c r="I584" s="184"/>
      <c r="J584" s="118">
        <v>3</v>
      </c>
      <c r="K584" s="33"/>
      <c r="L584" s="44">
        <f t="shared" si="172"/>
        <v>0</v>
      </c>
      <c r="M584" s="33" t="str">
        <f t="shared" si="169"/>
        <v>45734Container q'ty</v>
      </c>
      <c r="N584" s="33" t="str">
        <f t="shared" si="170"/>
        <v xml:space="preserve">45734Pallet </v>
      </c>
      <c r="O584" s="39">
        <v>5</v>
      </c>
      <c r="P584" s="33" t="s">
        <v>202</v>
      </c>
      <c r="Q584" s="168" t="s">
        <v>1470</v>
      </c>
      <c r="R584" s="169"/>
      <c r="S584" s="39"/>
      <c r="T584" s="119" t="s">
        <v>1853</v>
      </c>
      <c r="U584" s="258"/>
      <c r="V584" s="262"/>
      <c r="W584" s="258">
        <f t="shared" si="171"/>
        <v>0</v>
      </c>
      <c r="X584" s="45"/>
      <c r="Y584" s="43"/>
      <c r="Z584" s="43"/>
      <c r="AA584" s="43"/>
      <c r="AB584" s="43"/>
      <c r="AC584" s="43"/>
    </row>
    <row r="585" spans="1:29" ht="12.9" customHeight="1">
      <c r="A585" s="272">
        <v>45734</v>
      </c>
      <c r="B585" s="111" t="s">
        <v>151</v>
      </c>
      <c r="C585" s="111" t="s">
        <v>1926</v>
      </c>
      <c r="D585" s="111"/>
      <c r="E585" s="111"/>
      <c r="F585" s="111"/>
      <c r="G585" s="111">
        <v>1</v>
      </c>
      <c r="H585" s="111">
        <v>2</v>
      </c>
      <c r="I585" s="116">
        <v>40</v>
      </c>
      <c r="J585" s="118"/>
      <c r="K585" s="33"/>
      <c r="L585" s="44">
        <f>SUM(E585:F585)</f>
        <v>0</v>
      </c>
      <c r="M585" s="33" t="str">
        <f t="shared" si="169"/>
        <v>45734Container q'ty</v>
      </c>
      <c r="N585" s="33" t="str">
        <f t="shared" si="170"/>
        <v>45734bulk</v>
      </c>
      <c r="O585" s="39">
        <v>5</v>
      </c>
      <c r="P585" s="235" t="s">
        <v>201</v>
      </c>
      <c r="Q585" s="168" t="s">
        <v>1925</v>
      </c>
      <c r="R585" s="169"/>
      <c r="S585" s="39"/>
      <c r="T585" s="119" t="s">
        <v>1924</v>
      </c>
      <c r="U585" s="258">
        <v>440</v>
      </c>
      <c r="V585" s="262">
        <v>4</v>
      </c>
      <c r="W585" s="258">
        <f t="shared" si="171"/>
        <v>110</v>
      </c>
      <c r="X585" s="45"/>
      <c r="Y585" s="43"/>
      <c r="Z585" s="43"/>
      <c r="AA585" s="43"/>
      <c r="AB585" s="43"/>
      <c r="AC585" s="43"/>
    </row>
    <row r="586" spans="1:29" ht="12.9" customHeight="1">
      <c r="A586" s="272">
        <v>45735</v>
      </c>
      <c r="B586" s="111" t="s">
        <v>195</v>
      </c>
      <c r="C586" s="111" t="s">
        <v>1889</v>
      </c>
      <c r="D586" s="111" t="s">
        <v>1789</v>
      </c>
      <c r="E586" s="111"/>
      <c r="F586" s="111">
        <v>1</v>
      </c>
      <c r="G586" s="111"/>
      <c r="H586" s="111">
        <v>6</v>
      </c>
      <c r="I586" s="116">
        <v>180</v>
      </c>
      <c r="J586" s="118"/>
      <c r="K586" s="33"/>
      <c r="L586" s="44">
        <f>SUM(E586:F586)</f>
        <v>1</v>
      </c>
      <c r="M586" s="33" t="str">
        <f t="shared" si="169"/>
        <v>45735Container q'ty</v>
      </c>
      <c r="N586" s="33" t="str">
        <f t="shared" si="170"/>
        <v>45735bulk</v>
      </c>
      <c r="O586" s="39">
        <v>180</v>
      </c>
      <c r="P586" s="235" t="s">
        <v>201</v>
      </c>
      <c r="Q586" s="168" t="s">
        <v>1783</v>
      </c>
      <c r="R586" s="169"/>
      <c r="S586" s="39"/>
      <c r="T586" s="119" t="s">
        <v>1888</v>
      </c>
      <c r="U586" s="258">
        <v>5115</v>
      </c>
      <c r="V586" s="262">
        <v>475</v>
      </c>
      <c r="W586" s="258">
        <f t="shared" si="171"/>
        <v>10.768421052631579</v>
      </c>
      <c r="X586" s="45"/>
      <c r="Y586" s="43"/>
      <c r="Z586" s="43"/>
      <c r="AA586" s="43"/>
      <c r="AB586" s="43"/>
      <c r="AC586" s="43"/>
    </row>
    <row r="587" spans="1:29" ht="12.75" customHeight="1">
      <c r="A587" s="272">
        <v>45735</v>
      </c>
      <c r="B587" s="111" t="s">
        <v>1768</v>
      </c>
      <c r="C587" s="111" t="s">
        <v>1889</v>
      </c>
      <c r="D587" s="111" t="s">
        <v>1780</v>
      </c>
      <c r="E587" s="111"/>
      <c r="F587" s="151"/>
      <c r="G587" s="111"/>
      <c r="H587" s="111">
        <v>7</v>
      </c>
      <c r="I587" s="116">
        <v>245</v>
      </c>
      <c r="J587" s="118"/>
      <c r="K587" s="33"/>
      <c r="L587" s="44">
        <f>SUM(E587:F587)</f>
        <v>0</v>
      </c>
      <c r="M587" s="33" t="str">
        <f t="shared" si="169"/>
        <v>45735Container q'ty</v>
      </c>
      <c r="N587" s="33" t="str">
        <f t="shared" si="170"/>
        <v>45735bulk</v>
      </c>
      <c r="O587" s="39"/>
      <c r="P587" s="235" t="s">
        <v>201</v>
      </c>
      <c r="Q587" s="168" t="s">
        <v>1784</v>
      </c>
      <c r="R587" s="169"/>
      <c r="S587" s="39"/>
      <c r="T587" s="119" t="s">
        <v>1788</v>
      </c>
      <c r="U587" s="258"/>
      <c r="V587" s="262"/>
      <c r="W587" s="258">
        <f t="shared" si="171"/>
        <v>0</v>
      </c>
      <c r="X587" s="45"/>
      <c r="Y587" s="43"/>
      <c r="Z587" s="43"/>
      <c r="AA587" s="43"/>
      <c r="AB587" s="43"/>
      <c r="AC587" s="43"/>
    </row>
    <row r="588" spans="1:29" ht="12.9" customHeight="1">
      <c r="A588" s="272">
        <v>45735</v>
      </c>
      <c r="B588" s="111" t="s">
        <v>1768</v>
      </c>
      <c r="C588" s="111" t="s">
        <v>1889</v>
      </c>
      <c r="D588" s="111" t="s">
        <v>1780</v>
      </c>
      <c r="E588" s="111"/>
      <c r="F588" s="151"/>
      <c r="G588" s="111"/>
      <c r="H588" s="111">
        <v>1</v>
      </c>
      <c r="I588" s="116">
        <v>50</v>
      </c>
      <c r="J588" s="118"/>
      <c r="K588" s="33"/>
      <c r="L588" s="44">
        <f>SUM(E588:F588)</f>
        <v>0</v>
      </c>
      <c r="M588" s="33" t="str">
        <f t="shared" si="169"/>
        <v>45735Container q'ty</v>
      </c>
      <c r="N588" s="33" t="str">
        <f t="shared" si="170"/>
        <v>45735bulk</v>
      </c>
      <c r="O588" s="39"/>
      <c r="P588" s="235" t="s">
        <v>201</v>
      </c>
      <c r="Q588" s="168" t="s">
        <v>1785</v>
      </c>
      <c r="R588" s="169"/>
      <c r="S588" s="39"/>
      <c r="T588" s="119" t="s">
        <v>1788</v>
      </c>
      <c r="U588" s="258"/>
      <c r="V588" s="262"/>
      <c r="W588" s="258">
        <f t="shared" si="171"/>
        <v>0</v>
      </c>
      <c r="X588" s="45"/>
      <c r="Y588" s="43"/>
      <c r="Z588" s="43"/>
      <c r="AA588" s="43"/>
      <c r="AB588" s="43"/>
      <c r="AC588" s="43"/>
    </row>
    <row r="589" spans="1:29" ht="12.9" customHeight="1">
      <c r="A589" s="272">
        <v>45735</v>
      </c>
      <c r="B589" s="111" t="s">
        <v>1768</v>
      </c>
      <c r="C589" s="111" t="s">
        <v>1929</v>
      </c>
      <c r="D589" s="111" t="s">
        <v>1769</v>
      </c>
      <c r="E589" s="111">
        <v>1</v>
      </c>
      <c r="F589" s="111"/>
      <c r="G589" s="111"/>
      <c r="H589" s="111">
        <v>10</v>
      </c>
      <c r="I589" s="111">
        <v>10</v>
      </c>
      <c r="J589" s="118"/>
      <c r="K589" s="33"/>
      <c r="L589" s="44">
        <f t="shared" ref="L589:L595" si="173">SUM(E589:F589)</f>
        <v>1</v>
      </c>
      <c r="M589" s="33" t="str">
        <f t="shared" si="169"/>
        <v>45735Container q'ty</v>
      </c>
      <c r="N589" s="33" t="str">
        <f t="shared" si="170"/>
        <v xml:space="preserve">45735Pallet </v>
      </c>
      <c r="O589" s="39">
        <v>40</v>
      </c>
      <c r="P589" s="33" t="s">
        <v>202</v>
      </c>
      <c r="Q589" s="168" t="s">
        <v>1773</v>
      </c>
      <c r="R589" s="169"/>
      <c r="S589" s="39"/>
      <c r="T589" s="119" t="s">
        <v>1883</v>
      </c>
      <c r="U589" s="258"/>
      <c r="V589" s="262"/>
      <c r="W589" s="258">
        <f t="shared" si="171"/>
        <v>0</v>
      </c>
      <c r="X589" s="45"/>
      <c r="Y589" s="43"/>
      <c r="Z589" s="43"/>
      <c r="AA589" s="43"/>
      <c r="AB589" s="43"/>
      <c r="AC589" s="43"/>
    </row>
    <row r="590" spans="1:29" ht="12.9" customHeight="1">
      <c r="A590" s="272">
        <v>45735</v>
      </c>
      <c r="B590" s="111" t="s">
        <v>1768</v>
      </c>
      <c r="C590" s="111" t="s">
        <v>1929</v>
      </c>
      <c r="D590" s="111" t="s">
        <v>1770</v>
      </c>
      <c r="E590" s="151"/>
      <c r="F590" s="111"/>
      <c r="G590" s="111"/>
      <c r="H590" s="111">
        <v>10</v>
      </c>
      <c r="I590" s="111">
        <v>10</v>
      </c>
      <c r="J590" s="118"/>
      <c r="K590" s="33"/>
      <c r="L590" s="44">
        <f t="shared" si="173"/>
        <v>0</v>
      </c>
      <c r="M590" s="33" t="str">
        <f t="shared" si="169"/>
        <v>45735Container q'ty</v>
      </c>
      <c r="N590" s="33" t="str">
        <f t="shared" si="170"/>
        <v xml:space="preserve">45735Pallet </v>
      </c>
      <c r="O590" s="39"/>
      <c r="P590" s="33" t="s">
        <v>202</v>
      </c>
      <c r="Q590" s="168" t="s">
        <v>1774</v>
      </c>
      <c r="R590" s="169"/>
      <c r="S590" s="39"/>
      <c r="T590" s="119" t="s">
        <v>1778</v>
      </c>
      <c r="U590" s="258"/>
      <c r="V590" s="262"/>
      <c r="W590" s="258">
        <f t="shared" si="171"/>
        <v>0</v>
      </c>
      <c r="X590" s="45"/>
      <c r="Y590" s="43"/>
      <c r="Z590" s="43"/>
      <c r="AA590" s="43"/>
      <c r="AB590" s="43"/>
      <c r="AC590" s="43"/>
    </row>
    <row r="591" spans="1:29" ht="12.9" customHeight="1">
      <c r="A591" s="272">
        <v>45735</v>
      </c>
      <c r="B591" s="111" t="s">
        <v>1768</v>
      </c>
      <c r="C591" s="111" t="s">
        <v>1904</v>
      </c>
      <c r="D591" s="111" t="s">
        <v>1807</v>
      </c>
      <c r="E591" s="111"/>
      <c r="F591" s="111">
        <v>1</v>
      </c>
      <c r="G591" s="111"/>
      <c r="H591" s="111">
        <v>20</v>
      </c>
      <c r="I591" s="111">
        <v>20</v>
      </c>
      <c r="J591" s="118"/>
      <c r="K591" s="33"/>
      <c r="L591" s="44">
        <f t="shared" si="173"/>
        <v>1</v>
      </c>
      <c r="M591" s="33" t="str">
        <f t="shared" si="169"/>
        <v>45735Container q'ty</v>
      </c>
      <c r="N591" s="33" t="str">
        <f t="shared" si="170"/>
        <v xml:space="preserve">45735Pallet </v>
      </c>
      <c r="O591" s="39">
        <v>20</v>
      </c>
      <c r="P591" s="33" t="s">
        <v>202</v>
      </c>
      <c r="Q591" s="168" t="s">
        <v>1795</v>
      </c>
      <c r="R591" s="169"/>
      <c r="S591" s="39"/>
      <c r="T591" s="119" t="s">
        <v>1806</v>
      </c>
      <c r="U591" s="258"/>
      <c r="V591" s="262"/>
      <c r="W591" s="258">
        <f t="shared" si="171"/>
        <v>0</v>
      </c>
      <c r="X591" s="45"/>
      <c r="Y591" s="43"/>
      <c r="Z591" s="43"/>
      <c r="AA591" s="43"/>
      <c r="AB591" s="43"/>
      <c r="AC591" s="43"/>
    </row>
    <row r="592" spans="1:29" ht="12.9" customHeight="1">
      <c r="A592" s="272">
        <v>45735</v>
      </c>
      <c r="B592" s="111" t="s">
        <v>1768</v>
      </c>
      <c r="C592" s="111" t="s">
        <v>1905</v>
      </c>
      <c r="D592" s="111" t="s">
        <v>1808</v>
      </c>
      <c r="E592" s="111"/>
      <c r="F592" s="111">
        <v>1</v>
      </c>
      <c r="G592" s="111"/>
      <c r="H592" s="111">
        <v>20</v>
      </c>
      <c r="I592" s="111">
        <v>20</v>
      </c>
      <c r="J592" s="118"/>
      <c r="K592" s="33"/>
      <c r="L592" s="44">
        <f t="shared" si="173"/>
        <v>1</v>
      </c>
      <c r="M592" s="33" t="str">
        <f t="shared" si="169"/>
        <v>45735Container q'ty</v>
      </c>
      <c r="N592" s="33" t="str">
        <f t="shared" si="170"/>
        <v xml:space="preserve">45735Pallet </v>
      </c>
      <c r="O592" s="39">
        <v>20</v>
      </c>
      <c r="P592" s="33" t="s">
        <v>202</v>
      </c>
      <c r="Q592" s="168" t="s">
        <v>1809</v>
      </c>
      <c r="R592" s="169"/>
      <c r="S592" s="39"/>
      <c r="T592" s="119" t="s">
        <v>1806</v>
      </c>
      <c r="U592" s="258"/>
      <c r="V592" s="262"/>
      <c r="W592" s="258">
        <f t="shared" si="171"/>
        <v>0</v>
      </c>
      <c r="X592" s="45"/>
      <c r="Y592" s="43"/>
      <c r="Z592" s="43"/>
      <c r="AA592" s="43"/>
      <c r="AB592" s="43"/>
      <c r="AC592" s="43"/>
    </row>
    <row r="593" spans="1:29" ht="12.9" customHeight="1">
      <c r="A593" s="272">
        <v>45735</v>
      </c>
      <c r="B593" s="111" t="s">
        <v>318</v>
      </c>
      <c r="C593" s="111" t="s">
        <v>1826</v>
      </c>
      <c r="D593" s="111" t="s">
        <v>1906</v>
      </c>
      <c r="E593" s="111">
        <v>1</v>
      </c>
      <c r="F593" s="111"/>
      <c r="G593" s="111"/>
      <c r="H593" s="111">
        <v>16</v>
      </c>
      <c r="I593" s="116"/>
      <c r="J593" s="118">
        <v>960</v>
      </c>
      <c r="K593" s="33"/>
      <c r="L593" s="44">
        <f t="shared" si="173"/>
        <v>1</v>
      </c>
      <c r="M593" s="33" t="str">
        <f t="shared" si="169"/>
        <v>45735Container q'ty</v>
      </c>
      <c r="N593" s="33" t="str">
        <f t="shared" si="170"/>
        <v xml:space="preserve">45735Pallet </v>
      </c>
      <c r="O593" s="39">
        <v>40</v>
      </c>
      <c r="P593" s="33" t="s">
        <v>202</v>
      </c>
      <c r="Q593" s="168" t="s">
        <v>1751</v>
      </c>
      <c r="R593" s="169"/>
      <c r="S593" s="39"/>
      <c r="T593" s="119" t="s">
        <v>1750</v>
      </c>
      <c r="U593" s="258"/>
      <c r="V593" s="262"/>
      <c r="W593" s="258">
        <f t="shared" si="171"/>
        <v>0</v>
      </c>
      <c r="X593" s="45" t="s">
        <v>556</v>
      </c>
      <c r="Y593" s="43"/>
      <c r="Z593" s="43"/>
      <c r="AA593" s="43"/>
      <c r="AB593" s="43"/>
      <c r="AC593" s="43"/>
    </row>
    <row r="594" spans="1:29" ht="12.9" customHeight="1">
      <c r="A594" s="272">
        <v>45735</v>
      </c>
      <c r="B594" s="111" t="s">
        <v>3493</v>
      </c>
      <c r="C594" s="111" t="s">
        <v>1910</v>
      </c>
      <c r="D594" s="111" t="s">
        <v>1912</v>
      </c>
      <c r="E594" s="111">
        <v>1</v>
      </c>
      <c r="F594" s="111"/>
      <c r="G594" s="111"/>
      <c r="H594" s="111">
        <v>17</v>
      </c>
      <c r="I594" s="116"/>
      <c r="J594" s="118">
        <v>17</v>
      </c>
      <c r="K594" s="33"/>
      <c r="L594" s="44">
        <f t="shared" si="173"/>
        <v>1</v>
      </c>
      <c r="M594" s="33" t="str">
        <f t="shared" si="169"/>
        <v>45735Container q'ty</v>
      </c>
      <c r="N594" s="33" t="str">
        <f t="shared" si="170"/>
        <v xml:space="preserve">45735Pallet </v>
      </c>
      <c r="O594" s="39">
        <v>60</v>
      </c>
      <c r="P594" s="33" t="s">
        <v>202</v>
      </c>
      <c r="Q594" s="168" t="s">
        <v>1291</v>
      </c>
      <c r="R594" s="169"/>
      <c r="S594" s="39"/>
      <c r="T594" s="119" t="s">
        <v>1908</v>
      </c>
      <c r="U594" s="258"/>
      <c r="V594" s="262"/>
      <c r="W594" s="258">
        <f t="shared" si="171"/>
        <v>0</v>
      </c>
      <c r="X594" s="45" t="s">
        <v>1827</v>
      </c>
      <c r="Y594" s="43"/>
      <c r="Z594" s="43"/>
      <c r="AA594" s="43"/>
      <c r="AB594" s="43"/>
      <c r="AC594" s="43"/>
    </row>
    <row r="595" spans="1:29" ht="12.9" customHeight="1">
      <c r="A595" s="272">
        <v>45735</v>
      </c>
      <c r="B595" s="111" t="s">
        <v>244</v>
      </c>
      <c r="C595" s="111" t="s">
        <v>1836</v>
      </c>
      <c r="D595" s="111" t="s">
        <v>1878</v>
      </c>
      <c r="E595" s="111"/>
      <c r="F595" s="111">
        <v>1</v>
      </c>
      <c r="G595" s="111"/>
      <c r="H595" s="111">
        <v>23</v>
      </c>
      <c r="I595" s="111">
        <v>920</v>
      </c>
      <c r="J595" s="118"/>
      <c r="K595" s="33"/>
      <c r="L595" s="44">
        <f t="shared" si="173"/>
        <v>1</v>
      </c>
      <c r="M595" s="33" t="str">
        <f t="shared" si="169"/>
        <v>45735Container q'ty</v>
      </c>
      <c r="N595" s="33" t="str">
        <f t="shared" si="170"/>
        <v>45735bulk</v>
      </c>
      <c r="O595" s="39">
        <v>160</v>
      </c>
      <c r="P595" s="235" t="s">
        <v>201</v>
      </c>
      <c r="Q595" s="168" t="s">
        <v>1070</v>
      </c>
      <c r="R595" s="169"/>
      <c r="S595" s="39"/>
      <c r="T595" s="119" t="s">
        <v>1817</v>
      </c>
      <c r="U595" s="258">
        <v>115574</v>
      </c>
      <c r="V595" s="262">
        <v>4600</v>
      </c>
      <c r="W595" s="258">
        <f t="shared" si="171"/>
        <v>25.124782608695654</v>
      </c>
      <c r="X595" s="45" t="s">
        <v>988</v>
      </c>
      <c r="Y595" s="43"/>
      <c r="Z595" s="43"/>
      <c r="AA595" s="43"/>
      <c r="AB595" s="43"/>
      <c r="AC595" s="43"/>
    </row>
    <row r="596" spans="1:29" ht="12.9" customHeight="1">
      <c r="A596" s="272">
        <v>45735</v>
      </c>
      <c r="B596" s="111" t="s">
        <v>244</v>
      </c>
      <c r="C596" s="111" t="s">
        <v>1837</v>
      </c>
      <c r="D596" s="111" t="s">
        <v>1879</v>
      </c>
      <c r="E596" s="111"/>
      <c r="F596" s="111">
        <v>1</v>
      </c>
      <c r="G596" s="111"/>
      <c r="H596" s="111">
        <v>23</v>
      </c>
      <c r="I596" s="111">
        <v>920</v>
      </c>
      <c r="J596" s="118"/>
      <c r="K596" s="33"/>
      <c r="L596" s="44">
        <f>SUM(E596:F596)</f>
        <v>1</v>
      </c>
      <c r="M596" s="33" t="str">
        <f t="shared" si="169"/>
        <v>45735Container q'ty</v>
      </c>
      <c r="N596" s="33" t="str">
        <f t="shared" si="170"/>
        <v>45735bulk</v>
      </c>
      <c r="O596" s="39">
        <v>160</v>
      </c>
      <c r="P596" s="235" t="s">
        <v>201</v>
      </c>
      <c r="Q596" s="168" t="s">
        <v>1070</v>
      </c>
      <c r="R596" s="169"/>
      <c r="S596" s="39"/>
      <c r="T596" s="119" t="s">
        <v>1817</v>
      </c>
      <c r="U596" s="258"/>
      <c r="V596" s="262"/>
      <c r="W596" s="258">
        <f t="shared" si="171"/>
        <v>0</v>
      </c>
      <c r="X596" s="45" t="s">
        <v>1841</v>
      </c>
      <c r="Y596" s="43"/>
      <c r="Z596" s="43"/>
      <c r="AA596" s="43"/>
      <c r="AB596" s="43"/>
      <c r="AC596" s="43"/>
    </row>
    <row r="597" spans="1:29" ht="12.9" customHeight="1">
      <c r="A597" s="272">
        <v>45735</v>
      </c>
      <c r="B597" s="111" t="s">
        <v>244</v>
      </c>
      <c r="C597" s="111" t="s">
        <v>1838</v>
      </c>
      <c r="D597" s="111" t="s">
        <v>1880</v>
      </c>
      <c r="E597" s="111"/>
      <c r="F597" s="111">
        <v>1</v>
      </c>
      <c r="G597" s="111"/>
      <c r="H597" s="111">
        <v>23</v>
      </c>
      <c r="I597" s="111">
        <v>920</v>
      </c>
      <c r="J597" s="118"/>
      <c r="K597" s="33"/>
      <c r="L597" s="44">
        <f>SUM(E597:F597)</f>
        <v>1</v>
      </c>
      <c r="M597" s="33" t="str">
        <f t="shared" si="169"/>
        <v>45735Container q'ty</v>
      </c>
      <c r="N597" s="33" t="str">
        <f t="shared" si="170"/>
        <v>45735bulk</v>
      </c>
      <c r="O597" s="39">
        <v>160</v>
      </c>
      <c r="P597" s="235" t="s">
        <v>201</v>
      </c>
      <c r="Q597" s="168" t="s">
        <v>1070</v>
      </c>
      <c r="R597" s="169"/>
      <c r="S597" s="39"/>
      <c r="T597" s="119" t="s">
        <v>1817</v>
      </c>
      <c r="U597" s="258"/>
      <c r="V597" s="262"/>
      <c r="W597" s="258">
        <f t="shared" si="171"/>
        <v>0</v>
      </c>
      <c r="X597" s="45" t="s">
        <v>1835</v>
      </c>
      <c r="Y597" s="43"/>
      <c r="Z597" s="43"/>
      <c r="AA597" s="43"/>
      <c r="AB597" s="43"/>
      <c r="AC597" s="43"/>
    </row>
    <row r="598" spans="1:29" ht="12.9" customHeight="1">
      <c r="A598" s="272">
        <v>45735</v>
      </c>
      <c r="B598" s="111" t="s">
        <v>1932</v>
      </c>
      <c r="C598" s="111" t="s">
        <v>1944</v>
      </c>
      <c r="D598" s="111"/>
      <c r="E598" s="111"/>
      <c r="F598" s="111"/>
      <c r="G598" s="111">
        <v>1</v>
      </c>
      <c r="H598" s="111">
        <v>1</v>
      </c>
      <c r="I598" s="111">
        <v>1</v>
      </c>
      <c r="J598" s="118"/>
      <c r="K598" s="33"/>
      <c r="L598" s="44">
        <f>SUM(E598:F598)</f>
        <v>0</v>
      </c>
      <c r="M598" s="33" t="str">
        <f t="shared" si="169"/>
        <v>45735Container q'ty</v>
      </c>
      <c r="N598" s="33" t="str">
        <f t="shared" si="170"/>
        <v xml:space="preserve">45735Pallet </v>
      </c>
      <c r="O598" s="39">
        <v>5</v>
      </c>
      <c r="P598" s="33" t="s">
        <v>202</v>
      </c>
      <c r="Q598" s="168" t="s">
        <v>1941</v>
      </c>
      <c r="R598" s="169"/>
      <c r="S598" s="39"/>
      <c r="T598" s="119" t="s">
        <v>1938</v>
      </c>
      <c r="U598" s="258"/>
      <c r="V598" s="262"/>
      <c r="W598" s="258">
        <f t="shared" si="171"/>
        <v>0</v>
      </c>
      <c r="X598" s="45"/>
      <c r="Y598" s="43"/>
      <c r="Z598" s="43"/>
      <c r="AA598" s="43"/>
      <c r="AB598" s="43"/>
      <c r="AC598" s="43"/>
    </row>
    <row r="599" spans="1:29" ht="12.9" customHeight="1">
      <c r="A599" s="272">
        <v>45735</v>
      </c>
      <c r="B599" s="111" t="s">
        <v>1934</v>
      </c>
      <c r="C599" s="111" t="s">
        <v>1944</v>
      </c>
      <c r="D599" s="111"/>
      <c r="E599" s="111"/>
      <c r="F599" s="111"/>
      <c r="G599" s="151"/>
      <c r="H599" s="111">
        <v>2</v>
      </c>
      <c r="I599" s="111">
        <v>2</v>
      </c>
      <c r="J599" s="118"/>
      <c r="K599" s="33"/>
      <c r="L599" s="44">
        <f>SUM(E599:F599)</f>
        <v>0</v>
      </c>
      <c r="M599" s="33" t="str">
        <f t="shared" si="169"/>
        <v>45735Container q'ty</v>
      </c>
      <c r="N599" s="33" t="str">
        <f t="shared" si="170"/>
        <v xml:space="preserve">45735Pallet </v>
      </c>
      <c r="O599" s="39"/>
      <c r="P599" s="33" t="s">
        <v>202</v>
      </c>
      <c r="Q599" s="168" t="s">
        <v>1942</v>
      </c>
      <c r="R599" s="169"/>
      <c r="S599" s="39"/>
      <c r="T599" s="119" t="s">
        <v>1939</v>
      </c>
      <c r="U599" s="258"/>
      <c r="V599" s="262"/>
      <c r="W599" s="258">
        <f t="shared" si="171"/>
        <v>0</v>
      </c>
      <c r="X599" s="45"/>
      <c r="Y599" s="43"/>
      <c r="Z599" s="43"/>
      <c r="AA599" s="43"/>
      <c r="AB599" s="43"/>
      <c r="AC599" s="43"/>
    </row>
    <row r="600" spans="1:29" ht="12.9" customHeight="1">
      <c r="A600" s="272">
        <v>45735</v>
      </c>
      <c r="B600" s="111" t="s">
        <v>1936</v>
      </c>
      <c r="C600" s="111" t="s">
        <v>1944</v>
      </c>
      <c r="D600" s="111"/>
      <c r="E600" s="111"/>
      <c r="F600" s="111"/>
      <c r="G600" s="151"/>
      <c r="H600" s="111">
        <v>1</v>
      </c>
      <c r="I600" s="111">
        <v>1</v>
      </c>
      <c r="J600" s="118"/>
      <c r="K600" s="33"/>
      <c r="L600" s="44">
        <f>SUM(E600:F600)</f>
        <v>0</v>
      </c>
      <c r="M600" s="33" t="str">
        <f t="shared" si="169"/>
        <v>45735Container q'ty</v>
      </c>
      <c r="N600" s="33" t="str">
        <f t="shared" si="170"/>
        <v xml:space="preserve">45735Pallet </v>
      </c>
      <c r="O600" s="39"/>
      <c r="P600" s="33" t="s">
        <v>202</v>
      </c>
      <c r="Q600" s="168" t="s">
        <v>1943</v>
      </c>
      <c r="R600" s="169"/>
      <c r="S600" s="39"/>
      <c r="T600" s="119" t="s">
        <v>1940</v>
      </c>
      <c r="U600" s="258"/>
      <c r="V600" s="262"/>
      <c r="W600" s="258">
        <f t="shared" si="171"/>
        <v>0</v>
      </c>
      <c r="X600" s="45"/>
      <c r="Y600" s="43"/>
      <c r="Z600" s="43"/>
      <c r="AA600" s="43"/>
      <c r="AB600" s="43"/>
      <c r="AC600" s="43"/>
    </row>
    <row r="601" spans="1:29" ht="12.9" customHeight="1">
      <c r="A601" s="272">
        <v>45736</v>
      </c>
      <c r="B601" s="111" t="s">
        <v>195</v>
      </c>
      <c r="C601" s="111" t="s">
        <v>1899</v>
      </c>
      <c r="D601" s="111" t="s">
        <v>1790</v>
      </c>
      <c r="E601" s="111"/>
      <c r="F601" s="111">
        <v>1</v>
      </c>
      <c r="G601" s="111"/>
      <c r="H601" s="111">
        <v>20</v>
      </c>
      <c r="I601" s="116">
        <v>20</v>
      </c>
      <c r="J601" s="118"/>
      <c r="K601" s="33"/>
      <c r="L601" s="44">
        <f t="shared" ref="L601:L612" si="174">SUM(E601:F601)</f>
        <v>1</v>
      </c>
      <c r="M601" s="33" t="str">
        <f t="shared" si="169"/>
        <v>45736Container q'ty</v>
      </c>
      <c r="N601" s="33" t="str">
        <f t="shared" si="170"/>
        <v xml:space="preserve">45736Pallet </v>
      </c>
      <c r="O601" s="39">
        <v>20</v>
      </c>
      <c r="P601" s="33" t="s">
        <v>202</v>
      </c>
      <c r="Q601" s="168" t="s">
        <v>1795</v>
      </c>
      <c r="R601" s="169"/>
      <c r="S601" s="39"/>
      <c r="T601" s="119" t="s">
        <v>1806</v>
      </c>
      <c r="U601" s="258"/>
      <c r="V601" s="262"/>
      <c r="W601" s="258">
        <f t="shared" si="171"/>
        <v>0</v>
      </c>
      <c r="X601" s="45"/>
      <c r="Y601" s="43"/>
      <c r="Z601" s="43"/>
      <c r="AA601" s="43"/>
      <c r="AB601" s="43"/>
      <c r="AC601" s="43"/>
    </row>
    <row r="602" spans="1:29" ht="12.9" customHeight="1">
      <c r="A602" s="272">
        <v>45736</v>
      </c>
      <c r="B602" s="111" t="s">
        <v>1768</v>
      </c>
      <c r="C602" s="111" t="s">
        <v>1900</v>
      </c>
      <c r="D602" s="111" t="s">
        <v>1791</v>
      </c>
      <c r="E602" s="111"/>
      <c r="F602" s="111">
        <v>1</v>
      </c>
      <c r="G602" s="111"/>
      <c r="H602" s="111">
        <v>20</v>
      </c>
      <c r="I602" s="116">
        <v>20</v>
      </c>
      <c r="J602" s="118"/>
      <c r="K602" s="33"/>
      <c r="L602" s="44">
        <f t="shared" si="174"/>
        <v>1</v>
      </c>
      <c r="M602" s="33" t="str">
        <f t="shared" si="169"/>
        <v>45736Container q'ty</v>
      </c>
      <c r="N602" s="33" t="str">
        <f t="shared" si="170"/>
        <v xml:space="preserve">45736Pallet </v>
      </c>
      <c r="O602" s="39">
        <v>20</v>
      </c>
      <c r="P602" s="33" t="s">
        <v>202</v>
      </c>
      <c r="Q602" s="168" t="s">
        <v>1795</v>
      </c>
      <c r="R602" s="169"/>
      <c r="S602" s="39"/>
      <c r="T602" s="119" t="s">
        <v>1806</v>
      </c>
      <c r="U602" s="258"/>
      <c r="V602" s="262"/>
      <c r="W602" s="258">
        <f t="shared" si="171"/>
        <v>0</v>
      </c>
      <c r="X602" s="45"/>
      <c r="Y602" s="43"/>
      <c r="Z602" s="43"/>
      <c r="AA602" s="43"/>
      <c r="AB602" s="43"/>
      <c r="AC602" s="43"/>
    </row>
    <row r="603" spans="1:29" ht="12.9" customHeight="1">
      <c r="A603" s="272">
        <v>45736</v>
      </c>
      <c r="B603" s="111" t="s">
        <v>1768</v>
      </c>
      <c r="C603" s="111" t="s">
        <v>1901</v>
      </c>
      <c r="D603" s="111" t="s">
        <v>1792</v>
      </c>
      <c r="E603" s="111"/>
      <c r="F603" s="111">
        <v>1</v>
      </c>
      <c r="G603" s="111"/>
      <c r="H603" s="111">
        <v>20</v>
      </c>
      <c r="I603" s="116">
        <v>20</v>
      </c>
      <c r="J603" s="118"/>
      <c r="K603" s="33"/>
      <c r="L603" s="44">
        <f t="shared" si="174"/>
        <v>1</v>
      </c>
      <c r="M603" s="33" t="str">
        <f t="shared" si="169"/>
        <v>45736Container q'ty</v>
      </c>
      <c r="N603" s="33" t="str">
        <f t="shared" si="170"/>
        <v xml:space="preserve">45736Pallet </v>
      </c>
      <c r="O603" s="39">
        <v>20</v>
      </c>
      <c r="P603" s="33" t="s">
        <v>202</v>
      </c>
      <c r="Q603" s="168" t="s">
        <v>1795</v>
      </c>
      <c r="R603" s="169"/>
      <c r="S603" s="39"/>
      <c r="T603" s="119" t="s">
        <v>1806</v>
      </c>
      <c r="U603" s="258"/>
      <c r="V603" s="262"/>
      <c r="W603" s="258">
        <f t="shared" si="171"/>
        <v>0</v>
      </c>
      <c r="X603" s="45"/>
      <c r="Y603" s="43"/>
      <c r="Z603" s="43"/>
      <c r="AA603" s="43"/>
      <c r="AB603" s="43"/>
      <c r="AC603" s="43"/>
    </row>
    <row r="604" spans="1:29" ht="12.9" customHeight="1">
      <c r="A604" s="272">
        <v>45736</v>
      </c>
      <c r="B604" s="111" t="s">
        <v>1768</v>
      </c>
      <c r="C604" s="111" t="s">
        <v>1902</v>
      </c>
      <c r="D604" s="111" t="s">
        <v>1793</v>
      </c>
      <c r="E604" s="111"/>
      <c r="F604" s="111">
        <v>1</v>
      </c>
      <c r="G604" s="111"/>
      <c r="H604" s="111">
        <v>20</v>
      </c>
      <c r="I604" s="116">
        <v>20</v>
      </c>
      <c r="J604" s="118"/>
      <c r="K604" s="33"/>
      <c r="L604" s="44">
        <f t="shared" si="174"/>
        <v>1</v>
      </c>
      <c r="M604" s="33" t="str">
        <f t="shared" si="169"/>
        <v>45736Container q'ty</v>
      </c>
      <c r="N604" s="33" t="str">
        <f t="shared" si="170"/>
        <v xml:space="preserve">45736Pallet </v>
      </c>
      <c r="O604" s="39">
        <v>20</v>
      </c>
      <c r="P604" s="33" t="s">
        <v>202</v>
      </c>
      <c r="Q604" s="168" t="s">
        <v>1795</v>
      </c>
      <c r="R604" s="169"/>
      <c r="S604" s="39"/>
      <c r="T604" s="119" t="s">
        <v>1806</v>
      </c>
      <c r="U604" s="258"/>
      <c r="V604" s="262"/>
      <c r="W604" s="258">
        <f t="shared" si="171"/>
        <v>0</v>
      </c>
      <c r="X604" s="45"/>
      <c r="Y604" s="43"/>
      <c r="Z604" s="43"/>
      <c r="AA604" s="43"/>
      <c r="AB604" s="43"/>
      <c r="AC604" s="43"/>
    </row>
    <row r="605" spans="1:29" ht="12.9" customHeight="1">
      <c r="A605" s="272">
        <v>45736</v>
      </c>
      <c r="B605" s="111" t="s">
        <v>1768</v>
      </c>
      <c r="C605" s="111" t="s">
        <v>1903</v>
      </c>
      <c r="D605" s="111" t="s">
        <v>1794</v>
      </c>
      <c r="E605" s="111"/>
      <c r="F605" s="111">
        <v>1</v>
      </c>
      <c r="G605" s="111"/>
      <c r="H605" s="111">
        <v>20</v>
      </c>
      <c r="I605" s="116">
        <v>20</v>
      </c>
      <c r="J605" s="118"/>
      <c r="K605" s="33"/>
      <c r="L605" s="44">
        <f t="shared" si="174"/>
        <v>1</v>
      </c>
      <c r="M605" s="33" t="str">
        <f t="shared" si="169"/>
        <v>45736Container q'ty</v>
      </c>
      <c r="N605" s="33" t="str">
        <f t="shared" si="170"/>
        <v xml:space="preserve">45736Pallet </v>
      </c>
      <c r="O605" s="39">
        <v>20</v>
      </c>
      <c r="P605" s="33" t="s">
        <v>202</v>
      </c>
      <c r="Q605" s="168" t="s">
        <v>1795</v>
      </c>
      <c r="R605" s="169"/>
      <c r="S605" s="39"/>
      <c r="T605" s="119" t="s">
        <v>1806</v>
      </c>
      <c r="U605" s="258"/>
      <c r="V605" s="262"/>
      <c r="W605" s="258">
        <f t="shared" si="171"/>
        <v>0</v>
      </c>
      <c r="X605" s="45"/>
      <c r="Y605" s="43"/>
      <c r="Z605" s="43"/>
      <c r="AA605" s="43"/>
      <c r="AB605" s="43"/>
      <c r="AC605" s="43"/>
    </row>
    <row r="606" spans="1:29" ht="12.9" customHeight="1">
      <c r="A606" s="272">
        <v>45736</v>
      </c>
      <c r="B606" s="111" t="s">
        <v>244</v>
      </c>
      <c r="C606" s="111" t="s">
        <v>1839</v>
      </c>
      <c r="D606" s="111" t="s">
        <v>1881</v>
      </c>
      <c r="E606" s="111"/>
      <c r="F606" s="111">
        <v>1</v>
      </c>
      <c r="G606" s="111"/>
      <c r="H606" s="111">
        <v>23</v>
      </c>
      <c r="I606" s="111">
        <v>920</v>
      </c>
      <c r="J606" s="118"/>
      <c r="K606" s="33"/>
      <c r="L606" s="44">
        <f>SUM(E606:F606)</f>
        <v>1</v>
      </c>
      <c r="M606" s="33" t="str">
        <f t="shared" si="169"/>
        <v>45736Container q'ty</v>
      </c>
      <c r="N606" s="33" t="str">
        <f t="shared" si="170"/>
        <v>45736bulk</v>
      </c>
      <c r="O606" s="39">
        <v>160</v>
      </c>
      <c r="P606" s="235" t="s">
        <v>201</v>
      </c>
      <c r="Q606" s="168" t="s">
        <v>1070</v>
      </c>
      <c r="R606" s="169"/>
      <c r="S606" s="39"/>
      <c r="T606" s="119" t="s">
        <v>1817</v>
      </c>
      <c r="U606" s="258"/>
      <c r="V606" s="262"/>
      <c r="W606" s="258">
        <f t="shared" si="171"/>
        <v>0</v>
      </c>
      <c r="X606" s="45" t="s">
        <v>1914</v>
      </c>
      <c r="Y606" s="43"/>
      <c r="Z606" s="43"/>
      <c r="AA606" s="43"/>
      <c r="AB606" s="43"/>
      <c r="AC606" s="43"/>
    </row>
    <row r="607" spans="1:29" ht="12.9" customHeight="1">
      <c r="A607" s="272">
        <v>45736</v>
      </c>
      <c r="B607" s="111" t="s">
        <v>244</v>
      </c>
      <c r="C607" s="111" t="s">
        <v>1840</v>
      </c>
      <c r="D607" s="111" t="s">
        <v>1882</v>
      </c>
      <c r="E607" s="111"/>
      <c r="F607" s="111">
        <v>1</v>
      </c>
      <c r="G607" s="111"/>
      <c r="H607" s="111">
        <v>23</v>
      </c>
      <c r="I607" s="111">
        <v>920</v>
      </c>
      <c r="J607" s="118"/>
      <c r="K607" s="33"/>
      <c r="L607" s="44">
        <f>SUM(E607:F607)</f>
        <v>1</v>
      </c>
      <c r="M607" s="33" t="str">
        <f t="shared" si="169"/>
        <v>45736Container q'ty</v>
      </c>
      <c r="N607" s="33" t="str">
        <f t="shared" si="170"/>
        <v>45736bulk</v>
      </c>
      <c r="O607" s="39">
        <v>160</v>
      </c>
      <c r="P607" s="235" t="s">
        <v>201</v>
      </c>
      <c r="Q607" s="168" t="s">
        <v>1070</v>
      </c>
      <c r="R607" s="169"/>
      <c r="S607" s="39"/>
      <c r="T607" s="119" t="s">
        <v>1817</v>
      </c>
      <c r="U607" s="258"/>
      <c r="V607" s="262"/>
      <c r="W607" s="258">
        <f t="shared" si="171"/>
        <v>0</v>
      </c>
      <c r="X607" s="45"/>
      <c r="Y607" s="43"/>
      <c r="Z607" s="43"/>
      <c r="AA607" s="43"/>
      <c r="AB607" s="43"/>
      <c r="AC607" s="43"/>
    </row>
    <row r="608" spans="1:29" ht="12.9" customHeight="1">
      <c r="A608" s="272">
        <v>45736</v>
      </c>
      <c r="B608" s="111" t="s">
        <v>318</v>
      </c>
      <c r="C608" s="111" t="s">
        <v>1957</v>
      </c>
      <c r="D608" s="111" t="s">
        <v>1907</v>
      </c>
      <c r="E608" s="111">
        <v>1</v>
      </c>
      <c r="F608" s="111"/>
      <c r="G608" s="111"/>
      <c r="H608" s="111">
        <v>16</v>
      </c>
      <c r="I608" s="116"/>
      <c r="J608" s="118">
        <v>960</v>
      </c>
      <c r="K608" s="33"/>
      <c r="L608" s="44">
        <f>SUM(E608:F608)</f>
        <v>1</v>
      </c>
      <c r="M608" s="33" t="str">
        <f t="shared" si="169"/>
        <v>45736Container q'ty</v>
      </c>
      <c r="N608" s="33" t="str">
        <f t="shared" si="170"/>
        <v xml:space="preserve">45736Pallet </v>
      </c>
      <c r="O608" s="39">
        <v>40</v>
      </c>
      <c r="P608" s="33" t="s">
        <v>202</v>
      </c>
      <c r="Q608" s="168" t="s">
        <v>1751</v>
      </c>
      <c r="R608" s="169"/>
      <c r="S608" s="39"/>
      <c r="T608" s="119" t="s">
        <v>1750</v>
      </c>
      <c r="U608" s="258"/>
      <c r="V608" s="262"/>
      <c r="W608" s="258">
        <f t="shared" si="171"/>
        <v>0</v>
      </c>
      <c r="X608" s="45" t="s">
        <v>556</v>
      </c>
      <c r="Y608" s="43"/>
      <c r="Z608" s="43"/>
      <c r="AA608" s="43"/>
      <c r="AB608" s="43"/>
      <c r="AC608" s="43"/>
    </row>
    <row r="609" spans="1:29" ht="12.9" customHeight="1">
      <c r="A609" s="272">
        <v>45736</v>
      </c>
      <c r="B609" s="111" t="s">
        <v>220</v>
      </c>
      <c r="C609" s="111" t="s">
        <v>1951</v>
      </c>
      <c r="D609" s="190" t="s">
        <v>1952</v>
      </c>
      <c r="E609" s="111"/>
      <c r="F609" s="111">
        <v>1</v>
      </c>
      <c r="G609" s="111"/>
      <c r="H609" s="111">
        <v>0</v>
      </c>
      <c r="I609" s="111"/>
      <c r="J609" s="118">
        <v>416</v>
      </c>
      <c r="K609" s="33"/>
      <c r="L609" s="44">
        <f>SUM(E609:F609)</f>
        <v>1</v>
      </c>
      <c r="M609" s="33" t="str">
        <f t="shared" si="169"/>
        <v>45736Container q'ty</v>
      </c>
      <c r="N609" s="33" t="str">
        <f t="shared" si="170"/>
        <v>45736bulk</v>
      </c>
      <c r="O609" s="39">
        <v>40</v>
      </c>
      <c r="P609" s="235" t="s">
        <v>201</v>
      </c>
      <c r="Q609" s="168" t="s">
        <v>221</v>
      </c>
      <c r="R609" s="169"/>
      <c r="S609" s="39"/>
      <c r="T609" s="119" t="s">
        <v>1950</v>
      </c>
      <c r="U609" s="258">
        <v>3160</v>
      </c>
      <c r="V609" s="262">
        <v>416</v>
      </c>
      <c r="W609" s="258">
        <f t="shared" si="171"/>
        <v>7.5961538461538458</v>
      </c>
      <c r="X609" s="45"/>
      <c r="Y609" s="43"/>
      <c r="Z609" s="43"/>
      <c r="AA609" s="43"/>
      <c r="AB609" s="43"/>
      <c r="AC609" s="43"/>
    </row>
    <row r="610" spans="1:29" ht="12.9" customHeight="1">
      <c r="A610" s="272">
        <v>45737</v>
      </c>
      <c r="B610" s="111" t="s">
        <v>195</v>
      </c>
      <c r="C610" s="111" t="s">
        <v>1894</v>
      </c>
      <c r="D610" s="111" t="s">
        <v>1796</v>
      </c>
      <c r="E610" s="111"/>
      <c r="F610" s="111">
        <v>1</v>
      </c>
      <c r="G610" s="111"/>
      <c r="H610" s="111">
        <v>20</v>
      </c>
      <c r="I610" s="111">
        <v>20</v>
      </c>
      <c r="J610" s="118"/>
      <c r="K610" s="33"/>
      <c r="L610" s="44">
        <f t="shared" si="174"/>
        <v>1</v>
      </c>
      <c r="M610" s="33" t="str">
        <f t="shared" si="169"/>
        <v>45737Container q'ty</v>
      </c>
      <c r="N610" s="33" t="str">
        <f t="shared" si="170"/>
        <v xml:space="preserve">45737Pallet </v>
      </c>
      <c r="O610" s="39">
        <v>20</v>
      </c>
      <c r="P610" s="33" t="s">
        <v>202</v>
      </c>
      <c r="Q610" s="168" t="s">
        <v>1801</v>
      </c>
      <c r="R610" s="169"/>
      <c r="S610" s="39"/>
      <c r="T610" s="119" t="s">
        <v>1806</v>
      </c>
      <c r="U610" s="258"/>
      <c r="V610" s="262"/>
      <c r="W610" s="258">
        <f t="shared" si="171"/>
        <v>0</v>
      </c>
      <c r="X610" s="45"/>
      <c r="Y610" s="43"/>
      <c r="Z610" s="43"/>
      <c r="AA610" s="43"/>
      <c r="AB610" s="43"/>
      <c r="AC610" s="43"/>
    </row>
    <row r="611" spans="1:29" ht="12.9" customHeight="1">
      <c r="A611" s="272">
        <v>45737</v>
      </c>
      <c r="B611" s="111" t="s">
        <v>1768</v>
      </c>
      <c r="C611" s="111" t="s">
        <v>1895</v>
      </c>
      <c r="D611" s="111" t="s">
        <v>1797</v>
      </c>
      <c r="E611" s="111"/>
      <c r="F611" s="111">
        <v>1</v>
      </c>
      <c r="G611" s="111"/>
      <c r="H611" s="111">
        <v>18</v>
      </c>
      <c r="I611" s="111">
        <v>18</v>
      </c>
      <c r="J611" s="118"/>
      <c r="K611" s="33"/>
      <c r="L611" s="44">
        <f t="shared" si="174"/>
        <v>1</v>
      </c>
      <c r="M611" s="33" t="str">
        <f t="shared" si="169"/>
        <v>45737Container q'ty</v>
      </c>
      <c r="N611" s="33" t="str">
        <f t="shared" si="170"/>
        <v xml:space="preserve">45737Pallet </v>
      </c>
      <c r="O611" s="39">
        <v>20</v>
      </c>
      <c r="P611" s="33" t="s">
        <v>202</v>
      </c>
      <c r="Q611" s="168" t="s">
        <v>1795</v>
      </c>
      <c r="R611" s="169"/>
      <c r="S611" s="39"/>
      <c r="T611" s="119" t="s">
        <v>1806</v>
      </c>
      <c r="U611" s="258"/>
      <c r="V611" s="262"/>
      <c r="W611" s="258">
        <f t="shared" si="171"/>
        <v>0</v>
      </c>
      <c r="X611" s="45"/>
      <c r="Y611" s="43"/>
      <c r="Z611" s="43"/>
      <c r="AA611" s="43"/>
      <c r="AB611" s="43"/>
      <c r="AC611" s="43"/>
    </row>
    <row r="612" spans="1:29" ht="12.9" customHeight="1">
      <c r="A612" s="272">
        <v>45737</v>
      </c>
      <c r="B612" s="111" t="s">
        <v>1768</v>
      </c>
      <c r="C612" s="111" t="s">
        <v>1895</v>
      </c>
      <c r="D612" s="111" t="s">
        <v>1797</v>
      </c>
      <c r="E612" s="111"/>
      <c r="F612" s="151"/>
      <c r="G612" s="111"/>
      <c r="H612" s="111">
        <v>2</v>
      </c>
      <c r="I612" s="111">
        <v>2</v>
      </c>
      <c r="J612" s="118"/>
      <c r="K612" s="33"/>
      <c r="L612" s="44">
        <f t="shared" si="174"/>
        <v>0</v>
      </c>
      <c r="M612" s="33" t="str">
        <f t="shared" si="169"/>
        <v>45737Container q'ty</v>
      </c>
      <c r="N612" s="33" t="str">
        <f t="shared" si="170"/>
        <v xml:space="preserve">45737Pallet </v>
      </c>
      <c r="O612" s="39"/>
      <c r="P612" s="33" t="s">
        <v>202</v>
      </c>
      <c r="Q612" s="168" t="s">
        <v>1802</v>
      </c>
      <c r="R612" s="169"/>
      <c r="S612" s="39"/>
      <c r="T612" s="119" t="s">
        <v>1806</v>
      </c>
      <c r="U612" s="258"/>
      <c r="V612" s="262"/>
      <c r="W612" s="258">
        <f t="shared" si="171"/>
        <v>0</v>
      </c>
      <c r="X612" s="45"/>
      <c r="Y612" s="43"/>
      <c r="Z612" s="43"/>
      <c r="AA612" s="43"/>
      <c r="AB612" s="43"/>
      <c r="AC612" s="43"/>
    </row>
    <row r="613" spans="1:29" ht="12.9" customHeight="1">
      <c r="A613" s="272">
        <v>45737</v>
      </c>
      <c r="B613" s="111" t="s">
        <v>1768</v>
      </c>
      <c r="C613" s="111" t="s">
        <v>1896</v>
      </c>
      <c r="D613" s="111" t="s">
        <v>1798</v>
      </c>
      <c r="E613" s="111"/>
      <c r="F613" s="111">
        <v>1</v>
      </c>
      <c r="G613" s="111"/>
      <c r="H613" s="111">
        <v>19</v>
      </c>
      <c r="I613" s="111">
        <v>19</v>
      </c>
      <c r="J613" s="118"/>
      <c r="K613" s="33"/>
      <c r="L613" s="44">
        <f t="shared" ref="L613:L625" si="175">SUM(E613:F613)</f>
        <v>1</v>
      </c>
      <c r="M613" s="33" t="str">
        <f t="shared" si="169"/>
        <v>45737Container q'ty</v>
      </c>
      <c r="N613" s="33" t="str">
        <f t="shared" si="170"/>
        <v xml:space="preserve">45737Pallet </v>
      </c>
      <c r="O613" s="39">
        <v>20</v>
      </c>
      <c r="P613" s="33" t="s">
        <v>202</v>
      </c>
      <c r="Q613" s="168" t="s">
        <v>1795</v>
      </c>
      <c r="R613" s="169"/>
      <c r="S613" s="39"/>
      <c r="T613" s="119" t="s">
        <v>1806</v>
      </c>
      <c r="U613" s="258"/>
      <c r="V613" s="262"/>
      <c r="W613" s="258">
        <f t="shared" si="171"/>
        <v>0</v>
      </c>
      <c r="X613" s="45"/>
      <c r="Y613" s="43"/>
      <c r="Z613" s="43"/>
      <c r="AA613" s="43"/>
      <c r="AB613" s="43"/>
      <c r="AC613" s="43"/>
    </row>
    <row r="614" spans="1:29" ht="12.9" customHeight="1">
      <c r="A614" s="272">
        <v>45737</v>
      </c>
      <c r="B614" s="111" t="s">
        <v>1768</v>
      </c>
      <c r="C614" s="111" t="s">
        <v>1896</v>
      </c>
      <c r="D614" s="111" t="s">
        <v>1798</v>
      </c>
      <c r="E614" s="111"/>
      <c r="F614" s="151"/>
      <c r="G614" s="111"/>
      <c r="H614" s="111">
        <v>1</v>
      </c>
      <c r="I614" s="111">
        <v>1</v>
      </c>
      <c r="J614" s="118"/>
      <c r="K614" s="33"/>
      <c r="L614" s="44">
        <f t="shared" si="175"/>
        <v>0</v>
      </c>
      <c r="M614" s="33" t="str">
        <f t="shared" si="169"/>
        <v>45737Container q'ty</v>
      </c>
      <c r="N614" s="33" t="str">
        <f t="shared" si="170"/>
        <v xml:space="preserve">45737Pallet </v>
      </c>
      <c r="O614" s="39"/>
      <c r="P614" s="33" t="s">
        <v>202</v>
      </c>
      <c r="Q614" s="168" t="s">
        <v>1803</v>
      </c>
      <c r="R614" s="169"/>
      <c r="S614" s="39"/>
      <c r="T614" s="119" t="s">
        <v>1806</v>
      </c>
      <c r="U614" s="258"/>
      <c r="V614" s="262"/>
      <c r="W614" s="258">
        <f t="shared" si="171"/>
        <v>0</v>
      </c>
      <c r="X614" s="45"/>
      <c r="Y614" s="43"/>
      <c r="Z614" s="43"/>
      <c r="AA614" s="43"/>
      <c r="AB614" s="43"/>
      <c r="AC614" s="43"/>
    </row>
    <row r="615" spans="1:29" ht="12.9" customHeight="1">
      <c r="A615" s="272">
        <v>45737</v>
      </c>
      <c r="B615" s="111" t="s">
        <v>1768</v>
      </c>
      <c r="C615" s="111" t="s">
        <v>1897</v>
      </c>
      <c r="D615" s="111" t="s">
        <v>1799</v>
      </c>
      <c r="E615" s="111"/>
      <c r="F615" s="111">
        <v>1</v>
      </c>
      <c r="G615" s="111"/>
      <c r="H615" s="111">
        <v>20</v>
      </c>
      <c r="I615" s="111">
        <v>20</v>
      </c>
      <c r="J615" s="118"/>
      <c r="K615" s="33"/>
      <c r="L615" s="44">
        <f t="shared" si="175"/>
        <v>1</v>
      </c>
      <c r="M615" s="33" t="str">
        <f t="shared" si="169"/>
        <v>45737Container q'ty</v>
      </c>
      <c r="N615" s="33" t="str">
        <f t="shared" si="170"/>
        <v xml:space="preserve">45737Pallet </v>
      </c>
      <c r="O615" s="39">
        <v>20</v>
      </c>
      <c r="P615" s="33" t="s">
        <v>202</v>
      </c>
      <c r="Q615" s="168" t="s">
        <v>1804</v>
      </c>
      <c r="R615" s="169"/>
      <c r="S615" s="39"/>
      <c r="T615" s="119" t="s">
        <v>1806</v>
      </c>
      <c r="U615" s="258"/>
      <c r="V615" s="262"/>
      <c r="W615" s="258">
        <f t="shared" si="171"/>
        <v>0</v>
      </c>
      <c r="X615" s="45"/>
      <c r="Y615" s="43"/>
      <c r="Z615" s="43"/>
      <c r="AA615" s="43"/>
      <c r="AB615" s="43"/>
      <c r="AC615" s="43"/>
    </row>
    <row r="616" spans="1:29" ht="12.9" customHeight="1">
      <c r="A616" s="272">
        <v>45737</v>
      </c>
      <c r="B616" s="111" t="s">
        <v>1768</v>
      </c>
      <c r="C616" s="111" t="s">
        <v>1898</v>
      </c>
      <c r="D616" s="111" t="s">
        <v>1800</v>
      </c>
      <c r="E616" s="111"/>
      <c r="F616" s="111">
        <v>1</v>
      </c>
      <c r="G616" s="111"/>
      <c r="H616" s="111">
        <v>20</v>
      </c>
      <c r="I616" s="111">
        <v>20</v>
      </c>
      <c r="J616" s="118"/>
      <c r="K616" s="33"/>
      <c r="L616" s="44">
        <f t="shared" si="175"/>
        <v>1</v>
      </c>
      <c r="M616" s="33" t="str">
        <f t="shared" si="169"/>
        <v>45737Container q'ty</v>
      </c>
      <c r="N616" s="33" t="str">
        <f t="shared" si="170"/>
        <v xml:space="preserve">45737Pallet </v>
      </c>
      <c r="O616" s="39">
        <v>20</v>
      </c>
      <c r="P616" s="33" t="s">
        <v>202</v>
      </c>
      <c r="Q616" s="168" t="s">
        <v>1805</v>
      </c>
      <c r="R616" s="169"/>
      <c r="S616" s="39"/>
      <c r="T616" s="119" t="s">
        <v>1806</v>
      </c>
      <c r="U616" s="258"/>
      <c r="V616" s="262"/>
      <c r="W616" s="258">
        <f t="shared" si="171"/>
        <v>0</v>
      </c>
      <c r="X616" s="45"/>
      <c r="Y616" s="43"/>
      <c r="Z616" s="43"/>
      <c r="AA616" s="43"/>
      <c r="AB616" s="43"/>
      <c r="AC616" s="43"/>
    </row>
    <row r="617" spans="1:29" ht="12.9" customHeight="1">
      <c r="A617" s="272">
        <v>45737</v>
      </c>
      <c r="B617" s="111" t="s">
        <v>195</v>
      </c>
      <c r="C617" s="111" t="s">
        <v>1963</v>
      </c>
      <c r="D617" s="111" t="s">
        <v>1958</v>
      </c>
      <c r="E617" s="111"/>
      <c r="F617" s="111">
        <v>1</v>
      </c>
      <c r="G617" s="111"/>
      <c r="H617" s="111">
        <v>18</v>
      </c>
      <c r="I617" s="111">
        <v>18</v>
      </c>
      <c r="J617" s="118"/>
      <c r="K617" s="33"/>
      <c r="L617" s="44">
        <f t="shared" si="175"/>
        <v>1</v>
      </c>
      <c r="M617" s="33" t="str">
        <f t="shared" si="169"/>
        <v>45737Container q'ty</v>
      </c>
      <c r="N617" s="33" t="str">
        <f t="shared" si="170"/>
        <v xml:space="preserve">45737Pallet </v>
      </c>
      <c r="O617" s="39">
        <v>20</v>
      </c>
      <c r="P617" s="33" t="s">
        <v>202</v>
      </c>
      <c r="Q617" s="168" t="s">
        <v>1961</v>
      </c>
      <c r="R617" s="169"/>
      <c r="S617" s="39"/>
      <c r="T617" s="119" t="s">
        <v>1962</v>
      </c>
      <c r="U617" s="258"/>
      <c r="V617" s="262"/>
      <c r="W617" s="258">
        <f t="shared" si="171"/>
        <v>0</v>
      </c>
      <c r="X617" s="45"/>
      <c r="Y617" s="43"/>
      <c r="Z617" s="43"/>
      <c r="AA617" s="43"/>
      <c r="AB617" s="43"/>
      <c r="AC617" s="43"/>
    </row>
    <row r="618" spans="1:29" ht="12.9" customHeight="1">
      <c r="A618" s="272">
        <v>45737</v>
      </c>
      <c r="B618" s="111" t="s">
        <v>195</v>
      </c>
      <c r="C618" s="111" t="s">
        <v>1963</v>
      </c>
      <c r="D618" s="111" t="s">
        <v>1959</v>
      </c>
      <c r="E618" s="111"/>
      <c r="F618" s="151"/>
      <c r="G618" s="111"/>
      <c r="H618" s="111">
        <v>2</v>
      </c>
      <c r="I618" s="111">
        <v>2</v>
      </c>
      <c r="J618" s="118"/>
      <c r="K618" s="33"/>
      <c r="L618" s="44">
        <f t="shared" si="175"/>
        <v>0</v>
      </c>
      <c r="M618" s="33" t="str">
        <f t="shared" ref="M618:M625" si="176">A618&amp;$O$1</f>
        <v>45737Container q'ty</v>
      </c>
      <c r="N618" s="33" t="str">
        <f t="shared" ref="N618:N625" si="177">A618&amp;P618</f>
        <v xml:space="preserve">45737Pallet </v>
      </c>
      <c r="O618" s="39"/>
      <c r="P618" s="33" t="s">
        <v>202</v>
      </c>
      <c r="Q618" s="168" t="s">
        <v>1960</v>
      </c>
      <c r="R618" s="169"/>
      <c r="S618" s="39"/>
      <c r="T618" s="119" t="s">
        <v>1964</v>
      </c>
      <c r="U618" s="258"/>
      <c r="V618" s="262"/>
      <c r="W618" s="258">
        <f t="shared" ref="W618:W631" si="178">IFERROR(U618/V618,0)</f>
        <v>0</v>
      </c>
      <c r="X618" s="45"/>
      <c r="Y618" s="43"/>
      <c r="Z618" s="43"/>
      <c r="AA618" s="43"/>
      <c r="AB618" s="43"/>
      <c r="AC618" s="43"/>
    </row>
    <row r="619" spans="1:29" ht="12.9" customHeight="1">
      <c r="A619" s="272">
        <v>45737</v>
      </c>
      <c r="B619" s="111" t="s">
        <v>151</v>
      </c>
      <c r="C619" s="111" t="s">
        <v>1948</v>
      </c>
      <c r="D619" s="190" t="s">
        <v>1949</v>
      </c>
      <c r="E619" s="111"/>
      <c r="F619" s="111">
        <v>1</v>
      </c>
      <c r="G619" s="111"/>
      <c r="H619" s="111">
        <v>16</v>
      </c>
      <c r="I619" s="116">
        <v>866</v>
      </c>
      <c r="J619" s="118"/>
      <c r="K619" s="33"/>
      <c r="L619" s="44">
        <f t="shared" si="175"/>
        <v>1</v>
      </c>
      <c r="M619" s="33" t="str">
        <f t="shared" si="176"/>
        <v>45737Container q'ty</v>
      </c>
      <c r="N619" s="33" t="str">
        <f t="shared" si="177"/>
        <v xml:space="preserve">45737Pallet </v>
      </c>
      <c r="O619" s="39">
        <v>20</v>
      </c>
      <c r="P619" s="33" t="s">
        <v>202</v>
      </c>
      <c r="Q619" s="168" t="s">
        <v>1088</v>
      </c>
      <c r="R619" s="169"/>
      <c r="S619" s="39"/>
      <c r="T619" s="119" t="s">
        <v>1927</v>
      </c>
      <c r="U619" s="258"/>
      <c r="V619" s="262"/>
      <c r="W619" s="258">
        <f t="shared" si="178"/>
        <v>0</v>
      </c>
      <c r="X619" s="45" t="s">
        <v>556</v>
      </c>
      <c r="Y619" s="43"/>
      <c r="Z619" s="43"/>
      <c r="AA619" s="43"/>
      <c r="AB619" s="43"/>
      <c r="AC619" s="43"/>
    </row>
    <row r="620" spans="1:29" ht="12.9" customHeight="1">
      <c r="A620" s="272">
        <v>45737</v>
      </c>
      <c r="B620" s="111" t="s">
        <v>3493</v>
      </c>
      <c r="C620" s="111" t="s">
        <v>1909</v>
      </c>
      <c r="D620" s="111" t="s">
        <v>1911</v>
      </c>
      <c r="E620" s="111">
        <v>1</v>
      </c>
      <c r="F620" s="111"/>
      <c r="G620" s="111"/>
      <c r="H620" s="111">
        <v>18</v>
      </c>
      <c r="I620" s="116"/>
      <c r="J620" s="118">
        <v>18</v>
      </c>
      <c r="K620" s="33"/>
      <c r="L620" s="44">
        <f t="shared" si="175"/>
        <v>1</v>
      </c>
      <c r="M620" s="33" t="str">
        <f t="shared" si="176"/>
        <v>45737Container q'ty</v>
      </c>
      <c r="N620" s="33" t="str">
        <f t="shared" si="177"/>
        <v xml:space="preserve">45737Pallet </v>
      </c>
      <c r="O620" s="39">
        <v>20</v>
      </c>
      <c r="P620" s="33" t="s">
        <v>202</v>
      </c>
      <c r="Q620" s="168" t="s">
        <v>1290</v>
      </c>
      <c r="R620" s="169"/>
      <c r="S620" s="39"/>
      <c r="T620" s="119" t="s">
        <v>1908</v>
      </c>
      <c r="U620" s="258"/>
      <c r="V620" s="262"/>
      <c r="W620" s="258">
        <f t="shared" si="178"/>
        <v>0</v>
      </c>
      <c r="X620" s="45" t="s">
        <v>1827</v>
      </c>
      <c r="Y620" s="43"/>
      <c r="Z620" s="43"/>
      <c r="AA620" s="43"/>
      <c r="AB620" s="43"/>
      <c r="AC620" s="43"/>
    </row>
    <row r="621" spans="1:29" ht="12.9" customHeight="1">
      <c r="A621" s="272">
        <v>45737</v>
      </c>
      <c r="B621" s="111" t="s">
        <v>3499</v>
      </c>
      <c r="C621" s="111" t="s">
        <v>1955</v>
      </c>
      <c r="D621" s="111" t="s">
        <v>1956</v>
      </c>
      <c r="E621" s="111"/>
      <c r="F621" s="111">
        <v>1</v>
      </c>
      <c r="G621" s="111"/>
      <c r="H621" s="111">
        <v>18</v>
      </c>
      <c r="I621" s="111">
        <v>18</v>
      </c>
      <c r="J621" s="118"/>
      <c r="K621" s="33"/>
      <c r="L621" s="44">
        <f t="shared" si="175"/>
        <v>1</v>
      </c>
      <c r="M621" s="33" t="str">
        <f t="shared" si="176"/>
        <v>45737Container q'ty</v>
      </c>
      <c r="N621" s="33" t="str">
        <f t="shared" si="177"/>
        <v xml:space="preserve">45737Pallet </v>
      </c>
      <c r="O621" s="39">
        <v>20</v>
      </c>
      <c r="P621" s="33" t="s">
        <v>202</v>
      </c>
      <c r="Q621" s="168" t="s">
        <v>831</v>
      </c>
      <c r="R621" s="169"/>
      <c r="S621" s="39"/>
      <c r="T621" s="119" t="s">
        <v>1954</v>
      </c>
      <c r="U621" s="258"/>
      <c r="V621" s="262"/>
      <c r="W621" s="258">
        <f t="shared" si="178"/>
        <v>0</v>
      </c>
      <c r="X621" s="45" t="s">
        <v>1953</v>
      </c>
      <c r="Y621" s="43"/>
      <c r="Z621" s="43"/>
      <c r="AA621" s="43"/>
      <c r="AB621" s="43"/>
      <c r="AC621" s="43"/>
    </row>
    <row r="622" spans="1:29" ht="12.9" customHeight="1">
      <c r="A622" s="272">
        <v>45737</v>
      </c>
      <c r="B622" s="111" t="s">
        <v>3499</v>
      </c>
      <c r="C622" s="111" t="s">
        <v>1955</v>
      </c>
      <c r="D622" s="111" t="s">
        <v>1956</v>
      </c>
      <c r="E622" s="111"/>
      <c r="F622" s="151"/>
      <c r="G622" s="111"/>
      <c r="H622" s="111">
        <v>0</v>
      </c>
      <c r="I622" s="111">
        <v>4</v>
      </c>
      <c r="J622" s="118"/>
      <c r="K622" s="33"/>
      <c r="L622" s="44">
        <f t="shared" si="175"/>
        <v>0</v>
      </c>
      <c r="M622" s="33" t="str">
        <f t="shared" si="176"/>
        <v>45737Container q'ty</v>
      </c>
      <c r="N622" s="33" t="str">
        <f t="shared" si="177"/>
        <v xml:space="preserve">45737Pallet </v>
      </c>
      <c r="O622" s="39"/>
      <c r="P622" s="33" t="s">
        <v>202</v>
      </c>
      <c r="Q622" s="168" t="s">
        <v>1264</v>
      </c>
      <c r="R622" s="169"/>
      <c r="S622" s="39"/>
      <c r="T622" s="119" t="s">
        <v>1954</v>
      </c>
      <c r="U622" s="258"/>
      <c r="V622" s="262"/>
      <c r="W622" s="258">
        <f t="shared" si="178"/>
        <v>0</v>
      </c>
      <c r="X622" s="45" t="s">
        <v>2082</v>
      </c>
      <c r="Y622" s="43"/>
      <c r="Z622" s="43"/>
      <c r="AA622" s="43"/>
      <c r="AB622" s="43"/>
      <c r="AC622" s="43"/>
    </row>
    <row r="623" spans="1:29" ht="12.9" customHeight="1">
      <c r="A623" s="272">
        <v>45737</v>
      </c>
      <c r="B623" s="111" t="s">
        <v>3654</v>
      </c>
      <c r="C623" s="111" t="s">
        <v>1735</v>
      </c>
      <c r="D623" s="111" t="s">
        <v>1744</v>
      </c>
      <c r="E623" s="111"/>
      <c r="F623" s="111">
        <v>1</v>
      </c>
      <c r="G623" s="111"/>
      <c r="H623" s="111">
        <v>20</v>
      </c>
      <c r="I623" s="116">
        <v>20</v>
      </c>
      <c r="J623" s="118"/>
      <c r="K623" s="33"/>
      <c r="L623" s="44">
        <f t="shared" si="175"/>
        <v>1</v>
      </c>
      <c r="M623" s="33" t="str">
        <f t="shared" si="176"/>
        <v>45737Container q'ty</v>
      </c>
      <c r="N623" s="33" t="str">
        <f t="shared" si="177"/>
        <v xml:space="preserve">45737Pallet </v>
      </c>
      <c r="O623" s="39">
        <v>20</v>
      </c>
      <c r="P623" s="33" t="s">
        <v>202</v>
      </c>
      <c r="Q623" s="168" t="s">
        <v>786</v>
      </c>
      <c r="R623" s="169"/>
      <c r="S623" s="39"/>
      <c r="T623" s="119" t="s">
        <v>1730</v>
      </c>
      <c r="U623" s="258"/>
      <c r="V623" s="262"/>
      <c r="W623" s="258">
        <f>IFERROR(U623/V623,0)</f>
        <v>0</v>
      </c>
      <c r="X623" s="45"/>
      <c r="Y623" s="43"/>
      <c r="Z623" s="43"/>
      <c r="AA623" s="43"/>
      <c r="AB623" s="43"/>
      <c r="AC623" s="43"/>
    </row>
    <row r="624" spans="1:29" ht="12.9" customHeight="1">
      <c r="A624" s="272">
        <v>45737</v>
      </c>
      <c r="B624" s="111" t="s">
        <v>3654</v>
      </c>
      <c r="C624" s="111" t="s">
        <v>1738</v>
      </c>
      <c r="D624" s="111" t="s">
        <v>1747</v>
      </c>
      <c r="E624" s="111"/>
      <c r="F624" s="111">
        <v>1</v>
      </c>
      <c r="G624" s="111"/>
      <c r="H624" s="111">
        <v>20</v>
      </c>
      <c r="I624" s="116">
        <v>20</v>
      </c>
      <c r="J624" s="118"/>
      <c r="K624" s="33"/>
      <c r="L624" s="44">
        <f t="shared" si="175"/>
        <v>1</v>
      </c>
      <c r="M624" s="33" t="str">
        <f t="shared" si="176"/>
        <v>45737Container q'ty</v>
      </c>
      <c r="N624" s="33" t="str">
        <f t="shared" si="177"/>
        <v xml:space="preserve">45737Pallet </v>
      </c>
      <c r="O624" s="39">
        <v>20</v>
      </c>
      <c r="P624" s="33" t="s">
        <v>202</v>
      </c>
      <c r="Q624" s="168" t="s">
        <v>786</v>
      </c>
      <c r="R624" s="169"/>
      <c r="S624" s="39"/>
      <c r="T624" s="119" t="s">
        <v>1730</v>
      </c>
      <c r="U624" s="258"/>
      <c r="V624" s="262"/>
      <c r="W624" s="258">
        <f>IFERROR(U624/V624,0)</f>
        <v>0</v>
      </c>
      <c r="X624" s="45"/>
      <c r="Y624" s="43"/>
      <c r="Z624" s="43"/>
      <c r="AA624" s="43"/>
      <c r="AB624" s="43"/>
      <c r="AC624" s="43"/>
    </row>
    <row r="625" spans="1:29" ht="12.9" customHeight="1">
      <c r="A625" s="272">
        <v>45737</v>
      </c>
      <c r="B625" s="111" t="s">
        <v>3654</v>
      </c>
      <c r="C625" s="111" t="s">
        <v>1736</v>
      </c>
      <c r="D625" s="111" t="s">
        <v>1745</v>
      </c>
      <c r="E625" s="111"/>
      <c r="F625" s="111">
        <v>1</v>
      </c>
      <c r="G625" s="111"/>
      <c r="H625" s="111">
        <v>20</v>
      </c>
      <c r="I625" s="116">
        <v>20</v>
      </c>
      <c r="J625" s="118"/>
      <c r="K625" s="33"/>
      <c r="L625" s="44">
        <f t="shared" si="175"/>
        <v>1</v>
      </c>
      <c r="M625" s="33" t="str">
        <f t="shared" si="176"/>
        <v>45737Container q'ty</v>
      </c>
      <c r="N625" s="33" t="str">
        <f t="shared" si="177"/>
        <v xml:space="preserve">45737Pallet </v>
      </c>
      <c r="O625" s="39">
        <v>20</v>
      </c>
      <c r="P625" s="33" t="s">
        <v>202</v>
      </c>
      <c r="Q625" s="168" t="s">
        <v>786</v>
      </c>
      <c r="R625" s="169"/>
      <c r="S625" s="39"/>
      <c r="T625" s="119" t="s">
        <v>1730</v>
      </c>
      <c r="U625" s="258"/>
      <c r="V625" s="262"/>
      <c r="W625" s="258">
        <f>IFERROR(U625/V625,0)</f>
        <v>0</v>
      </c>
      <c r="X625" s="45"/>
      <c r="Y625" s="43"/>
      <c r="Z625" s="43"/>
      <c r="AA625" s="43"/>
      <c r="AB625" s="43"/>
      <c r="AC625" s="43"/>
    </row>
    <row r="626" spans="1:29" ht="12.9" customHeight="1">
      <c r="A626" s="272">
        <v>45738</v>
      </c>
      <c r="B626" s="111" t="s">
        <v>3654</v>
      </c>
      <c r="C626" s="111" t="s">
        <v>1732</v>
      </c>
      <c r="D626" s="111" t="s">
        <v>1741</v>
      </c>
      <c r="E626" s="111"/>
      <c r="F626" s="111">
        <v>1</v>
      </c>
      <c r="G626" s="111"/>
      <c r="H626" s="111">
        <v>20</v>
      </c>
      <c r="I626" s="116">
        <v>20</v>
      </c>
      <c r="J626" s="118"/>
      <c r="K626" s="33"/>
      <c r="L626" s="44">
        <f t="shared" ref="L626:L631" si="179">SUM(E626:F626)</f>
        <v>1</v>
      </c>
      <c r="M626" s="33" t="str">
        <f t="shared" ref="M626:M631" si="180">A626&amp;$O$1</f>
        <v>45738Container q'ty</v>
      </c>
      <c r="N626" s="33" t="str">
        <f t="shared" ref="N626:N631" si="181">A626&amp;P626</f>
        <v xml:space="preserve">45738Pallet </v>
      </c>
      <c r="O626" s="39">
        <v>20</v>
      </c>
      <c r="P626" s="33" t="s">
        <v>202</v>
      </c>
      <c r="Q626" s="168" t="s">
        <v>786</v>
      </c>
      <c r="R626" s="169"/>
      <c r="S626" s="39"/>
      <c r="T626" s="119" t="s">
        <v>1730</v>
      </c>
      <c r="U626" s="258"/>
      <c r="V626" s="262"/>
      <c r="W626" s="258">
        <f t="shared" si="178"/>
        <v>0</v>
      </c>
      <c r="X626" s="45" t="s">
        <v>1731</v>
      </c>
      <c r="Y626" s="43"/>
      <c r="Z626" s="43"/>
      <c r="AA626" s="43"/>
      <c r="AB626" s="43"/>
      <c r="AC626" s="43"/>
    </row>
    <row r="627" spans="1:29" ht="12.9" customHeight="1">
      <c r="A627" s="272">
        <v>45738</v>
      </c>
      <c r="B627" s="111" t="s">
        <v>3654</v>
      </c>
      <c r="C627" s="111" t="s">
        <v>1733</v>
      </c>
      <c r="D627" s="111" t="s">
        <v>1742</v>
      </c>
      <c r="E627" s="111"/>
      <c r="F627" s="111">
        <v>1</v>
      </c>
      <c r="G627" s="111"/>
      <c r="H627" s="111">
        <v>20</v>
      </c>
      <c r="I627" s="116">
        <v>20</v>
      </c>
      <c r="J627" s="118"/>
      <c r="K627" s="33"/>
      <c r="L627" s="44">
        <f t="shared" si="179"/>
        <v>1</v>
      </c>
      <c r="M627" s="33" t="str">
        <f t="shared" si="180"/>
        <v>45738Container q'ty</v>
      </c>
      <c r="N627" s="33" t="str">
        <f t="shared" si="181"/>
        <v xml:space="preserve">45738Pallet </v>
      </c>
      <c r="O627" s="39">
        <v>20</v>
      </c>
      <c r="P627" s="33" t="s">
        <v>202</v>
      </c>
      <c r="Q627" s="168" t="s">
        <v>786</v>
      </c>
      <c r="R627" s="169"/>
      <c r="S627" s="39"/>
      <c r="T627" s="119" t="s">
        <v>1730</v>
      </c>
      <c r="U627" s="258"/>
      <c r="V627" s="262"/>
      <c r="W627" s="258">
        <f t="shared" si="178"/>
        <v>0</v>
      </c>
      <c r="X627" s="45" t="s">
        <v>1930</v>
      </c>
      <c r="Y627" s="43"/>
      <c r="Z627" s="43"/>
      <c r="AA627" s="43"/>
      <c r="AB627" s="43"/>
      <c r="AC627" s="43"/>
    </row>
    <row r="628" spans="1:29" ht="12.9" customHeight="1">
      <c r="A628" s="272">
        <v>45738</v>
      </c>
      <c r="B628" s="111" t="s">
        <v>3654</v>
      </c>
      <c r="C628" s="111" t="s">
        <v>1734</v>
      </c>
      <c r="D628" s="111" t="s">
        <v>1743</v>
      </c>
      <c r="E628" s="111"/>
      <c r="F628" s="111">
        <v>1</v>
      </c>
      <c r="G628" s="111"/>
      <c r="H628" s="111">
        <v>20</v>
      </c>
      <c r="I628" s="116">
        <v>20</v>
      </c>
      <c r="J628" s="118"/>
      <c r="K628" s="33"/>
      <c r="L628" s="44">
        <f t="shared" si="179"/>
        <v>1</v>
      </c>
      <c r="M628" s="33" t="str">
        <f t="shared" si="180"/>
        <v>45738Container q'ty</v>
      </c>
      <c r="N628" s="33" t="str">
        <f t="shared" si="181"/>
        <v xml:space="preserve">45738Pallet </v>
      </c>
      <c r="O628" s="39">
        <v>20</v>
      </c>
      <c r="P628" s="33" t="s">
        <v>202</v>
      </c>
      <c r="Q628" s="168" t="s">
        <v>786</v>
      </c>
      <c r="R628" s="169"/>
      <c r="S628" s="39"/>
      <c r="T628" s="119" t="s">
        <v>1730</v>
      </c>
      <c r="U628" s="258"/>
      <c r="V628" s="262"/>
      <c r="W628" s="258">
        <f t="shared" si="178"/>
        <v>0</v>
      </c>
      <c r="X628" s="45"/>
      <c r="Y628" s="43"/>
      <c r="Z628" s="43"/>
      <c r="AA628" s="43"/>
      <c r="AB628" s="43"/>
      <c r="AC628" s="43"/>
    </row>
    <row r="629" spans="1:29" ht="12.9" customHeight="1">
      <c r="A629" s="272">
        <v>45738</v>
      </c>
      <c r="B629" s="111" t="s">
        <v>3654</v>
      </c>
      <c r="C629" s="111" t="s">
        <v>1737</v>
      </c>
      <c r="D629" s="111" t="s">
        <v>1746</v>
      </c>
      <c r="E629" s="111"/>
      <c r="F629" s="111">
        <v>1</v>
      </c>
      <c r="G629" s="111"/>
      <c r="H629" s="111">
        <v>20</v>
      </c>
      <c r="I629" s="116">
        <v>20</v>
      </c>
      <c r="J629" s="118"/>
      <c r="K629" s="33"/>
      <c r="L629" s="44">
        <f t="shared" si="179"/>
        <v>1</v>
      </c>
      <c r="M629" s="33" t="str">
        <f t="shared" si="180"/>
        <v>45738Container q'ty</v>
      </c>
      <c r="N629" s="33" t="str">
        <f t="shared" si="181"/>
        <v xml:space="preserve">45738Pallet </v>
      </c>
      <c r="O629" s="39">
        <v>20</v>
      </c>
      <c r="P629" s="33" t="s">
        <v>202</v>
      </c>
      <c r="Q629" s="168" t="s">
        <v>786</v>
      </c>
      <c r="R629" s="169"/>
      <c r="S629" s="39"/>
      <c r="T629" s="119" t="s">
        <v>1730</v>
      </c>
      <c r="U629" s="258"/>
      <c r="V629" s="262"/>
      <c r="W629" s="258">
        <f t="shared" si="178"/>
        <v>0</v>
      </c>
      <c r="X629" s="45"/>
      <c r="Y629" s="43"/>
      <c r="Z629" s="43"/>
      <c r="AA629" s="43"/>
      <c r="AB629" s="43"/>
      <c r="AC629" s="43"/>
    </row>
    <row r="630" spans="1:29" ht="12.9" customHeight="1">
      <c r="A630" s="272">
        <v>45738</v>
      </c>
      <c r="B630" s="111" t="s">
        <v>3654</v>
      </c>
      <c r="C630" s="111" t="s">
        <v>1739</v>
      </c>
      <c r="D630" s="111" t="s">
        <v>1748</v>
      </c>
      <c r="E630" s="111"/>
      <c r="F630" s="111">
        <v>1</v>
      </c>
      <c r="G630" s="111"/>
      <c r="H630" s="111">
        <v>20</v>
      </c>
      <c r="I630" s="116">
        <v>20</v>
      </c>
      <c r="J630" s="118"/>
      <c r="K630" s="33"/>
      <c r="L630" s="44">
        <f t="shared" si="179"/>
        <v>1</v>
      </c>
      <c r="M630" s="33" t="str">
        <f t="shared" si="180"/>
        <v>45738Container q'ty</v>
      </c>
      <c r="N630" s="33" t="str">
        <f t="shared" si="181"/>
        <v xml:space="preserve">45738Pallet </v>
      </c>
      <c r="O630" s="39">
        <v>20</v>
      </c>
      <c r="P630" s="33" t="s">
        <v>202</v>
      </c>
      <c r="Q630" s="168" t="s">
        <v>786</v>
      </c>
      <c r="R630" s="169"/>
      <c r="S630" s="39"/>
      <c r="T630" s="119" t="s">
        <v>1730</v>
      </c>
      <c r="U630" s="258"/>
      <c r="V630" s="262"/>
      <c r="W630" s="258">
        <f t="shared" si="178"/>
        <v>0</v>
      </c>
      <c r="X630" s="45"/>
      <c r="Y630" s="43"/>
      <c r="Z630" s="43"/>
      <c r="AA630" s="43"/>
      <c r="AB630" s="43"/>
      <c r="AC630" s="43"/>
    </row>
    <row r="631" spans="1:29" ht="12.9" customHeight="1">
      <c r="A631" s="272">
        <v>45738</v>
      </c>
      <c r="B631" s="111" t="s">
        <v>3654</v>
      </c>
      <c r="C631" s="111" t="s">
        <v>1740</v>
      </c>
      <c r="D631" s="111" t="s">
        <v>1749</v>
      </c>
      <c r="E631" s="111"/>
      <c r="F631" s="111">
        <v>1</v>
      </c>
      <c r="G631" s="111"/>
      <c r="H631" s="111">
        <v>20</v>
      </c>
      <c r="I631" s="116">
        <v>20</v>
      </c>
      <c r="J631" s="118"/>
      <c r="K631" s="33"/>
      <c r="L631" s="44">
        <f t="shared" si="179"/>
        <v>1</v>
      </c>
      <c r="M631" s="33" t="str">
        <f t="shared" si="180"/>
        <v>45738Container q'ty</v>
      </c>
      <c r="N631" s="33" t="str">
        <f t="shared" si="181"/>
        <v xml:space="preserve">45738Pallet </v>
      </c>
      <c r="O631" s="39">
        <v>20</v>
      </c>
      <c r="P631" s="33" t="s">
        <v>202</v>
      </c>
      <c r="Q631" s="168" t="s">
        <v>786</v>
      </c>
      <c r="R631" s="169"/>
      <c r="S631" s="39"/>
      <c r="T631" s="119" t="s">
        <v>1730</v>
      </c>
      <c r="U631" s="258"/>
      <c r="V631" s="262"/>
      <c r="W631" s="258">
        <f t="shared" si="178"/>
        <v>0</v>
      </c>
      <c r="X631" s="45"/>
      <c r="Y631" s="43"/>
      <c r="Z631" s="43"/>
      <c r="AA631" s="43"/>
      <c r="AB631" s="43"/>
      <c r="AC631" s="43"/>
    </row>
    <row r="632" spans="1:29" ht="12.9" customHeight="1">
      <c r="A632" s="272">
        <v>45740</v>
      </c>
      <c r="B632" s="111" t="s">
        <v>195</v>
      </c>
      <c r="C632" s="111" t="s">
        <v>2061</v>
      </c>
      <c r="D632" s="111" t="s">
        <v>1965</v>
      </c>
      <c r="E632" s="111"/>
      <c r="F632" s="111">
        <v>1</v>
      </c>
      <c r="G632" s="111"/>
      <c r="H632" s="111">
        <v>14</v>
      </c>
      <c r="I632" s="111">
        <v>14</v>
      </c>
      <c r="J632" s="118"/>
      <c r="K632" s="33"/>
      <c r="L632" s="44">
        <f>SUM(E632:F632)</f>
        <v>1</v>
      </c>
      <c r="M632" s="33" t="str">
        <f t="shared" ref="M632:M745" si="182">A632&amp;$O$1</f>
        <v>45740Container q'ty</v>
      </c>
      <c r="N632" s="33" t="str">
        <f t="shared" ref="N632:N745" si="183">A632&amp;P632</f>
        <v xml:space="preserve">45740Pallet </v>
      </c>
      <c r="O632" s="39">
        <v>20</v>
      </c>
      <c r="P632" s="33" t="s">
        <v>202</v>
      </c>
      <c r="Q632" s="168" t="s">
        <v>1961</v>
      </c>
      <c r="R632" s="169"/>
      <c r="S632" s="39"/>
      <c r="T632" s="119" t="s">
        <v>1980</v>
      </c>
      <c r="U632" s="258"/>
      <c r="V632" s="262"/>
      <c r="W632" s="258">
        <f t="shared" ref="W632:W745" si="184">IFERROR(U632/V632,0)</f>
        <v>0</v>
      </c>
      <c r="X632" s="45"/>
      <c r="Y632" s="43"/>
      <c r="Z632" s="43"/>
      <c r="AA632" s="43"/>
      <c r="AB632" s="43"/>
      <c r="AC632" s="43"/>
    </row>
    <row r="633" spans="1:29" ht="12.9" customHeight="1">
      <c r="A633" s="272">
        <v>45740</v>
      </c>
      <c r="B633" s="111" t="s">
        <v>1982</v>
      </c>
      <c r="C633" s="111" t="s">
        <v>2061</v>
      </c>
      <c r="D633" s="111" t="s">
        <v>1965</v>
      </c>
      <c r="E633" s="111"/>
      <c r="F633" s="151"/>
      <c r="G633" s="111"/>
      <c r="H633" s="111">
        <v>3</v>
      </c>
      <c r="I633" s="111">
        <v>3</v>
      </c>
      <c r="J633" s="118"/>
      <c r="K633" s="33"/>
      <c r="L633" s="44">
        <f>SUM(E633:F633)</f>
        <v>0</v>
      </c>
      <c r="M633" s="33" t="str">
        <f t="shared" si="182"/>
        <v>45740Container q'ty</v>
      </c>
      <c r="N633" s="33" t="str">
        <f t="shared" si="183"/>
        <v xml:space="preserve">45740Pallet </v>
      </c>
      <c r="O633" s="39"/>
      <c r="P633" s="33" t="s">
        <v>202</v>
      </c>
      <c r="Q633" s="168" t="s">
        <v>1970</v>
      </c>
      <c r="R633" s="169"/>
      <c r="S633" s="39"/>
      <c r="T633" s="119" t="s">
        <v>1980</v>
      </c>
      <c r="U633" s="258"/>
      <c r="V633" s="262"/>
      <c r="W633" s="258">
        <f t="shared" si="184"/>
        <v>0</v>
      </c>
      <c r="X633" s="45"/>
      <c r="Y633" s="43"/>
      <c r="Z633" s="43"/>
      <c r="AA633" s="43"/>
      <c r="AB633" s="43"/>
      <c r="AC633" s="43"/>
    </row>
    <row r="634" spans="1:29" ht="12.9" customHeight="1">
      <c r="A634" s="272">
        <v>45740</v>
      </c>
      <c r="B634" s="111" t="s">
        <v>1982</v>
      </c>
      <c r="C634" s="111" t="s">
        <v>2061</v>
      </c>
      <c r="D634" s="111" t="s">
        <v>1965</v>
      </c>
      <c r="E634" s="111"/>
      <c r="F634" s="151"/>
      <c r="G634" s="111"/>
      <c r="H634" s="111">
        <v>2</v>
      </c>
      <c r="I634" s="111">
        <v>2</v>
      </c>
      <c r="J634" s="118"/>
      <c r="K634" s="33"/>
      <c r="L634" s="44">
        <f t="shared" ref="L634:L642" si="185">SUM(E634:F634)</f>
        <v>0</v>
      </c>
      <c r="M634" s="33" t="str">
        <f t="shared" si="182"/>
        <v>45740Container q'ty</v>
      </c>
      <c r="N634" s="33" t="str">
        <f t="shared" si="183"/>
        <v xml:space="preserve">45740Pallet </v>
      </c>
      <c r="O634" s="39"/>
      <c r="P634" s="33" t="s">
        <v>202</v>
      </c>
      <c r="Q634" s="168" t="s">
        <v>1971</v>
      </c>
      <c r="R634" s="169"/>
      <c r="S634" s="39"/>
      <c r="T634" s="119" t="s">
        <v>1980</v>
      </c>
      <c r="U634" s="258"/>
      <c r="V634" s="262"/>
      <c r="W634" s="258">
        <f t="shared" si="184"/>
        <v>0</v>
      </c>
      <c r="X634" s="45"/>
      <c r="Y634" s="43"/>
      <c r="Z634" s="43"/>
      <c r="AA634" s="43"/>
      <c r="AB634" s="43"/>
      <c r="AC634" s="43"/>
    </row>
    <row r="635" spans="1:29" ht="12.9" customHeight="1">
      <c r="A635" s="272">
        <v>45740</v>
      </c>
      <c r="B635" s="111" t="s">
        <v>1982</v>
      </c>
      <c r="C635" s="111" t="s">
        <v>2061</v>
      </c>
      <c r="D635" s="111" t="s">
        <v>1965</v>
      </c>
      <c r="E635" s="111"/>
      <c r="F635" s="151"/>
      <c r="G635" s="111"/>
      <c r="H635" s="111">
        <v>1</v>
      </c>
      <c r="I635" s="111">
        <v>1</v>
      </c>
      <c r="J635" s="118"/>
      <c r="K635" s="33"/>
      <c r="L635" s="44">
        <f t="shared" si="185"/>
        <v>0</v>
      </c>
      <c r="M635" s="33" t="str">
        <f t="shared" si="182"/>
        <v>45740Container q'ty</v>
      </c>
      <c r="N635" s="33" t="str">
        <f t="shared" si="183"/>
        <v xml:space="preserve">45740Pallet </v>
      </c>
      <c r="O635" s="39"/>
      <c r="P635" s="33" t="s">
        <v>202</v>
      </c>
      <c r="Q635" s="168" t="s">
        <v>1972</v>
      </c>
      <c r="R635" s="169"/>
      <c r="S635" s="39"/>
      <c r="T635" s="119" t="s">
        <v>1980</v>
      </c>
      <c r="U635" s="258"/>
      <c r="V635" s="262"/>
      <c r="W635" s="258">
        <f t="shared" si="184"/>
        <v>0</v>
      </c>
      <c r="X635" s="45"/>
      <c r="Y635" s="43"/>
      <c r="Z635" s="43"/>
      <c r="AA635" s="43"/>
      <c r="AB635" s="43"/>
      <c r="AC635" s="43"/>
    </row>
    <row r="636" spans="1:29" ht="12.9" customHeight="1">
      <c r="A636" s="272">
        <v>45740</v>
      </c>
      <c r="B636" s="111" t="s">
        <v>1982</v>
      </c>
      <c r="C636" s="111" t="s">
        <v>2062</v>
      </c>
      <c r="D636" s="111" t="s">
        <v>1966</v>
      </c>
      <c r="E636" s="111"/>
      <c r="F636" s="111">
        <v>1</v>
      </c>
      <c r="G636" s="111"/>
      <c r="H636" s="111">
        <v>20</v>
      </c>
      <c r="I636" s="111">
        <v>20</v>
      </c>
      <c r="J636" s="118"/>
      <c r="K636" s="33"/>
      <c r="L636" s="44">
        <f t="shared" si="185"/>
        <v>1</v>
      </c>
      <c r="M636" s="33" t="str">
        <f t="shared" si="182"/>
        <v>45740Container q'ty</v>
      </c>
      <c r="N636" s="33" t="str">
        <f t="shared" si="183"/>
        <v xml:space="preserve">45740Pallet </v>
      </c>
      <c r="O636" s="39">
        <v>20</v>
      </c>
      <c r="P636" s="33" t="s">
        <v>202</v>
      </c>
      <c r="Q636" s="168" t="s">
        <v>1973</v>
      </c>
      <c r="R636" s="169"/>
      <c r="S636" s="39"/>
      <c r="T636" s="119" t="s">
        <v>1980</v>
      </c>
      <c r="U636" s="258"/>
      <c r="V636" s="262"/>
      <c r="W636" s="258">
        <f t="shared" si="184"/>
        <v>0</v>
      </c>
      <c r="X636" s="45"/>
      <c r="Y636" s="43"/>
      <c r="Z636" s="43"/>
      <c r="AA636" s="43"/>
      <c r="AB636" s="43"/>
      <c r="AC636" s="43"/>
    </row>
    <row r="637" spans="1:29" ht="12.9" customHeight="1">
      <c r="A637" s="272">
        <v>45740</v>
      </c>
      <c r="B637" s="111" t="s">
        <v>1982</v>
      </c>
      <c r="C637" s="111" t="s">
        <v>2063</v>
      </c>
      <c r="D637" s="111" t="s">
        <v>1967</v>
      </c>
      <c r="E637" s="111"/>
      <c r="F637" s="111">
        <v>1</v>
      </c>
      <c r="G637" s="111"/>
      <c r="H637" s="111">
        <v>1</v>
      </c>
      <c r="I637" s="111">
        <v>1</v>
      </c>
      <c r="J637" s="118"/>
      <c r="K637" s="33"/>
      <c r="L637" s="44">
        <f t="shared" si="185"/>
        <v>1</v>
      </c>
      <c r="M637" s="33" t="str">
        <f t="shared" si="182"/>
        <v>45740Container q'ty</v>
      </c>
      <c r="N637" s="33" t="str">
        <f t="shared" si="183"/>
        <v xml:space="preserve">45740Pallet </v>
      </c>
      <c r="O637" s="39">
        <v>20</v>
      </c>
      <c r="P637" s="33" t="s">
        <v>202</v>
      </c>
      <c r="Q637" s="168" t="s">
        <v>1974</v>
      </c>
      <c r="R637" s="169"/>
      <c r="S637" s="39"/>
      <c r="T637" s="119" t="s">
        <v>1980</v>
      </c>
      <c r="U637" s="258"/>
      <c r="V637" s="262"/>
      <c r="W637" s="258">
        <f t="shared" si="184"/>
        <v>0</v>
      </c>
      <c r="X637" s="45"/>
      <c r="Y637" s="43"/>
      <c r="Z637" s="43"/>
      <c r="AA637" s="43"/>
      <c r="AB637" s="43"/>
      <c r="AC637" s="43"/>
    </row>
    <row r="638" spans="1:29" ht="12.9" customHeight="1">
      <c r="A638" s="272">
        <v>45740</v>
      </c>
      <c r="B638" s="111" t="s">
        <v>1982</v>
      </c>
      <c r="C638" s="111" t="s">
        <v>2063</v>
      </c>
      <c r="D638" s="111" t="s">
        <v>1967</v>
      </c>
      <c r="E638" s="111"/>
      <c r="F638" s="151"/>
      <c r="G638" s="111"/>
      <c r="H638" s="111">
        <v>12</v>
      </c>
      <c r="I638" s="111">
        <v>12</v>
      </c>
      <c r="J638" s="118"/>
      <c r="K638" s="33"/>
      <c r="L638" s="44">
        <f t="shared" si="185"/>
        <v>0</v>
      </c>
      <c r="M638" s="33" t="str">
        <f t="shared" si="182"/>
        <v>45740Container q'ty</v>
      </c>
      <c r="N638" s="33" t="str">
        <f t="shared" si="183"/>
        <v xml:space="preserve">45740Pallet </v>
      </c>
      <c r="O638" s="39"/>
      <c r="P638" s="33" t="s">
        <v>202</v>
      </c>
      <c r="Q638" s="168" t="s">
        <v>1975</v>
      </c>
      <c r="R638" s="169"/>
      <c r="S638" s="39"/>
      <c r="T638" s="119" t="s">
        <v>1980</v>
      </c>
      <c r="U638" s="258"/>
      <c r="V638" s="262"/>
      <c r="W638" s="258">
        <f t="shared" si="184"/>
        <v>0</v>
      </c>
      <c r="X638" s="45"/>
      <c r="Y638" s="43"/>
      <c r="Z638" s="43"/>
      <c r="AA638" s="43"/>
      <c r="AB638" s="43"/>
      <c r="AC638" s="43"/>
    </row>
    <row r="639" spans="1:29" ht="12.9" customHeight="1">
      <c r="A639" s="272">
        <v>45740</v>
      </c>
      <c r="B639" s="111" t="s">
        <v>1982</v>
      </c>
      <c r="C639" s="111" t="s">
        <v>2063</v>
      </c>
      <c r="D639" s="111" t="s">
        <v>1967</v>
      </c>
      <c r="E639" s="111"/>
      <c r="F639" s="151"/>
      <c r="G639" s="111"/>
      <c r="H639" s="111">
        <v>2</v>
      </c>
      <c r="I639" s="111">
        <v>2</v>
      </c>
      <c r="J639" s="118"/>
      <c r="K639" s="33"/>
      <c r="L639" s="44">
        <f t="shared" si="185"/>
        <v>0</v>
      </c>
      <c r="M639" s="33" t="str">
        <f t="shared" si="182"/>
        <v>45740Container q'ty</v>
      </c>
      <c r="N639" s="33" t="str">
        <f t="shared" si="183"/>
        <v xml:space="preserve">45740Pallet </v>
      </c>
      <c r="O639" s="39"/>
      <c r="P639" s="33" t="s">
        <v>202</v>
      </c>
      <c r="Q639" s="168" t="s">
        <v>1976</v>
      </c>
      <c r="R639" s="169"/>
      <c r="S639" s="39"/>
      <c r="T639" s="119" t="s">
        <v>1980</v>
      </c>
      <c r="U639" s="258"/>
      <c r="V639" s="262"/>
      <c r="W639" s="258">
        <f t="shared" si="184"/>
        <v>0</v>
      </c>
      <c r="X639" s="45"/>
      <c r="Y639" s="43"/>
      <c r="Z639" s="43"/>
      <c r="AA639" s="43"/>
      <c r="AB639" s="43"/>
      <c r="AC639" s="43"/>
    </row>
    <row r="640" spans="1:29" ht="12.9" customHeight="1">
      <c r="A640" s="272">
        <v>45740</v>
      </c>
      <c r="B640" s="111" t="s">
        <v>1982</v>
      </c>
      <c r="C640" s="111" t="s">
        <v>2063</v>
      </c>
      <c r="D640" s="111" t="s">
        <v>1967</v>
      </c>
      <c r="E640" s="111"/>
      <c r="F640" s="151"/>
      <c r="G640" s="111"/>
      <c r="H640" s="111">
        <v>5</v>
      </c>
      <c r="I640" s="111">
        <v>5</v>
      </c>
      <c r="J640" s="118"/>
      <c r="K640" s="33"/>
      <c r="L640" s="44">
        <f t="shared" si="185"/>
        <v>0</v>
      </c>
      <c r="M640" s="33" t="str">
        <f t="shared" si="182"/>
        <v>45740Container q'ty</v>
      </c>
      <c r="N640" s="33" t="str">
        <f t="shared" si="183"/>
        <v xml:space="preserve">45740Pallet </v>
      </c>
      <c r="O640" s="39"/>
      <c r="P640" s="33" t="s">
        <v>202</v>
      </c>
      <c r="Q640" s="168" t="s">
        <v>1977</v>
      </c>
      <c r="R640" s="169"/>
      <c r="S640" s="39"/>
      <c r="T640" s="119" t="s">
        <v>1980</v>
      </c>
      <c r="U640" s="258"/>
      <c r="V640" s="262"/>
      <c r="W640" s="258">
        <f t="shared" si="184"/>
        <v>0</v>
      </c>
      <c r="X640" s="45"/>
      <c r="Y640" s="43"/>
      <c r="Z640" s="43"/>
      <c r="AA640" s="43"/>
      <c r="AB640" s="43"/>
      <c r="AC640" s="43"/>
    </row>
    <row r="641" spans="1:29" ht="12.9" customHeight="1">
      <c r="A641" s="272">
        <v>45740</v>
      </c>
      <c r="B641" s="111" t="s">
        <v>1982</v>
      </c>
      <c r="C641" s="111" t="s">
        <v>2064</v>
      </c>
      <c r="D641" s="111" t="s">
        <v>1968</v>
      </c>
      <c r="E641" s="111">
        <v>1</v>
      </c>
      <c r="F641" s="111"/>
      <c r="G641" s="111"/>
      <c r="H641" s="111">
        <v>10</v>
      </c>
      <c r="I641" s="111">
        <v>10</v>
      </c>
      <c r="J641" s="118"/>
      <c r="K641" s="33"/>
      <c r="L641" s="44">
        <f t="shared" si="185"/>
        <v>1</v>
      </c>
      <c r="M641" s="33" t="str">
        <f t="shared" si="182"/>
        <v>45740Container q'ty</v>
      </c>
      <c r="N641" s="33" t="str">
        <f t="shared" si="183"/>
        <v xml:space="preserve">45740Pallet </v>
      </c>
      <c r="O641" s="39">
        <v>20</v>
      </c>
      <c r="P641" s="33" t="s">
        <v>202</v>
      </c>
      <c r="Q641" s="168" t="s">
        <v>1978</v>
      </c>
      <c r="R641" s="169"/>
      <c r="S641" s="39"/>
      <c r="T641" s="119" t="s">
        <v>1981</v>
      </c>
      <c r="U641" s="258"/>
      <c r="V641" s="262"/>
      <c r="W641" s="258">
        <f t="shared" si="184"/>
        <v>0</v>
      </c>
      <c r="X641" s="45"/>
      <c r="Y641" s="43"/>
      <c r="Z641" s="43"/>
      <c r="AA641" s="43"/>
      <c r="AB641" s="43"/>
      <c r="AC641" s="43"/>
    </row>
    <row r="642" spans="1:29" ht="12.9" customHeight="1">
      <c r="A642" s="272">
        <v>45740</v>
      </c>
      <c r="B642" s="111" t="s">
        <v>1982</v>
      </c>
      <c r="C642" s="111" t="s">
        <v>2064</v>
      </c>
      <c r="D642" s="111" t="s">
        <v>1969</v>
      </c>
      <c r="E642" s="151"/>
      <c r="F642" s="111"/>
      <c r="G642" s="111"/>
      <c r="H642" s="111">
        <v>10</v>
      </c>
      <c r="I642" s="111">
        <v>10</v>
      </c>
      <c r="J642" s="118"/>
      <c r="K642" s="33"/>
      <c r="L642" s="44">
        <f t="shared" si="185"/>
        <v>0</v>
      </c>
      <c r="M642" s="33" t="str">
        <f t="shared" si="182"/>
        <v>45740Container q'ty</v>
      </c>
      <c r="N642" s="33" t="str">
        <f t="shared" si="183"/>
        <v xml:space="preserve">45740Pallet </v>
      </c>
      <c r="O642" s="39"/>
      <c r="P642" s="33" t="s">
        <v>202</v>
      </c>
      <c r="Q642" s="168" t="s">
        <v>1979</v>
      </c>
      <c r="R642" s="169"/>
      <c r="S642" s="39"/>
      <c r="T642" s="119" t="s">
        <v>1981</v>
      </c>
      <c r="U642" s="258"/>
      <c r="V642" s="262"/>
      <c r="W642" s="258">
        <f t="shared" si="184"/>
        <v>0</v>
      </c>
      <c r="X642" s="45"/>
      <c r="Y642" s="43"/>
      <c r="Z642" s="43"/>
      <c r="AA642" s="43"/>
      <c r="AB642" s="43"/>
      <c r="AC642" s="43"/>
    </row>
    <row r="643" spans="1:29" ht="12.9" customHeight="1">
      <c r="A643" s="272">
        <v>45740</v>
      </c>
      <c r="B643" s="111" t="s">
        <v>151</v>
      </c>
      <c r="C643" s="111" t="s">
        <v>2035</v>
      </c>
      <c r="D643" s="111" t="s">
        <v>2045</v>
      </c>
      <c r="E643" s="111"/>
      <c r="F643" s="111">
        <v>1</v>
      </c>
      <c r="G643" s="111"/>
      <c r="H643" s="111">
        <v>22</v>
      </c>
      <c r="I643" s="116">
        <v>1540</v>
      </c>
      <c r="J643" s="118"/>
      <c r="K643" s="33"/>
      <c r="L643" s="44">
        <f t="shared" ref="L643:L652" si="186">SUM(E643:F643)</f>
        <v>1</v>
      </c>
      <c r="M643" s="33" t="str">
        <f t="shared" ref="M643:M648" si="187">A643&amp;$O$1</f>
        <v>45740Container q'ty</v>
      </c>
      <c r="N643" s="33" t="str">
        <f t="shared" ref="N643:N648" si="188">A643&amp;P643</f>
        <v>45740bulk</v>
      </c>
      <c r="O643" s="39">
        <v>160</v>
      </c>
      <c r="P643" s="235" t="s">
        <v>201</v>
      </c>
      <c r="Q643" s="168" t="s">
        <v>990</v>
      </c>
      <c r="R643" s="169"/>
      <c r="S643" s="39"/>
      <c r="T643" s="119" t="s">
        <v>1724</v>
      </c>
      <c r="U643" s="258">
        <v>233156</v>
      </c>
      <c r="V643" s="262">
        <v>15400</v>
      </c>
      <c r="W643" s="258">
        <f t="shared" ref="W643:W648" si="189">IFERROR(U643/V643,0)</f>
        <v>15.14</v>
      </c>
      <c r="X643" s="45" t="s">
        <v>1725</v>
      </c>
      <c r="Y643" s="43"/>
      <c r="Z643" s="43"/>
      <c r="AA643" s="43"/>
      <c r="AB643" s="43"/>
      <c r="AC643" s="43"/>
    </row>
    <row r="644" spans="1:29" ht="12.9" customHeight="1">
      <c r="A644" s="272">
        <v>45740</v>
      </c>
      <c r="B644" s="111" t="s">
        <v>151</v>
      </c>
      <c r="C644" s="111" t="s">
        <v>2036</v>
      </c>
      <c r="D644" s="111" t="s">
        <v>2046</v>
      </c>
      <c r="E644" s="111"/>
      <c r="F644" s="111">
        <v>1</v>
      </c>
      <c r="G644" s="111"/>
      <c r="H644" s="111">
        <v>22</v>
      </c>
      <c r="I644" s="116">
        <v>1540</v>
      </c>
      <c r="J644" s="118"/>
      <c r="K644" s="33"/>
      <c r="L644" s="44">
        <f t="shared" si="186"/>
        <v>1</v>
      </c>
      <c r="M644" s="33" t="str">
        <f t="shared" si="187"/>
        <v>45740Container q'ty</v>
      </c>
      <c r="N644" s="33" t="str">
        <f t="shared" si="188"/>
        <v>45740bulk</v>
      </c>
      <c r="O644" s="39">
        <v>160</v>
      </c>
      <c r="P644" s="235" t="s">
        <v>201</v>
      </c>
      <c r="Q644" s="168" t="s">
        <v>990</v>
      </c>
      <c r="R644" s="169"/>
      <c r="S644" s="39"/>
      <c r="T644" s="119" t="s">
        <v>1724</v>
      </c>
      <c r="U644" s="258"/>
      <c r="V644" s="262"/>
      <c r="W644" s="258">
        <f t="shared" si="189"/>
        <v>0</v>
      </c>
      <c r="X644" s="45" t="s">
        <v>1946</v>
      </c>
      <c r="Y644" s="43"/>
      <c r="Z644" s="43"/>
      <c r="AA644" s="43"/>
      <c r="AB644" s="43"/>
      <c r="AC644" s="43"/>
    </row>
    <row r="645" spans="1:29" ht="12.9" customHeight="1">
      <c r="A645" s="272">
        <v>45740</v>
      </c>
      <c r="B645" s="111" t="s">
        <v>151</v>
      </c>
      <c r="C645" s="111" t="s">
        <v>2037</v>
      </c>
      <c r="D645" s="111" t="s">
        <v>2047</v>
      </c>
      <c r="E645" s="111"/>
      <c r="F645" s="111">
        <v>1</v>
      </c>
      <c r="G645" s="111"/>
      <c r="H645" s="111">
        <v>22</v>
      </c>
      <c r="I645" s="116">
        <v>1540</v>
      </c>
      <c r="J645" s="118"/>
      <c r="K645" s="33"/>
      <c r="L645" s="44">
        <f t="shared" si="186"/>
        <v>1</v>
      </c>
      <c r="M645" s="33" t="str">
        <f t="shared" si="187"/>
        <v>45740Container q'ty</v>
      </c>
      <c r="N645" s="33" t="str">
        <f t="shared" si="188"/>
        <v>45740bulk</v>
      </c>
      <c r="O645" s="39">
        <v>160</v>
      </c>
      <c r="P645" s="235" t="s">
        <v>201</v>
      </c>
      <c r="Q645" s="168" t="s">
        <v>990</v>
      </c>
      <c r="R645" s="169"/>
      <c r="S645" s="39"/>
      <c r="T645" s="119" t="s">
        <v>1724</v>
      </c>
      <c r="U645" s="258"/>
      <c r="V645" s="262"/>
      <c r="W645" s="258">
        <f t="shared" si="189"/>
        <v>0</v>
      </c>
      <c r="X645" s="45"/>
      <c r="Y645" s="43"/>
      <c r="Z645" s="43"/>
      <c r="AA645" s="43"/>
      <c r="AB645" s="43"/>
      <c r="AC645" s="43"/>
    </row>
    <row r="646" spans="1:29" ht="12.9" customHeight="1">
      <c r="A646" s="272">
        <v>45740</v>
      </c>
      <c r="B646" s="111" t="s">
        <v>151</v>
      </c>
      <c r="C646" s="111" t="s">
        <v>2038</v>
      </c>
      <c r="D646" s="111" t="s">
        <v>2048</v>
      </c>
      <c r="E646" s="111"/>
      <c r="F646" s="111">
        <v>1</v>
      </c>
      <c r="G646" s="111"/>
      <c r="H646" s="111">
        <v>22</v>
      </c>
      <c r="I646" s="116">
        <v>1540</v>
      </c>
      <c r="J646" s="118"/>
      <c r="K646" s="33"/>
      <c r="L646" s="44">
        <f t="shared" si="186"/>
        <v>1</v>
      </c>
      <c r="M646" s="33" t="str">
        <f t="shared" si="187"/>
        <v>45740Container q'ty</v>
      </c>
      <c r="N646" s="33" t="str">
        <f t="shared" si="188"/>
        <v>45740bulk</v>
      </c>
      <c r="O646" s="39">
        <v>160</v>
      </c>
      <c r="P646" s="235" t="s">
        <v>201</v>
      </c>
      <c r="Q646" s="168" t="s">
        <v>990</v>
      </c>
      <c r="R646" s="169"/>
      <c r="S646" s="39"/>
      <c r="T646" s="119" t="s">
        <v>1724</v>
      </c>
      <c r="U646" s="258"/>
      <c r="V646" s="262"/>
      <c r="W646" s="258">
        <f t="shared" si="189"/>
        <v>0</v>
      </c>
      <c r="X646" s="45"/>
      <c r="Y646" s="43"/>
      <c r="Z646" s="43"/>
      <c r="AA646" s="43"/>
      <c r="AB646" s="43"/>
      <c r="AC646" s="43"/>
    </row>
    <row r="647" spans="1:29" ht="12.9" customHeight="1">
      <c r="A647" s="272">
        <v>45740</v>
      </c>
      <c r="B647" s="111" t="s">
        <v>151</v>
      </c>
      <c r="C647" s="111" t="s">
        <v>2040</v>
      </c>
      <c r="D647" s="111" t="s">
        <v>2050</v>
      </c>
      <c r="E647" s="111"/>
      <c r="F647" s="111">
        <v>1</v>
      </c>
      <c r="G647" s="111"/>
      <c r="H647" s="111">
        <v>21</v>
      </c>
      <c r="I647" s="116">
        <v>1540</v>
      </c>
      <c r="J647" s="118"/>
      <c r="K647" s="33"/>
      <c r="L647" s="44">
        <f t="shared" si="186"/>
        <v>1</v>
      </c>
      <c r="M647" s="33" t="str">
        <f t="shared" si="187"/>
        <v>45740Container q'ty</v>
      </c>
      <c r="N647" s="33" t="str">
        <f t="shared" si="188"/>
        <v>45740bulk</v>
      </c>
      <c r="O647" s="39">
        <v>160</v>
      </c>
      <c r="P647" s="235" t="s">
        <v>201</v>
      </c>
      <c r="Q647" s="168" t="s">
        <v>990</v>
      </c>
      <c r="R647" s="169"/>
      <c r="S647" s="39"/>
      <c r="T647" s="119" t="s">
        <v>1724</v>
      </c>
      <c r="U647" s="258"/>
      <c r="V647" s="262"/>
      <c r="W647" s="258">
        <f t="shared" si="189"/>
        <v>0</v>
      </c>
      <c r="X647" s="45"/>
      <c r="Y647" s="43"/>
      <c r="Z647" s="43"/>
      <c r="AA647" s="43"/>
      <c r="AB647" s="43"/>
      <c r="AC647" s="43"/>
    </row>
    <row r="648" spans="1:29" ht="12.9" customHeight="1">
      <c r="A648" s="272">
        <v>45740</v>
      </c>
      <c r="B648" s="111" t="s">
        <v>662</v>
      </c>
      <c r="C648" s="111" t="s">
        <v>2055</v>
      </c>
      <c r="D648" s="111" t="s">
        <v>2056</v>
      </c>
      <c r="E648" s="111"/>
      <c r="F648" s="111">
        <v>1</v>
      </c>
      <c r="G648" s="111"/>
      <c r="H648" s="111">
        <v>25</v>
      </c>
      <c r="I648" s="116">
        <v>1000</v>
      </c>
      <c r="J648" s="118"/>
      <c r="K648" s="33"/>
      <c r="L648" s="44">
        <f t="shared" si="186"/>
        <v>1</v>
      </c>
      <c r="M648" s="33" t="str">
        <f t="shared" si="187"/>
        <v>45740Container q'ty</v>
      </c>
      <c r="N648" s="33" t="str">
        <f t="shared" si="188"/>
        <v>45740bulk</v>
      </c>
      <c r="O648" s="39">
        <v>200</v>
      </c>
      <c r="P648" s="235" t="s">
        <v>201</v>
      </c>
      <c r="Q648" s="168" t="s">
        <v>666</v>
      </c>
      <c r="R648" s="169"/>
      <c r="S648" s="39"/>
      <c r="T648" s="119" t="s">
        <v>1723</v>
      </c>
      <c r="U648" s="258">
        <v>20100</v>
      </c>
      <c r="V648" s="262">
        <v>1000</v>
      </c>
      <c r="W648" s="258">
        <f t="shared" si="189"/>
        <v>20.100000000000001</v>
      </c>
      <c r="X648" s="45" t="s">
        <v>1947</v>
      </c>
      <c r="Y648" s="43" t="s">
        <v>1843</v>
      </c>
      <c r="Z648" s="43"/>
      <c r="AA648" s="43"/>
      <c r="AB648" s="43"/>
      <c r="AC648" s="43"/>
    </row>
    <row r="649" spans="1:29" ht="12.9" customHeight="1">
      <c r="A649" s="272">
        <v>45741</v>
      </c>
      <c r="B649" s="111" t="s">
        <v>195</v>
      </c>
      <c r="C649" s="111" t="s">
        <v>2057</v>
      </c>
      <c r="D649" s="111" t="s">
        <v>1983</v>
      </c>
      <c r="E649" s="111"/>
      <c r="F649" s="111">
        <v>1</v>
      </c>
      <c r="G649" s="111"/>
      <c r="H649" s="111">
        <v>17</v>
      </c>
      <c r="I649" s="111">
        <v>17</v>
      </c>
      <c r="J649" s="118"/>
      <c r="K649" s="33"/>
      <c r="L649" s="44">
        <f t="shared" si="186"/>
        <v>1</v>
      </c>
      <c r="M649" s="33" t="str">
        <f t="shared" si="182"/>
        <v>45741Container q'ty</v>
      </c>
      <c r="N649" s="33" t="str">
        <f t="shared" si="183"/>
        <v xml:space="preserve">45741Pallet </v>
      </c>
      <c r="O649" s="39">
        <v>20</v>
      </c>
      <c r="P649" s="33" t="s">
        <v>202</v>
      </c>
      <c r="Q649" s="168" t="s">
        <v>1961</v>
      </c>
      <c r="R649" s="169"/>
      <c r="S649" s="39"/>
      <c r="T649" s="119" t="s">
        <v>1980</v>
      </c>
      <c r="U649" s="258"/>
      <c r="V649" s="262"/>
      <c r="W649" s="258">
        <f t="shared" si="184"/>
        <v>0</v>
      </c>
      <c r="X649" s="45"/>
      <c r="Y649" s="43"/>
      <c r="Z649" s="43"/>
      <c r="AA649" s="43"/>
      <c r="AB649" s="43"/>
      <c r="AC649" s="43"/>
    </row>
    <row r="650" spans="1:29" ht="12.9" customHeight="1">
      <c r="A650" s="272">
        <v>45741</v>
      </c>
      <c r="B650" s="111" t="s">
        <v>1982</v>
      </c>
      <c r="C650" s="111" t="s">
        <v>2057</v>
      </c>
      <c r="D650" s="111" t="s">
        <v>1983</v>
      </c>
      <c r="E650" s="111"/>
      <c r="F650" s="151"/>
      <c r="G650" s="111"/>
      <c r="H650" s="111">
        <v>1</v>
      </c>
      <c r="I650" s="111">
        <v>1</v>
      </c>
      <c r="J650" s="118"/>
      <c r="K650" s="33"/>
      <c r="L650" s="44">
        <f t="shared" si="186"/>
        <v>0</v>
      </c>
      <c r="M650" s="33" t="str">
        <f t="shared" si="182"/>
        <v>45741Container q'ty</v>
      </c>
      <c r="N650" s="33" t="str">
        <f t="shared" si="183"/>
        <v xml:space="preserve">45741Pallet </v>
      </c>
      <c r="O650" s="39"/>
      <c r="P650" s="33" t="s">
        <v>202</v>
      </c>
      <c r="Q650" s="168" t="s">
        <v>1987</v>
      </c>
      <c r="R650" s="169"/>
      <c r="S650" s="39"/>
      <c r="T650" s="119" t="s">
        <v>1980</v>
      </c>
      <c r="U650" s="258"/>
      <c r="V650" s="262"/>
      <c r="W650" s="258">
        <f t="shared" si="184"/>
        <v>0</v>
      </c>
      <c r="X650" s="45"/>
      <c r="Y650" s="43"/>
      <c r="Z650" s="43"/>
      <c r="AA650" s="43"/>
      <c r="AB650" s="43"/>
      <c r="AC650" s="43"/>
    </row>
    <row r="651" spans="1:29" ht="12.9" customHeight="1">
      <c r="A651" s="272">
        <v>45741</v>
      </c>
      <c r="B651" s="111" t="s">
        <v>1982</v>
      </c>
      <c r="C651" s="111" t="s">
        <v>2057</v>
      </c>
      <c r="D651" s="111" t="s">
        <v>1983</v>
      </c>
      <c r="E651" s="111"/>
      <c r="F651" s="151"/>
      <c r="G651" s="111"/>
      <c r="H651" s="111">
        <v>2</v>
      </c>
      <c r="I651" s="111">
        <v>2</v>
      </c>
      <c r="J651" s="118"/>
      <c r="K651" s="33"/>
      <c r="L651" s="44">
        <f t="shared" si="186"/>
        <v>0</v>
      </c>
      <c r="M651" s="33" t="str">
        <f t="shared" si="182"/>
        <v>45741Container q'ty</v>
      </c>
      <c r="N651" s="33" t="str">
        <f t="shared" si="183"/>
        <v xml:space="preserve">45741Pallet </v>
      </c>
      <c r="O651" s="39"/>
      <c r="P651" s="33" t="s">
        <v>202</v>
      </c>
      <c r="Q651" s="168" t="s">
        <v>1988</v>
      </c>
      <c r="R651" s="169"/>
      <c r="S651" s="39"/>
      <c r="T651" s="119" t="s">
        <v>1980</v>
      </c>
      <c r="U651" s="258"/>
      <c r="V651" s="262"/>
      <c r="W651" s="258">
        <f t="shared" si="184"/>
        <v>0</v>
      </c>
      <c r="X651" s="45"/>
      <c r="Y651" s="43"/>
      <c r="Z651" s="43"/>
      <c r="AA651" s="43"/>
      <c r="AB651" s="43"/>
      <c r="AC651" s="43"/>
    </row>
    <row r="652" spans="1:29" ht="12.9" customHeight="1">
      <c r="A652" s="272">
        <v>45741</v>
      </c>
      <c r="B652" s="111" t="s">
        <v>1982</v>
      </c>
      <c r="C652" s="111" t="s">
        <v>2058</v>
      </c>
      <c r="D652" s="111" t="s">
        <v>1984</v>
      </c>
      <c r="E652" s="111"/>
      <c r="F652" s="111">
        <v>1</v>
      </c>
      <c r="G652" s="111"/>
      <c r="H652" s="111">
        <v>17</v>
      </c>
      <c r="I652" s="111">
        <v>17</v>
      </c>
      <c r="J652" s="118"/>
      <c r="K652" s="33"/>
      <c r="L652" s="44">
        <f t="shared" si="186"/>
        <v>1</v>
      </c>
      <c r="M652" s="33" t="str">
        <f t="shared" si="182"/>
        <v>45741Container q'ty</v>
      </c>
      <c r="N652" s="33" t="str">
        <f t="shared" si="183"/>
        <v xml:space="preserve">45741Pallet </v>
      </c>
      <c r="O652" s="39">
        <v>20</v>
      </c>
      <c r="P652" s="33" t="s">
        <v>202</v>
      </c>
      <c r="Q652" s="168" t="s">
        <v>1961</v>
      </c>
      <c r="R652" s="169"/>
      <c r="S652" s="39"/>
      <c r="T652" s="119" t="s">
        <v>1980</v>
      </c>
      <c r="U652" s="258"/>
      <c r="V652" s="262"/>
      <c r="W652" s="258">
        <f t="shared" si="184"/>
        <v>0</v>
      </c>
      <c r="X652" s="45"/>
      <c r="Y652" s="43"/>
      <c r="Z652" s="43"/>
      <c r="AA652" s="43"/>
      <c r="AB652" s="43"/>
      <c r="AC652" s="43"/>
    </row>
    <row r="653" spans="1:29" ht="12.9" customHeight="1">
      <c r="A653" s="272">
        <v>45741</v>
      </c>
      <c r="B653" s="111" t="s">
        <v>1982</v>
      </c>
      <c r="C653" s="111" t="s">
        <v>2058</v>
      </c>
      <c r="D653" s="111" t="s">
        <v>1984</v>
      </c>
      <c r="E653" s="111"/>
      <c r="F653" s="151"/>
      <c r="G653" s="111"/>
      <c r="H653" s="111">
        <v>1</v>
      </c>
      <c r="I653" s="111">
        <v>1</v>
      </c>
      <c r="J653" s="118"/>
      <c r="K653" s="33"/>
      <c r="L653" s="44">
        <f t="shared" ref="L653:L660" si="190">SUM(E653:F653)</f>
        <v>0</v>
      </c>
      <c r="M653" s="33" t="str">
        <f t="shared" si="182"/>
        <v>45741Container q'ty</v>
      </c>
      <c r="N653" s="33" t="str">
        <f t="shared" si="183"/>
        <v xml:space="preserve">45741Pallet </v>
      </c>
      <c r="O653" s="39"/>
      <c r="P653" s="33" t="s">
        <v>202</v>
      </c>
      <c r="Q653" s="168" t="s">
        <v>1989</v>
      </c>
      <c r="R653" s="169"/>
      <c r="S653" s="39"/>
      <c r="T653" s="119" t="s">
        <v>1980</v>
      </c>
      <c r="U653" s="258"/>
      <c r="V653" s="262"/>
      <c r="W653" s="258">
        <f t="shared" si="184"/>
        <v>0</v>
      </c>
      <c r="X653" s="45"/>
      <c r="Y653" s="43"/>
      <c r="Z653" s="43"/>
      <c r="AA653" s="43"/>
      <c r="AB653" s="43"/>
      <c r="AC653" s="43"/>
    </row>
    <row r="654" spans="1:29" ht="12.9" customHeight="1">
      <c r="A654" s="272">
        <v>45741</v>
      </c>
      <c r="B654" s="111" t="s">
        <v>1982</v>
      </c>
      <c r="C654" s="111" t="s">
        <v>2058</v>
      </c>
      <c r="D654" s="111" t="s">
        <v>1984</v>
      </c>
      <c r="E654" s="111"/>
      <c r="F654" s="151"/>
      <c r="G654" s="111"/>
      <c r="H654" s="111">
        <v>2</v>
      </c>
      <c r="I654" s="111">
        <v>2</v>
      </c>
      <c r="J654" s="118"/>
      <c r="K654" s="33"/>
      <c r="L654" s="44">
        <f t="shared" si="190"/>
        <v>0</v>
      </c>
      <c r="M654" s="33" t="str">
        <f t="shared" si="182"/>
        <v>45741Container q'ty</v>
      </c>
      <c r="N654" s="33" t="str">
        <f t="shared" si="183"/>
        <v xml:space="preserve">45741Pallet </v>
      </c>
      <c r="O654" s="39"/>
      <c r="P654" s="33" t="s">
        <v>202</v>
      </c>
      <c r="Q654" s="168" t="s">
        <v>1990</v>
      </c>
      <c r="R654" s="169"/>
      <c r="S654" s="39"/>
      <c r="T654" s="119" t="s">
        <v>1980</v>
      </c>
      <c r="U654" s="258"/>
      <c r="V654" s="262"/>
      <c r="W654" s="258">
        <f t="shared" si="184"/>
        <v>0</v>
      </c>
      <c r="X654" s="45"/>
      <c r="Y654" s="43"/>
      <c r="Z654" s="43"/>
      <c r="AA654" s="43"/>
      <c r="AB654" s="43"/>
      <c r="AC654" s="43"/>
    </row>
    <row r="655" spans="1:29" ht="12.9" customHeight="1">
      <c r="A655" s="272">
        <v>45741</v>
      </c>
      <c r="B655" s="111" t="s">
        <v>1982</v>
      </c>
      <c r="C655" s="111" t="s">
        <v>2059</v>
      </c>
      <c r="D655" s="111" t="s">
        <v>1985</v>
      </c>
      <c r="E655" s="111"/>
      <c r="F655" s="111">
        <v>1</v>
      </c>
      <c r="G655" s="111"/>
      <c r="H655" s="111">
        <v>16</v>
      </c>
      <c r="I655" s="111">
        <v>16</v>
      </c>
      <c r="J655" s="118"/>
      <c r="K655" s="33"/>
      <c r="L655" s="44">
        <f t="shared" si="190"/>
        <v>1</v>
      </c>
      <c r="M655" s="33" t="str">
        <f t="shared" si="182"/>
        <v>45741Container q'ty</v>
      </c>
      <c r="N655" s="33" t="str">
        <f t="shared" si="183"/>
        <v xml:space="preserve">45741Pallet </v>
      </c>
      <c r="O655" s="39">
        <v>20</v>
      </c>
      <c r="P655" s="33" t="s">
        <v>202</v>
      </c>
      <c r="Q655" s="168" t="s">
        <v>1961</v>
      </c>
      <c r="R655" s="169"/>
      <c r="S655" s="39"/>
      <c r="T655" s="119" t="s">
        <v>1980</v>
      </c>
      <c r="U655" s="258"/>
      <c r="V655" s="262"/>
      <c r="W655" s="258">
        <f t="shared" si="184"/>
        <v>0</v>
      </c>
      <c r="X655" s="45"/>
      <c r="Y655" s="43"/>
      <c r="Z655" s="43"/>
      <c r="AA655" s="43"/>
      <c r="AB655" s="43"/>
      <c r="AC655" s="43"/>
    </row>
    <row r="656" spans="1:29" ht="12.9" customHeight="1">
      <c r="A656" s="272">
        <v>45741</v>
      </c>
      <c r="B656" s="111" t="s">
        <v>1982</v>
      </c>
      <c r="C656" s="111" t="s">
        <v>2059</v>
      </c>
      <c r="D656" s="111" t="s">
        <v>1985</v>
      </c>
      <c r="E656" s="111"/>
      <c r="F656" s="151"/>
      <c r="G656" s="111"/>
      <c r="H656" s="111">
        <v>0.5</v>
      </c>
      <c r="I656" s="116">
        <v>22</v>
      </c>
      <c r="J656" s="118"/>
      <c r="K656" s="33"/>
      <c r="L656" s="44">
        <f t="shared" si="190"/>
        <v>0</v>
      </c>
      <c r="M656" s="33" t="str">
        <f t="shared" si="182"/>
        <v>45741Container q'ty</v>
      </c>
      <c r="N656" s="33" t="str">
        <f t="shared" si="183"/>
        <v xml:space="preserve">45741Pallet </v>
      </c>
      <c r="O656" s="39"/>
      <c r="P656" s="33" t="s">
        <v>202</v>
      </c>
      <c r="Q656" s="168" t="s">
        <v>1991</v>
      </c>
      <c r="R656" s="169"/>
      <c r="S656" s="39"/>
      <c r="T656" s="119" t="s">
        <v>1980</v>
      </c>
      <c r="U656" s="258"/>
      <c r="V656" s="262"/>
      <c r="W656" s="258">
        <f t="shared" si="184"/>
        <v>0</v>
      </c>
      <c r="X656" s="45"/>
      <c r="Y656" s="43"/>
      <c r="Z656" s="43"/>
      <c r="AA656" s="43"/>
      <c r="AB656" s="43"/>
      <c r="AC656" s="43"/>
    </row>
    <row r="657" spans="1:29" ht="12.9" customHeight="1">
      <c r="A657" s="272">
        <v>45741</v>
      </c>
      <c r="B657" s="111" t="s">
        <v>1982</v>
      </c>
      <c r="C657" s="111" t="s">
        <v>2059</v>
      </c>
      <c r="D657" s="111" t="s">
        <v>1985</v>
      </c>
      <c r="E657" s="111"/>
      <c r="F657" s="151"/>
      <c r="G657" s="111"/>
      <c r="H657" s="111">
        <v>3.5</v>
      </c>
      <c r="I657" s="116">
        <v>330</v>
      </c>
      <c r="J657" s="118"/>
      <c r="K657" s="33"/>
      <c r="L657" s="44">
        <f t="shared" si="190"/>
        <v>0</v>
      </c>
      <c r="M657" s="33" t="str">
        <f t="shared" si="182"/>
        <v>45741Container q'ty</v>
      </c>
      <c r="N657" s="33" t="str">
        <f t="shared" si="183"/>
        <v xml:space="preserve">45741Pallet </v>
      </c>
      <c r="O657" s="39"/>
      <c r="P657" s="33" t="s">
        <v>202</v>
      </c>
      <c r="Q657" s="168" t="s">
        <v>1992</v>
      </c>
      <c r="R657" s="169"/>
      <c r="S657" s="39"/>
      <c r="T657" s="119" t="s">
        <v>1980</v>
      </c>
      <c r="U657" s="258"/>
      <c r="V657" s="262"/>
      <c r="W657" s="258">
        <f t="shared" si="184"/>
        <v>0</v>
      </c>
      <c r="X657" s="45"/>
      <c r="Y657" s="43"/>
      <c r="Z657" s="43"/>
      <c r="AA657" s="43"/>
      <c r="AB657" s="43"/>
      <c r="AC657" s="43"/>
    </row>
    <row r="658" spans="1:29" ht="12.9" customHeight="1">
      <c r="A658" s="272">
        <v>45741</v>
      </c>
      <c r="B658" s="111" t="s">
        <v>1982</v>
      </c>
      <c r="C658" s="111" t="s">
        <v>2060</v>
      </c>
      <c r="D658" s="111" t="s">
        <v>1986</v>
      </c>
      <c r="E658" s="111"/>
      <c r="F658" s="111">
        <v>1</v>
      </c>
      <c r="G658" s="111"/>
      <c r="H658" s="111">
        <v>14</v>
      </c>
      <c r="I658" s="111">
        <v>14</v>
      </c>
      <c r="J658" s="118"/>
      <c r="K658" s="33"/>
      <c r="L658" s="44">
        <f t="shared" si="190"/>
        <v>1</v>
      </c>
      <c r="M658" s="33" t="str">
        <f t="shared" si="182"/>
        <v>45741Container q'ty</v>
      </c>
      <c r="N658" s="33" t="str">
        <f t="shared" si="183"/>
        <v xml:space="preserve">45741Pallet </v>
      </c>
      <c r="O658" s="39">
        <v>20</v>
      </c>
      <c r="P658" s="33" t="s">
        <v>202</v>
      </c>
      <c r="Q658" s="168" t="s">
        <v>1961</v>
      </c>
      <c r="R658" s="169"/>
      <c r="S658" s="39"/>
      <c r="T658" s="119" t="s">
        <v>1980</v>
      </c>
      <c r="U658" s="258"/>
      <c r="V658" s="262"/>
      <c r="W658" s="258">
        <f t="shared" si="184"/>
        <v>0</v>
      </c>
      <c r="X658" s="45"/>
      <c r="Y658" s="43"/>
      <c r="Z658" s="43"/>
      <c r="AA658" s="43"/>
      <c r="AB658" s="43"/>
      <c r="AC658" s="43"/>
    </row>
    <row r="659" spans="1:29" ht="12.9" customHeight="1">
      <c r="A659" s="272">
        <v>45741</v>
      </c>
      <c r="B659" s="111" t="s">
        <v>1982</v>
      </c>
      <c r="C659" s="111" t="s">
        <v>2060</v>
      </c>
      <c r="D659" s="111" t="s">
        <v>1986</v>
      </c>
      <c r="E659" s="111"/>
      <c r="F659" s="151"/>
      <c r="G659" s="111"/>
      <c r="H659" s="111">
        <v>5</v>
      </c>
      <c r="I659" s="111">
        <v>5</v>
      </c>
      <c r="J659" s="118"/>
      <c r="K659" s="33"/>
      <c r="L659" s="44">
        <f t="shared" si="190"/>
        <v>0</v>
      </c>
      <c r="M659" s="33" t="str">
        <f t="shared" si="182"/>
        <v>45741Container q'ty</v>
      </c>
      <c r="N659" s="33" t="str">
        <f t="shared" si="183"/>
        <v xml:space="preserve">45741Pallet </v>
      </c>
      <c r="O659" s="39"/>
      <c r="P659" s="33" t="s">
        <v>202</v>
      </c>
      <c r="Q659" s="168" t="s">
        <v>1993</v>
      </c>
      <c r="R659" s="169"/>
      <c r="S659" s="39"/>
      <c r="T659" s="119" t="s">
        <v>1980</v>
      </c>
      <c r="U659" s="258"/>
      <c r="V659" s="262"/>
      <c r="W659" s="258">
        <f t="shared" si="184"/>
        <v>0</v>
      </c>
      <c r="X659" s="45"/>
      <c r="Y659" s="43"/>
      <c r="Z659" s="43"/>
      <c r="AA659" s="43"/>
      <c r="AB659" s="43"/>
      <c r="AC659" s="43"/>
    </row>
    <row r="660" spans="1:29" ht="12.9" customHeight="1">
      <c r="A660" s="272">
        <v>45741</v>
      </c>
      <c r="B660" s="111" t="s">
        <v>1982</v>
      </c>
      <c r="C660" s="111" t="s">
        <v>2060</v>
      </c>
      <c r="D660" s="111" t="s">
        <v>1986</v>
      </c>
      <c r="E660" s="111"/>
      <c r="F660" s="151"/>
      <c r="G660" s="111"/>
      <c r="H660" s="111">
        <v>1</v>
      </c>
      <c r="I660" s="111">
        <v>1</v>
      </c>
      <c r="J660" s="118"/>
      <c r="K660" s="33"/>
      <c r="L660" s="44">
        <f t="shared" si="190"/>
        <v>0</v>
      </c>
      <c r="M660" s="33" t="str">
        <f t="shared" si="182"/>
        <v>45741Container q'ty</v>
      </c>
      <c r="N660" s="33" t="str">
        <f t="shared" si="183"/>
        <v xml:space="preserve">45741Pallet </v>
      </c>
      <c r="O660" s="39"/>
      <c r="P660" s="33" t="s">
        <v>202</v>
      </c>
      <c r="Q660" s="168" t="s">
        <v>1994</v>
      </c>
      <c r="R660" s="169"/>
      <c r="S660" s="39"/>
      <c r="T660" s="119" t="s">
        <v>1980</v>
      </c>
      <c r="U660" s="258"/>
      <c r="V660" s="262"/>
      <c r="W660" s="258">
        <f t="shared" si="184"/>
        <v>0</v>
      </c>
      <c r="X660" s="45"/>
      <c r="Y660" s="43"/>
      <c r="Z660" s="43"/>
      <c r="AA660" s="43"/>
      <c r="AB660" s="43"/>
      <c r="AC660" s="43"/>
    </row>
    <row r="661" spans="1:29" ht="12.9" customHeight="1">
      <c r="A661" s="272">
        <v>45741</v>
      </c>
      <c r="B661" s="111" t="s">
        <v>151</v>
      </c>
      <c r="C661" s="111" t="s">
        <v>2039</v>
      </c>
      <c r="D661" s="111" t="s">
        <v>2049</v>
      </c>
      <c r="E661" s="111"/>
      <c r="F661" s="111">
        <v>1</v>
      </c>
      <c r="G661" s="111"/>
      <c r="H661" s="111">
        <v>21</v>
      </c>
      <c r="I661" s="116">
        <v>1540</v>
      </c>
      <c r="J661" s="118"/>
      <c r="K661" s="33"/>
      <c r="L661" s="44">
        <f t="shared" ref="L661:L666" si="191">SUM(E661:F661)</f>
        <v>1</v>
      </c>
      <c r="M661" s="33" t="str">
        <f t="shared" ref="M661:M666" si="192">A661&amp;$O$1</f>
        <v>45741Container q'ty</v>
      </c>
      <c r="N661" s="33" t="str">
        <f t="shared" ref="N661:N666" si="193">A661&amp;P661</f>
        <v>45741bulk</v>
      </c>
      <c r="O661" s="39">
        <v>160</v>
      </c>
      <c r="P661" s="235" t="s">
        <v>201</v>
      </c>
      <c r="Q661" s="168" t="s">
        <v>990</v>
      </c>
      <c r="R661" s="169"/>
      <c r="S661" s="39"/>
      <c r="T661" s="119" t="s">
        <v>1724</v>
      </c>
      <c r="U661" s="258"/>
      <c r="V661" s="262"/>
      <c r="W661" s="258">
        <f t="shared" ref="W661:W666" si="194">IFERROR(U661/V661,0)</f>
        <v>0</v>
      </c>
      <c r="X661" s="45"/>
      <c r="Y661" s="43"/>
      <c r="Z661" s="43"/>
      <c r="AA661" s="43"/>
      <c r="AB661" s="43"/>
      <c r="AC661" s="43"/>
    </row>
    <row r="662" spans="1:29" ht="12.9" customHeight="1">
      <c r="A662" s="272">
        <v>45741</v>
      </c>
      <c r="B662" s="111" t="s">
        <v>151</v>
      </c>
      <c r="C662" s="111" t="s">
        <v>2041</v>
      </c>
      <c r="D662" s="111" t="s">
        <v>2051</v>
      </c>
      <c r="E662" s="111"/>
      <c r="F662" s="111">
        <v>1</v>
      </c>
      <c r="G662" s="111"/>
      <c r="H662" s="111">
        <v>21</v>
      </c>
      <c r="I662" s="116">
        <v>1540</v>
      </c>
      <c r="J662" s="118"/>
      <c r="K662" s="33"/>
      <c r="L662" s="44">
        <f t="shared" si="191"/>
        <v>1</v>
      </c>
      <c r="M662" s="33" t="str">
        <f t="shared" si="192"/>
        <v>45741Container q'ty</v>
      </c>
      <c r="N662" s="33" t="str">
        <f t="shared" si="193"/>
        <v>45741bulk</v>
      </c>
      <c r="O662" s="39">
        <v>160</v>
      </c>
      <c r="P662" s="235" t="s">
        <v>201</v>
      </c>
      <c r="Q662" s="168" t="s">
        <v>990</v>
      </c>
      <c r="R662" s="169"/>
      <c r="S662" s="39"/>
      <c r="T662" s="119" t="s">
        <v>1724</v>
      </c>
      <c r="U662" s="258"/>
      <c r="V662" s="262"/>
      <c r="W662" s="258">
        <f t="shared" si="194"/>
        <v>0</v>
      </c>
      <c r="X662" s="45"/>
      <c r="Y662" s="43"/>
      <c r="Z662" s="43"/>
      <c r="AA662" s="43"/>
      <c r="AB662" s="43"/>
      <c r="AC662" s="43"/>
    </row>
    <row r="663" spans="1:29" ht="12.9" customHeight="1">
      <c r="A663" s="272">
        <v>45741</v>
      </c>
      <c r="B663" s="111" t="s">
        <v>151</v>
      </c>
      <c r="C663" s="111" t="s">
        <v>2042</v>
      </c>
      <c r="D663" s="111" t="s">
        <v>2052</v>
      </c>
      <c r="E663" s="111"/>
      <c r="F663" s="111">
        <v>1</v>
      </c>
      <c r="G663" s="111"/>
      <c r="H663" s="111">
        <v>21</v>
      </c>
      <c r="I663" s="116">
        <v>1540</v>
      </c>
      <c r="J663" s="118"/>
      <c r="K663" s="33"/>
      <c r="L663" s="44">
        <f t="shared" si="191"/>
        <v>1</v>
      </c>
      <c r="M663" s="33" t="str">
        <f t="shared" si="192"/>
        <v>45741Container q'ty</v>
      </c>
      <c r="N663" s="33" t="str">
        <f t="shared" si="193"/>
        <v>45741bulk</v>
      </c>
      <c r="O663" s="39">
        <v>160</v>
      </c>
      <c r="P663" s="235" t="s">
        <v>201</v>
      </c>
      <c r="Q663" s="168" t="s">
        <v>990</v>
      </c>
      <c r="R663" s="169"/>
      <c r="S663" s="39"/>
      <c r="T663" s="119" t="s">
        <v>1724</v>
      </c>
      <c r="U663" s="258"/>
      <c r="V663" s="262"/>
      <c r="W663" s="258">
        <f t="shared" si="194"/>
        <v>0</v>
      </c>
      <c r="X663" s="45"/>
      <c r="Y663" s="43"/>
      <c r="Z663" s="43"/>
      <c r="AA663" s="43"/>
      <c r="AB663" s="43"/>
      <c r="AC663" s="43"/>
    </row>
    <row r="664" spans="1:29" ht="12.9" customHeight="1">
      <c r="A664" s="272">
        <v>45741</v>
      </c>
      <c r="B664" s="111" t="s">
        <v>151</v>
      </c>
      <c r="C664" s="111" t="s">
        <v>2043</v>
      </c>
      <c r="D664" s="111" t="s">
        <v>2053</v>
      </c>
      <c r="E664" s="111"/>
      <c r="F664" s="111">
        <v>1</v>
      </c>
      <c r="G664" s="111"/>
      <c r="H664" s="111">
        <v>21</v>
      </c>
      <c r="I664" s="116">
        <v>1540</v>
      </c>
      <c r="J664" s="118"/>
      <c r="K664" s="33"/>
      <c r="L664" s="44">
        <f t="shared" si="191"/>
        <v>1</v>
      </c>
      <c r="M664" s="33" t="str">
        <f t="shared" si="192"/>
        <v>45741Container q'ty</v>
      </c>
      <c r="N664" s="33" t="str">
        <f t="shared" si="193"/>
        <v>45741bulk</v>
      </c>
      <c r="O664" s="39">
        <v>160</v>
      </c>
      <c r="P664" s="235" t="s">
        <v>201</v>
      </c>
      <c r="Q664" s="168" t="s">
        <v>990</v>
      </c>
      <c r="R664" s="169"/>
      <c r="S664" s="39"/>
      <c r="T664" s="119" t="s">
        <v>1724</v>
      </c>
      <c r="U664" s="258"/>
      <c r="V664" s="262"/>
      <c r="W664" s="258">
        <f t="shared" si="194"/>
        <v>0</v>
      </c>
      <c r="X664" s="45"/>
      <c r="Y664" s="43"/>
      <c r="Z664" s="43"/>
      <c r="AA664" s="43"/>
      <c r="AB664" s="43"/>
      <c r="AC664" s="43"/>
    </row>
    <row r="665" spans="1:29" ht="12.9" customHeight="1">
      <c r="A665" s="272">
        <v>45741</v>
      </c>
      <c r="B665" s="111" t="s">
        <v>151</v>
      </c>
      <c r="C665" s="111" t="s">
        <v>2044</v>
      </c>
      <c r="D665" s="111" t="s">
        <v>2054</v>
      </c>
      <c r="E665" s="111"/>
      <c r="F665" s="111">
        <v>1</v>
      </c>
      <c r="G665" s="111"/>
      <c r="H665" s="111">
        <v>21</v>
      </c>
      <c r="I665" s="116">
        <v>1540</v>
      </c>
      <c r="J665" s="118"/>
      <c r="K665" s="33"/>
      <c r="L665" s="44">
        <f t="shared" si="191"/>
        <v>1</v>
      </c>
      <c r="M665" s="33" t="str">
        <f t="shared" si="192"/>
        <v>45741Container q'ty</v>
      </c>
      <c r="N665" s="33" t="str">
        <f t="shared" si="193"/>
        <v>45741bulk</v>
      </c>
      <c r="O665" s="39"/>
      <c r="P665" s="235" t="s">
        <v>201</v>
      </c>
      <c r="Q665" s="168" t="s">
        <v>990</v>
      </c>
      <c r="R665" s="169"/>
      <c r="S665" s="39"/>
      <c r="T665" s="119" t="s">
        <v>1724</v>
      </c>
      <c r="U665" s="258"/>
      <c r="V665" s="262"/>
      <c r="W665" s="258">
        <f t="shared" si="194"/>
        <v>0</v>
      </c>
      <c r="X665" s="45"/>
      <c r="Y665" s="43"/>
      <c r="Z665" s="43"/>
      <c r="AA665" s="43"/>
      <c r="AB665" s="43"/>
      <c r="AC665" s="43"/>
    </row>
    <row r="666" spans="1:29" ht="12.9" customHeight="1">
      <c r="A666" s="272">
        <v>45741</v>
      </c>
      <c r="B666" s="111" t="s">
        <v>151</v>
      </c>
      <c r="C666" s="111" t="s">
        <v>2086</v>
      </c>
      <c r="D666" s="111" t="s">
        <v>2087</v>
      </c>
      <c r="E666" s="111"/>
      <c r="F666" s="111">
        <v>1</v>
      </c>
      <c r="G666" s="111"/>
      <c r="H666" s="111">
        <v>10</v>
      </c>
      <c r="I666" s="116">
        <v>598</v>
      </c>
      <c r="J666" s="118"/>
      <c r="K666" s="33"/>
      <c r="L666" s="44">
        <f t="shared" si="191"/>
        <v>1</v>
      </c>
      <c r="M666" s="33" t="str">
        <f t="shared" si="192"/>
        <v>45741Container q'ty</v>
      </c>
      <c r="N666" s="33" t="str">
        <f t="shared" si="193"/>
        <v xml:space="preserve">45741Pallet </v>
      </c>
      <c r="O666" s="39">
        <v>20</v>
      </c>
      <c r="P666" s="33" t="s">
        <v>202</v>
      </c>
      <c r="Q666" s="168" t="s">
        <v>301</v>
      </c>
      <c r="R666" s="169"/>
      <c r="S666" s="39"/>
      <c r="T666" s="119" t="s">
        <v>1818</v>
      </c>
      <c r="U666" s="258"/>
      <c r="V666" s="262"/>
      <c r="W666" s="258">
        <f t="shared" si="194"/>
        <v>0</v>
      </c>
      <c r="X666" s="45" t="s">
        <v>1953</v>
      </c>
      <c r="Y666" s="43"/>
      <c r="Z666" s="43"/>
      <c r="AA666" s="43"/>
      <c r="AB666" s="43"/>
      <c r="AC666" s="43"/>
    </row>
    <row r="667" spans="1:29" ht="12.9" customHeight="1">
      <c r="A667" s="272">
        <v>45741</v>
      </c>
      <c r="B667" s="111" t="s">
        <v>383</v>
      </c>
      <c r="C667" s="111" t="s">
        <v>2090</v>
      </c>
      <c r="D667" s="275" t="s">
        <v>2091</v>
      </c>
      <c r="E667" s="111"/>
      <c r="F667" s="111">
        <v>1</v>
      </c>
      <c r="G667" s="111"/>
      <c r="H667" s="111">
        <v>5</v>
      </c>
      <c r="I667" s="117">
        <v>500</v>
      </c>
      <c r="J667" s="118"/>
      <c r="K667" s="33"/>
      <c r="L667" s="44">
        <f t="shared" ref="L667:L677" si="195">SUM(E667:F667)</f>
        <v>1</v>
      </c>
      <c r="M667" s="33" t="str">
        <f t="shared" ref="M667:M673" si="196">A667&amp;$O$1</f>
        <v>45741Container q'ty</v>
      </c>
      <c r="N667" s="33" t="str">
        <f t="shared" ref="N667:N673" si="197">A667&amp;P667</f>
        <v>45741bulk</v>
      </c>
      <c r="O667" s="39">
        <v>240</v>
      </c>
      <c r="P667" s="235" t="s">
        <v>201</v>
      </c>
      <c r="Q667" s="168" t="s">
        <v>1454</v>
      </c>
      <c r="R667" s="169"/>
      <c r="S667" s="39"/>
      <c r="T667" s="119" t="s">
        <v>2088</v>
      </c>
      <c r="U667" s="258">
        <v>20070</v>
      </c>
      <c r="V667" s="262">
        <v>1860</v>
      </c>
      <c r="W667" s="258">
        <f t="shared" ref="W667:W673" si="198">IFERROR(U667/V667,0)</f>
        <v>10.790322580645162</v>
      </c>
      <c r="X667" s="45"/>
      <c r="Y667" s="43"/>
      <c r="Z667" s="43"/>
      <c r="AA667" s="43"/>
      <c r="AB667" s="43"/>
      <c r="AC667" s="43"/>
    </row>
    <row r="668" spans="1:29" ht="12.9" customHeight="1">
      <c r="A668" s="272">
        <v>45741</v>
      </c>
      <c r="B668" s="111" t="s">
        <v>383</v>
      </c>
      <c r="C668" s="111" t="s">
        <v>2090</v>
      </c>
      <c r="D668" s="275" t="s">
        <v>2091</v>
      </c>
      <c r="E668" s="111"/>
      <c r="F668" s="151"/>
      <c r="G668" s="111"/>
      <c r="H668" s="111">
        <v>4</v>
      </c>
      <c r="I668" s="117">
        <v>400</v>
      </c>
      <c r="J668" s="118"/>
      <c r="K668" s="33"/>
      <c r="L668" s="44">
        <f t="shared" si="195"/>
        <v>0</v>
      </c>
      <c r="M668" s="33" t="str">
        <f t="shared" si="196"/>
        <v>45741Container q'ty</v>
      </c>
      <c r="N668" s="33" t="str">
        <f t="shared" si="197"/>
        <v>45741bulk</v>
      </c>
      <c r="O668" s="39">
        <v>240</v>
      </c>
      <c r="P668" s="235" t="s">
        <v>201</v>
      </c>
      <c r="Q668" s="168" t="s">
        <v>699</v>
      </c>
      <c r="R668" s="169"/>
      <c r="S668" s="39"/>
      <c r="T668" s="119" t="s">
        <v>2088</v>
      </c>
      <c r="U668" s="258"/>
      <c r="V668" s="262"/>
      <c r="W668" s="258">
        <f t="shared" si="198"/>
        <v>0</v>
      </c>
      <c r="X668" s="45"/>
      <c r="Y668" s="43"/>
      <c r="Z668" s="43"/>
      <c r="AA668" s="43"/>
      <c r="AB668" s="43"/>
      <c r="AC668" s="43"/>
    </row>
    <row r="669" spans="1:29" ht="12.9" customHeight="1">
      <c r="A669" s="272">
        <v>45741</v>
      </c>
      <c r="B669" s="111" t="s">
        <v>383</v>
      </c>
      <c r="C669" s="111" t="s">
        <v>2090</v>
      </c>
      <c r="D669" s="275" t="s">
        <v>2091</v>
      </c>
      <c r="E669" s="111"/>
      <c r="F669" s="151"/>
      <c r="G669" s="111"/>
      <c r="H669" s="111">
        <v>3</v>
      </c>
      <c r="I669" s="117">
        <v>300</v>
      </c>
      <c r="J669" s="118"/>
      <c r="K669" s="33"/>
      <c r="L669" s="44">
        <f t="shared" si="195"/>
        <v>0</v>
      </c>
      <c r="M669" s="33" t="str">
        <f t="shared" si="196"/>
        <v>45741Container q'ty</v>
      </c>
      <c r="N669" s="33" t="str">
        <f t="shared" si="197"/>
        <v>45741bulk</v>
      </c>
      <c r="O669" s="39">
        <v>240</v>
      </c>
      <c r="P669" s="235" t="s">
        <v>201</v>
      </c>
      <c r="Q669" s="168" t="s">
        <v>700</v>
      </c>
      <c r="R669" s="169"/>
      <c r="S669" s="39"/>
      <c r="T669" s="119" t="s">
        <v>2088</v>
      </c>
      <c r="U669" s="258"/>
      <c r="V669" s="262"/>
      <c r="W669" s="258">
        <f t="shared" si="198"/>
        <v>0</v>
      </c>
      <c r="X669" s="45"/>
      <c r="Y669" s="43"/>
      <c r="Z669" s="43"/>
      <c r="AA669" s="43"/>
      <c r="AB669" s="43"/>
      <c r="AC669" s="43"/>
    </row>
    <row r="670" spans="1:29" ht="12.9" customHeight="1">
      <c r="A670" s="272">
        <v>45741</v>
      </c>
      <c r="B670" s="111" t="s">
        <v>383</v>
      </c>
      <c r="C670" s="111" t="s">
        <v>2090</v>
      </c>
      <c r="D670" s="275" t="s">
        <v>2091</v>
      </c>
      <c r="E670" s="111"/>
      <c r="F670" s="151"/>
      <c r="G670" s="111"/>
      <c r="H670" s="111">
        <v>3</v>
      </c>
      <c r="I670" s="117">
        <v>300</v>
      </c>
      <c r="J670" s="118"/>
      <c r="K670" s="33"/>
      <c r="L670" s="44">
        <f t="shared" si="195"/>
        <v>0</v>
      </c>
      <c r="M670" s="33" t="str">
        <f t="shared" si="196"/>
        <v>45741Container q'ty</v>
      </c>
      <c r="N670" s="33" t="str">
        <f t="shared" si="197"/>
        <v>45741bulk</v>
      </c>
      <c r="O670" s="39">
        <v>240</v>
      </c>
      <c r="P670" s="235" t="s">
        <v>201</v>
      </c>
      <c r="Q670" s="168" t="s">
        <v>549</v>
      </c>
      <c r="R670" s="169"/>
      <c r="S670" s="39"/>
      <c r="T670" s="119" t="s">
        <v>2088</v>
      </c>
      <c r="U670" s="258"/>
      <c r="V670" s="262"/>
      <c r="W670" s="258">
        <f t="shared" si="198"/>
        <v>0</v>
      </c>
      <c r="X670" s="45"/>
      <c r="Y670" s="43"/>
      <c r="Z670" s="43"/>
      <c r="AA670" s="43"/>
      <c r="AB670" s="43"/>
      <c r="AC670" s="43"/>
    </row>
    <row r="671" spans="1:29" ht="12.9" customHeight="1">
      <c r="A671" s="272">
        <v>45741</v>
      </c>
      <c r="B671" s="111" t="s">
        <v>383</v>
      </c>
      <c r="C671" s="111" t="s">
        <v>2090</v>
      </c>
      <c r="D671" s="275" t="s">
        <v>2091</v>
      </c>
      <c r="E671" s="111"/>
      <c r="F671" s="151"/>
      <c r="G671" s="111"/>
      <c r="H671" s="111">
        <v>3</v>
      </c>
      <c r="I671" s="117">
        <v>300</v>
      </c>
      <c r="J671" s="118"/>
      <c r="K671" s="33"/>
      <c r="L671" s="44">
        <f t="shared" si="195"/>
        <v>0</v>
      </c>
      <c r="M671" s="33" t="str">
        <f t="shared" si="196"/>
        <v>45741Container q'ty</v>
      </c>
      <c r="N671" s="33" t="str">
        <f t="shared" si="197"/>
        <v>45741bulk</v>
      </c>
      <c r="O671" s="39">
        <v>240</v>
      </c>
      <c r="P671" s="235" t="s">
        <v>201</v>
      </c>
      <c r="Q671" s="168" t="s">
        <v>2089</v>
      </c>
      <c r="R671" s="169"/>
      <c r="S671" s="39"/>
      <c r="T671" s="119" t="s">
        <v>2088</v>
      </c>
      <c r="U671" s="258"/>
      <c r="V671" s="262"/>
      <c r="W671" s="258">
        <f t="shared" si="198"/>
        <v>0</v>
      </c>
      <c r="X671" s="45"/>
      <c r="Y671" s="43"/>
      <c r="Z671" s="43"/>
      <c r="AA671" s="43"/>
      <c r="AB671" s="43"/>
      <c r="AC671" s="43"/>
    </row>
    <row r="672" spans="1:29" ht="12.9" customHeight="1">
      <c r="A672" s="272">
        <v>45741</v>
      </c>
      <c r="B672" s="111" t="s">
        <v>383</v>
      </c>
      <c r="C672" s="111" t="s">
        <v>2090</v>
      </c>
      <c r="D672" s="275" t="s">
        <v>2091</v>
      </c>
      <c r="E672" s="111"/>
      <c r="F672" s="151"/>
      <c r="G672" s="111"/>
      <c r="H672" s="111">
        <v>1</v>
      </c>
      <c r="I672" s="117">
        <v>60</v>
      </c>
      <c r="J672" s="118"/>
      <c r="K672" s="33"/>
      <c r="L672" s="44">
        <f t="shared" si="195"/>
        <v>0</v>
      </c>
      <c r="M672" s="33" t="str">
        <f t="shared" si="196"/>
        <v>45741Container q'ty</v>
      </c>
      <c r="N672" s="33" t="str">
        <f t="shared" si="197"/>
        <v>45741bulk</v>
      </c>
      <c r="O672" s="39">
        <v>240</v>
      </c>
      <c r="P672" s="235" t="s">
        <v>201</v>
      </c>
      <c r="Q672" s="168" t="s">
        <v>701</v>
      </c>
      <c r="R672" s="169"/>
      <c r="S672" s="39"/>
      <c r="T672" s="119" t="s">
        <v>2088</v>
      </c>
      <c r="U672" s="258"/>
      <c r="V672" s="262"/>
      <c r="W672" s="258">
        <f t="shared" si="198"/>
        <v>0</v>
      </c>
      <c r="X672" s="45"/>
      <c r="Y672" s="43"/>
      <c r="Z672" s="43"/>
      <c r="AA672" s="43"/>
      <c r="AB672" s="43"/>
      <c r="AC672" s="43"/>
    </row>
    <row r="673" spans="1:29" ht="12.9" customHeight="1">
      <c r="A673" s="272">
        <v>45741</v>
      </c>
      <c r="B673" s="111" t="s">
        <v>318</v>
      </c>
      <c r="C673" s="111" t="s">
        <v>2084</v>
      </c>
      <c r="D673" s="111" t="s">
        <v>2085</v>
      </c>
      <c r="E673" s="111">
        <v>1</v>
      </c>
      <c r="F673" s="111"/>
      <c r="G673" s="111"/>
      <c r="H673" s="111">
        <v>16</v>
      </c>
      <c r="I673" s="116"/>
      <c r="J673" s="118">
        <v>960</v>
      </c>
      <c r="K673" s="33"/>
      <c r="L673" s="44">
        <f t="shared" si="195"/>
        <v>1</v>
      </c>
      <c r="M673" s="33" t="str">
        <f t="shared" si="196"/>
        <v>45741Container q'ty</v>
      </c>
      <c r="N673" s="33" t="str">
        <f t="shared" si="197"/>
        <v xml:space="preserve">45741Pallet </v>
      </c>
      <c r="O673" s="39">
        <v>40</v>
      </c>
      <c r="P673" s="33" t="s">
        <v>202</v>
      </c>
      <c r="Q673" s="168" t="s">
        <v>279</v>
      </c>
      <c r="R673" s="169"/>
      <c r="S673" s="39"/>
      <c r="T673" s="119" t="s">
        <v>2083</v>
      </c>
      <c r="U673" s="258"/>
      <c r="V673" s="262"/>
      <c r="W673" s="258">
        <f t="shared" si="198"/>
        <v>0</v>
      </c>
      <c r="X673" s="45" t="s">
        <v>556</v>
      </c>
      <c r="Y673" s="43"/>
      <c r="Z673" s="43"/>
      <c r="AA673" s="43"/>
      <c r="AB673" s="43"/>
      <c r="AC673" s="43"/>
    </row>
    <row r="674" spans="1:29" ht="12.9" customHeight="1">
      <c r="A674" s="272">
        <v>45742</v>
      </c>
      <c r="B674" s="111" t="s">
        <v>195</v>
      </c>
      <c r="C674" s="111" t="s">
        <v>2066</v>
      </c>
      <c r="D674" s="111" t="s">
        <v>1999</v>
      </c>
      <c r="E674" s="111"/>
      <c r="F674" s="111">
        <v>1</v>
      </c>
      <c r="G674" s="111"/>
      <c r="H674" s="111">
        <v>5</v>
      </c>
      <c r="I674" s="111">
        <v>5</v>
      </c>
      <c r="J674" s="118"/>
      <c r="K674" s="33"/>
      <c r="L674" s="44">
        <f t="shared" si="195"/>
        <v>1</v>
      </c>
      <c r="M674" s="33" t="str">
        <f t="shared" si="182"/>
        <v>45742Container q'ty</v>
      </c>
      <c r="N674" s="33" t="str">
        <f t="shared" si="183"/>
        <v xml:space="preserve">45742Pallet </v>
      </c>
      <c r="O674" s="39">
        <v>20</v>
      </c>
      <c r="P674" s="33" t="s">
        <v>202</v>
      </c>
      <c r="Q674" s="168" t="s">
        <v>2002</v>
      </c>
      <c r="R674" s="169"/>
      <c r="S674" s="39"/>
      <c r="T674" s="119" t="s">
        <v>2065</v>
      </c>
      <c r="U674" s="258"/>
      <c r="V674" s="262"/>
      <c r="W674" s="258">
        <f t="shared" si="184"/>
        <v>0</v>
      </c>
      <c r="X674" s="45"/>
      <c r="Y674" s="43"/>
      <c r="Z674" s="43"/>
      <c r="AA674" s="43"/>
      <c r="AB674" s="43"/>
      <c r="AC674" s="43"/>
    </row>
    <row r="675" spans="1:29" ht="12.9" customHeight="1">
      <c r="A675" s="272">
        <v>45742</v>
      </c>
      <c r="B675" s="111" t="s">
        <v>1982</v>
      </c>
      <c r="C675" s="111" t="s">
        <v>2066</v>
      </c>
      <c r="D675" s="111" t="s">
        <v>1999</v>
      </c>
      <c r="E675" s="111"/>
      <c r="F675" s="151"/>
      <c r="G675" s="111"/>
      <c r="H675" s="111">
        <v>10</v>
      </c>
      <c r="I675" s="111">
        <v>10</v>
      </c>
      <c r="J675" s="118"/>
      <c r="K675" s="33"/>
      <c r="L675" s="44">
        <f t="shared" si="195"/>
        <v>0</v>
      </c>
      <c r="M675" s="33" t="str">
        <f t="shared" si="182"/>
        <v>45742Container q'ty</v>
      </c>
      <c r="N675" s="33" t="str">
        <f t="shared" si="183"/>
        <v xml:space="preserve">45742Pallet </v>
      </c>
      <c r="O675" s="39"/>
      <c r="P675" s="33" t="s">
        <v>202</v>
      </c>
      <c r="Q675" s="168" t="s">
        <v>2003</v>
      </c>
      <c r="R675" s="169"/>
      <c r="S675" s="39"/>
      <c r="T675" s="119" t="s">
        <v>2009</v>
      </c>
      <c r="U675" s="258"/>
      <c r="V675" s="262"/>
      <c r="W675" s="258">
        <f t="shared" si="184"/>
        <v>0</v>
      </c>
      <c r="X675" s="45"/>
      <c r="Y675" s="43"/>
      <c r="Z675" s="43"/>
      <c r="AA675" s="43"/>
      <c r="AB675" s="43"/>
      <c r="AC675" s="43"/>
    </row>
    <row r="676" spans="1:29" ht="12.9" customHeight="1">
      <c r="A676" s="272">
        <v>45742</v>
      </c>
      <c r="B676" s="111" t="s">
        <v>1982</v>
      </c>
      <c r="C676" s="111" t="s">
        <v>2066</v>
      </c>
      <c r="D676" s="111" t="s">
        <v>1999</v>
      </c>
      <c r="E676" s="111"/>
      <c r="F676" s="151"/>
      <c r="G676" s="111"/>
      <c r="H676" s="111">
        <v>2</v>
      </c>
      <c r="I676" s="111">
        <v>2</v>
      </c>
      <c r="J676" s="118"/>
      <c r="K676" s="33"/>
      <c r="L676" s="44">
        <f t="shared" si="195"/>
        <v>0</v>
      </c>
      <c r="M676" s="33" t="str">
        <f t="shared" si="182"/>
        <v>45742Container q'ty</v>
      </c>
      <c r="N676" s="33" t="str">
        <f t="shared" si="183"/>
        <v xml:space="preserve">45742Pallet </v>
      </c>
      <c r="O676" s="39"/>
      <c r="P676" s="33" t="s">
        <v>202</v>
      </c>
      <c r="Q676" s="168" t="s">
        <v>2004</v>
      </c>
      <c r="R676" s="169"/>
      <c r="S676" s="39"/>
      <c r="T676" s="119" t="s">
        <v>2009</v>
      </c>
      <c r="U676" s="258"/>
      <c r="V676" s="262"/>
      <c r="W676" s="258">
        <f t="shared" si="184"/>
        <v>0</v>
      </c>
      <c r="X676" s="45"/>
      <c r="Y676" s="43"/>
      <c r="Z676" s="43"/>
      <c r="AA676" s="43"/>
      <c r="AB676" s="43"/>
      <c r="AC676" s="43"/>
    </row>
    <row r="677" spans="1:29" ht="12.9" customHeight="1">
      <c r="A677" s="272">
        <v>45742</v>
      </c>
      <c r="B677" s="111" t="s">
        <v>1982</v>
      </c>
      <c r="C677" s="111" t="s">
        <v>2066</v>
      </c>
      <c r="D677" s="111" t="s">
        <v>1999</v>
      </c>
      <c r="E677" s="111"/>
      <c r="F677" s="151"/>
      <c r="G677" s="111"/>
      <c r="H677" s="111">
        <v>3</v>
      </c>
      <c r="I677" s="111">
        <v>3</v>
      </c>
      <c r="J677" s="118"/>
      <c r="K677" s="33"/>
      <c r="L677" s="44">
        <f t="shared" si="195"/>
        <v>0</v>
      </c>
      <c r="M677" s="33" t="str">
        <f t="shared" si="182"/>
        <v>45742Container q'ty</v>
      </c>
      <c r="N677" s="33" t="str">
        <f t="shared" si="183"/>
        <v xml:space="preserve">45742Pallet </v>
      </c>
      <c r="O677" s="39"/>
      <c r="P677" s="33" t="s">
        <v>202</v>
      </c>
      <c r="Q677" s="168" t="s">
        <v>2005</v>
      </c>
      <c r="R677" s="169"/>
      <c r="S677" s="39"/>
      <c r="T677" s="119" t="s">
        <v>2009</v>
      </c>
      <c r="U677" s="258"/>
      <c r="V677" s="262"/>
      <c r="W677" s="258">
        <f t="shared" si="184"/>
        <v>0</v>
      </c>
      <c r="X677" s="45"/>
      <c r="Y677" s="43"/>
      <c r="Z677" s="43"/>
      <c r="AA677" s="43"/>
      <c r="AB677" s="43"/>
      <c r="AC677" s="43"/>
    </row>
    <row r="678" spans="1:29" ht="12.9" customHeight="1">
      <c r="A678" s="272">
        <v>45742</v>
      </c>
      <c r="B678" s="111" t="s">
        <v>1982</v>
      </c>
      <c r="C678" s="111" t="s">
        <v>2068</v>
      </c>
      <c r="D678" s="111" t="s">
        <v>2000</v>
      </c>
      <c r="E678" s="111">
        <v>1</v>
      </c>
      <c r="F678" s="111"/>
      <c r="G678" s="111"/>
      <c r="H678" s="111">
        <v>20</v>
      </c>
      <c r="I678" s="111">
        <v>20</v>
      </c>
      <c r="J678" s="118"/>
      <c r="K678" s="33"/>
      <c r="L678" s="44">
        <f t="shared" ref="L678:L692" si="199">SUM(E678:F678)</f>
        <v>1</v>
      </c>
      <c r="M678" s="33" t="str">
        <f t="shared" si="182"/>
        <v>45742Container q'ty</v>
      </c>
      <c r="N678" s="33" t="str">
        <f t="shared" si="183"/>
        <v xml:space="preserve">45742Pallet </v>
      </c>
      <c r="O678" s="39">
        <v>20</v>
      </c>
      <c r="P678" s="33" t="s">
        <v>202</v>
      </c>
      <c r="Q678" s="168" t="s">
        <v>2006</v>
      </c>
      <c r="R678" s="169"/>
      <c r="S678" s="39"/>
      <c r="T678" s="119" t="s">
        <v>2067</v>
      </c>
      <c r="U678" s="258"/>
      <c r="V678" s="262"/>
      <c r="W678" s="258">
        <f t="shared" si="184"/>
        <v>0</v>
      </c>
      <c r="X678" s="45"/>
      <c r="Y678" s="43"/>
      <c r="Z678" s="43"/>
      <c r="AA678" s="43"/>
      <c r="AB678" s="43"/>
      <c r="AC678" s="43"/>
    </row>
    <row r="679" spans="1:29" ht="12.9" customHeight="1">
      <c r="A679" s="272">
        <v>45742</v>
      </c>
      <c r="B679" s="111" t="s">
        <v>1982</v>
      </c>
      <c r="C679" s="111" t="s">
        <v>2070</v>
      </c>
      <c r="D679" s="111" t="s">
        <v>2001</v>
      </c>
      <c r="E679" s="111">
        <v>1</v>
      </c>
      <c r="F679" s="111"/>
      <c r="G679" s="111"/>
      <c r="H679" s="111">
        <v>20</v>
      </c>
      <c r="I679" s="116">
        <v>1440</v>
      </c>
      <c r="J679" s="118"/>
      <c r="K679" s="33"/>
      <c r="L679" s="44">
        <f t="shared" si="199"/>
        <v>1</v>
      </c>
      <c r="M679" s="33" t="str">
        <f t="shared" si="182"/>
        <v>45742Container q'ty</v>
      </c>
      <c r="N679" s="33" t="str">
        <f t="shared" si="183"/>
        <v>45742bulk</v>
      </c>
      <c r="O679" s="39">
        <v>210</v>
      </c>
      <c r="P679" s="235" t="s">
        <v>201</v>
      </c>
      <c r="Q679" s="168" t="s">
        <v>2007</v>
      </c>
      <c r="R679" s="169"/>
      <c r="S679" s="39"/>
      <c r="T679" s="119" t="s">
        <v>2069</v>
      </c>
      <c r="U679" s="258">
        <v>13910.4</v>
      </c>
      <c r="V679" s="262">
        <v>2016</v>
      </c>
      <c r="W679" s="258">
        <f t="shared" si="184"/>
        <v>6.8999999999999995</v>
      </c>
      <c r="X679" s="45"/>
      <c r="Y679" s="43"/>
      <c r="Z679" s="43"/>
      <c r="AA679" s="43"/>
      <c r="AB679" s="43"/>
      <c r="AC679" s="43"/>
    </row>
    <row r="680" spans="1:29" ht="12.9" customHeight="1">
      <c r="A680" s="272">
        <v>45742</v>
      </c>
      <c r="B680" s="111" t="s">
        <v>1982</v>
      </c>
      <c r="C680" s="111" t="s">
        <v>2070</v>
      </c>
      <c r="D680" s="111" t="s">
        <v>2001</v>
      </c>
      <c r="E680" s="151"/>
      <c r="F680" s="111"/>
      <c r="G680" s="111"/>
      <c r="H680" s="111">
        <v>8</v>
      </c>
      <c r="I680" s="116">
        <v>576</v>
      </c>
      <c r="J680" s="118"/>
      <c r="K680" s="33"/>
      <c r="L680" s="44">
        <f t="shared" si="199"/>
        <v>0</v>
      </c>
      <c r="M680" s="33" t="str">
        <f t="shared" si="182"/>
        <v>45742Container q'ty</v>
      </c>
      <c r="N680" s="33" t="str">
        <f t="shared" si="183"/>
        <v>45742bulk</v>
      </c>
      <c r="O680" s="39"/>
      <c r="P680" s="235" t="s">
        <v>201</v>
      </c>
      <c r="Q680" s="168" t="s">
        <v>2008</v>
      </c>
      <c r="R680" s="169"/>
      <c r="S680" s="39"/>
      <c r="T680" s="119" t="s">
        <v>2010</v>
      </c>
      <c r="U680" s="258"/>
      <c r="V680" s="262"/>
      <c r="W680" s="258">
        <f t="shared" si="184"/>
        <v>0</v>
      </c>
      <c r="X680" s="45"/>
      <c r="Y680" s="43"/>
      <c r="Z680" s="43"/>
      <c r="AA680" s="43"/>
      <c r="AB680" s="43"/>
      <c r="AC680" s="43"/>
    </row>
    <row r="681" spans="1:29" ht="12.9" customHeight="1">
      <c r="A681" s="272">
        <v>45742</v>
      </c>
      <c r="B681" s="111" t="s">
        <v>1982</v>
      </c>
      <c r="C681" s="111" t="s">
        <v>2077</v>
      </c>
      <c r="D681" s="111" t="s">
        <v>2015</v>
      </c>
      <c r="E681" s="111"/>
      <c r="F681" s="111">
        <v>1</v>
      </c>
      <c r="G681" s="111"/>
      <c r="H681" s="111">
        <v>8</v>
      </c>
      <c r="I681" s="111">
        <v>8</v>
      </c>
      <c r="J681" s="118"/>
      <c r="K681" s="33"/>
      <c r="L681" s="44">
        <f t="shared" ref="L681:L687" si="200">SUM(E681:F681)</f>
        <v>1</v>
      </c>
      <c r="M681" s="33" t="str">
        <f t="shared" ref="M681:M687" si="201">A681&amp;$O$1</f>
        <v>45742Container q'ty</v>
      </c>
      <c r="N681" s="33" t="str">
        <f t="shared" ref="N681:N687" si="202">A681&amp;P681</f>
        <v xml:space="preserve">45742Pallet </v>
      </c>
      <c r="O681" s="39">
        <v>20</v>
      </c>
      <c r="P681" s="33" t="s">
        <v>202</v>
      </c>
      <c r="Q681" s="168" t="s">
        <v>2021</v>
      </c>
      <c r="R681" s="169"/>
      <c r="S681" s="39"/>
      <c r="T681" s="119" t="s">
        <v>2076</v>
      </c>
      <c r="U681" s="258"/>
      <c r="V681" s="262"/>
      <c r="W681" s="258">
        <f t="shared" ref="W681:W687" si="203">IFERROR(U681/V681,0)</f>
        <v>0</v>
      </c>
      <c r="X681" s="45"/>
      <c r="Y681" s="43"/>
      <c r="Z681" s="43"/>
      <c r="AA681" s="43"/>
      <c r="AB681" s="43"/>
      <c r="AC681" s="43"/>
    </row>
    <row r="682" spans="1:29" ht="12.9" customHeight="1">
      <c r="A682" s="272">
        <v>45742</v>
      </c>
      <c r="B682" s="111" t="s">
        <v>1982</v>
      </c>
      <c r="C682" s="111" t="s">
        <v>2077</v>
      </c>
      <c r="D682" s="111" t="s">
        <v>2015</v>
      </c>
      <c r="E682" s="111"/>
      <c r="F682" s="151"/>
      <c r="G682" s="111"/>
      <c r="H682" s="111">
        <v>2</v>
      </c>
      <c r="I682" s="111">
        <v>2</v>
      </c>
      <c r="J682" s="118"/>
      <c r="K682" s="33"/>
      <c r="L682" s="44">
        <f t="shared" si="200"/>
        <v>0</v>
      </c>
      <c r="M682" s="33" t="str">
        <f t="shared" si="201"/>
        <v>45742Container q'ty</v>
      </c>
      <c r="N682" s="33" t="str">
        <f t="shared" si="202"/>
        <v xml:space="preserve">45742Pallet </v>
      </c>
      <c r="O682" s="39"/>
      <c r="P682" s="33" t="s">
        <v>202</v>
      </c>
      <c r="Q682" s="168" t="s">
        <v>2022</v>
      </c>
      <c r="R682" s="169"/>
      <c r="S682" s="39"/>
      <c r="T682" s="119" t="s">
        <v>2024</v>
      </c>
      <c r="U682" s="258"/>
      <c r="V682" s="262"/>
      <c r="W682" s="258">
        <f t="shared" si="203"/>
        <v>0</v>
      </c>
      <c r="X682" s="45"/>
      <c r="Y682" s="43"/>
      <c r="Z682" s="43"/>
      <c r="AA682" s="43"/>
      <c r="AB682" s="43"/>
      <c r="AC682" s="43"/>
    </row>
    <row r="683" spans="1:29" ht="12.9" customHeight="1">
      <c r="A683" s="272">
        <v>45742</v>
      </c>
      <c r="B683" s="111" t="s">
        <v>383</v>
      </c>
      <c r="C683" s="111" t="s">
        <v>2094</v>
      </c>
      <c r="D683" s="275" t="s">
        <v>2095</v>
      </c>
      <c r="E683" s="111"/>
      <c r="F683" s="111">
        <v>1</v>
      </c>
      <c r="G683" s="111"/>
      <c r="H683" s="111">
        <v>8</v>
      </c>
      <c r="I683" s="117">
        <v>600</v>
      </c>
      <c r="J683" s="118"/>
      <c r="K683" s="33"/>
      <c r="L683" s="44">
        <f t="shared" si="200"/>
        <v>1</v>
      </c>
      <c r="M683" s="33" t="str">
        <f t="shared" si="201"/>
        <v>45742Container q'ty</v>
      </c>
      <c r="N683" s="33" t="str">
        <f t="shared" si="202"/>
        <v>45742bulk</v>
      </c>
      <c r="O683" s="39">
        <v>240</v>
      </c>
      <c r="P683" s="235" t="s">
        <v>201</v>
      </c>
      <c r="Q683" s="168" t="s">
        <v>384</v>
      </c>
      <c r="R683" s="169"/>
      <c r="S683" s="39"/>
      <c r="T683" s="119" t="s">
        <v>2092</v>
      </c>
      <c r="U683" s="258">
        <v>23836</v>
      </c>
      <c r="V683" s="262">
        <v>1760</v>
      </c>
      <c r="W683" s="258">
        <f t="shared" si="203"/>
        <v>13.543181818181818</v>
      </c>
      <c r="X683" s="45"/>
      <c r="Y683" s="43"/>
      <c r="Z683" s="43"/>
      <c r="AA683" s="43"/>
      <c r="AB683" s="43"/>
      <c r="AC683" s="43"/>
    </row>
    <row r="684" spans="1:29" ht="12.9" customHeight="1">
      <c r="A684" s="272">
        <v>45742</v>
      </c>
      <c r="B684" s="111" t="s">
        <v>383</v>
      </c>
      <c r="C684" s="111" t="s">
        <v>2094</v>
      </c>
      <c r="D684" s="275" t="s">
        <v>2095</v>
      </c>
      <c r="E684" s="111"/>
      <c r="F684" s="151"/>
      <c r="G684" s="111"/>
      <c r="H684" s="111">
        <v>11</v>
      </c>
      <c r="I684" s="117">
        <v>900</v>
      </c>
      <c r="J684" s="118"/>
      <c r="K684" s="33"/>
      <c r="L684" s="44">
        <f t="shared" si="200"/>
        <v>0</v>
      </c>
      <c r="M684" s="33" t="str">
        <f t="shared" si="201"/>
        <v>45742Container q'ty</v>
      </c>
      <c r="N684" s="33" t="str">
        <f t="shared" si="202"/>
        <v>45742bulk</v>
      </c>
      <c r="O684" s="39">
        <v>240</v>
      </c>
      <c r="P684" s="235" t="s">
        <v>201</v>
      </c>
      <c r="Q684" s="168" t="s">
        <v>385</v>
      </c>
      <c r="R684" s="169"/>
      <c r="S684" s="39"/>
      <c r="T684" s="119" t="s">
        <v>2092</v>
      </c>
      <c r="U684" s="258"/>
      <c r="V684" s="262"/>
      <c r="W684" s="258">
        <f t="shared" si="203"/>
        <v>0</v>
      </c>
      <c r="X684" s="45"/>
      <c r="Y684" s="43"/>
      <c r="Z684" s="43"/>
      <c r="AA684" s="43"/>
      <c r="AB684" s="43"/>
      <c r="AC684" s="43"/>
    </row>
    <row r="685" spans="1:29" ht="12.9" customHeight="1">
      <c r="A685" s="272">
        <v>45742</v>
      </c>
      <c r="B685" s="111" t="s">
        <v>383</v>
      </c>
      <c r="C685" s="111" t="s">
        <v>2094</v>
      </c>
      <c r="D685" s="275" t="s">
        <v>2095</v>
      </c>
      <c r="E685" s="111"/>
      <c r="F685" s="151"/>
      <c r="G685" s="111"/>
      <c r="H685" s="111">
        <v>2</v>
      </c>
      <c r="I685" s="117">
        <v>100</v>
      </c>
      <c r="J685" s="118"/>
      <c r="K685" s="33"/>
      <c r="L685" s="44">
        <f t="shared" si="200"/>
        <v>0</v>
      </c>
      <c r="M685" s="33" t="str">
        <f t="shared" si="201"/>
        <v>45742Container q'ty</v>
      </c>
      <c r="N685" s="33" t="str">
        <f t="shared" si="202"/>
        <v>45742bulk</v>
      </c>
      <c r="O685" s="39">
        <v>240</v>
      </c>
      <c r="P685" s="235" t="s">
        <v>201</v>
      </c>
      <c r="Q685" s="168" t="s">
        <v>386</v>
      </c>
      <c r="R685" s="169"/>
      <c r="S685" s="39"/>
      <c r="T685" s="119" t="s">
        <v>2092</v>
      </c>
      <c r="U685" s="258"/>
      <c r="V685" s="262"/>
      <c r="W685" s="258">
        <f t="shared" si="203"/>
        <v>0</v>
      </c>
      <c r="X685" s="45"/>
      <c r="Y685" s="43"/>
      <c r="Z685" s="43"/>
      <c r="AA685" s="43"/>
      <c r="AB685" s="43"/>
      <c r="AC685" s="43"/>
    </row>
    <row r="686" spans="1:29" ht="12.9" customHeight="1">
      <c r="A686" s="272">
        <v>45742</v>
      </c>
      <c r="B686" s="111" t="s">
        <v>383</v>
      </c>
      <c r="C686" s="111" t="s">
        <v>2094</v>
      </c>
      <c r="D686" s="275" t="s">
        <v>2095</v>
      </c>
      <c r="E686" s="111"/>
      <c r="F686" s="151"/>
      <c r="G686" s="111"/>
      <c r="H686" s="111">
        <v>2</v>
      </c>
      <c r="I686" s="117">
        <v>100</v>
      </c>
      <c r="J686" s="118"/>
      <c r="K686" s="33"/>
      <c r="L686" s="44">
        <f t="shared" si="200"/>
        <v>0</v>
      </c>
      <c r="M686" s="33" t="str">
        <f t="shared" si="201"/>
        <v>45742Container q'ty</v>
      </c>
      <c r="N686" s="33" t="str">
        <f t="shared" si="202"/>
        <v>45742bulk</v>
      </c>
      <c r="O686" s="39">
        <v>240</v>
      </c>
      <c r="P686" s="235" t="s">
        <v>201</v>
      </c>
      <c r="Q686" s="168" t="s">
        <v>387</v>
      </c>
      <c r="R686" s="169"/>
      <c r="S686" s="39"/>
      <c r="T686" s="119" t="s">
        <v>2092</v>
      </c>
      <c r="U686" s="258"/>
      <c r="V686" s="262"/>
      <c r="W686" s="258">
        <f t="shared" si="203"/>
        <v>0</v>
      </c>
      <c r="X686" s="45"/>
      <c r="Y686" s="43"/>
      <c r="Z686" s="43"/>
      <c r="AA686" s="43"/>
      <c r="AB686" s="43"/>
      <c r="AC686" s="43"/>
    </row>
    <row r="687" spans="1:29" ht="12.9" customHeight="1">
      <c r="A687" s="272">
        <v>45742</v>
      </c>
      <c r="B687" s="111" t="s">
        <v>383</v>
      </c>
      <c r="C687" s="111" t="s">
        <v>2094</v>
      </c>
      <c r="D687" s="275" t="s">
        <v>2095</v>
      </c>
      <c r="E687" s="111"/>
      <c r="F687" s="151"/>
      <c r="G687" s="111"/>
      <c r="H687" s="111">
        <v>0</v>
      </c>
      <c r="I687" s="117">
        <v>60</v>
      </c>
      <c r="J687" s="118"/>
      <c r="K687" s="33"/>
      <c r="L687" s="44">
        <f t="shared" si="200"/>
        <v>0</v>
      </c>
      <c r="M687" s="33" t="str">
        <f t="shared" si="201"/>
        <v>45742Container q'ty</v>
      </c>
      <c r="N687" s="33" t="str">
        <f t="shared" si="202"/>
        <v>45742bulk</v>
      </c>
      <c r="O687" s="39">
        <v>240</v>
      </c>
      <c r="P687" s="235" t="s">
        <v>201</v>
      </c>
      <c r="Q687" s="168" t="s">
        <v>2093</v>
      </c>
      <c r="R687" s="169"/>
      <c r="S687" s="39"/>
      <c r="T687" s="119" t="s">
        <v>2092</v>
      </c>
      <c r="U687" s="258"/>
      <c r="V687" s="262"/>
      <c r="W687" s="258">
        <f t="shared" si="203"/>
        <v>0</v>
      </c>
      <c r="X687" s="45"/>
      <c r="Y687" s="43"/>
      <c r="Z687" s="43"/>
      <c r="AA687" s="43"/>
      <c r="AB687" s="43"/>
      <c r="AC687" s="43"/>
    </row>
    <row r="688" spans="1:29" ht="12.9" customHeight="1">
      <c r="A688" s="272">
        <v>45743</v>
      </c>
      <c r="B688" s="111" t="s">
        <v>195</v>
      </c>
      <c r="C688" s="111" t="s">
        <v>2071</v>
      </c>
      <c r="D688" s="111" t="s">
        <v>2011</v>
      </c>
      <c r="E688" s="111"/>
      <c r="F688" s="111">
        <v>1</v>
      </c>
      <c r="G688" s="111"/>
      <c r="H688" s="111">
        <v>15</v>
      </c>
      <c r="I688" s="111">
        <v>15</v>
      </c>
      <c r="J688" s="118"/>
      <c r="K688" s="33"/>
      <c r="L688" s="44">
        <f t="shared" si="199"/>
        <v>1</v>
      </c>
      <c r="M688" s="33" t="str">
        <f t="shared" si="182"/>
        <v>45743Container q'ty</v>
      </c>
      <c r="N688" s="33" t="str">
        <f t="shared" si="183"/>
        <v xml:space="preserve">45743Pallet </v>
      </c>
      <c r="O688" s="39">
        <v>20</v>
      </c>
      <c r="P688" s="33" t="s">
        <v>202</v>
      </c>
      <c r="Q688" s="168" t="s">
        <v>2016</v>
      </c>
      <c r="R688" s="169"/>
      <c r="S688" s="39"/>
      <c r="T688" s="119" t="s">
        <v>2034</v>
      </c>
      <c r="U688" s="258"/>
      <c r="V688" s="262"/>
      <c r="W688" s="258">
        <f t="shared" si="184"/>
        <v>0</v>
      </c>
      <c r="X688" s="45"/>
      <c r="Y688" s="43"/>
      <c r="Z688" s="43"/>
      <c r="AA688" s="43"/>
      <c r="AB688" s="43"/>
      <c r="AC688" s="43"/>
    </row>
    <row r="689" spans="1:29" ht="12.9" customHeight="1">
      <c r="A689" s="272">
        <v>45743</v>
      </c>
      <c r="B689" s="111" t="s">
        <v>1982</v>
      </c>
      <c r="C689" s="111" t="s">
        <v>2071</v>
      </c>
      <c r="D689" s="111" t="s">
        <v>2011</v>
      </c>
      <c r="E689" s="111"/>
      <c r="F689" s="151"/>
      <c r="G689" s="111"/>
      <c r="H689" s="111">
        <v>5</v>
      </c>
      <c r="I689" s="111">
        <v>5</v>
      </c>
      <c r="J689" s="118"/>
      <c r="K689" s="33"/>
      <c r="L689" s="44">
        <f t="shared" si="199"/>
        <v>0</v>
      </c>
      <c r="M689" s="33" t="str">
        <f t="shared" si="182"/>
        <v>45743Container q'ty</v>
      </c>
      <c r="N689" s="33" t="str">
        <f t="shared" si="183"/>
        <v xml:space="preserve">45743Pallet </v>
      </c>
      <c r="O689" s="39"/>
      <c r="P689" s="33" t="s">
        <v>202</v>
      </c>
      <c r="Q689" s="168" t="s">
        <v>2017</v>
      </c>
      <c r="R689" s="169"/>
      <c r="S689" s="39"/>
      <c r="T689" s="119" t="s">
        <v>2023</v>
      </c>
      <c r="U689" s="258"/>
      <c r="V689" s="262"/>
      <c r="W689" s="258">
        <f t="shared" si="184"/>
        <v>0</v>
      </c>
      <c r="X689" s="45"/>
      <c r="Y689" s="43"/>
      <c r="Z689" s="43"/>
      <c r="AA689" s="43"/>
      <c r="AB689" s="43"/>
      <c r="AC689" s="43"/>
    </row>
    <row r="690" spans="1:29" ht="12.9" customHeight="1">
      <c r="A690" s="272">
        <v>45743</v>
      </c>
      <c r="B690" s="111" t="s">
        <v>1982</v>
      </c>
      <c r="C690" s="111" t="s">
        <v>2072</v>
      </c>
      <c r="D690" s="111" t="s">
        <v>2012</v>
      </c>
      <c r="E690" s="111"/>
      <c r="F690" s="111">
        <v>1</v>
      </c>
      <c r="G690" s="111"/>
      <c r="H690" s="111">
        <v>20</v>
      </c>
      <c r="I690" s="111">
        <v>20</v>
      </c>
      <c r="J690" s="118"/>
      <c r="K690" s="33"/>
      <c r="L690" s="44">
        <f t="shared" si="199"/>
        <v>1</v>
      </c>
      <c r="M690" s="33" t="str">
        <f t="shared" si="182"/>
        <v>45743Container q'ty</v>
      </c>
      <c r="N690" s="33" t="str">
        <f t="shared" si="183"/>
        <v xml:space="preserve">45743Pallet </v>
      </c>
      <c r="O690" s="39">
        <v>20</v>
      </c>
      <c r="P690" s="33" t="s">
        <v>202</v>
      </c>
      <c r="Q690" s="168" t="s">
        <v>2017</v>
      </c>
      <c r="R690" s="169"/>
      <c r="S690" s="39"/>
      <c r="T690" s="119" t="s">
        <v>2023</v>
      </c>
      <c r="U690" s="258"/>
      <c r="V690" s="262"/>
      <c r="W690" s="258">
        <f t="shared" si="184"/>
        <v>0</v>
      </c>
      <c r="X690" s="45"/>
      <c r="Y690" s="43"/>
      <c r="Z690" s="43"/>
      <c r="AA690" s="43"/>
      <c r="AB690" s="43"/>
      <c r="AC690" s="43"/>
    </row>
    <row r="691" spans="1:29" ht="12.9" customHeight="1">
      <c r="A691" s="272">
        <v>45743</v>
      </c>
      <c r="B691" s="111" t="s">
        <v>1982</v>
      </c>
      <c r="C691" s="111" t="s">
        <v>2073</v>
      </c>
      <c r="D691" s="111" t="s">
        <v>2013</v>
      </c>
      <c r="E691" s="111"/>
      <c r="F691" s="111">
        <v>1</v>
      </c>
      <c r="G691" s="111"/>
      <c r="H691" s="111">
        <v>10</v>
      </c>
      <c r="I691" s="111">
        <v>10</v>
      </c>
      <c r="J691" s="118"/>
      <c r="K691" s="33"/>
      <c r="L691" s="44">
        <f t="shared" si="199"/>
        <v>1</v>
      </c>
      <c r="M691" s="33" t="str">
        <f t="shared" si="182"/>
        <v>45743Container q'ty</v>
      </c>
      <c r="N691" s="33" t="str">
        <f t="shared" si="183"/>
        <v xml:space="preserve">45743Pallet </v>
      </c>
      <c r="O691" s="39">
        <v>20</v>
      </c>
      <c r="P691" s="33" t="s">
        <v>202</v>
      </c>
      <c r="Q691" s="168" t="s">
        <v>2018</v>
      </c>
      <c r="R691" s="169"/>
      <c r="S691" s="39"/>
      <c r="T691" s="119" t="s">
        <v>2023</v>
      </c>
      <c r="U691" s="258"/>
      <c r="V691" s="262"/>
      <c r="W691" s="258">
        <f t="shared" si="184"/>
        <v>0</v>
      </c>
      <c r="X691" s="45"/>
      <c r="Y691" s="43"/>
      <c r="Z691" s="43"/>
      <c r="AA691" s="43"/>
      <c r="AB691" s="43"/>
      <c r="AC691" s="43"/>
    </row>
    <row r="692" spans="1:29" ht="12.9" customHeight="1">
      <c r="A692" s="272">
        <v>45743</v>
      </c>
      <c r="B692" s="111" t="s">
        <v>1982</v>
      </c>
      <c r="C692" s="111" t="s">
        <v>2073</v>
      </c>
      <c r="D692" s="111" t="s">
        <v>2013</v>
      </c>
      <c r="E692" s="111"/>
      <c r="F692" s="151"/>
      <c r="G692" s="111"/>
      <c r="H692" s="111">
        <v>10</v>
      </c>
      <c r="I692" s="111">
        <v>10</v>
      </c>
      <c r="J692" s="118"/>
      <c r="K692" s="33"/>
      <c r="L692" s="44">
        <f t="shared" si="199"/>
        <v>0</v>
      </c>
      <c r="M692" s="33" t="str">
        <f t="shared" si="182"/>
        <v>45743Container q'ty</v>
      </c>
      <c r="N692" s="33" t="str">
        <f t="shared" si="183"/>
        <v xml:space="preserve">45743Pallet </v>
      </c>
      <c r="O692" s="39"/>
      <c r="P692" s="33" t="s">
        <v>202</v>
      </c>
      <c r="Q692" s="168" t="s">
        <v>2019</v>
      </c>
      <c r="R692" s="169"/>
      <c r="S692" s="39"/>
      <c r="T692" s="119" t="s">
        <v>2023</v>
      </c>
      <c r="U692" s="258"/>
      <c r="V692" s="262"/>
      <c r="W692" s="258">
        <f t="shared" si="184"/>
        <v>0</v>
      </c>
      <c r="X692" s="45"/>
      <c r="Y692" s="43"/>
      <c r="Z692" s="43"/>
      <c r="AA692" s="43"/>
      <c r="AB692" s="43"/>
      <c r="AC692" s="43"/>
    </row>
    <row r="693" spans="1:29" ht="12.9" customHeight="1">
      <c r="A693" s="272">
        <v>45743</v>
      </c>
      <c r="B693" s="111" t="s">
        <v>1982</v>
      </c>
      <c r="C693" s="111" t="s">
        <v>2075</v>
      </c>
      <c r="D693" s="111" t="s">
        <v>2014</v>
      </c>
      <c r="E693" s="111"/>
      <c r="F693" s="111">
        <v>1</v>
      </c>
      <c r="G693" s="111"/>
      <c r="H693" s="111">
        <v>10</v>
      </c>
      <c r="I693" s="111">
        <v>10</v>
      </c>
      <c r="J693" s="118"/>
      <c r="K693" s="33"/>
      <c r="L693" s="44">
        <f>SUM(E693:F693)</f>
        <v>1</v>
      </c>
      <c r="M693" s="33" t="str">
        <f t="shared" si="182"/>
        <v>45743Container q'ty</v>
      </c>
      <c r="N693" s="33" t="str">
        <f t="shared" si="183"/>
        <v xml:space="preserve">45743Pallet </v>
      </c>
      <c r="O693" s="39">
        <v>20</v>
      </c>
      <c r="P693" s="33" t="s">
        <v>202</v>
      </c>
      <c r="Q693" s="168" t="s">
        <v>2020</v>
      </c>
      <c r="R693" s="169"/>
      <c r="S693" s="39"/>
      <c r="T693" s="119" t="s">
        <v>2074</v>
      </c>
      <c r="U693" s="258"/>
      <c r="V693" s="262"/>
      <c r="W693" s="258">
        <f t="shared" si="184"/>
        <v>0</v>
      </c>
      <c r="X693" s="45"/>
      <c r="Y693" s="43"/>
      <c r="Z693" s="43"/>
      <c r="AA693" s="43"/>
      <c r="AB693" s="43"/>
      <c r="AC693" s="43"/>
    </row>
    <row r="694" spans="1:29" ht="12.9" customHeight="1">
      <c r="A694" s="272">
        <v>45743</v>
      </c>
      <c r="B694" s="111" t="s">
        <v>1982</v>
      </c>
      <c r="C694" s="170" t="s">
        <v>2096</v>
      </c>
      <c r="D694" s="111" t="s">
        <v>1995</v>
      </c>
      <c r="E694" s="111"/>
      <c r="F694" s="111">
        <v>1</v>
      </c>
      <c r="G694" s="111"/>
      <c r="H694" s="111">
        <v>1</v>
      </c>
      <c r="I694" s="116">
        <v>186</v>
      </c>
      <c r="J694" s="118"/>
      <c r="K694" s="33"/>
      <c r="L694" s="44">
        <f>SUM(E694:F694)</f>
        <v>1</v>
      </c>
      <c r="M694" s="33" t="str">
        <f>A694&amp;$O$1</f>
        <v>45743Container q'ty</v>
      </c>
      <c r="N694" s="33" t="str">
        <f>A694&amp;P694</f>
        <v xml:space="preserve">45743Pallet </v>
      </c>
      <c r="O694" s="39">
        <v>20</v>
      </c>
      <c r="P694" s="33" t="s">
        <v>202</v>
      </c>
      <c r="Q694" s="168" t="s">
        <v>1996</v>
      </c>
      <c r="R694" s="169"/>
      <c r="S694" s="39"/>
      <c r="T694" s="119" t="s">
        <v>1998</v>
      </c>
      <c r="U694" s="258"/>
      <c r="V694" s="262"/>
      <c r="W694" s="258">
        <f>IFERROR(U694/V694,0)</f>
        <v>0</v>
      </c>
      <c r="X694" s="45"/>
      <c r="Y694" s="43"/>
      <c r="Z694" s="43"/>
      <c r="AA694" s="43"/>
      <c r="AB694" s="43"/>
      <c r="AC694" s="43"/>
    </row>
    <row r="695" spans="1:29" ht="12.9" customHeight="1">
      <c r="A695" s="272">
        <v>45743</v>
      </c>
      <c r="B695" s="111" t="s">
        <v>1982</v>
      </c>
      <c r="C695" s="170" t="s">
        <v>2096</v>
      </c>
      <c r="D695" s="111" t="s">
        <v>1995</v>
      </c>
      <c r="E695" s="111"/>
      <c r="F695" s="151"/>
      <c r="G695" s="111"/>
      <c r="H695" s="111">
        <v>9</v>
      </c>
      <c r="I695" s="111">
        <v>9</v>
      </c>
      <c r="J695" s="118"/>
      <c r="K695" s="33"/>
      <c r="L695" s="44">
        <f>SUM(E695:F695)</f>
        <v>0</v>
      </c>
      <c r="M695" s="33" t="str">
        <f>A695&amp;$O$1</f>
        <v>45743Container q'ty</v>
      </c>
      <c r="N695" s="33" t="str">
        <f>A695&amp;P695</f>
        <v xml:space="preserve">45743Pallet </v>
      </c>
      <c r="O695" s="39"/>
      <c r="P695" s="33" t="s">
        <v>202</v>
      </c>
      <c r="Q695" s="168" t="s">
        <v>1997</v>
      </c>
      <c r="R695" s="169"/>
      <c r="S695" s="39"/>
      <c r="T695" s="119" t="s">
        <v>1998</v>
      </c>
      <c r="U695" s="258"/>
      <c r="V695" s="262"/>
      <c r="W695" s="258">
        <f>IFERROR(U695/V695,0)</f>
        <v>0</v>
      </c>
      <c r="X695" s="45"/>
      <c r="Y695" s="43"/>
      <c r="Z695" s="43"/>
      <c r="AA695" s="43"/>
      <c r="AB695" s="43"/>
      <c r="AC695" s="43"/>
    </row>
    <row r="696" spans="1:29" ht="12.9" customHeight="1">
      <c r="A696" s="272">
        <v>45743</v>
      </c>
      <c r="B696" s="111" t="s">
        <v>151</v>
      </c>
      <c r="C696" s="170" t="s">
        <v>2111</v>
      </c>
      <c r="D696" s="111" t="s">
        <v>2112</v>
      </c>
      <c r="E696" s="111"/>
      <c r="F696" s="111">
        <v>1</v>
      </c>
      <c r="G696" s="111"/>
      <c r="H696" s="111">
        <v>17</v>
      </c>
      <c r="I696" s="116">
        <v>1175</v>
      </c>
      <c r="J696" s="118"/>
      <c r="K696" s="33"/>
      <c r="L696" s="44">
        <f t="shared" ref="L696:L705" si="204">SUM(E696:F696)</f>
        <v>1</v>
      </c>
      <c r="M696" s="33" t="str">
        <f t="shared" ref="M696:M705" si="205">A696&amp;$O$1</f>
        <v>45743Container q'ty</v>
      </c>
      <c r="N696" s="33" t="str">
        <f t="shared" ref="N696:N705" si="206">A696&amp;P696</f>
        <v>45743bulk</v>
      </c>
      <c r="O696" s="39">
        <v>200</v>
      </c>
      <c r="P696" s="235" t="s">
        <v>201</v>
      </c>
      <c r="Q696" s="168" t="s">
        <v>1917</v>
      </c>
      <c r="R696" s="169"/>
      <c r="S696" s="39"/>
      <c r="T696" s="119" t="s">
        <v>1916</v>
      </c>
      <c r="U696" s="258">
        <v>19975</v>
      </c>
      <c r="V696" s="262">
        <v>1175</v>
      </c>
      <c r="W696" s="258">
        <f t="shared" ref="W696:W704" si="207">IFERROR(U696/V696,0)</f>
        <v>17</v>
      </c>
      <c r="X696" s="45" t="s">
        <v>1918</v>
      </c>
      <c r="Y696" s="43" t="s">
        <v>1945</v>
      </c>
      <c r="Z696" s="43"/>
      <c r="AA696" s="43"/>
      <c r="AB696" s="43"/>
      <c r="AC696" s="43"/>
    </row>
    <row r="697" spans="1:29" ht="12.9" customHeight="1">
      <c r="A697" s="272">
        <v>45743</v>
      </c>
      <c r="B697" s="111" t="s">
        <v>383</v>
      </c>
      <c r="C697" s="170" t="s">
        <v>2097</v>
      </c>
      <c r="D697" s="275" t="s">
        <v>2098</v>
      </c>
      <c r="E697" s="111"/>
      <c r="F697" s="111">
        <v>1</v>
      </c>
      <c r="G697" s="111"/>
      <c r="H697" s="111">
        <v>6</v>
      </c>
      <c r="I697" s="117">
        <v>700</v>
      </c>
      <c r="J697" s="118"/>
      <c r="K697" s="33"/>
      <c r="L697" s="44">
        <f>SUM(E697:F697)</f>
        <v>1</v>
      </c>
      <c r="M697" s="33" t="str">
        <f>A697&amp;$O$1</f>
        <v>45743Container q'ty</v>
      </c>
      <c r="N697" s="33" t="str">
        <f>A697&amp;P697</f>
        <v>45743bulk</v>
      </c>
      <c r="O697" s="39">
        <v>240</v>
      </c>
      <c r="P697" s="235" t="s">
        <v>201</v>
      </c>
      <c r="Q697" s="168" t="s">
        <v>2107</v>
      </c>
      <c r="R697" s="169"/>
      <c r="S697" s="39"/>
      <c r="T697" s="119">
        <v>251234452</v>
      </c>
      <c r="U697" s="258">
        <v>22550</v>
      </c>
      <c r="V697" s="262">
        <v>2050</v>
      </c>
      <c r="W697" s="258">
        <f>IFERROR(U697/V697,0)</f>
        <v>11</v>
      </c>
      <c r="X697" s="45"/>
      <c r="Y697" s="43"/>
      <c r="Z697" s="43"/>
      <c r="AA697" s="43"/>
      <c r="AB697" s="43"/>
      <c r="AC697" s="43"/>
    </row>
    <row r="698" spans="1:29" ht="12.9" customHeight="1">
      <c r="A698" s="272">
        <v>45743</v>
      </c>
      <c r="B698" s="111" t="s">
        <v>383</v>
      </c>
      <c r="C698" s="170" t="s">
        <v>2097</v>
      </c>
      <c r="D698" s="275" t="s">
        <v>2098</v>
      </c>
      <c r="E698" s="111"/>
      <c r="F698" s="151"/>
      <c r="G698" s="111"/>
      <c r="H698" s="111">
        <v>4</v>
      </c>
      <c r="I698" s="117">
        <v>450</v>
      </c>
      <c r="J698" s="118"/>
      <c r="K698" s="33"/>
      <c r="L698" s="44">
        <f>SUM(E698:F698)</f>
        <v>0</v>
      </c>
      <c r="M698" s="33" t="str">
        <f>A698&amp;$O$1</f>
        <v>45743Container q'ty</v>
      </c>
      <c r="N698" s="33" t="str">
        <f>A698&amp;P698</f>
        <v>45743bulk</v>
      </c>
      <c r="O698" s="39">
        <v>240</v>
      </c>
      <c r="P698" s="235" t="s">
        <v>201</v>
      </c>
      <c r="Q698" s="168" t="s">
        <v>2108</v>
      </c>
      <c r="R698" s="169"/>
      <c r="S698" s="39"/>
      <c r="T698" s="119">
        <v>251234452</v>
      </c>
      <c r="U698" s="258"/>
      <c r="V698" s="262"/>
      <c r="W698" s="258">
        <f>IFERROR(U698/V698,0)</f>
        <v>0</v>
      </c>
      <c r="X698" s="45"/>
      <c r="Y698" s="43"/>
      <c r="Z698" s="43"/>
      <c r="AA698" s="43"/>
      <c r="AB698" s="43"/>
      <c r="AC698" s="43"/>
    </row>
    <row r="699" spans="1:29" ht="12.9" customHeight="1">
      <c r="A699" s="272">
        <v>45743</v>
      </c>
      <c r="B699" s="111" t="s">
        <v>383</v>
      </c>
      <c r="C699" s="170" t="s">
        <v>2097</v>
      </c>
      <c r="D699" s="275" t="s">
        <v>2098</v>
      </c>
      <c r="E699" s="111"/>
      <c r="F699" s="151"/>
      <c r="G699" s="111"/>
      <c r="H699" s="111">
        <v>1</v>
      </c>
      <c r="I699" s="117">
        <v>100</v>
      </c>
      <c r="J699" s="118"/>
      <c r="K699" s="33"/>
      <c r="L699" s="44">
        <f>SUM(E699:F699)</f>
        <v>0</v>
      </c>
      <c r="M699" s="33" t="str">
        <f>A699&amp;$O$1</f>
        <v>45743Container q'ty</v>
      </c>
      <c r="N699" s="33" t="str">
        <f>A699&amp;P699</f>
        <v>45743bulk</v>
      </c>
      <c r="O699" s="39">
        <v>240</v>
      </c>
      <c r="P699" s="235" t="s">
        <v>201</v>
      </c>
      <c r="Q699" s="168" t="s">
        <v>2109</v>
      </c>
      <c r="R699" s="169"/>
      <c r="S699" s="39"/>
      <c r="T699" s="119">
        <v>251234452</v>
      </c>
      <c r="U699" s="258"/>
      <c r="V699" s="262"/>
      <c r="W699" s="258">
        <f>IFERROR(U699/V699,0)</f>
        <v>0</v>
      </c>
      <c r="X699" s="45"/>
      <c r="Y699" s="43"/>
      <c r="Z699" s="43"/>
      <c r="AA699" s="43"/>
      <c r="AB699" s="43"/>
      <c r="AC699" s="43"/>
    </row>
    <row r="700" spans="1:29" ht="12.9" customHeight="1">
      <c r="A700" s="272">
        <v>45743</v>
      </c>
      <c r="B700" s="111" t="s">
        <v>383</v>
      </c>
      <c r="C700" s="170" t="s">
        <v>2097</v>
      </c>
      <c r="D700" s="275" t="s">
        <v>2098</v>
      </c>
      <c r="E700" s="111"/>
      <c r="F700" s="151"/>
      <c r="G700" s="111"/>
      <c r="H700" s="111">
        <v>7</v>
      </c>
      <c r="I700" s="117">
        <v>800</v>
      </c>
      <c r="J700" s="118"/>
      <c r="K700" s="33"/>
      <c r="L700" s="44">
        <f>SUM(E700:F700)</f>
        <v>0</v>
      </c>
      <c r="M700" s="33" t="str">
        <f>A700&amp;$O$1</f>
        <v>45743Container q'ty</v>
      </c>
      <c r="N700" s="33" t="str">
        <f>A700&amp;P700</f>
        <v>45743bulk</v>
      </c>
      <c r="O700" s="39">
        <v>240</v>
      </c>
      <c r="P700" s="235" t="s">
        <v>201</v>
      </c>
      <c r="Q700" s="168" t="s">
        <v>2110</v>
      </c>
      <c r="R700" s="169"/>
      <c r="S700" s="39"/>
      <c r="T700" s="119">
        <v>251234452</v>
      </c>
      <c r="U700" s="258"/>
      <c r="V700" s="262"/>
      <c r="W700" s="258">
        <f>IFERROR(U700/V700,0)</f>
        <v>0</v>
      </c>
      <c r="X700" s="45"/>
      <c r="Y700" s="43"/>
      <c r="Z700" s="43"/>
      <c r="AA700" s="43"/>
      <c r="AB700" s="43"/>
      <c r="AC700" s="43"/>
    </row>
    <row r="701" spans="1:29" ht="12.9" customHeight="1">
      <c r="A701" s="272">
        <v>45743</v>
      </c>
      <c r="B701" s="111" t="s">
        <v>383</v>
      </c>
      <c r="C701" s="170" t="s">
        <v>2121</v>
      </c>
      <c r="D701" s="275" t="s">
        <v>2122</v>
      </c>
      <c r="E701" s="111"/>
      <c r="F701" s="111">
        <v>1</v>
      </c>
      <c r="G701" s="111"/>
      <c r="H701" s="111">
        <v>4</v>
      </c>
      <c r="I701" s="117">
        <v>228</v>
      </c>
      <c r="J701" s="118"/>
      <c r="K701" s="33"/>
      <c r="L701" s="44">
        <f t="shared" si="204"/>
        <v>1</v>
      </c>
      <c r="M701" s="33" t="str">
        <f t="shared" si="205"/>
        <v>45743Container q'ty</v>
      </c>
      <c r="N701" s="33" t="str">
        <f t="shared" si="206"/>
        <v>45743bulk</v>
      </c>
      <c r="O701" s="39">
        <v>240</v>
      </c>
      <c r="P701" s="235" t="s">
        <v>201</v>
      </c>
      <c r="Q701" s="168" t="s">
        <v>2117</v>
      </c>
      <c r="R701" s="169"/>
      <c r="S701" s="39"/>
      <c r="T701" s="119" t="s">
        <v>2116</v>
      </c>
      <c r="U701" s="258">
        <v>10606</v>
      </c>
      <c r="V701" s="262">
        <v>1050</v>
      </c>
      <c r="W701" s="258">
        <f t="shared" si="207"/>
        <v>10.10095238095238</v>
      </c>
      <c r="X701" s="45"/>
      <c r="Y701" s="43"/>
      <c r="Z701" s="43"/>
      <c r="AA701" s="43"/>
      <c r="AB701" s="43"/>
      <c r="AC701" s="43"/>
    </row>
    <row r="702" spans="1:29" ht="12.9" customHeight="1">
      <c r="A702" s="272">
        <v>45743</v>
      </c>
      <c r="B702" s="111" t="s">
        <v>383</v>
      </c>
      <c r="C702" s="170" t="s">
        <v>2121</v>
      </c>
      <c r="D702" s="275" t="s">
        <v>2122</v>
      </c>
      <c r="E702" s="111"/>
      <c r="F702" s="151"/>
      <c r="G702" s="111"/>
      <c r="H702" s="111">
        <v>12</v>
      </c>
      <c r="I702" s="117">
        <v>682</v>
      </c>
      <c r="J702" s="118"/>
      <c r="K702" s="33"/>
      <c r="L702" s="44">
        <f t="shared" si="204"/>
        <v>0</v>
      </c>
      <c r="M702" s="33" t="str">
        <f t="shared" si="205"/>
        <v>45743Container q'ty</v>
      </c>
      <c r="N702" s="33" t="str">
        <f t="shared" si="206"/>
        <v>45743bulk</v>
      </c>
      <c r="O702" s="39">
        <v>240</v>
      </c>
      <c r="P702" s="235" t="s">
        <v>201</v>
      </c>
      <c r="Q702" s="168" t="s">
        <v>2118</v>
      </c>
      <c r="R702" s="169"/>
      <c r="S702" s="39"/>
      <c r="T702" s="119" t="s">
        <v>2116</v>
      </c>
      <c r="U702" s="258"/>
      <c r="V702" s="262"/>
      <c r="W702" s="258">
        <f t="shared" si="207"/>
        <v>0</v>
      </c>
      <c r="X702" s="45"/>
      <c r="Y702" s="43"/>
      <c r="Z702" s="43"/>
      <c r="AA702" s="43"/>
      <c r="AB702" s="43"/>
      <c r="AC702" s="43"/>
    </row>
    <row r="703" spans="1:29" ht="12.9" customHeight="1">
      <c r="A703" s="272">
        <v>45743</v>
      </c>
      <c r="B703" s="111" t="s">
        <v>383</v>
      </c>
      <c r="C703" s="170" t="s">
        <v>2121</v>
      </c>
      <c r="D703" s="275" t="s">
        <v>2122</v>
      </c>
      <c r="E703" s="111"/>
      <c r="F703" s="151"/>
      <c r="G703" s="111"/>
      <c r="H703" s="111">
        <v>1</v>
      </c>
      <c r="I703" s="117">
        <v>40</v>
      </c>
      <c r="J703" s="118"/>
      <c r="K703" s="33"/>
      <c r="L703" s="44">
        <f t="shared" si="204"/>
        <v>0</v>
      </c>
      <c r="M703" s="33" t="str">
        <f t="shared" si="205"/>
        <v>45743Container q'ty</v>
      </c>
      <c r="N703" s="33" t="str">
        <f t="shared" si="206"/>
        <v>45743bulk</v>
      </c>
      <c r="O703" s="39">
        <v>240</v>
      </c>
      <c r="P703" s="235" t="s">
        <v>201</v>
      </c>
      <c r="Q703" s="168" t="s">
        <v>2119</v>
      </c>
      <c r="R703" s="169"/>
      <c r="S703" s="39"/>
      <c r="T703" s="119" t="s">
        <v>2116</v>
      </c>
      <c r="U703" s="258"/>
      <c r="V703" s="262"/>
      <c r="W703" s="258">
        <f t="shared" si="207"/>
        <v>0</v>
      </c>
      <c r="X703" s="45"/>
      <c r="Y703" s="43"/>
      <c r="Z703" s="43"/>
      <c r="AA703" s="43"/>
      <c r="AB703" s="43"/>
      <c r="AC703" s="43"/>
    </row>
    <row r="704" spans="1:29" ht="12.9" customHeight="1">
      <c r="A704" s="272">
        <v>45743</v>
      </c>
      <c r="B704" s="111" t="s">
        <v>383</v>
      </c>
      <c r="C704" s="170" t="s">
        <v>2121</v>
      </c>
      <c r="D704" s="275" t="s">
        <v>2122</v>
      </c>
      <c r="E704" s="111"/>
      <c r="F704" s="151"/>
      <c r="G704" s="111"/>
      <c r="H704" s="111">
        <v>2</v>
      </c>
      <c r="I704" s="117">
        <v>100</v>
      </c>
      <c r="J704" s="118"/>
      <c r="K704" s="33"/>
      <c r="L704" s="44">
        <f t="shared" si="204"/>
        <v>0</v>
      </c>
      <c r="M704" s="33" t="str">
        <f t="shared" si="205"/>
        <v>45743Container q'ty</v>
      </c>
      <c r="N704" s="33" t="str">
        <f t="shared" si="206"/>
        <v>45743bulk</v>
      </c>
      <c r="O704" s="39">
        <v>240</v>
      </c>
      <c r="P704" s="235" t="s">
        <v>201</v>
      </c>
      <c r="Q704" s="168" t="s">
        <v>2120</v>
      </c>
      <c r="R704" s="169"/>
      <c r="S704" s="39"/>
      <c r="T704" s="119" t="s">
        <v>2116</v>
      </c>
      <c r="U704" s="258"/>
      <c r="V704" s="262"/>
      <c r="W704" s="258">
        <f t="shared" si="207"/>
        <v>0</v>
      </c>
      <c r="X704" s="45"/>
      <c r="Y704" s="43"/>
      <c r="Z704" s="43"/>
      <c r="AA704" s="43"/>
      <c r="AB704" s="43"/>
      <c r="AC704" s="43"/>
    </row>
    <row r="705" spans="1:29" ht="12.9" customHeight="1">
      <c r="A705" s="272">
        <v>45743</v>
      </c>
      <c r="B705" s="111" t="s">
        <v>220</v>
      </c>
      <c r="C705" s="170" t="s">
        <v>2124</v>
      </c>
      <c r="D705" s="190" t="s">
        <v>2125</v>
      </c>
      <c r="E705" s="111"/>
      <c r="F705" s="111">
        <v>1</v>
      </c>
      <c r="G705" s="111"/>
      <c r="H705" s="111">
        <v>0</v>
      </c>
      <c r="I705" s="111"/>
      <c r="J705" s="118">
        <v>375</v>
      </c>
      <c r="K705" s="33"/>
      <c r="L705" s="44">
        <f t="shared" si="204"/>
        <v>1</v>
      </c>
      <c r="M705" s="33" t="str">
        <f t="shared" si="205"/>
        <v>45743Container q'ty</v>
      </c>
      <c r="N705" s="33" t="str">
        <f t="shared" si="206"/>
        <v>45743bulk</v>
      </c>
      <c r="O705" s="39">
        <v>40</v>
      </c>
      <c r="P705" s="235" t="s">
        <v>201</v>
      </c>
      <c r="Q705" s="168" t="s">
        <v>221</v>
      </c>
      <c r="R705" s="169"/>
      <c r="S705" s="39"/>
      <c r="T705" s="119" t="s">
        <v>2123</v>
      </c>
      <c r="U705" s="258">
        <v>3480</v>
      </c>
      <c r="V705" s="262">
        <v>375</v>
      </c>
      <c r="W705" s="258">
        <f>IFERROR(U705/V705,0)</f>
        <v>9.2799999999999994</v>
      </c>
      <c r="X705" s="45"/>
      <c r="Y705" s="43"/>
      <c r="Z705" s="43"/>
      <c r="AA705" s="43"/>
      <c r="AB705" s="43"/>
      <c r="AC705" s="43"/>
    </row>
    <row r="706" spans="1:29" ht="12.9" customHeight="1">
      <c r="A706" s="272">
        <v>45744</v>
      </c>
      <c r="B706" s="111" t="s">
        <v>195</v>
      </c>
      <c r="C706" s="170" t="s">
        <v>2115</v>
      </c>
      <c r="D706" s="111" t="s">
        <v>2025</v>
      </c>
      <c r="E706" s="111">
        <v>1</v>
      </c>
      <c r="F706" s="111"/>
      <c r="G706" s="111"/>
      <c r="H706" s="111">
        <v>17</v>
      </c>
      <c r="I706" s="111">
        <v>17</v>
      </c>
      <c r="J706" s="118"/>
      <c r="K706" s="33"/>
      <c r="L706" s="44">
        <f>SUM(E706:F706)</f>
        <v>1</v>
      </c>
      <c r="M706" s="33" t="str">
        <f t="shared" si="182"/>
        <v>45744Container q'ty</v>
      </c>
      <c r="N706" s="33" t="str">
        <f t="shared" si="183"/>
        <v xml:space="preserve">45744Pallet </v>
      </c>
      <c r="O706" s="39">
        <v>20</v>
      </c>
      <c r="P706" s="33" t="s">
        <v>202</v>
      </c>
      <c r="Q706" s="168" t="s">
        <v>2027</v>
      </c>
      <c r="R706" s="169"/>
      <c r="S706" s="39"/>
      <c r="T706" s="119" t="s">
        <v>2078</v>
      </c>
      <c r="U706" s="258"/>
      <c r="V706" s="262"/>
      <c r="W706" s="258">
        <f t="shared" si="184"/>
        <v>0</v>
      </c>
      <c r="X706" s="45"/>
      <c r="Y706" s="43"/>
      <c r="Z706" s="43"/>
      <c r="AA706" s="43"/>
      <c r="AB706" s="43"/>
      <c r="AC706" s="43"/>
    </row>
    <row r="707" spans="1:29" ht="12.9" customHeight="1">
      <c r="A707" s="272">
        <v>45744</v>
      </c>
      <c r="B707" s="111" t="s">
        <v>1982</v>
      </c>
      <c r="C707" s="170" t="s">
        <v>2115</v>
      </c>
      <c r="D707" s="111" t="s">
        <v>2025</v>
      </c>
      <c r="E707" s="151"/>
      <c r="F707" s="111"/>
      <c r="G707" s="111"/>
      <c r="H707" s="111">
        <v>10</v>
      </c>
      <c r="I707" s="111">
        <v>10</v>
      </c>
      <c r="J707" s="118"/>
      <c r="K707" s="33"/>
      <c r="L707" s="44">
        <f>SUM(E707:F707)</f>
        <v>0</v>
      </c>
      <c r="M707" s="33" t="str">
        <f t="shared" si="182"/>
        <v>45744Container q'ty</v>
      </c>
      <c r="N707" s="33" t="str">
        <f t="shared" si="183"/>
        <v xml:space="preserve">45744Pallet </v>
      </c>
      <c r="O707" s="39"/>
      <c r="P707" s="33" t="s">
        <v>202</v>
      </c>
      <c r="Q707" s="168" t="s">
        <v>2028</v>
      </c>
      <c r="R707" s="169"/>
      <c r="S707" s="39"/>
      <c r="T707" s="119" t="s">
        <v>2031</v>
      </c>
      <c r="U707" s="258"/>
      <c r="V707" s="262"/>
      <c r="W707" s="258">
        <f t="shared" si="184"/>
        <v>0</v>
      </c>
      <c r="X707" s="45"/>
      <c r="Y707" s="43"/>
      <c r="Z707" s="43"/>
      <c r="AA707" s="43"/>
      <c r="AB707" s="43"/>
      <c r="AC707" s="43"/>
    </row>
    <row r="708" spans="1:29" ht="12.9" customHeight="1">
      <c r="A708" s="272">
        <v>45744</v>
      </c>
      <c r="B708" s="111" t="s">
        <v>1982</v>
      </c>
      <c r="C708" s="170" t="s">
        <v>2115</v>
      </c>
      <c r="D708" s="111" t="s">
        <v>2025</v>
      </c>
      <c r="E708" s="151"/>
      <c r="F708" s="111"/>
      <c r="G708" s="111"/>
      <c r="H708" s="111">
        <v>2</v>
      </c>
      <c r="I708" s="111">
        <v>2</v>
      </c>
      <c r="J708" s="118"/>
      <c r="K708" s="33"/>
      <c r="L708" s="44">
        <f>SUM(E708:F708)</f>
        <v>0</v>
      </c>
      <c r="M708" s="33" t="str">
        <f t="shared" si="182"/>
        <v>45744Container q'ty</v>
      </c>
      <c r="N708" s="33" t="str">
        <f t="shared" si="183"/>
        <v xml:space="preserve">45744Pallet </v>
      </c>
      <c r="O708" s="39"/>
      <c r="P708" s="33" t="s">
        <v>202</v>
      </c>
      <c r="Q708" s="168" t="s">
        <v>2029</v>
      </c>
      <c r="R708" s="169"/>
      <c r="S708" s="39"/>
      <c r="T708" s="119" t="s">
        <v>2031</v>
      </c>
      <c r="U708" s="258"/>
      <c r="V708" s="262"/>
      <c r="W708" s="258">
        <f t="shared" si="184"/>
        <v>0</v>
      </c>
      <c r="X708" s="45"/>
      <c r="Y708" s="43"/>
      <c r="Z708" s="43"/>
      <c r="AA708" s="43"/>
      <c r="AB708" s="43"/>
      <c r="AC708" s="43"/>
    </row>
    <row r="709" spans="1:29" ht="12.9" customHeight="1">
      <c r="A709" s="272">
        <v>45744</v>
      </c>
      <c r="B709" s="111" t="s">
        <v>1982</v>
      </c>
      <c r="C709" s="170" t="s">
        <v>2115</v>
      </c>
      <c r="D709" s="111" t="s">
        <v>2025</v>
      </c>
      <c r="E709" s="151"/>
      <c r="F709" s="111"/>
      <c r="G709" s="111"/>
      <c r="H709" s="111">
        <v>10</v>
      </c>
      <c r="I709" s="111">
        <v>10</v>
      </c>
      <c r="J709" s="118"/>
      <c r="K709" s="33"/>
      <c r="L709" s="44">
        <f t="shared" ref="L709:L716" si="208">SUM(E709:F709)</f>
        <v>0</v>
      </c>
      <c r="M709" s="33" t="str">
        <f t="shared" si="182"/>
        <v>45744Container q'ty</v>
      </c>
      <c r="N709" s="33" t="str">
        <f t="shared" si="183"/>
        <v xml:space="preserve">45744Pallet </v>
      </c>
      <c r="O709" s="39"/>
      <c r="P709" s="33" t="s">
        <v>202</v>
      </c>
      <c r="Q709" s="168" t="s">
        <v>2030</v>
      </c>
      <c r="R709" s="169"/>
      <c r="S709" s="39"/>
      <c r="T709" s="119" t="s">
        <v>2031</v>
      </c>
      <c r="U709" s="258"/>
      <c r="V709" s="262"/>
      <c r="W709" s="258">
        <f t="shared" si="184"/>
        <v>0</v>
      </c>
      <c r="X709" s="45"/>
      <c r="Y709" s="43"/>
      <c r="Z709" s="43"/>
      <c r="AA709" s="43"/>
      <c r="AB709" s="43"/>
      <c r="AC709" s="43"/>
    </row>
    <row r="710" spans="1:29" ht="12.9" customHeight="1">
      <c r="A710" s="272">
        <v>45744</v>
      </c>
      <c r="B710" s="111" t="s">
        <v>1982</v>
      </c>
      <c r="C710" s="170" t="s">
        <v>2114</v>
      </c>
      <c r="D710" s="111" t="s">
        <v>2026</v>
      </c>
      <c r="E710" s="111">
        <v>1</v>
      </c>
      <c r="F710" s="111"/>
      <c r="G710" s="111"/>
      <c r="H710" s="111">
        <v>19</v>
      </c>
      <c r="I710" s="111">
        <v>19</v>
      </c>
      <c r="J710" s="118"/>
      <c r="K710" s="33"/>
      <c r="L710" s="44">
        <f t="shared" si="208"/>
        <v>1</v>
      </c>
      <c r="M710" s="33" t="str">
        <f t="shared" si="182"/>
        <v>45744Container q'ty</v>
      </c>
      <c r="N710" s="33" t="str">
        <f t="shared" si="183"/>
        <v xml:space="preserve">45744Pallet </v>
      </c>
      <c r="O710" s="39">
        <v>20</v>
      </c>
      <c r="P710" s="33" t="s">
        <v>202</v>
      </c>
      <c r="Q710" s="168" t="s">
        <v>2027</v>
      </c>
      <c r="R710" s="169"/>
      <c r="S710" s="39"/>
      <c r="T710" s="119" t="s">
        <v>2113</v>
      </c>
      <c r="U710" s="258"/>
      <c r="V710" s="262"/>
      <c r="W710" s="258">
        <f t="shared" si="184"/>
        <v>0</v>
      </c>
      <c r="X710" s="45"/>
      <c r="Y710" s="43"/>
      <c r="Z710" s="43"/>
      <c r="AA710" s="43"/>
      <c r="AB710" s="43"/>
      <c r="AC710" s="43"/>
    </row>
    <row r="711" spans="1:29" ht="12.9" customHeight="1">
      <c r="A711" s="272">
        <v>45744</v>
      </c>
      <c r="B711" s="111" t="s">
        <v>1982</v>
      </c>
      <c r="C711" s="170" t="s">
        <v>2114</v>
      </c>
      <c r="D711" s="111" t="s">
        <v>2026</v>
      </c>
      <c r="E711" s="151"/>
      <c r="F711" s="111"/>
      <c r="G711" s="111"/>
      <c r="H711" s="111">
        <v>20</v>
      </c>
      <c r="I711" s="111">
        <v>20</v>
      </c>
      <c r="J711" s="118"/>
      <c r="K711" s="33"/>
      <c r="L711" s="44">
        <f t="shared" si="208"/>
        <v>0</v>
      </c>
      <c r="M711" s="33" t="str">
        <f t="shared" si="182"/>
        <v>45744Container q'ty</v>
      </c>
      <c r="N711" s="33" t="str">
        <f t="shared" si="183"/>
        <v xml:space="preserve">45744Pallet </v>
      </c>
      <c r="O711" s="39"/>
      <c r="P711" s="33" t="s">
        <v>202</v>
      </c>
      <c r="Q711" s="168" t="s">
        <v>2028</v>
      </c>
      <c r="R711" s="169"/>
      <c r="S711" s="39"/>
      <c r="T711" s="119" t="s">
        <v>2032</v>
      </c>
      <c r="U711" s="258"/>
      <c r="V711" s="262"/>
      <c r="W711" s="258">
        <f t="shared" si="184"/>
        <v>0</v>
      </c>
      <c r="X711" s="45"/>
      <c r="Y711" s="43"/>
      <c r="Z711" s="43"/>
      <c r="AA711" s="43"/>
      <c r="AB711" s="43"/>
      <c r="AC711" s="43"/>
    </row>
    <row r="712" spans="1:29" ht="12.9" customHeight="1">
      <c r="A712" s="272">
        <v>45744</v>
      </c>
      <c r="B712" s="111" t="s">
        <v>304</v>
      </c>
      <c r="C712" s="170" t="s">
        <v>2103</v>
      </c>
      <c r="D712" s="190" t="s">
        <v>2105</v>
      </c>
      <c r="E712" s="111"/>
      <c r="F712" s="111">
        <v>1</v>
      </c>
      <c r="G712" s="111"/>
      <c r="H712" s="111">
        <v>18</v>
      </c>
      <c r="I712" s="116">
        <v>18</v>
      </c>
      <c r="J712" s="118"/>
      <c r="K712" s="33"/>
      <c r="L712" s="44">
        <f>SUM(E712:F712)</f>
        <v>1</v>
      </c>
      <c r="M712" s="33" t="str">
        <f>A712&amp;$O$1</f>
        <v>45744Container q'ty</v>
      </c>
      <c r="N712" s="33" t="str">
        <f>A712&amp;P712</f>
        <v xml:space="preserve">45744Pallet </v>
      </c>
      <c r="O712" s="39">
        <v>20</v>
      </c>
      <c r="P712" s="33" t="s">
        <v>202</v>
      </c>
      <c r="Q712" s="168" t="s">
        <v>1361</v>
      </c>
      <c r="R712" s="169"/>
      <c r="S712" s="39"/>
      <c r="T712" s="119">
        <v>251161876</v>
      </c>
      <c r="U712" s="258"/>
      <c r="V712" s="262"/>
      <c r="W712" s="258">
        <f>IFERROR(U712/V712,0)</f>
        <v>0</v>
      </c>
      <c r="X712" s="45" t="s">
        <v>1363</v>
      </c>
      <c r="Y712" s="43"/>
      <c r="Z712" s="43"/>
      <c r="AA712" s="43"/>
      <c r="AB712" s="43"/>
      <c r="AC712" s="43"/>
    </row>
    <row r="713" spans="1:29" ht="12.9" customHeight="1">
      <c r="A713" s="272">
        <v>45744</v>
      </c>
      <c r="B713" s="111" t="s">
        <v>304</v>
      </c>
      <c r="C713" s="170" t="s">
        <v>2104</v>
      </c>
      <c r="D713" s="190" t="s">
        <v>2106</v>
      </c>
      <c r="E713" s="111"/>
      <c r="F713" s="111">
        <v>1</v>
      </c>
      <c r="G713" s="111"/>
      <c r="H713" s="111">
        <v>18</v>
      </c>
      <c r="I713" s="116">
        <v>18</v>
      </c>
      <c r="J713" s="118"/>
      <c r="K713" s="33"/>
      <c r="L713" s="44">
        <f>SUM(E713:F713)</f>
        <v>1</v>
      </c>
      <c r="M713" s="33" t="str">
        <f>A713&amp;$O$1</f>
        <v>45744Container q'ty</v>
      </c>
      <c r="N713" s="33" t="str">
        <f>A713&amp;P713</f>
        <v xml:space="preserve">45744Pallet </v>
      </c>
      <c r="O713" s="39">
        <v>20</v>
      </c>
      <c r="P713" s="33" t="s">
        <v>202</v>
      </c>
      <c r="Q713" s="168" t="s">
        <v>1361</v>
      </c>
      <c r="R713" s="169"/>
      <c r="S713" s="39"/>
      <c r="T713" s="119">
        <v>251161876</v>
      </c>
      <c r="U713" s="258"/>
      <c r="V713" s="262"/>
      <c r="W713" s="258">
        <f>IFERROR(U713/V713,0)</f>
        <v>0</v>
      </c>
      <c r="X713" s="45"/>
      <c r="Y713" s="43"/>
      <c r="Z713" s="43"/>
      <c r="AA713" s="43"/>
      <c r="AB713" s="43"/>
      <c r="AC713" s="43"/>
    </row>
    <row r="714" spans="1:29" ht="12.9" customHeight="1">
      <c r="A714" s="272">
        <v>45744</v>
      </c>
      <c r="B714" s="111" t="s">
        <v>3654</v>
      </c>
      <c r="C714" s="170" t="s">
        <v>2129</v>
      </c>
      <c r="D714" s="111" t="s">
        <v>2134</v>
      </c>
      <c r="E714" s="111"/>
      <c r="F714" s="111">
        <v>1</v>
      </c>
      <c r="G714" s="111"/>
      <c r="H714" s="111">
        <v>20</v>
      </c>
      <c r="I714" s="116">
        <v>20</v>
      </c>
      <c r="J714" s="118"/>
      <c r="K714" s="33"/>
      <c r="L714" s="44">
        <f>SUM(E714:F714)</f>
        <v>1</v>
      </c>
      <c r="M714" s="33" t="str">
        <f>A714&amp;$O$1</f>
        <v>45744Container q'ty</v>
      </c>
      <c r="N714" s="33" t="str">
        <f>A714&amp;P714</f>
        <v xml:space="preserve">45744Pallet </v>
      </c>
      <c r="O714" s="39">
        <v>20</v>
      </c>
      <c r="P714" s="33" t="s">
        <v>202</v>
      </c>
      <c r="Q714" s="168" t="s">
        <v>2191</v>
      </c>
      <c r="R714" s="169"/>
      <c r="S714" s="39"/>
      <c r="T714" s="119" t="s">
        <v>2131</v>
      </c>
      <c r="U714" s="258"/>
      <c r="V714" s="262"/>
      <c r="W714" s="258">
        <f>IFERROR(U714/V714,0)</f>
        <v>0</v>
      </c>
      <c r="X714" s="45" t="s">
        <v>2132</v>
      </c>
      <c r="Y714" s="43"/>
      <c r="Z714" s="43"/>
      <c r="AA714" s="43"/>
      <c r="AB714" s="43"/>
      <c r="AC714" s="43"/>
    </row>
    <row r="715" spans="1:29" ht="12.9" customHeight="1">
      <c r="A715" s="272">
        <v>45744</v>
      </c>
      <c r="B715" s="111" t="s">
        <v>3654</v>
      </c>
      <c r="C715" s="170" t="s">
        <v>2130</v>
      </c>
      <c r="D715" s="111" t="s">
        <v>2135</v>
      </c>
      <c r="E715" s="111"/>
      <c r="F715" s="111">
        <v>1</v>
      </c>
      <c r="G715" s="111"/>
      <c r="H715" s="111">
        <v>20</v>
      </c>
      <c r="I715" s="116">
        <v>20</v>
      </c>
      <c r="J715" s="118"/>
      <c r="K715" s="33"/>
      <c r="L715" s="44">
        <f t="shared" si="208"/>
        <v>1</v>
      </c>
      <c r="M715" s="33" t="str">
        <f t="shared" si="182"/>
        <v>45744Container q'ty</v>
      </c>
      <c r="N715" s="33" t="str">
        <f t="shared" si="183"/>
        <v xml:space="preserve">45744Pallet </v>
      </c>
      <c r="O715" s="39">
        <v>20</v>
      </c>
      <c r="P715" s="33" t="s">
        <v>202</v>
      </c>
      <c r="Q715" s="168" t="s">
        <v>2191</v>
      </c>
      <c r="R715" s="169"/>
      <c r="S715" s="39"/>
      <c r="T715" s="119" t="s">
        <v>2131</v>
      </c>
      <c r="U715" s="258"/>
      <c r="V715" s="262"/>
      <c r="W715" s="258">
        <f t="shared" si="184"/>
        <v>0</v>
      </c>
      <c r="X715" s="45" t="s">
        <v>2133</v>
      </c>
      <c r="Y715" s="43"/>
      <c r="Z715" s="43"/>
      <c r="AA715" s="43"/>
      <c r="AB715" s="43"/>
      <c r="AC715" s="43"/>
    </row>
    <row r="716" spans="1:29" ht="12.9" customHeight="1">
      <c r="A716" s="272">
        <v>45747</v>
      </c>
      <c r="B716" s="111" t="s">
        <v>195</v>
      </c>
      <c r="C716" s="111" t="s">
        <v>2185</v>
      </c>
      <c r="D716" s="111" t="s">
        <v>2141</v>
      </c>
      <c r="E716" s="111"/>
      <c r="F716" s="111">
        <v>1</v>
      </c>
      <c r="G716" s="111"/>
      <c r="H716" s="111">
        <v>19</v>
      </c>
      <c r="I716" s="111">
        <v>19</v>
      </c>
      <c r="J716" s="118"/>
      <c r="K716" s="33"/>
      <c r="L716" s="44">
        <f t="shared" si="208"/>
        <v>1</v>
      </c>
      <c r="M716" s="33" t="str">
        <f t="shared" si="182"/>
        <v>45747Container q'ty</v>
      </c>
      <c r="N716" s="33" t="str">
        <f t="shared" si="183"/>
        <v xml:space="preserve">45747Pallet </v>
      </c>
      <c r="O716" s="39">
        <v>20</v>
      </c>
      <c r="P716" s="33" t="s">
        <v>202</v>
      </c>
      <c r="Q716" s="168" t="s">
        <v>2146</v>
      </c>
      <c r="R716" s="169"/>
      <c r="S716" s="39"/>
      <c r="T716" s="119" t="s">
        <v>2152</v>
      </c>
      <c r="U716" s="258"/>
      <c r="V716" s="262"/>
      <c r="W716" s="258">
        <f t="shared" si="184"/>
        <v>0</v>
      </c>
      <c r="X716" s="45"/>
      <c r="Y716" s="43"/>
      <c r="Z716" s="43"/>
      <c r="AA716" s="43"/>
      <c r="AB716" s="43"/>
      <c r="AC716" s="43"/>
    </row>
    <row r="717" spans="1:29" ht="12.9" customHeight="1">
      <c r="A717" s="272">
        <v>45747</v>
      </c>
      <c r="B717" s="111" t="s">
        <v>2154</v>
      </c>
      <c r="C717" s="111" t="s">
        <v>2185</v>
      </c>
      <c r="D717" s="111" t="s">
        <v>2141</v>
      </c>
      <c r="E717" s="111"/>
      <c r="F717" s="151"/>
      <c r="G717" s="111"/>
      <c r="H717" s="111">
        <v>1</v>
      </c>
      <c r="I717" s="111">
        <v>1</v>
      </c>
      <c r="J717" s="118"/>
      <c r="K717" s="33"/>
      <c r="L717" s="44">
        <f t="shared" ref="L717:L724" si="209">SUM(E717:F717)</f>
        <v>0</v>
      </c>
      <c r="M717" s="33" t="str">
        <f t="shared" si="182"/>
        <v>45747Container q'ty</v>
      </c>
      <c r="N717" s="33" t="str">
        <f t="shared" si="183"/>
        <v xml:space="preserve">45747Pallet </v>
      </c>
      <c r="O717" s="39"/>
      <c r="P717" s="33" t="s">
        <v>202</v>
      </c>
      <c r="Q717" s="168" t="s">
        <v>2147</v>
      </c>
      <c r="R717" s="169"/>
      <c r="S717" s="39"/>
      <c r="T717" s="119" t="s">
        <v>2152</v>
      </c>
      <c r="U717" s="258"/>
      <c r="V717" s="262"/>
      <c r="W717" s="258">
        <f t="shared" si="184"/>
        <v>0</v>
      </c>
      <c r="X717" s="45"/>
      <c r="Y717" s="43"/>
      <c r="Z717" s="43"/>
      <c r="AA717" s="43"/>
      <c r="AB717" s="43"/>
      <c r="AC717" s="43"/>
    </row>
    <row r="718" spans="1:29" ht="12.9" customHeight="1">
      <c r="A718" s="272">
        <v>45747</v>
      </c>
      <c r="B718" s="111" t="s">
        <v>2154</v>
      </c>
      <c r="C718" s="111" t="s">
        <v>2186</v>
      </c>
      <c r="D718" s="111" t="s">
        <v>2142</v>
      </c>
      <c r="E718" s="111"/>
      <c r="F718" s="111">
        <v>1</v>
      </c>
      <c r="G718" s="111"/>
      <c r="H718" s="111">
        <v>20</v>
      </c>
      <c r="I718" s="111">
        <v>20</v>
      </c>
      <c r="J718" s="118"/>
      <c r="K718" s="33"/>
      <c r="L718" s="44">
        <f t="shared" si="209"/>
        <v>1</v>
      </c>
      <c r="M718" s="33" t="str">
        <f t="shared" si="182"/>
        <v>45747Container q'ty</v>
      </c>
      <c r="N718" s="33" t="str">
        <f t="shared" si="183"/>
        <v xml:space="preserve">45747Pallet </v>
      </c>
      <c r="O718" s="39">
        <v>20</v>
      </c>
      <c r="P718" s="33" t="s">
        <v>202</v>
      </c>
      <c r="Q718" s="168" t="s">
        <v>2148</v>
      </c>
      <c r="R718" s="169"/>
      <c r="S718" s="39"/>
      <c r="T718" s="119" t="s">
        <v>2152</v>
      </c>
      <c r="U718" s="258"/>
      <c r="V718" s="262"/>
      <c r="W718" s="258">
        <f t="shared" si="184"/>
        <v>0</v>
      </c>
      <c r="X718" s="45"/>
      <c r="Y718" s="43"/>
      <c r="Z718" s="43"/>
      <c r="AA718" s="43"/>
      <c r="AB718" s="43"/>
      <c r="AC718" s="43"/>
    </row>
    <row r="719" spans="1:29" ht="12.9" customHeight="1">
      <c r="A719" s="272">
        <v>45747</v>
      </c>
      <c r="B719" s="111" t="s">
        <v>2154</v>
      </c>
      <c r="C719" s="111" t="s">
        <v>2187</v>
      </c>
      <c r="D719" s="111" t="s">
        <v>2143</v>
      </c>
      <c r="E719" s="111"/>
      <c r="F719" s="111">
        <v>1</v>
      </c>
      <c r="G719" s="111"/>
      <c r="H719" s="111">
        <v>20</v>
      </c>
      <c r="I719" s="111">
        <v>20</v>
      </c>
      <c r="J719" s="118"/>
      <c r="K719" s="33"/>
      <c r="L719" s="44">
        <f t="shared" si="209"/>
        <v>1</v>
      </c>
      <c r="M719" s="33" t="str">
        <f t="shared" si="182"/>
        <v>45747Container q'ty</v>
      </c>
      <c r="N719" s="33" t="str">
        <f t="shared" si="183"/>
        <v xml:space="preserve">45747Pallet </v>
      </c>
      <c r="O719" s="39">
        <v>20</v>
      </c>
      <c r="P719" s="33" t="s">
        <v>202</v>
      </c>
      <c r="Q719" s="168" t="s">
        <v>2149</v>
      </c>
      <c r="R719" s="169"/>
      <c r="S719" s="39"/>
      <c r="T719" s="119" t="s">
        <v>2152</v>
      </c>
      <c r="U719" s="258"/>
      <c r="V719" s="262"/>
      <c r="W719" s="258">
        <f t="shared" si="184"/>
        <v>0</v>
      </c>
      <c r="X719" s="45"/>
      <c r="Y719" s="43"/>
      <c r="Z719" s="43"/>
      <c r="AA719" s="43"/>
      <c r="AB719" s="43"/>
      <c r="AC719" s="43"/>
    </row>
    <row r="720" spans="1:29" ht="12.9" customHeight="1">
      <c r="A720" s="272">
        <v>45747</v>
      </c>
      <c r="B720" s="111" t="s">
        <v>2154</v>
      </c>
      <c r="C720" s="111" t="s">
        <v>2188</v>
      </c>
      <c r="D720" s="111" t="s">
        <v>2144</v>
      </c>
      <c r="E720" s="111">
        <v>1</v>
      </c>
      <c r="F720" s="111"/>
      <c r="G720" s="111"/>
      <c r="H720" s="111">
        <v>10</v>
      </c>
      <c r="I720" s="111">
        <v>10</v>
      </c>
      <c r="J720" s="118"/>
      <c r="K720" s="33"/>
      <c r="L720" s="44">
        <f t="shared" si="209"/>
        <v>1</v>
      </c>
      <c r="M720" s="33" t="str">
        <f t="shared" si="182"/>
        <v>45747Container q'ty</v>
      </c>
      <c r="N720" s="33" t="str">
        <f t="shared" si="183"/>
        <v xml:space="preserve">45747Pallet </v>
      </c>
      <c r="O720" s="39">
        <v>20</v>
      </c>
      <c r="P720" s="33" t="s">
        <v>202</v>
      </c>
      <c r="Q720" s="168" t="s">
        <v>2150</v>
      </c>
      <c r="R720" s="169"/>
      <c r="S720" s="39"/>
      <c r="T720" s="119" t="s">
        <v>2153</v>
      </c>
      <c r="U720" s="258"/>
      <c r="V720" s="262"/>
      <c r="W720" s="258">
        <f t="shared" si="184"/>
        <v>0</v>
      </c>
      <c r="X720" s="45"/>
      <c r="Y720" s="43"/>
      <c r="Z720" s="43"/>
      <c r="AA720" s="43"/>
      <c r="AB720" s="43"/>
      <c r="AC720" s="43"/>
    </row>
    <row r="721" spans="1:29" ht="12.9" customHeight="1">
      <c r="A721" s="272">
        <v>45747</v>
      </c>
      <c r="B721" s="111" t="s">
        <v>2154</v>
      </c>
      <c r="C721" s="111" t="s">
        <v>2188</v>
      </c>
      <c r="D721" s="111" t="s">
        <v>2145</v>
      </c>
      <c r="E721" s="151"/>
      <c r="F721" s="111"/>
      <c r="G721" s="111"/>
      <c r="H721" s="111">
        <v>10</v>
      </c>
      <c r="I721" s="111">
        <v>10</v>
      </c>
      <c r="J721" s="118"/>
      <c r="K721" s="33"/>
      <c r="L721" s="44">
        <f t="shared" si="209"/>
        <v>0</v>
      </c>
      <c r="M721" s="33" t="str">
        <f t="shared" si="182"/>
        <v>45747Container q'ty</v>
      </c>
      <c r="N721" s="33" t="str">
        <f t="shared" si="183"/>
        <v xml:space="preserve">45747Pallet </v>
      </c>
      <c r="O721" s="39"/>
      <c r="P721" s="33" t="s">
        <v>202</v>
      </c>
      <c r="Q721" s="168" t="s">
        <v>2151</v>
      </c>
      <c r="R721" s="169"/>
      <c r="S721" s="39"/>
      <c r="T721" s="119" t="s">
        <v>2153</v>
      </c>
      <c r="U721" s="258"/>
      <c r="V721" s="262"/>
      <c r="W721" s="258">
        <f t="shared" si="184"/>
        <v>0</v>
      </c>
      <c r="X721" s="45"/>
      <c r="Y721" s="43"/>
      <c r="Z721" s="43"/>
      <c r="AA721" s="43"/>
      <c r="AB721" s="43"/>
      <c r="AC721" s="43"/>
    </row>
    <row r="722" spans="1:29" ht="12.9" customHeight="1">
      <c r="A722" s="272">
        <v>45747</v>
      </c>
      <c r="B722" s="111" t="s">
        <v>3654</v>
      </c>
      <c r="C722" s="170" t="s">
        <v>2126</v>
      </c>
      <c r="D722" s="111" t="s">
        <v>2136</v>
      </c>
      <c r="E722" s="111"/>
      <c r="F722" s="111">
        <v>1</v>
      </c>
      <c r="G722" s="111"/>
      <c r="H722" s="111">
        <v>20</v>
      </c>
      <c r="I722" s="116">
        <v>20</v>
      </c>
      <c r="J722" s="118"/>
      <c r="K722" s="33"/>
      <c r="L722" s="44">
        <f t="shared" si="209"/>
        <v>1</v>
      </c>
      <c r="M722" s="33" t="str">
        <f>A722&amp;$O$1</f>
        <v>45747Container q'ty</v>
      </c>
      <c r="N722" s="33" t="str">
        <f>A722&amp;P722</f>
        <v xml:space="preserve">45747Pallet </v>
      </c>
      <c r="O722" s="39">
        <v>20</v>
      </c>
      <c r="P722" s="33" t="s">
        <v>202</v>
      </c>
      <c r="Q722" s="168" t="s">
        <v>2191</v>
      </c>
      <c r="R722" s="169"/>
      <c r="S722" s="39"/>
      <c r="T722" s="119" t="s">
        <v>2131</v>
      </c>
      <c r="U722" s="258"/>
      <c r="V722" s="262"/>
      <c r="W722" s="258">
        <f>IFERROR(U722/V722,0)</f>
        <v>0</v>
      </c>
      <c r="X722" s="45" t="s">
        <v>2138</v>
      </c>
      <c r="Y722" s="43"/>
      <c r="Z722" s="43"/>
      <c r="AA722" s="43"/>
      <c r="AB722" s="43"/>
      <c r="AC722" s="43"/>
    </row>
    <row r="723" spans="1:29" ht="12.9" customHeight="1">
      <c r="A723" s="272">
        <v>45747</v>
      </c>
      <c r="B723" s="111" t="s">
        <v>3654</v>
      </c>
      <c r="C723" s="111" t="s">
        <v>2127</v>
      </c>
      <c r="D723" s="111" t="s">
        <v>2136</v>
      </c>
      <c r="E723" s="111"/>
      <c r="F723" s="111">
        <v>1</v>
      </c>
      <c r="G723" s="111"/>
      <c r="H723" s="111">
        <v>20</v>
      </c>
      <c r="I723" s="116">
        <v>20</v>
      </c>
      <c r="J723" s="118"/>
      <c r="K723" s="33"/>
      <c r="L723" s="44">
        <f t="shared" si="209"/>
        <v>1</v>
      </c>
      <c r="M723" s="33" t="str">
        <f t="shared" ref="M723:M734" si="210">A723&amp;$O$1</f>
        <v>45747Container q'ty</v>
      </c>
      <c r="N723" s="33" t="str">
        <f t="shared" ref="N723:N734" si="211">A723&amp;P723</f>
        <v xml:space="preserve">45747Pallet </v>
      </c>
      <c r="O723" s="39">
        <v>20</v>
      </c>
      <c r="P723" s="33" t="s">
        <v>202</v>
      </c>
      <c r="Q723" s="168" t="s">
        <v>2191</v>
      </c>
      <c r="R723" s="169"/>
      <c r="S723" s="39"/>
      <c r="T723" s="119" t="s">
        <v>2131</v>
      </c>
      <c r="U723" s="258"/>
      <c r="V723" s="262"/>
      <c r="W723" s="258"/>
      <c r="X723" s="45"/>
      <c r="Y723" s="43"/>
      <c r="Z723" s="43"/>
      <c r="AA723" s="43"/>
      <c r="AB723" s="43"/>
      <c r="AC723" s="43"/>
    </row>
    <row r="724" spans="1:29" ht="12.9" customHeight="1">
      <c r="A724" s="272">
        <v>45747</v>
      </c>
      <c r="B724" s="111" t="s">
        <v>3654</v>
      </c>
      <c r="C724" s="111" t="s">
        <v>2128</v>
      </c>
      <c r="D724" s="111" t="s">
        <v>2137</v>
      </c>
      <c r="E724" s="111"/>
      <c r="F724" s="111">
        <v>1</v>
      </c>
      <c r="G724" s="111"/>
      <c r="H724" s="111">
        <v>20</v>
      </c>
      <c r="I724" s="116">
        <v>20</v>
      </c>
      <c r="J724" s="118"/>
      <c r="K724" s="33"/>
      <c r="L724" s="44">
        <f t="shared" si="209"/>
        <v>1</v>
      </c>
      <c r="M724" s="33" t="str">
        <f t="shared" si="210"/>
        <v>45747Container q'ty</v>
      </c>
      <c r="N724" s="33" t="str">
        <f t="shared" si="211"/>
        <v xml:space="preserve">45747Pallet </v>
      </c>
      <c r="O724" s="39">
        <v>20</v>
      </c>
      <c r="P724" s="33" t="s">
        <v>202</v>
      </c>
      <c r="Q724" s="168" t="s">
        <v>2191</v>
      </c>
      <c r="R724" s="169"/>
      <c r="S724" s="39"/>
      <c r="T724" s="119" t="s">
        <v>2131</v>
      </c>
      <c r="U724" s="258"/>
      <c r="V724" s="262"/>
      <c r="W724" s="258"/>
      <c r="X724" s="45"/>
      <c r="Y724" s="43"/>
      <c r="Z724" s="43"/>
      <c r="AA724" s="43"/>
      <c r="AB724" s="43"/>
      <c r="AC724" s="43"/>
    </row>
    <row r="725" spans="1:29" ht="12.9" customHeight="1">
      <c r="A725" s="272">
        <v>45747</v>
      </c>
      <c r="B725" s="111" t="s">
        <v>3654</v>
      </c>
      <c r="C725" s="170" t="s">
        <v>2201</v>
      </c>
      <c r="D725" s="111" t="s">
        <v>2206</v>
      </c>
      <c r="E725" s="111"/>
      <c r="F725" s="111">
        <v>1</v>
      </c>
      <c r="G725" s="111"/>
      <c r="H725" s="111">
        <v>20</v>
      </c>
      <c r="I725" s="116">
        <v>20</v>
      </c>
      <c r="J725" s="118"/>
      <c r="K725" s="33"/>
      <c r="L725" s="44">
        <f t="shared" ref="L725:L734" si="212">SUM(E725:F725)</f>
        <v>1</v>
      </c>
      <c r="M725" s="33" t="str">
        <f t="shared" si="210"/>
        <v>45747Container q'ty</v>
      </c>
      <c r="N725" s="33" t="str">
        <f t="shared" si="211"/>
        <v xml:space="preserve">45747Pallet </v>
      </c>
      <c r="O725" s="39">
        <v>20</v>
      </c>
      <c r="P725" s="33" t="s">
        <v>202</v>
      </c>
      <c r="Q725" s="168" t="s">
        <v>2192</v>
      </c>
      <c r="R725" s="169"/>
      <c r="S725" s="39"/>
      <c r="T725" s="119" t="s">
        <v>2131</v>
      </c>
      <c r="U725" s="258"/>
      <c r="V725" s="262"/>
      <c r="W725" s="258">
        <f>IFERROR(U725/V725,0)</f>
        <v>0</v>
      </c>
      <c r="X725" s="45" t="s">
        <v>2194</v>
      </c>
      <c r="Y725" s="43"/>
      <c r="Z725" s="43"/>
      <c r="AA725" s="43"/>
      <c r="AB725" s="43"/>
      <c r="AC725" s="43"/>
    </row>
    <row r="726" spans="1:29" ht="12.9" customHeight="1">
      <c r="A726" s="272">
        <v>45747</v>
      </c>
      <c r="B726" s="111" t="s">
        <v>3654</v>
      </c>
      <c r="C726" s="170" t="s">
        <v>2202</v>
      </c>
      <c r="D726" s="111" t="s">
        <v>2207</v>
      </c>
      <c r="E726" s="111"/>
      <c r="F726" s="111">
        <v>1</v>
      </c>
      <c r="G726" s="111"/>
      <c r="H726" s="111">
        <v>20</v>
      </c>
      <c r="I726" s="116">
        <v>20</v>
      </c>
      <c r="J726" s="118"/>
      <c r="K726" s="33"/>
      <c r="L726" s="44">
        <f t="shared" si="212"/>
        <v>1</v>
      </c>
      <c r="M726" s="33" t="str">
        <f t="shared" si="210"/>
        <v>45747Container q'ty</v>
      </c>
      <c r="N726" s="33" t="str">
        <f t="shared" si="211"/>
        <v xml:space="preserve">45747Pallet </v>
      </c>
      <c r="O726" s="39">
        <v>20</v>
      </c>
      <c r="P726" s="33" t="s">
        <v>202</v>
      </c>
      <c r="Q726" s="168" t="s">
        <v>2192</v>
      </c>
      <c r="R726" s="169"/>
      <c r="S726" s="39"/>
      <c r="T726" s="119" t="s">
        <v>2131</v>
      </c>
      <c r="U726" s="258"/>
      <c r="V726" s="262"/>
      <c r="W726" s="258">
        <f>IFERROR(U726/V726,0)</f>
        <v>0</v>
      </c>
      <c r="X726" s="45" t="s">
        <v>2193</v>
      </c>
      <c r="Y726" s="43"/>
      <c r="Z726" s="43"/>
      <c r="AA726" s="43"/>
      <c r="AB726" s="43"/>
      <c r="AC726" s="43"/>
    </row>
    <row r="727" spans="1:29" ht="12.9" customHeight="1">
      <c r="A727" s="272">
        <v>45747</v>
      </c>
      <c r="B727" s="111" t="s">
        <v>3654</v>
      </c>
      <c r="C727" s="170" t="s">
        <v>2203</v>
      </c>
      <c r="D727" s="111" t="s">
        <v>2208</v>
      </c>
      <c r="E727" s="111"/>
      <c r="F727" s="111">
        <v>1</v>
      </c>
      <c r="G727" s="111"/>
      <c r="H727" s="111">
        <v>20</v>
      </c>
      <c r="I727" s="116">
        <v>20</v>
      </c>
      <c r="J727" s="118"/>
      <c r="K727" s="33"/>
      <c r="L727" s="44">
        <f t="shared" si="212"/>
        <v>1</v>
      </c>
      <c r="M727" s="33" t="str">
        <f t="shared" si="210"/>
        <v>45747Container q'ty</v>
      </c>
      <c r="N727" s="33" t="str">
        <f t="shared" si="211"/>
        <v xml:space="preserve">45747Pallet </v>
      </c>
      <c r="O727" s="39">
        <v>20</v>
      </c>
      <c r="P727" s="33" t="s">
        <v>202</v>
      </c>
      <c r="Q727" s="168" t="s">
        <v>2192</v>
      </c>
      <c r="R727" s="169"/>
      <c r="S727" s="39"/>
      <c r="T727" s="119" t="s">
        <v>2131</v>
      </c>
      <c r="U727" s="258"/>
      <c r="V727" s="262"/>
      <c r="W727" s="258">
        <f>IFERROR(U727/V727,0)</f>
        <v>0</v>
      </c>
      <c r="X727" s="45" t="s">
        <v>2138</v>
      </c>
      <c r="Y727" s="43"/>
      <c r="Z727" s="43"/>
      <c r="AA727" s="43"/>
      <c r="AB727" s="43"/>
      <c r="AC727" s="43"/>
    </row>
    <row r="728" spans="1:29" ht="12.9" customHeight="1">
      <c r="A728" s="272">
        <v>45747</v>
      </c>
      <c r="B728" s="111" t="s">
        <v>3654</v>
      </c>
      <c r="C728" s="111" t="s">
        <v>2204</v>
      </c>
      <c r="D728" s="111" t="s">
        <v>2209</v>
      </c>
      <c r="E728" s="111"/>
      <c r="F728" s="111">
        <v>1</v>
      </c>
      <c r="G728" s="111"/>
      <c r="H728" s="111">
        <v>20</v>
      </c>
      <c r="I728" s="116">
        <v>20</v>
      </c>
      <c r="J728" s="118"/>
      <c r="K728" s="33"/>
      <c r="L728" s="44">
        <f t="shared" si="212"/>
        <v>1</v>
      </c>
      <c r="M728" s="33" t="str">
        <f t="shared" si="210"/>
        <v>45747Container q'ty</v>
      </c>
      <c r="N728" s="33" t="str">
        <f t="shared" si="211"/>
        <v xml:space="preserve">45747Pallet </v>
      </c>
      <c r="O728" s="39">
        <v>20</v>
      </c>
      <c r="P728" s="33" t="s">
        <v>202</v>
      </c>
      <c r="Q728" s="168" t="s">
        <v>2192</v>
      </c>
      <c r="R728" s="169"/>
      <c r="S728" s="39"/>
      <c r="T728" s="119" t="s">
        <v>2131</v>
      </c>
      <c r="U728" s="258"/>
      <c r="V728" s="262"/>
      <c r="W728" s="258"/>
      <c r="X728" s="45"/>
      <c r="Y728" s="43"/>
      <c r="Z728" s="43"/>
      <c r="AA728" s="43"/>
      <c r="AB728" s="43"/>
      <c r="AC728" s="43"/>
    </row>
    <row r="729" spans="1:29" ht="12.9" customHeight="1">
      <c r="A729" s="272">
        <v>45747</v>
      </c>
      <c r="B729" s="111" t="s">
        <v>3654</v>
      </c>
      <c r="C729" s="111" t="s">
        <v>2205</v>
      </c>
      <c r="D729" s="111" t="s">
        <v>2210</v>
      </c>
      <c r="E729" s="111"/>
      <c r="F729" s="111">
        <v>1</v>
      </c>
      <c r="G729" s="111"/>
      <c r="H729" s="111">
        <v>20</v>
      </c>
      <c r="I729" s="116">
        <v>20</v>
      </c>
      <c r="J729" s="118"/>
      <c r="K729" s="33"/>
      <c r="L729" s="44">
        <f t="shared" si="212"/>
        <v>1</v>
      </c>
      <c r="M729" s="33" t="str">
        <f t="shared" si="210"/>
        <v>45747Container q'ty</v>
      </c>
      <c r="N729" s="33" t="str">
        <f t="shared" si="211"/>
        <v xml:space="preserve">45747Pallet </v>
      </c>
      <c r="O729" s="39">
        <v>20</v>
      </c>
      <c r="P729" s="33" t="s">
        <v>202</v>
      </c>
      <c r="Q729" s="168" t="s">
        <v>2192</v>
      </c>
      <c r="R729" s="169"/>
      <c r="S729" s="39"/>
      <c r="T729" s="119" t="s">
        <v>2131</v>
      </c>
      <c r="U729" s="258"/>
      <c r="V729" s="262"/>
      <c r="W729" s="258"/>
      <c r="X729" s="45"/>
      <c r="Y729" s="43"/>
      <c r="Z729" s="43"/>
      <c r="AA729" s="43"/>
      <c r="AB729" s="43"/>
      <c r="AC729" s="43"/>
    </row>
    <row r="730" spans="1:29" ht="12.9" customHeight="1">
      <c r="A730" s="272">
        <v>45747</v>
      </c>
      <c r="B730" s="111" t="s">
        <v>383</v>
      </c>
      <c r="C730" s="111" t="s">
        <v>2199</v>
      </c>
      <c r="D730" s="275" t="s">
        <v>2200</v>
      </c>
      <c r="E730" s="111"/>
      <c r="F730" s="111">
        <v>1</v>
      </c>
      <c r="G730" s="111"/>
      <c r="H730" s="111">
        <v>9</v>
      </c>
      <c r="I730" s="117">
        <v>700</v>
      </c>
      <c r="J730" s="118"/>
      <c r="K730" s="33"/>
      <c r="L730" s="44">
        <f t="shared" si="212"/>
        <v>1</v>
      </c>
      <c r="M730" s="33" t="str">
        <f t="shared" si="210"/>
        <v>45747Container q'ty</v>
      </c>
      <c r="N730" s="33" t="str">
        <f t="shared" si="211"/>
        <v>45747bulk</v>
      </c>
      <c r="O730" s="39">
        <v>240</v>
      </c>
      <c r="P730" s="235" t="s">
        <v>201</v>
      </c>
      <c r="Q730" s="168" t="s">
        <v>384</v>
      </c>
      <c r="R730" s="169"/>
      <c r="S730" s="39"/>
      <c r="T730" s="119" t="s">
        <v>2197</v>
      </c>
      <c r="U730" s="258">
        <v>23138</v>
      </c>
      <c r="V730" s="262">
        <v>1760</v>
      </c>
      <c r="W730" s="258">
        <f>IFERROR(U730/V730,0)</f>
        <v>13.146590909090909</v>
      </c>
      <c r="X730" s="45"/>
      <c r="Y730" s="43"/>
      <c r="Z730" s="43"/>
      <c r="AA730" s="43"/>
      <c r="AB730" s="43"/>
      <c r="AC730" s="43"/>
    </row>
    <row r="731" spans="1:29" ht="12.9" customHeight="1">
      <c r="A731" s="272">
        <v>45747</v>
      </c>
      <c r="B731" s="111" t="s">
        <v>383</v>
      </c>
      <c r="C731" s="111" t="s">
        <v>2199</v>
      </c>
      <c r="D731" s="275" t="s">
        <v>2200</v>
      </c>
      <c r="E731" s="111"/>
      <c r="F731" s="151"/>
      <c r="G731" s="111"/>
      <c r="H731" s="111">
        <v>8</v>
      </c>
      <c r="I731" s="117">
        <v>600</v>
      </c>
      <c r="J731" s="118"/>
      <c r="K731" s="33"/>
      <c r="L731" s="44">
        <f t="shared" si="212"/>
        <v>0</v>
      </c>
      <c r="M731" s="33" t="str">
        <f t="shared" si="210"/>
        <v>45747Container q'ty</v>
      </c>
      <c r="N731" s="33" t="str">
        <f t="shared" si="211"/>
        <v>45747bulk</v>
      </c>
      <c r="O731" s="39">
        <v>240</v>
      </c>
      <c r="P731" s="235" t="s">
        <v>201</v>
      </c>
      <c r="Q731" s="168" t="s">
        <v>385</v>
      </c>
      <c r="R731" s="169"/>
      <c r="S731" s="39"/>
      <c r="T731" s="119" t="s">
        <v>2197</v>
      </c>
      <c r="U731" s="258"/>
      <c r="V731" s="262"/>
      <c r="W731" s="258">
        <f>IFERROR(U731/V731,0)</f>
        <v>0</v>
      </c>
      <c r="X731" s="45"/>
      <c r="Y731" s="43"/>
      <c r="Z731" s="43"/>
      <c r="AA731" s="43"/>
      <c r="AB731" s="43"/>
      <c r="AC731" s="43"/>
    </row>
    <row r="732" spans="1:29" ht="12.9" customHeight="1">
      <c r="A732" s="272">
        <v>45747</v>
      </c>
      <c r="B732" s="111" t="s">
        <v>383</v>
      </c>
      <c r="C732" s="111" t="s">
        <v>2199</v>
      </c>
      <c r="D732" s="275" t="s">
        <v>2200</v>
      </c>
      <c r="E732" s="111"/>
      <c r="F732" s="151"/>
      <c r="G732" s="111"/>
      <c r="H732" s="111">
        <v>3</v>
      </c>
      <c r="I732" s="117">
        <v>200</v>
      </c>
      <c r="J732" s="118"/>
      <c r="K732" s="33"/>
      <c r="L732" s="44">
        <f t="shared" si="212"/>
        <v>0</v>
      </c>
      <c r="M732" s="33" t="str">
        <f t="shared" si="210"/>
        <v>45747Container q'ty</v>
      </c>
      <c r="N732" s="33" t="str">
        <f t="shared" si="211"/>
        <v>45747bulk</v>
      </c>
      <c r="O732" s="39">
        <v>240</v>
      </c>
      <c r="P732" s="235" t="s">
        <v>201</v>
      </c>
      <c r="Q732" s="168" t="s">
        <v>2198</v>
      </c>
      <c r="R732" s="169"/>
      <c r="S732" s="39"/>
      <c r="T732" s="119" t="s">
        <v>2197</v>
      </c>
      <c r="U732" s="258"/>
      <c r="V732" s="262"/>
      <c r="W732" s="258">
        <f>IFERROR(U732/V732,0)</f>
        <v>0</v>
      </c>
      <c r="X732" s="45"/>
      <c r="Y732" s="43"/>
      <c r="Z732" s="43"/>
      <c r="AA732" s="43"/>
      <c r="AB732" s="43"/>
      <c r="AC732" s="43"/>
    </row>
    <row r="733" spans="1:29" ht="12.9" customHeight="1">
      <c r="A733" s="272">
        <v>45747</v>
      </c>
      <c r="B733" s="111" t="s">
        <v>383</v>
      </c>
      <c r="C733" s="111" t="s">
        <v>2199</v>
      </c>
      <c r="D733" s="275" t="s">
        <v>2200</v>
      </c>
      <c r="E733" s="111"/>
      <c r="F733" s="151"/>
      <c r="G733" s="111"/>
      <c r="H733" s="111">
        <v>3</v>
      </c>
      <c r="I733" s="117">
        <v>200</v>
      </c>
      <c r="J733" s="118"/>
      <c r="K733" s="33"/>
      <c r="L733" s="44">
        <f t="shared" si="212"/>
        <v>0</v>
      </c>
      <c r="M733" s="33" t="str">
        <f t="shared" si="210"/>
        <v>45747Container q'ty</v>
      </c>
      <c r="N733" s="33" t="str">
        <f t="shared" si="211"/>
        <v>45747bulk</v>
      </c>
      <c r="O733" s="39">
        <v>240</v>
      </c>
      <c r="P733" s="235" t="s">
        <v>201</v>
      </c>
      <c r="Q733" s="168" t="s">
        <v>1368</v>
      </c>
      <c r="R733" s="169"/>
      <c r="S733" s="39"/>
      <c r="T733" s="119" t="s">
        <v>2197</v>
      </c>
      <c r="U733" s="258"/>
      <c r="V733" s="262"/>
      <c r="W733" s="258">
        <f>IFERROR(U733/V733,0)</f>
        <v>0</v>
      </c>
      <c r="X733" s="45"/>
      <c r="Y733" s="43"/>
      <c r="Z733" s="43"/>
      <c r="AA733" s="43"/>
      <c r="AB733" s="43"/>
      <c r="AC733" s="43"/>
    </row>
    <row r="734" spans="1:29" ht="12.9" customHeight="1">
      <c r="A734" s="272">
        <v>45747</v>
      </c>
      <c r="B734" s="111" t="s">
        <v>383</v>
      </c>
      <c r="C734" s="111" t="s">
        <v>2199</v>
      </c>
      <c r="D734" s="275" t="s">
        <v>2200</v>
      </c>
      <c r="E734" s="111"/>
      <c r="F734" s="151"/>
      <c r="G734" s="111"/>
      <c r="H734" s="111">
        <v>0</v>
      </c>
      <c r="I734" s="117">
        <v>60</v>
      </c>
      <c r="J734" s="118"/>
      <c r="K734" s="33"/>
      <c r="L734" s="44">
        <f t="shared" si="212"/>
        <v>0</v>
      </c>
      <c r="M734" s="33" t="str">
        <f t="shared" si="210"/>
        <v>45747Container q'ty</v>
      </c>
      <c r="N734" s="33" t="str">
        <f t="shared" si="211"/>
        <v>45747bulk</v>
      </c>
      <c r="O734" s="39">
        <v>240</v>
      </c>
      <c r="P734" s="235" t="s">
        <v>201</v>
      </c>
      <c r="Q734" s="168" t="s">
        <v>2093</v>
      </c>
      <c r="R734" s="169"/>
      <c r="S734" s="39"/>
      <c r="T734" s="119" t="s">
        <v>2197</v>
      </c>
      <c r="U734" s="258"/>
      <c r="V734" s="262"/>
      <c r="W734" s="258">
        <f>IFERROR(U734/V734,0)</f>
        <v>0</v>
      </c>
      <c r="X734" s="45"/>
      <c r="Y734" s="43"/>
      <c r="Z734" s="43"/>
      <c r="AA734" s="43"/>
      <c r="AB734" s="43"/>
      <c r="AC734" s="43"/>
    </row>
    <row r="735" spans="1:29" ht="12.9" customHeight="1">
      <c r="A735" s="272">
        <v>45748</v>
      </c>
      <c r="B735" s="111" t="s">
        <v>195</v>
      </c>
      <c r="C735" s="111" t="s">
        <v>2181</v>
      </c>
      <c r="D735" s="111" t="s">
        <v>2155</v>
      </c>
      <c r="E735" s="111"/>
      <c r="F735" s="111">
        <v>1</v>
      </c>
      <c r="G735" s="111"/>
      <c r="H735" s="111">
        <v>20</v>
      </c>
      <c r="I735" s="111">
        <v>20</v>
      </c>
      <c r="J735" s="118"/>
      <c r="K735" s="33"/>
      <c r="L735" s="44">
        <f t="shared" ref="L735:L745" si="213">SUM(E735:F735)</f>
        <v>1</v>
      </c>
      <c r="M735" s="33" t="str">
        <f t="shared" si="182"/>
        <v>45748Container q'ty</v>
      </c>
      <c r="N735" s="33" t="str">
        <f t="shared" si="183"/>
        <v xml:space="preserve">45748Pallet </v>
      </c>
      <c r="O735" s="39">
        <v>20</v>
      </c>
      <c r="P735" s="33" t="s">
        <v>202</v>
      </c>
      <c r="Q735" s="168" t="s">
        <v>2159</v>
      </c>
      <c r="R735" s="169"/>
      <c r="S735" s="39"/>
      <c r="T735" s="119" t="s">
        <v>2152</v>
      </c>
      <c r="U735" s="258"/>
      <c r="V735" s="262"/>
      <c r="W735" s="258">
        <f t="shared" si="184"/>
        <v>0</v>
      </c>
      <c r="X735" s="45"/>
      <c r="Y735" s="43"/>
      <c r="Z735" s="43"/>
      <c r="AA735" s="43"/>
      <c r="AB735" s="43"/>
      <c r="AC735" s="43"/>
    </row>
    <row r="736" spans="1:29" ht="12.9" customHeight="1">
      <c r="A736" s="272">
        <v>45748</v>
      </c>
      <c r="B736" s="111" t="s">
        <v>2154</v>
      </c>
      <c r="C736" s="111" t="s">
        <v>2182</v>
      </c>
      <c r="D736" s="111" t="s">
        <v>2156</v>
      </c>
      <c r="E736" s="111"/>
      <c r="F736" s="111">
        <v>1</v>
      </c>
      <c r="G736" s="111"/>
      <c r="H736" s="111">
        <v>12</v>
      </c>
      <c r="I736" s="111">
        <v>12</v>
      </c>
      <c r="J736" s="118"/>
      <c r="K736" s="33"/>
      <c r="L736" s="44">
        <f t="shared" si="213"/>
        <v>1</v>
      </c>
      <c r="M736" s="33" t="str">
        <f t="shared" si="182"/>
        <v>45748Container q'ty</v>
      </c>
      <c r="N736" s="33" t="str">
        <f t="shared" si="183"/>
        <v xml:space="preserve">45748Pallet </v>
      </c>
      <c r="O736" s="39">
        <v>20</v>
      </c>
      <c r="P736" s="33" t="s">
        <v>202</v>
      </c>
      <c r="Q736" s="168" t="s">
        <v>2146</v>
      </c>
      <c r="R736" s="169"/>
      <c r="S736" s="39"/>
      <c r="T736" s="119" t="s">
        <v>2152</v>
      </c>
      <c r="U736" s="258"/>
      <c r="V736" s="262"/>
      <c r="W736" s="258">
        <f t="shared" si="184"/>
        <v>0</v>
      </c>
      <c r="X736" s="45"/>
      <c r="Y736" s="43"/>
      <c r="Z736" s="43"/>
      <c r="AA736" s="43"/>
      <c r="AB736" s="43"/>
      <c r="AC736" s="43"/>
    </row>
    <row r="737" spans="1:29" ht="12.9" customHeight="1">
      <c r="A737" s="272">
        <v>45748</v>
      </c>
      <c r="B737" s="111" t="s">
        <v>2154</v>
      </c>
      <c r="C737" s="111" t="s">
        <v>2182</v>
      </c>
      <c r="D737" s="111" t="s">
        <v>2156</v>
      </c>
      <c r="E737" s="111"/>
      <c r="F737" s="151"/>
      <c r="G737" s="111"/>
      <c r="H737" s="111">
        <v>4</v>
      </c>
      <c r="I737" s="111">
        <v>4</v>
      </c>
      <c r="J737" s="118"/>
      <c r="K737" s="33"/>
      <c r="L737" s="44">
        <f t="shared" si="213"/>
        <v>0</v>
      </c>
      <c r="M737" s="33" t="str">
        <f t="shared" si="182"/>
        <v>45748Container q'ty</v>
      </c>
      <c r="N737" s="33" t="str">
        <f t="shared" si="183"/>
        <v xml:space="preserve">45748Pallet </v>
      </c>
      <c r="O737" s="39"/>
      <c r="P737" s="33" t="s">
        <v>202</v>
      </c>
      <c r="Q737" s="168" t="s">
        <v>2160</v>
      </c>
      <c r="R737" s="169"/>
      <c r="S737" s="39"/>
      <c r="T737" s="119" t="s">
        <v>2152</v>
      </c>
      <c r="U737" s="258"/>
      <c r="V737" s="262"/>
      <c r="W737" s="258">
        <f t="shared" si="184"/>
        <v>0</v>
      </c>
      <c r="X737" s="45"/>
      <c r="Y737" s="43"/>
      <c r="Z737" s="43"/>
      <c r="AA737" s="43"/>
      <c r="AB737" s="43"/>
      <c r="AC737" s="43"/>
    </row>
    <row r="738" spans="1:29" ht="12.9" customHeight="1">
      <c r="A738" s="272">
        <v>45748</v>
      </c>
      <c r="B738" s="111" t="s">
        <v>2154</v>
      </c>
      <c r="C738" s="111" t="s">
        <v>2182</v>
      </c>
      <c r="D738" s="111" t="s">
        <v>2156</v>
      </c>
      <c r="E738" s="111"/>
      <c r="F738" s="151"/>
      <c r="G738" s="111"/>
      <c r="H738" s="111">
        <v>4</v>
      </c>
      <c r="I738" s="111">
        <v>4</v>
      </c>
      <c r="J738" s="118"/>
      <c r="K738" s="33"/>
      <c r="L738" s="44">
        <f t="shared" si="213"/>
        <v>0</v>
      </c>
      <c r="M738" s="33" t="str">
        <f t="shared" si="182"/>
        <v>45748Container q'ty</v>
      </c>
      <c r="N738" s="33" t="str">
        <f t="shared" si="183"/>
        <v xml:space="preserve">45748Pallet </v>
      </c>
      <c r="O738" s="39"/>
      <c r="P738" s="33" t="s">
        <v>202</v>
      </c>
      <c r="Q738" s="168" t="s">
        <v>2161</v>
      </c>
      <c r="R738" s="169"/>
      <c r="S738" s="39"/>
      <c r="T738" s="119" t="s">
        <v>2152</v>
      </c>
      <c r="U738" s="258"/>
      <c r="V738" s="262"/>
      <c r="W738" s="258">
        <f t="shared" si="184"/>
        <v>0</v>
      </c>
      <c r="X738" s="45"/>
      <c r="Y738" s="43"/>
      <c r="Z738" s="43"/>
      <c r="AA738" s="43"/>
      <c r="AB738" s="43"/>
      <c r="AC738" s="43"/>
    </row>
    <row r="739" spans="1:29" ht="12.9" customHeight="1">
      <c r="A739" s="272">
        <v>45748</v>
      </c>
      <c r="B739" s="111" t="s">
        <v>2154</v>
      </c>
      <c r="C739" s="111" t="s">
        <v>2183</v>
      </c>
      <c r="D739" s="111" t="s">
        <v>2157</v>
      </c>
      <c r="E739" s="111"/>
      <c r="F739" s="111">
        <v>1</v>
      </c>
      <c r="G739" s="111"/>
      <c r="H739" s="111">
        <v>20</v>
      </c>
      <c r="I739" s="111">
        <v>20</v>
      </c>
      <c r="J739" s="118"/>
      <c r="K739" s="33"/>
      <c r="L739" s="44">
        <f t="shared" si="213"/>
        <v>1</v>
      </c>
      <c r="M739" s="33" t="str">
        <f t="shared" si="182"/>
        <v>45748Container q'ty</v>
      </c>
      <c r="N739" s="33" t="str">
        <f t="shared" si="183"/>
        <v xml:space="preserve">45748Pallet </v>
      </c>
      <c r="O739" s="39">
        <v>20</v>
      </c>
      <c r="P739" s="33" t="s">
        <v>202</v>
      </c>
      <c r="Q739" s="168" t="s">
        <v>2148</v>
      </c>
      <c r="R739" s="169"/>
      <c r="S739" s="39"/>
      <c r="T739" s="119" t="s">
        <v>2152</v>
      </c>
      <c r="U739" s="258"/>
      <c r="V739" s="262"/>
      <c r="W739" s="258">
        <f t="shared" si="184"/>
        <v>0</v>
      </c>
      <c r="X739" s="45"/>
      <c r="Y739" s="43"/>
      <c r="Z739" s="43"/>
      <c r="AA739" s="43"/>
      <c r="AB739" s="43"/>
      <c r="AC739" s="43"/>
    </row>
    <row r="740" spans="1:29" ht="12.9" customHeight="1">
      <c r="A740" s="272">
        <v>45748</v>
      </c>
      <c r="B740" s="111" t="s">
        <v>2154</v>
      </c>
      <c r="C740" s="111" t="s">
        <v>2184</v>
      </c>
      <c r="D740" s="111" t="s">
        <v>2158</v>
      </c>
      <c r="E740" s="111"/>
      <c r="F740" s="111">
        <v>1</v>
      </c>
      <c r="G740" s="111"/>
      <c r="H740" s="111">
        <v>20</v>
      </c>
      <c r="I740" s="111">
        <v>20</v>
      </c>
      <c r="J740" s="118"/>
      <c r="K740" s="33"/>
      <c r="L740" s="44">
        <f t="shared" si="213"/>
        <v>1</v>
      </c>
      <c r="M740" s="33" t="str">
        <f t="shared" si="182"/>
        <v>45748Container q'ty</v>
      </c>
      <c r="N740" s="33" t="str">
        <f t="shared" si="183"/>
        <v xml:space="preserve">45748Pallet </v>
      </c>
      <c r="O740" s="39">
        <v>20</v>
      </c>
      <c r="P740" s="33" t="s">
        <v>202</v>
      </c>
      <c r="Q740" s="168" t="s">
        <v>2162</v>
      </c>
      <c r="R740" s="169"/>
      <c r="S740" s="39"/>
      <c r="T740" s="119" t="s">
        <v>2152</v>
      </c>
      <c r="U740" s="258"/>
      <c r="V740" s="262"/>
      <c r="W740" s="258">
        <f t="shared" si="184"/>
        <v>0</v>
      </c>
      <c r="X740" s="45"/>
      <c r="Y740" s="43"/>
      <c r="Z740" s="43"/>
      <c r="AA740" s="43"/>
      <c r="AB740" s="43"/>
      <c r="AC740" s="43"/>
    </row>
    <row r="741" spans="1:29" ht="12.9" customHeight="1">
      <c r="A741" s="272">
        <v>45748</v>
      </c>
      <c r="B741" s="111" t="s">
        <v>242</v>
      </c>
      <c r="C741" s="111" t="s">
        <v>402</v>
      </c>
      <c r="D741" s="111"/>
      <c r="E741" s="111"/>
      <c r="F741" s="111"/>
      <c r="G741" s="111">
        <v>1</v>
      </c>
      <c r="H741" s="111">
        <v>3</v>
      </c>
      <c r="I741" s="184"/>
      <c r="J741" s="118">
        <v>3</v>
      </c>
      <c r="K741" s="33"/>
      <c r="L741" s="44">
        <f t="shared" si="213"/>
        <v>0</v>
      </c>
      <c r="M741" s="33" t="str">
        <f>A741&amp;$O$1</f>
        <v>45748Container q'ty</v>
      </c>
      <c r="N741" s="33" t="str">
        <f>A741&amp;P741</f>
        <v xml:space="preserve">45748Pallet </v>
      </c>
      <c r="O741" s="39">
        <v>5</v>
      </c>
      <c r="P741" s="33" t="s">
        <v>202</v>
      </c>
      <c r="Q741" s="168" t="s">
        <v>1470</v>
      </c>
      <c r="R741" s="169"/>
      <c r="S741" s="39"/>
      <c r="T741" s="119" t="s">
        <v>2195</v>
      </c>
      <c r="U741" s="258"/>
      <c r="V741" s="262"/>
      <c r="W741" s="258">
        <f>IFERROR(U741/V741,0)</f>
        <v>0</v>
      </c>
      <c r="X741" s="45" t="s">
        <v>2196</v>
      </c>
      <c r="Y741" s="43"/>
      <c r="Z741" s="43"/>
      <c r="AA741" s="43"/>
      <c r="AB741" s="43"/>
      <c r="AC741" s="43"/>
    </row>
    <row r="742" spans="1:29" ht="12.9" customHeight="1">
      <c r="A742" s="272">
        <v>45749</v>
      </c>
      <c r="B742" s="111" t="s">
        <v>195</v>
      </c>
      <c r="C742" s="111" t="s">
        <v>2219</v>
      </c>
      <c r="D742" s="111" t="s">
        <v>2163</v>
      </c>
      <c r="E742" s="111">
        <v>1</v>
      </c>
      <c r="F742" s="111"/>
      <c r="G742" s="111"/>
      <c r="H742" s="111">
        <v>10</v>
      </c>
      <c r="I742" s="111">
        <v>10</v>
      </c>
      <c r="J742" s="118"/>
      <c r="K742" s="33"/>
      <c r="L742" s="44">
        <f t="shared" si="213"/>
        <v>1</v>
      </c>
      <c r="M742" s="33" t="str">
        <f t="shared" si="182"/>
        <v>45749Container q'ty</v>
      </c>
      <c r="N742" s="33" t="str">
        <f t="shared" si="183"/>
        <v xml:space="preserve">45749Pallet </v>
      </c>
      <c r="O742" s="39">
        <v>40</v>
      </c>
      <c r="P742" s="33" t="s">
        <v>202</v>
      </c>
      <c r="Q742" s="168" t="s">
        <v>2166</v>
      </c>
      <c r="R742" s="169"/>
      <c r="S742" s="39"/>
      <c r="T742" s="119" t="s">
        <v>2189</v>
      </c>
      <c r="U742" s="258"/>
      <c r="V742" s="262"/>
      <c r="W742" s="258">
        <f t="shared" si="184"/>
        <v>0</v>
      </c>
      <c r="X742" s="45"/>
      <c r="Y742" s="43"/>
      <c r="Z742" s="43"/>
      <c r="AA742" s="43"/>
      <c r="AB742" s="43"/>
      <c r="AC742" s="43"/>
    </row>
    <row r="743" spans="1:29" ht="12.9" customHeight="1">
      <c r="A743" s="272">
        <v>45749</v>
      </c>
      <c r="B743" s="111" t="s">
        <v>2154</v>
      </c>
      <c r="C743" s="111" t="s">
        <v>2219</v>
      </c>
      <c r="D743" s="111" t="s">
        <v>2164</v>
      </c>
      <c r="E743" s="151"/>
      <c r="F743" s="111"/>
      <c r="G743" s="111"/>
      <c r="H743" s="111">
        <v>10</v>
      </c>
      <c r="I743" s="111">
        <v>10</v>
      </c>
      <c r="J743" s="118"/>
      <c r="K743" s="33"/>
      <c r="L743" s="44">
        <f t="shared" si="213"/>
        <v>0</v>
      </c>
      <c r="M743" s="33" t="str">
        <f t="shared" si="182"/>
        <v>45749Container q'ty</v>
      </c>
      <c r="N743" s="33" t="str">
        <f t="shared" si="183"/>
        <v xml:space="preserve">45749Pallet </v>
      </c>
      <c r="O743" s="39"/>
      <c r="P743" s="33" t="s">
        <v>202</v>
      </c>
      <c r="Q743" s="168" t="s">
        <v>2151</v>
      </c>
      <c r="R743" s="169"/>
      <c r="S743" s="39"/>
      <c r="T743" s="119" t="s">
        <v>2169</v>
      </c>
      <c r="U743" s="258"/>
      <c r="V743" s="262"/>
      <c r="W743" s="258">
        <f t="shared" si="184"/>
        <v>0</v>
      </c>
      <c r="X743" s="45"/>
      <c r="Y743" s="43"/>
      <c r="Z743" s="43"/>
      <c r="AA743" s="43"/>
      <c r="AB743" s="43"/>
      <c r="AC743" s="43"/>
    </row>
    <row r="744" spans="1:29" ht="12.9" customHeight="1">
      <c r="A744" s="272">
        <v>45749</v>
      </c>
      <c r="B744" s="111" t="s">
        <v>2154</v>
      </c>
      <c r="C744" s="111" t="s">
        <v>2221</v>
      </c>
      <c r="D744" s="111" t="s">
        <v>2396</v>
      </c>
      <c r="E744" s="111"/>
      <c r="F744" s="111">
        <v>1</v>
      </c>
      <c r="G744" s="111"/>
      <c r="H744" s="111">
        <v>2</v>
      </c>
      <c r="I744" s="111">
        <v>2</v>
      </c>
      <c r="J744" s="118"/>
      <c r="K744" s="33"/>
      <c r="L744" s="44">
        <f t="shared" si="213"/>
        <v>1</v>
      </c>
      <c r="M744" s="33" t="str">
        <f t="shared" si="182"/>
        <v>45749Container q'ty</v>
      </c>
      <c r="N744" s="33" t="str">
        <f t="shared" si="183"/>
        <v xml:space="preserve">45749Pallet </v>
      </c>
      <c r="O744" s="39">
        <v>20</v>
      </c>
      <c r="P744" s="33" t="s">
        <v>202</v>
      </c>
      <c r="Q744" s="168" t="s">
        <v>2167</v>
      </c>
      <c r="R744" s="169"/>
      <c r="S744" s="39"/>
      <c r="T744" s="119" t="s">
        <v>2220</v>
      </c>
      <c r="U744" s="258"/>
      <c r="V744" s="262"/>
      <c r="W744" s="258">
        <f t="shared" si="184"/>
        <v>0</v>
      </c>
      <c r="X744" s="45"/>
      <c r="Y744" s="43"/>
      <c r="Z744" s="43"/>
      <c r="AA744" s="43"/>
      <c r="AB744" s="43"/>
      <c r="AC744" s="43"/>
    </row>
    <row r="745" spans="1:29" ht="12.9" customHeight="1">
      <c r="A745" s="272">
        <v>45749</v>
      </c>
      <c r="B745" s="111" t="s">
        <v>2154</v>
      </c>
      <c r="C745" s="111" t="s">
        <v>2221</v>
      </c>
      <c r="D745" s="111" t="s">
        <v>2165</v>
      </c>
      <c r="E745" s="111"/>
      <c r="F745" s="151"/>
      <c r="G745" s="111"/>
      <c r="H745" s="111">
        <v>8</v>
      </c>
      <c r="I745" s="111">
        <v>8</v>
      </c>
      <c r="J745" s="118"/>
      <c r="K745" s="33"/>
      <c r="L745" s="44">
        <f t="shared" si="213"/>
        <v>0</v>
      </c>
      <c r="M745" s="33" t="str">
        <f t="shared" si="182"/>
        <v>45749Container q'ty</v>
      </c>
      <c r="N745" s="33" t="str">
        <f t="shared" si="183"/>
        <v xml:space="preserve">45749Pallet </v>
      </c>
      <c r="O745" s="39"/>
      <c r="P745" s="33" t="s">
        <v>202</v>
      </c>
      <c r="Q745" s="168" t="s">
        <v>2168</v>
      </c>
      <c r="R745" s="169"/>
      <c r="S745" s="39"/>
      <c r="T745" s="119" t="s">
        <v>2170</v>
      </c>
      <c r="U745" s="258"/>
      <c r="V745" s="262"/>
      <c r="W745" s="258">
        <f t="shared" si="184"/>
        <v>0</v>
      </c>
      <c r="X745" s="45"/>
      <c r="Y745" s="43"/>
      <c r="Z745" s="43"/>
      <c r="AA745" s="43"/>
      <c r="AB745" s="43"/>
      <c r="AC745" s="43"/>
    </row>
    <row r="746" spans="1:29" ht="12.9" customHeight="1">
      <c r="A746" s="272">
        <v>45749</v>
      </c>
      <c r="B746" s="111" t="s">
        <v>195</v>
      </c>
      <c r="C746" s="111" t="s">
        <v>2222</v>
      </c>
      <c r="D746" s="111" t="s">
        <v>2215</v>
      </c>
      <c r="E746" s="111"/>
      <c r="F746" s="111">
        <v>1</v>
      </c>
      <c r="G746" s="111"/>
      <c r="H746" s="111">
        <v>1</v>
      </c>
      <c r="I746" s="116">
        <v>162</v>
      </c>
      <c r="J746" s="118"/>
      <c r="K746" s="33"/>
      <c r="L746" s="44">
        <f t="shared" ref="L746:L753" si="214">SUM(E746:F746)</f>
        <v>1</v>
      </c>
      <c r="M746" s="33" t="str">
        <f t="shared" ref="M746:M753" si="215">A746&amp;$O$1</f>
        <v>45749Container q'ty</v>
      </c>
      <c r="N746" s="33" t="str">
        <f t="shared" ref="N746:N753" si="216">A746&amp;P746</f>
        <v xml:space="preserve">45749Pallet </v>
      </c>
      <c r="O746" s="39">
        <v>20</v>
      </c>
      <c r="P746" s="33" t="s">
        <v>202</v>
      </c>
      <c r="Q746" s="168" t="s">
        <v>2211</v>
      </c>
      <c r="R746" s="169"/>
      <c r="S746" s="39"/>
      <c r="T746" s="119" t="s">
        <v>2218</v>
      </c>
      <c r="U746" s="258"/>
      <c r="V746" s="262"/>
      <c r="W746" s="258">
        <f t="shared" ref="W746:W753" si="217">IFERROR(U746/V746,0)</f>
        <v>0</v>
      </c>
      <c r="X746" s="45"/>
      <c r="Y746" s="43"/>
      <c r="Z746" s="43"/>
      <c r="AA746" s="43"/>
      <c r="AB746" s="43"/>
      <c r="AC746" s="43"/>
    </row>
    <row r="747" spans="1:29" ht="12.9" customHeight="1">
      <c r="A747" s="272">
        <v>45749</v>
      </c>
      <c r="B747" s="111" t="s">
        <v>195</v>
      </c>
      <c r="C747" s="111" t="s">
        <v>2222</v>
      </c>
      <c r="D747" s="111" t="s">
        <v>2216</v>
      </c>
      <c r="E747" s="111"/>
      <c r="F747" s="151"/>
      <c r="G747" s="111"/>
      <c r="H747" s="111">
        <v>1</v>
      </c>
      <c r="I747" s="116">
        <v>165</v>
      </c>
      <c r="J747" s="118"/>
      <c r="K747" s="33"/>
      <c r="L747" s="44">
        <f t="shared" si="214"/>
        <v>0</v>
      </c>
      <c r="M747" s="33" t="str">
        <f t="shared" si="215"/>
        <v>45749Container q'ty</v>
      </c>
      <c r="N747" s="33" t="str">
        <f t="shared" si="216"/>
        <v xml:space="preserve">45749Pallet </v>
      </c>
      <c r="O747" s="39"/>
      <c r="P747" s="33" t="s">
        <v>202</v>
      </c>
      <c r="Q747" s="168" t="s">
        <v>2212</v>
      </c>
      <c r="R747" s="169"/>
      <c r="S747" s="39"/>
      <c r="T747" s="119" t="s">
        <v>2218</v>
      </c>
      <c r="U747" s="258"/>
      <c r="V747" s="262"/>
      <c r="W747" s="258">
        <f t="shared" si="217"/>
        <v>0</v>
      </c>
      <c r="X747" s="45"/>
      <c r="Y747" s="43"/>
      <c r="Z747" s="43"/>
      <c r="AA747" s="43"/>
      <c r="AB747" s="43"/>
      <c r="AC747" s="43"/>
    </row>
    <row r="748" spans="1:29" ht="12.9" customHeight="1">
      <c r="A748" s="272">
        <v>45749</v>
      </c>
      <c r="B748" s="111" t="s">
        <v>195</v>
      </c>
      <c r="C748" s="111" t="s">
        <v>2222</v>
      </c>
      <c r="D748" s="111" t="s">
        <v>2216</v>
      </c>
      <c r="E748" s="111"/>
      <c r="F748" s="151"/>
      <c r="G748" s="111"/>
      <c r="H748" s="111">
        <v>1</v>
      </c>
      <c r="I748" s="116">
        <v>160</v>
      </c>
      <c r="J748" s="118"/>
      <c r="K748" s="33"/>
      <c r="L748" s="44">
        <f t="shared" si="214"/>
        <v>0</v>
      </c>
      <c r="M748" s="33" t="str">
        <f t="shared" si="215"/>
        <v>45749Container q'ty</v>
      </c>
      <c r="N748" s="33" t="str">
        <f t="shared" si="216"/>
        <v xml:space="preserve">45749Pallet </v>
      </c>
      <c r="O748" s="39"/>
      <c r="P748" s="33" t="s">
        <v>202</v>
      </c>
      <c r="Q748" s="168" t="s">
        <v>2213</v>
      </c>
      <c r="R748" s="169"/>
      <c r="S748" s="39"/>
      <c r="T748" s="119" t="s">
        <v>2218</v>
      </c>
      <c r="U748" s="258"/>
      <c r="V748" s="262"/>
      <c r="W748" s="258">
        <f t="shared" si="217"/>
        <v>0</v>
      </c>
      <c r="X748" s="45"/>
      <c r="Y748" s="43"/>
      <c r="Z748" s="43"/>
      <c r="AA748" s="43"/>
      <c r="AB748" s="43"/>
      <c r="AC748" s="43"/>
    </row>
    <row r="749" spans="1:29" ht="12.9" customHeight="1">
      <c r="A749" s="272">
        <v>45749</v>
      </c>
      <c r="B749" s="111" t="s">
        <v>195</v>
      </c>
      <c r="C749" s="111" t="s">
        <v>2222</v>
      </c>
      <c r="D749" s="111" t="s">
        <v>2216</v>
      </c>
      <c r="E749" s="111"/>
      <c r="F749" s="151"/>
      <c r="G749" s="111"/>
      <c r="H749" s="111">
        <v>1</v>
      </c>
      <c r="I749" s="116">
        <v>168</v>
      </c>
      <c r="J749" s="118"/>
      <c r="K749" s="33"/>
      <c r="L749" s="44">
        <f t="shared" si="214"/>
        <v>0</v>
      </c>
      <c r="M749" s="33" t="str">
        <f t="shared" si="215"/>
        <v>45749Container q'ty</v>
      </c>
      <c r="N749" s="33" t="str">
        <f t="shared" si="216"/>
        <v xml:space="preserve">45749Pallet </v>
      </c>
      <c r="O749" s="39"/>
      <c r="P749" s="33" t="s">
        <v>202</v>
      </c>
      <c r="Q749" s="168" t="s">
        <v>2214</v>
      </c>
      <c r="R749" s="169"/>
      <c r="S749" s="39"/>
      <c r="T749" s="119" t="s">
        <v>2218</v>
      </c>
      <c r="U749" s="258"/>
      <c r="V749" s="262"/>
      <c r="W749" s="258">
        <f t="shared" si="217"/>
        <v>0</v>
      </c>
      <c r="X749" s="45"/>
      <c r="Y749" s="43"/>
      <c r="Z749" s="43"/>
      <c r="AA749" s="43"/>
      <c r="AB749" s="43"/>
      <c r="AC749" s="43"/>
    </row>
    <row r="750" spans="1:29" ht="12.9" customHeight="1">
      <c r="A750" s="272">
        <v>45749</v>
      </c>
      <c r="B750" s="111" t="s">
        <v>195</v>
      </c>
      <c r="C750" s="111" t="s">
        <v>2222</v>
      </c>
      <c r="D750" s="111" t="s">
        <v>2216</v>
      </c>
      <c r="E750" s="111"/>
      <c r="F750" s="151"/>
      <c r="G750" s="111"/>
      <c r="H750" s="111">
        <v>6</v>
      </c>
      <c r="I750" s="116">
        <v>1438</v>
      </c>
      <c r="J750" s="118"/>
      <c r="K750" s="33"/>
      <c r="L750" s="44">
        <f t="shared" si="214"/>
        <v>0</v>
      </c>
      <c r="M750" s="33" t="str">
        <f t="shared" si="215"/>
        <v>45749Container q'ty</v>
      </c>
      <c r="N750" s="33" t="str">
        <f t="shared" si="216"/>
        <v xml:space="preserve">45749Pallet </v>
      </c>
      <c r="O750" s="39"/>
      <c r="P750" s="33" t="s">
        <v>202</v>
      </c>
      <c r="Q750" s="168" t="s">
        <v>2217</v>
      </c>
      <c r="R750" s="169"/>
      <c r="S750" s="39"/>
      <c r="T750" s="119" t="s">
        <v>2218</v>
      </c>
      <c r="U750" s="258"/>
      <c r="V750" s="262"/>
      <c r="W750" s="258">
        <f t="shared" si="217"/>
        <v>0</v>
      </c>
      <c r="X750" s="45"/>
      <c r="Y750" s="43"/>
      <c r="Z750" s="43"/>
      <c r="AA750" s="43"/>
      <c r="AB750" s="43"/>
      <c r="AC750" s="43"/>
    </row>
    <row r="751" spans="1:29" ht="12.9" customHeight="1">
      <c r="A751" s="272">
        <v>45749</v>
      </c>
      <c r="B751" s="111" t="s">
        <v>2154</v>
      </c>
      <c r="C751" s="111" t="s">
        <v>2224</v>
      </c>
      <c r="D751" s="111" t="s">
        <v>2171</v>
      </c>
      <c r="E751" s="111">
        <v>1</v>
      </c>
      <c r="F751" s="111"/>
      <c r="G751" s="111"/>
      <c r="H751" s="111">
        <v>28</v>
      </c>
      <c r="I751" s="116">
        <v>2016</v>
      </c>
      <c r="J751" s="118"/>
      <c r="K751" s="33"/>
      <c r="L751" s="44">
        <f>SUM(E751:F751)</f>
        <v>1</v>
      </c>
      <c r="M751" s="33" t="str">
        <f>A751&amp;$O$1</f>
        <v>45749Container q'ty</v>
      </c>
      <c r="N751" s="33" t="str">
        <f>A751&amp;P751</f>
        <v>45749bulk</v>
      </c>
      <c r="O751" s="39">
        <v>200</v>
      </c>
      <c r="P751" s="235" t="s">
        <v>201</v>
      </c>
      <c r="Q751" s="168" t="s">
        <v>2173</v>
      </c>
      <c r="R751" s="169"/>
      <c r="S751" s="39"/>
      <c r="T751" s="119" t="s">
        <v>2223</v>
      </c>
      <c r="U751" s="258">
        <v>13910.4</v>
      </c>
      <c r="V751" s="262">
        <v>2016</v>
      </c>
      <c r="W751" s="258">
        <f>IFERROR(U751/V751,0)</f>
        <v>6.8999999999999995</v>
      </c>
      <c r="X751" s="45"/>
      <c r="Y751" s="43"/>
      <c r="Z751" s="43"/>
      <c r="AA751" s="43"/>
      <c r="AB751" s="43"/>
      <c r="AC751" s="43"/>
    </row>
    <row r="752" spans="1:29" ht="12.9" customHeight="1">
      <c r="A752" s="272">
        <v>45749</v>
      </c>
      <c r="B752" s="111" t="s">
        <v>383</v>
      </c>
      <c r="C752" s="111" t="s">
        <v>2232</v>
      </c>
      <c r="D752" s="275" t="s">
        <v>2233</v>
      </c>
      <c r="E752" s="111"/>
      <c r="F752" s="111">
        <v>1</v>
      </c>
      <c r="G752" s="111"/>
      <c r="H752" s="111">
        <v>9</v>
      </c>
      <c r="I752" s="117">
        <v>260</v>
      </c>
      <c r="J752" s="118"/>
      <c r="K752" s="33"/>
      <c r="L752" s="44">
        <f t="shared" si="214"/>
        <v>1</v>
      </c>
      <c r="M752" s="33" t="str">
        <f t="shared" si="215"/>
        <v>45749Container q'ty</v>
      </c>
      <c r="N752" s="33" t="str">
        <f t="shared" si="216"/>
        <v>45749bulk</v>
      </c>
      <c r="O752" s="39">
        <v>240</v>
      </c>
      <c r="P752" s="235" t="s">
        <v>201</v>
      </c>
      <c r="Q752" s="168" t="s">
        <v>622</v>
      </c>
      <c r="R752" s="169"/>
      <c r="S752" s="39"/>
      <c r="T752" s="119" t="s">
        <v>2231</v>
      </c>
      <c r="U752" s="258">
        <v>3772</v>
      </c>
      <c r="V752" s="262">
        <v>460</v>
      </c>
      <c r="W752" s="258">
        <f t="shared" si="217"/>
        <v>8.1999999999999993</v>
      </c>
      <c r="X752" s="45"/>
      <c r="Y752" s="43"/>
      <c r="Z752" s="43"/>
      <c r="AA752" s="43"/>
      <c r="AB752" s="43"/>
      <c r="AC752" s="43"/>
    </row>
    <row r="753" spans="1:29" ht="12.9" customHeight="1">
      <c r="A753" s="272">
        <v>45749</v>
      </c>
      <c r="B753" s="111" t="s">
        <v>383</v>
      </c>
      <c r="C753" s="111" t="s">
        <v>2232</v>
      </c>
      <c r="D753" s="275" t="s">
        <v>2233</v>
      </c>
      <c r="E753" s="111"/>
      <c r="F753" s="151"/>
      <c r="G753" s="111"/>
      <c r="H753" s="111">
        <v>7</v>
      </c>
      <c r="I753" s="117">
        <v>200</v>
      </c>
      <c r="J753" s="118"/>
      <c r="K753" s="33"/>
      <c r="L753" s="44">
        <f t="shared" si="214"/>
        <v>0</v>
      </c>
      <c r="M753" s="33" t="str">
        <f t="shared" si="215"/>
        <v>45749Container q'ty</v>
      </c>
      <c r="N753" s="33" t="str">
        <f t="shared" si="216"/>
        <v>45749bulk</v>
      </c>
      <c r="O753" s="39">
        <v>240</v>
      </c>
      <c r="P753" s="235" t="s">
        <v>201</v>
      </c>
      <c r="Q753" s="168" t="s">
        <v>623</v>
      </c>
      <c r="R753" s="169"/>
      <c r="S753" s="39"/>
      <c r="T753" s="119" t="s">
        <v>2231</v>
      </c>
      <c r="U753" s="258"/>
      <c r="V753" s="262"/>
      <c r="W753" s="258">
        <f t="shared" si="217"/>
        <v>0</v>
      </c>
      <c r="X753" s="45"/>
      <c r="Y753" s="43"/>
      <c r="Z753" s="43"/>
      <c r="AA753" s="43"/>
      <c r="AB753" s="43"/>
      <c r="AC753" s="43"/>
    </row>
    <row r="754" spans="1:29" ht="12.9" customHeight="1">
      <c r="A754" s="272">
        <v>45750</v>
      </c>
      <c r="B754" s="111" t="s">
        <v>195</v>
      </c>
      <c r="C754" s="111" t="s">
        <v>2226</v>
      </c>
      <c r="D754" s="111" t="s">
        <v>2172</v>
      </c>
      <c r="E754" s="111">
        <v>1</v>
      </c>
      <c r="F754" s="111"/>
      <c r="G754" s="111"/>
      <c r="H754" s="111">
        <v>18</v>
      </c>
      <c r="I754" s="116">
        <v>1296</v>
      </c>
      <c r="J754" s="118"/>
      <c r="K754" s="33"/>
      <c r="L754" s="44">
        <f>SUM(E754:F754)</f>
        <v>1</v>
      </c>
      <c r="M754" s="33" t="str">
        <f>A754&amp;$O$1</f>
        <v>45750Container q'ty</v>
      </c>
      <c r="N754" s="33" t="str">
        <f>A754&amp;P754</f>
        <v>45750bulk</v>
      </c>
      <c r="O754" s="39">
        <v>180</v>
      </c>
      <c r="P754" s="235" t="s">
        <v>201</v>
      </c>
      <c r="Q754" s="168" t="s">
        <v>2174</v>
      </c>
      <c r="R754" s="169"/>
      <c r="S754" s="39"/>
      <c r="T754" s="119" t="s">
        <v>2225</v>
      </c>
      <c r="U754" s="258">
        <v>13772.4</v>
      </c>
      <c r="V754" s="262">
        <v>1996</v>
      </c>
      <c r="W754" s="258">
        <f>IFERROR(U754/V754,0)</f>
        <v>6.8999999999999995</v>
      </c>
      <c r="X754" s="45"/>
      <c r="Y754" s="43"/>
      <c r="Z754" s="43"/>
      <c r="AA754" s="43"/>
      <c r="AB754" s="43"/>
      <c r="AC754" s="43"/>
    </row>
    <row r="755" spans="1:29" ht="12.9" customHeight="1">
      <c r="A755" s="272">
        <v>45750</v>
      </c>
      <c r="B755" s="111" t="s">
        <v>2154</v>
      </c>
      <c r="C755" s="111" t="s">
        <v>2226</v>
      </c>
      <c r="D755" s="111" t="s">
        <v>2172</v>
      </c>
      <c r="E755" s="151"/>
      <c r="F755" s="111"/>
      <c r="G755" s="111"/>
      <c r="H755" s="111">
        <v>10</v>
      </c>
      <c r="I755" s="116">
        <v>700</v>
      </c>
      <c r="J755" s="118"/>
      <c r="K755" s="33"/>
      <c r="L755" s="44">
        <f>SUM(E755:F755)</f>
        <v>0</v>
      </c>
      <c r="M755" s="33" t="str">
        <f>A755&amp;$O$1</f>
        <v>45750Container q'ty</v>
      </c>
      <c r="N755" s="33" t="str">
        <f>A755&amp;P755</f>
        <v>45750bulk</v>
      </c>
      <c r="O755" s="39"/>
      <c r="P755" s="235" t="s">
        <v>201</v>
      </c>
      <c r="Q755" s="168" t="s">
        <v>2175</v>
      </c>
      <c r="R755" s="169"/>
      <c r="S755" s="39"/>
      <c r="T755" s="119" t="s">
        <v>2176</v>
      </c>
      <c r="U755" s="258"/>
      <c r="V755" s="262"/>
      <c r="W755" s="258">
        <f>IFERROR(U755/V755,0)</f>
        <v>0</v>
      </c>
      <c r="X755" s="45"/>
      <c r="Y755" s="43"/>
      <c r="Z755" s="43"/>
      <c r="AA755" s="43"/>
      <c r="AB755" s="43"/>
      <c r="AC755" s="43"/>
    </row>
    <row r="756" spans="1:29" ht="12.9" customHeight="1">
      <c r="A756" s="272">
        <v>45750</v>
      </c>
      <c r="B756" s="111" t="s">
        <v>2154</v>
      </c>
      <c r="C756" s="111" t="s">
        <v>2230</v>
      </c>
      <c r="D756" s="111" t="s">
        <v>2178</v>
      </c>
      <c r="E756" s="111"/>
      <c r="F756" s="111">
        <v>1</v>
      </c>
      <c r="G756" s="111"/>
      <c r="H756" s="111">
        <v>10</v>
      </c>
      <c r="I756" s="111">
        <v>10</v>
      </c>
      <c r="J756" s="118"/>
      <c r="K756" s="33"/>
      <c r="L756" s="44">
        <f t="shared" ref="L756:L761" si="218">SUM(E756:F756)</f>
        <v>1</v>
      </c>
      <c r="M756" s="33" t="str">
        <f t="shared" ref="M756:M761" si="219">A756&amp;$O$1</f>
        <v>45750Container q'ty</v>
      </c>
      <c r="N756" s="33" t="str">
        <f t="shared" ref="N756:N761" si="220">A756&amp;P756</f>
        <v xml:space="preserve">45750Pallet </v>
      </c>
      <c r="O756" s="39">
        <v>20</v>
      </c>
      <c r="P756" s="33" t="s">
        <v>202</v>
      </c>
      <c r="Q756" s="168" t="s">
        <v>2180</v>
      </c>
      <c r="R756" s="169"/>
      <c r="S756" s="39"/>
      <c r="T756" s="119" t="s">
        <v>2229</v>
      </c>
      <c r="U756" s="258"/>
      <c r="V756" s="262"/>
      <c r="W756" s="258">
        <f t="shared" ref="W756:W762" si="221">IFERROR(U756/V756,0)</f>
        <v>0</v>
      </c>
      <c r="X756" s="45"/>
      <c r="Y756" s="43"/>
      <c r="Z756" s="43"/>
      <c r="AA756" s="43"/>
      <c r="AB756" s="43"/>
      <c r="AC756" s="43"/>
    </row>
    <row r="757" spans="1:29" ht="12.9" customHeight="1">
      <c r="A757" s="272">
        <v>45750</v>
      </c>
      <c r="B757" s="111" t="s">
        <v>383</v>
      </c>
      <c r="C757" s="111" t="s">
        <v>2235</v>
      </c>
      <c r="D757" s="275" t="s">
        <v>2236</v>
      </c>
      <c r="E757" s="111"/>
      <c r="F757" s="111">
        <v>1</v>
      </c>
      <c r="G757" s="111"/>
      <c r="H757" s="111">
        <v>4</v>
      </c>
      <c r="I757" s="117">
        <v>400</v>
      </c>
      <c r="J757" s="118"/>
      <c r="K757" s="33"/>
      <c r="L757" s="44">
        <f t="shared" si="218"/>
        <v>1</v>
      </c>
      <c r="M757" s="33" t="str">
        <f t="shared" si="219"/>
        <v>45750Container q'ty</v>
      </c>
      <c r="N757" s="33" t="str">
        <f t="shared" si="220"/>
        <v>45750bulk</v>
      </c>
      <c r="O757" s="39">
        <v>240</v>
      </c>
      <c r="P757" s="235" t="s">
        <v>201</v>
      </c>
      <c r="Q757" s="168" t="s">
        <v>1454</v>
      </c>
      <c r="R757" s="169"/>
      <c r="S757" s="39"/>
      <c r="T757" s="119" t="s">
        <v>2234</v>
      </c>
      <c r="U757" s="258">
        <v>21044</v>
      </c>
      <c r="V757" s="262">
        <v>1938</v>
      </c>
      <c r="W757" s="258">
        <f t="shared" si="221"/>
        <v>10.858617131062951</v>
      </c>
      <c r="X757" s="45"/>
      <c r="Y757" s="43"/>
      <c r="Z757" s="43"/>
      <c r="AA757" s="43"/>
      <c r="AB757" s="43"/>
      <c r="AC757" s="43"/>
    </row>
    <row r="758" spans="1:29" ht="12.9" customHeight="1">
      <c r="A758" s="272">
        <v>45750</v>
      </c>
      <c r="B758" s="111" t="s">
        <v>383</v>
      </c>
      <c r="C758" s="111" t="s">
        <v>2235</v>
      </c>
      <c r="D758" s="275" t="s">
        <v>2236</v>
      </c>
      <c r="E758" s="111"/>
      <c r="F758" s="151"/>
      <c r="G758" s="111"/>
      <c r="H758" s="111">
        <v>3</v>
      </c>
      <c r="I758" s="117">
        <v>300</v>
      </c>
      <c r="J758" s="118"/>
      <c r="K758" s="33"/>
      <c r="L758" s="44">
        <f t="shared" si="218"/>
        <v>0</v>
      </c>
      <c r="M758" s="33" t="str">
        <f t="shared" si="219"/>
        <v>45750Container q'ty</v>
      </c>
      <c r="N758" s="33" t="str">
        <f t="shared" si="220"/>
        <v>45750bulk</v>
      </c>
      <c r="O758" s="39">
        <v>240</v>
      </c>
      <c r="P758" s="235" t="s">
        <v>201</v>
      </c>
      <c r="Q758" s="168" t="s">
        <v>699</v>
      </c>
      <c r="R758" s="169"/>
      <c r="S758" s="39"/>
      <c r="T758" s="119" t="s">
        <v>2234</v>
      </c>
      <c r="U758" s="258"/>
      <c r="V758" s="262"/>
      <c r="W758" s="258">
        <f t="shared" si="221"/>
        <v>0</v>
      </c>
      <c r="X758" s="45"/>
      <c r="Y758" s="43"/>
      <c r="Z758" s="43"/>
      <c r="AA758" s="43"/>
      <c r="AB758" s="43"/>
      <c r="AC758" s="43"/>
    </row>
    <row r="759" spans="1:29" ht="12.9" customHeight="1">
      <c r="A759" s="272">
        <v>45750</v>
      </c>
      <c r="B759" s="111" t="s">
        <v>383</v>
      </c>
      <c r="C759" s="111" t="s">
        <v>2235</v>
      </c>
      <c r="D759" s="275" t="s">
        <v>2236</v>
      </c>
      <c r="E759" s="111"/>
      <c r="F759" s="151"/>
      <c r="G759" s="111"/>
      <c r="H759" s="111">
        <v>5</v>
      </c>
      <c r="I759" s="117">
        <v>600</v>
      </c>
      <c r="J759" s="118"/>
      <c r="K759" s="33"/>
      <c r="L759" s="44">
        <f t="shared" si="218"/>
        <v>0</v>
      </c>
      <c r="M759" s="33" t="str">
        <f t="shared" si="219"/>
        <v>45750Container q'ty</v>
      </c>
      <c r="N759" s="33" t="str">
        <f t="shared" si="220"/>
        <v>45750bulk</v>
      </c>
      <c r="O759" s="39">
        <v>240</v>
      </c>
      <c r="P759" s="235" t="s">
        <v>201</v>
      </c>
      <c r="Q759" s="168" t="s">
        <v>549</v>
      </c>
      <c r="R759" s="169"/>
      <c r="S759" s="39"/>
      <c r="T759" s="119" t="s">
        <v>2234</v>
      </c>
      <c r="U759" s="258"/>
      <c r="V759" s="262"/>
      <c r="W759" s="258">
        <f t="shared" si="221"/>
        <v>0</v>
      </c>
      <c r="X759" s="45"/>
      <c r="Y759" s="43"/>
      <c r="Z759" s="43"/>
      <c r="AA759" s="43"/>
      <c r="AB759" s="43"/>
      <c r="AC759" s="43"/>
    </row>
    <row r="760" spans="1:29" ht="12.9" customHeight="1">
      <c r="A760" s="272">
        <v>45750</v>
      </c>
      <c r="B760" s="111" t="s">
        <v>383</v>
      </c>
      <c r="C760" s="111" t="s">
        <v>2235</v>
      </c>
      <c r="D760" s="275" t="s">
        <v>2236</v>
      </c>
      <c r="E760" s="111"/>
      <c r="F760" s="151"/>
      <c r="G760" s="111"/>
      <c r="H760" s="111">
        <v>5</v>
      </c>
      <c r="I760" s="117">
        <v>600</v>
      </c>
      <c r="J760" s="118"/>
      <c r="K760" s="33"/>
      <c r="L760" s="44">
        <f t="shared" si="218"/>
        <v>0</v>
      </c>
      <c r="M760" s="33" t="str">
        <f t="shared" si="219"/>
        <v>45750Container q'ty</v>
      </c>
      <c r="N760" s="33" t="str">
        <f t="shared" si="220"/>
        <v>45750bulk</v>
      </c>
      <c r="O760" s="39">
        <v>240</v>
      </c>
      <c r="P760" s="235" t="s">
        <v>201</v>
      </c>
      <c r="Q760" s="168" t="s">
        <v>2089</v>
      </c>
      <c r="R760" s="169"/>
      <c r="S760" s="39"/>
      <c r="T760" s="119" t="s">
        <v>2234</v>
      </c>
      <c r="U760" s="258"/>
      <c r="V760" s="262"/>
      <c r="W760" s="258">
        <f t="shared" si="221"/>
        <v>0</v>
      </c>
      <c r="X760" s="45"/>
      <c r="Y760" s="43"/>
      <c r="Z760" s="43"/>
      <c r="AA760" s="43"/>
      <c r="AB760" s="43"/>
      <c r="AC760" s="43"/>
    </row>
    <row r="761" spans="1:29" ht="12.9" customHeight="1">
      <c r="A761" s="272">
        <v>45750</v>
      </c>
      <c r="B761" s="111" t="s">
        <v>383</v>
      </c>
      <c r="C761" s="111" t="s">
        <v>2235</v>
      </c>
      <c r="D761" s="275" t="s">
        <v>2236</v>
      </c>
      <c r="E761" s="111"/>
      <c r="F761" s="151"/>
      <c r="G761" s="111"/>
      <c r="H761" s="111">
        <v>1</v>
      </c>
      <c r="I761" s="117">
        <v>38</v>
      </c>
      <c r="J761" s="118"/>
      <c r="K761" s="33"/>
      <c r="L761" s="44">
        <f t="shared" si="218"/>
        <v>0</v>
      </c>
      <c r="M761" s="33" t="str">
        <f t="shared" si="219"/>
        <v>45750Container q'ty</v>
      </c>
      <c r="N761" s="33" t="str">
        <f t="shared" si="220"/>
        <v>45750bulk</v>
      </c>
      <c r="O761" s="39">
        <v>240</v>
      </c>
      <c r="P761" s="235" t="s">
        <v>201</v>
      </c>
      <c r="Q761" s="168" t="s">
        <v>701</v>
      </c>
      <c r="R761" s="169"/>
      <c r="S761" s="39"/>
      <c r="T761" s="119" t="s">
        <v>2234</v>
      </c>
      <c r="U761" s="258"/>
      <c r="V761" s="262"/>
      <c r="W761" s="258">
        <f t="shared" si="221"/>
        <v>0</v>
      </c>
      <c r="X761" s="45"/>
      <c r="Y761" s="43"/>
      <c r="Z761" s="43"/>
      <c r="AA761" s="43"/>
      <c r="AB761" s="43"/>
      <c r="AC761" s="43"/>
    </row>
    <row r="762" spans="1:29" ht="12.9" customHeight="1">
      <c r="A762" s="272">
        <v>45750</v>
      </c>
      <c r="B762" s="111" t="s">
        <v>220</v>
      </c>
      <c r="C762" s="170" t="s">
        <v>2287</v>
      </c>
      <c r="D762" s="190" t="s">
        <v>2288</v>
      </c>
      <c r="E762" s="111"/>
      <c r="F762" s="111">
        <v>1</v>
      </c>
      <c r="G762" s="111"/>
      <c r="H762" s="111">
        <v>0</v>
      </c>
      <c r="I762" s="111"/>
      <c r="J762" s="118">
        <v>334</v>
      </c>
      <c r="K762" s="33"/>
      <c r="L762" s="44">
        <f>SUM(E762:F762)</f>
        <v>1</v>
      </c>
      <c r="M762" s="33" t="str">
        <f t="shared" ref="M762:M790" si="222">A762&amp;$O$1</f>
        <v>45750Container q'ty</v>
      </c>
      <c r="N762" s="33" t="str">
        <f t="shared" ref="N762:N790" si="223">A762&amp;P762</f>
        <v>45750bulk</v>
      </c>
      <c r="O762" s="39">
        <v>40</v>
      </c>
      <c r="P762" s="235" t="s">
        <v>201</v>
      </c>
      <c r="Q762" s="168" t="s">
        <v>221</v>
      </c>
      <c r="R762" s="169"/>
      <c r="S762" s="39"/>
      <c r="T762" s="119" t="s">
        <v>2286</v>
      </c>
      <c r="U762" s="258">
        <v>3310</v>
      </c>
      <c r="V762" s="262">
        <v>334</v>
      </c>
      <c r="W762" s="258">
        <f t="shared" si="221"/>
        <v>9.9101796407185621</v>
      </c>
      <c r="X762" s="45"/>
      <c r="Y762" s="43"/>
      <c r="Z762" s="43"/>
      <c r="AA762" s="43"/>
      <c r="AB762" s="43"/>
      <c r="AC762" s="43"/>
    </row>
    <row r="763" spans="1:29" ht="12.9" customHeight="1">
      <c r="A763" s="272">
        <v>45751</v>
      </c>
      <c r="B763" s="111" t="s">
        <v>195</v>
      </c>
      <c r="C763" s="111" t="s">
        <v>2228</v>
      </c>
      <c r="D763" s="111" t="s">
        <v>2177</v>
      </c>
      <c r="E763" s="111"/>
      <c r="F763" s="111">
        <v>1</v>
      </c>
      <c r="G763" s="111"/>
      <c r="H763" s="111">
        <v>20</v>
      </c>
      <c r="I763" s="111">
        <v>20</v>
      </c>
      <c r="J763" s="118"/>
      <c r="K763" s="33"/>
      <c r="L763" s="44">
        <f>SUM(E763:F763)</f>
        <v>1</v>
      </c>
      <c r="M763" s="33" t="str">
        <f t="shared" si="222"/>
        <v>45751Container q'ty</v>
      </c>
      <c r="N763" s="33" t="str">
        <f t="shared" si="223"/>
        <v xml:space="preserve">45751Pallet </v>
      </c>
      <c r="O763" s="39">
        <v>20</v>
      </c>
      <c r="P763" s="33" t="s">
        <v>202</v>
      </c>
      <c r="Q763" s="168" t="s">
        <v>2179</v>
      </c>
      <c r="R763" s="169"/>
      <c r="S763" s="39"/>
      <c r="T763" s="119" t="s">
        <v>2227</v>
      </c>
      <c r="U763" s="258"/>
      <c r="V763" s="262"/>
      <c r="W763" s="258">
        <f t="shared" ref="W763:W790" si="224">IFERROR(U763/V763,0)</f>
        <v>0</v>
      </c>
      <c r="X763" s="45"/>
      <c r="Y763" s="43"/>
      <c r="Z763" s="43"/>
      <c r="AA763" s="43"/>
      <c r="AB763" s="43"/>
      <c r="AC763" s="43"/>
    </row>
    <row r="764" spans="1:29" ht="12.9" customHeight="1">
      <c r="A764" s="272">
        <v>45754</v>
      </c>
      <c r="B764" s="111" t="s">
        <v>195</v>
      </c>
      <c r="C764" s="111" t="s">
        <v>2317</v>
      </c>
      <c r="D764" s="111" t="s">
        <v>2238</v>
      </c>
      <c r="E764" s="111"/>
      <c r="F764" s="111">
        <v>1</v>
      </c>
      <c r="G764" s="111"/>
      <c r="H764" s="111">
        <v>20</v>
      </c>
      <c r="I764" s="111">
        <v>20</v>
      </c>
      <c r="J764" s="118"/>
      <c r="K764" s="33"/>
      <c r="L764" s="44">
        <f>SUM(E764:F764)</f>
        <v>1</v>
      </c>
      <c r="M764" s="33" t="str">
        <f t="shared" si="222"/>
        <v>45754Container q'ty</v>
      </c>
      <c r="N764" s="33" t="str">
        <f t="shared" si="223"/>
        <v xml:space="preserve">45754Pallet </v>
      </c>
      <c r="O764" s="39">
        <v>20</v>
      </c>
      <c r="P764" s="33" t="s">
        <v>202</v>
      </c>
      <c r="Q764" s="168" t="s">
        <v>2243</v>
      </c>
      <c r="R764" s="169"/>
      <c r="S764" s="39"/>
      <c r="T764" s="119" t="s">
        <v>2306</v>
      </c>
      <c r="U764" s="258"/>
      <c r="V764" s="262"/>
      <c r="W764" s="258">
        <f t="shared" si="224"/>
        <v>0</v>
      </c>
      <c r="X764" s="45"/>
      <c r="Y764" s="43"/>
      <c r="Z764" s="43"/>
      <c r="AA764" s="43"/>
      <c r="AB764" s="43"/>
      <c r="AC764" s="43"/>
    </row>
    <row r="765" spans="1:29" ht="12.9" customHeight="1">
      <c r="A765" s="272">
        <v>45754</v>
      </c>
      <c r="B765" s="111" t="s">
        <v>2249</v>
      </c>
      <c r="C765" s="111" t="s">
        <v>2318</v>
      </c>
      <c r="D765" s="111" t="s">
        <v>2239</v>
      </c>
      <c r="E765" s="111"/>
      <c r="F765" s="111">
        <v>1</v>
      </c>
      <c r="G765" s="111"/>
      <c r="H765" s="111">
        <v>19</v>
      </c>
      <c r="I765" s="111">
        <v>19</v>
      </c>
      <c r="J765" s="118"/>
      <c r="K765" s="33"/>
      <c r="L765" s="44">
        <f>SUM(E765:F765)</f>
        <v>1</v>
      </c>
      <c r="M765" s="33" t="str">
        <f t="shared" si="222"/>
        <v>45754Container q'ty</v>
      </c>
      <c r="N765" s="33" t="str">
        <f t="shared" si="223"/>
        <v xml:space="preserve">45754Pallet </v>
      </c>
      <c r="O765" s="39">
        <v>20</v>
      </c>
      <c r="P765" s="33" t="s">
        <v>202</v>
      </c>
      <c r="Q765" s="168" t="s">
        <v>2244</v>
      </c>
      <c r="R765" s="169"/>
      <c r="S765" s="39"/>
      <c r="T765" s="119" t="s">
        <v>2248</v>
      </c>
      <c r="U765" s="258"/>
      <c r="V765" s="262"/>
      <c r="W765" s="258">
        <f t="shared" si="224"/>
        <v>0</v>
      </c>
      <c r="X765" s="45"/>
      <c r="Y765" s="43"/>
      <c r="Z765" s="43"/>
      <c r="AA765" s="43"/>
      <c r="AB765" s="43"/>
      <c r="AC765" s="43"/>
    </row>
    <row r="766" spans="1:29" ht="12.9" customHeight="1">
      <c r="A766" s="272">
        <v>45754</v>
      </c>
      <c r="B766" s="111" t="s">
        <v>2249</v>
      </c>
      <c r="C766" s="111" t="s">
        <v>2318</v>
      </c>
      <c r="D766" s="111" t="s">
        <v>2239</v>
      </c>
      <c r="E766" s="111"/>
      <c r="F766" s="151"/>
      <c r="G766" s="111"/>
      <c r="H766" s="111">
        <v>1</v>
      </c>
      <c r="I766" s="111">
        <v>1</v>
      </c>
      <c r="J766" s="118"/>
      <c r="K766" s="33"/>
      <c r="L766" s="44">
        <f t="shared" ref="L766:L779" si="225">SUM(E766:F766)</f>
        <v>0</v>
      </c>
      <c r="M766" s="33" t="str">
        <f t="shared" si="222"/>
        <v>45754Container q'ty</v>
      </c>
      <c r="N766" s="33" t="str">
        <f t="shared" si="223"/>
        <v xml:space="preserve">45754Pallet </v>
      </c>
      <c r="O766" s="39"/>
      <c r="P766" s="33" t="s">
        <v>202</v>
      </c>
      <c r="Q766" s="168" t="s">
        <v>2245</v>
      </c>
      <c r="R766" s="169"/>
      <c r="S766" s="39"/>
      <c r="T766" s="119" t="s">
        <v>2248</v>
      </c>
      <c r="U766" s="258"/>
      <c r="V766" s="262"/>
      <c r="W766" s="258">
        <f t="shared" si="224"/>
        <v>0</v>
      </c>
      <c r="X766" s="45"/>
      <c r="Y766" s="43"/>
      <c r="Z766" s="43"/>
      <c r="AA766" s="43"/>
      <c r="AB766" s="43"/>
      <c r="AC766" s="43"/>
    </row>
    <row r="767" spans="1:29" ht="12.9" customHeight="1">
      <c r="A767" s="272">
        <v>45754</v>
      </c>
      <c r="B767" s="111" t="s">
        <v>2249</v>
      </c>
      <c r="C767" s="111" t="s">
        <v>2319</v>
      </c>
      <c r="D767" s="111" t="s">
        <v>2240</v>
      </c>
      <c r="E767" s="111"/>
      <c r="F767" s="111">
        <v>1</v>
      </c>
      <c r="G767" s="111"/>
      <c r="H767" s="111">
        <v>20</v>
      </c>
      <c r="I767" s="111">
        <v>20</v>
      </c>
      <c r="J767" s="118"/>
      <c r="K767" s="33"/>
      <c r="L767" s="44">
        <f t="shared" si="225"/>
        <v>1</v>
      </c>
      <c r="M767" s="33" t="str">
        <f t="shared" si="222"/>
        <v>45754Container q'ty</v>
      </c>
      <c r="N767" s="33" t="str">
        <f t="shared" si="223"/>
        <v xml:space="preserve">45754Pallet </v>
      </c>
      <c r="O767" s="39">
        <v>20</v>
      </c>
      <c r="P767" s="33" t="s">
        <v>202</v>
      </c>
      <c r="Q767" s="168" t="s">
        <v>2246</v>
      </c>
      <c r="R767" s="169"/>
      <c r="S767" s="39"/>
      <c r="T767" s="119" t="s">
        <v>2248</v>
      </c>
      <c r="U767" s="258"/>
      <c r="V767" s="262"/>
      <c r="W767" s="258">
        <f t="shared" si="224"/>
        <v>0</v>
      </c>
      <c r="X767" s="45"/>
      <c r="Y767" s="43"/>
      <c r="Z767" s="43"/>
      <c r="AA767" s="43"/>
      <c r="AB767" s="43"/>
      <c r="AC767" s="43"/>
    </row>
    <row r="768" spans="1:29" ht="12.9" customHeight="1">
      <c r="A768" s="272">
        <v>45754</v>
      </c>
      <c r="B768" s="111" t="s">
        <v>318</v>
      </c>
      <c r="C768" s="111" t="s">
        <v>2293</v>
      </c>
      <c r="D768" s="111" t="s">
        <v>2294</v>
      </c>
      <c r="E768" s="111">
        <v>1</v>
      </c>
      <c r="F768" s="111"/>
      <c r="G768" s="111"/>
      <c r="H768" s="111">
        <v>16</v>
      </c>
      <c r="I768" s="116"/>
      <c r="J768" s="118">
        <v>960</v>
      </c>
      <c r="K768" s="33"/>
      <c r="L768" s="44">
        <f>SUM(E768:F768)</f>
        <v>1</v>
      </c>
      <c r="M768" s="33" t="str">
        <f t="shared" si="222"/>
        <v>45754Container q'ty</v>
      </c>
      <c r="N768" s="33" t="str">
        <f t="shared" si="223"/>
        <v xml:space="preserve">45754Pallet </v>
      </c>
      <c r="O768" s="39">
        <v>40</v>
      </c>
      <c r="P768" s="33" t="s">
        <v>202</v>
      </c>
      <c r="Q768" s="168" t="s">
        <v>279</v>
      </c>
      <c r="R768" s="169"/>
      <c r="S768" s="39"/>
      <c r="T768" s="119" t="s">
        <v>2292</v>
      </c>
      <c r="U768" s="258"/>
      <c r="V768" s="262"/>
      <c r="W768" s="258">
        <f t="shared" si="224"/>
        <v>0</v>
      </c>
      <c r="X768" s="45" t="s">
        <v>2314</v>
      </c>
      <c r="Y768" s="43"/>
      <c r="Z768" s="43"/>
      <c r="AA768" s="43"/>
      <c r="AB768" s="43"/>
      <c r="AC768" s="43"/>
    </row>
    <row r="769" spans="1:29" ht="12.9" customHeight="1">
      <c r="A769" s="272">
        <v>45754</v>
      </c>
      <c r="B769" s="111" t="s">
        <v>3501</v>
      </c>
      <c r="C769" s="111" t="s">
        <v>2310</v>
      </c>
      <c r="D769" s="111" t="s">
        <v>2312</v>
      </c>
      <c r="E769" s="111"/>
      <c r="F769" s="111">
        <v>1</v>
      </c>
      <c r="G769" s="111"/>
      <c r="H769" s="111">
        <v>20</v>
      </c>
      <c r="I769" s="116"/>
      <c r="J769" s="118">
        <v>800</v>
      </c>
      <c r="K769" s="33"/>
      <c r="L769" s="44">
        <f>SUM(E769:F769)</f>
        <v>1</v>
      </c>
      <c r="M769" s="33" t="str">
        <f t="shared" si="222"/>
        <v>45754Container q'ty</v>
      </c>
      <c r="N769" s="33" t="str">
        <f t="shared" si="223"/>
        <v xml:space="preserve">45754Pallet </v>
      </c>
      <c r="O769" s="39">
        <v>20</v>
      </c>
      <c r="P769" s="33" t="s">
        <v>202</v>
      </c>
      <c r="Q769" s="168" t="s">
        <v>1847</v>
      </c>
      <c r="R769" s="169"/>
      <c r="S769" s="39"/>
      <c r="T769" s="119">
        <v>251455857</v>
      </c>
      <c r="U769" s="258"/>
      <c r="V769" s="262"/>
      <c r="W769" s="258">
        <f t="shared" si="224"/>
        <v>0</v>
      </c>
      <c r="X769" s="45" t="s">
        <v>1524</v>
      </c>
      <c r="Y769" s="43" t="s">
        <v>2315</v>
      </c>
      <c r="Z769" s="43"/>
      <c r="AA769" s="43"/>
      <c r="AB769" s="43"/>
      <c r="AC769" s="43"/>
    </row>
    <row r="770" spans="1:29" ht="12.9" customHeight="1">
      <c r="A770" s="272">
        <v>45754</v>
      </c>
      <c r="B770" s="111" t="s">
        <v>3501</v>
      </c>
      <c r="C770" s="111" t="s">
        <v>2311</v>
      </c>
      <c r="D770" s="111" t="s">
        <v>2313</v>
      </c>
      <c r="E770" s="111"/>
      <c r="F770" s="111">
        <v>1</v>
      </c>
      <c r="G770" s="111"/>
      <c r="H770" s="111">
        <v>20</v>
      </c>
      <c r="I770" s="116"/>
      <c r="J770" s="118">
        <v>20</v>
      </c>
      <c r="K770" s="33"/>
      <c r="L770" s="44">
        <f>SUM(E770:F770)</f>
        <v>1</v>
      </c>
      <c r="M770" s="33" t="str">
        <f t="shared" si="222"/>
        <v>45754Container q'ty</v>
      </c>
      <c r="N770" s="33" t="str">
        <f t="shared" si="223"/>
        <v xml:space="preserve">45754Pallet </v>
      </c>
      <c r="O770" s="39">
        <v>20</v>
      </c>
      <c r="P770" s="33" t="s">
        <v>202</v>
      </c>
      <c r="Q770" s="168" t="s">
        <v>1848</v>
      </c>
      <c r="R770" s="169"/>
      <c r="S770" s="39"/>
      <c r="T770" s="119">
        <v>251455857</v>
      </c>
      <c r="U770" s="258"/>
      <c r="V770" s="262"/>
      <c r="W770" s="258">
        <f t="shared" si="224"/>
        <v>0</v>
      </c>
      <c r="X770" s="45" t="s">
        <v>1614</v>
      </c>
      <c r="Y770" s="43" t="s">
        <v>2316</v>
      </c>
      <c r="Z770" s="43"/>
      <c r="AA770" s="43"/>
      <c r="AB770" s="43"/>
      <c r="AC770" s="43"/>
    </row>
    <row r="771" spans="1:29" ht="12.9" customHeight="1">
      <c r="A771" s="272">
        <v>45754</v>
      </c>
      <c r="B771" s="111" t="s">
        <v>242</v>
      </c>
      <c r="C771" s="111" t="s">
        <v>402</v>
      </c>
      <c r="D771" s="111"/>
      <c r="E771" s="111"/>
      <c r="F771" s="111"/>
      <c r="G771" s="111">
        <v>1</v>
      </c>
      <c r="H771" s="111">
        <v>2</v>
      </c>
      <c r="I771" s="184"/>
      <c r="J771" s="118">
        <v>2</v>
      </c>
      <c r="K771" s="33"/>
      <c r="L771" s="44">
        <f>SUM(E771:F771)</f>
        <v>0</v>
      </c>
      <c r="M771" s="33" t="str">
        <f t="shared" si="222"/>
        <v>45754Container q'ty</v>
      </c>
      <c r="N771" s="33" t="str">
        <f t="shared" si="223"/>
        <v xml:space="preserve">45754Pallet </v>
      </c>
      <c r="O771" s="39">
        <v>5</v>
      </c>
      <c r="P771" s="33" t="s">
        <v>202</v>
      </c>
      <c r="Q771" s="168" t="s">
        <v>1470</v>
      </c>
      <c r="R771" s="169"/>
      <c r="S771" s="39"/>
      <c r="T771" s="119" t="s">
        <v>2328</v>
      </c>
      <c r="U771" s="258"/>
      <c r="V771" s="262"/>
      <c r="W771" s="258">
        <f t="shared" si="224"/>
        <v>0</v>
      </c>
      <c r="X771" s="45"/>
      <c r="Y771" s="43"/>
      <c r="Z771" s="43"/>
      <c r="AA771" s="43"/>
      <c r="AB771" s="43"/>
      <c r="AC771" s="43"/>
    </row>
    <row r="772" spans="1:29" ht="12.9" customHeight="1">
      <c r="A772" s="272">
        <v>45755</v>
      </c>
      <c r="B772" s="111" t="s">
        <v>195</v>
      </c>
      <c r="C772" s="111" t="s">
        <v>2320</v>
      </c>
      <c r="D772" s="111" t="s">
        <v>2250</v>
      </c>
      <c r="E772" s="111"/>
      <c r="F772" s="111">
        <v>1</v>
      </c>
      <c r="G772" s="111"/>
      <c r="H772" s="111">
        <v>14</v>
      </c>
      <c r="I772" s="111">
        <v>14</v>
      </c>
      <c r="J772" s="118"/>
      <c r="K772" s="33"/>
      <c r="L772" s="44">
        <f t="shared" si="225"/>
        <v>1</v>
      </c>
      <c r="M772" s="33" t="str">
        <f t="shared" si="222"/>
        <v>45755Container q'ty</v>
      </c>
      <c r="N772" s="33" t="str">
        <f t="shared" si="223"/>
        <v xml:space="preserve">45755Pallet </v>
      </c>
      <c r="O772" s="39">
        <v>20</v>
      </c>
      <c r="P772" s="33" t="s">
        <v>202</v>
      </c>
      <c r="Q772" s="168" t="s">
        <v>2244</v>
      </c>
      <c r="R772" s="169"/>
      <c r="S772" s="39"/>
      <c r="T772" s="119" t="s">
        <v>2248</v>
      </c>
      <c r="U772" s="258"/>
      <c r="V772" s="262"/>
      <c r="W772" s="258">
        <f t="shared" si="224"/>
        <v>0</v>
      </c>
      <c r="X772" s="45"/>
      <c r="Y772" s="43"/>
      <c r="Z772" s="43"/>
      <c r="AA772" s="43"/>
      <c r="AB772" s="43"/>
      <c r="AC772" s="43"/>
    </row>
    <row r="773" spans="1:29" ht="12.9" customHeight="1">
      <c r="A773" s="272">
        <v>45755</v>
      </c>
      <c r="B773" s="111" t="s">
        <v>2249</v>
      </c>
      <c r="C773" s="111" t="s">
        <v>2320</v>
      </c>
      <c r="D773" s="111" t="s">
        <v>2250</v>
      </c>
      <c r="E773" s="111"/>
      <c r="F773" s="151"/>
      <c r="G773" s="111"/>
      <c r="H773" s="111">
        <v>1</v>
      </c>
      <c r="I773" s="111">
        <v>1</v>
      </c>
      <c r="J773" s="118"/>
      <c r="K773" s="33"/>
      <c r="L773" s="44">
        <f t="shared" si="225"/>
        <v>0</v>
      </c>
      <c r="M773" s="33" t="str">
        <f t="shared" si="222"/>
        <v>45755Container q'ty</v>
      </c>
      <c r="N773" s="33" t="str">
        <f t="shared" si="223"/>
        <v xml:space="preserve">45755Pallet </v>
      </c>
      <c r="O773" s="39"/>
      <c r="P773" s="33" t="s">
        <v>202</v>
      </c>
      <c r="Q773" s="168" t="s">
        <v>2255</v>
      </c>
      <c r="R773" s="169"/>
      <c r="S773" s="39"/>
      <c r="T773" s="119" t="s">
        <v>2248</v>
      </c>
      <c r="U773" s="258"/>
      <c r="V773" s="262"/>
      <c r="W773" s="258">
        <f t="shared" si="224"/>
        <v>0</v>
      </c>
      <c r="X773" s="45"/>
      <c r="Y773" s="43"/>
      <c r="Z773" s="43"/>
      <c r="AA773" s="43"/>
      <c r="AB773" s="43"/>
      <c r="AC773" s="43"/>
    </row>
    <row r="774" spans="1:29" ht="12.9" customHeight="1">
      <c r="A774" s="272">
        <v>45755</v>
      </c>
      <c r="B774" s="111" t="s">
        <v>2249</v>
      </c>
      <c r="C774" s="111" t="s">
        <v>2320</v>
      </c>
      <c r="D774" s="111" t="s">
        <v>2250</v>
      </c>
      <c r="E774" s="111"/>
      <c r="F774" s="151"/>
      <c r="G774" s="111"/>
      <c r="H774" s="111">
        <v>5</v>
      </c>
      <c r="I774" s="111">
        <v>5</v>
      </c>
      <c r="J774" s="118"/>
      <c r="K774" s="33"/>
      <c r="L774" s="44">
        <f t="shared" si="225"/>
        <v>0</v>
      </c>
      <c r="M774" s="33" t="str">
        <f t="shared" si="222"/>
        <v>45755Container q'ty</v>
      </c>
      <c r="N774" s="33" t="str">
        <f t="shared" si="223"/>
        <v xml:space="preserve">45755Pallet </v>
      </c>
      <c r="O774" s="39"/>
      <c r="P774" s="33" t="s">
        <v>202</v>
      </c>
      <c r="Q774" s="168" t="s">
        <v>2256</v>
      </c>
      <c r="R774" s="169"/>
      <c r="S774" s="39"/>
      <c r="T774" s="119" t="s">
        <v>2248</v>
      </c>
      <c r="U774" s="258"/>
      <c r="V774" s="262"/>
      <c r="W774" s="258">
        <f t="shared" si="224"/>
        <v>0</v>
      </c>
      <c r="X774" s="45"/>
      <c r="Y774" s="43"/>
      <c r="Z774" s="43"/>
      <c r="AA774" s="43"/>
      <c r="AB774" s="43"/>
      <c r="AC774" s="43"/>
    </row>
    <row r="775" spans="1:29" ht="12.9" customHeight="1">
      <c r="A775" s="272">
        <v>45755</v>
      </c>
      <c r="B775" s="111" t="s">
        <v>2249</v>
      </c>
      <c r="C775" s="111" t="s">
        <v>2321</v>
      </c>
      <c r="D775" s="111" t="s">
        <v>2251</v>
      </c>
      <c r="E775" s="111"/>
      <c r="F775" s="111">
        <v>1</v>
      </c>
      <c r="G775" s="111"/>
      <c r="H775" s="111">
        <v>15</v>
      </c>
      <c r="I775" s="111">
        <v>15</v>
      </c>
      <c r="J775" s="118"/>
      <c r="K775" s="33"/>
      <c r="L775" s="44">
        <f t="shared" si="225"/>
        <v>1</v>
      </c>
      <c r="M775" s="33" t="str">
        <f t="shared" si="222"/>
        <v>45755Container q'ty</v>
      </c>
      <c r="N775" s="33" t="str">
        <f t="shared" si="223"/>
        <v xml:space="preserve">45755Pallet </v>
      </c>
      <c r="O775" s="39">
        <v>20</v>
      </c>
      <c r="P775" s="33" t="s">
        <v>202</v>
      </c>
      <c r="Q775" s="168" t="s">
        <v>2347</v>
      </c>
      <c r="R775" s="169"/>
      <c r="S775" s="39"/>
      <c r="T775" s="119" t="s">
        <v>2248</v>
      </c>
      <c r="U775" s="258"/>
      <c r="V775" s="262"/>
      <c r="W775" s="258">
        <f t="shared" si="224"/>
        <v>0</v>
      </c>
      <c r="X775" s="45"/>
      <c r="Y775" s="43"/>
      <c r="Z775" s="43"/>
      <c r="AA775" s="43"/>
      <c r="AB775" s="43"/>
      <c r="AC775" s="43"/>
    </row>
    <row r="776" spans="1:29" ht="12.9" customHeight="1">
      <c r="A776" s="272">
        <v>45755</v>
      </c>
      <c r="B776" s="111" t="s">
        <v>2249</v>
      </c>
      <c r="C776" s="111" t="s">
        <v>2321</v>
      </c>
      <c r="D776" s="111" t="s">
        <v>2251</v>
      </c>
      <c r="E776" s="111"/>
      <c r="F776" s="151"/>
      <c r="G776" s="111"/>
      <c r="H776" s="111">
        <v>1</v>
      </c>
      <c r="I776" s="111">
        <v>1</v>
      </c>
      <c r="J776" s="118"/>
      <c r="K776" s="33"/>
      <c r="L776" s="44">
        <f t="shared" si="225"/>
        <v>0</v>
      </c>
      <c r="M776" s="33" t="str">
        <f t="shared" si="222"/>
        <v>45755Container q'ty</v>
      </c>
      <c r="N776" s="33" t="str">
        <f t="shared" si="223"/>
        <v xml:space="preserve">45755Pallet </v>
      </c>
      <c r="O776" s="39"/>
      <c r="P776" s="33" t="s">
        <v>202</v>
      </c>
      <c r="Q776" s="168" t="s">
        <v>2348</v>
      </c>
      <c r="R776" s="169"/>
      <c r="S776" s="39"/>
      <c r="T776" s="119" t="s">
        <v>2248</v>
      </c>
      <c r="U776" s="258"/>
      <c r="V776" s="262"/>
      <c r="W776" s="258">
        <f t="shared" si="224"/>
        <v>0</v>
      </c>
      <c r="X776" s="45"/>
      <c r="Y776" s="43"/>
      <c r="Z776" s="43"/>
      <c r="AA776" s="43"/>
      <c r="AB776" s="43"/>
      <c r="AC776" s="43"/>
    </row>
    <row r="777" spans="1:29" ht="12.9" customHeight="1">
      <c r="A777" s="272">
        <v>45755</v>
      </c>
      <c r="B777" s="111" t="s">
        <v>195</v>
      </c>
      <c r="C777" s="111" t="s">
        <v>2321</v>
      </c>
      <c r="D777" s="111" t="s">
        <v>2251</v>
      </c>
      <c r="E777" s="111"/>
      <c r="F777" s="151"/>
      <c r="G777" s="111"/>
      <c r="H777" s="111">
        <v>1</v>
      </c>
      <c r="I777" s="111">
        <v>1</v>
      </c>
      <c r="J777" s="118"/>
      <c r="K777" s="33"/>
      <c r="L777" s="44">
        <f>SUM(E777:F777)</f>
        <v>0</v>
      </c>
      <c r="M777" s="33" t="str">
        <f t="shared" si="222"/>
        <v>45755Container q'ty</v>
      </c>
      <c r="N777" s="33" t="str">
        <f t="shared" si="223"/>
        <v xml:space="preserve">45755Pallet </v>
      </c>
      <c r="O777" s="39"/>
      <c r="P777" s="33" t="s">
        <v>202</v>
      </c>
      <c r="Q777" s="168" t="s">
        <v>2349</v>
      </c>
      <c r="R777" s="169"/>
      <c r="S777" s="39"/>
      <c r="T777" s="119" t="s">
        <v>2248</v>
      </c>
      <c r="U777" s="258"/>
      <c r="V777" s="262"/>
      <c r="W777" s="258">
        <f t="shared" si="224"/>
        <v>0</v>
      </c>
      <c r="X777" s="45"/>
      <c r="Y777" s="43"/>
      <c r="Z777" s="43"/>
      <c r="AA777" s="43"/>
      <c r="AB777" s="43"/>
      <c r="AC777" s="43"/>
    </row>
    <row r="778" spans="1:29" ht="12.9" customHeight="1">
      <c r="A778" s="272">
        <v>45755</v>
      </c>
      <c r="B778" s="111" t="s">
        <v>195</v>
      </c>
      <c r="C778" s="111" t="s">
        <v>2321</v>
      </c>
      <c r="D778" s="111" t="s">
        <v>2251</v>
      </c>
      <c r="E778" s="111"/>
      <c r="F778" s="151"/>
      <c r="G778" s="111"/>
      <c r="H778" s="111">
        <v>3</v>
      </c>
      <c r="I778" s="111">
        <v>3</v>
      </c>
      <c r="J778" s="118"/>
      <c r="K778" s="33"/>
      <c r="L778" s="44">
        <f>SUM(E778:F778)</f>
        <v>0</v>
      </c>
      <c r="M778" s="33" t="str">
        <f t="shared" si="222"/>
        <v>45755Container q'ty</v>
      </c>
      <c r="N778" s="33" t="str">
        <f t="shared" si="223"/>
        <v xml:space="preserve">45755Pallet </v>
      </c>
      <c r="O778" s="39"/>
      <c r="P778" s="33" t="s">
        <v>202</v>
      </c>
      <c r="Q778" s="168" t="s">
        <v>2350</v>
      </c>
      <c r="R778" s="169"/>
      <c r="S778" s="39"/>
      <c r="T778" s="119" t="s">
        <v>2248</v>
      </c>
      <c r="U778" s="258"/>
      <c r="V778" s="262"/>
      <c r="W778" s="258">
        <f t="shared" si="224"/>
        <v>0</v>
      </c>
      <c r="X778" s="45"/>
      <c r="Y778" s="43"/>
      <c r="Z778" s="43"/>
      <c r="AA778" s="43"/>
      <c r="AB778" s="43"/>
      <c r="AC778" s="43"/>
    </row>
    <row r="779" spans="1:29" ht="12.9" customHeight="1">
      <c r="A779" s="272">
        <v>45755</v>
      </c>
      <c r="B779" s="111" t="s">
        <v>2249</v>
      </c>
      <c r="C779" s="111" t="s">
        <v>2322</v>
      </c>
      <c r="D779" s="111" t="s">
        <v>2252</v>
      </c>
      <c r="E779" s="111"/>
      <c r="F779" s="111">
        <v>1</v>
      </c>
      <c r="G779" s="111"/>
      <c r="H779" s="111">
        <v>20</v>
      </c>
      <c r="I779" s="111">
        <v>20</v>
      </c>
      <c r="J779" s="118"/>
      <c r="K779" s="33"/>
      <c r="L779" s="44">
        <f t="shared" si="225"/>
        <v>1</v>
      </c>
      <c r="M779" s="33" t="str">
        <f t="shared" si="222"/>
        <v>45755Container q'ty</v>
      </c>
      <c r="N779" s="33" t="str">
        <f t="shared" si="223"/>
        <v xml:space="preserve">45755Pallet </v>
      </c>
      <c r="O779" s="39">
        <v>20</v>
      </c>
      <c r="P779" s="33" t="s">
        <v>202</v>
      </c>
      <c r="Q779" s="168" t="s">
        <v>2257</v>
      </c>
      <c r="R779" s="169"/>
      <c r="S779" s="39"/>
      <c r="T779" s="119" t="s">
        <v>2248</v>
      </c>
      <c r="U779" s="258"/>
      <c r="V779" s="262"/>
      <c r="W779" s="258">
        <f t="shared" si="224"/>
        <v>0</v>
      </c>
      <c r="X779" s="45"/>
      <c r="Y779" s="43"/>
      <c r="Z779" s="43"/>
      <c r="AA779" s="43"/>
      <c r="AB779" s="43"/>
      <c r="AC779" s="43"/>
    </row>
    <row r="780" spans="1:29" ht="12.9" customHeight="1">
      <c r="A780" s="272">
        <v>45755</v>
      </c>
      <c r="B780" s="111" t="s">
        <v>2249</v>
      </c>
      <c r="C780" s="111" t="s">
        <v>2323</v>
      </c>
      <c r="D780" s="111" t="s">
        <v>2261</v>
      </c>
      <c r="E780" s="111"/>
      <c r="F780" s="111">
        <v>1</v>
      </c>
      <c r="G780" s="111"/>
      <c r="H780" s="111">
        <v>20</v>
      </c>
      <c r="I780" s="111">
        <v>20</v>
      </c>
      <c r="J780" s="118"/>
      <c r="K780" s="33"/>
      <c r="L780" s="44">
        <f t="shared" ref="L780:L790" si="226">SUM(E780:F780)</f>
        <v>1</v>
      </c>
      <c r="M780" s="33" t="str">
        <f t="shared" si="222"/>
        <v>45755Container q'ty</v>
      </c>
      <c r="N780" s="33" t="str">
        <f t="shared" si="223"/>
        <v xml:space="preserve">45755Pallet </v>
      </c>
      <c r="O780" s="39">
        <v>20</v>
      </c>
      <c r="P780" s="33" t="s">
        <v>202</v>
      </c>
      <c r="Q780" s="168" t="s">
        <v>2264</v>
      </c>
      <c r="R780" s="169"/>
      <c r="S780" s="39"/>
      <c r="T780" s="119" t="s">
        <v>2266</v>
      </c>
      <c r="U780" s="258"/>
      <c r="V780" s="262"/>
      <c r="W780" s="258">
        <f t="shared" si="224"/>
        <v>0</v>
      </c>
      <c r="X780" s="45"/>
      <c r="Y780" s="43"/>
      <c r="Z780" s="43"/>
      <c r="AA780" s="43"/>
      <c r="AB780" s="43"/>
      <c r="AC780" s="43"/>
    </row>
    <row r="781" spans="1:29" ht="12.9" customHeight="1">
      <c r="A781" s="272">
        <v>45755</v>
      </c>
      <c r="B781" s="111" t="s">
        <v>318</v>
      </c>
      <c r="C781" s="111" t="s">
        <v>2295</v>
      </c>
      <c r="D781" s="111" t="s">
        <v>2296</v>
      </c>
      <c r="E781" s="111">
        <v>1</v>
      </c>
      <c r="F781" s="111"/>
      <c r="G781" s="111"/>
      <c r="H781" s="111">
        <v>16</v>
      </c>
      <c r="I781" s="116"/>
      <c r="J781" s="118">
        <v>960</v>
      </c>
      <c r="K781" s="33"/>
      <c r="L781" s="44">
        <f t="shared" si="226"/>
        <v>1</v>
      </c>
      <c r="M781" s="33" t="str">
        <f t="shared" si="222"/>
        <v>45755Container q'ty</v>
      </c>
      <c r="N781" s="33" t="str">
        <f t="shared" si="223"/>
        <v xml:space="preserve">45755Pallet </v>
      </c>
      <c r="O781" s="39">
        <v>40</v>
      </c>
      <c r="P781" s="33" t="s">
        <v>202</v>
      </c>
      <c r="Q781" s="168" t="s">
        <v>279</v>
      </c>
      <c r="R781" s="169"/>
      <c r="S781" s="39"/>
      <c r="T781" s="119" t="s">
        <v>2292</v>
      </c>
      <c r="U781" s="258"/>
      <c r="V781" s="262"/>
      <c r="W781" s="258">
        <f t="shared" si="224"/>
        <v>0</v>
      </c>
      <c r="X781" s="45"/>
      <c r="Y781" s="43"/>
      <c r="Z781" s="43"/>
      <c r="AA781" s="43"/>
      <c r="AB781" s="43"/>
      <c r="AC781" s="43"/>
    </row>
    <row r="782" spans="1:29" ht="12.9" customHeight="1">
      <c r="A782" s="272">
        <v>45755</v>
      </c>
      <c r="B782" s="170" t="s">
        <v>204</v>
      </c>
      <c r="C782" s="111" t="s">
        <v>2364</v>
      </c>
      <c r="D782" s="190" t="s">
        <v>2365</v>
      </c>
      <c r="E782" s="111"/>
      <c r="F782" s="111">
        <v>1</v>
      </c>
      <c r="G782" s="111"/>
      <c r="H782" s="111">
        <v>20</v>
      </c>
      <c r="I782" s="116">
        <v>20</v>
      </c>
      <c r="J782" s="118"/>
      <c r="K782" s="33"/>
      <c r="L782" s="44">
        <f t="shared" si="226"/>
        <v>1</v>
      </c>
      <c r="M782" s="33" t="str">
        <f t="shared" si="222"/>
        <v>45755Container q'ty</v>
      </c>
      <c r="N782" s="33" t="str">
        <f t="shared" si="223"/>
        <v xml:space="preserve">45755Pallet </v>
      </c>
      <c r="O782" s="39">
        <v>20</v>
      </c>
      <c r="P782" s="33" t="s">
        <v>202</v>
      </c>
      <c r="Q782" s="168" t="s">
        <v>2301</v>
      </c>
      <c r="R782" s="169"/>
      <c r="S782" s="39"/>
      <c r="T782" s="119" t="s">
        <v>2329</v>
      </c>
      <c r="U782" s="258"/>
      <c r="V782" s="262"/>
      <c r="W782" s="258">
        <f t="shared" si="224"/>
        <v>0</v>
      </c>
      <c r="X782" s="45" t="s">
        <v>2356</v>
      </c>
      <c r="Y782" s="43"/>
      <c r="Z782" s="43"/>
      <c r="AA782" s="43"/>
      <c r="AB782" s="43"/>
      <c r="AC782" s="43"/>
    </row>
    <row r="783" spans="1:29" ht="12.9" customHeight="1">
      <c r="A783" s="272">
        <v>45755</v>
      </c>
      <c r="B783" s="111" t="s">
        <v>383</v>
      </c>
      <c r="C783" s="111" t="s">
        <v>2341</v>
      </c>
      <c r="D783" s="275" t="s">
        <v>2342</v>
      </c>
      <c r="E783" s="111"/>
      <c r="F783" s="111">
        <v>1</v>
      </c>
      <c r="G783" s="111"/>
      <c r="H783" s="111">
        <v>10</v>
      </c>
      <c r="I783" s="117">
        <v>630</v>
      </c>
      <c r="J783" s="118"/>
      <c r="K783" s="33"/>
      <c r="L783" s="44">
        <f t="shared" si="226"/>
        <v>1</v>
      </c>
      <c r="M783" s="33" t="str">
        <f t="shared" si="222"/>
        <v>45755Container q'ty</v>
      </c>
      <c r="N783" s="33" t="str">
        <f t="shared" si="223"/>
        <v>45755bulk</v>
      </c>
      <c r="O783" s="39">
        <v>240</v>
      </c>
      <c r="P783" s="235" t="s">
        <v>201</v>
      </c>
      <c r="Q783" s="168" t="s">
        <v>2339</v>
      </c>
      <c r="R783" s="169"/>
      <c r="S783" s="39"/>
      <c r="T783" s="119" t="s">
        <v>2338</v>
      </c>
      <c r="U783" s="258">
        <v>7518</v>
      </c>
      <c r="V783" s="262">
        <v>930</v>
      </c>
      <c r="W783" s="258">
        <f t="shared" si="224"/>
        <v>8.0838709677419356</v>
      </c>
      <c r="X783" s="45"/>
      <c r="Y783" s="43"/>
      <c r="Z783" s="43"/>
      <c r="AA783" s="43"/>
      <c r="AB783" s="43"/>
      <c r="AC783" s="43"/>
    </row>
    <row r="784" spans="1:29" ht="12.9" customHeight="1">
      <c r="A784" s="272">
        <v>45755</v>
      </c>
      <c r="B784" s="111" t="s">
        <v>383</v>
      </c>
      <c r="C784" s="111" t="s">
        <v>2341</v>
      </c>
      <c r="D784" s="275" t="s">
        <v>2342</v>
      </c>
      <c r="E784" s="111"/>
      <c r="F784" s="151"/>
      <c r="G784" s="111"/>
      <c r="H784" s="111">
        <v>4</v>
      </c>
      <c r="I784" s="117">
        <v>200</v>
      </c>
      <c r="J784" s="118"/>
      <c r="K784" s="33"/>
      <c r="L784" s="44">
        <f t="shared" si="226"/>
        <v>0</v>
      </c>
      <c r="M784" s="33" t="str">
        <f t="shared" si="222"/>
        <v>45755Container q'ty</v>
      </c>
      <c r="N784" s="33" t="str">
        <f t="shared" si="223"/>
        <v>45755bulk</v>
      </c>
      <c r="O784" s="39">
        <v>240</v>
      </c>
      <c r="P784" s="235" t="s">
        <v>201</v>
      </c>
      <c r="Q784" s="168" t="s">
        <v>1305</v>
      </c>
      <c r="R784" s="169"/>
      <c r="S784" s="39"/>
      <c r="T784" s="119" t="s">
        <v>2338</v>
      </c>
      <c r="U784" s="258"/>
      <c r="V784" s="262"/>
      <c r="W784" s="258">
        <f t="shared" si="224"/>
        <v>0</v>
      </c>
      <c r="X784" s="45"/>
      <c r="Y784" s="43"/>
      <c r="Z784" s="43"/>
      <c r="AA784" s="43"/>
      <c r="AB784" s="43"/>
      <c r="AC784" s="43"/>
    </row>
    <row r="785" spans="1:29" ht="12.9" customHeight="1">
      <c r="A785" s="272">
        <v>45755</v>
      </c>
      <c r="B785" s="111" t="s">
        <v>383</v>
      </c>
      <c r="C785" s="111" t="s">
        <v>2341</v>
      </c>
      <c r="D785" s="275" t="s">
        <v>2342</v>
      </c>
      <c r="E785" s="111"/>
      <c r="F785" s="151"/>
      <c r="G785" s="111"/>
      <c r="H785" s="111">
        <v>1</v>
      </c>
      <c r="I785" s="117">
        <v>100</v>
      </c>
      <c r="J785" s="118"/>
      <c r="K785" s="33"/>
      <c r="L785" s="44">
        <f t="shared" si="226"/>
        <v>0</v>
      </c>
      <c r="M785" s="33" t="str">
        <f t="shared" si="222"/>
        <v>45755Container q'ty</v>
      </c>
      <c r="N785" s="33" t="str">
        <f t="shared" si="223"/>
        <v>45755bulk</v>
      </c>
      <c r="O785" s="39">
        <v>240</v>
      </c>
      <c r="P785" s="235" t="s">
        <v>201</v>
      </c>
      <c r="Q785" s="168" t="s">
        <v>2340</v>
      </c>
      <c r="R785" s="169"/>
      <c r="S785" s="39"/>
      <c r="T785" s="119" t="s">
        <v>2338</v>
      </c>
      <c r="U785" s="258"/>
      <c r="V785" s="262"/>
      <c r="W785" s="258">
        <f t="shared" si="224"/>
        <v>0</v>
      </c>
      <c r="X785" s="45"/>
      <c r="Y785" s="43"/>
      <c r="Z785" s="43"/>
      <c r="AA785" s="43"/>
      <c r="AB785" s="43"/>
      <c r="AC785" s="43"/>
    </row>
    <row r="786" spans="1:29" ht="12.9" customHeight="1">
      <c r="A786" s="272">
        <v>45755</v>
      </c>
      <c r="B786" s="111" t="s">
        <v>662</v>
      </c>
      <c r="C786" s="111" t="s">
        <v>2367</v>
      </c>
      <c r="D786" s="111"/>
      <c r="E786" s="111"/>
      <c r="F786" s="111"/>
      <c r="G786" s="111">
        <v>1</v>
      </c>
      <c r="H786" s="111">
        <v>9</v>
      </c>
      <c r="I786" s="116">
        <v>288</v>
      </c>
      <c r="J786" s="118"/>
      <c r="K786" s="33"/>
      <c r="L786" s="44">
        <f t="shared" si="226"/>
        <v>0</v>
      </c>
      <c r="M786" s="33" t="str">
        <f t="shared" si="222"/>
        <v>45755Container q'ty</v>
      </c>
      <c r="N786" s="33" t="str">
        <f t="shared" si="223"/>
        <v xml:space="preserve">45755Pallet </v>
      </c>
      <c r="O786" s="39"/>
      <c r="P786" s="33" t="s">
        <v>202</v>
      </c>
      <c r="Q786" s="168" t="s">
        <v>661</v>
      </c>
      <c r="R786" s="169"/>
      <c r="S786" s="39"/>
      <c r="T786" s="119" t="s">
        <v>2357</v>
      </c>
      <c r="U786" s="258"/>
      <c r="V786" s="262"/>
      <c r="W786" s="258">
        <f t="shared" si="224"/>
        <v>0</v>
      </c>
      <c r="X786" s="45" t="s">
        <v>2358</v>
      </c>
      <c r="Y786" s="43"/>
      <c r="Z786" s="43"/>
      <c r="AA786" s="43"/>
      <c r="AB786" s="43"/>
      <c r="AC786" s="43"/>
    </row>
    <row r="787" spans="1:29" ht="12.9" customHeight="1">
      <c r="A787" s="272">
        <v>45755</v>
      </c>
      <c r="B787" s="111" t="s">
        <v>242</v>
      </c>
      <c r="C787" s="111" t="s">
        <v>402</v>
      </c>
      <c r="D787" s="111"/>
      <c r="E787" s="111"/>
      <c r="F787" s="111"/>
      <c r="G787" s="111">
        <v>1</v>
      </c>
      <c r="H787" s="111">
        <v>5</v>
      </c>
      <c r="I787" s="184"/>
      <c r="J787" s="118">
        <v>5</v>
      </c>
      <c r="K787" s="33"/>
      <c r="L787" s="44">
        <f t="shared" si="226"/>
        <v>0</v>
      </c>
      <c r="M787" s="33" t="str">
        <f t="shared" si="222"/>
        <v>45755Container q'ty</v>
      </c>
      <c r="N787" s="33" t="str">
        <f t="shared" si="223"/>
        <v xml:space="preserve">45755Pallet </v>
      </c>
      <c r="O787" s="39">
        <v>5</v>
      </c>
      <c r="P787" s="33" t="s">
        <v>202</v>
      </c>
      <c r="Q787" s="168" t="s">
        <v>1470</v>
      </c>
      <c r="R787" s="169"/>
      <c r="S787" s="39"/>
      <c r="T787" s="119" t="s">
        <v>2360</v>
      </c>
      <c r="U787" s="258"/>
      <c r="V787" s="262"/>
      <c r="W787" s="258">
        <f t="shared" si="224"/>
        <v>0</v>
      </c>
      <c r="X787" s="45"/>
      <c r="Y787" s="43"/>
      <c r="Z787" s="43"/>
      <c r="AA787" s="43"/>
      <c r="AB787" s="43"/>
      <c r="AC787" s="43"/>
    </row>
    <row r="788" spans="1:29" ht="12.9" customHeight="1">
      <c r="A788" s="272">
        <v>45756</v>
      </c>
      <c r="B788" s="111" t="s">
        <v>195</v>
      </c>
      <c r="C788" s="111" t="s">
        <v>2324</v>
      </c>
      <c r="D788" s="111" t="s">
        <v>2262</v>
      </c>
      <c r="E788" s="111"/>
      <c r="F788" s="111">
        <v>1</v>
      </c>
      <c r="G788" s="111"/>
      <c r="H788" s="111">
        <v>10</v>
      </c>
      <c r="I788" s="111">
        <v>10</v>
      </c>
      <c r="J788" s="118"/>
      <c r="K788" s="33"/>
      <c r="L788" s="44">
        <f t="shared" si="226"/>
        <v>1</v>
      </c>
      <c r="M788" s="33" t="str">
        <f t="shared" si="222"/>
        <v>45756Container q'ty</v>
      </c>
      <c r="N788" s="33" t="str">
        <f t="shared" si="223"/>
        <v xml:space="preserve">45756Pallet </v>
      </c>
      <c r="O788" s="39">
        <v>20</v>
      </c>
      <c r="P788" s="33" t="s">
        <v>202</v>
      </c>
      <c r="Q788" s="168" t="s">
        <v>2265</v>
      </c>
      <c r="R788" s="169"/>
      <c r="S788" s="39"/>
      <c r="T788" s="119" t="s">
        <v>2266</v>
      </c>
      <c r="U788" s="258"/>
      <c r="V788" s="262"/>
      <c r="W788" s="258">
        <f t="shared" si="224"/>
        <v>0</v>
      </c>
      <c r="X788" s="45"/>
      <c r="Y788" s="43"/>
      <c r="Z788" s="43"/>
      <c r="AA788" s="43"/>
      <c r="AB788" s="43"/>
      <c r="AC788" s="43"/>
    </row>
    <row r="789" spans="1:29" ht="12.9" customHeight="1">
      <c r="A789" s="272">
        <v>45756</v>
      </c>
      <c r="B789" s="111" t="s">
        <v>2249</v>
      </c>
      <c r="C789" s="111" t="s">
        <v>2324</v>
      </c>
      <c r="D789" s="111" t="s">
        <v>2262</v>
      </c>
      <c r="E789" s="111"/>
      <c r="F789" s="151"/>
      <c r="G789" s="111"/>
      <c r="H789" s="111">
        <v>10</v>
      </c>
      <c r="I789" s="111">
        <v>10</v>
      </c>
      <c r="J789" s="118"/>
      <c r="K789" s="33"/>
      <c r="L789" s="44">
        <f t="shared" si="226"/>
        <v>0</v>
      </c>
      <c r="M789" s="33" t="str">
        <f t="shared" si="222"/>
        <v>45756Container q'ty</v>
      </c>
      <c r="N789" s="33" t="str">
        <f t="shared" si="223"/>
        <v xml:space="preserve">45756Pallet </v>
      </c>
      <c r="O789" s="39"/>
      <c r="P789" s="33" t="s">
        <v>202</v>
      </c>
      <c r="Q789" s="168" t="s">
        <v>2246</v>
      </c>
      <c r="R789" s="169"/>
      <c r="S789" s="39"/>
      <c r="T789" s="119" t="s">
        <v>2266</v>
      </c>
      <c r="U789" s="258"/>
      <c r="V789" s="262"/>
      <c r="W789" s="258">
        <f t="shared" si="224"/>
        <v>0</v>
      </c>
      <c r="X789" s="45"/>
      <c r="Y789" s="43"/>
      <c r="Z789" s="43"/>
      <c r="AA789" s="43"/>
      <c r="AB789" s="43"/>
      <c r="AC789" s="43"/>
    </row>
    <row r="790" spans="1:29" ht="12.9" customHeight="1">
      <c r="A790" s="272">
        <v>45756</v>
      </c>
      <c r="B790" s="111" t="s">
        <v>2249</v>
      </c>
      <c r="C790" s="111" t="s">
        <v>2325</v>
      </c>
      <c r="D790" s="111" t="s">
        <v>2263</v>
      </c>
      <c r="E790" s="111"/>
      <c r="F790" s="111">
        <v>1</v>
      </c>
      <c r="G790" s="111"/>
      <c r="H790" s="111">
        <v>20</v>
      </c>
      <c r="I790" s="111">
        <v>20</v>
      </c>
      <c r="J790" s="118"/>
      <c r="K790" s="33"/>
      <c r="L790" s="44">
        <f t="shared" si="226"/>
        <v>1</v>
      </c>
      <c r="M790" s="33" t="str">
        <f t="shared" si="222"/>
        <v>45756Container q'ty</v>
      </c>
      <c r="N790" s="33" t="str">
        <f t="shared" si="223"/>
        <v xml:space="preserve">45756Pallet </v>
      </c>
      <c r="O790" s="39">
        <v>20</v>
      </c>
      <c r="P790" s="33" t="s">
        <v>202</v>
      </c>
      <c r="Q790" s="168" t="s">
        <v>2257</v>
      </c>
      <c r="R790" s="169"/>
      <c r="S790" s="39"/>
      <c r="T790" s="119" t="s">
        <v>2266</v>
      </c>
      <c r="U790" s="258"/>
      <c r="V790" s="262"/>
      <c r="W790" s="258">
        <f t="shared" si="224"/>
        <v>0</v>
      </c>
      <c r="X790" s="45"/>
      <c r="Y790" s="43"/>
      <c r="Z790" s="43"/>
      <c r="AA790" s="43"/>
      <c r="AB790" s="43"/>
      <c r="AC790" s="43"/>
    </row>
    <row r="791" spans="1:29" ht="12.9" customHeight="1">
      <c r="A791" s="272">
        <v>45756</v>
      </c>
      <c r="B791" s="111" t="s">
        <v>2249</v>
      </c>
      <c r="C791" s="111" t="s">
        <v>2326</v>
      </c>
      <c r="D791" s="111" t="s">
        <v>2267</v>
      </c>
      <c r="E791" s="111"/>
      <c r="F791" s="111">
        <v>1</v>
      </c>
      <c r="G791" s="111"/>
      <c r="H791" s="111">
        <v>20</v>
      </c>
      <c r="I791" s="111">
        <v>20</v>
      </c>
      <c r="J791" s="118"/>
      <c r="K791" s="33"/>
      <c r="L791" s="44">
        <f t="shared" ref="L791:L797" si="227">SUM(E791:F791)</f>
        <v>1</v>
      </c>
      <c r="M791" s="33" t="str">
        <f t="shared" ref="M791:M797" si="228">A791&amp;$O$1</f>
        <v>45756Container q'ty</v>
      </c>
      <c r="N791" s="33" t="str">
        <f t="shared" ref="N791:N797" si="229">A791&amp;P791</f>
        <v xml:space="preserve">45756Pallet </v>
      </c>
      <c r="O791" s="39">
        <v>20</v>
      </c>
      <c r="P791" s="33" t="s">
        <v>202</v>
      </c>
      <c r="Q791" s="168" t="s">
        <v>2270</v>
      </c>
      <c r="R791" s="169"/>
      <c r="S791" s="39"/>
      <c r="T791" s="119" t="s">
        <v>2266</v>
      </c>
      <c r="U791" s="258"/>
      <c r="V791" s="262"/>
      <c r="W791" s="258">
        <f t="shared" ref="W791:W797" si="230">IFERROR(U791/V791,0)</f>
        <v>0</v>
      </c>
      <c r="X791" s="45"/>
      <c r="Y791" s="43"/>
      <c r="Z791" s="43"/>
      <c r="AA791" s="43"/>
      <c r="AB791" s="43"/>
      <c r="AC791" s="43"/>
    </row>
    <row r="792" spans="1:29" ht="12.9" customHeight="1">
      <c r="A792" s="272">
        <v>45756</v>
      </c>
      <c r="B792" s="111" t="s">
        <v>2249</v>
      </c>
      <c r="C792" s="111" t="s">
        <v>2327</v>
      </c>
      <c r="D792" s="111" t="s">
        <v>2268</v>
      </c>
      <c r="E792" s="111"/>
      <c r="F792" s="111">
        <v>1</v>
      </c>
      <c r="G792" s="111"/>
      <c r="H792" s="111">
        <v>12</v>
      </c>
      <c r="I792" s="111">
        <v>12</v>
      </c>
      <c r="J792" s="118"/>
      <c r="K792" s="33"/>
      <c r="L792" s="44">
        <f t="shared" si="227"/>
        <v>1</v>
      </c>
      <c r="M792" s="33" t="str">
        <f t="shared" si="228"/>
        <v>45756Container q'ty</v>
      </c>
      <c r="N792" s="33" t="str">
        <f t="shared" si="229"/>
        <v xml:space="preserve">45756Pallet </v>
      </c>
      <c r="O792" s="39">
        <v>20</v>
      </c>
      <c r="P792" s="33" t="s">
        <v>202</v>
      </c>
      <c r="Q792" s="168" t="s">
        <v>2244</v>
      </c>
      <c r="R792" s="169"/>
      <c r="S792" s="39"/>
      <c r="T792" s="119" t="s">
        <v>2266</v>
      </c>
      <c r="U792" s="258"/>
      <c r="V792" s="262"/>
      <c r="W792" s="258">
        <f t="shared" si="230"/>
        <v>0</v>
      </c>
      <c r="X792" s="45"/>
      <c r="Y792" s="43"/>
      <c r="Z792" s="43"/>
      <c r="AA792" s="43"/>
      <c r="AB792" s="43"/>
      <c r="AC792" s="43"/>
    </row>
    <row r="793" spans="1:29" ht="12.9" customHeight="1">
      <c r="A793" s="272">
        <v>45756</v>
      </c>
      <c r="B793" s="111" t="s">
        <v>2249</v>
      </c>
      <c r="C793" s="111" t="s">
        <v>2327</v>
      </c>
      <c r="D793" s="111" t="s">
        <v>2268</v>
      </c>
      <c r="E793" s="111"/>
      <c r="F793" s="151"/>
      <c r="G793" s="111"/>
      <c r="H793" s="111">
        <v>6</v>
      </c>
      <c r="I793" s="111">
        <v>6</v>
      </c>
      <c r="J793" s="118"/>
      <c r="K793" s="33"/>
      <c r="L793" s="44">
        <f t="shared" si="227"/>
        <v>0</v>
      </c>
      <c r="M793" s="33" t="str">
        <f t="shared" si="228"/>
        <v>45756Container q'ty</v>
      </c>
      <c r="N793" s="33" t="str">
        <f t="shared" si="229"/>
        <v xml:space="preserve">45756Pallet </v>
      </c>
      <c r="O793" s="39"/>
      <c r="P793" s="33" t="s">
        <v>202</v>
      </c>
      <c r="Q793" s="168" t="s">
        <v>2271</v>
      </c>
      <c r="R793" s="169"/>
      <c r="S793" s="39"/>
      <c r="T793" s="119" t="s">
        <v>2266</v>
      </c>
      <c r="U793" s="258"/>
      <c r="V793" s="262"/>
      <c r="W793" s="258">
        <f t="shared" si="230"/>
        <v>0</v>
      </c>
      <c r="X793" s="45"/>
      <c r="Y793" s="43"/>
      <c r="Z793" s="43"/>
      <c r="AA793" s="43"/>
      <c r="AB793" s="43"/>
      <c r="AC793" s="43"/>
    </row>
    <row r="794" spans="1:29" ht="12.9" customHeight="1">
      <c r="A794" s="272">
        <v>45756</v>
      </c>
      <c r="B794" s="111" t="s">
        <v>2249</v>
      </c>
      <c r="C794" s="111" t="s">
        <v>2327</v>
      </c>
      <c r="D794" s="111" t="s">
        <v>2268</v>
      </c>
      <c r="E794" s="111"/>
      <c r="F794" s="151"/>
      <c r="G794" s="111"/>
      <c r="H794" s="111">
        <v>2</v>
      </c>
      <c r="I794" s="111">
        <v>2</v>
      </c>
      <c r="J794" s="118"/>
      <c r="K794" s="33"/>
      <c r="L794" s="44">
        <f t="shared" si="227"/>
        <v>0</v>
      </c>
      <c r="M794" s="33" t="str">
        <f t="shared" si="228"/>
        <v>45756Container q'ty</v>
      </c>
      <c r="N794" s="33" t="str">
        <f t="shared" si="229"/>
        <v xml:space="preserve">45756Pallet </v>
      </c>
      <c r="O794" s="39"/>
      <c r="P794" s="33" t="s">
        <v>202</v>
      </c>
      <c r="Q794" s="168" t="s">
        <v>295</v>
      </c>
      <c r="R794" s="169"/>
      <c r="S794" s="39"/>
      <c r="T794" s="119" t="s">
        <v>2266</v>
      </c>
      <c r="U794" s="258"/>
      <c r="V794" s="262"/>
      <c r="W794" s="258">
        <f t="shared" si="230"/>
        <v>0</v>
      </c>
      <c r="X794" s="45"/>
      <c r="Y794" s="43"/>
      <c r="Z794" s="43"/>
      <c r="AA794" s="43"/>
      <c r="AB794" s="43"/>
      <c r="AC794" s="43"/>
    </row>
    <row r="795" spans="1:29" ht="12.9" customHeight="1">
      <c r="A795" s="272">
        <v>45756</v>
      </c>
      <c r="B795" s="111" t="s">
        <v>318</v>
      </c>
      <c r="C795" s="111" t="s">
        <v>2297</v>
      </c>
      <c r="D795" s="111" t="s">
        <v>2298</v>
      </c>
      <c r="E795" s="111">
        <v>1</v>
      </c>
      <c r="F795" s="111"/>
      <c r="G795" s="111"/>
      <c r="H795" s="111">
        <v>16</v>
      </c>
      <c r="I795" s="116"/>
      <c r="J795" s="118">
        <v>960</v>
      </c>
      <c r="K795" s="33"/>
      <c r="L795" s="44">
        <f t="shared" si="227"/>
        <v>1</v>
      </c>
      <c r="M795" s="33" t="str">
        <f t="shared" si="228"/>
        <v>45756Container q'ty</v>
      </c>
      <c r="N795" s="33" t="str">
        <f t="shared" si="229"/>
        <v xml:space="preserve">45756Pallet </v>
      </c>
      <c r="O795" s="39">
        <v>40</v>
      </c>
      <c r="P795" s="33" t="s">
        <v>202</v>
      </c>
      <c r="Q795" s="168" t="s">
        <v>279</v>
      </c>
      <c r="R795" s="169"/>
      <c r="S795" s="39"/>
      <c r="T795" s="119" t="s">
        <v>2292</v>
      </c>
      <c r="U795" s="258"/>
      <c r="V795" s="262"/>
      <c r="W795" s="258">
        <f t="shared" si="230"/>
        <v>0</v>
      </c>
      <c r="X795" s="45"/>
      <c r="Y795" s="43"/>
      <c r="Z795" s="43"/>
      <c r="AA795" s="43"/>
      <c r="AB795" s="43"/>
      <c r="AC795" s="43"/>
    </row>
    <row r="796" spans="1:29" ht="12.9" customHeight="1">
      <c r="A796" s="272">
        <v>45756</v>
      </c>
      <c r="B796" s="111" t="s">
        <v>3493</v>
      </c>
      <c r="C796" s="111" t="s">
        <v>2345</v>
      </c>
      <c r="D796" s="111" t="s">
        <v>2346</v>
      </c>
      <c r="E796" s="111">
        <v>1</v>
      </c>
      <c r="F796" s="111"/>
      <c r="G796" s="111"/>
      <c r="H796" s="111">
        <v>40</v>
      </c>
      <c r="I796" s="116"/>
      <c r="J796" s="118">
        <v>86400</v>
      </c>
      <c r="K796" s="33"/>
      <c r="L796" s="44">
        <f t="shared" si="227"/>
        <v>1</v>
      </c>
      <c r="M796" s="33" t="str">
        <f t="shared" si="228"/>
        <v>45756Container q'ty</v>
      </c>
      <c r="N796" s="33" t="str">
        <f t="shared" si="229"/>
        <v xml:space="preserve">45756Pallet </v>
      </c>
      <c r="O796" s="39">
        <v>40</v>
      </c>
      <c r="P796" s="33" t="s">
        <v>202</v>
      </c>
      <c r="Q796" s="168" t="s">
        <v>462</v>
      </c>
      <c r="R796" s="169"/>
      <c r="S796" s="39"/>
      <c r="T796" s="119" t="s">
        <v>2344</v>
      </c>
      <c r="U796" s="258"/>
      <c r="V796" s="262"/>
      <c r="W796" s="258">
        <f t="shared" si="230"/>
        <v>0</v>
      </c>
      <c r="X796" s="45" t="s">
        <v>2343</v>
      </c>
      <c r="Y796" s="43"/>
      <c r="Z796" s="43"/>
      <c r="AA796" s="43"/>
      <c r="AB796" s="43"/>
      <c r="AC796" s="43"/>
    </row>
    <row r="797" spans="1:29" ht="12.9" customHeight="1">
      <c r="A797" s="272">
        <v>45756</v>
      </c>
      <c r="B797" s="111" t="s">
        <v>662</v>
      </c>
      <c r="C797" s="111" t="s">
        <v>2330</v>
      </c>
      <c r="D797" s="111" t="s">
        <v>2331</v>
      </c>
      <c r="E797" s="111"/>
      <c r="F797" s="111">
        <v>1</v>
      </c>
      <c r="G797" s="111"/>
      <c r="H797" s="111">
        <v>20</v>
      </c>
      <c r="I797" s="116">
        <v>800</v>
      </c>
      <c r="J797" s="118"/>
      <c r="K797" s="33"/>
      <c r="L797" s="44">
        <f t="shared" si="227"/>
        <v>1</v>
      </c>
      <c r="M797" s="33" t="str">
        <f t="shared" si="228"/>
        <v>45756Container q'ty</v>
      </c>
      <c r="N797" s="33" t="str">
        <f t="shared" si="229"/>
        <v>45756bulk</v>
      </c>
      <c r="O797" s="39">
        <v>200</v>
      </c>
      <c r="P797" s="235" t="s">
        <v>201</v>
      </c>
      <c r="Q797" s="168" t="s">
        <v>1438</v>
      </c>
      <c r="R797" s="169"/>
      <c r="S797" s="39"/>
      <c r="T797" s="119" t="s">
        <v>2299</v>
      </c>
      <c r="U797" s="258">
        <v>16160</v>
      </c>
      <c r="V797" s="262">
        <v>800</v>
      </c>
      <c r="W797" s="258">
        <f t="shared" si="230"/>
        <v>20.2</v>
      </c>
      <c r="X797" s="45" t="s">
        <v>2300</v>
      </c>
      <c r="Y797" s="43" t="s">
        <v>2343</v>
      </c>
      <c r="Z797" s="43"/>
      <c r="AA797" s="43"/>
      <c r="AB797" s="43"/>
      <c r="AC797" s="43"/>
    </row>
    <row r="798" spans="1:29" ht="12.9" customHeight="1">
      <c r="A798" s="272">
        <v>45756</v>
      </c>
      <c r="B798" s="111" t="s">
        <v>3653</v>
      </c>
      <c r="C798" s="111" t="s">
        <v>2394</v>
      </c>
      <c r="D798" s="111" t="s">
        <v>2395</v>
      </c>
      <c r="E798" s="111"/>
      <c r="F798" s="111">
        <v>1</v>
      </c>
      <c r="G798" s="111"/>
      <c r="H798" s="111">
        <v>23</v>
      </c>
      <c r="I798" s="116">
        <v>920</v>
      </c>
      <c r="J798" s="118"/>
      <c r="K798" s="33"/>
      <c r="L798" s="44">
        <f>SUM(E798:F798)</f>
        <v>1</v>
      </c>
      <c r="M798" s="33" t="str">
        <f>A798&amp;$O$1</f>
        <v>45756Container q'ty</v>
      </c>
      <c r="N798" s="33" t="str">
        <f>A798&amp;P798</f>
        <v>45756bulk</v>
      </c>
      <c r="O798" s="39">
        <v>180</v>
      </c>
      <c r="P798" s="235" t="s">
        <v>201</v>
      </c>
      <c r="Q798" s="168" t="s">
        <v>1070</v>
      </c>
      <c r="R798" s="169"/>
      <c r="S798" s="39"/>
      <c r="T798" s="119" t="s">
        <v>2366</v>
      </c>
      <c r="U798" s="258"/>
      <c r="V798" s="262"/>
      <c r="W798" s="258">
        <f>IFERROR(U798/V798,0)</f>
        <v>0</v>
      </c>
      <c r="X798" s="45" t="s">
        <v>688</v>
      </c>
      <c r="Y798" s="43"/>
      <c r="Z798" s="43"/>
      <c r="AA798" s="43"/>
      <c r="AB798" s="43"/>
      <c r="AC798" s="43"/>
    </row>
    <row r="799" spans="1:29" ht="12.9" customHeight="1">
      <c r="A799" s="272">
        <v>45757</v>
      </c>
      <c r="B799" s="111" t="s">
        <v>195</v>
      </c>
      <c r="C799" s="111" t="s">
        <v>2291</v>
      </c>
      <c r="D799" s="111" t="s">
        <v>2237</v>
      </c>
      <c r="E799" s="111"/>
      <c r="F799" s="111">
        <v>1</v>
      </c>
      <c r="G799" s="111"/>
      <c r="H799" s="111">
        <v>8</v>
      </c>
      <c r="I799" s="111">
        <v>1159</v>
      </c>
      <c r="J799" s="118"/>
      <c r="K799" s="33"/>
      <c r="L799" s="44">
        <f t="shared" ref="L799:L809" si="231">SUM(E799:F799)</f>
        <v>1</v>
      </c>
      <c r="M799" s="33" t="str">
        <f t="shared" ref="M799:M809" si="232">A799&amp;$O$1</f>
        <v>45757Container q'ty</v>
      </c>
      <c r="N799" s="33" t="str">
        <f t="shared" ref="N799:N809" si="233">A799&amp;P799</f>
        <v xml:space="preserve">45757Pallet </v>
      </c>
      <c r="O799" s="39">
        <v>20</v>
      </c>
      <c r="P799" s="33" t="s">
        <v>202</v>
      </c>
      <c r="Q799" s="168" t="s">
        <v>2241</v>
      </c>
      <c r="R799" s="169"/>
      <c r="S799" s="39"/>
      <c r="T799" s="119" t="s">
        <v>2290</v>
      </c>
      <c r="U799" s="258"/>
      <c r="V799" s="262"/>
      <c r="W799" s="258">
        <f t="shared" ref="W799:W809" si="234">IFERROR(U799/V799,0)</f>
        <v>0</v>
      </c>
      <c r="X799" s="45"/>
      <c r="Y799" s="43"/>
      <c r="Z799" s="43"/>
      <c r="AA799" s="43"/>
      <c r="AB799" s="43"/>
      <c r="AC799" s="43"/>
    </row>
    <row r="800" spans="1:29" ht="12.9" customHeight="1">
      <c r="A800" s="272">
        <v>45757</v>
      </c>
      <c r="B800" s="111" t="s">
        <v>2249</v>
      </c>
      <c r="C800" s="111" t="s">
        <v>2291</v>
      </c>
      <c r="D800" s="111" t="s">
        <v>2237</v>
      </c>
      <c r="E800" s="111"/>
      <c r="F800" s="151"/>
      <c r="G800" s="111"/>
      <c r="H800" s="111">
        <v>10</v>
      </c>
      <c r="I800" s="111">
        <v>10</v>
      </c>
      <c r="J800" s="118"/>
      <c r="K800" s="33"/>
      <c r="L800" s="44">
        <f t="shared" si="231"/>
        <v>0</v>
      </c>
      <c r="M800" s="33" t="str">
        <f t="shared" si="232"/>
        <v>45757Container q'ty</v>
      </c>
      <c r="N800" s="33" t="str">
        <f t="shared" si="233"/>
        <v xml:space="preserve">45757Pallet </v>
      </c>
      <c r="O800" s="39"/>
      <c r="P800" s="33" t="s">
        <v>202</v>
      </c>
      <c r="Q800" s="168" t="s">
        <v>2242</v>
      </c>
      <c r="R800" s="169"/>
      <c r="S800" s="39"/>
      <c r="T800" s="119" t="s">
        <v>2247</v>
      </c>
      <c r="U800" s="258"/>
      <c r="V800" s="262"/>
      <c r="W800" s="258">
        <f t="shared" si="234"/>
        <v>0</v>
      </c>
      <c r="X800" s="45"/>
      <c r="Y800" s="43"/>
      <c r="Z800" s="43"/>
      <c r="AA800" s="43"/>
      <c r="AB800" s="43"/>
      <c r="AC800" s="43"/>
    </row>
    <row r="801" spans="1:29" ht="12.9" customHeight="1">
      <c r="A801" s="272">
        <v>45757</v>
      </c>
      <c r="B801" s="111" t="s">
        <v>2249</v>
      </c>
      <c r="C801" s="111" t="s">
        <v>2291</v>
      </c>
      <c r="D801" s="111" t="s">
        <v>2237</v>
      </c>
      <c r="E801" s="111"/>
      <c r="F801" s="151"/>
      <c r="G801" s="111"/>
      <c r="H801" s="111">
        <v>2</v>
      </c>
      <c r="I801" s="111">
        <v>2</v>
      </c>
      <c r="J801" s="118"/>
      <c r="K801" s="33"/>
      <c r="L801" s="44">
        <f t="shared" si="231"/>
        <v>0</v>
      </c>
      <c r="M801" s="33" t="str">
        <f t="shared" si="232"/>
        <v>45757Container q'ty</v>
      </c>
      <c r="N801" s="33" t="str">
        <f t="shared" si="233"/>
        <v xml:space="preserve">45757Pallet </v>
      </c>
      <c r="O801" s="39"/>
      <c r="P801" s="33" t="s">
        <v>202</v>
      </c>
      <c r="Q801" s="168" t="s">
        <v>1681</v>
      </c>
      <c r="R801" s="169"/>
      <c r="S801" s="39"/>
      <c r="T801" s="119" t="s">
        <v>2247</v>
      </c>
      <c r="U801" s="258"/>
      <c r="V801" s="262"/>
      <c r="W801" s="258">
        <f t="shared" si="234"/>
        <v>0</v>
      </c>
      <c r="X801" s="45"/>
      <c r="Y801" s="43"/>
      <c r="Z801" s="43"/>
      <c r="AA801" s="43"/>
      <c r="AB801" s="43"/>
      <c r="AC801" s="43"/>
    </row>
    <row r="802" spans="1:29" ht="12.9" customHeight="1">
      <c r="A802" s="272">
        <v>45757</v>
      </c>
      <c r="B802" s="111" t="s">
        <v>2249</v>
      </c>
      <c r="C802" s="111" t="s">
        <v>2332</v>
      </c>
      <c r="D802" s="111" t="s">
        <v>2253</v>
      </c>
      <c r="E802" s="111">
        <v>1</v>
      </c>
      <c r="F802" s="111"/>
      <c r="G802" s="111"/>
      <c r="H802" s="111">
        <v>10</v>
      </c>
      <c r="I802" s="111">
        <v>10</v>
      </c>
      <c r="J802" s="118"/>
      <c r="K802" s="33"/>
      <c r="L802" s="44">
        <f t="shared" si="231"/>
        <v>1</v>
      </c>
      <c r="M802" s="33" t="str">
        <f t="shared" si="232"/>
        <v>45757Container q'ty</v>
      </c>
      <c r="N802" s="33" t="str">
        <f t="shared" si="233"/>
        <v xml:space="preserve">45757Pallet </v>
      </c>
      <c r="O802" s="39">
        <v>20</v>
      </c>
      <c r="P802" s="33" t="s">
        <v>202</v>
      </c>
      <c r="Q802" s="168" t="s">
        <v>2258</v>
      </c>
      <c r="R802" s="169"/>
      <c r="S802" s="39"/>
      <c r="T802" s="119" t="s">
        <v>2260</v>
      </c>
      <c r="U802" s="258"/>
      <c r="V802" s="262"/>
      <c r="W802" s="258">
        <f t="shared" si="234"/>
        <v>0</v>
      </c>
      <c r="X802" s="45"/>
      <c r="Y802" s="43"/>
      <c r="Z802" s="43"/>
      <c r="AA802" s="43"/>
      <c r="AB802" s="43"/>
      <c r="AC802" s="43"/>
    </row>
    <row r="803" spans="1:29" ht="12.9" customHeight="1">
      <c r="A803" s="272">
        <v>45757</v>
      </c>
      <c r="B803" s="111" t="s">
        <v>2249</v>
      </c>
      <c r="C803" s="111" t="s">
        <v>2332</v>
      </c>
      <c r="D803" s="111" t="s">
        <v>2254</v>
      </c>
      <c r="E803" s="151"/>
      <c r="F803" s="111"/>
      <c r="G803" s="111"/>
      <c r="H803" s="111">
        <v>10</v>
      </c>
      <c r="I803" s="111">
        <v>10</v>
      </c>
      <c r="J803" s="118"/>
      <c r="K803" s="33"/>
      <c r="L803" s="44">
        <f t="shared" si="231"/>
        <v>0</v>
      </c>
      <c r="M803" s="33" t="str">
        <f t="shared" si="232"/>
        <v>45757Container q'ty</v>
      </c>
      <c r="N803" s="33" t="str">
        <f t="shared" si="233"/>
        <v xml:space="preserve">45757Pallet </v>
      </c>
      <c r="O803" s="39"/>
      <c r="P803" s="33" t="s">
        <v>202</v>
      </c>
      <c r="Q803" s="168" t="s">
        <v>2259</v>
      </c>
      <c r="R803" s="169"/>
      <c r="S803" s="39"/>
      <c r="T803" s="119" t="s">
        <v>2260</v>
      </c>
      <c r="U803" s="258"/>
      <c r="V803" s="262"/>
      <c r="W803" s="258">
        <f t="shared" si="234"/>
        <v>0</v>
      </c>
      <c r="X803" s="45"/>
      <c r="Y803" s="43"/>
      <c r="Z803" s="43"/>
      <c r="AA803" s="43"/>
      <c r="AB803" s="43"/>
      <c r="AC803" s="43"/>
    </row>
    <row r="804" spans="1:29" ht="12.9" customHeight="1">
      <c r="A804" s="272">
        <v>45757</v>
      </c>
      <c r="B804" s="111" t="s">
        <v>2249</v>
      </c>
      <c r="C804" s="111" t="s">
        <v>2333</v>
      </c>
      <c r="D804" s="111" t="s">
        <v>2269</v>
      </c>
      <c r="E804" s="111">
        <v>1</v>
      </c>
      <c r="F804" s="111"/>
      <c r="G804" s="111"/>
      <c r="H804" s="111">
        <v>12</v>
      </c>
      <c r="I804" s="116">
        <v>864</v>
      </c>
      <c r="J804" s="118"/>
      <c r="K804" s="33"/>
      <c r="L804" s="44">
        <f t="shared" si="231"/>
        <v>1</v>
      </c>
      <c r="M804" s="33" t="str">
        <f t="shared" si="232"/>
        <v>45757Container q'ty</v>
      </c>
      <c r="N804" s="33" t="str">
        <f t="shared" si="233"/>
        <v>45757bulk</v>
      </c>
      <c r="O804" s="39">
        <v>20</v>
      </c>
      <c r="P804" s="235" t="s">
        <v>201</v>
      </c>
      <c r="Q804" s="168" t="s">
        <v>2272</v>
      </c>
      <c r="R804" s="169"/>
      <c r="S804" s="39"/>
      <c r="T804" s="119" t="s">
        <v>2275</v>
      </c>
      <c r="U804" s="258">
        <v>13910.04</v>
      </c>
      <c r="V804" s="262">
        <v>2016</v>
      </c>
      <c r="W804" s="258">
        <f t="shared" si="234"/>
        <v>6.8998214285714292</v>
      </c>
      <c r="X804" s="45"/>
      <c r="Y804" s="43"/>
      <c r="Z804" s="43"/>
      <c r="AA804" s="43"/>
      <c r="AB804" s="43"/>
      <c r="AC804" s="43"/>
    </row>
    <row r="805" spans="1:29" ht="12.9" customHeight="1">
      <c r="A805" s="272">
        <v>45757</v>
      </c>
      <c r="B805" s="111" t="s">
        <v>2249</v>
      </c>
      <c r="C805" s="111" t="s">
        <v>2333</v>
      </c>
      <c r="D805" s="111" t="s">
        <v>2269</v>
      </c>
      <c r="E805" s="151"/>
      <c r="F805" s="111"/>
      <c r="G805" s="111"/>
      <c r="H805" s="111">
        <v>10</v>
      </c>
      <c r="I805" s="116">
        <v>720</v>
      </c>
      <c r="J805" s="118"/>
      <c r="K805" s="33"/>
      <c r="L805" s="44">
        <f t="shared" si="231"/>
        <v>0</v>
      </c>
      <c r="M805" s="33" t="str">
        <f t="shared" si="232"/>
        <v>45757Container q'ty</v>
      </c>
      <c r="N805" s="33" t="str">
        <f t="shared" si="233"/>
        <v>45757bulk</v>
      </c>
      <c r="O805" s="39"/>
      <c r="P805" s="235" t="s">
        <v>201</v>
      </c>
      <c r="Q805" s="168" t="s">
        <v>2273</v>
      </c>
      <c r="R805" s="169"/>
      <c r="S805" s="39"/>
      <c r="T805" s="119" t="s">
        <v>2275</v>
      </c>
      <c r="U805" s="258"/>
      <c r="V805" s="262"/>
      <c r="W805" s="258">
        <f t="shared" si="234"/>
        <v>0</v>
      </c>
      <c r="X805" s="45"/>
      <c r="Y805" s="43"/>
      <c r="Z805" s="43"/>
      <c r="AA805" s="43"/>
      <c r="AB805" s="43"/>
      <c r="AC805" s="43"/>
    </row>
    <row r="806" spans="1:29" ht="12.9" customHeight="1">
      <c r="A806" s="272">
        <v>45757</v>
      </c>
      <c r="B806" s="111" t="s">
        <v>2249</v>
      </c>
      <c r="C806" s="111" t="s">
        <v>2333</v>
      </c>
      <c r="D806" s="111" t="s">
        <v>2269</v>
      </c>
      <c r="E806" s="151"/>
      <c r="F806" s="111"/>
      <c r="G806" s="111"/>
      <c r="H806" s="111">
        <v>6</v>
      </c>
      <c r="I806" s="116">
        <v>432</v>
      </c>
      <c r="J806" s="118"/>
      <c r="K806" s="33"/>
      <c r="L806" s="44">
        <f t="shared" si="231"/>
        <v>0</v>
      </c>
      <c r="M806" s="33" t="str">
        <f t="shared" si="232"/>
        <v>45757Container q'ty</v>
      </c>
      <c r="N806" s="33" t="str">
        <f t="shared" si="233"/>
        <v>45757bulk</v>
      </c>
      <c r="O806" s="39"/>
      <c r="P806" s="235" t="s">
        <v>201</v>
      </c>
      <c r="Q806" s="168" t="s">
        <v>2274</v>
      </c>
      <c r="R806" s="169"/>
      <c r="S806" s="39"/>
      <c r="T806" s="119" t="s">
        <v>2275</v>
      </c>
      <c r="U806" s="258"/>
      <c r="V806" s="262"/>
      <c r="W806" s="258">
        <f t="shared" si="234"/>
        <v>0</v>
      </c>
      <c r="X806" s="45"/>
      <c r="Y806" s="43"/>
      <c r="Z806" s="43"/>
      <c r="AA806" s="43"/>
      <c r="AB806" s="43"/>
      <c r="AC806" s="43"/>
    </row>
    <row r="807" spans="1:29" ht="12.9" customHeight="1">
      <c r="A807" s="272">
        <v>45757</v>
      </c>
      <c r="B807" s="111" t="s">
        <v>195</v>
      </c>
      <c r="C807" s="111" t="s">
        <v>2397</v>
      </c>
      <c r="D807" s="111" t="s">
        <v>2351</v>
      </c>
      <c r="E807" s="111">
        <v>1</v>
      </c>
      <c r="F807" s="111"/>
      <c r="G807" s="111"/>
      <c r="H807" s="111">
        <v>10</v>
      </c>
      <c r="I807" s="111">
        <v>10</v>
      </c>
      <c r="J807" s="118"/>
      <c r="K807" s="33"/>
      <c r="L807" s="44">
        <f>SUM(E807:F807)</f>
        <v>1</v>
      </c>
      <c r="M807" s="33" t="str">
        <f>A807&amp;$O$1</f>
        <v>45757Container q'ty</v>
      </c>
      <c r="N807" s="33" t="str">
        <f>A807&amp;P807</f>
        <v xml:space="preserve">45757Pallet </v>
      </c>
      <c r="O807" s="39">
        <v>20</v>
      </c>
      <c r="P807" s="33" t="s">
        <v>202</v>
      </c>
      <c r="Q807" s="168" t="s">
        <v>2353</v>
      </c>
      <c r="R807" s="169"/>
      <c r="S807" s="39"/>
      <c r="T807" s="119" t="s">
        <v>2355</v>
      </c>
      <c r="U807" s="258"/>
      <c r="V807" s="262"/>
      <c r="W807" s="258">
        <f>IFERROR(U807/V807,0)</f>
        <v>0</v>
      </c>
      <c r="X807" s="45"/>
      <c r="Y807" s="43"/>
      <c r="Z807" s="43"/>
      <c r="AA807" s="43"/>
      <c r="AB807" s="43"/>
      <c r="AC807" s="43"/>
    </row>
    <row r="808" spans="1:29" ht="12.9" customHeight="1">
      <c r="A808" s="272">
        <v>45757</v>
      </c>
      <c r="B808" s="111" t="s">
        <v>195</v>
      </c>
      <c r="C808" s="111" t="s">
        <v>2397</v>
      </c>
      <c r="D808" s="111" t="s">
        <v>2352</v>
      </c>
      <c r="E808" s="151"/>
      <c r="F808" s="111"/>
      <c r="G808" s="111"/>
      <c r="H808" s="111">
        <v>10</v>
      </c>
      <c r="I808" s="111">
        <v>10</v>
      </c>
      <c r="J808" s="118"/>
      <c r="K808" s="33"/>
      <c r="L808" s="44">
        <f>SUM(E808:F808)</f>
        <v>0</v>
      </c>
      <c r="M808" s="33" t="str">
        <f>A808&amp;$O$1</f>
        <v>45757Container q'ty</v>
      </c>
      <c r="N808" s="33" t="str">
        <f>A808&amp;P808</f>
        <v xml:space="preserve">45757Pallet </v>
      </c>
      <c r="O808" s="39"/>
      <c r="P808" s="33" t="s">
        <v>202</v>
      </c>
      <c r="Q808" s="168" t="s">
        <v>2354</v>
      </c>
      <c r="R808" s="169"/>
      <c r="S808" s="39"/>
      <c r="T808" s="119" t="s">
        <v>2355</v>
      </c>
      <c r="U808" s="258"/>
      <c r="V808" s="262"/>
      <c r="W808" s="258">
        <f>IFERROR(U808/V808,0)</f>
        <v>0</v>
      </c>
      <c r="X808" s="45"/>
      <c r="Y808" s="43"/>
      <c r="Z808" s="43"/>
      <c r="AA808" s="43"/>
      <c r="AB808" s="43"/>
      <c r="AC808" s="43"/>
    </row>
    <row r="809" spans="1:29" ht="12.9" customHeight="1">
      <c r="A809" s="272">
        <v>45757</v>
      </c>
      <c r="B809" s="111" t="s">
        <v>220</v>
      </c>
      <c r="C809" s="170" t="s">
        <v>2399</v>
      </c>
      <c r="D809" s="190" t="s">
        <v>2400</v>
      </c>
      <c r="E809" s="111"/>
      <c r="F809" s="111">
        <v>1</v>
      </c>
      <c r="G809" s="111"/>
      <c r="H809" s="111">
        <v>0</v>
      </c>
      <c r="I809" s="111"/>
      <c r="J809" s="118">
        <v>225</v>
      </c>
      <c r="K809" s="33"/>
      <c r="L809" s="44">
        <f t="shared" si="231"/>
        <v>1</v>
      </c>
      <c r="M809" s="33" t="str">
        <f t="shared" si="232"/>
        <v>45757Container q'ty</v>
      </c>
      <c r="N809" s="33" t="str">
        <f t="shared" si="233"/>
        <v>45757bulk</v>
      </c>
      <c r="O809" s="39">
        <v>40</v>
      </c>
      <c r="P809" s="235" t="s">
        <v>201</v>
      </c>
      <c r="Q809" s="168" t="s">
        <v>221</v>
      </c>
      <c r="R809" s="169"/>
      <c r="S809" s="39"/>
      <c r="T809" s="119" t="s">
        <v>2398</v>
      </c>
      <c r="U809" s="258">
        <v>2250</v>
      </c>
      <c r="V809" s="262">
        <v>225</v>
      </c>
      <c r="W809" s="258">
        <f t="shared" si="234"/>
        <v>10</v>
      </c>
      <c r="X809" s="45"/>
      <c r="Y809" s="43"/>
      <c r="Z809" s="43"/>
      <c r="AA809" s="43"/>
      <c r="AB809" s="43"/>
      <c r="AC809" s="43"/>
    </row>
    <row r="810" spans="1:29" ht="12.9" customHeight="1">
      <c r="A810" s="272">
        <v>45757</v>
      </c>
      <c r="B810" s="111" t="s">
        <v>220</v>
      </c>
      <c r="C810" s="170" t="s">
        <v>2399</v>
      </c>
      <c r="D810" s="190" t="s">
        <v>2400</v>
      </c>
      <c r="E810" s="111"/>
      <c r="F810" s="151"/>
      <c r="G810" s="111"/>
      <c r="H810" s="111">
        <v>0</v>
      </c>
      <c r="I810" s="111"/>
      <c r="J810" s="118">
        <v>1</v>
      </c>
      <c r="K810" s="33"/>
      <c r="L810" s="44">
        <f>SUM(E810:F810)</f>
        <v>0</v>
      </c>
      <c r="M810" s="33" t="str">
        <f>A810&amp;$O$1</f>
        <v>45757Container q'ty</v>
      </c>
      <c r="N810" s="33" t="str">
        <f>A810&amp;P810</f>
        <v>45757bulk</v>
      </c>
      <c r="O810" s="39">
        <v>40</v>
      </c>
      <c r="P810" s="235" t="s">
        <v>201</v>
      </c>
      <c r="Q810" s="168" t="s">
        <v>221</v>
      </c>
      <c r="R810" s="169"/>
      <c r="S810" s="39"/>
      <c r="T810" s="119" t="s">
        <v>2401</v>
      </c>
      <c r="U810" s="258">
        <v>20</v>
      </c>
      <c r="V810" s="262">
        <v>1</v>
      </c>
      <c r="W810" s="258">
        <f>IFERROR(U810/V810,0)</f>
        <v>20</v>
      </c>
      <c r="X810" s="45"/>
      <c r="Y810" s="43"/>
      <c r="Z810" s="43"/>
      <c r="AA810" s="43"/>
      <c r="AB810" s="43"/>
      <c r="AC810" s="43"/>
    </row>
    <row r="811" spans="1:29" ht="12.9" customHeight="1">
      <c r="A811" s="272">
        <v>45758</v>
      </c>
      <c r="B811" s="111" t="s">
        <v>3501</v>
      </c>
      <c r="C811" s="111" t="s">
        <v>2445</v>
      </c>
      <c r="D811" s="111"/>
      <c r="E811" s="111"/>
      <c r="F811" s="111"/>
      <c r="G811" s="111">
        <v>1</v>
      </c>
      <c r="H811" s="111">
        <v>1</v>
      </c>
      <c r="I811" s="116"/>
      <c r="J811" s="118">
        <v>1</v>
      </c>
      <c r="K811" s="33"/>
      <c r="L811" s="44">
        <f>SUM(E811:F811)</f>
        <v>0</v>
      </c>
      <c r="M811" s="33" t="str">
        <f>A811&amp;$O$1</f>
        <v>45758Container q'ty</v>
      </c>
      <c r="N811" s="33" t="str">
        <f>A811&amp;P811</f>
        <v xml:space="preserve">45758Pallet </v>
      </c>
      <c r="O811" s="39">
        <v>5</v>
      </c>
      <c r="P811" s="33" t="s">
        <v>202</v>
      </c>
      <c r="Q811" s="168" t="s">
        <v>2446</v>
      </c>
      <c r="R811" s="169"/>
      <c r="S811" s="39"/>
      <c r="T811" s="119" t="s">
        <v>2447</v>
      </c>
      <c r="U811" s="258"/>
      <c r="V811" s="262"/>
      <c r="W811" s="258">
        <f>IFERROR(U811/V811,0)</f>
        <v>0</v>
      </c>
      <c r="X811" s="45"/>
      <c r="Y811" s="43" t="s">
        <v>2448</v>
      </c>
      <c r="Z811" s="43"/>
      <c r="AA811" s="43"/>
      <c r="AB811" s="43"/>
      <c r="AC811" s="43"/>
    </row>
    <row r="812" spans="1:29" ht="12.9" customHeight="1">
      <c r="A812" s="272">
        <v>45761</v>
      </c>
      <c r="B812" s="111" t="s">
        <v>195</v>
      </c>
      <c r="C812" s="111" t="s">
        <v>2441</v>
      </c>
      <c r="D812" s="111" t="s">
        <v>2402</v>
      </c>
      <c r="E812" s="111"/>
      <c r="F812" s="111">
        <v>1</v>
      </c>
      <c r="G812" s="111"/>
      <c r="H812" s="111">
        <v>20</v>
      </c>
      <c r="I812" s="111">
        <v>20</v>
      </c>
      <c r="J812" s="118"/>
      <c r="K812" s="33"/>
      <c r="L812" s="44">
        <f>SUM(E812:F812)</f>
        <v>1</v>
      </c>
      <c r="M812" s="33" t="str">
        <f t="shared" ref="M812:M830" si="235">A812&amp;$O$1</f>
        <v>45761Container q'ty</v>
      </c>
      <c r="N812" s="33" t="str">
        <f t="shared" ref="N812:N830" si="236">A812&amp;P812</f>
        <v xml:space="preserve">45761Pallet </v>
      </c>
      <c r="O812" s="39">
        <v>20</v>
      </c>
      <c r="P812" s="33" t="s">
        <v>202</v>
      </c>
      <c r="Q812" s="168" t="s">
        <v>2406</v>
      </c>
      <c r="R812" s="169"/>
      <c r="S812" s="39"/>
      <c r="T812" s="119" t="s">
        <v>2414</v>
      </c>
      <c r="U812" s="258"/>
      <c r="V812" s="262"/>
      <c r="W812" s="258">
        <f t="shared" ref="W812:W830" si="237">IFERROR(U812/V812,0)</f>
        <v>0</v>
      </c>
      <c r="X812" s="45"/>
      <c r="Y812" s="43"/>
      <c r="Z812" s="43"/>
      <c r="AA812" s="43"/>
      <c r="AB812" s="43"/>
      <c r="AC812" s="43"/>
    </row>
    <row r="813" spans="1:29" ht="12.9" customHeight="1">
      <c r="A813" s="272">
        <v>45761</v>
      </c>
      <c r="B813" s="111" t="s">
        <v>2415</v>
      </c>
      <c r="C813" s="111" t="s">
        <v>2442</v>
      </c>
      <c r="D813" s="111" t="s">
        <v>2403</v>
      </c>
      <c r="E813" s="111"/>
      <c r="F813" s="111">
        <v>1</v>
      </c>
      <c r="G813" s="111"/>
      <c r="H813" s="111">
        <v>13</v>
      </c>
      <c r="I813" s="111">
        <v>13</v>
      </c>
      <c r="J813" s="118"/>
      <c r="K813" s="33"/>
      <c r="L813" s="44">
        <f>SUM(E813:F813)</f>
        <v>1</v>
      </c>
      <c r="M813" s="33" t="str">
        <f t="shared" si="235"/>
        <v>45761Container q'ty</v>
      </c>
      <c r="N813" s="33" t="str">
        <f t="shared" si="236"/>
        <v xml:space="preserve">45761Pallet </v>
      </c>
      <c r="O813" s="39">
        <v>20</v>
      </c>
      <c r="P813" s="33" t="s">
        <v>202</v>
      </c>
      <c r="Q813" s="168" t="s">
        <v>2407</v>
      </c>
      <c r="R813" s="169"/>
      <c r="S813" s="39"/>
      <c r="T813" s="119" t="s">
        <v>2414</v>
      </c>
      <c r="U813" s="258"/>
      <c r="V813" s="262"/>
      <c r="W813" s="258">
        <f t="shared" si="237"/>
        <v>0</v>
      </c>
      <c r="X813" s="45"/>
      <c r="Y813" s="43"/>
      <c r="Z813" s="43"/>
      <c r="AA813" s="43"/>
      <c r="AB813" s="43"/>
      <c r="AC813" s="43"/>
    </row>
    <row r="814" spans="1:29" ht="12.9" customHeight="1">
      <c r="A814" s="272">
        <v>45761</v>
      </c>
      <c r="B814" s="111" t="s">
        <v>2415</v>
      </c>
      <c r="C814" s="111" t="s">
        <v>2442</v>
      </c>
      <c r="D814" s="111" t="s">
        <v>2403</v>
      </c>
      <c r="E814" s="111"/>
      <c r="F814" s="151"/>
      <c r="G814" s="111"/>
      <c r="H814" s="111">
        <v>3</v>
      </c>
      <c r="I814" s="111">
        <v>3</v>
      </c>
      <c r="J814" s="118"/>
      <c r="K814" s="33"/>
      <c r="L814" s="44">
        <f t="shared" ref="L814:L819" si="238">SUM(E814:F814)</f>
        <v>0</v>
      </c>
      <c r="M814" s="33" t="str">
        <f t="shared" si="235"/>
        <v>45761Container q'ty</v>
      </c>
      <c r="N814" s="33" t="str">
        <f t="shared" si="236"/>
        <v xml:space="preserve">45761Pallet </v>
      </c>
      <c r="O814" s="39"/>
      <c r="P814" s="33" t="s">
        <v>202</v>
      </c>
      <c r="Q814" s="168" t="s">
        <v>2408</v>
      </c>
      <c r="R814" s="169"/>
      <c r="S814" s="39"/>
      <c r="T814" s="119" t="s">
        <v>2414</v>
      </c>
      <c r="U814" s="258"/>
      <c r="V814" s="262"/>
      <c r="W814" s="258">
        <f t="shared" si="237"/>
        <v>0</v>
      </c>
      <c r="X814" s="45"/>
      <c r="Y814" s="43"/>
      <c r="Z814" s="43"/>
      <c r="AA814" s="43"/>
      <c r="AB814" s="43"/>
      <c r="AC814" s="43"/>
    </row>
    <row r="815" spans="1:29" ht="12.9" customHeight="1">
      <c r="A815" s="272">
        <v>45761</v>
      </c>
      <c r="B815" s="111" t="s">
        <v>2415</v>
      </c>
      <c r="C815" s="111" t="s">
        <v>2442</v>
      </c>
      <c r="D815" s="111" t="s">
        <v>2403</v>
      </c>
      <c r="E815" s="111"/>
      <c r="F815" s="151"/>
      <c r="G815" s="111"/>
      <c r="H815" s="111">
        <v>2</v>
      </c>
      <c r="I815" s="111">
        <v>2</v>
      </c>
      <c r="J815" s="118"/>
      <c r="K815" s="33"/>
      <c r="L815" s="44">
        <f t="shared" si="238"/>
        <v>0</v>
      </c>
      <c r="M815" s="33" t="str">
        <f t="shared" si="235"/>
        <v>45761Container q'ty</v>
      </c>
      <c r="N815" s="33" t="str">
        <f t="shared" si="236"/>
        <v xml:space="preserve">45761Pallet </v>
      </c>
      <c r="O815" s="39"/>
      <c r="P815" s="33" t="s">
        <v>202</v>
      </c>
      <c r="Q815" s="168" t="s">
        <v>2409</v>
      </c>
      <c r="R815" s="169"/>
      <c r="S815" s="39"/>
      <c r="T815" s="119" t="s">
        <v>2414</v>
      </c>
      <c r="U815" s="258"/>
      <c r="V815" s="262"/>
      <c r="W815" s="258">
        <f t="shared" si="237"/>
        <v>0</v>
      </c>
      <c r="X815" s="45"/>
      <c r="Y815" s="43"/>
      <c r="Z815" s="43"/>
      <c r="AA815" s="43"/>
      <c r="AB815" s="43"/>
      <c r="AC815" s="43"/>
    </row>
    <row r="816" spans="1:29" ht="12.9" customHeight="1">
      <c r="A816" s="272">
        <v>45761</v>
      </c>
      <c r="B816" s="111" t="s">
        <v>2415</v>
      </c>
      <c r="C816" s="111" t="s">
        <v>2442</v>
      </c>
      <c r="D816" s="111" t="s">
        <v>2403</v>
      </c>
      <c r="E816" s="111"/>
      <c r="F816" s="151"/>
      <c r="G816" s="111"/>
      <c r="H816" s="111">
        <v>2</v>
      </c>
      <c r="I816" s="111">
        <v>2</v>
      </c>
      <c r="J816" s="118"/>
      <c r="K816" s="33"/>
      <c r="L816" s="44">
        <f t="shared" si="238"/>
        <v>0</v>
      </c>
      <c r="M816" s="33" t="str">
        <f t="shared" si="235"/>
        <v>45761Container q'ty</v>
      </c>
      <c r="N816" s="33" t="str">
        <f t="shared" si="236"/>
        <v xml:space="preserve">45761Pallet </v>
      </c>
      <c r="O816" s="39"/>
      <c r="P816" s="33" t="s">
        <v>202</v>
      </c>
      <c r="Q816" s="168" t="s">
        <v>2410</v>
      </c>
      <c r="R816" s="169"/>
      <c r="S816" s="39"/>
      <c r="T816" s="119" t="s">
        <v>2414</v>
      </c>
      <c r="U816" s="258"/>
      <c r="V816" s="262"/>
      <c r="W816" s="258">
        <f t="shared" si="237"/>
        <v>0</v>
      </c>
      <c r="X816" s="45"/>
      <c r="Y816" s="43"/>
      <c r="Z816" s="43"/>
      <c r="AA816" s="43"/>
      <c r="AB816" s="43"/>
      <c r="AC816" s="43"/>
    </row>
    <row r="817" spans="1:29" ht="12.9" customHeight="1">
      <c r="A817" s="272">
        <v>45761</v>
      </c>
      <c r="B817" s="111" t="s">
        <v>2415</v>
      </c>
      <c r="C817" s="111" t="s">
        <v>2443</v>
      </c>
      <c r="D817" s="111" t="s">
        <v>2404</v>
      </c>
      <c r="E817" s="111"/>
      <c r="F817" s="111">
        <v>1</v>
      </c>
      <c r="G817" s="111"/>
      <c r="H817" s="111">
        <v>17</v>
      </c>
      <c r="I817" s="111">
        <v>17</v>
      </c>
      <c r="J817" s="118"/>
      <c r="K817" s="33"/>
      <c r="L817" s="44">
        <f t="shared" si="238"/>
        <v>1</v>
      </c>
      <c r="M817" s="33" t="str">
        <f t="shared" si="235"/>
        <v>45761Container q'ty</v>
      </c>
      <c r="N817" s="33" t="str">
        <f t="shared" si="236"/>
        <v xml:space="preserve">45761Pallet </v>
      </c>
      <c r="O817" s="39">
        <v>20</v>
      </c>
      <c r="P817" s="33" t="s">
        <v>202</v>
      </c>
      <c r="Q817" s="168" t="s">
        <v>2407</v>
      </c>
      <c r="R817" s="169"/>
      <c r="S817" s="39"/>
      <c r="T817" s="119" t="s">
        <v>2414</v>
      </c>
      <c r="U817" s="258"/>
      <c r="V817" s="262"/>
      <c r="W817" s="258">
        <f t="shared" si="237"/>
        <v>0</v>
      </c>
      <c r="X817" s="45"/>
      <c r="Y817" s="43"/>
      <c r="Z817" s="43"/>
      <c r="AA817" s="43"/>
      <c r="AB817" s="43"/>
      <c r="AC817" s="43"/>
    </row>
    <row r="818" spans="1:29" ht="12.9" customHeight="1">
      <c r="A818" s="272">
        <v>45761</v>
      </c>
      <c r="B818" s="111" t="s">
        <v>2415</v>
      </c>
      <c r="C818" s="111" t="s">
        <v>2443</v>
      </c>
      <c r="D818" s="111" t="s">
        <v>2404</v>
      </c>
      <c r="E818" s="111"/>
      <c r="F818" s="151"/>
      <c r="G818" s="111"/>
      <c r="H818" s="111">
        <v>2</v>
      </c>
      <c r="I818" s="111">
        <v>2</v>
      </c>
      <c r="J818" s="118"/>
      <c r="K818" s="33"/>
      <c r="L818" s="44">
        <f t="shared" si="238"/>
        <v>0</v>
      </c>
      <c r="M818" s="33" t="str">
        <f t="shared" si="235"/>
        <v>45761Container q'ty</v>
      </c>
      <c r="N818" s="33" t="str">
        <f t="shared" si="236"/>
        <v xml:space="preserve">45761Pallet </v>
      </c>
      <c r="O818" s="39"/>
      <c r="P818" s="33" t="s">
        <v>202</v>
      </c>
      <c r="Q818" s="168" t="s">
        <v>2411</v>
      </c>
      <c r="R818" s="169"/>
      <c r="S818" s="39"/>
      <c r="T818" s="119" t="s">
        <v>2414</v>
      </c>
      <c r="U818" s="258"/>
      <c r="V818" s="262"/>
      <c r="W818" s="258">
        <f t="shared" si="237"/>
        <v>0</v>
      </c>
      <c r="X818" s="45"/>
      <c r="Y818" s="43"/>
      <c r="Z818" s="43"/>
      <c r="AA818" s="43"/>
      <c r="AB818" s="43"/>
      <c r="AC818" s="43"/>
    </row>
    <row r="819" spans="1:29" ht="12.9" customHeight="1">
      <c r="A819" s="272">
        <v>45761</v>
      </c>
      <c r="B819" s="111" t="s">
        <v>2415</v>
      </c>
      <c r="C819" s="111" t="s">
        <v>2443</v>
      </c>
      <c r="D819" s="111" t="s">
        <v>2404</v>
      </c>
      <c r="E819" s="111"/>
      <c r="F819" s="151"/>
      <c r="G819" s="111"/>
      <c r="H819" s="111">
        <v>1</v>
      </c>
      <c r="I819" s="111">
        <v>1</v>
      </c>
      <c r="J819" s="118"/>
      <c r="K819" s="33"/>
      <c r="L819" s="44">
        <f t="shared" si="238"/>
        <v>0</v>
      </c>
      <c r="M819" s="33" t="str">
        <f t="shared" si="235"/>
        <v>45761Container q'ty</v>
      </c>
      <c r="N819" s="33" t="str">
        <f t="shared" si="236"/>
        <v xml:space="preserve">45761Pallet </v>
      </c>
      <c r="O819" s="39"/>
      <c r="P819" s="33" t="s">
        <v>202</v>
      </c>
      <c r="Q819" s="168" t="s">
        <v>2412</v>
      </c>
      <c r="R819" s="169"/>
      <c r="S819" s="39"/>
      <c r="T819" s="119" t="s">
        <v>2414</v>
      </c>
      <c r="U819" s="258"/>
      <c r="V819" s="262"/>
      <c r="W819" s="258">
        <f t="shared" si="237"/>
        <v>0</v>
      </c>
      <c r="X819" s="45"/>
      <c r="Y819" s="43"/>
      <c r="Z819" s="43"/>
      <c r="AA819" s="43"/>
      <c r="AB819" s="43"/>
      <c r="AC819" s="43"/>
    </row>
    <row r="820" spans="1:29" ht="12.9" customHeight="1">
      <c r="A820" s="272">
        <v>45761</v>
      </c>
      <c r="B820" s="111" t="s">
        <v>2415</v>
      </c>
      <c r="C820" s="111" t="s">
        <v>2444</v>
      </c>
      <c r="D820" s="111" t="s">
        <v>2405</v>
      </c>
      <c r="E820" s="111"/>
      <c r="F820" s="111">
        <v>1</v>
      </c>
      <c r="G820" s="111"/>
      <c r="H820" s="111">
        <v>20</v>
      </c>
      <c r="I820" s="111">
        <v>20</v>
      </c>
      <c r="J820" s="118"/>
      <c r="K820" s="33"/>
      <c r="L820" s="44">
        <f t="shared" ref="L820:L830" si="239">SUM(E820:F820)</f>
        <v>1</v>
      </c>
      <c r="M820" s="33" t="str">
        <f t="shared" si="235"/>
        <v>45761Container q'ty</v>
      </c>
      <c r="N820" s="33" t="str">
        <f t="shared" si="236"/>
        <v xml:space="preserve">45761Pallet </v>
      </c>
      <c r="O820" s="39">
        <v>20</v>
      </c>
      <c r="P820" s="33" t="s">
        <v>202</v>
      </c>
      <c r="Q820" s="168" t="s">
        <v>2407</v>
      </c>
      <c r="R820" s="169"/>
      <c r="S820" s="39"/>
      <c r="T820" s="119" t="s">
        <v>2414</v>
      </c>
      <c r="U820" s="258"/>
      <c r="V820" s="262"/>
      <c r="W820" s="258">
        <f t="shared" si="237"/>
        <v>0</v>
      </c>
      <c r="X820" s="45"/>
      <c r="Y820" s="43"/>
      <c r="Z820" s="43"/>
      <c r="AA820" s="43"/>
      <c r="AB820" s="43"/>
      <c r="AC820" s="43"/>
    </row>
    <row r="821" spans="1:29" ht="12.9" customHeight="1">
      <c r="A821" s="272">
        <v>45761</v>
      </c>
      <c r="B821" s="111" t="s">
        <v>151</v>
      </c>
      <c r="C821" s="111" t="s">
        <v>2449</v>
      </c>
      <c r="D821" s="111" t="s">
        <v>2459</v>
      </c>
      <c r="E821" s="111"/>
      <c r="F821" s="111">
        <v>1</v>
      </c>
      <c r="G821" s="111"/>
      <c r="H821" s="111">
        <v>22</v>
      </c>
      <c r="I821" s="116">
        <v>1540</v>
      </c>
      <c r="J821" s="118"/>
      <c r="K821" s="33"/>
      <c r="L821" s="44">
        <f t="shared" ref="L821:L826" si="240">SUM(E821:F821)</f>
        <v>1</v>
      </c>
      <c r="M821" s="33" t="str">
        <f t="shared" ref="M821:M826" si="241">A821&amp;$O$1</f>
        <v>45761Container q'ty</v>
      </c>
      <c r="N821" s="33" t="str">
        <f t="shared" ref="N821:N826" si="242">A821&amp;P821</f>
        <v>45761bulk</v>
      </c>
      <c r="O821" s="39">
        <v>180</v>
      </c>
      <c r="P821" s="235" t="s">
        <v>201</v>
      </c>
      <c r="Q821" s="168" t="s">
        <v>990</v>
      </c>
      <c r="R821" s="169"/>
      <c r="S821" s="39"/>
      <c r="T821" s="119" t="s">
        <v>2289</v>
      </c>
      <c r="U821" s="258">
        <v>233156</v>
      </c>
      <c r="V821" s="262">
        <v>15400</v>
      </c>
      <c r="W821" s="258">
        <f t="shared" ref="W821:W826" si="243">IFERROR(U821/V821,0)</f>
        <v>15.14</v>
      </c>
      <c r="X821" s="45" t="s">
        <v>2391</v>
      </c>
      <c r="Y821" s="43"/>
      <c r="Z821" s="43"/>
      <c r="AA821" s="43"/>
      <c r="AB821" s="43"/>
      <c r="AC821" s="43"/>
    </row>
    <row r="822" spans="1:29" ht="12.9" customHeight="1">
      <c r="A822" s="272">
        <v>45761</v>
      </c>
      <c r="B822" s="111" t="s">
        <v>151</v>
      </c>
      <c r="C822" s="111" t="s">
        <v>2450</v>
      </c>
      <c r="D822" s="111" t="s">
        <v>2460</v>
      </c>
      <c r="E822" s="111"/>
      <c r="F822" s="111">
        <v>1</v>
      </c>
      <c r="G822" s="111"/>
      <c r="H822" s="111">
        <v>22</v>
      </c>
      <c r="I822" s="116">
        <v>1540</v>
      </c>
      <c r="J822" s="118"/>
      <c r="K822" s="33"/>
      <c r="L822" s="44">
        <f t="shared" si="240"/>
        <v>1</v>
      </c>
      <c r="M822" s="33" t="str">
        <f t="shared" si="241"/>
        <v>45761Container q'ty</v>
      </c>
      <c r="N822" s="33" t="str">
        <f t="shared" si="242"/>
        <v>45761bulk</v>
      </c>
      <c r="O822" s="39">
        <v>180</v>
      </c>
      <c r="P822" s="235" t="s">
        <v>201</v>
      </c>
      <c r="Q822" s="168" t="s">
        <v>990</v>
      </c>
      <c r="R822" s="169"/>
      <c r="S822" s="39"/>
      <c r="T822" s="119" t="s">
        <v>2289</v>
      </c>
      <c r="U822" s="258"/>
      <c r="V822" s="262"/>
      <c r="W822" s="258">
        <f t="shared" si="243"/>
        <v>0</v>
      </c>
      <c r="X822" s="45" t="s">
        <v>2393</v>
      </c>
      <c r="Y822" s="43"/>
      <c r="Z822" s="43"/>
      <c r="AA822" s="43"/>
      <c r="AB822" s="43"/>
      <c r="AC822" s="43"/>
    </row>
    <row r="823" spans="1:29" ht="12.9" customHeight="1">
      <c r="A823" s="272">
        <v>45761</v>
      </c>
      <c r="B823" s="111" t="s">
        <v>151</v>
      </c>
      <c r="C823" s="111" t="s">
        <v>2451</v>
      </c>
      <c r="D823" s="111" t="s">
        <v>2461</v>
      </c>
      <c r="E823" s="111"/>
      <c r="F823" s="111">
        <v>1</v>
      </c>
      <c r="G823" s="111"/>
      <c r="H823" s="111">
        <v>22</v>
      </c>
      <c r="I823" s="116">
        <v>1540</v>
      </c>
      <c r="J823" s="118"/>
      <c r="K823" s="33"/>
      <c r="L823" s="44">
        <f t="shared" si="240"/>
        <v>1</v>
      </c>
      <c r="M823" s="33" t="str">
        <f t="shared" si="241"/>
        <v>45761Container q'ty</v>
      </c>
      <c r="N823" s="33" t="str">
        <f t="shared" si="242"/>
        <v>45761bulk</v>
      </c>
      <c r="O823" s="39">
        <v>180</v>
      </c>
      <c r="P823" s="235" t="s">
        <v>201</v>
      </c>
      <c r="Q823" s="168" t="s">
        <v>990</v>
      </c>
      <c r="R823" s="169"/>
      <c r="S823" s="39"/>
      <c r="T823" s="119" t="s">
        <v>2289</v>
      </c>
      <c r="U823" s="258"/>
      <c r="V823" s="262"/>
      <c r="W823" s="258">
        <f t="shared" si="243"/>
        <v>0</v>
      </c>
      <c r="X823" s="45" t="s">
        <v>2392</v>
      </c>
      <c r="Y823" s="43"/>
      <c r="Z823" s="43"/>
      <c r="AA823" s="43"/>
      <c r="AB823" s="43"/>
      <c r="AC823" s="43"/>
    </row>
    <row r="824" spans="1:29" ht="12.9" customHeight="1">
      <c r="A824" s="272">
        <v>45761</v>
      </c>
      <c r="B824" s="111" t="s">
        <v>151</v>
      </c>
      <c r="C824" s="111" t="s">
        <v>2452</v>
      </c>
      <c r="D824" s="111" t="s">
        <v>2462</v>
      </c>
      <c r="E824" s="111"/>
      <c r="F824" s="111">
        <v>1</v>
      </c>
      <c r="G824" s="111"/>
      <c r="H824" s="111">
        <v>22</v>
      </c>
      <c r="I824" s="116">
        <v>1540</v>
      </c>
      <c r="J824" s="118"/>
      <c r="K824" s="33"/>
      <c r="L824" s="44">
        <f t="shared" si="240"/>
        <v>1</v>
      </c>
      <c r="M824" s="33" t="str">
        <f t="shared" si="241"/>
        <v>45761Container q'ty</v>
      </c>
      <c r="N824" s="33" t="str">
        <f t="shared" si="242"/>
        <v>45761bulk</v>
      </c>
      <c r="O824" s="39">
        <v>180</v>
      </c>
      <c r="P824" s="235" t="s">
        <v>201</v>
      </c>
      <c r="Q824" s="168" t="s">
        <v>990</v>
      </c>
      <c r="R824" s="169"/>
      <c r="S824" s="39"/>
      <c r="T824" s="119" t="s">
        <v>2289</v>
      </c>
      <c r="U824" s="258"/>
      <c r="V824" s="262"/>
      <c r="W824" s="258">
        <f t="shared" si="243"/>
        <v>0</v>
      </c>
      <c r="X824" s="45"/>
      <c r="Y824" s="43"/>
      <c r="Z824" s="43"/>
      <c r="AA824" s="43"/>
      <c r="AB824" s="43"/>
      <c r="AC824" s="43"/>
    </row>
    <row r="825" spans="1:29" ht="12.9" customHeight="1">
      <c r="A825" s="272">
        <v>45761</v>
      </c>
      <c r="B825" s="111" t="s">
        <v>151</v>
      </c>
      <c r="C825" s="111" t="s">
        <v>2453</v>
      </c>
      <c r="D825" s="111" t="s">
        <v>2463</v>
      </c>
      <c r="E825" s="111"/>
      <c r="F825" s="111">
        <v>1</v>
      </c>
      <c r="G825" s="111"/>
      <c r="H825" s="111">
        <v>21</v>
      </c>
      <c r="I825" s="116">
        <v>1540</v>
      </c>
      <c r="J825" s="118"/>
      <c r="K825" s="33"/>
      <c r="L825" s="44">
        <f t="shared" si="240"/>
        <v>1</v>
      </c>
      <c r="M825" s="33" t="str">
        <f t="shared" si="241"/>
        <v>45761Container q'ty</v>
      </c>
      <c r="N825" s="33" t="str">
        <f t="shared" si="242"/>
        <v>45761bulk</v>
      </c>
      <c r="O825" s="39">
        <v>180</v>
      </c>
      <c r="P825" s="235" t="s">
        <v>201</v>
      </c>
      <c r="Q825" s="168" t="s">
        <v>990</v>
      </c>
      <c r="R825" s="169"/>
      <c r="S825" s="39"/>
      <c r="T825" s="119" t="s">
        <v>2289</v>
      </c>
      <c r="U825" s="258"/>
      <c r="V825" s="262"/>
      <c r="W825" s="258">
        <f t="shared" si="243"/>
        <v>0</v>
      </c>
      <c r="X825" s="45"/>
      <c r="Y825" s="43"/>
      <c r="Z825" s="43"/>
      <c r="AA825" s="43"/>
      <c r="AB825" s="43"/>
      <c r="AC825" s="43"/>
    </row>
    <row r="826" spans="1:29" ht="12.9" customHeight="1">
      <c r="A826" s="272">
        <v>45761</v>
      </c>
      <c r="B826" s="111" t="s">
        <v>151</v>
      </c>
      <c r="C826" s="111" t="s">
        <v>2454</v>
      </c>
      <c r="D826" s="111" t="s">
        <v>2464</v>
      </c>
      <c r="E826" s="111"/>
      <c r="F826" s="111">
        <v>1</v>
      </c>
      <c r="G826" s="111"/>
      <c r="H826" s="111">
        <v>21</v>
      </c>
      <c r="I826" s="116">
        <v>1540</v>
      </c>
      <c r="J826" s="118"/>
      <c r="K826" s="33"/>
      <c r="L826" s="44">
        <f t="shared" si="240"/>
        <v>1</v>
      </c>
      <c r="M826" s="33" t="str">
        <f t="shared" si="241"/>
        <v>45761Container q'ty</v>
      </c>
      <c r="N826" s="33" t="str">
        <f t="shared" si="242"/>
        <v>45761bulk</v>
      </c>
      <c r="O826" s="39">
        <v>180</v>
      </c>
      <c r="P826" s="235" t="s">
        <v>201</v>
      </c>
      <c r="Q826" s="168" t="s">
        <v>990</v>
      </c>
      <c r="R826" s="169"/>
      <c r="S826" s="39"/>
      <c r="T826" s="119" t="s">
        <v>2289</v>
      </c>
      <c r="U826" s="258"/>
      <c r="V826" s="262"/>
      <c r="W826" s="258">
        <f t="shared" si="243"/>
        <v>0</v>
      </c>
      <c r="X826" s="45"/>
      <c r="Y826" s="43"/>
      <c r="Z826" s="43"/>
      <c r="AA826" s="43"/>
      <c r="AB826" s="43"/>
      <c r="AC826" s="43"/>
    </row>
    <row r="827" spans="1:29" ht="12.9" customHeight="1">
      <c r="A827" s="272">
        <v>45762</v>
      </c>
      <c r="B827" s="111" t="s">
        <v>195</v>
      </c>
      <c r="C827" s="111" t="s">
        <v>2438</v>
      </c>
      <c r="D827" s="111" t="s">
        <v>2417</v>
      </c>
      <c r="E827" s="111"/>
      <c r="F827" s="111">
        <v>1</v>
      </c>
      <c r="G827" s="111"/>
      <c r="H827" s="111">
        <v>20</v>
      </c>
      <c r="I827" s="111">
        <v>20</v>
      </c>
      <c r="J827" s="118"/>
      <c r="K827" s="33"/>
      <c r="L827" s="44">
        <f t="shared" si="239"/>
        <v>1</v>
      </c>
      <c r="M827" s="33" t="str">
        <f t="shared" si="235"/>
        <v>45762Container q'ty</v>
      </c>
      <c r="N827" s="33" t="str">
        <f t="shared" si="236"/>
        <v xml:space="preserve">45762Pallet </v>
      </c>
      <c r="O827" s="39">
        <v>20</v>
      </c>
      <c r="P827" s="33" t="s">
        <v>202</v>
      </c>
      <c r="Q827" s="168" t="s">
        <v>2422</v>
      </c>
      <c r="R827" s="169"/>
      <c r="S827" s="39"/>
      <c r="T827" s="119" t="s">
        <v>2413</v>
      </c>
      <c r="U827" s="258"/>
      <c r="V827" s="262"/>
      <c r="W827" s="258">
        <f t="shared" si="237"/>
        <v>0</v>
      </c>
      <c r="X827" s="45"/>
      <c r="Y827" s="43"/>
      <c r="Z827" s="43"/>
      <c r="AA827" s="43"/>
      <c r="AB827" s="43"/>
      <c r="AC827" s="43"/>
    </row>
    <row r="828" spans="1:29" ht="12.9" customHeight="1">
      <c r="A828" s="272">
        <v>45762</v>
      </c>
      <c r="B828" s="111" t="s">
        <v>2415</v>
      </c>
      <c r="C828" s="111" t="s">
        <v>2439</v>
      </c>
      <c r="D828" s="111" t="s">
        <v>2418</v>
      </c>
      <c r="E828" s="111"/>
      <c r="F828" s="111">
        <v>1</v>
      </c>
      <c r="G828" s="111"/>
      <c r="H828" s="111">
        <v>20</v>
      </c>
      <c r="I828" s="111">
        <v>20</v>
      </c>
      <c r="J828" s="118"/>
      <c r="K828" s="33"/>
      <c r="L828" s="44">
        <f t="shared" si="239"/>
        <v>1</v>
      </c>
      <c r="M828" s="33" t="str">
        <f t="shared" si="235"/>
        <v>45762Container q'ty</v>
      </c>
      <c r="N828" s="33" t="str">
        <f t="shared" si="236"/>
        <v xml:space="preserve">45762Pallet </v>
      </c>
      <c r="O828" s="39">
        <v>20</v>
      </c>
      <c r="P828" s="33" t="s">
        <v>202</v>
      </c>
      <c r="Q828" s="168" t="s">
        <v>2422</v>
      </c>
      <c r="R828" s="169"/>
      <c r="S828" s="39"/>
      <c r="T828" s="119" t="s">
        <v>2413</v>
      </c>
      <c r="U828" s="258"/>
      <c r="V828" s="262"/>
      <c r="W828" s="258">
        <f t="shared" si="237"/>
        <v>0</v>
      </c>
      <c r="X828" s="45"/>
      <c r="Y828" s="43"/>
      <c r="Z828" s="43"/>
      <c r="AA828" s="43"/>
      <c r="AB828" s="43"/>
      <c r="AC828" s="43"/>
    </row>
    <row r="829" spans="1:29" ht="12.9" customHeight="1">
      <c r="A829" s="272">
        <v>45762</v>
      </c>
      <c r="B829" s="111" t="s">
        <v>2415</v>
      </c>
      <c r="C829" s="111" t="s">
        <v>2440</v>
      </c>
      <c r="D829" s="111" t="s">
        <v>2419</v>
      </c>
      <c r="E829" s="111"/>
      <c r="F829" s="111">
        <v>1</v>
      </c>
      <c r="G829" s="111"/>
      <c r="H829" s="111">
        <v>20</v>
      </c>
      <c r="I829" s="111">
        <v>20</v>
      </c>
      <c r="J829" s="118"/>
      <c r="K829" s="33"/>
      <c r="L829" s="44">
        <f t="shared" si="239"/>
        <v>1</v>
      </c>
      <c r="M829" s="33" t="str">
        <f t="shared" si="235"/>
        <v>45762Container q'ty</v>
      </c>
      <c r="N829" s="33" t="str">
        <f t="shared" si="236"/>
        <v xml:space="preserve">45762Pallet </v>
      </c>
      <c r="O829" s="39">
        <v>20</v>
      </c>
      <c r="P829" s="33" t="s">
        <v>202</v>
      </c>
      <c r="Q829" s="168" t="s">
        <v>2406</v>
      </c>
      <c r="R829" s="169"/>
      <c r="S829" s="39"/>
      <c r="T829" s="119" t="s">
        <v>2413</v>
      </c>
      <c r="U829" s="258"/>
      <c r="V829" s="262"/>
      <c r="W829" s="258">
        <f t="shared" si="237"/>
        <v>0</v>
      </c>
      <c r="X829" s="45"/>
      <c r="Y829" s="43"/>
      <c r="Z829" s="43"/>
      <c r="AA829" s="43"/>
      <c r="AB829" s="43"/>
      <c r="AC829" s="43"/>
    </row>
    <row r="830" spans="1:29" ht="12.9" customHeight="1">
      <c r="A830" s="272">
        <v>45762</v>
      </c>
      <c r="B830" s="111" t="s">
        <v>2415</v>
      </c>
      <c r="C830" s="111" t="s">
        <v>2484</v>
      </c>
      <c r="D830" s="111" t="s">
        <v>2416</v>
      </c>
      <c r="E830" s="111"/>
      <c r="F830" s="111">
        <v>1</v>
      </c>
      <c r="G830" s="111"/>
      <c r="H830" s="111">
        <v>10</v>
      </c>
      <c r="I830" s="111">
        <v>10</v>
      </c>
      <c r="J830" s="118"/>
      <c r="K830" s="33"/>
      <c r="L830" s="44">
        <f t="shared" si="239"/>
        <v>1</v>
      </c>
      <c r="M830" s="33" t="str">
        <f t="shared" si="235"/>
        <v>45762Container q'ty</v>
      </c>
      <c r="N830" s="33" t="str">
        <f t="shared" si="236"/>
        <v xml:space="preserve">45762Pallet </v>
      </c>
      <c r="O830" s="39">
        <v>20</v>
      </c>
      <c r="P830" s="33" t="s">
        <v>202</v>
      </c>
      <c r="Q830" s="168" t="s">
        <v>2420</v>
      </c>
      <c r="R830" s="169"/>
      <c r="S830" s="39"/>
      <c r="T830" s="119" t="s">
        <v>2483</v>
      </c>
      <c r="U830" s="258"/>
      <c r="V830" s="262"/>
      <c r="W830" s="258">
        <f t="shared" si="237"/>
        <v>0</v>
      </c>
      <c r="X830" s="45"/>
      <c r="Y830" s="43"/>
      <c r="Z830" s="43"/>
      <c r="AA830" s="43"/>
      <c r="AB830" s="43"/>
      <c r="AC830" s="43"/>
    </row>
    <row r="831" spans="1:29" ht="12.9" customHeight="1">
      <c r="A831" s="272">
        <v>45762</v>
      </c>
      <c r="B831" s="111" t="s">
        <v>2415</v>
      </c>
      <c r="C831" s="111" t="s">
        <v>2484</v>
      </c>
      <c r="D831" s="111" t="s">
        <v>2416</v>
      </c>
      <c r="E831" s="111"/>
      <c r="F831" s="151"/>
      <c r="G831" s="111"/>
      <c r="H831" s="111">
        <v>10</v>
      </c>
      <c r="I831" s="111">
        <v>10</v>
      </c>
      <c r="J831" s="118"/>
      <c r="K831" s="33"/>
      <c r="L831" s="44">
        <f>SUM(E831:F831)</f>
        <v>0</v>
      </c>
      <c r="M831" s="33" t="str">
        <f t="shared" ref="M831:M836" si="244">A831&amp;$O$1</f>
        <v>45762Container q'ty</v>
      </c>
      <c r="N831" s="33" t="str">
        <f t="shared" ref="N831:N836" si="245">A831&amp;P831</f>
        <v xml:space="preserve">45762Pallet </v>
      </c>
      <c r="O831" s="39"/>
      <c r="P831" s="33" t="s">
        <v>202</v>
      </c>
      <c r="Q831" s="168" t="s">
        <v>2421</v>
      </c>
      <c r="R831" s="169"/>
      <c r="S831" s="39"/>
      <c r="T831" s="119" t="s">
        <v>2423</v>
      </c>
      <c r="U831" s="258"/>
      <c r="V831" s="262"/>
      <c r="W831" s="258">
        <f t="shared" ref="W831:W836" si="246">IFERROR(U831/V831,0)</f>
        <v>0</v>
      </c>
      <c r="X831" s="45"/>
      <c r="Y831" s="43"/>
      <c r="Z831" s="43"/>
      <c r="AA831" s="43"/>
      <c r="AB831" s="43"/>
      <c r="AC831" s="43"/>
    </row>
    <row r="832" spans="1:29" ht="12.9" customHeight="1">
      <c r="A832" s="272">
        <v>45762</v>
      </c>
      <c r="B832" s="111" t="s">
        <v>151</v>
      </c>
      <c r="C832" s="111" t="s">
        <v>2455</v>
      </c>
      <c r="D832" s="111" t="s">
        <v>2465</v>
      </c>
      <c r="E832" s="111"/>
      <c r="F832" s="111">
        <v>1</v>
      </c>
      <c r="G832" s="111"/>
      <c r="H832" s="111">
        <v>21</v>
      </c>
      <c r="I832" s="116">
        <v>1540</v>
      </c>
      <c r="J832" s="118"/>
      <c r="K832" s="33"/>
      <c r="L832" s="44">
        <f>SUM(E832:F832)</f>
        <v>1</v>
      </c>
      <c r="M832" s="33" t="str">
        <f t="shared" si="244"/>
        <v>45762Container q'ty</v>
      </c>
      <c r="N832" s="33" t="str">
        <f t="shared" si="245"/>
        <v>45762bulk</v>
      </c>
      <c r="O832" s="39">
        <v>180</v>
      </c>
      <c r="P832" s="235" t="s">
        <v>201</v>
      </c>
      <c r="Q832" s="168" t="s">
        <v>990</v>
      </c>
      <c r="R832" s="169"/>
      <c r="S832" s="39"/>
      <c r="T832" s="119" t="s">
        <v>2289</v>
      </c>
      <c r="U832" s="258"/>
      <c r="V832" s="262"/>
      <c r="W832" s="258">
        <f t="shared" si="246"/>
        <v>0</v>
      </c>
      <c r="X832" s="45"/>
      <c r="Y832" s="43"/>
      <c r="Z832" s="43"/>
      <c r="AA832" s="43"/>
      <c r="AB832" s="43"/>
      <c r="AC832" s="43"/>
    </row>
    <row r="833" spans="1:29" ht="12.9" customHeight="1">
      <c r="A833" s="272">
        <v>45762</v>
      </c>
      <c r="B833" s="111" t="s">
        <v>151</v>
      </c>
      <c r="C833" s="111" t="s">
        <v>2456</v>
      </c>
      <c r="D833" s="111" t="s">
        <v>2466</v>
      </c>
      <c r="E833" s="111"/>
      <c r="F833" s="111">
        <v>1</v>
      </c>
      <c r="G833" s="111"/>
      <c r="H833" s="111">
        <v>21</v>
      </c>
      <c r="I833" s="116">
        <v>1540</v>
      </c>
      <c r="J833" s="118"/>
      <c r="K833" s="33"/>
      <c r="L833" s="44">
        <f>SUM(E833:F833)</f>
        <v>1</v>
      </c>
      <c r="M833" s="33" t="str">
        <f t="shared" si="244"/>
        <v>45762Container q'ty</v>
      </c>
      <c r="N833" s="33" t="str">
        <f t="shared" si="245"/>
        <v>45762bulk</v>
      </c>
      <c r="O833" s="39">
        <v>180</v>
      </c>
      <c r="P833" s="235" t="s">
        <v>201</v>
      </c>
      <c r="Q833" s="168" t="s">
        <v>990</v>
      </c>
      <c r="R833" s="169"/>
      <c r="S833" s="39"/>
      <c r="T833" s="119" t="s">
        <v>2289</v>
      </c>
      <c r="U833" s="258"/>
      <c r="V833" s="262"/>
      <c r="W833" s="258">
        <f t="shared" si="246"/>
        <v>0</v>
      </c>
      <c r="X833" s="45"/>
      <c r="Y833" s="43"/>
      <c r="Z833" s="43"/>
      <c r="AA833" s="43"/>
      <c r="AB833" s="43"/>
      <c r="AC833" s="43"/>
    </row>
    <row r="834" spans="1:29" ht="12.9" customHeight="1">
      <c r="A834" s="272">
        <v>45762</v>
      </c>
      <c r="B834" s="111" t="s">
        <v>151</v>
      </c>
      <c r="C834" s="111" t="s">
        <v>2457</v>
      </c>
      <c r="D834" s="111" t="s">
        <v>2467</v>
      </c>
      <c r="E834" s="111"/>
      <c r="F834" s="111">
        <v>1</v>
      </c>
      <c r="G834" s="111"/>
      <c r="H834" s="111">
        <v>21</v>
      </c>
      <c r="I834" s="116">
        <v>1540</v>
      </c>
      <c r="J834" s="118"/>
      <c r="K834" s="33"/>
      <c r="L834" s="44">
        <f>SUM(E834:F834)</f>
        <v>1</v>
      </c>
      <c r="M834" s="33" t="str">
        <f t="shared" si="244"/>
        <v>45762Container q'ty</v>
      </c>
      <c r="N834" s="33" t="str">
        <f t="shared" si="245"/>
        <v>45762bulk</v>
      </c>
      <c r="O834" s="39">
        <v>180</v>
      </c>
      <c r="P834" s="235" t="s">
        <v>201</v>
      </c>
      <c r="Q834" s="168" t="s">
        <v>990</v>
      </c>
      <c r="R834" s="169"/>
      <c r="S834" s="39"/>
      <c r="T834" s="119" t="s">
        <v>2289</v>
      </c>
      <c r="U834" s="258"/>
      <c r="V834" s="262"/>
      <c r="W834" s="258">
        <f t="shared" si="246"/>
        <v>0</v>
      </c>
      <c r="X834" s="45"/>
      <c r="Y834" s="43"/>
      <c r="Z834" s="43"/>
      <c r="AA834" s="43"/>
      <c r="AB834" s="43"/>
      <c r="AC834" s="43"/>
    </row>
    <row r="835" spans="1:29" ht="12.9" customHeight="1">
      <c r="A835" s="272">
        <v>45762</v>
      </c>
      <c r="B835" s="111" t="s">
        <v>151</v>
      </c>
      <c r="C835" s="111" t="s">
        <v>2458</v>
      </c>
      <c r="D835" s="111" t="s">
        <v>2468</v>
      </c>
      <c r="E835" s="111"/>
      <c r="F835" s="111">
        <v>1</v>
      </c>
      <c r="G835" s="111"/>
      <c r="H835" s="111">
        <v>21</v>
      </c>
      <c r="I835" s="116">
        <v>1540</v>
      </c>
      <c r="J835" s="118"/>
      <c r="K835" s="33"/>
      <c r="L835" s="44">
        <f>SUM(E835:F835)</f>
        <v>1</v>
      </c>
      <c r="M835" s="33" t="str">
        <f t="shared" si="244"/>
        <v>45762Container q'ty</v>
      </c>
      <c r="N835" s="33" t="str">
        <f t="shared" si="245"/>
        <v>45762bulk</v>
      </c>
      <c r="O835" s="39">
        <v>180</v>
      </c>
      <c r="P835" s="235" t="s">
        <v>201</v>
      </c>
      <c r="Q835" s="168" t="s">
        <v>990</v>
      </c>
      <c r="R835" s="169"/>
      <c r="S835" s="39"/>
      <c r="T835" s="119" t="s">
        <v>2289</v>
      </c>
      <c r="U835" s="258"/>
      <c r="V835" s="262"/>
      <c r="W835" s="258">
        <f t="shared" si="246"/>
        <v>0</v>
      </c>
      <c r="X835" s="45"/>
      <c r="Y835" s="43"/>
      <c r="Z835" s="43"/>
      <c r="AA835" s="43"/>
      <c r="AB835" s="43"/>
      <c r="AC835" s="43"/>
    </row>
    <row r="836" spans="1:29" ht="12.9" customHeight="1">
      <c r="A836" s="272">
        <v>45762</v>
      </c>
      <c r="B836" s="111" t="s">
        <v>242</v>
      </c>
      <c r="C836" s="111" t="s">
        <v>402</v>
      </c>
      <c r="D836" s="111"/>
      <c r="E836" s="111"/>
      <c r="F836" s="111"/>
      <c r="G836" s="111">
        <v>1</v>
      </c>
      <c r="H836" s="111">
        <v>5</v>
      </c>
      <c r="I836" s="184"/>
      <c r="J836" s="118">
        <v>5</v>
      </c>
      <c r="K836" s="33"/>
      <c r="L836" s="44">
        <f t="shared" ref="L836:L846" si="247">SUM(E836:F836)</f>
        <v>0</v>
      </c>
      <c r="M836" s="33" t="str">
        <f t="shared" si="244"/>
        <v>45762Container q'ty</v>
      </c>
      <c r="N836" s="33" t="str">
        <f t="shared" si="245"/>
        <v xml:space="preserve">45762Pallet </v>
      </c>
      <c r="O836" s="39">
        <v>5</v>
      </c>
      <c r="P836" s="33" t="s">
        <v>202</v>
      </c>
      <c r="Q836" s="168" t="s">
        <v>733</v>
      </c>
      <c r="R836" s="169"/>
      <c r="S836" s="39"/>
      <c r="T836" s="119" t="s">
        <v>2494</v>
      </c>
      <c r="U836" s="258"/>
      <c r="V836" s="262"/>
      <c r="W836" s="258">
        <f t="shared" si="246"/>
        <v>0</v>
      </c>
      <c r="X836" s="45"/>
      <c r="Y836" s="43"/>
      <c r="Z836" s="43"/>
      <c r="AA836" s="43"/>
      <c r="AB836" s="43"/>
      <c r="AC836" s="43"/>
    </row>
    <row r="837" spans="1:29" ht="12.9" customHeight="1">
      <c r="A837" s="272">
        <v>45763</v>
      </c>
      <c r="B837" s="111" t="s">
        <v>195</v>
      </c>
      <c r="C837" s="111" t="s">
        <v>2485</v>
      </c>
      <c r="D837" s="111" t="s">
        <v>2276</v>
      </c>
      <c r="E837" s="111"/>
      <c r="F837" s="111">
        <v>1</v>
      </c>
      <c r="G837" s="111"/>
      <c r="H837" s="111">
        <v>3</v>
      </c>
      <c r="I837" s="111">
        <v>3</v>
      </c>
      <c r="J837" s="118"/>
      <c r="K837" s="33"/>
      <c r="L837" s="44">
        <f t="shared" si="247"/>
        <v>1</v>
      </c>
      <c r="M837" s="33" t="str">
        <f t="shared" ref="M837:M842" si="248">A837&amp;$O$1</f>
        <v>45763Container q'ty</v>
      </c>
      <c r="N837" s="33" t="str">
        <f t="shared" ref="N837:N842" si="249">A837&amp;P837</f>
        <v xml:space="preserve">45763Pallet </v>
      </c>
      <c r="O837" s="39">
        <v>20</v>
      </c>
      <c r="P837" s="33" t="s">
        <v>202</v>
      </c>
      <c r="Q837" s="168" t="s">
        <v>2279</v>
      </c>
      <c r="R837" s="169"/>
      <c r="S837" s="39"/>
      <c r="T837" s="119" t="s">
        <v>2334</v>
      </c>
      <c r="U837" s="258"/>
      <c r="V837" s="262"/>
      <c r="W837" s="258">
        <f t="shared" ref="W837:W842" si="250">IFERROR(U837/V837,0)</f>
        <v>0</v>
      </c>
      <c r="X837" s="45"/>
      <c r="Y837" s="43"/>
      <c r="Z837" s="43"/>
      <c r="AA837" s="43"/>
      <c r="AB837" s="43"/>
      <c r="AC837" s="43"/>
    </row>
    <row r="838" spans="1:29" ht="12.9" customHeight="1">
      <c r="A838" s="272">
        <v>45763</v>
      </c>
      <c r="B838" s="111" t="s">
        <v>2249</v>
      </c>
      <c r="C838" s="111" t="s">
        <v>2485</v>
      </c>
      <c r="D838" s="111" t="s">
        <v>2276</v>
      </c>
      <c r="E838" s="111"/>
      <c r="F838" s="151"/>
      <c r="G838" s="111"/>
      <c r="H838" s="111">
        <v>7</v>
      </c>
      <c r="I838" s="111">
        <v>7</v>
      </c>
      <c r="J838" s="118"/>
      <c r="K838" s="33"/>
      <c r="L838" s="44">
        <f t="shared" si="247"/>
        <v>0</v>
      </c>
      <c r="M838" s="33" t="str">
        <f t="shared" si="248"/>
        <v>45763Container q'ty</v>
      </c>
      <c r="N838" s="33" t="str">
        <f t="shared" si="249"/>
        <v xml:space="preserve">45763Pallet </v>
      </c>
      <c r="O838" s="39"/>
      <c r="P838" s="33" t="s">
        <v>202</v>
      </c>
      <c r="Q838" s="168" t="s">
        <v>2280</v>
      </c>
      <c r="R838" s="169"/>
      <c r="S838" s="39"/>
      <c r="T838" s="119" t="s">
        <v>2284</v>
      </c>
      <c r="U838" s="258"/>
      <c r="V838" s="262"/>
      <c r="W838" s="258">
        <f t="shared" si="250"/>
        <v>0</v>
      </c>
      <c r="X838" s="45"/>
      <c r="Y838" s="43"/>
      <c r="Z838" s="43"/>
      <c r="AA838" s="43"/>
      <c r="AB838" s="43"/>
      <c r="AC838" s="43"/>
    </row>
    <row r="839" spans="1:29" ht="12.9" customHeight="1">
      <c r="A839" s="272">
        <v>45763</v>
      </c>
      <c r="B839" s="111" t="s">
        <v>2249</v>
      </c>
      <c r="C839" s="111" t="s">
        <v>2487</v>
      </c>
      <c r="D839" s="111" t="s">
        <v>2277</v>
      </c>
      <c r="E839" s="111"/>
      <c r="F839" s="111">
        <v>1</v>
      </c>
      <c r="G839" s="111"/>
      <c r="H839" s="111">
        <v>5</v>
      </c>
      <c r="I839" s="111">
        <v>5</v>
      </c>
      <c r="J839" s="118"/>
      <c r="K839" s="33"/>
      <c r="L839" s="44">
        <f t="shared" si="247"/>
        <v>1</v>
      </c>
      <c r="M839" s="33" t="str">
        <f t="shared" si="248"/>
        <v>45763Container q'ty</v>
      </c>
      <c r="N839" s="33" t="str">
        <f t="shared" si="249"/>
        <v xml:space="preserve">45763Pallet </v>
      </c>
      <c r="O839" s="39">
        <v>20</v>
      </c>
      <c r="P839" s="33" t="s">
        <v>202</v>
      </c>
      <c r="Q839" s="168" t="s">
        <v>2281</v>
      </c>
      <c r="R839" s="169"/>
      <c r="S839" s="39"/>
      <c r="T839" s="119" t="s">
        <v>2486</v>
      </c>
      <c r="U839" s="258"/>
      <c r="V839" s="262"/>
      <c r="W839" s="258">
        <f t="shared" si="250"/>
        <v>0</v>
      </c>
      <c r="X839" s="45"/>
      <c r="Y839" s="43"/>
      <c r="Z839" s="43"/>
      <c r="AA839" s="43"/>
      <c r="AB839" s="43"/>
      <c r="AC839" s="43"/>
    </row>
    <row r="840" spans="1:29" ht="12.9" customHeight="1">
      <c r="A840" s="272">
        <v>45763</v>
      </c>
      <c r="B840" s="111" t="s">
        <v>2249</v>
      </c>
      <c r="C840" s="111" t="s">
        <v>2487</v>
      </c>
      <c r="D840" s="111" t="s">
        <v>2277</v>
      </c>
      <c r="E840" s="111"/>
      <c r="F840" s="151"/>
      <c r="G840" s="111"/>
      <c r="H840" s="111">
        <v>5</v>
      </c>
      <c r="I840" s="111">
        <v>5</v>
      </c>
      <c r="J840" s="118"/>
      <c r="K840" s="33"/>
      <c r="L840" s="44">
        <f t="shared" si="247"/>
        <v>0</v>
      </c>
      <c r="M840" s="33" t="str">
        <f t="shared" si="248"/>
        <v>45763Container q'ty</v>
      </c>
      <c r="N840" s="33" t="str">
        <f t="shared" si="249"/>
        <v xml:space="preserve">45763Pallet </v>
      </c>
      <c r="O840" s="39"/>
      <c r="P840" s="33" t="s">
        <v>202</v>
      </c>
      <c r="Q840" s="168" t="s">
        <v>2282</v>
      </c>
      <c r="R840" s="169"/>
      <c r="S840" s="39"/>
      <c r="T840" s="119" t="s">
        <v>2285</v>
      </c>
      <c r="U840" s="258"/>
      <c r="V840" s="262"/>
      <c r="W840" s="258">
        <f t="shared" si="250"/>
        <v>0</v>
      </c>
      <c r="X840" s="45"/>
      <c r="Y840" s="43"/>
      <c r="Z840" s="43"/>
      <c r="AA840" s="43"/>
      <c r="AB840" s="43"/>
      <c r="AC840" s="43"/>
    </row>
    <row r="841" spans="1:29" ht="12.9" customHeight="1">
      <c r="A841" s="272">
        <v>45763</v>
      </c>
      <c r="B841" s="111" t="s">
        <v>2249</v>
      </c>
      <c r="C841" s="111" t="s">
        <v>2489</v>
      </c>
      <c r="D841" s="111" t="s">
        <v>2278</v>
      </c>
      <c r="E841" s="111"/>
      <c r="F841" s="111">
        <v>1</v>
      </c>
      <c r="G841" s="111"/>
      <c r="H841" s="111">
        <v>10</v>
      </c>
      <c r="I841" s="111">
        <v>10</v>
      </c>
      <c r="J841" s="118"/>
      <c r="K841" s="33"/>
      <c r="L841" s="44">
        <f t="shared" si="247"/>
        <v>1</v>
      </c>
      <c r="M841" s="33" t="str">
        <f t="shared" si="248"/>
        <v>45763Container q'ty</v>
      </c>
      <c r="N841" s="33" t="str">
        <f t="shared" si="249"/>
        <v xml:space="preserve">45763Pallet </v>
      </c>
      <c r="O841" s="39">
        <v>20</v>
      </c>
      <c r="P841" s="33" t="s">
        <v>202</v>
      </c>
      <c r="Q841" s="168" t="s">
        <v>2283</v>
      </c>
      <c r="R841" s="169"/>
      <c r="S841" s="39"/>
      <c r="T841" s="119" t="s">
        <v>2488</v>
      </c>
      <c r="U841" s="258"/>
      <c r="V841" s="262"/>
      <c r="W841" s="258">
        <f t="shared" si="250"/>
        <v>0</v>
      </c>
      <c r="X841" s="45"/>
      <c r="Y841" s="43"/>
      <c r="Z841" s="43"/>
      <c r="AA841" s="43"/>
      <c r="AB841" s="43"/>
      <c r="AC841" s="43"/>
    </row>
    <row r="842" spans="1:29" ht="12.9" customHeight="1">
      <c r="A842" s="272">
        <v>45763</v>
      </c>
      <c r="B842" s="111" t="s">
        <v>318</v>
      </c>
      <c r="C842" s="111" t="s">
        <v>2493</v>
      </c>
      <c r="D842" s="111">
        <v>5112460</v>
      </c>
      <c r="E842" s="111">
        <v>1</v>
      </c>
      <c r="F842" s="111"/>
      <c r="G842" s="111"/>
      <c r="H842" s="111">
        <v>18</v>
      </c>
      <c r="I842" s="116"/>
      <c r="J842" s="116">
        <v>990</v>
      </c>
      <c r="K842" s="33"/>
      <c r="L842" s="44">
        <f t="shared" si="247"/>
        <v>1</v>
      </c>
      <c r="M842" s="33" t="str">
        <f t="shared" si="248"/>
        <v>45763Container q'ty</v>
      </c>
      <c r="N842" s="33" t="str">
        <f t="shared" si="249"/>
        <v xml:space="preserve">45763Pallet </v>
      </c>
      <c r="O842" s="39">
        <v>40</v>
      </c>
      <c r="P842" s="33" t="s">
        <v>202</v>
      </c>
      <c r="Q842" s="168" t="s">
        <v>279</v>
      </c>
      <c r="R842" s="169"/>
      <c r="S842" s="39"/>
      <c r="T842" s="119" t="s">
        <v>2359</v>
      </c>
      <c r="U842" s="258"/>
      <c r="V842" s="262"/>
      <c r="W842" s="258">
        <f t="shared" si="250"/>
        <v>0</v>
      </c>
      <c r="X842" s="45" t="s">
        <v>556</v>
      </c>
      <c r="Y842" s="43"/>
      <c r="Z842" s="43"/>
      <c r="AA842" s="43"/>
      <c r="AB842" s="43"/>
      <c r="AC842" s="43"/>
    </row>
    <row r="843" spans="1:29" ht="12.9" customHeight="1">
      <c r="A843" s="272">
        <v>45763</v>
      </c>
      <c r="B843" s="111" t="s">
        <v>3497</v>
      </c>
      <c r="C843" s="111" t="s">
        <v>2303</v>
      </c>
      <c r="D843" s="111" t="s">
        <v>2335</v>
      </c>
      <c r="E843" s="111"/>
      <c r="F843" s="111">
        <v>1</v>
      </c>
      <c r="G843" s="111"/>
      <c r="H843" s="111">
        <v>18</v>
      </c>
      <c r="I843" s="111">
        <v>18</v>
      </c>
      <c r="J843" s="118"/>
      <c r="K843" s="33"/>
      <c r="L843" s="44">
        <f>SUM(E843:F843)</f>
        <v>1</v>
      </c>
      <c r="M843" s="33" t="str">
        <f t="shared" ref="M843:M853" si="251">A843&amp;$O$1</f>
        <v>45763Container q'ty</v>
      </c>
      <c r="N843" s="33" t="str">
        <f t="shared" ref="N843:N853" si="252">A843&amp;P843</f>
        <v xml:space="preserve">45763Pallet </v>
      </c>
      <c r="O843" s="39">
        <v>20</v>
      </c>
      <c r="P843" s="33" t="s">
        <v>202</v>
      </c>
      <c r="Q843" s="168" t="s">
        <v>831</v>
      </c>
      <c r="R843" s="169"/>
      <c r="S843" s="39"/>
      <c r="T843" s="119" t="s">
        <v>2302</v>
      </c>
      <c r="U843" s="258"/>
      <c r="V843" s="262"/>
      <c r="W843" s="258">
        <f t="shared" ref="W843:W857" si="253">IFERROR(U843/V843,0)</f>
        <v>0</v>
      </c>
      <c r="X843" s="45" t="s">
        <v>2505</v>
      </c>
      <c r="Y843" s="43"/>
      <c r="Z843" s="43"/>
      <c r="AA843" s="43"/>
      <c r="AB843" s="43"/>
      <c r="AC843" s="43"/>
    </row>
    <row r="844" spans="1:29" ht="12.9" customHeight="1">
      <c r="A844" s="272">
        <v>45763</v>
      </c>
      <c r="B844" s="111" t="s">
        <v>3497</v>
      </c>
      <c r="C844" s="111" t="s">
        <v>2303</v>
      </c>
      <c r="D844" s="111" t="s">
        <v>2335</v>
      </c>
      <c r="E844" s="111"/>
      <c r="F844" s="151"/>
      <c r="G844" s="111"/>
      <c r="H844" s="111">
        <v>0</v>
      </c>
      <c r="I844" s="111">
        <v>4</v>
      </c>
      <c r="J844" s="118"/>
      <c r="K844" s="33"/>
      <c r="L844" s="44">
        <f>SUM(E844:F844)</f>
        <v>0</v>
      </c>
      <c r="M844" s="33" t="str">
        <f t="shared" si="251"/>
        <v>45763Container q'ty</v>
      </c>
      <c r="N844" s="33" t="str">
        <f t="shared" si="252"/>
        <v xml:space="preserve">45763Pallet </v>
      </c>
      <c r="O844" s="39"/>
      <c r="P844" s="33" t="s">
        <v>202</v>
      </c>
      <c r="Q844" s="168" t="s">
        <v>1264</v>
      </c>
      <c r="R844" s="169"/>
      <c r="S844" s="39"/>
      <c r="T844" s="119" t="s">
        <v>2302</v>
      </c>
      <c r="U844" s="258"/>
      <c r="V844" s="262"/>
      <c r="W844" s="258">
        <f t="shared" si="253"/>
        <v>0</v>
      </c>
      <c r="X844" s="45" t="s">
        <v>2514</v>
      </c>
      <c r="Y844" s="43"/>
      <c r="Z844" s="43"/>
      <c r="AA844" s="43"/>
      <c r="AB844" s="43"/>
      <c r="AC844" s="43"/>
    </row>
    <row r="845" spans="1:29" ht="12.9" customHeight="1">
      <c r="A845" s="272">
        <v>45763</v>
      </c>
      <c r="B845" s="111" t="s">
        <v>3497</v>
      </c>
      <c r="C845" s="111" t="s">
        <v>2304</v>
      </c>
      <c r="D845" s="111" t="s">
        <v>2336</v>
      </c>
      <c r="E845" s="111"/>
      <c r="F845" s="111">
        <v>1</v>
      </c>
      <c r="G845" s="111"/>
      <c r="H845" s="111">
        <v>18</v>
      </c>
      <c r="I845" s="111">
        <v>18</v>
      </c>
      <c r="J845" s="118"/>
      <c r="K845" s="33"/>
      <c r="L845" s="44">
        <f>SUM(E845:F845)</f>
        <v>1</v>
      </c>
      <c r="M845" s="33" t="str">
        <f t="shared" si="251"/>
        <v>45763Container q'ty</v>
      </c>
      <c r="N845" s="33" t="str">
        <f t="shared" si="252"/>
        <v xml:space="preserve">45763Pallet </v>
      </c>
      <c r="O845" s="39">
        <v>20</v>
      </c>
      <c r="P845" s="33" t="s">
        <v>202</v>
      </c>
      <c r="Q845" s="168" t="s">
        <v>831</v>
      </c>
      <c r="R845" s="169"/>
      <c r="S845" s="39"/>
      <c r="T845" s="119" t="s">
        <v>2302</v>
      </c>
      <c r="U845" s="258"/>
      <c r="V845" s="262"/>
      <c r="W845" s="258">
        <f t="shared" si="253"/>
        <v>0</v>
      </c>
      <c r="X845" s="45" t="s">
        <v>2506</v>
      </c>
      <c r="Y845" s="281"/>
      <c r="Z845" s="43"/>
      <c r="AA845" s="43"/>
      <c r="AB845" s="43"/>
      <c r="AC845" s="43"/>
    </row>
    <row r="846" spans="1:29" ht="12.9" customHeight="1">
      <c r="A846" s="272">
        <v>45763</v>
      </c>
      <c r="B846" s="111" t="s">
        <v>242</v>
      </c>
      <c r="C846" s="111" t="s">
        <v>402</v>
      </c>
      <c r="D846" s="111"/>
      <c r="E846" s="111"/>
      <c r="F846" s="111"/>
      <c r="G846" s="111">
        <v>1</v>
      </c>
      <c r="H846" s="111">
        <v>5</v>
      </c>
      <c r="I846" s="184"/>
      <c r="J846" s="118">
        <v>5</v>
      </c>
      <c r="K846" s="33"/>
      <c r="L846" s="44">
        <f t="shared" si="247"/>
        <v>0</v>
      </c>
      <c r="M846" s="33" t="str">
        <f t="shared" si="251"/>
        <v>45763Container q'ty</v>
      </c>
      <c r="N846" s="33" t="str">
        <f t="shared" si="252"/>
        <v xml:space="preserve">45763Pallet </v>
      </c>
      <c r="O846" s="39">
        <v>5</v>
      </c>
      <c r="P846" s="33" t="s">
        <v>202</v>
      </c>
      <c r="Q846" s="168" t="s">
        <v>731</v>
      </c>
      <c r="R846" s="169"/>
      <c r="S846" s="39"/>
      <c r="T846" s="119" t="s">
        <v>2495</v>
      </c>
      <c r="U846" s="258"/>
      <c r="V846" s="262"/>
      <c r="W846" s="258">
        <f t="shared" si="253"/>
        <v>0</v>
      </c>
      <c r="X846" s="45"/>
      <c r="Y846" s="43"/>
      <c r="Z846" s="43"/>
      <c r="AA846" s="43"/>
      <c r="AB846" s="43"/>
      <c r="AC846" s="43"/>
    </row>
    <row r="847" spans="1:29" ht="12.9" customHeight="1">
      <c r="A847" s="272">
        <v>45764</v>
      </c>
      <c r="B847" s="111" t="s">
        <v>195</v>
      </c>
      <c r="C847" s="111" t="s">
        <v>2491</v>
      </c>
      <c r="D847" s="111" t="s">
        <v>2424</v>
      </c>
      <c r="E847" s="111"/>
      <c r="F847" s="111">
        <v>1</v>
      </c>
      <c r="G847" s="111"/>
      <c r="H847" s="111">
        <v>6</v>
      </c>
      <c r="I847" s="116">
        <v>180</v>
      </c>
      <c r="J847" s="118"/>
      <c r="K847" s="33"/>
      <c r="L847" s="44">
        <f t="shared" ref="L847:L853" si="254">SUM(E847:F847)</f>
        <v>1</v>
      </c>
      <c r="M847" s="33" t="str">
        <f t="shared" si="251"/>
        <v>45764Container q'ty</v>
      </c>
      <c r="N847" s="33" t="str">
        <f t="shared" si="252"/>
        <v>45764bulk</v>
      </c>
      <c r="O847" s="39">
        <v>70</v>
      </c>
      <c r="P847" s="235" t="s">
        <v>201</v>
      </c>
      <c r="Q847" s="168" t="s">
        <v>2426</v>
      </c>
      <c r="R847" s="169"/>
      <c r="S847" s="39"/>
      <c r="T847" s="119" t="s">
        <v>2490</v>
      </c>
      <c r="U847" s="258">
        <v>5060</v>
      </c>
      <c r="V847" s="262">
        <v>460</v>
      </c>
      <c r="W847" s="258">
        <f t="shared" si="253"/>
        <v>11</v>
      </c>
      <c r="X847" s="45"/>
      <c r="Y847" s="43"/>
      <c r="Z847" s="43"/>
      <c r="AA847" s="43"/>
      <c r="AB847" s="43"/>
      <c r="AC847" s="43"/>
    </row>
    <row r="848" spans="1:29" ht="12.9" customHeight="1">
      <c r="A848" s="272">
        <v>45764</v>
      </c>
      <c r="B848" s="111" t="s">
        <v>2415</v>
      </c>
      <c r="C848" s="111" t="s">
        <v>2491</v>
      </c>
      <c r="D848" s="111" t="s">
        <v>2424</v>
      </c>
      <c r="E848" s="111"/>
      <c r="F848" s="151"/>
      <c r="G848" s="111"/>
      <c r="H848" s="111">
        <v>8</v>
      </c>
      <c r="I848" s="116">
        <v>280</v>
      </c>
      <c r="J848" s="118"/>
      <c r="K848" s="33"/>
      <c r="L848" s="44">
        <f t="shared" si="254"/>
        <v>0</v>
      </c>
      <c r="M848" s="33" t="str">
        <f t="shared" si="251"/>
        <v>45764Container q'ty</v>
      </c>
      <c r="N848" s="33" t="str">
        <f t="shared" si="252"/>
        <v>45764bulk</v>
      </c>
      <c r="O848" s="39"/>
      <c r="P848" s="235" t="s">
        <v>201</v>
      </c>
      <c r="Q848" s="168" t="s">
        <v>2427</v>
      </c>
      <c r="R848" s="169"/>
      <c r="S848" s="39"/>
      <c r="T848" s="119" t="s">
        <v>2431</v>
      </c>
      <c r="U848" s="258"/>
      <c r="V848" s="262"/>
      <c r="W848" s="258">
        <f t="shared" si="253"/>
        <v>0</v>
      </c>
      <c r="X848" s="45"/>
      <c r="Y848" s="43"/>
      <c r="Z848" s="43"/>
      <c r="AA848" s="43"/>
      <c r="AB848" s="43"/>
      <c r="AC848" s="43"/>
    </row>
    <row r="849" spans="1:29" ht="12.9" customHeight="1">
      <c r="A849" s="272">
        <v>45764</v>
      </c>
      <c r="B849" s="111" t="s">
        <v>2415</v>
      </c>
      <c r="C849" s="111" t="s">
        <v>2507</v>
      </c>
      <c r="D849" s="111" t="s">
        <v>2425</v>
      </c>
      <c r="E849" s="111"/>
      <c r="F849" s="111">
        <v>1</v>
      </c>
      <c r="G849" s="111"/>
      <c r="H849" s="111">
        <v>2</v>
      </c>
      <c r="I849" s="111">
        <v>2</v>
      </c>
      <c r="J849" s="118"/>
      <c r="K849" s="33"/>
      <c r="L849" s="44">
        <f t="shared" si="254"/>
        <v>1</v>
      </c>
      <c r="M849" s="33" t="str">
        <f t="shared" si="251"/>
        <v>45764Container q'ty</v>
      </c>
      <c r="N849" s="33" t="str">
        <f t="shared" si="252"/>
        <v xml:space="preserve">45764Pallet </v>
      </c>
      <c r="O849" s="39">
        <v>20</v>
      </c>
      <c r="P849" s="33" t="s">
        <v>202</v>
      </c>
      <c r="Q849" s="168" t="s">
        <v>2428</v>
      </c>
      <c r="R849" s="169"/>
      <c r="S849" s="39"/>
      <c r="T849" s="119" t="s">
        <v>2492</v>
      </c>
      <c r="U849" s="258"/>
      <c r="V849" s="262"/>
      <c r="W849" s="258">
        <f t="shared" si="253"/>
        <v>0</v>
      </c>
      <c r="X849" s="45"/>
      <c r="Y849" s="43"/>
      <c r="Z849" s="43"/>
      <c r="AA849" s="43"/>
      <c r="AB849" s="43"/>
      <c r="AC849" s="43"/>
    </row>
    <row r="850" spans="1:29" ht="12.9" customHeight="1">
      <c r="A850" s="272">
        <v>45764</v>
      </c>
      <c r="B850" s="111" t="s">
        <v>2415</v>
      </c>
      <c r="C850" s="111" t="s">
        <v>2507</v>
      </c>
      <c r="D850" s="111" t="s">
        <v>2425</v>
      </c>
      <c r="E850" s="111"/>
      <c r="F850" s="151"/>
      <c r="G850" s="111"/>
      <c r="H850" s="111">
        <v>2</v>
      </c>
      <c r="I850" s="111">
        <v>2</v>
      </c>
      <c r="J850" s="118"/>
      <c r="K850" s="33"/>
      <c r="L850" s="44">
        <f t="shared" si="254"/>
        <v>0</v>
      </c>
      <c r="M850" s="33" t="str">
        <f t="shared" si="251"/>
        <v>45764Container q'ty</v>
      </c>
      <c r="N850" s="33" t="str">
        <f t="shared" si="252"/>
        <v xml:space="preserve">45764Pallet </v>
      </c>
      <c r="O850" s="39"/>
      <c r="P850" s="33" t="s">
        <v>202</v>
      </c>
      <c r="Q850" s="168" t="s">
        <v>2429</v>
      </c>
      <c r="R850" s="169"/>
      <c r="S850" s="39"/>
      <c r="T850" s="119" t="s">
        <v>2432</v>
      </c>
      <c r="U850" s="258"/>
      <c r="V850" s="262"/>
      <c r="W850" s="258">
        <f t="shared" si="253"/>
        <v>0</v>
      </c>
      <c r="X850" s="45"/>
      <c r="Y850" s="43"/>
      <c r="Z850" s="43"/>
      <c r="AA850" s="43"/>
      <c r="AB850" s="43"/>
      <c r="AC850" s="43"/>
    </row>
    <row r="851" spans="1:29" ht="12.9" customHeight="1">
      <c r="A851" s="272">
        <v>45764</v>
      </c>
      <c r="B851" s="111" t="s">
        <v>2415</v>
      </c>
      <c r="C851" s="111" t="s">
        <v>2507</v>
      </c>
      <c r="D851" s="111" t="s">
        <v>2425</v>
      </c>
      <c r="E851" s="111"/>
      <c r="F851" s="151"/>
      <c r="G851" s="111"/>
      <c r="H851" s="111">
        <v>12</v>
      </c>
      <c r="I851" s="111">
        <v>12</v>
      </c>
      <c r="J851" s="118"/>
      <c r="K851" s="33"/>
      <c r="L851" s="44">
        <f t="shared" si="254"/>
        <v>0</v>
      </c>
      <c r="M851" s="33" t="str">
        <f t="shared" si="251"/>
        <v>45764Container q'ty</v>
      </c>
      <c r="N851" s="33" t="str">
        <f t="shared" si="252"/>
        <v xml:space="preserve">45764Pallet </v>
      </c>
      <c r="O851" s="39"/>
      <c r="P851" s="33" t="s">
        <v>202</v>
      </c>
      <c r="Q851" s="168" t="s">
        <v>2430</v>
      </c>
      <c r="R851" s="169"/>
      <c r="S851" s="39"/>
      <c r="T851" s="119" t="s">
        <v>2432</v>
      </c>
      <c r="U851" s="258"/>
      <c r="V851" s="262"/>
      <c r="W851" s="258">
        <f t="shared" si="253"/>
        <v>0</v>
      </c>
      <c r="X851" s="45"/>
      <c r="Y851" s="43"/>
      <c r="Z851" s="43"/>
      <c r="AA851" s="43"/>
      <c r="AB851" s="43"/>
      <c r="AC851" s="43"/>
    </row>
    <row r="852" spans="1:29" ht="12.9" customHeight="1">
      <c r="A852" s="272">
        <v>45764</v>
      </c>
      <c r="B852" s="111" t="s">
        <v>2415</v>
      </c>
      <c r="C852" s="111" t="s">
        <v>2508</v>
      </c>
      <c r="D852" s="111" t="s">
        <v>2433</v>
      </c>
      <c r="E852" s="111"/>
      <c r="F852" s="111">
        <v>1</v>
      </c>
      <c r="G852" s="111"/>
      <c r="H852" s="111">
        <v>20</v>
      </c>
      <c r="I852" s="111">
        <v>20</v>
      </c>
      <c r="J852" s="118"/>
      <c r="K852" s="33"/>
      <c r="L852" s="44">
        <f t="shared" si="254"/>
        <v>1</v>
      </c>
      <c r="M852" s="33" t="str">
        <f t="shared" si="251"/>
        <v>45764Container q'ty</v>
      </c>
      <c r="N852" s="33" t="str">
        <f t="shared" si="252"/>
        <v xml:space="preserve">45764Pallet </v>
      </c>
      <c r="O852" s="39">
        <v>20</v>
      </c>
      <c r="P852" s="33" t="s">
        <v>202</v>
      </c>
      <c r="Q852" s="168" t="s">
        <v>2436</v>
      </c>
      <c r="R852" s="169"/>
      <c r="S852" s="39"/>
      <c r="T852" s="119" t="s">
        <v>2437</v>
      </c>
      <c r="U852" s="258"/>
      <c r="V852" s="262"/>
      <c r="W852" s="258">
        <f t="shared" si="253"/>
        <v>0</v>
      </c>
      <c r="X852" s="45"/>
      <c r="Y852" s="43"/>
      <c r="Z852" s="43"/>
      <c r="AA852" s="43"/>
      <c r="AB852" s="43"/>
      <c r="AC852" s="43"/>
    </row>
    <row r="853" spans="1:29" ht="12.9" customHeight="1">
      <c r="A853" s="272">
        <v>45764</v>
      </c>
      <c r="B853" s="111" t="s">
        <v>151</v>
      </c>
      <c r="C853" s="111" t="s">
        <v>2516</v>
      </c>
      <c r="D853" s="111" t="s">
        <v>2517</v>
      </c>
      <c r="E853" s="111">
        <v>1</v>
      </c>
      <c r="F853" s="111"/>
      <c r="G853" s="111"/>
      <c r="H853" s="111">
        <v>56</v>
      </c>
      <c r="I853" s="116">
        <v>672</v>
      </c>
      <c r="J853" s="118"/>
      <c r="K853" s="33"/>
      <c r="L853" s="44">
        <f t="shared" si="254"/>
        <v>1</v>
      </c>
      <c r="M853" s="33" t="str">
        <f t="shared" si="251"/>
        <v>45764Container q'ty</v>
      </c>
      <c r="N853" s="33" t="str">
        <f t="shared" si="252"/>
        <v>45764bulk</v>
      </c>
      <c r="O853" s="39">
        <v>180</v>
      </c>
      <c r="P853" s="235" t="s">
        <v>201</v>
      </c>
      <c r="Q853" s="168" t="s">
        <v>1719</v>
      </c>
      <c r="R853" s="169"/>
      <c r="S853" s="39"/>
      <c r="T853" s="119" t="s">
        <v>2497</v>
      </c>
      <c r="U853" s="258">
        <v>3428</v>
      </c>
      <c r="V853" s="262">
        <v>672</v>
      </c>
      <c r="W853" s="258">
        <f t="shared" si="253"/>
        <v>5.1011904761904763</v>
      </c>
      <c r="X853" s="45" t="s">
        <v>2515</v>
      </c>
      <c r="Y853" s="43"/>
      <c r="Z853" s="43"/>
      <c r="AA853" s="43"/>
      <c r="AB853" s="43"/>
      <c r="AC853" s="43"/>
    </row>
    <row r="854" spans="1:29" ht="12.9" customHeight="1">
      <c r="A854" s="272">
        <v>45764</v>
      </c>
      <c r="B854" s="111" t="s">
        <v>318</v>
      </c>
      <c r="C854" s="111" t="s">
        <v>2509</v>
      </c>
      <c r="D854" s="111">
        <v>710304</v>
      </c>
      <c r="E854" s="111">
        <v>1</v>
      </c>
      <c r="F854" s="111"/>
      <c r="G854" s="111"/>
      <c r="H854" s="111">
        <v>18</v>
      </c>
      <c r="I854" s="116"/>
      <c r="J854" s="116">
        <v>990</v>
      </c>
      <c r="K854" s="33"/>
      <c r="L854" s="44">
        <f t="shared" ref="L854:L866" si="255">SUM(E854:F854)</f>
        <v>1</v>
      </c>
      <c r="M854" s="33" t="str">
        <f t="shared" ref="M854:M866" si="256">A854&amp;$O$1</f>
        <v>45764Container q'ty</v>
      </c>
      <c r="N854" s="33" t="str">
        <f t="shared" ref="N854:N866" si="257">A854&amp;P854</f>
        <v xml:space="preserve">45764Pallet </v>
      </c>
      <c r="O854" s="39">
        <v>40</v>
      </c>
      <c r="P854" s="33" t="s">
        <v>202</v>
      </c>
      <c r="Q854" s="168" t="s">
        <v>279</v>
      </c>
      <c r="R854" s="169"/>
      <c r="S854" s="39"/>
      <c r="T854" s="119" t="s">
        <v>2362</v>
      </c>
      <c r="U854" s="258"/>
      <c r="V854" s="262"/>
      <c r="W854" s="258">
        <f t="shared" si="253"/>
        <v>0</v>
      </c>
      <c r="X854" s="45" t="s">
        <v>555</v>
      </c>
      <c r="Y854" s="43" t="s">
        <v>2496</v>
      </c>
      <c r="Z854" s="43"/>
      <c r="AA854" s="43"/>
      <c r="AB854" s="43"/>
      <c r="AC854" s="43"/>
    </row>
    <row r="855" spans="1:29" ht="12.9" customHeight="1">
      <c r="A855" s="272">
        <v>45764</v>
      </c>
      <c r="B855" s="111" t="s">
        <v>3497</v>
      </c>
      <c r="C855" s="111" t="s">
        <v>2305</v>
      </c>
      <c r="D855" s="111" t="s">
        <v>2337</v>
      </c>
      <c r="E855" s="111"/>
      <c r="F855" s="111">
        <v>1</v>
      </c>
      <c r="G855" s="111"/>
      <c r="H855" s="111">
        <v>18</v>
      </c>
      <c r="I855" s="111">
        <v>18</v>
      </c>
      <c r="J855" s="118"/>
      <c r="K855" s="33"/>
      <c r="L855" s="44">
        <f>SUM(E855:F855)</f>
        <v>1</v>
      </c>
      <c r="M855" s="33" t="str">
        <f>A855&amp;$O$1</f>
        <v>45764Container q'ty</v>
      </c>
      <c r="N855" s="33" t="str">
        <f>A855&amp;P855</f>
        <v xml:space="preserve">45764Pallet </v>
      </c>
      <c r="O855" s="39">
        <v>20</v>
      </c>
      <c r="P855" s="33" t="s">
        <v>202</v>
      </c>
      <c r="Q855" s="168" t="s">
        <v>1113</v>
      </c>
      <c r="R855" s="169"/>
      <c r="S855" s="39"/>
      <c r="T855" s="119" t="s">
        <v>2302</v>
      </c>
      <c r="U855" s="258"/>
      <c r="V855" s="262"/>
      <c r="W855" s="258">
        <f t="shared" si="253"/>
        <v>0</v>
      </c>
      <c r="X855" s="45" t="s">
        <v>556</v>
      </c>
      <c r="Y855" s="43"/>
      <c r="Z855" s="43"/>
      <c r="AA855" s="43"/>
      <c r="AB855" s="43"/>
      <c r="AC855" s="43"/>
    </row>
    <row r="856" spans="1:29" ht="12.9" customHeight="1">
      <c r="A856" s="272">
        <v>45764</v>
      </c>
      <c r="B856" s="111" t="s">
        <v>3497</v>
      </c>
      <c r="C856" s="111" t="s">
        <v>2305</v>
      </c>
      <c r="D856" s="111" t="s">
        <v>2337</v>
      </c>
      <c r="E856" s="111"/>
      <c r="F856" s="151"/>
      <c r="G856" s="111"/>
      <c r="H856" s="111">
        <v>0</v>
      </c>
      <c r="I856" s="111">
        <v>4</v>
      </c>
      <c r="J856" s="118"/>
      <c r="K856" s="33"/>
      <c r="L856" s="44">
        <f>SUM(E856:F856)</f>
        <v>0</v>
      </c>
      <c r="M856" s="33" t="str">
        <f>A856&amp;$O$1</f>
        <v>45764Container q'ty</v>
      </c>
      <c r="N856" s="33" t="str">
        <f>A856&amp;P856</f>
        <v xml:space="preserve">45764Pallet </v>
      </c>
      <c r="O856" s="39"/>
      <c r="P856" s="33" t="s">
        <v>202</v>
      </c>
      <c r="Q856" s="168" t="s">
        <v>1204</v>
      </c>
      <c r="R856" s="169"/>
      <c r="S856" s="39"/>
      <c r="T856" s="119" t="s">
        <v>2302</v>
      </c>
      <c r="U856" s="258"/>
      <c r="V856" s="262"/>
      <c r="W856" s="258">
        <f t="shared" si="253"/>
        <v>0</v>
      </c>
      <c r="X856" s="45"/>
      <c r="Y856" s="43"/>
      <c r="Z856" s="43"/>
      <c r="AA856" s="43"/>
      <c r="AB856" s="43"/>
      <c r="AC856" s="43"/>
    </row>
    <row r="857" spans="1:29" ht="12.9" customHeight="1">
      <c r="A857" s="272">
        <v>45764</v>
      </c>
      <c r="B857" s="111" t="s">
        <v>220</v>
      </c>
      <c r="C857" s="170" t="s">
        <v>2522</v>
      </c>
      <c r="D857" s="190" t="s">
        <v>2523</v>
      </c>
      <c r="E857" s="111"/>
      <c r="F857" s="111">
        <v>1</v>
      </c>
      <c r="G857" s="111"/>
      <c r="H857" s="111">
        <v>0</v>
      </c>
      <c r="I857" s="111"/>
      <c r="J857" s="118">
        <v>401</v>
      </c>
      <c r="K857" s="33"/>
      <c r="L857" s="44">
        <f>SUM(E857:F857)</f>
        <v>1</v>
      </c>
      <c r="M857" s="33" t="str">
        <f>A857&amp;$O$1</f>
        <v>45764Container q'ty</v>
      </c>
      <c r="N857" s="33" t="str">
        <f>A857&amp;P857</f>
        <v>45764bulk</v>
      </c>
      <c r="O857" s="39">
        <v>40</v>
      </c>
      <c r="P857" s="235" t="s">
        <v>201</v>
      </c>
      <c r="Q857" s="168" t="s">
        <v>221</v>
      </c>
      <c r="R857" s="169"/>
      <c r="S857" s="39"/>
      <c r="T857" s="119" t="s">
        <v>2524</v>
      </c>
      <c r="U857" s="258">
        <v>3300</v>
      </c>
      <c r="V857" s="262">
        <v>401</v>
      </c>
      <c r="W857" s="258">
        <f t="shared" si="253"/>
        <v>8.2294264339152114</v>
      </c>
      <c r="X857" s="45"/>
      <c r="Y857" s="43"/>
      <c r="Z857" s="43"/>
      <c r="AA857" s="43"/>
      <c r="AB857" s="43"/>
      <c r="AC857" s="43"/>
    </row>
    <row r="858" spans="1:29" ht="12.9" customHeight="1">
      <c r="A858" s="272">
        <v>45765</v>
      </c>
      <c r="B858" s="111" t="s">
        <v>195</v>
      </c>
      <c r="C858" s="111" t="s">
        <v>2510</v>
      </c>
      <c r="D858" s="111" t="s">
        <v>2469</v>
      </c>
      <c r="E858" s="111"/>
      <c r="F858" s="111">
        <v>1</v>
      </c>
      <c r="G858" s="111"/>
      <c r="H858" s="111">
        <v>20</v>
      </c>
      <c r="I858" s="111">
        <v>20</v>
      </c>
      <c r="J858" s="118"/>
      <c r="K858" s="33"/>
      <c r="L858" s="44">
        <f t="shared" si="255"/>
        <v>1</v>
      </c>
      <c r="M858" s="33" t="str">
        <f t="shared" si="256"/>
        <v>45765Container q'ty</v>
      </c>
      <c r="N858" s="33" t="str">
        <f t="shared" si="257"/>
        <v xml:space="preserve">45765Pallet </v>
      </c>
      <c r="O858" s="39">
        <v>20</v>
      </c>
      <c r="P858" s="33" t="s">
        <v>202</v>
      </c>
      <c r="Q858" s="168" t="s">
        <v>2474</v>
      </c>
      <c r="R858" s="169"/>
      <c r="S858" s="39"/>
      <c r="T858" s="119" t="s">
        <v>2480</v>
      </c>
      <c r="U858" s="258"/>
      <c r="V858" s="262"/>
      <c r="W858" s="258">
        <f t="shared" ref="W858:W866" si="258">IFERROR(U858/V858,0)</f>
        <v>0</v>
      </c>
      <c r="X858" s="45"/>
      <c r="Y858" s="43"/>
      <c r="Z858" s="43"/>
      <c r="AA858" s="43"/>
      <c r="AB858" s="43"/>
      <c r="AC858" s="43"/>
    </row>
    <row r="859" spans="1:29" ht="12.9" customHeight="1">
      <c r="A859" s="272">
        <v>45765</v>
      </c>
      <c r="B859" s="111" t="s">
        <v>195</v>
      </c>
      <c r="C859" s="111" t="s">
        <v>2511</v>
      </c>
      <c r="D859" s="111" t="s">
        <v>2470</v>
      </c>
      <c r="E859" s="111"/>
      <c r="F859" s="111">
        <v>1</v>
      </c>
      <c r="G859" s="111"/>
      <c r="H859" s="111">
        <v>3</v>
      </c>
      <c r="I859" s="111">
        <v>3</v>
      </c>
      <c r="J859" s="118"/>
      <c r="K859" s="33"/>
      <c r="L859" s="44">
        <f t="shared" si="255"/>
        <v>1</v>
      </c>
      <c r="M859" s="33" t="str">
        <f t="shared" si="256"/>
        <v>45765Container q'ty</v>
      </c>
      <c r="N859" s="33" t="str">
        <f t="shared" si="257"/>
        <v xml:space="preserve">45765Pallet </v>
      </c>
      <c r="O859" s="39">
        <v>20</v>
      </c>
      <c r="P859" s="33" t="s">
        <v>202</v>
      </c>
      <c r="Q859" s="168" t="s">
        <v>2473</v>
      </c>
      <c r="R859" s="169"/>
      <c r="S859" s="39"/>
      <c r="T859" s="119" t="s">
        <v>2480</v>
      </c>
      <c r="U859" s="258"/>
      <c r="V859" s="262"/>
      <c r="W859" s="258">
        <f t="shared" si="258"/>
        <v>0</v>
      </c>
      <c r="X859" s="45"/>
      <c r="Y859" s="43"/>
      <c r="Z859" s="43"/>
      <c r="AA859" s="43"/>
      <c r="AB859" s="43"/>
      <c r="AC859" s="43"/>
    </row>
    <row r="860" spans="1:29" ht="12.9" customHeight="1">
      <c r="A860" s="272">
        <v>45765</v>
      </c>
      <c r="B860" s="111" t="s">
        <v>195</v>
      </c>
      <c r="C860" s="111" t="s">
        <v>2511</v>
      </c>
      <c r="D860" s="111" t="s">
        <v>2470</v>
      </c>
      <c r="E860" s="111"/>
      <c r="F860" s="151"/>
      <c r="G860" s="111"/>
      <c r="H860" s="111">
        <v>9</v>
      </c>
      <c r="I860" s="111">
        <v>9</v>
      </c>
      <c r="J860" s="118"/>
      <c r="K860" s="33"/>
      <c r="L860" s="44">
        <f t="shared" si="255"/>
        <v>0</v>
      </c>
      <c r="M860" s="33" t="str">
        <f t="shared" si="256"/>
        <v>45765Container q'ty</v>
      </c>
      <c r="N860" s="33" t="str">
        <f t="shared" si="257"/>
        <v xml:space="preserve">45765Pallet </v>
      </c>
      <c r="O860" s="39"/>
      <c r="P860" s="33" t="s">
        <v>202</v>
      </c>
      <c r="Q860" s="168" t="s">
        <v>2475</v>
      </c>
      <c r="R860" s="169"/>
      <c r="S860" s="39"/>
      <c r="T860" s="119" t="s">
        <v>2480</v>
      </c>
      <c r="U860" s="258"/>
      <c r="V860" s="262"/>
      <c r="W860" s="258">
        <f t="shared" si="258"/>
        <v>0</v>
      </c>
      <c r="X860" s="45"/>
      <c r="Y860" s="43"/>
      <c r="Z860" s="43"/>
      <c r="AA860" s="43"/>
      <c r="AB860" s="43"/>
      <c r="AC860" s="43"/>
    </row>
    <row r="861" spans="1:29" ht="12.9" customHeight="1">
      <c r="A861" s="272">
        <v>45765</v>
      </c>
      <c r="B861" s="111" t="s">
        <v>195</v>
      </c>
      <c r="C861" s="111" t="s">
        <v>2511</v>
      </c>
      <c r="D861" s="111" t="s">
        <v>2470</v>
      </c>
      <c r="E861" s="111"/>
      <c r="F861" s="151"/>
      <c r="G861" s="111"/>
      <c r="H861" s="111">
        <v>3</v>
      </c>
      <c r="I861" s="111">
        <v>3</v>
      </c>
      <c r="J861" s="118"/>
      <c r="K861" s="33"/>
      <c r="L861" s="44">
        <f t="shared" si="255"/>
        <v>0</v>
      </c>
      <c r="M861" s="33" t="str">
        <f t="shared" si="256"/>
        <v>45765Container q'ty</v>
      </c>
      <c r="N861" s="33" t="str">
        <f t="shared" si="257"/>
        <v xml:space="preserve">45765Pallet </v>
      </c>
      <c r="O861" s="39"/>
      <c r="P861" s="33" t="s">
        <v>202</v>
      </c>
      <c r="Q861" s="168" t="s">
        <v>2476</v>
      </c>
      <c r="R861" s="169"/>
      <c r="S861" s="39"/>
      <c r="T861" s="119" t="s">
        <v>2480</v>
      </c>
      <c r="U861" s="258"/>
      <c r="V861" s="262"/>
      <c r="W861" s="258">
        <f t="shared" si="258"/>
        <v>0</v>
      </c>
      <c r="X861" s="45"/>
      <c r="Y861" s="43"/>
      <c r="Z861" s="43"/>
      <c r="AA861" s="43"/>
      <c r="AB861" s="43"/>
      <c r="AC861" s="43"/>
    </row>
    <row r="862" spans="1:29" ht="12.9" customHeight="1">
      <c r="A862" s="272">
        <v>45765</v>
      </c>
      <c r="B862" s="111" t="s">
        <v>195</v>
      </c>
      <c r="C862" s="111" t="s">
        <v>2511</v>
      </c>
      <c r="D862" s="111" t="s">
        <v>2470</v>
      </c>
      <c r="E862" s="111"/>
      <c r="F862" s="151"/>
      <c r="G862" s="111"/>
      <c r="H862" s="111">
        <v>5</v>
      </c>
      <c r="I862" s="111">
        <v>5</v>
      </c>
      <c r="J862" s="118"/>
      <c r="K862" s="33"/>
      <c r="L862" s="44">
        <f t="shared" si="255"/>
        <v>0</v>
      </c>
      <c r="M862" s="33" t="str">
        <f t="shared" si="256"/>
        <v>45765Container q'ty</v>
      </c>
      <c r="N862" s="33" t="str">
        <f t="shared" si="257"/>
        <v xml:space="preserve">45765Pallet </v>
      </c>
      <c r="O862" s="39"/>
      <c r="P862" s="33" t="s">
        <v>202</v>
      </c>
      <c r="Q862" s="168" t="s">
        <v>2477</v>
      </c>
      <c r="R862" s="169"/>
      <c r="S862" s="39"/>
      <c r="T862" s="119" t="s">
        <v>2480</v>
      </c>
      <c r="U862" s="258"/>
      <c r="V862" s="262"/>
      <c r="W862" s="258">
        <f t="shared" si="258"/>
        <v>0</v>
      </c>
      <c r="X862" s="45"/>
      <c r="Y862" s="43"/>
      <c r="Z862" s="43"/>
      <c r="AA862" s="43"/>
      <c r="AB862" s="43"/>
      <c r="AC862" s="43"/>
    </row>
    <row r="863" spans="1:29" ht="12.9" customHeight="1">
      <c r="A863" s="272">
        <v>45765</v>
      </c>
      <c r="B863" s="111" t="s">
        <v>195</v>
      </c>
      <c r="C863" s="111" t="s">
        <v>2512</v>
      </c>
      <c r="D863" s="111" t="s">
        <v>2471</v>
      </c>
      <c r="E863" s="111"/>
      <c r="F863" s="111">
        <v>1</v>
      </c>
      <c r="G863" s="111"/>
      <c r="H863" s="111">
        <v>12</v>
      </c>
      <c r="I863" s="111">
        <v>12</v>
      </c>
      <c r="J863" s="118"/>
      <c r="K863" s="33"/>
      <c r="L863" s="44">
        <f t="shared" si="255"/>
        <v>1</v>
      </c>
      <c r="M863" s="33" t="str">
        <f t="shared" si="256"/>
        <v>45765Container q'ty</v>
      </c>
      <c r="N863" s="33" t="str">
        <f t="shared" si="257"/>
        <v xml:space="preserve">45765Pallet </v>
      </c>
      <c r="O863" s="39">
        <v>20</v>
      </c>
      <c r="P863" s="33" t="s">
        <v>202</v>
      </c>
      <c r="Q863" s="168" t="s">
        <v>2478</v>
      </c>
      <c r="R863" s="169"/>
      <c r="S863" s="39"/>
      <c r="T863" s="119" t="s">
        <v>2480</v>
      </c>
      <c r="U863" s="258"/>
      <c r="V863" s="262"/>
      <c r="W863" s="258">
        <f t="shared" si="258"/>
        <v>0</v>
      </c>
      <c r="X863" s="45"/>
      <c r="Y863" s="43"/>
      <c r="Z863" s="43"/>
      <c r="AA863" s="43"/>
      <c r="AB863" s="43"/>
      <c r="AC863" s="43"/>
    </row>
    <row r="864" spans="1:29" ht="12.9" customHeight="1">
      <c r="A864" s="272">
        <v>45765</v>
      </c>
      <c r="B864" s="111" t="s">
        <v>195</v>
      </c>
      <c r="C864" s="111" t="s">
        <v>2512</v>
      </c>
      <c r="D864" s="111" t="s">
        <v>2471</v>
      </c>
      <c r="E864" s="111"/>
      <c r="F864" s="151"/>
      <c r="G864" s="111"/>
      <c r="H864" s="111">
        <v>3</v>
      </c>
      <c r="I864" s="111">
        <v>3</v>
      </c>
      <c r="J864" s="118"/>
      <c r="K864" s="33"/>
      <c r="L864" s="44">
        <f t="shared" si="255"/>
        <v>0</v>
      </c>
      <c r="M864" s="33" t="str">
        <f t="shared" si="256"/>
        <v>45765Container q'ty</v>
      </c>
      <c r="N864" s="33" t="str">
        <f t="shared" si="257"/>
        <v xml:space="preserve">45765Pallet </v>
      </c>
      <c r="O864" s="39"/>
      <c r="P864" s="33" t="s">
        <v>202</v>
      </c>
      <c r="Q864" s="168" t="s">
        <v>2481</v>
      </c>
      <c r="R864" s="169"/>
      <c r="S864" s="39"/>
      <c r="T864" s="119" t="s">
        <v>2480</v>
      </c>
      <c r="U864" s="258"/>
      <c r="V864" s="262"/>
      <c r="W864" s="258">
        <f t="shared" si="258"/>
        <v>0</v>
      </c>
      <c r="X864" s="45"/>
      <c r="Y864" s="43"/>
      <c r="Z864" s="43"/>
      <c r="AA864" s="43"/>
      <c r="AB864" s="43"/>
      <c r="AC864" s="43"/>
    </row>
    <row r="865" spans="1:29" ht="12.9" customHeight="1">
      <c r="A865" s="272">
        <v>45765</v>
      </c>
      <c r="B865" s="111" t="s">
        <v>195</v>
      </c>
      <c r="C865" s="111" t="s">
        <v>2512</v>
      </c>
      <c r="D865" s="111" t="s">
        <v>2471</v>
      </c>
      <c r="E865" s="111"/>
      <c r="F865" s="151"/>
      <c r="G865" s="111"/>
      <c r="H865" s="111">
        <v>5</v>
      </c>
      <c r="I865" s="111">
        <v>5</v>
      </c>
      <c r="J865" s="118"/>
      <c r="K865" s="33"/>
      <c r="L865" s="44">
        <f t="shared" si="255"/>
        <v>0</v>
      </c>
      <c r="M865" s="33" t="str">
        <f t="shared" si="256"/>
        <v>45765Container q'ty</v>
      </c>
      <c r="N865" s="33" t="str">
        <f t="shared" si="257"/>
        <v xml:space="preserve">45765Pallet </v>
      </c>
      <c r="O865" s="39"/>
      <c r="P865" s="33" t="s">
        <v>202</v>
      </c>
      <c r="Q865" s="168" t="s">
        <v>2482</v>
      </c>
      <c r="R865" s="169"/>
      <c r="S865" s="39"/>
      <c r="T865" s="119" t="s">
        <v>2480</v>
      </c>
      <c r="U865" s="258"/>
      <c r="V865" s="262"/>
      <c r="W865" s="258">
        <f t="shared" si="258"/>
        <v>0</v>
      </c>
      <c r="X865" s="45"/>
      <c r="Y865" s="43"/>
      <c r="Z865" s="43"/>
      <c r="AA865" s="43"/>
      <c r="AB865" s="43"/>
      <c r="AC865" s="43"/>
    </row>
    <row r="866" spans="1:29" ht="12.9" customHeight="1">
      <c r="A866" s="272">
        <v>45765</v>
      </c>
      <c r="B866" s="111" t="s">
        <v>195</v>
      </c>
      <c r="C866" s="111" t="s">
        <v>2513</v>
      </c>
      <c r="D866" s="111" t="s">
        <v>2472</v>
      </c>
      <c r="E866" s="111"/>
      <c r="F866" s="111">
        <v>1</v>
      </c>
      <c r="G866" s="111"/>
      <c r="H866" s="111">
        <v>20</v>
      </c>
      <c r="I866" s="111">
        <v>20</v>
      </c>
      <c r="J866" s="118"/>
      <c r="K866" s="33"/>
      <c r="L866" s="44">
        <f t="shared" si="255"/>
        <v>1</v>
      </c>
      <c r="M866" s="33" t="str">
        <f t="shared" si="256"/>
        <v>45765Container q'ty</v>
      </c>
      <c r="N866" s="33" t="str">
        <f t="shared" si="257"/>
        <v xml:space="preserve">45765Pallet </v>
      </c>
      <c r="O866" s="39">
        <v>20</v>
      </c>
      <c r="P866" s="33" t="s">
        <v>202</v>
      </c>
      <c r="Q866" s="168" t="s">
        <v>2479</v>
      </c>
      <c r="R866" s="169"/>
      <c r="S866" s="39"/>
      <c r="T866" s="119" t="s">
        <v>2480</v>
      </c>
      <c r="U866" s="258"/>
      <c r="V866" s="262"/>
      <c r="W866" s="258">
        <f t="shared" si="258"/>
        <v>0</v>
      </c>
      <c r="X866" s="45"/>
      <c r="Y866" s="43"/>
      <c r="Z866" s="43"/>
      <c r="AA866" s="43"/>
      <c r="AB866" s="43"/>
      <c r="AC866" s="43"/>
    </row>
    <row r="867" spans="1:29" ht="12.9" customHeight="1">
      <c r="A867" s="272">
        <v>45765</v>
      </c>
      <c r="B867" s="111" t="s">
        <v>3493</v>
      </c>
      <c r="C867" s="111" t="s">
        <v>2499</v>
      </c>
      <c r="D867" s="111" t="s">
        <v>2500</v>
      </c>
      <c r="E867" s="111">
        <v>1</v>
      </c>
      <c r="F867" s="111"/>
      <c r="G867" s="111"/>
      <c r="H867" s="111">
        <v>47</v>
      </c>
      <c r="I867" s="116"/>
      <c r="J867" s="111">
        <v>47</v>
      </c>
      <c r="K867" s="33"/>
      <c r="L867" s="44">
        <f t="shared" ref="L867:L873" si="259">SUM(E867:F867)</f>
        <v>1</v>
      </c>
      <c r="M867" s="33" t="str">
        <f t="shared" ref="M867:M880" si="260">A867&amp;$O$1</f>
        <v>45765Container q'ty</v>
      </c>
      <c r="N867" s="33" t="str">
        <f t="shared" ref="N867:N880" si="261">A867&amp;P867</f>
        <v xml:space="preserve">45765Pallet </v>
      </c>
      <c r="O867" s="39">
        <v>40</v>
      </c>
      <c r="P867" s="33" t="s">
        <v>202</v>
      </c>
      <c r="Q867" s="168" t="s">
        <v>410</v>
      </c>
      <c r="R867" s="169"/>
      <c r="S867" s="39"/>
      <c r="T867" s="119" t="s">
        <v>2498</v>
      </c>
      <c r="U867" s="258"/>
      <c r="V867" s="262"/>
      <c r="W867" s="258">
        <f t="shared" ref="W867:W880" si="262">IFERROR(U867/V867,0)</f>
        <v>0</v>
      </c>
      <c r="X867" s="45" t="s">
        <v>2504</v>
      </c>
      <c r="Y867" s="43"/>
      <c r="Z867" s="43"/>
      <c r="AA867" s="43"/>
      <c r="AB867" s="43"/>
      <c r="AC867" s="43"/>
    </row>
    <row r="868" spans="1:29" ht="12.9" customHeight="1">
      <c r="A868" s="272">
        <v>45765</v>
      </c>
      <c r="B868" s="111" t="s">
        <v>662</v>
      </c>
      <c r="C868" s="111" t="s">
        <v>2556</v>
      </c>
      <c r="D868" s="111"/>
      <c r="E868" s="111"/>
      <c r="F868" s="111"/>
      <c r="G868" s="111">
        <v>1</v>
      </c>
      <c r="H868" s="111">
        <v>5</v>
      </c>
      <c r="I868" s="116">
        <v>132</v>
      </c>
      <c r="J868" s="118"/>
      <c r="K868" s="33"/>
      <c r="L868" s="44">
        <f t="shared" si="259"/>
        <v>0</v>
      </c>
      <c r="M868" s="33" t="str">
        <f t="shared" si="260"/>
        <v>45765Container q'ty</v>
      </c>
      <c r="N868" s="33" t="str">
        <f t="shared" si="261"/>
        <v xml:space="preserve">45765Pallet </v>
      </c>
      <c r="O868" s="39">
        <v>5</v>
      </c>
      <c r="P868" s="33" t="s">
        <v>202</v>
      </c>
      <c r="Q868" s="168" t="s">
        <v>2555</v>
      </c>
      <c r="R868" s="169"/>
      <c r="S868" s="39"/>
      <c r="T868" s="119" t="s">
        <v>2554</v>
      </c>
      <c r="U868" s="258"/>
      <c r="V868" s="262"/>
      <c r="W868" s="258">
        <f t="shared" si="262"/>
        <v>0</v>
      </c>
      <c r="X868" s="45" t="s">
        <v>2573</v>
      </c>
      <c r="Y868" s="43"/>
      <c r="Z868" s="43"/>
      <c r="AA868" s="43"/>
      <c r="AB868" s="43"/>
      <c r="AC868" s="43"/>
    </row>
    <row r="869" spans="1:29" ht="12.9" customHeight="1">
      <c r="A869" s="272">
        <v>45768</v>
      </c>
      <c r="B869" s="111" t="s">
        <v>195</v>
      </c>
      <c r="C869" s="111" t="s">
        <v>2550</v>
      </c>
      <c r="D869" s="111" t="s">
        <v>2526</v>
      </c>
      <c r="E869" s="111"/>
      <c r="F869" s="111">
        <v>1</v>
      </c>
      <c r="G869" s="111"/>
      <c r="H869" s="111">
        <v>14</v>
      </c>
      <c r="I869" s="111">
        <v>14</v>
      </c>
      <c r="J869" s="118"/>
      <c r="K869" s="33"/>
      <c r="L869" s="44">
        <f t="shared" si="259"/>
        <v>1</v>
      </c>
      <c r="M869" s="33" t="str">
        <f t="shared" si="260"/>
        <v>45768Container q'ty</v>
      </c>
      <c r="N869" s="33" t="str">
        <f t="shared" si="261"/>
        <v xml:space="preserve">45768Pallet </v>
      </c>
      <c r="O869" s="39">
        <v>20</v>
      </c>
      <c r="P869" s="33" t="s">
        <v>202</v>
      </c>
      <c r="Q869" s="168" t="s">
        <v>2530</v>
      </c>
      <c r="R869" s="169"/>
      <c r="S869" s="39"/>
      <c r="T869" s="119" t="s">
        <v>2536</v>
      </c>
      <c r="U869" s="258"/>
      <c r="V869" s="262"/>
      <c r="W869" s="258">
        <f t="shared" si="262"/>
        <v>0</v>
      </c>
      <c r="X869" s="45"/>
      <c r="Y869" s="43"/>
      <c r="Z869" s="43"/>
      <c r="AA869" s="43"/>
      <c r="AB869" s="43"/>
      <c r="AC869" s="43"/>
    </row>
    <row r="870" spans="1:29" ht="12.9" customHeight="1">
      <c r="A870" s="272">
        <v>45768</v>
      </c>
      <c r="B870" s="111" t="s">
        <v>2537</v>
      </c>
      <c r="C870" s="111" t="s">
        <v>2550</v>
      </c>
      <c r="D870" s="111" t="s">
        <v>2526</v>
      </c>
      <c r="E870" s="111"/>
      <c r="F870" s="151"/>
      <c r="G870" s="111"/>
      <c r="H870" s="111">
        <v>5</v>
      </c>
      <c r="I870" s="111">
        <v>5</v>
      </c>
      <c r="J870" s="118"/>
      <c r="K870" s="33"/>
      <c r="L870" s="44">
        <f t="shared" si="259"/>
        <v>0</v>
      </c>
      <c r="M870" s="33" t="str">
        <f t="shared" si="260"/>
        <v>45768Container q'ty</v>
      </c>
      <c r="N870" s="33" t="str">
        <f t="shared" si="261"/>
        <v xml:space="preserve">45768Pallet </v>
      </c>
      <c r="O870" s="39"/>
      <c r="P870" s="33" t="s">
        <v>202</v>
      </c>
      <c r="Q870" s="168" t="s">
        <v>2531</v>
      </c>
      <c r="R870" s="169"/>
      <c r="S870" s="39"/>
      <c r="T870" s="119" t="s">
        <v>2536</v>
      </c>
      <c r="U870" s="258"/>
      <c r="V870" s="262"/>
      <c r="W870" s="258">
        <f t="shared" si="262"/>
        <v>0</v>
      </c>
      <c r="X870" s="45"/>
      <c r="Y870" s="43"/>
      <c r="Z870" s="43"/>
      <c r="AA870" s="43"/>
      <c r="AB870" s="43"/>
      <c r="AC870" s="43"/>
    </row>
    <row r="871" spans="1:29" ht="12.9" customHeight="1">
      <c r="A871" s="272">
        <v>45768</v>
      </c>
      <c r="B871" s="111" t="s">
        <v>2537</v>
      </c>
      <c r="C871" s="111" t="s">
        <v>2550</v>
      </c>
      <c r="D871" s="111" t="s">
        <v>2526</v>
      </c>
      <c r="E871" s="111"/>
      <c r="F871" s="151"/>
      <c r="G871" s="111"/>
      <c r="H871" s="111">
        <v>1</v>
      </c>
      <c r="I871" s="111">
        <v>1</v>
      </c>
      <c r="J871" s="118"/>
      <c r="K871" s="33"/>
      <c r="L871" s="44">
        <f t="shared" si="259"/>
        <v>0</v>
      </c>
      <c r="M871" s="33" t="str">
        <f t="shared" si="260"/>
        <v>45768Container q'ty</v>
      </c>
      <c r="N871" s="33" t="str">
        <f t="shared" si="261"/>
        <v xml:space="preserve">45768Pallet </v>
      </c>
      <c r="O871" s="39"/>
      <c r="P871" s="33" t="s">
        <v>202</v>
      </c>
      <c r="Q871" s="168" t="s">
        <v>2532</v>
      </c>
      <c r="R871" s="169"/>
      <c r="S871" s="39"/>
      <c r="T871" s="119" t="s">
        <v>2536</v>
      </c>
      <c r="U871" s="258"/>
      <c r="V871" s="262"/>
      <c r="W871" s="258">
        <f t="shared" si="262"/>
        <v>0</v>
      </c>
      <c r="X871" s="45"/>
      <c r="Y871" s="43"/>
      <c r="Z871" s="43"/>
      <c r="AA871" s="43"/>
      <c r="AB871" s="43"/>
      <c r="AC871" s="43"/>
    </row>
    <row r="872" spans="1:29" ht="12.9" customHeight="1">
      <c r="A872" s="272">
        <v>45768</v>
      </c>
      <c r="B872" s="111" t="s">
        <v>2537</v>
      </c>
      <c r="C872" s="111" t="s">
        <v>2551</v>
      </c>
      <c r="D872" s="111" t="s">
        <v>2527</v>
      </c>
      <c r="E872" s="111"/>
      <c r="F872" s="111">
        <v>1</v>
      </c>
      <c r="G872" s="111"/>
      <c r="H872" s="111">
        <v>18</v>
      </c>
      <c r="I872" s="111">
        <v>18</v>
      </c>
      <c r="J872" s="118"/>
      <c r="K872" s="33"/>
      <c r="L872" s="44">
        <f t="shared" si="259"/>
        <v>1</v>
      </c>
      <c r="M872" s="33" t="str">
        <f t="shared" si="260"/>
        <v>45768Container q'ty</v>
      </c>
      <c r="N872" s="33" t="str">
        <f t="shared" si="261"/>
        <v xml:space="preserve">45768Pallet </v>
      </c>
      <c r="O872" s="39">
        <v>20</v>
      </c>
      <c r="P872" s="33" t="s">
        <v>202</v>
      </c>
      <c r="Q872" s="168" t="s">
        <v>2530</v>
      </c>
      <c r="R872" s="169"/>
      <c r="S872" s="39"/>
      <c r="T872" s="119" t="s">
        <v>2536</v>
      </c>
      <c r="U872" s="258"/>
      <c r="V872" s="262"/>
      <c r="W872" s="258">
        <f t="shared" si="262"/>
        <v>0</v>
      </c>
      <c r="X872" s="45"/>
      <c r="Y872" s="43"/>
      <c r="Z872" s="43"/>
      <c r="AA872" s="43"/>
      <c r="AB872" s="43"/>
      <c r="AC872" s="43"/>
    </row>
    <row r="873" spans="1:29" ht="12.9" customHeight="1">
      <c r="A873" s="272">
        <v>45768</v>
      </c>
      <c r="B873" s="111" t="s">
        <v>2537</v>
      </c>
      <c r="C873" s="111" t="s">
        <v>2551</v>
      </c>
      <c r="D873" s="111" t="s">
        <v>2527</v>
      </c>
      <c r="E873" s="111"/>
      <c r="F873" s="151"/>
      <c r="G873" s="111"/>
      <c r="H873" s="111">
        <v>2</v>
      </c>
      <c r="I873" s="111">
        <v>2</v>
      </c>
      <c r="J873" s="118"/>
      <c r="K873" s="33"/>
      <c r="L873" s="44">
        <f t="shared" si="259"/>
        <v>0</v>
      </c>
      <c r="M873" s="33" t="str">
        <f t="shared" si="260"/>
        <v>45768Container q'ty</v>
      </c>
      <c r="N873" s="33" t="str">
        <f t="shared" si="261"/>
        <v xml:space="preserve">45768Pallet </v>
      </c>
      <c r="O873" s="39"/>
      <c r="P873" s="33" t="s">
        <v>202</v>
      </c>
      <c r="Q873" s="168" t="s">
        <v>2533</v>
      </c>
      <c r="R873" s="169"/>
      <c r="S873" s="39"/>
      <c r="T873" s="119" t="s">
        <v>2536</v>
      </c>
      <c r="U873" s="258"/>
      <c r="V873" s="262"/>
      <c r="W873" s="258">
        <f t="shared" si="262"/>
        <v>0</v>
      </c>
      <c r="X873" s="45"/>
      <c r="Y873" s="43"/>
      <c r="Z873" s="43"/>
      <c r="AA873" s="43"/>
      <c r="AB873" s="43"/>
      <c r="AC873" s="43"/>
    </row>
    <row r="874" spans="1:29" ht="12.9" customHeight="1">
      <c r="A874" s="272">
        <v>45768</v>
      </c>
      <c r="B874" s="111" t="s">
        <v>2537</v>
      </c>
      <c r="C874" s="111" t="s">
        <v>2552</v>
      </c>
      <c r="D874" s="111" t="s">
        <v>2528</v>
      </c>
      <c r="E874" s="111"/>
      <c r="F874" s="111">
        <v>1</v>
      </c>
      <c r="G874" s="111"/>
      <c r="H874" s="111">
        <v>20</v>
      </c>
      <c r="I874" s="111">
        <v>20</v>
      </c>
      <c r="J874" s="118"/>
      <c r="K874" s="33"/>
      <c r="L874" s="44">
        <f t="shared" ref="L874:L888" si="263">SUM(E874:F874)</f>
        <v>1</v>
      </c>
      <c r="M874" s="33" t="str">
        <f t="shared" si="260"/>
        <v>45768Container q'ty</v>
      </c>
      <c r="N874" s="33" t="str">
        <f t="shared" si="261"/>
        <v xml:space="preserve">45768Pallet </v>
      </c>
      <c r="O874" s="39">
        <v>20</v>
      </c>
      <c r="P874" s="33" t="s">
        <v>202</v>
      </c>
      <c r="Q874" s="168" t="s">
        <v>2534</v>
      </c>
      <c r="R874" s="169"/>
      <c r="S874" s="39"/>
      <c r="T874" s="119" t="s">
        <v>2536</v>
      </c>
      <c r="U874" s="258"/>
      <c r="V874" s="262"/>
      <c r="W874" s="258">
        <f t="shared" si="262"/>
        <v>0</v>
      </c>
      <c r="X874" s="45"/>
      <c r="Y874" s="43"/>
      <c r="Z874" s="43"/>
      <c r="AA874" s="43"/>
      <c r="AB874" s="43"/>
      <c r="AC874" s="43"/>
    </row>
    <row r="875" spans="1:29" ht="12.9" customHeight="1">
      <c r="A875" s="272">
        <v>45768</v>
      </c>
      <c r="B875" s="111" t="s">
        <v>2537</v>
      </c>
      <c r="C875" s="111" t="s">
        <v>2553</v>
      </c>
      <c r="D875" s="111" t="s">
        <v>2529</v>
      </c>
      <c r="E875" s="111"/>
      <c r="F875" s="111">
        <v>1</v>
      </c>
      <c r="G875" s="111"/>
      <c r="H875" s="111">
        <v>15</v>
      </c>
      <c r="I875" s="111">
        <v>15</v>
      </c>
      <c r="J875" s="118"/>
      <c r="K875" s="33"/>
      <c r="L875" s="44">
        <f t="shared" si="263"/>
        <v>1</v>
      </c>
      <c r="M875" s="33" t="str">
        <f t="shared" si="260"/>
        <v>45768Container q'ty</v>
      </c>
      <c r="N875" s="33" t="str">
        <f t="shared" si="261"/>
        <v xml:space="preserve">45768Pallet </v>
      </c>
      <c r="O875" s="39">
        <v>20</v>
      </c>
      <c r="P875" s="33" t="s">
        <v>202</v>
      </c>
      <c r="Q875" s="168" t="s">
        <v>2530</v>
      </c>
      <c r="R875" s="169"/>
      <c r="S875" s="39"/>
      <c r="T875" s="119" t="s">
        <v>2536</v>
      </c>
      <c r="U875" s="258"/>
      <c r="V875" s="262"/>
      <c r="W875" s="258">
        <f t="shared" si="262"/>
        <v>0</v>
      </c>
      <c r="X875" s="45"/>
      <c r="Y875" s="43"/>
      <c r="Z875" s="43"/>
      <c r="AA875" s="43"/>
      <c r="AB875" s="43"/>
      <c r="AC875" s="43"/>
    </row>
    <row r="876" spans="1:29" ht="12.9" customHeight="1">
      <c r="A876" s="272">
        <v>45768</v>
      </c>
      <c r="B876" s="111" t="s">
        <v>2537</v>
      </c>
      <c r="C876" s="111" t="s">
        <v>2553</v>
      </c>
      <c r="D876" s="111" t="s">
        <v>2529</v>
      </c>
      <c r="E876" s="111"/>
      <c r="F876" s="151"/>
      <c r="G876" s="111"/>
      <c r="H876" s="111">
        <v>5</v>
      </c>
      <c r="I876" s="111">
        <v>5</v>
      </c>
      <c r="J876" s="118"/>
      <c r="K876" s="33"/>
      <c r="L876" s="44">
        <f t="shared" si="263"/>
        <v>0</v>
      </c>
      <c r="M876" s="33" t="str">
        <f t="shared" si="260"/>
        <v>45768Container q'ty</v>
      </c>
      <c r="N876" s="33" t="str">
        <f t="shared" si="261"/>
        <v xml:space="preserve">45768Pallet </v>
      </c>
      <c r="O876" s="39"/>
      <c r="P876" s="33" t="s">
        <v>202</v>
      </c>
      <c r="Q876" s="168" t="s">
        <v>2535</v>
      </c>
      <c r="R876" s="169"/>
      <c r="S876" s="39"/>
      <c r="T876" s="119" t="s">
        <v>2536</v>
      </c>
      <c r="U876" s="258"/>
      <c r="V876" s="262"/>
      <c r="W876" s="258">
        <f t="shared" si="262"/>
        <v>0</v>
      </c>
      <c r="X876" s="45"/>
      <c r="Y876" s="43"/>
      <c r="Z876" s="43"/>
      <c r="AA876" s="43"/>
      <c r="AB876" s="43"/>
      <c r="AC876" s="43"/>
    </row>
    <row r="877" spans="1:29" ht="12.9" customHeight="1">
      <c r="A877" s="272">
        <v>45768</v>
      </c>
      <c r="B877" s="111" t="s">
        <v>318</v>
      </c>
      <c r="C877" s="111" t="s">
        <v>2557</v>
      </c>
      <c r="D877" s="111">
        <v>8178277</v>
      </c>
      <c r="E877" s="111">
        <v>1</v>
      </c>
      <c r="F877" s="111"/>
      <c r="G877" s="111"/>
      <c r="H877" s="111">
        <v>18</v>
      </c>
      <c r="I877" s="116"/>
      <c r="J877" s="116">
        <v>990</v>
      </c>
      <c r="K877" s="33"/>
      <c r="L877" s="44">
        <f>SUM(E877:F877)</f>
        <v>1</v>
      </c>
      <c r="M877" s="33" t="str">
        <f t="shared" si="260"/>
        <v>45768Container q'ty</v>
      </c>
      <c r="N877" s="33" t="str">
        <f t="shared" si="261"/>
        <v xml:space="preserve">45768Pallet </v>
      </c>
      <c r="O877" s="39">
        <v>40</v>
      </c>
      <c r="P877" s="33" t="s">
        <v>202</v>
      </c>
      <c r="Q877" s="168" t="s">
        <v>279</v>
      </c>
      <c r="R877" s="169"/>
      <c r="S877" s="39"/>
      <c r="T877" s="119" t="s">
        <v>2361</v>
      </c>
      <c r="U877" s="258"/>
      <c r="V877" s="262"/>
      <c r="W877" s="258">
        <f t="shared" si="262"/>
        <v>0</v>
      </c>
      <c r="X877" s="45" t="s">
        <v>556</v>
      </c>
      <c r="Y877" s="43"/>
      <c r="Z877" s="43"/>
      <c r="AA877" s="43"/>
      <c r="AB877" s="43"/>
      <c r="AC877" s="43"/>
    </row>
    <row r="878" spans="1:29" ht="12.9" customHeight="1">
      <c r="A878" s="272">
        <v>45769</v>
      </c>
      <c r="B878" s="111" t="s">
        <v>195</v>
      </c>
      <c r="C878" s="111" t="s">
        <v>2558</v>
      </c>
      <c r="D878" s="111" t="s">
        <v>2538</v>
      </c>
      <c r="E878" s="111">
        <v>1</v>
      </c>
      <c r="F878" s="111"/>
      <c r="G878" s="111"/>
      <c r="H878" s="111">
        <v>23</v>
      </c>
      <c r="I878" s="116">
        <v>1656</v>
      </c>
      <c r="J878" s="118"/>
      <c r="K878" s="33"/>
      <c r="L878" s="44">
        <f t="shared" si="263"/>
        <v>1</v>
      </c>
      <c r="M878" s="33" t="str">
        <f t="shared" si="260"/>
        <v>45769Container q'ty</v>
      </c>
      <c r="N878" s="33" t="str">
        <f t="shared" si="261"/>
        <v>45769bulk</v>
      </c>
      <c r="O878" s="39">
        <v>200</v>
      </c>
      <c r="P878" s="235" t="s">
        <v>201</v>
      </c>
      <c r="Q878" s="168" t="s">
        <v>2539</v>
      </c>
      <c r="R878" s="169"/>
      <c r="S878" s="39"/>
      <c r="T878" s="119" t="s">
        <v>2541</v>
      </c>
      <c r="U878" s="258">
        <v>13910.4</v>
      </c>
      <c r="V878" s="262">
        <v>2016</v>
      </c>
      <c r="W878" s="258">
        <f t="shared" si="262"/>
        <v>6.8999999999999995</v>
      </c>
      <c r="X878" s="45"/>
      <c r="Y878" s="43"/>
      <c r="Z878" s="43"/>
      <c r="AA878" s="43"/>
      <c r="AB878" s="43"/>
      <c r="AC878" s="43"/>
    </row>
    <row r="879" spans="1:29" ht="12.9" customHeight="1">
      <c r="A879" s="272">
        <v>45769</v>
      </c>
      <c r="B879" s="111" t="s">
        <v>2537</v>
      </c>
      <c r="C879" s="111" t="s">
        <v>2558</v>
      </c>
      <c r="D879" s="111" t="s">
        <v>2538</v>
      </c>
      <c r="E879" s="151"/>
      <c r="F879" s="111"/>
      <c r="G879" s="111"/>
      <c r="H879" s="111">
        <v>5</v>
      </c>
      <c r="I879" s="116">
        <v>360</v>
      </c>
      <c r="J879" s="118"/>
      <c r="K879" s="33"/>
      <c r="L879" s="44">
        <f t="shared" si="263"/>
        <v>0</v>
      </c>
      <c r="M879" s="33" t="str">
        <f t="shared" si="260"/>
        <v>45769Container q'ty</v>
      </c>
      <c r="N879" s="33" t="str">
        <f t="shared" si="261"/>
        <v>45769bulk</v>
      </c>
      <c r="O879" s="39"/>
      <c r="P879" s="235" t="s">
        <v>201</v>
      </c>
      <c r="Q879" s="168" t="s">
        <v>2540</v>
      </c>
      <c r="R879" s="169"/>
      <c r="S879" s="39"/>
      <c r="T879" s="119" t="s">
        <v>2541</v>
      </c>
      <c r="U879" s="258"/>
      <c r="V879" s="262"/>
      <c r="W879" s="258">
        <f t="shared" si="262"/>
        <v>0</v>
      </c>
      <c r="X879" s="45"/>
      <c r="Y879" s="43"/>
      <c r="Z879" s="43"/>
      <c r="AA879" s="43"/>
      <c r="AB879" s="43"/>
      <c r="AC879" s="43"/>
    </row>
    <row r="880" spans="1:29" ht="12.9" customHeight="1">
      <c r="A880" s="272">
        <v>45769</v>
      </c>
      <c r="B880" s="111" t="s">
        <v>662</v>
      </c>
      <c r="C880" s="111" t="s">
        <v>2503</v>
      </c>
      <c r="D880" s="111">
        <v>392977</v>
      </c>
      <c r="E880" s="111"/>
      <c r="F880" s="111">
        <v>1</v>
      </c>
      <c r="G880" s="111"/>
      <c r="H880" s="111">
        <v>20</v>
      </c>
      <c r="I880" s="116">
        <v>800</v>
      </c>
      <c r="J880" s="118"/>
      <c r="K880" s="33"/>
      <c r="L880" s="44">
        <f t="shared" ref="L880:L886" si="264">SUM(E880:F880)</f>
        <v>1</v>
      </c>
      <c r="M880" s="33" t="str">
        <f t="shared" si="260"/>
        <v>45769Container q'ty</v>
      </c>
      <c r="N880" s="33" t="str">
        <f t="shared" si="261"/>
        <v>45769bulk</v>
      </c>
      <c r="O880" s="39">
        <v>200</v>
      </c>
      <c r="P880" s="235" t="s">
        <v>201</v>
      </c>
      <c r="Q880" s="168" t="s">
        <v>1438</v>
      </c>
      <c r="R880" s="169"/>
      <c r="S880" s="39"/>
      <c r="T880" s="119" t="s">
        <v>2501</v>
      </c>
      <c r="U880" s="258">
        <v>16160</v>
      </c>
      <c r="V880" s="262">
        <v>800</v>
      </c>
      <c r="W880" s="258">
        <f t="shared" si="262"/>
        <v>20.2</v>
      </c>
      <c r="X880" s="45" t="s">
        <v>2502</v>
      </c>
      <c r="Y880" s="43"/>
      <c r="Z880" s="43"/>
      <c r="AA880" s="43"/>
      <c r="AB880" s="43"/>
      <c r="AC880" s="43"/>
    </row>
    <row r="881" spans="1:29" ht="12.9" customHeight="1">
      <c r="A881" s="272">
        <v>45769</v>
      </c>
      <c r="B881" s="111" t="s">
        <v>383</v>
      </c>
      <c r="C881" s="111" t="s">
        <v>2567</v>
      </c>
      <c r="D881" s="275" t="s">
        <v>2568</v>
      </c>
      <c r="E881" s="111"/>
      <c r="F881" s="111">
        <v>1</v>
      </c>
      <c r="G881" s="111"/>
      <c r="H881" s="111">
        <v>7</v>
      </c>
      <c r="I881" s="117">
        <v>750</v>
      </c>
      <c r="J881" s="118"/>
      <c r="K881" s="33"/>
      <c r="L881" s="44">
        <f t="shared" si="264"/>
        <v>1</v>
      </c>
      <c r="M881" s="33" t="str">
        <f t="shared" ref="M881:M886" si="265">A881&amp;$O$1</f>
        <v>45769Container q'ty</v>
      </c>
      <c r="N881" s="33" t="str">
        <f t="shared" ref="N881:N886" si="266">A881&amp;P881</f>
        <v>45769bulk</v>
      </c>
      <c r="O881" s="39">
        <v>240</v>
      </c>
      <c r="P881" s="235" t="s">
        <v>201</v>
      </c>
      <c r="Q881" s="168" t="s">
        <v>454</v>
      </c>
      <c r="R881" s="169"/>
      <c r="S881" s="39"/>
      <c r="T881" s="119" t="s">
        <v>2566</v>
      </c>
      <c r="U881" s="258">
        <v>22550</v>
      </c>
      <c r="V881" s="262">
        <v>2050</v>
      </c>
      <c r="W881" s="258">
        <f t="shared" ref="W881:W886" si="267">IFERROR(U881/V881,0)</f>
        <v>11</v>
      </c>
      <c r="X881" s="45" t="s">
        <v>2572</v>
      </c>
      <c r="Y881" s="43"/>
      <c r="Z881" s="43"/>
      <c r="AA881" s="43"/>
      <c r="AB881" s="43"/>
      <c r="AC881" s="43"/>
    </row>
    <row r="882" spans="1:29" ht="12.9" customHeight="1">
      <c r="A882" s="272">
        <v>45769</v>
      </c>
      <c r="B882" s="111" t="s">
        <v>383</v>
      </c>
      <c r="C882" s="111" t="s">
        <v>2567</v>
      </c>
      <c r="D882" s="275" t="s">
        <v>2568</v>
      </c>
      <c r="E882" s="111"/>
      <c r="F882" s="151"/>
      <c r="G882" s="111"/>
      <c r="H882" s="111">
        <v>3</v>
      </c>
      <c r="I882" s="117">
        <v>300</v>
      </c>
      <c r="J882" s="118"/>
      <c r="K882" s="33"/>
      <c r="L882" s="44">
        <f t="shared" si="264"/>
        <v>0</v>
      </c>
      <c r="M882" s="33" t="str">
        <f t="shared" si="265"/>
        <v>45769Container q'ty</v>
      </c>
      <c r="N882" s="33" t="str">
        <f t="shared" si="266"/>
        <v>45769bulk</v>
      </c>
      <c r="O882" s="39">
        <v>240</v>
      </c>
      <c r="P882" s="235" t="s">
        <v>201</v>
      </c>
      <c r="Q882" s="168" t="s">
        <v>455</v>
      </c>
      <c r="R882" s="169"/>
      <c r="S882" s="39"/>
      <c r="T882" s="119" t="s">
        <v>2566</v>
      </c>
      <c r="U882" s="258"/>
      <c r="V882" s="262"/>
      <c r="W882" s="258">
        <f t="shared" si="267"/>
        <v>0</v>
      </c>
      <c r="X882" s="45"/>
      <c r="Y882" s="43"/>
      <c r="Z882" s="43"/>
      <c r="AA882" s="43"/>
      <c r="AB882" s="43"/>
      <c r="AC882" s="43"/>
    </row>
    <row r="883" spans="1:29" ht="12.9" customHeight="1">
      <c r="A883" s="272">
        <v>45769</v>
      </c>
      <c r="B883" s="111" t="s">
        <v>383</v>
      </c>
      <c r="C883" s="111" t="s">
        <v>2567</v>
      </c>
      <c r="D883" s="275" t="s">
        <v>2568</v>
      </c>
      <c r="E883" s="111"/>
      <c r="F883" s="151"/>
      <c r="G883" s="111"/>
      <c r="H883" s="111">
        <v>1</v>
      </c>
      <c r="I883" s="117">
        <v>100</v>
      </c>
      <c r="J883" s="118"/>
      <c r="K883" s="33"/>
      <c r="L883" s="44">
        <f t="shared" si="264"/>
        <v>0</v>
      </c>
      <c r="M883" s="33" t="str">
        <f t="shared" si="265"/>
        <v>45769Container q'ty</v>
      </c>
      <c r="N883" s="33" t="str">
        <f t="shared" si="266"/>
        <v>45769bulk</v>
      </c>
      <c r="O883" s="39">
        <v>240</v>
      </c>
      <c r="P883" s="235" t="s">
        <v>201</v>
      </c>
      <c r="Q883" s="168" t="s">
        <v>456</v>
      </c>
      <c r="R883" s="169"/>
      <c r="S883" s="39"/>
      <c r="T883" s="119" t="s">
        <v>2566</v>
      </c>
      <c r="U883" s="258"/>
      <c r="V883" s="262"/>
      <c r="W883" s="258">
        <f t="shared" si="267"/>
        <v>0</v>
      </c>
      <c r="X883" s="45"/>
      <c r="Y883" s="43"/>
      <c r="Z883" s="43"/>
      <c r="AA883" s="43"/>
      <c r="AB883" s="43"/>
      <c r="AC883" s="43"/>
    </row>
    <row r="884" spans="1:29" ht="12.9" customHeight="1">
      <c r="A884" s="272">
        <v>45769</v>
      </c>
      <c r="B884" s="111" t="s">
        <v>383</v>
      </c>
      <c r="C884" s="111" t="s">
        <v>2567</v>
      </c>
      <c r="D884" s="275" t="s">
        <v>2568</v>
      </c>
      <c r="E884" s="111"/>
      <c r="F884" s="151"/>
      <c r="G884" s="111"/>
      <c r="H884" s="111">
        <v>7</v>
      </c>
      <c r="I884" s="117">
        <v>800</v>
      </c>
      <c r="J884" s="118"/>
      <c r="K884" s="33"/>
      <c r="L884" s="44">
        <f t="shared" si="264"/>
        <v>0</v>
      </c>
      <c r="M884" s="33" t="str">
        <f t="shared" si="265"/>
        <v>45769Container q'ty</v>
      </c>
      <c r="N884" s="33" t="str">
        <f t="shared" si="266"/>
        <v>45769bulk</v>
      </c>
      <c r="O884" s="39">
        <v>240</v>
      </c>
      <c r="P884" s="235" t="s">
        <v>201</v>
      </c>
      <c r="Q884" s="168" t="s">
        <v>457</v>
      </c>
      <c r="R884" s="169"/>
      <c r="S884" s="39"/>
      <c r="T884" s="119" t="s">
        <v>2566</v>
      </c>
      <c r="U884" s="258"/>
      <c r="V884" s="262"/>
      <c r="W884" s="258">
        <f t="shared" si="267"/>
        <v>0</v>
      </c>
      <c r="X884" s="45"/>
      <c r="Y884" s="43"/>
      <c r="Z884" s="43"/>
      <c r="AA884" s="43"/>
      <c r="AB884" s="43"/>
      <c r="AC884" s="43"/>
    </row>
    <row r="885" spans="1:29" ht="12.9" customHeight="1">
      <c r="A885" s="272">
        <v>45769</v>
      </c>
      <c r="B885" s="111" t="s">
        <v>383</v>
      </c>
      <c r="C885" s="111" t="s">
        <v>2567</v>
      </c>
      <c r="D885" s="275" t="s">
        <v>2568</v>
      </c>
      <c r="E885" s="111"/>
      <c r="F885" s="151"/>
      <c r="G885" s="111"/>
      <c r="H885" s="111">
        <v>1</v>
      </c>
      <c r="I885" s="117">
        <v>100</v>
      </c>
      <c r="J885" s="118"/>
      <c r="K885" s="33"/>
      <c r="L885" s="44">
        <f t="shared" si="264"/>
        <v>0</v>
      </c>
      <c r="M885" s="33" t="str">
        <f>A885&amp;$O$1</f>
        <v>45769Container q'ty</v>
      </c>
      <c r="N885" s="33" t="str">
        <f>A885&amp;P885</f>
        <v>45769bulk</v>
      </c>
      <c r="O885" s="39">
        <v>240</v>
      </c>
      <c r="P885" s="235" t="s">
        <v>201</v>
      </c>
      <c r="Q885" s="168" t="s">
        <v>823</v>
      </c>
      <c r="R885" s="169"/>
      <c r="S885" s="39"/>
      <c r="T885" s="119" t="s">
        <v>2566</v>
      </c>
      <c r="U885" s="258"/>
      <c r="V885" s="262"/>
      <c r="W885" s="258">
        <f t="shared" si="267"/>
        <v>0</v>
      </c>
      <c r="X885" s="45"/>
      <c r="Y885" s="43"/>
      <c r="Z885" s="43"/>
      <c r="AA885" s="43"/>
      <c r="AB885" s="43"/>
      <c r="AC885" s="43"/>
    </row>
    <row r="886" spans="1:29" ht="12.9" customHeight="1">
      <c r="A886" s="272">
        <v>45769</v>
      </c>
      <c r="B886" s="111" t="s">
        <v>383</v>
      </c>
      <c r="C886" s="111" t="s">
        <v>2570</v>
      </c>
      <c r="D886" s="275" t="s">
        <v>2571</v>
      </c>
      <c r="E886" s="111"/>
      <c r="F886" s="151"/>
      <c r="G886" s="111"/>
      <c r="H886" s="111">
        <v>0</v>
      </c>
      <c r="I886" s="117">
        <v>40</v>
      </c>
      <c r="J886" s="118"/>
      <c r="K886" s="33"/>
      <c r="L886" s="44">
        <f t="shared" si="264"/>
        <v>0</v>
      </c>
      <c r="M886" s="33" t="str">
        <f t="shared" si="265"/>
        <v>45769Container q'ty</v>
      </c>
      <c r="N886" s="33" t="str">
        <f t="shared" si="266"/>
        <v>45769bulk</v>
      </c>
      <c r="O886" s="39">
        <v>240</v>
      </c>
      <c r="P886" s="235" t="s">
        <v>201</v>
      </c>
      <c r="Q886" s="168" t="s">
        <v>2093</v>
      </c>
      <c r="R886" s="169"/>
      <c r="S886" s="39"/>
      <c r="T886" s="119" t="s">
        <v>2569</v>
      </c>
      <c r="U886" s="258"/>
      <c r="V886" s="262"/>
      <c r="W886" s="258">
        <f t="shared" si="267"/>
        <v>0</v>
      </c>
      <c r="X886" s="45"/>
      <c r="Y886" s="43"/>
      <c r="Z886" s="43"/>
      <c r="AA886" s="43"/>
      <c r="AB886" s="43"/>
      <c r="AC886" s="43"/>
    </row>
    <row r="887" spans="1:29" ht="12.9" customHeight="1">
      <c r="A887" s="272">
        <v>45770</v>
      </c>
      <c r="B887" s="111" t="s">
        <v>195</v>
      </c>
      <c r="C887" s="111" t="s">
        <v>2559</v>
      </c>
      <c r="D887" s="111" t="s">
        <v>2434</v>
      </c>
      <c r="E887" s="111">
        <v>1</v>
      </c>
      <c r="F887" s="111"/>
      <c r="G887" s="111"/>
      <c r="H887" s="111">
        <v>8</v>
      </c>
      <c r="I887" s="111">
        <v>8</v>
      </c>
      <c r="J887" s="118"/>
      <c r="K887" s="33"/>
      <c r="L887" s="44">
        <f t="shared" si="263"/>
        <v>1</v>
      </c>
      <c r="M887" s="33" t="str">
        <f t="shared" ref="M887:M909" si="268">A887&amp;$O$1</f>
        <v>45770Container q'ty</v>
      </c>
      <c r="N887" s="33" t="str">
        <f t="shared" ref="N887:N909" si="269">A887&amp;P887</f>
        <v xml:space="preserve">45770Pallet </v>
      </c>
      <c r="O887" s="39">
        <v>40</v>
      </c>
      <c r="P887" s="33" t="s">
        <v>202</v>
      </c>
      <c r="Q887" s="168" t="s">
        <v>2542</v>
      </c>
      <c r="R887" s="169"/>
      <c r="S887" s="39"/>
      <c r="T887" s="119" t="s">
        <v>2545</v>
      </c>
      <c r="U887" s="258"/>
      <c r="V887" s="262"/>
      <c r="W887" s="258">
        <f>IFERROR(U887/V887,0)</f>
        <v>0</v>
      </c>
      <c r="X887" s="45"/>
      <c r="Y887" s="43"/>
      <c r="Z887" s="43"/>
      <c r="AA887" s="43"/>
      <c r="AB887" s="43"/>
      <c r="AC887" s="43"/>
    </row>
    <row r="888" spans="1:29" ht="12.9" customHeight="1">
      <c r="A888" s="272">
        <v>45770</v>
      </c>
      <c r="B888" s="111" t="s">
        <v>2537</v>
      </c>
      <c r="C888" s="111" t="s">
        <v>2559</v>
      </c>
      <c r="D888" s="111" t="s">
        <v>2434</v>
      </c>
      <c r="E888" s="151"/>
      <c r="F888" s="111"/>
      <c r="G888" s="111"/>
      <c r="H888" s="111">
        <v>2</v>
      </c>
      <c r="I888" s="111">
        <v>2</v>
      </c>
      <c r="J888" s="118"/>
      <c r="K888" s="33"/>
      <c r="L888" s="44">
        <f t="shared" si="263"/>
        <v>0</v>
      </c>
      <c r="M888" s="33" t="str">
        <f t="shared" si="268"/>
        <v>45770Container q'ty</v>
      </c>
      <c r="N888" s="33" t="str">
        <f t="shared" si="269"/>
        <v xml:space="preserve">45770Pallet </v>
      </c>
      <c r="O888" s="39"/>
      <c r="P888" s="33" t="s">
        <v>202</v>
      </c>
      <c r="Q888" s="168" t="s">
        <v>2543</v>
      </c>
      <c r="R888" s="169"/>
      <c r="S888" s="39"/>
      <c r="T888" s="119" t="s">
        <v>2545</v>
      </c>
      <c r="U888" s="258"/>
      <c r="V888" s="262"/>
      <c r="W888" s="258">
        <f>IFERROR(U888/V888,0)</f>
        <v>0</v>
      </c>
      <c r="X888" s="45"/>
      <c r="Y888" s="43"/>
      <c r="Z888" s="43"/>
      <c r="AA888" s="43"/>
      <c r="AB888" s="43"/>
      <c r="AC888" s="43"/>
    </row>
    <row r="889" spans="1:29" ht="12.9" customHeight="1">
      <c r="A889" s="272">
        <v>45770</v>
      </c>
      <c r="B889" s="111" t="s">
        <v>2537</v>
      </c>
      <c r="C889" s="111" t="s">
        <v>2559</v>
      </c>
      <c r="D889" s="111" t="s">
        <v>2435</v>
      </c>
      <c r="E889" s="151"/>
      <c r="F889" s="111"/>
      <c r="G889" s="111"/>
      <c r="H889" s="111">
        <v>10</v>
      </c>
      <c r="I889" s="111">
        <v>10</v>
      </c>
      <c r="J889" s="118"/>
      <c r="K889" s="33"/>
      <c r="L889" s="44">
        <f t="shared" ref="L889:L909" si="270">SUM(E889:F889)</f>
        <v>0</v>
      </c>
      <c r="M889" s="33" t="str">
        <f t="shared" si="268"/>
        <v>45770Container q'ty</v>
      </c>
      <c r="N889" s="33" t="str">
        <f t="shared" si="269"/>
        <v xml:space="preserve">45770Pallet </v>
      </c>
      <c r="O889" s="39"/>
      <c r="P889" s="33" t="s">
        <v>202</v>
      </c>
      <c r="Q889" s="168" t="s">
        <v>2544</v>
      </c>
      <c r="R889" s="169"/>
      <c r="S889" s="39"/>
      <c r="T889" s="119" t="s">
        <v>2545</v>
      </c>
      <c r="U889" s="258"/>
      <c r="V889" s="262"/>
      <c r="W889" s="258">
        <f>IFERROR(U889/V889,0)</f>
        <v>0</v>
      </c>
      <c r="X889" s="45"/>
      <c r="Y889" s="43"/>
      <c r="Z889" s="43"/>
      <c r="AA889" s="43"/>
      <c r="AB889" s="43"/>
      <c r="AC889" s="43"/>
    </row>
    <row r="890" spans="1:29" ht="12.9" customHeight="1">
      <c r="A890" s="272">
        <v>45770</v>
      </c>
      <c r="B890" s="111" t="s">
        <v>3493</v>
      </c>
      <c r="C890" s="111" t="s">
        <v>2518</v>
      </c>
      <c r="D890" s="111" t="s">
        <v>2600</v>
      </c>
      <c r="E890" s="111">
        <v>1</v>
      </c>
      <c r="F890" s="111"/>
      <c r="G890" s="111"/>
      <c r="H890" s="111">
        <v>40</v>
      </c>
      <c r="I890" s="116"/>
      <c r="J890" s="118">
        <v>86400</v>
      </c>
      <c r="K890" s="33"/>
      <c r="L890" s="44">
        <f t="shared" si="270"/>
        <v>1</v>
      </c>
      <c r="M890" s="33" t="str">
        <f t="shared" si="268"/>
        <v>45770Container q'ty</v>
      </c>
      <c r="N890" s="33" t="str">
        <f t="shared" si="269"/>
        <v xml:space="preserve">45770Pallet </v>
      </c>
      <c r="O890" s="39">
        <v>40</v>
      </c>
      <c r="P890" s="33" t="s">
        <v>202</v>
      </c>
      <c r="Q890" s="168" t="s">
        <v>2519</v>
      </c>
      <c r="R890" s="169"/>
      <c r="S890" s="39"/>
      <c r="T890" s="119" t="s">
        <v>2520</v>
      </c>
      <c r="U890" s="258"/>
      <c r="V890" s="262"/>
      <c r="W890" s="258">
        <f t="shared" ref="W890:W897" si="271">IFERROR(U890/V890,0)</f>
        <v>0</v>
      </c>
      <c r="X890" s="45" t="s">
        <v>2525</v>
      </c>
      <c r="Y890" s="43"/>
      <c r="Z890" s="43"/>
      <c r="AA890" s="43"/>
      <c r="AB890" s="43"/>
      <c r="AC890" s="43"/>
    </row>
    <row r="891" spans="1:29" ht="12.9" customHeight="1">
      <c r="A891" s="272">
        <v>45770</v>
      </c>
      <c r="B891" s="111" t="s">
        <v>2602</v>
      </c>
      <c r="C891" s="170" t="s">
        <v>2561</v>
      </c>
      <c r="D891" s="190" t="s">
        <v>2562</v>
      </c>
      <c r="E891" s="111"/>
      <c r="F891" s="111">
        <v>1</v>
      </c>
      <c r="G891" s="111"/>
      <c r="H891" s="111">
        <v>17</v>
      </c>
      <c r="I891" s="116">
        <v>850</v>
      </c>
      <c r="J891" s="118"/>
      <c r="K891" s="33"/>
      <c r="L891" s="44">
        <f t="shared" si="270"/>
        <v>1</v>
      </c>
      <c r="M891" s="33" t="str">
        <f t="shared" si="268"/>
        <v>45770Container q'ty</v>
      </c>
      <c r="N891" s="33" t="str">
        <f t="shared" si="269"/>
        <v>45770bulk</v>
      </c>
      <c r="O891" s="39">
        <v>200</v>
      </c>
      <c r="P891" s="235" t="s">
        <v>201</v>
      </c>
      <c r="Q891" s="168" t="s">
        <v>1438</v>
      </c>
      <c r="R891" s="169"/>
      <c r="S891" s="39"/>
      <c r="T891" s="119" t="s">
        <v>2560</v>
      </c>
      <c r="U891" s="258">
        <v>17170</v>
      </c>
      <c r="V891" s="262">
        <v>850</v>
      </c>
      <c r="W891" s="258">
        <f t="shared" si="271"/>
        <v>20.2</v>
      </c>
      <c r="X891" s="45" t="s">
        <v>2599</v>
      </c>
      <c r="Y891" s="43"/>
      <c r="Z891" s="43"/>
      <c r="AA891" s="43"/>
      <c r="AB891" s="43"/>
      <c r="AC891" s="43"/>
    </row>
    <row r="892" spans="1:29" ht="12.9" customHeight="1">
      <c r="A892" s="272">
        <v>45770</v>
      </c>
      <c r="B892" s="111" t="s">
        <v>151</v>
      </c>
      <c r="C892" s="111" t="s">
        <v>2576</v>
      </c>
      <c r="D892" s="111" t="s">
        <v>2586</v>
      </c>
      <c r="E892" s="111"/>
      <c r="F892" s="111">
        <v>1</v>
      </c>
      <c r="G892" s="111"/>
      <c r="H892" s="111">
        <v>20</v>
      </c>
      <c r="I892" s="116">
        <v>20</v>
      </c>
      <c r="J892" s="118"/>
      <c r="K892" s="33"/>
      <c r="L892" s="44">
        <f t="shared" si="270"/>
        <v>1</v>
      </c>
      <c r="M892" s="33" t="str">
        <f t="shared" si="268"/>
        <v>45770Container q'ty</v>
      </c>
      <c r="N892" s="33" t="str">
        <f t="shared" si="269"/>
        <v xml:space="preserve">45770Pallet </v>
      </c>
      <c r="O892" s="39">
        <v>20</v>
      </c>
      <c r="P892" s="33" t="s">
        <v>202</v>
      </c>
      <c r="Q892" s="168" t="s">
        <v>786</v>
      </c>
      <c r="R892" s="169"/>
      <c r="S892" s="39"/>
      <c r="T892" s="119" t="s">
        <v>2574</v>
      </c>
      <c r="U892" s="258"/>
      <c r="V892" s="262"/>
      <c r="W892" s="258">
        <f t="shared" si="271"/>
        <v>0</v>
      </c>
      <c r="X892" s="45" t="s">
        <v>2521</v>
      </c>
      <c r="Y892" s="43"/>
      <c r="Z892" s="43"/>
      <c r="AA892" s="43"/>
      <c r="AB892" s="43"/>
      <c r="AC892" s="43"/>
    </row>
    <row r="893" spans="1:29" ht="12.9" customHeight="1">
      <c r="A893" s="272">
        <v>45770</v>
      </c>
      <c r="B893" s="111" t="s">
        <v>151</v>
      </c>
      <c r="C893" s="111" t="s">
        <v>2577</v>
      </c>
      <c r="D893" s="111" t="s">
        <v>2587</v>
      </c>
      <c r="E893" s="111"/>
      <c r="F893" s="111">
        <v>1</v>
      </c>
      <c r="G893" s="111"/>
      <c r="H893" s="111">
        <v>20</v>
      </c>
      <c r="I893" s="116">
        <v>20</v>
      </c>
      <c r="J893" s="118"/>
      <c r="K893" s="33"/>
      <c r="L893" s="44">
        <f t="shared" si="270"/>
        <v>1</v>
      </c>
      <c r="M893" s="33" t="str">
        <f t="shared" si="268"/>
        <v>45770Container q'ty</v>
      </c>
      <c r="N893" s="33" t="str">
        <f t="shared" si="269"/>
        <v xml:space="preserve">45770Pallet </v>
      </c>
      <c r="O893" s="39">
        <v>20</v>
      </c>
      <c r="P893" s="33" t="s">
        <v>202</v>
      </c>
      <c r="Q893" s="168" t="s">
        <v>786</v>
      </c>
      <c r="R893" s="169"/>
      <c r="S893" s="39"/>
      <c r="T893" s="119" t="s">
        <v>2574</v>
      </c>
      <c r="U893" s="258"/>
      <c r="V893" s="262"/>
      <c r="W893" s="258">
        <f t="shared" si="271"/>
        <v>0</v>
      </c>
      <c r="X893" s="45" t="s">
        <v>2575</v>
      </c>
      <c r="Y893" s="43"/>
      <c r="Z893" s="43"/>
      <c r="AA893" s="43"/>
      <c r="AB893" s="43"/>
      <c r="AC893" s="43"/>
    </row>
    <row r="894" spans="1:29" ht="12.9" customHeight="1">
      <c r="A894" s="272">
        <v>45770</v>
      </c>
      <c r="B894" s="111" t="s">
        <v>151</v>
      </c>
      <c r="C894" s="111" t="s">
        <v>2578</v>
      </c>
      <c r="D894" s="111" t="s">
        <v>2588</v>
      </c>
      <c r="E894" s="111"/>
      <c r="F894" s="111">
        <v>1</v>
      </c>
      <c r="G894" s="111"/>
      <c r="H894" s="111">
        <v>20</v>
      </c>
      <c r="I894" s="116">
        <v>20</v>
      </c>
      <c r="J894" s="118"/>
      <c r="K894" s="33"/>
      <c r="L894" s="44">
        <f t="shared" si="270"/>
        <v>1</v>
      </c>
      <c r="M894" s="33" t="str">
        <f t="shared" si="268"/>
        <v>45770Container q'ty</v>
      </c>
      <c r="N894" s="33" t="str">
        <f t="shared" si="269"/>
        <v xml:space="preserve">45770Pallet </v>
      </c>
      <c r="O894" s="39">
        <v>20</v>
      </c>
      <c r="P894" s="33" t="s">
        <v>202</v>
      </c>
      <c r="Q894" s="168" t="s">
        <v>786</v>
      </c>
      <c r="R894" s="169"/>
      <c r="S894" s="39"/>
      <c r="T894" s="119" t="s">
        <v>2574</v>
      </c>
      <c r="U894" s="258"/>
      <c r="V894" s="262"/>
      <c r="W894" s="258">
        <f t="shared" si="271"/>
        <v>0</v>
      </c>
      <c r="X894" s="45"/>
      <c r="Y894" s="43"/>
      <c r="Z894" s="43"/>
      <c r="AA894" s="43"/>
      <c r="AB894" s="43"/>
      <c r="AC894" s="43"/>
    </row>
    <row r="895" spans="1:29" ht="12.9" customHeight="1">
      <c r="A895" s="272">
        <v>45770</v>
      </c>
      <c r="B895" s="111" t="s">
        <v>151</v>
      </c>
      <c r="C895" s="111" t="s">
        <v>2579</v>
      </c>
      <c r="D895" s="111" t="s">
        <v>2589</v>
      </c>
      <c r="E895" s="111"/>
      <c r="F895" s="111">
        <v>1</v>
      </c>
      <c r="G895" s="111"/>
      <c r="H895" s="111">
        <v>20</v>
      </c>
      <c r="I895" s="116">
        <v>20</v>
      </c>
      <c r="J895" s="118"/>
      <c r="K895" s="33"/>
      <c r="L895" s="44">
        <f t="shared" si="270"/>
        <v>1</v>
      </c>
      <c r="M895" s="33" t="str">
        <f t="shared" si="268"/>
        <v>45770Container q'ty</v>
      </c>
      <c r="N895" s="33" t="str">
        <f t="shared" si="269"/>
        <v xml:space="preserve">45770Pallet </v>
      </c>
      <c r="O895" s="39">
        <v>20</v>
      </c>
      <c r="P895" s="33" t="s">
        <v>202</v>
      </c>
      <c r="Q895" s="168" t="s">
        <v>786</v>
      </c>
      <c r="R895" s="169"/>
      <c r="S895" s="39"/>
      <c r="T895" s="119" t="s">
        <v>2574</v>
      </c>
      <c r="U895" s="258"/>
      <c r="V895" s="262"/>
      <c r="W895" s="258">
        <f t="shared" si="271"/>
        <v>0</v>
      </c>
      <c r="X895" s="45"/>
      <c r="Y895" s="43"/>
      <c r="Z895" s="43"/>
      <c r="AA895" s="43"/>
      <c r="AB895" s="43"/>
      <c r="AC895" s="43"/>
    </row>
    <row r="896" spans="1:29" ht="12.9" customHeight="1">
      <c r="A896" s="272">
        <v>45770</v>
      </c>
      <c r="B896" s="111" t="s">
        <v>151</v>
      </c>
      <c r="C896" s="111" t="s">
        <v>2580</v>
      </c>
      <c r="D896" s="111" t="s">
        <v>2590</v>
      </c>
      <c r="E896" s="111"/>
      <c r="F896" s="111">
        <v>1</v>
      </c>
      <c r="G896" s="111"/>
      <c r="H896" s="111">
        <v>20</v>
      </c>
      <c r="I896" s="116">
        <v>20</v>
      </c>
      <c r="J896" s="118"/>
      <c r="K896" s="33"/>
      <c r="L896" s="44">
        <f t="shared" si="270"/>
        <v>1</v>
      </c>
      <c r="M896" s="33" t="str">
        <f t="shared" si="268"/>
        <v>45770Container q'ty</v>
      </c>
      <c r="N896" s="33" t="str">
        <f t="shared" si="269"/>
        <v xml:space="preserve">45770Pallet </v>
      </c>
      <c r="O896" s="39">
        <v>20</v>
      </c>
      <c r="P896" s="33" t="s">
        <v>202</v>
      </c>
      <c r="Q896" s="168" t="s">
        <v>786</v>
      </c>
      <c r="R896" s="169"/>
      <c r="S896" s="39"/>
      <c r="T896" s="119" t="s">
        <v>2574</v>
      </c>
      <c r="U896" s="258"/>
      <c r="V896" s="262"/>
      <c r="W896" s="258">
        <f t="shared" si="271"/>
        <v>0</v>
      </c>
      <c r="X896" s="45"/>
      <c r="Y896" s="43"/>
      <c r="Z896" s="43"/>
      <c r="AA896" s="43"/>
      <c r="AB896" s="43"/>
      <c r="AC896" s="43"/>
    </row>
    <row r="897" spans="1:29" ht="12.9" customHeight="1">
      <c r="A897" s="272">
        <v>45770</v>
      </c>
      <c r="B897" s="111" t="s">
        <v>151</v>
      </c>
      <c r="C897" s="111" t="s">
        <v>2581</v>
      </c>
      <c r="D897" s="111" t="s">
        <v>2591</v>
      </c>
      <c r="E897" s="111"/>
      <c r="F897" s="111">
        <v>1</v>
      </c>
      <c r="G897" s="111"/>
      <c r="H897" s="111">
        <v>20</v>
      </c>
      <c r="I897" s="116">
        <v>20</v>
      </c>
      <c r="J897" s="118"/>
      <c r="K897" s="33"/>
      <c r="L897" s="44">
        <f t="shared" si="270"/>
        <v>1</v>
      </c>
      <c r="M897" s="33" t="str">
        <f t="shared" si="268"/>
        <v>45770Container q'ty</v>
      </c>
      <c r="N897" s="33" t="str">
        <f t="shared" si="269"/>
        <v xml:space="preserve">45770Pallet </v>
      </c>
      <c r="O897" s="39">
        <v>20</v>
      </c>
      <c r="P897" s="33" t="s">
        <v>202</v>
      </c>
      <c r="Q897" s="168" t="s">
        <v>786</v>
      </c>
      <c r="R897" s="169"/>
      <c r="S897" s="39"/>
      <c r="T897" s="119" t="s">
        <v>2574</v>
      </c>
      <c r="U897" s="258"/>
      <c r="V897" s="262"/>
      <c r="W897" s="258">
        <f t="shared" si="271"/>
        <v>0</v>
      </c>
      <c r="X897" s="45"/>
      <c r="Y897" s="43"/>
      <c r="Z897" s="43"/>
      <c r="AA897" s="43"/>
      <c r="AB897" s="43"/>
      <c r="AC897" s="43"/>
    </row>
    <row r="898" spans="1:29" ht="12.9" customHeight="1">
      <c r="A898" s="272">
        <v>45771</v>
      </c>
      <c r="B898" s="111" t="s">
        <v>195</v>
      </c>
      <c r="C898" s="111" t="s">
        <v>2601</v>
      </c>
      <c r="D898" s="111" t="s">
        <v>2546</v>
      </c>
      <c r="E898" s="111">
        <v>1</v>
      </c>
      <c r="F898" s="111"/>
      <c r="G898" s="111"/>
      <c r="H898" s="111">
        <v>10</v>
      </c>
      <c r="I898" s="116">
        <v>10</v>
      </c>
      <c r="J898" s="118"/>
      <c r="K898" s="33"/>
      <c r="L898" s="44">
        <f t="shared" si="270"/>
        <v>1</v>
      </c>
      <c r="M898" s="33" t="str">
        <f t="shared" si="268"/>
        <v>45771Container q'ty</v>
      </c>
      <c r="N898" s="33" t="str">
        <f t="shared" si="269"/>
        <v xml:space="preserve">45771Pallet </v>
      </c>
      <c r="O898" s="39">
        <v>40</v>
      </c>
      <c r="P898" s="33" t="s">
        <v>202</v>
      </c>
      <c r="Q898" s="168" t="s">
        <v>2548</v>
      </c>
      <c r="R898" s="169"/>
      <c r="S898" s="39"/>
      <c r="T898" s="119" t="s">
        <v>2549</v>
      </c>
      <c r="U898" s="258"/>
      <c r="V898" s="262"/>
      <c r="W898" s="258">
        <f t="shared" ref="W898:W909" si="272">IFERROR(U898/V898,0)</f>
        <v>0</v>
      </c>
      <c r="X898" s="45"/>
      <c r="Y898" s="43"/>
      <c r="Z898" s="43"/>
      <c r="AA898" s="43"/>
      <c r="AB898" s="43"/>
      <c r="AC898" s="43"/>
    </row>
    <row r="899" spans="1:29" ht="12.9" customHeight="1">
      <c r="A899" s="272">
        <v>45771</v>
      </c>
      <c r="B899" s="111" t="s">
        <v>2537</v>
      </c>
      <c r="C899" s="111" t="s">
        <v>2601</v>
      </c>
      <c r="D899" s="111" t="s">
        <v>2547</v>
      </c>
      <c r="E899" s="151"/>
      <c r="F899" s="111"/>
      <c r="G899" s="111"/>
      <c r="H899" s="111">
        <v>10</v>
      </c>
      <c r="I899" s="116">
        <v>10</v>
      </c>
      <c r="J899" s="118"/>
      <c r="K899" s="33"/>
      <c r="L899" s="44">
        <f t="shared" si="270"/>
        <v>0</v>
      </c>
      <c r="M899" s="33" t="str">
        <f t="shared" si="268"/>
        <v>45771Container q'ty</v>
      </c>
      <c r="N899" s="33" t="str">
        <f t="shared" si="269"/>
        <v xml:space="preserve">45771Pallet </v>
      </c>
      <c r="O899" s="39"/>
      <c r="P899" s="33" t="s">
        <v>202</v>
      </c>
      <c r="Q899" s="168" t="s">
        <v>2544</v>
      </c>
      <c r="R899" s="169"/>
      <c r="S899" s="39"/>
      <c r="T899" s="119" t="s">
        <v>2549</v>
      </c>
      <c r="U899" s="258"/>
      <c r="V899" s="262"/>
      <c r="W899" s="258">
        <f t="shared" si="272"/>
        <v>0</v>
      </c>
      <c r="X899" s="45"/>
      <c r="Y899" s="43"/>
      <c r="Z899" s="43"/>
      <c r="AA899" s="43"/>
      <c r="AB899" s="43"/>
      <c r="AC899" s="43"/>
    </row>
    <row r="900" spans="1:29" ht="12.9" customHeight="1">
      <c r="A900" s="272">
        <v>45771</v>
      </c>
      <c r="B900" s="111" t="s">
        <v>151</v>
      </c>
      <c r="C900" s="111" t="s">
        <v>2582</v>
      </c>
      <c r="D900" s="111" t="s">
        <v>2592</v>
      </c>
      <c r="E900" s="111"/>
      <c r="F900" s="111">
        <v>1</v>
      </c>
      <c r="G900" s="111"/>
      <c r="H900" s="111">
        <v>20</v>
      </c>
      <c r="I900" s="116">
        <v>20</v>
      </c>
      <c r="J900" s="118"/>
      <c r="K900" s="33"/>
      <c r="L900" s="44">
        <f t="shared" si="270"/>
        <v>1</v>
      </c>
      <c r="M900" s="33" t="str">
        <f t="shared" si="268"/>
        <v>45771Container q'ty</v>
      </c>
      <c r="N900" s="33" t="str">
        <f t="shared" si="269"/>
        <v xml:space="preserve">45771Pallet </v>
      </c>
      <c r="O900" s="39">
        <v>20</v>
      </c>
      <c r="P900" s="33" t="s">
        <v>202</v>
      </c>
      <c r="Q900" s="168" t="s">
        <v>786</v>
      </c>
      <c r="R900" s="169"/>
      <c r="S900" s="39"/>
      <c r="T900" s="119" t="s">
        <v>2574</v>
      </c>
      <c r="U900" s="258"/>
      <c r="V900" s="262"/>
      <c r="W900" s="258">
        <f t="shared" si="272"/>
        <v>0</v>
      </c>
      <c r="X900" s="45"/>
      <c r="Y900" s="43"/>
      <c r="Z900" s="43"/>
      <c r="AA900" s="43"/>
      <c r="AB900" s="43"/>
      <c r="AC900" s="43"/>
    </row>
    <row r="901" spans="1:29" ht="12.9" customHeight="1">
      <c r="A901" s="272">
        <v>45771</v>
      </c>
      <c r="B901" s="111" t="s">
        <v>151</v>
      </c>
      <c r="C901" s="111" t="s">
        <v>2583</v>
      </c>
      <c r="D901" s="111" t="s">
        <v>2593</v>
      </c>
      <c r="E901" s="111"/>
      <c r="F901" s="111">
        <v>1</v>
      </c>
      <c r="G901" s="111"/>
      <c r="H901" s="111">
        <v>20</v>
      </c>
      <c r="I901" s="116">
        <v>20</v>
      </c>
      <c r="J901" s="118"/>
      <c r="K901" s="33"/>
      <c r="L901" s="44">
        <f t="shared" si="270"/>
        <v>1</v>
      </c>
      <c r="M901" s="33" t="str">
        <f t="shared" si="268"/>
        <v>45771Container q'ty</v>
      </c>
      <c r="N901" s="33" t="str">
        <f t="shared" si="269"/>
        <v xml:space="preserve">45771Pallet </v>
      </c>
      <c r="O901" s="39">
        <v>20</v>
      </c>
      <c r="P901" s="33" t="s">
        <v>202</v>
      </c>
      <c r="Q901" s="168" t="s">
        <v>786</v>
      </c>
      <c r="R901" s="169"/>
      <c r="S901" s="39"/>
      <c r="T901" s="119" t="s">
        <v>2574</v>
      </c>
      <c r="U901" s="258"/>
      <c r="V901" s="262"/>
      <c r="W901" s="258">
        <f t="shared" si="272"/>
        <v>0</v>
      </c>
      <c r="X901" s="45"/>
      <c r="Y901" s="43"/>
      <c r="Z901" s="43"/>
      <c r="AA901" s="43"/>
      <c r="AB901" s="43"/>
      <c r="AC901" s="43"/>
    </row>
    <row r="902" spans="1:29" ht="12.9" customHeight="1">
      <c r="A902" s="272">
        <v>45771</v>
      </c>
      <c r="B902" s="111" t="s">
        <v>151</v>
      </c>
      <c r="C902" s="111" t="s">
        <v>2584</v>
      </c>
      <c r="D902" s="111" t="s">
        <v>2594</v>
      </c>
      <c r="E902" s="111"/>
      <c r="F902" s="111">
        <v>1</v>
      </c>
      <c r="G902" s="111"/>
      <c r="H902" s="111">
        <v>20</v>
      </c>
      <c r="I902" s="116">
        <v>20</v>
      </c>
      <c r="J902" s="118"/>
      <c r="K902" s="33"/>
      <c r="L902" s="44">
        <f t="shared" si="270"/>
        <v>1</v>
      </c>
      <c r="M902" s="33" t="str">
        <f t="shared" si="268"/>
        <v>45771Container q'ty</v>
      </c>
      <c r="N902" s="33" t="str">
        <f t="shared" si="269"/>
        <v xml:space="preserve">45771Pallet </v>
      </c>
      <c r="O902" s="39">
        <v>20</v>
      </c>
      <c r="P902" s="33" t="s">
        <v>202</v>
      </c>
      <c r="Q902" s="168" t="s">
        <v>786</v>
      </c>
      <c r="R902" s="169"/>
      <c r="S902" s="39"/>
      <c r="T902" s="119" t="s">
        <v>2574</v>
      </c>
      <c r="U902" s="258"/>
      <c r="V902" s="262"/>
      <c r="W902" s="258">
        <f t="shared" si="272"/>
        <v>0</v>
      </c>
      <c r="X902" s="45"/>
      <c r="Y902" s="43"/>
      <c r="Z902" s="43"/>
      <c r="AA902" s="43"/>
      <c r="AB902" s="43"/>
      <c r="AC902" s="43"/>
    </row>
    <row r="903" spans="1:29" ht="12.9" customHeight="1">
      <c r="A903" s="272">
        <v>45771</v>
      </c>
      <c r="B903" s="111" t="s">
        <v>151</v>
      </c>
      <c r="C903" s="111" t="s">
        <v>2585</v>
      </c>
      <c r="D903" s="111" t="s">
        <v>2595</v>
      </c>
      <c r="E903" s="111"/>
      <c r="F903" s="111">
        <v>1</v>
      </c>
      <c r="G903" s="111"/>
      <c r="H903" s="111">
        <v>20</v>
      </c>
      <c r="I903" s="116">
        <v>20</v>
      </c>
      <c r="J903" s="118"/>
      <c r="K903" s="33"/>
      <c r="L903" s="44">
        <f t="shared" si="270"/>
        <v>1</v>
      </c>
      <c r="M903" s="33" t="str">
        <f t="shared" si="268"/>
        <v>45771Container q'ty</v>
      </c>
      <c r="N903" s="33" t="str">
        <f t="shared" si="269"/>
        <v xml:space="preserve">45771Pallet </v>
      </c>
      <c r="O903" s="39">
        <v>20</v>
      </c>
      <c r="P903" s="33" t="s">
        <v>202</v>
      </c>
      <c r="Q903" s="168" t="s">
        <v>786</v>
      </c>
      <c r="R903" s="169"/>
      <c r="S903" s="39"/>
      <c r="T903" s="119" t="s">
        <v>2574</v>
      </c>
      <c r="U903" s="258"/>
      <c r="V903" s="262"/>
      <c r="W903" s="258">
        <f t="shared" si="272"/>
        <v>0</v>
      </c>
      <c r="X903" s="45"/>
      <c r="Y903" s="43"/>
      <c r="Z903" s="43"/>
      <c r="AA903" s="43"/>
      <c r="AB903" s="43"/>
      <c r="AC903" s="43"/>
    </row>
    <row r="904" spans="1:29" ht="12.9" customHeight="1">
      <c r="A904" s="272">
        <v>45771</v>
      </c>
      <c r="B904" s="111" t="s">
        <v>239</v>
      </c>
      <c r="C904" s="111" t="s">
        <v>2617</v>
      </c>
      <c r="D904" s="111" t="s">
        <v>2618</v>
      </c>
      <c r="E904" s="111"/>
      <c r="F904" s="111">
        <v>1</v>
      </c>
      <c r="G904" s="111"/>
      <c r="H904" s="111">
        <v>18</v>
      </c>
      <c r="I904" s="111">
        <v>250</v>
      </c>
      <c r="J904" s="118"/>
      <c r="K904" s="33"/>
      <c r="L904" s="44">
        <f t="shared" si="270"/>
        <v>1</v>
      </c>
      <c r="M904" s="33" t="str">
        <f t="shared" si="268"/>
        <v>45771Container q'ty</v>
      </c>
      <c r="N904" s="33" t="str">
        <f t="shared" si="269"/>
        <v>45771bulk</v>
      </c>
      <c r="O904" s="39">
        <v>210</v>
      </c>
      <c r="P904" s="235" t="s">
        <v>201</v>
      </c>
      <c r="Q904" s="168" t="s">
        <v>1528</v>
      </c>
      <c r="R904" s="169"/>
      <c r="S904" s="39"/>
      <c r="T904" s="119" t="s">
        <v>2614</v>
      </c>
      <c r="U904" s="258">
        <v>14345</v>
      </c>
      <c r="V904" s="262">
        <v>1660</v>
      </c>
      <c r="W904" s="258">
        <f t="shared" si="272"/>
        <v>8.6415662650602414</v>
      </c>
      <c r="X904" s="45" t="s">
        <v>2626</v>
      </c>
      <c r="Y904" s="43"/>
      <c r="Z904" s="43"/>
      <c r="AA904" s="43"/>
      <c r="AB904" s="43"/>
      <c r="AC904" s="43"/>
    </row>
    <row r="905" spans="1:29" ht="12.9" customHeight="1">
      <c r="A905" s="272">
        <v>45771</v>
      </c>
      <c r="B905" s="111" t="s">
        <v>1527</v>
      </c>
      <c r="C905" s="111" t="s">
        <v>2617</v>
      </c>
      <c r="D905" s="111" t="s">
        <v>2618</v>
      </c>
      <c r="E905" s="111"/>
      <c r="F905" s="151"/>
      <c r="G905" s="111"/>
      <c r="H905" s="111">
        <v>0</v>
      </c>
      <c r="I905" s="111">
        <v>500</v>
      </c>
      <c r="J905" s="118"/>
      <c r="K905" s="33"/>
      <c r="L905" s="44">
        <f t="shared" si="270"/>
        <v>0</v>
      </c>
      <c r="M905" s="33" t="str">
        <f t="shared" si="268"/>
        <v>45771Container q'ty</v>
      </c>
      <c r="N905" s="33" t="str">
        <f t="shared" si="269"/>
        <v>45771bulk</v>
      </c>
      <c r="O905" s="39"/>
      <c r="P905" s="235" t="s">
        <v>201</v>
      </c>
      <c r="Q905" s="168" t="s">
        <v>1529</v>
      </c>
      <c r="R905" s="169"/>
      <c r="S905" s="39"/>
      <c r="T905" s="119" t="s">
        <v>2614</v>
      </c>
      <c r="U905" s="258"/>
      <c r="V905" s="262"/>
      <c r="W905" s="258">
        <f t="shared" si="272"/>
        <v>0</v>
      </c>
      <c r="X905" s="45"/>
      <c r="Y905" s="43"/>
      <c r="Z905" s="43"/>
      <c r="AA905" s="43"/>
      <c r="AB905" s="43"/>
      <c r="AC905" s="43"/>
    </row>
    <row r="906" spans="1:29" ht="12.9" customHeight="1">
      <c r="A906" s="272">
        <v>45771</v>
      </c>
      <c r="B906" s="111" t="s">
        <v>1527</v>
      </c>
      <c r="C906" s="111" t="s">
        <v>2617</v>
      </c>
      <c r="D906" s="111" t="s">
        <v>2618</v>
      </c>
      <c r="E906" s="111"/>
      <c r="F906" s="151"/>
      <c r="G906" s="111"/>
      <c r="H906" s="111">
        <v>0</v>
      </c>
      <c r="I906" s="111">
        <v>300</v>
      </c>
      <c r="J906" s="118"/>
      <c r="K906" s="33"/>
      <c r="L906" s="44">
        <f t="shared" si="270"/>
        <v>0</v>
      </c>
      <c r="M906" s="33" t="str">
        <f t="shared" si="268"/>
        <v>45771Container q'ty</v>
      </c>
      <c r="N906" s="33" t="str">
        <f t="shared" si="269"/>
        <v>45771bulk</v>
      </c>
      <c r="O906" s="39"/>
      <c r="P906" s="235" t="s">
        <v>201</v>
      </c>
      <c r="Q906" s="168" t="s">
        <v>1530</v>
      </c>
      <c r="R906" s="169"/>
      <c r="S906" s="39"/>
      <c r="T906" s="119" t="s">
        <v>2614</v>
      </c>
      <c r="U906" s="258"/>
      <c r="V906" s="262"/>
      <c r="W906" s="258">
        <f t="shared" si="272"/>
        <v>0</v>
      </c>
      <c r="X906" s="45"/>
      <c r="Y906" s="43"/>
      <c r="Z906" s="43"/>
      <c r="AA906" s="43"/>
      <c r="AB906" s="43"/>
      <c r="AC906" s="43"/>
    </row>
    <row r="907" spans="1:29" ht="12.9" customHeight="1">
      <c r="A907" s="272">
        <v>45771</v>
      </c>
      <c r="B907" s="111" t="s">
        <v>1527</v>
      </c>
      <c r="C907" s="111" t="s">
        <v>2617</v>
      </c>
      <c r="D907" s="111" t="s">
        <v>2618</v>
      </c>
      <c r="E907" s="111"/>
      <c r="F907" s="151"/>
      <c r="G907" s="111"/>
      <c r="H907" s="111">
        <v>0</v>
      </c>
      <c r="I907" s="111">
        <v>200</v>
      </c>
      <c r="J907" s="118"/>
      <c r="K907" s="33"/>
      <c r="L907" s="44">
        <f t="shared" si="270"/>
        <v>0</v>
      </c>
      <c r="M907" s="33" t="str">
        <f t="shared" si="268"/>
        <v>45771Container q'ty</v>
      </c>
      <c r="N907" s="33" t="str">
        <f t="shared" si="269"/>
        <v>45771bulk</v>
      </c>
      <c r="O907" s="39"/>
      <c r="P907" s="235" t="s">
        <v>201</v>
      </c>
      <c r="Q907" s="168" t="s">
        <v>1531</v>
      </c>
      <c r="R907" s="169"/>
      <c r="S907" s="39"/>
      <c r="T907" s="119" t="s">
        <v>2614</v>
      </c>
      <c r="U907" s="258"/>
      <c r="V907" s="262"/>
      <c r="W907" s="258">
        <f t="shared" si="272"/>
        <v>0</v>
      </c>
      <c r="X907" s="45"/>
      <c r="Y907" s="43"/>
      <c r="Z907" s="43"/>
      <c r="AA907" s="43"/>
      <c r="AB907" s="43"/>
      <c r="AC907" s="43"/>
    </row>
    <row r="908" spans="1:29" ht="12.9" customHeight="1">
      <c r="A908" s="272">
        <v>45771</v>
      </c>
      <c r="B908" s="111" t="s">
        <v>1527</v>
      </c>
      <c r="C908" s="111" t="s">
        <v>2617</v>
      </c>
      <c r="D908" s="111" t="s">
        <v>2618</v>
      </c>
      <c r="E908" s="111"/>
      <c r="F908" s="151"/>
      <c r="G908" s="111"/>
      <c r="H908" s="111">
        <v>0</v>
      </c>
      <c r="I908" s="111">
        <v>10</v>
      </c>
      <c r="J908" s="118"/>
      <c r="K908" s="33"/>
      <c r="L908" s="44">
        <f t="shared" si="270"/>
        <v>0</v>
      </c>
      <c r="M908" s="33" t="str">
        <f t="shared" si="268"/>
        <v>45771Container q'ty</v>
      </c>
      <c r="N908" s="33" t="str">
        <f t="shared" si="269"/>
        <v>45771bulk</v>
      </c>
      <c r="O908" s="39"/>
      <c r="P908" s="235" t="s">
        <v>201</v>
      </c>
      <c r="Q908" s="168" t="s">
        <v>2615</v>
      </c>
      <c r="R908" s="169"/>
      <c r="S908" s="39"/>
      <c r="T908" s="119" t="s">
        <v>2614</v>
      </c>
      <c r="U908" s="258"/>
      <c r="V908" s="262"/>
      <c r="W908" s="258">
        <f t="shared" si="272"/>
        <v>0</v>
      </c>
      <c r="X908" s="45"/>
      <c r="Y908" s="43"/>
      <c r="Z908" s="43"/>
      <c r="AA908" s="43"/>
      <c r="AB908" s="43"/>
      <c r="AC908" s="43"/>
    </row>
    <row r="909" spans="1:29" ht="12.9" customHeight="1">
      <c r="A909" s="272">
        <v>45771</v>
      </c>
      <c r="B909" s="111" t="s">
        <v>1527</v>
      </c>
      <c r="C909" s="111" t="s">
        <v>2617</v>
      </c>
      <c r="D909" s="111" t="s">
        <v>2618</v>
      </c>
      <c r="E909" s="111"/>
      <c r="F909" s="151"/>
      <c r="G909" s="111"/>
      <c r="H909" s="111">
        <v>0</v>
      </c>
      <c r="I909" s="111">
        <v>400</v>
      </c>
      <c r="J909" s="118"/>
      <c r="K909" s="33"/>
      <c r="L909" s="44">
        <f t="shared" si="270"/>
        <v>0</v>
      </c>
      <c r="M909" s="33" t="str">
        <f t="shared" si="268"/>
        <v>45771Container q'ty</v>
      </c>
      <c r="N909" s="33" t="str">
        <f t="shared" si="269"/>
        <v>45771bulk</v>
      </c>
      <c r="O909" s="39"/>
      <c r="P909" s="235" t="s">
        <v>201</v>
      </c>
      <c r="Q909" s="168" t="s">
        <v>2616</v>
      </c>
      <c r="R909" s="169"/>
      <c r="S909" s="39"/>
      <c r="T909" s="119" t="s">
        <v>2614</v>
      </c>
      <c r="U909" s="258"/>
      <c r="V909" s="262"/>
      <c r="W909" s="258">
        <f t="shared" si="272"/>
        <v>0</v>
      </c>
      <c r="X909" s="45"/>
      <c r="Y909" s="43"/>
      <c r="Z909" s="43"/>
      <c r="AA909" s="43"/>
      <c r="AB909" s="43"/>
      <c r="AC909" s="43"/>
    </row>
    <row r="910" spans="1:29" ht="12.9" customHeight="1">
      <c r="A910" s="272">
        <v>45772</v>
      </c>
      <c r="B910" s="111" t="s">
        <v>195</v>
      </c>
      <c r="C910" s="111" t="s">
        <v>2630</v>
      </c>
      <c r="D910" s="111" t="s">
        <v>2604</v>
      </c>
      <c r="E910" s="111"/>
      <c r="F910" s="111">
        <v>1</v>
      </c>
      <c r="G910" s="111"/>
      <c r="H910" s="111">
        <v>10</v>
      </c>
      <c r="I910" s="111">
        <v>10</v>
      </c>
      <c r="J910" s="118"/>
      <c r="K910" s="33"/>
      <c r="L910" s="44">
        <f t="shared" ref="L910:L915" si="273">SUM(E910:F910)</f>
        <v>1</v>
      </c>
      <c r="M910" s="33" t="str">
        <f t="shared" ref="M910:M915" si="274">A910&amp;$O$1</f>
        <v>45772Container q'ty</v>
      </c>
      <c r="N910" s="33" t="str">
        <f t="shared" ref="N910:N915" si="275">A910&amp;P910</f>
        <v xml:space="preserve">45772Pallet </v>
      </c>
      <c r="O910" s="39">
        <v>20</v>
      </c>
      <c r="P910" s="33" t="s">
        <v>202</v>
      </c>
      <c r="Q910" s="168" t="s">
        <v>2606</v>
      </c>
      <c r="R910" s="169"/>
      <c r="S910" s="39"/>
      <c r="T910" s="119" t="s">
        <v>2612</v>
      </c>
      <c r="U910" s="258"/>
      <c r="V910" s="262"/>
      <c r="W910" s="258">
        <f t="shared" ref="W910:W915" si="276">IFERROR(U910/V910,0)</f>
        <v>0</v>
      </c>
      <c r="X910" s="45"/>
      <c r="Y910" s="43"/>
      <c r="Z910" s="43"/>
      <c r="AA910" s="43"/>
      <c r="AB910" s="43"/>
      <c r="AC910" s="43"/>
    </row>
    <row r="911" spans="1:29" ht="12.9" customHeight="1">
      <c r="A911" s="272">
        <v>45772</v>
      </c>
      <c r="B911" s="111" t="s">
        <v>2611</v>
      </c>
      <c r="C911" s="111" t="s">
        <v>2630</v>
      </c>
      <c r="D911" s="111" t="s">
        <v>2604</v>
      </c>
      <c r="E911" s="111"/>
      <c r="F911" s="151"/>
      <c r="G911" s="111"/>
      <c r="H911" s="111">
        <v>10</v>
      </c>
      <c r="I911" s="111">
        <v>10</v>
      </c>
      <c r="J911" s="118"/>
      <c r="K911" s="33"/>
      <c r="L911" s="44">
        <f t="shared" si="273"/>
        <v>0</v>
      </c>
      <c r="M911" s="33" t="str">
        <f t="shared" si="274"/>
        <v>45772Container q'ty</v>
      </c>
      <c r="N911" s="33" t="str">
        <f t="shared" si="275"/>
        <v xml:space="preserve">45772Pallet </v>
      </c>
      <c r="O911" s="39"/>
      <c r="P911" s="33" t="s">
        <v>202</v>
      </c>
      <c r="Q911" s="168" t="s">
        <v>2607</v>
      </c>
      <c r="R911" s="169"/>
      <c r="S911" s="39"/>
      <c r="T911" s="119" t="s">
        <v>2612</v>
      </c>
      <c r="U911" s="258"/>
      <c r="V911" s="262"/>
      <c r="W911" s="258">
        <f t="shared" si="276"/>
        <v>0</v>
      </c>
      <c r="X911" s="45"/>
      <c r="Y911" s="43"/>
      <c r="Z911" s="43"/>
      <c r="AA911" s="43"/>
      <c r="AB911" s="43"/>
      <c r="AC911" s="43"/>
    </row>
    <row r="912" spans="1:29" ht="12.9" customHeight="1">
      <c r="A912" s="272">
        <v>45772</v>
      </c>
      <c r="B912" s="111" t="s">
        <v>2611</v>
      </c>
      <c r="C912" s="111" t="s">
        <v>2631</v>
      </c>
      <c r="D912" s="111" t="s">
        <v>2605</v>
      </c>
      <c r="E912" s="111"/>
      <c r="F912" s="111">
        <v>1</v>
      </c>
      <c r="G912" s="111"/>
      <c r="H912" s="111">
        <v>6</v>
      </c>
      <c r="I912" s="111">
        <v>6</v>
      </c>
      <c r="J912" s="118"/>
      <c r="K912" s="33"/>
      <c r="L912" s="44">
        <f t="shared" si="273"/>
        <v>1</v>
      </c>
      <c r="M912" s="33" t="str">
        <f t="shared" si="274"/>
        <v>45772Container q'ty</v>
      </c>
      <c r="N912" s="33" t="str">
        <f t="shared" si="275"/>
        <v xml:space="preserve">45772Pallet </v>
      </c>
      <c r="O912" s="39">
        <v>20</v>
      </c>
      <c r="P912" s="33" t="s">
        <v>202</v>
      </c>
      <c r="Q912" s="168" t="s">
        <v>2606</v>
      </c>
      <c r="R912" s="169"/>
      <c r="S912" s="39"/>
      <c r="T912" s="119" t="s">
        <v>2613</v>
      </c>
      <c r="U912" s="258"/>
      <c r="V912" s="262"/>
      <c r="W912" s="258">
        <f t="shared" si="276"/>
        <v>0</v>
      </c>
      <c r="X912" s="45"/>
      <c r="Y912" s="43"/>
      <c r="Z912" s="43"/>
      <c r="AA912" s="43"/>
      <c r="AB912" s="43"/>
      <c r="AC912" s="43"/>
    </row>
    <row r="913" spans="1:29" ht="12.9" customHeight="1">
      <c r="A913" s="272">
        <v>45772</v>
      </c>
      <c r="B913" s="111" t="s">
        <v>2611</v>
      </c>
      <c r="C913" s="111" t="s">
        <v>2631</v>
      </c>
      <c r="D913" s="111" t="s">
        <v>2605</v>
      </c>
      <c r="E913" s="111"/>
      <c r="F913" s="151"/>
      <c r="G913" s="111"/>
      <c r="H913" s="111">
        <v>10</v>
      </c>
      <c r="I913" s="111">
        <v>10</v>
      </c>
      <c r="J913" s="118"/>
      <c r="K913" s="33"/>
      <c r="L913" s="44">
        <f t="shared" si="273"/>
        <v>0</v>
      </c>
      <c r="M913" s="33" t="str">
        <f t="shared" si="274"/>
        <v>45772Container q'ty</v>
      </c>
      <c r="N913" s="33" t="str">
        <f t="shared" si="275"/>
        <v xml:space="preserve">45772Pallet </v>
      </c>
      <c r="O913" s="39"/>
      <c r="P913" s="33" t="s">
        <v>202</v>
      </c>
      <c r="Q913" s="168" t="s">
        <v>2608</v>
      </c>
      <c r="R913" s="169"/>
      <c r="S913" s="39"/>
      <c r="T913" s="119" t="s">
        <v>2613</v>
      </c>
      <c r="U913" s="258"/>
      <c r="V913" s="262"/>
      <c r="W913" s="258">
        <f t="shared" si="276"/>
        <v>0</v>
      </c>
      <c r="X913" s="45"/>
      <c r="Y913" s="43"/>
      <c r="Z913" s="43"/>
      <c r="AA913" s="43"/>
      <c r="AB913" s="43"/>
      <c r="AC913" s="43"/>
    </row>
    <row r="914" spans="1:29" ht="12.9" customHeight="1">
      <c r="A914" s="272">
        <v>45772</v>
      </c>
      <c r="B914" s="111" t="s">
        <v>2611</v>
      </c>
      <c r="C914" s="111" t="s">
        <v>2631</v>
      </c>
      <c r="D914" s="111" t="s">
        <v>2605</v>
      </c>
      <c r="E914" s="111"/>
      <c r="F914" s="151"/>
      <c r="G914" s="111"/>
      <c r="H914" s="111">
        <v>2</v>
      </c>
      <c r="I914" s="111">
        <v>2</v>
      </c>
      <c r="J914" s="118"/>
      <c r="K914" s="33"/>
      <c r="L914" s="44">
        <f t="shared" si="273"/>
        <v>0</v>
      </c>
      <c r="M914" s="33" t="str">
        <f t="shared" si="274"/>
        <v>45772Container q'ty</v>
      </c>
      <c r="N914" s="33" t="str">
        <f t="shared" si="275"/>
        <v xml:space="preserve">45772Pallet </v>
      </c>
      <c r="O914" s="39"/>
      <c r="P914" s="33" t="s">
        <v>202</v>
      </c>
      <c r="Q914" s="168" t="s">
        <v>2609</v>
      </c>
      <c r="R914" s="169"/>
      <c r="S914" s="39"/>
      <c r="T914" s="119" t="s">
        <v>2613</v>
      </c>
      <c r="U914" s="258"/>
      <c r="V914" s="262"/>
      <c r="W914" s="258">
        <f t="shared" si="276"/>
        <v>0</v>
      </c>
      <c r="X914" s="45"/>
      <c r="Y914" s="43"/>
      <c r="Z914" s="43"/>
      <c r="AA914" s="43"/>
      <c r="AB914" s="43"/>
      <c r="AC914" s="43"/>
    </row>
    <row r="915" spans="1:29" ht="12.9" customHeight="1">
      <c r="A915" s="272">
        <v>45772</v>
      </c>
      <c r="B915" s="111" t="s">
        <v>2611</v>
      </c>
      <c r="C915" s="111" t="s">
        <v>2631</v>
      </c>
      <c r="D915" s="111" t="s">
        <v>2605</v>
      </c>
      <c r="E915" s="111"/>
      <c r="F915" s="151"/>
      <c r="G915" s="111"/>
      <c r="H915" s="111">
        <v>2</v>
      </c>
      <c r="I915" s="111">
        <v>2</v>
      </c>
      <c r="J915" s="118"/>
      <c r="K915" s="33"/>
      <c r="L915" s="44">
        <f t="shared" si="273"/>
        <v>0</v>
      </c>
      <c r="M915" s="33" t="str">
        <f t="shared" si="274"/>
        <v>45772Container q'ty</v>
      </c>
      <c r="N915" s="33" t="str">
        <f t="shared" si="275"/>
        <v xml:space="preserve">45772Pallet </v>
      </c>
      <c r="O915" s="39"/>
      <c r="P915" s="33" t="s">
        <v>202</v>
      </c>
      <c r="Q915" s="168" t="s">
        <v>2610</v>
      </c>
      <c r="R915" s="169"/>
      <c r="S915" s="39"/>
      <c r="T915" s="119" t="s">
        <v>2613</v>
      </c>
      <c r="U915" s="258"/>
      <c r="V915" s="262"/>
      <c r="W915" s="258">
        <f t="shared" si="276"/>
        <v>0</v>
      </c>
      <c r="X915" s="45"/>
      <c r="Y915" s="43"/>
      <c r="Z915" s="43"/>
      <c r="AA915" s="43"/>
      <c r="AB915" s="43"/>
      <c r="AC915" s="43"/>
    </row>
    <row r="916" spans="1:29" ht="12.9" customHeight="1">
      <c r="A916" s="272">
        <v>45772</v>
      </c>
      <c r="B916" s="111" t="s">
        <v>383</v>
      </c>
      <c r="C916" s="111" t="s">
        <v>2624</v>
      </c>
      <c r="D916" s="275" t="s">
        <v>2625</v>
      </c>
      <c r="E916" s="111"/>
      <c r="F916" s="111">
        <v>1</v>
      </c>
      <c r="G916" s="111"/>
      <c r="H916" s="111">
        <v>1</v>
      </c>
      <c r="I916" s="117">
        <v>100</v>
      </c>
      <c r="J916" s="118"/>
      <c r="K916" s="33"/>
      <c r="L916" s="44">
        <f t="shared" ref="L916:L940" si="277">SUM(E916:F916)</f>
        <v>1</v>
      </c>
      <c r="M916" s="33" t="str">
        <f t="shared" ref="M916:M921" si="278">A916&amp;$O$1</f>
        <v>45772Container q'ty</v>
      </c>
      <c r="N916" s="33" t="str">
        <f t="shared" ref="N916:N921" si="279">A916&amp;P916</f>
        <v>45772bulk</v>
      </c>
      <c r="O916" s="39">
        <v>240</v>
      </c>
      <c r="P916" s="235" t="s">
        <v>201</v>
      </c>
      <c r="Q916" s="168" t="s">
        <v>2619</v>
      </c>
      <c r="R916" s="169"/>
      <c r="S916" s="39"/>
      <c r="T916" s="119" t="s">
        <v>2623</v>
      </c>
      <c r="U916" s="258">
        <v>20900</v>
      </c>
      <c r="V916" s="262">
        <v>1900</v>
      </c>
      <c r="W916" s="258">
        <f t="shared" ref="W916:W921" si="280">IFERROR(U916/V916,0)</f>
        <v>11</v>
      </c>
      <c r="X916" s="45"/>
      <c r="Y916" s="43"/>
      <c r="Z916" s="43"/>
      <c r="AA916" s="43"/>
      <c r="AB916" s="43"/>
      <c r="AC916" s="43"/>
    </row>
    <row r="917" spans="1:29" ht="12.9" customHeight="1">
      <c r="A917" s="272">
        <v>45772</v>
      </c>
      <c r="B917" s="111" t="s">
        <v>383</v>
      </c>
      <c r="C917" s="111" t="s">
        <v>2624</v>
      </c>
      <c r="D917" s="275" t="s">
        <v>2625</v>
      </c>
      <c r="E917" s="111"/>
      <c r="F917" s="151"/>
      <c r="G917" s="111"/>
      <c r="H917" s="111">
        <v>4</v>
      </c>
      <c r="I917" s="117">
        <v>400</v>
      </c>
      <c r="J917" s="118"/>
      <c r="K917" s="33"/>
      <c r="L917" s="44">
        <f t="shared" si="277"/>
        <v>0</v>
      </c>
      <c r="M917" s="33" t="str">
        <f t="shared" si="278"/>
        <v>45772Container q'ty</v>
      </c>
      <c r="N917" s="33" t="str">
        <f t="shared" si="279"/>
        <v>45772bulk</v>
      </c>
      <c r="O917" s="39">
        <v>240</v>
      </c>
      <c r="P917" s="235" t="s">
        <v>201</v>
      </c>
      <c r="Q917" s="168" t="s">
        <v>545</v>
      </c>
      <c r="R917" s="169"/>
      <c r="S917" s="39"/>
      <c r="T917" s="119" t="s">
        <v>2623</v>
      </c>
      <c r="U917" s="258"/>
      <c r="V917" s="262"/>
      <c r="W917" s="258">
        <f t="shared" si="280"/>
        <v>0</v>
      </c>
      <c r="X917" s="45"/>
      <c r="Y917" s="43"/>
      <c r="Z917" s="43"/>
      <c r="AA917" s="43"/>
      <c r="AB917" s="43"/>
      <c r="AC917" s="43"/>
    </row>
    <row r="918" spans="1:29" ht="12.9" customHeight="1">
      <c r="A918" s="272">
        <v>45772</v>
      </c>
      <c r="B918" s="111" t="s">
        <v>383</v>
      </c>
      <c r="C918" s="111" t="s">
        <v>2624</v>
      </c>
      <c r="D918" s="275" t="s">
        <v>2625</v>
      </c>
      <c r="E918" s="111"/>
      <c r="F918" s="151"/>
      <c r="G918" s="111"/>
      <c r="H918" s="111">
        <v>5</v>
      </c>
      <c r="I918" s="117">
        <v>500</v>
      </c>
      <c r="J918" s="118"/>
      <c r="K918" s="33"/>
      <c r="L918" s="44">
        <f t="shared" si="277"/>
        <v>0</v>
      </c>
      <c r="M918" s="33" t="str">
        <f t="shared" si="278"/>
        <v>45772Container q'ty</v>
      </c>
      <c r="N918" s="33" t="str">
        <f t="shared" si="279"/>
        <v>45772bulk</v>
      </c>
      <c r="O918" s="39">
        <v>240</v>
      </c>
      <c r="P918" s="235" t="s">
        <v>201</v>
      </c>
      <c r="Q918" s="168" t="s">
        <v>546</v>
      </c>
      <c r="R918" s="169"/>
      <c r="S918" s="39"/>
      <c r="T918" s="119" t="s">
        <v>2623</v>
      </c>
      <c r="U918" s="258"/>
      <c r="V918" s="262"/>
      <c r="W918" s="258">
        <f t="shared" si="280"/>
        <v>0</v>
      </c>
      <c r="X918" s="45"/>
      <c r="Y918" s="43"/>
      <c r="Z918" s="43"/>
      <c r="AA918" s="43"/>
      <c r="AB918" s="43"/>
      <c r="AC918" s="43"/>
    </row>
    <row r="919" spans="1:29" ht="12.9" customHeight="1">
      <c r="A919" s="272">
        <v>45772</v>
      </c>
      <c r="B919" s="111" t="s">
        <v>383</v>
      </c>
      <c r="C919" s="111" t="s">
        <v>2624</v>
      </c>
      <c r="D919" s="275" t="s">
        <v>2625</v>
      </c>
      <c r="E919" s="111"/>
      <c r="F919" s="151"/>
      <c r="G919" s="111"/>
      <c r="H919" s="111">
        <v>2</v>
      </c>
      <c r="I919" s="117">
        <v>200</v>
      </c>
      <c r="J919" s="118"/>
      <c r="K919" s="33"/>
      <c r="L919" s="44">
        <f t="shared" si="277"/>
        <v>0</v>
      </c>
      <c r="M919" s="33" t="str">
        <f t="shared" si="278"/>
        <v>45772Container q'ty</v>
      </c>
      <c r="N919" s="33" t="str">
        <f t="shared" si="279"/>
        <v>45772bulk</v>
      </c>
      <c r="O919" s="39">
        <v>240</v>
      </c>
      <c r="P919" s="235" t="s">
        <v>201</v>
      </c>
      <c r="Q919" s="168" t="s">
        <v>2620</v>
      </c>
      <c r="R919" s="169"/>
      <c r="S919" s="39"/>
      <c r="T919" s="119" t="s">
        <v>2623</v>
      </c>
      <c r="U919" s="258"/>
      <c r="V919" s="262"/>
      <c r="W919" s="258">
        <f t="shared" si="280"/>
        <v>0</v>
      </c>
      <c r="X919" s="45"/>
      <c r="Y919" s="43"/>
      <c r="Z919" s="43"/>
      <c r="AA919" s="43"/>
      <c r="AB919" s="43"/>
      <c r="AC919" s="43"/>
    </row>
    <row r="920" spans="1:29" ht="12.9" customHeight="1">
      <c r="A920" s="272">
        <v>45772</v>
      </c>
      <c r="B920" s="111" t="s">
        <v>383</v>
      </c>
      <c r="C920" s="111" t="s">
        <v>2624</v>
      </c>
      <c r="D920" s="275" t="s">
        <v>2625</v>
      </c>
      <c r="E920" s="111"/>
      <c r="F920" s="151"/>
      <c r="G920" s="111"/>
      <c r="H920" s="111">
        <v>5</v>
      </c>
      <c r="I920" s="117">
        <v>500</v>
      </c>
      <c r="J920" s="118"/>
      <c r="K920" s="33"/>
      <c r="L920" s="44">
        <f t="shared" si="277"/>
        <v>0</v>
      </c>
      <c r="M920" s="33" t="str">
        <f t="shared" si="278"/>
        <v>45772Container q'ty</v>
      </c>
      <c r="N920" s="33" t="str">
        <f t="shared" si="279"/>
        <v>45772bulk</v>
      </c>
      <c r="O920" s="39">
        <v>240</v>
      </c>
      <c r="P920" s="235" t="s">
        <v>201</v>
      </c>
      <c r="Q920" s="168" t="s">
        <v>2621</v>
      </c>
      <c r="R920" s="169"/>
      <c r="S920" s="39"/>
      <c r="T920" s="119" t="s">
        <v>2623</v>
      </c>
      <c r="U920" s="258"/>
      <c r="V920" s="262"/>
      <c r="W920" s="258">
        <f t="shared" si="280"/>
        <v>0</v>
      </c>
      <c r="X920" s="45"/>
      <c r="Y920" s="43"/>
      <c r="Z920" s="43"/>
      <c r="AA920" s="43"/>
      <c r="AB920" s="43"/>
      <c r="AC920" s="43"/>
    </row>
    <row r="921" spans="1:29" ht="12.9" customHeight="1">
      <c r="A921" s="272">
        <v>45772</v>
      </c>
      <c r="B921" s="111" t="s">
        <v>383</v>
      </c>
      <c r="C921" s="111" t="s">
        <v>2624</v>
      </c>
      <c r="D921" s="275" t="s">
        <v>2625</v>
      </c>
      <c r="E921" s="111"/>
      <c r="F921" s="151"/>
      <c r="G921" s="111"/>
      <c r="H921" s="111">
        <v>2</v>
      </c>
      <c r="I921" s="117">
        <v>200</v>
      </c>
      <c r="J921" s="118"/>
      <c r="K921" s="33"/>
      <c r="L921" s="44">
        <f t="shared" si="277"/>
        <v>0</v>
      </c>
      <c r="M921" s="33" t="str">
        <f t="shared" si="278"/>
        <v>45772Container q'ty</v>
      </c>
      <c r="N921" s="33" t="str">
        <f t="shared" si="279"/>
        <v>45772bulk</v>
      </c>
      <c r="O921" s="39">
        <v>240</v>
      </c>
      <c r="P921" s="235" t="s">
        <v>201</v>
      </c>
      <c r="Q921" s="168" t="s">
        <v>2622</v>
      </c>
      <c r="R921" s="169"/>
      <c r="S921" s="39"/>
      <c r="T921" s="119" t="s">
        <v>2623</v>
      </c>
      <c r="U921" s="258"/>
      <c r="V921" s="262"/>
      <c r="W921" s="258">
        <f t="shared" si="280"/>
        <v>0</v>
      </c>
      <c r="X921" s="45"/>
      <c r="Y921" s="43"/>
      <c r="Z921" s="43"/>
      <c r="AA921" s="43"/>
      <c r="AB921" s="43"/>
      <c r="AC921" s="43"/>
    </row>
    <row r="922" spans="1:29" ht="12.9" customHeight="1">
      <c r="A922" s="272">
        <v>45772</v>
      </c>
      <c r="B922" s="111" t="s">
        <v>220</v>
      </c>
      <c r="C922" s="170" t="s">
        <v>2628</v>
      </c>
      <c r="D922" s="190" t="s">
        <v>2629</v>
      </c>
      <c r="E922" s="111"/>
      <c r="F922" s="111">
        <v>1</v>
      </c>
      <c r="G922" s="111"/>
      <c r="H922" s="111">
        <v>0</v>
      </c>
      <c r="I922" s="111"/>
      <c r="J922" s="118">
        <v>284</v>
      </c>
      <c r="K922" s="33"/>
      <c r="L922" s="44">
        <f t="shared" si="277"/>
        <v>1</v>
      </c>
      <c r="M922" s="33" t="str">
        <f t="shared" ref="M922:M957" si="281">A922&amp;$O$1</f>
        <v>45772Container q'ty</v>
      </c>
      <c r="N922" s="33" t="str">
        <f t="shared" ref="N922:N957" si="282">A922&amp;P922</f>
        <v>45772bulk</v>
      </c>
      <c r="O922" s="39">
        <v>40</v>
      </c>
      <c r="P922" s="235" t="s">
        <v>201</v>
      </c>
      <c r="Q922" s="168" t="s">
        <v>221</v>
      </c>
      <c r="R922" s="169"/>
      <c r="S922" s="39"/>
      <c r="T922" s="119" t="s">
        <v>2627</v>
      </c>
      <c r="U922" s="258">
        <v>2450</v>
      </c>
      <c r="V922" s="262">
        <v>284</v>
      </c>
      <c r="W922" s="258">
        <f>IFERROR(U922/V922,0)</f>
        <v>8.626760563380282</v>
      </c>
      <c r="X922" s="45"/>
      <c r="Y922" s="43"/>
      <c r="Z922" s="43"/>
      <c r="AA922" s="43"/>
      <c r="AB922" s="43"/>
      <c r="AC922" s="43"/>
    </row>
    <row r="923" spans="1:29" ht="12.9" customHeight="1">
      <c r="A923" s="272">
        <v>45772</v>
      </c>
      <c r="B923" s="111" t="s">
        <v>3654</v>
      </c>
      <c r="C923" s="111" t="s">
        <v>2691</v>
      </c>
      <c r="D923" s="111" t="s">
        <v>2673</v>
      </c>
      <c r="E923" s="111"/>
      <c r="F923" s="111">
        <v>1</v>
      </c>
      <c r="G923" s="111"/>
      <c r="H923" s="111">
        <v>20</v>
      </c>
      <c r="I923" s="116">
        <v>20</v>
      </c>
      <c r="J923" s="118"/>
      <c r="K923" s="33"/>
      <c r="L923" s="44">
        <f t="shared" si="277"/>
        <v>1</v>
      </c>
      <c r="M923" s="33" t="str">
        <f t="shared" si="281"/>
        <v>45772Container q'ty</v>
      </c>
      <c r="N923" s="33" t="str">
        <f t="shared" si="282"/>
        <v xml:space="preserve">45772Pallet </v>
      </c>
      <c r="O923" s="39">
        <v>20</v>
      </c>
      <c r="P923" s="33" t="s">
        <v>202</v>
      </c>
      <c r="Q923" s="168" t="s">
        <v>786</v>
      </c>
      <c r="R923" s="169"/>
      <c r="S923" s="39"/>
      <c r="T923" s="119" t="s">
        <v>2596</v>
      </c>
      <c r="U923" s="258"/>
      <c r="V923" s="262"/>
      <c r="W923" s="258">
        <f t="shared" ref="W923:W928" si="283">IFERROR(U923/V923,0)</f>
        <v>0</v>
      </c>
      <c r="X923" s="45" t="s">
        <v>2597</v>
      </c>
      <c r="Y923" s="43"/>
      <c r="Z923" s="43"/>
      <c r="AA923" s="43"/>
      <c r="AB923" s="43"/>
      <c r="AC923" s="43"/>
    </row>
    <row r="924" spans="1:29" ht="12.9" customHeight="1">
      <c r="A924" s="272">
        <v>45772</v>
      </c>
      <c r="B924" s="111" t="s">
        <v>3654</v>
      </c>
      <c r="C924" s="111" t="s">
        <v>2693</v>
      </c>
      <c r="D924" s="111" t="s">
        <v>2675</v>
      </c>
      <c r="E924" s="111"/>
      <c r="F924" s="111">
        <v>1</v>
      </c>
      <c r="G924" s="111"/>
      <c r="H924" s="111">
        <v>20</v>
      </c>
      <c r="I924" s="116">
        <v>20</v>
      </c>
      <c r="J924" s="118"/>
      <c r="K924" s="33"/>
      <c r="L924" s="44">
        <f t="shared" si="277"/>
        <v>1</v>
      </c>
      <c r="M924" s="33" t="str">
        <f t="shared" si="281"/>
        <v>45772Container q'ty</v>
      </c>
      <c r="N924" s="33" t="str">
        <f t="shared" si="282"/>
        <v xml:space="preserve">45772Pallet </v>
      </c>
      <c r="O924" s="39">
        <v>20</v>
      </c>
      <c r="P924" s="33" t="s">
        <v>202</v>
      </c>
      <c r="Q924" s="168" t="s">
        <v>786</v>
      </c>
      <c r="R924" s="169"/>
      <c r="S924" s="39"/>
      <c r="T924" s="119" t="s">
        <v>2596</v>
      </c>
      <c r="U924" s="258"/>
      <c r="V924" s="262"/>
      <c r="W924" s="258">
        <f t="shared" si="283"/>
        <v>0</v>
      </c>
      <c r="X924" s="45" t="s">
        <v>416</v>
      </c>
      <c r="Y924" s="43"/>
      <c r="Z924" s="43"/>
      <c r="AA924" s="43"/>
      <c r="AB924" s="43"/>
      <c r="AC924" s="43"/>
    </row>
    <row r="925" spans="1:29" ht="12.9" customHeight="1">
      <c r="A925" s="272">
        <v>45772</v>
      </c>
      <c r="B925" s="111" t="s">
        <v>3654</v>
      </c>
      <c r="C925" s="111" t="s">
        <v>2695</v>
      </c>
      <c r="D925" s="111" t="s">
        <v>2677</v>
      </c>
      <c r="E925" s="111"/>
      <c r="F925" s="111">
        <v>1</v>
      </c>
      <c r="G925" s="111"/>
      <c r="H925" s="111">
        <v>20</v>
      </c>
      <c r="I925" s="116">
        <v>20</v>
      </c>
      <c r="J925" s="118"/>
      <c r="K925" s="33"/>
      <c r="L925" s="44">
        <f t="shared" si="277"/>
        <v>1</v>
      </c>
      <c r="M925" s="33" t="str">
        <f t="shared" si="281"/>
        <v>45772Container q'ty</v>
      </c>
      <c r="N925" s="33" t="str">
        <f t="shared" si="282"/>
        <v xml:space="preserve">45772Pallet </v>
      </c>
      <c r="O925" s="39">
        <v>20</v>
      </c>
      <c r="P925" s="33" t="s">
        <v>202</v>
      </c>
      <c r="Q925" s="168" t="s">
        <v>786</v>
      </c>
      <c r="R925" s="169"/>
      <c r="S925" s="39"/>
      <c r="T925" s="119" t="s">
        <v>2596</v>
      </c>
      <c r="U925" s="258"/>
      <c r="V925" s="262"/>
      <c r="W925" s="258">
        <f t="shared" si="283"/>
        <v>0</v>
      </c>
      <c r="X925" s="45"/>
      <c r="Y925" s="43"/>
      <c r="Z925" s="43"/>
      <c r="AA925" s="43"/>
      <c r="AB925" s="43"/>
      <c r="AC925" s="43"/>
    </row>
    <row r="926" spans="1:29" ht="12.9" customHeight="1">
      <c r="A926" s="272">
        <v>45772</v>
      </c>
      <c r="B926" s="111" t="s">
        <v>3654</v>
      </c>
      <c r="C926" s="111" t="s">
        <v>2696</v>
      </c>
      <c r="D926" s="111" t="s">
        <v>2678</v>
      </c>
      <c r="E926" s="111"/>
      <c r="F926" s="111">
        <v>1</v>
      </c>
      <c r="G926" s="111"/>
      <c r="H926" s="111">
        <v>20</v>
      </c>
      <c r="I926" s="116">
        <v>20</v>
      </c>
      <c r="J926" s="118"/>
      <c r="K926" s="33"/>
      <c r="L926" s="44">
        <f t="shared" si="277"/>
        <v>1</v>
      </c>
      <c r="M926" s="33" t="str">
        <f t="shared" si="281"/>
        <v>45772Container q'ty</v>
      </c>
      <c r="N926" s="33" t="str">
        <f t="shared" si="282"/>
        <v xml:space="preserve">45772Pallet </v>
      </c>
      <c r="O926" s="39">
        <v>20</v>
      </c>
      <c r="P926" s="33" t="s">
        <v>202</v>
      </c>
      <c r="Q926" s="168" t="s">
        <v>786</v>
      </c>
      <c r="R926" s="169"/>
      <c r="S926" s="39"/>
      <c r="T926" s="119" t="s">
        <v>2596</v>
      </c>
      <c r="U926" s="258"/>
      <c r="V926" s="262"/>
      <c r="W926" s="258">
        <f t="shared" si="283"/>
        <v>0</v>
      </c>
      <c r="X926" s="45"/>
      <c r="Y926" s="43"/>
      <c r="Z926" s="43"/>
      <c r="AA926" s="43"/>
      <c r="AB926" s="43"/>
      <c r="AC926" s="43"/>
    </row>
    <row r="927" spans="1:29" ht="12.9" customHeight="1">
      <c r="A927" s="272">
        <v>45772</v>
      </c>
      <c r="B927" s="111" t="s">
        <v>3654</v>
      </c>
      <c r="C927" s="111" t="s">
        <v>2697</v>
      </c>
      <c r="D927" s="111" t="s">
        <v>2679</v>
      </c>
      <c r="E927" s="111"/>
      <c r="F927" s="111">
        <v>1</v>
      </c>
      <c r="G927" s="111"/>
      <c r="H927" s="111">
        <v>20</v>
      </c>
      <c r="I927" s="116">
        <v>20</v>
      </c>
      <c r="J927" s="118"/>
      <c r="K927" s="33"/>
      <c r="L927" s="44">
        <f t="shared" si="277"/>
        <v>1</v>
      </c>
      <c r="M927" s="33" t="str">
        <f t="shared" si="281"/>
        <v>45772Container q'ty</v>
      </c>
      <c r="N927" s="33" t="str">
        <f t="shared" si="282"/>
        <v xml:space="preserve">45772Pallet </v>
      </c>
      <c r="O927" s="39">
        <v>20</v>
      </c>
      <c r="P927" s="33" t="s">
        <v>202</v>
      </c>
      <c r="Q927" s="168" t="s">
        <v>786</v>
      </c>
      <c r="R927" s="169"/>
      <c r="S927" s="39"/>
      <c r="T927" s="119" t="s">
        <v>2596</v>
      </c>
      <c r="U927" s="258"/>
      <c r="V927" s="262"/>
      <c r="W927" s="258">
        <f t="shared" si="283"/>
        <v>0</v>
      </c>
      <c r="X927" s="45"/>
      <c r="Y927" s="43"/>
      <c r="Z927" s="43"/>
      <c r="AA927" s="43"/>
      <c r="AB927" s="43"/>
      <c r="AC927" s="43"/>
    </row>
    <row r="928" spans="1:29" ht="12.9" customHeight="1">
      <c r="A928" s="272">
        <v>45772</v>
      </c>
      <c r="B928" s="111" t="s">
        <v>3654</v>
      </c>
      <c r="C928" s="111" t="s">
        <v>2698</v>
      </c>
      <c r="D928" s="111" t="s">
        <v>2680</v>
      </c>
      <c r="E928" s="111"/>
      <c r="F928" s="111">
        <v>1</v>
      </c>
      <c r="G928" s="111"/>
      <c r="H928" s="111">
        <v>20</v>
      </c>
      <c r="I928" s="116">
        <v>20</v>
      </c>
      <c r="J928" s="118"/>
      <c r="K928" s="33"/>
      <c r="L928" s="44">
        <f t="shared" si="277"/>
        <v>1</v>
      </c>
      <c r="M928" s="33" t="str">
        <f t="shared" si="281"/>
        <v>45772Container q'ty</v>
      </c>
      <c r="N928" s="33" t="str">
        <f t="shared" si="282"/>
        <v xml:space="preserve">45772Pallet </v>
      </c>
      <c r="O928" s="39">
        <v>20</v>
      </c>
      <c r="P928" s="33" t="s">
        <v>202</v>
      </c>
      <c r="Q928" s="168" t="s">
        <v>786</v>
      </c>
      <c r="R928" s="169"/>
      <c r="S928" s="39"/>
      <c r="T928" s="119" t="s">
        <v>2596</v>
      </c>
      <c r="U928" s="258"/>
      <c r="V928" s="262"/>
      <c r="W928" s="258">
        <f t="shared" si="283"/>
        <v>0</v>
      </c>
      <c r="X928" s="45"/>
      <c r="Y928" s="43"/>
      <c r="Z928" s="43"/>
      <c r="AA928" s="43"/>
      <c r="AB928" s="43"/>
      <c r="AC928" s="43"/>
    </row>
    <row r="929" spans="1:29" ht="12.9" customHeight="1">
      <c r="A929" s="272">
        <v>45773</v>
      </c>
      <c r="B929" s="111" t="s">
        <v>3654</v>
      </c>
      <c r="C929" s="111" t="s">
        <v>2692</v>
      </c>
      <c r="D929" s="111" t="s">
        <v>2674</v>
      </c>
      <c r="E929" s="111"/>
      <c r="F929" s="111">
        <v>1</v>
      </c>
      <c r="G929" s="111"/>
      <c r="H929" s="111">
        <v>20</v>
      </c>
      <c r="I929" s="116">
        <v>20</v>
      </c>
      <c r="J929" s="118"/>
      <c r="K929" s="33"/>
      <c r="L929" s="44">
        <f t="shared" si="277"/>
        <v>1</v>
      </c>
      <c r="M929" s="33" t="str">
        <f t="shared" si="281"/>
        <v>45773Container q'ty</v>
      </c>
      <c r="N929" s="33" t="str">
        <f t="shared" si="282"/>
        <v xml:space="preserve">45773Pallet </v>
      </c>
      <c r="O929" s="39">
        <v>20</v>
      </c>
      <c r="P929" s="33" t="s">
        <v>202</v>
      </c>
      <c r="Q929" s="168" t="s">
        <v>786</v>
      </c>
      <c r="R929" s="169"/>
      <c r="S929" s="39"/>
      <c r="T929" s="119" t="s">
        <v>2596</v>
      </c>
      <c r="U929" s="258"/>
      <c r="V929" s="262"/>
      <c r="W929" s="258">
        <f t="shared" ref="W929:W947" si="284">IFERROR(U929/V929,0)</f>
        <v>0</v>
      </c>
      <c r="X929" s="45" t="s">
        <v>2598</v>
      </c>
      <c r="Y929" s="43"/>
      <c r="Z929" s="43"/>
      <c r="AA929" s="43"/>
      <c r="AB929" s="43"/>
      <c r="AC929" s="43"/>
    </row>
    <row r="930" spans="1:29" ht="12.9" customHeight="1">
      <c r="A930" s="272">
        <v>45773</v>
      </c>
      <c r="B930" s="111" t="s">
        <v>3654</v>
      </c>
      <c r="C930" s="111" t="s">
        <v>2694</v>
      </c>
      <c r="D930" s="111" t="s">
        <v>2676</v>
      </c>
      <c r="E930" s="111"/>
      <c r="F930" s="111">
        <v>1</v>
      </c>
      <c r="G930" s="111"/>
      <c r="H930" s="111">
        <v>20</v>
      </c>
      <c r="I930" s="116">
        <v>20</v>
      </c>
      <c r="J930" s="118"/>
      <c r="K930" s="33"/>
      <c r="L930" s="44">
        <f t="shared" si="277"/>
        <v>1</v>
      </c>
      <c r="M930" s="33" t="str">
        <f t="shared" si="281"/>
        <v>45773Container q'ty</v>
      </c>
      <c r="N930" s="33" t="str">
        <f t="shared" si="282"/>
        <v xml:space="preserve">45773Pallet </v>
      </c>
      <c r="O930" s="39">
        <v>20</v>
      </c>
      <c r="P930" s="33" t="s">
        <v>202</v>
      </c>
      <c r="Q930" s="168" t="s">
        <v>786</v>
      </c>
      <c r="R930" s="169"/>
      <c r="S930" s="39"/>
      <c r="T930" s="119" t="s">
        <v>2596</v>
      </c>
      <c r="U930" s="258"/>
      <c r="V930" s="262"/>
      <c r="W930" s="258">
        <f t="shared" si="284"/>
        <v>0</v>
      </c>
      <c r="X930" s="45" t="s">
        <v>2683</v>
      </c>
      <c r="Y930" s="43"/>
      <c r="Z930" s="43"/>
      <c r="AA930" s="43"/>
      <c r="AB930" s="43"/>
      <c r="AC930" s="43"/>
    </row>
    <row r="931" spans="1:29" ht="12.9" customHeight="1">
      <c r="A931" s="272">
        <v>45775</v>
      </c>
      <c r="B931" s="111" t="s">
        <v>195</v>
      </c>
      <c r="C931" s="111" t="s">
        <v>2684</v>
      </c>
      <c r="D931" s="111" t="s">
        <v>2632</v>
      </c>
      <c r="E931" s="111"/>
      <c r="F931" s="111">
        <v>1</v>
      </c>
      <c r="G931" s="111"/>
      <c r="H931" s="111">
        <v>20</v>
      </c>
      <c r="I931" s="111">
        <v>20</v>
      </c>
      <c r="J931" s="118"/>
      <c r="K931" s="33"/>
      <c r="L931" s="44">
        <f t="shared" si="277"/>
        <v>1</v>
      </c>
      <c r="M931" s="33" t="str">
        <f t="shared" si="281"/>
        <v>45775Container q'ty</v>
      </c>
      <c r="N931" s="33" t="str">
        <f t="shared" si="282"/>
        <v xml:space="preserve">45775Pallet </v>
      </c>
      <c r="O931" s="39">
        <v>20</v>
      </c>
      <c r="P931" s="33" t="s">
        <v>202</v>
      </c>
      <c r="Q931" s="168" t="s">
        <v>2635</v>
      </c>
      <c r="R931" s="169"/>
      <c r="S931" s="39"/>
      <c r="T931" s="119" t="s">
        <v>2637</v>
      </c>
      <c r="U931" s="258"/>
      <c r="V931" s="262"/>
      <c r="W931" s="258">
        <f t="shared" si="284"/>
        <v>0</v>
      </c>
      <c r="X931" s="45"/>
      <c r="Y931" s="43"/>
      <c r="Z931" s="43"/>
      <c r="AA931" s="43"/>
      <c r="AB931" s="43"/>
      <c r="AC931" s="43"/>
    </row>
    <row r="932" spans="1:29" ht="12.9" customHeight="1">
      <c r="A932" s="272">
        <v>45775</v>
      </c>
      <c r="B932" s="111" t="s">
        <v>2638</v>
      </c>
      <c r="C932" s="111" t="s">
        <v>2685</v>
      </c>
      <c r="D932" s="111" t="s">
        <v>2633</v>
      </c>
      <c r="E932" s="111"/>
      <c r="F932" s="111">
        <v>1</v>
      </c>
      <c r="G932" s="111"/>
      <c r="H932" s="111">
        <v>20</v>
      </c>
      <c r="I932" s="111">
        <v>20</v>
      </c>
      <c r="J932" s="118"/>
      <c r="K932" s="33"/>
      <c r="L932" s="44">
        <f t="shared" si="277"/>
        <v>1</v>
      </c>
      <c r="M932" s="33" t="str">
        <f t="shared" si="281"/>
        <v>45775Container q'ty</v>
      </c>
      <c r="N932" s="33" t="str">
        <f t="shared" si="282"/>
        <v xml:space="preserve">45775Pallet </v>
      </c>
      <c r="O932" s="39">
        <v>20</v>
      </c>
      <c r="P932" s="33" t="s">
        <v>202</v>
      </c>
      <c r="Q932" s="168" t="s">
        <v>2635</v>
      </c>
      <c r="R932" s="169"/>
      <c r="S932" s="39"/>
      <c r="T932" s="119" t="s">
        <v>2637</v>
      </c>
      <c r="U932" s="258"/>
      <c r="V932" s="262"/>
      <c r="W932" s="258">
        <f t="shared" si="284"/>
        <v>0</v>
      </c>
      <c r="X932" s="45"/>
      <c r="Y932" s="43"/>
      <c r="Z932" s="43"/>
      <c r="AA932" s="43"/>
      <c r="AB932" s="43"/>
      <c r="AC932" s="43"/>
    </row>
    <row r="933" spans="1:29" ht="12.9" customHeight="1">
      <c r="A933" s="272">
        <v>45775</v>
      </c>
      <c r="B933" s="111" t="s">
        <v>2638</v>
      </c>
      <c r="C933" s="111" t="s">
        <v>2686</v>
      </c>
      <c r="D933" s="111" t="s">
        <v>2634</v>
      </c>
      <c r="E933" s="111"/>
      <c r="F933" s="111">
        <v>1</v>
      </c>
      <c r="G933" s="111"/>
      <c r="H933" s="111">
        <v>20</v>
      </c>
      <c r="I933" s="111">
        <v>20</v>
      </c>
      <c r="J933" s="118"/>
      <c r="K933" s="33"/>
      <c r="L933" s="44">
        <f t="shared" si="277"/>
        <v>1</v>
      </c>
      <c r="M933" s="33" t="str">
        <f t="shared" si="281"/>
        <v>45775Container q'ty</v>
      </c>
      <c r="N933" s="33" t="str">
        <f t="shared" si="282"/>
        <v xml:space="preserve">45775Pallet </v>
      </c>
      <c r="O933" s="39">
        <v>20</v>
      </c>
      <c r="P933" s="33" t="s">
        <v>202</v>
      </c>
      <c r="Q933" s="168" t="s">
        <v>2636</v>
      </c>
      <c r="R933" s="169"/>
      <c r="S933" s="39"/>
      <c r="T933" s="119" t="s">
        <v>2637</v>
      </c>
      <c r="U933" s="258"/>
      <c r="V933" s="262"/>
      <c r="W933" s="258">
        <f t="shared" si="284"/>
        <v>0</v>
      </c>
      <c r="X933" s="45"/>
      <c r="Y933" s="43"/>
      <c r="Z933" s="43"/>
      <c r="AA933" s="43"/>
      <c r="AB933" s="43"/>
      <c r="AC933" s="43"/>
    </row>
    <row r="934" spans="1:29" ht="12.9" customHeight="1">
      <c r="A934" s="272">
        <v>45775</v>
      </c>
      <c r="B934" s="111" t="s">
        <v>3654</v>
      </c>
      <c r="C934" s="111" t="s">
        <v>2671</v>
      </c>
      <c r="D934" s="111" t="s">
        <v>2681</v>
      </c>
      <c r="E934" s="111"/>
      <c r="F934" s="111">
        <v>1</v>
      </c>
      <c r="G934" s="111"/>
      <c r="H934" s="111">
        <v>20</v>
      </c>
      <c r="I934" s="116">
        <v>20</v>
      </c>
      <c r="J934" s="118"/>
      <c r="K934" s="33"/>
      <c r="L934" s="44">
        <f t="shared" si="277"/>
        <v>1</v>
      </c>
      <c r="M934" s="33" t="str">
        <f t="shared" si="281"/>
        <v>45775Container q'ty</v>
      </c>
      <c r="N934" s="33" t="str">
        <f t="shared" si="282"/>
        <v xml:space="preserve">45775Pallet </v>
      </c>
      <c r="O934" s="39">
        <v>20</v>
      </c>
      <c r="P934" s="33" t="s">
        <v>202</v>
      </c>
      <c r="Q934" s="168" t="s">
        <v>786</v>
      </c>
      <c r="R934" s="169"/>
      <c r="S934" s="39"/>
      <c r="T934" s="119" t="s">
        <v>2596</v>
      </c>
      <c r="U934" s="258"/>
      <c r="V934" s="262"/>
      <c r="W934" s="258">
        <f t="shared" si="284"/>
        <v>0</v>
      </c>
      <c r="X934" s="45"/>
      <c r="Y934" s="43"/>
      <c r="Z934" s="43"/>
      <c r="AA934" s="43"/>
      <c r="AB934" s="43"/>
      <c r="AC934" s="43"/>
    </row>
    <row r="935" spans="1:29" ht="12.9" customHeight="1">
      <c r="A935" s="272">
        <v>45775</v>
      </c>
      <c r="B935" s="111" t="s">
        <v>3654</v>
      </c>
      <c r="C935" s="111" t="s">
        <v>2672</v>
      </c>
      <c r="D935" s="111" t="s">
        <v>2682</v>
      </c>
      <c r="E935" s="111"/>
      <c r="F935" s="111">
        <v>1</v>
      </c>
      <c r="G935" s="111"/>
      <c r="H935" s="111">
        <v>20</v>
      </c>
      <c r="I935" s="116">
        <v>20</v>
      </c>
      <c r="J935" s="118"/>
      <c r="K935" s="33"/>
      <c r="L935" s="44">
        <f t="shared" si="277"/>
        <v>1</v>
      </c>
      <c r="M935" s="33" t="str">
        <f t="shared" si="281"/>
        <v>45775Container q'ty</v>
      </c>
      <c r="N935" s="33" t="str">
        <f t="shared" si="282"/>
        <v xml:space="preserve">45775Pallet </v>
      </c>
      <c r="O935" s="39">
        <v>20</v>
      </c>
      <c r="P935" s="33" t="s">
        <v>202</v>
      </c>
      <c r="Q935" s="168" t="s">
        <v>786</v>
      </c>
      <c r="R935" s="169"/>
      <c r="S935" s="39"/>
      <c r="T935" s="119" t="s">
        <v>2596</v>
      </c>
      <c r="U935" s="258"/>
      <c r="V935" s="262"/>
      <c r="W935" s="258">
        <f t="shared" si="284"/>
        <v>0</v>
      </c>
      <c r="X935" s="45"/>
      <c r="Y935" s="43"/>
      <c r="Z935" s="43"/>
      <c r="AA935" s="43"/>
      <c r="AB935" s="43"/>
      <c r="AC935" s="43"/>
    </row>
    <row r="936" spans="1:29" ht="12.9" customHeight="1">
      <c r="A936" s="272">
        <v>45776</v>
      </c>
      <c r="B936" s="111" t="s">
        <v>195</v>
      </c>
      <c r="C936" s="111" t="s">
        <v>2687</v>
      </c>
      <c r="D936" s="111" t="s">
        <v>2639</v>
      </c>
      <c r="E936" s="111"/>
      <c r="F936" s="111">
        <v>1</v>
      </c>
      <c r="G936" s="111"/>
      <c r="H936" s="111">
        <v>20</v>
      </c>
      <c r="I936" s="111">
        <v>20</v>
      </c>
      <c r="J936" s="118"/>
      <c r="K936" s="33"/>
      <c r="L936" s="44">
        <f t="shared" si="277"/>
        <v>1</v>
      </c>
      <c r="M936" s="33" t="str">
        <f t="shared" si="281"/>
        <v>45776Container q'ty</v>
      </c>
      <c r="N936" s="33" t="str">
        <f t="shared" si="282"/>
        <v xml:space="preserve">45776Pallet </v>
      </c>
      <c r="O936" s="39">
        <v>20</v>
      </c>
      <c r="P936" s="33" t="s">
        <v>202</v>
      </c>
      <c r="Q936" s="168" t="s">
        <v>2643</v>
      </c>
      <c r="R936" s="169"/>
      <c r="S936" s="39"/>
      <c r="T936" s="119" t="s">
        <v>2637</v>
      </c>
      <c r="U936" s="258"/>
      <c r="V936" s="262"/>
      <c r="W936" s="258">
        <f t="shared" si="284"/>
        <v>0</v>
      </c>
      <c r="X936" s="45"/>
      <c r="Y936" s="43"/>
      <c r="Z936" s="43"/>
      <c r="AA936" s="43"/>
      <c r="AB936" s="43"/>
      <c r="AC936" s="43"/>
    </row>
    <row r="937" spans="1:29" ht="12.9" customHeight="1">
      <c r="A937" s="272">
        <v>45776</v>
      </c>
      <c r="B937" s="111" t="s">
        <v>2638</v>
      </c>
      <c r="C937" s="111" t="s">
        <v>2688</v>
      </c>
      <c r="D937" s="111" t="s">
        <v>2640</v>
      </c>
      <c r="E937" s="111"/>
      <c r="F937" s="111">
        <v>1</v>
      </c>
      <c r="G937" s="111"/>
      <c r="H937" s="111">
        <v>10</v>
      </c>
      <c r="I937" s="111">
        <v>10</v>
      </c>
      <c r="J937" s="118"/>
      <c r="K937" s="33"/>
      <c r="L937" s="44">
        <f t="shared" si="277"/>
        <v>1</v>
      </c>
      <c r="M937" s="33" t="str">
        <f t="shared" si="281"/>
        <v>45776Container q'ty</v>
      </c>
      <c r="N937" s="33" t="str">
        <f t="shared" si="282"/>
        <v xml:space="preserve">45776Pallet </v>
      </c>
      <c r="O937" s="39">
        <v>20</v>
      </c>
      <c r="P937" s="33" t="s">
        <v>202</v>
      </c>
      <c r="Q937" s="168" t="s">
        <v>2636</v>
      </c>
      <c r="R937" s="169"/>
      <c r="S937" s="39"/>
      <c r="T937" s="119" t="s">
        <v>2637</v>
      </c>
      <c r="U937" s="258"/>
      <c r="V937" s="262"/>
      <c r="W937" s="258">
        <f t="shared" si="284"/>
        <v>0</v>
      </c>
      <c r="X937" s="45"/>
      <c r="Y937" s="43"/>
      <c r="Z937" s="43"/>
      <c r="AA937" s="43"/>
      <c r="AB937" s="43"/>
      <c r="AC937" s="43"/>
    </row>
    <row r="938" spans="1:29" ht="12.9" customHeight="1">
      <c r="A938" s="272">
        <v>45776</v>
      </c>
      <c r="B938" s="111" t="s">
        <v>2638</v>
      </c>
      <c r="C938" s="111" t="s">
        <v>2688</v>
      </c>
      <c r="D938" s="111" t="s">
        <v>2640</v>
      </c>
      <c r="E938" s="111"/>
      <c r="F938" s="151"/>
      <c r="G938" s="111"/>
      <c r="H938" s="111">
        <v>10</v>
      </c>
      <c r="I938" s="111">
        <v>10</v>
      </c>
      <c r="J938" s="118"/>
      <c r="K938" s="33"/>
      <c r="L938" s="44">
        <f t="shared" si="277"/>
        <v>0</v>
      </c>
      <c r="M938" s="33" t="str">
        <f t="shared" si="281"/>
        <v>45776Container q'ty</v>
      </c>
      <c r="N938" s="33" t="str">
        <f t="shared" si="282"/>
        <v xml:space="preserve">45776Pallet </v>
      </c>
      <c r="O938" s="39"/>
      <c r="P938" s="33" t="s">
        <v>202</v>
      </c>
      <c r="Q938" s="168" t="s">
        <v>2644</v>
      </c>
      <c r="R938" s="169"/>
      <c r="S938" s="39"/>
      <c r="T938" s="119" t="s">
        <v>2637</v>
      </c>
      <c r="U938" s="258"/>
      <c r="V938" s="262"/>
      <c r="W938" s="258">
        <f t="shared" si="284"/>
        <v>0</v>
      </c>
      <c r="X938" s="45"/>
      <c r="Y938" s="43"/>
      <c r="Z938" s="43"/>
      <c r="AA938" s="43"/>
      <c r="AB938" s="43"/>
      <c r="AC938" s="43"/>
    </row>
    <row r="939" spans="1:29" ht="12.9" customHeight="1">
      <c r="A939" s="272">
        <v>45776</v>
      </c>
      <c r="B939" s="111" t="s">
        <v>2638</v>
      </c>
      <c r="C939" s="111" t="s">
        <v>2689</v>
      </c>
      <c r="D939" s="111" t="s">
        <v>2641</v>
      </c>
      <c r="E939" s="111"/>
      <c r="F939" s="111">
        <v>1</v>
      </c>
      <c r="G939" s="111"/>
      <c r="H939" s="111">
        <v>17</v>
      </c>
      <c r="I939" s="111">
        <v>17</v>
      </c>
      <c r="J939" s="118"/>
      <c r="K939" s="33"/>
      <c r="L939" s="44">
        <f t="shared" si="277"/>
        <v>1</v>
      </c>
      <c r="M939" s="33" t="str">
        <f t="shared" si="281"/>
        <v>45776Container q'ty</v>
      </c>
      <c r="N939" s="33" t="str">
        <f t="shared" si="282"/>
        <v xml:space="preserve">45776Pallet </v>
      </c>
      <c r="O939" s="39">
        <v>20</v>
      </c>
      <c r="P939" s="33" t="s">
        <v>202</v>
      </c>
      <c r="Q939" s="168" t="s">
        <v>2636</v>
      </c>
      <c r="R939" s="169"/>
      <c r="S939" s="39"/>
      <c r="T939" s="119" t="s">
        <v>2637</v>
      </c>
      <c r="U939" s="258"/>
      <c r="V939" s="262"/>
      <c r="W939" s="258">
        <f t="shared" si="284"/>
        <v>0</v>
      </c>
      <c r="X939" s="45"/>
      <c r="Y939" s="43"/>
      <c r="Z939" s="43"/>
      <c r="AA939" s="43"/>
      <c r="AB939" s="43"/>
      <c r="AC939" s="43"/>
    </row>
    <row r="940" spans="1:29" ht="12.9" customHeight="1">
      <c r="A940" s="272">
        <v>45776</v>
      </c>
      <c r="B940" s="111" t="s">
        <v>2638</v>
      </c>
      <c r="C940" s="111" t="s">
        <v>2689</v>
      </c>
      <c r="D940" s="111" t="s">
        <v>2641</v>
      </c>
      <c r="E940" s="111"/>
      <c r="F940" s="151"/>
      <c r="G940" s="111"/>
      <c r="H940" s="111">
        <v>2</v>
      </c>
      <c r="I940" s="111">
        <v>2</v>
      </c>
      <c r="J940" s="118"/>
      <c r="K940" s="33"/>
      <c r="L940" s="44">
        <f t="shared" si="277"/>
        <v>0</v>
      </c>
      <c r="M940" s="33" t="str">
        <f t="shared" si="281"/>
        <v>45776Container q'ty</v>
      </c>
      <c r="N940" s="33" t="str">
        <f t="shared" si="282"/>
        <v xml:space="preserve">45776Pallet </v>
      </c>
      <c r="O940" s="39"/>
      <c r="P940" s="33" t="s">
        <v>202</v>
      </c>
      <c r="Q940" s="168" t="s">
        <v>2645</v>
      </c>
      <c r="R940" s="169"/>
      <c r="S940" s="39"/>
      <c r="T940" s="119" t="s">
        <v>2637</v>
      </c>
      <c r="U940" s="258"/>
      <c r="V940" s="262"/>
      <c r="W940" s="258">
        <f t="shared" si="284"/>
        <v>0</v>
      </c>
      <c r="X940" s="45"/>
      <c r="Y940" s="43"/>
      <c r="Z940" s="43"/>
      <c r="AA940" s="43"/>
      <c r="AB940" s="43"/>
      <c r="AC940" s="43"/>
    </row>
    <row r="941" spans="1:29" ht="12.9" customHeight="1">
      <c r="A941" s="272">
        <v>45776</v>
      </c>
      <c r="B941" s="111" t="s">
        <v>2638</v>
      </c>
      <c r="C941" s="111" t="s">
        <v>2689</v>
      </c>
      <c r="D941" s="111" t="s">
        <v>2641</v>
      </c>
      <c r="E941" s="111"/>
      <c r="F941" s="151"/>
      <c r="G941" s="111"/>
      <c r="H941" s="111">
        <v>1</v>
      </c>
      <c r="I941" s="111">
        <v>1</v>
      </c>
      <c r="J941" s="118"/>
      <c r="K941" s="33"/>
      <c r="L941" s="44">
        <f t="shared" ref="L941:L947" si="285">SUM(E941:F941)</f>
        <v>0</v>
      </c>
      <c r="M941" s="33" t="str">
        <f t="shared" si="281"/>
        <v>45776Container q'ty</v>
      </c>
      <c r="N941" s="33" t="str">
        <f t="shared" si="282"/>
        <v xml:space="preserve">45776Pallet </v>
      </c>
      <c r="O941" s="39"/>
      <c r="P941" s="33" t="s">
        <v>202</v>
      </c>
      <c r="Q941" s="168" t="s">
        <v>2646</v>
      </c>
      <c r="R941" s="169"/>
      <c r="S941" s="39"/>
      <c r="T941" s="119" t="s">
        <v>2637</v>
      </c>
      <c r="U941" s="258"/>
      <c r="V941" s="262"/>
      <c r="W941" s="258">
        <f t="shared" si="284"/>
        <v>0</v>
      </c>
      <c r="X941" s="45"/>
      <c r="Y941" s="43"/>
      <c r="Z941" s="43"/>
      <c r="AA941" s="43"/>
      <c r="AB941" s="43"/>
      <c r="AC941" s="43"/>
    </row>
    <row r="942" spans="1:29" ht="12.9" customHeight="1">
      <c r="A942" s="272">
        <v>45776</v>
      </c>
      <c r="B942" s="111" t="s">
        <v>2638</v>
      </c>
      <c r="C942" s="111" t="s">
        <v>2690</v>
      </c>
      <c r="D942" s="111" t="s">
        <v>2642</v>
      </c>
      <c r="E942" s="111"/>
      <c r="F942" s="111">
        <v>1</v>
      </c>
      <c r="G942" s="111"/>
      <c r="H942" s="111">
        <v>20</v>
      </c>
      <c r="I942" s="111">
        <v>20</v>
      </c>
      <c r="J942" s="118"/>
      <c r="K942" s="33"/>
      <c r="L942" s="44">
        <f t="shared" si="285"/>
        <v>1</v>
      </c>
      <c r="M942" s="33" t="str">
        <f t="shared" si="281"/>
        <v>45776Container q'ty</v>
      </c>
      <c r="N942" s="33" t="str">
        <f t="shared" si="282"/>
        <v xml:space="preserve">45776Pallet </v>
      </c>
      <c r="O942" s="39">
        <v>20</v>
      </c>
      <c r="P942" s="33" t="s">
        <v>202</v>
      </c>
      <c r="Q942" s="168" t="s">
        <v>2635</v>
      </c>
      <c r="R942" s="169"/>
      <c r="S942" s="39"/>
      <c r="T942" s="119" t="s">
        <v>2637</v>
      </c>
      <c r="U942" s="258"/>
      <c r="V942" s="262"/>
      <c r="W942" s="258">
        <f t="shared" si="284"/>
        <v>0</v>
      </c>
      <c r="X942" s="45"/>
      <c r="Y942" s="43"/>
      <c r="Z942" s="43"/>
      <c r="AA942" s="43"/>
      <c r="AB942" s="43"/>
      <c r="AC942" s="43"/>
    </row>
    <row r="943" spans="1:29" ht="12.9" customHeight="1">
      <c r="A943" s="272">
        <v>45776</v>
      </c>
      <c r="B943" s="111" t="s">
        <v>3493</v>
      </c>
      <c r="C943" s="111" t="s">
        <v>2703</v>
      </c>
      <c r="D943" s="111" t="s">
        <v>2704</v>
      </c>
      <c r="E943" s="111">
        <v>1</v>
      </c>
      <c r="F943" s="111"/>
      <c r="G943" s="111"/>
      <c r="H943" s="111">
        <v>40</v>
      </c>
      <c r="I943" s="116"/>
      <c r="J943" s="118">
        <v>86400</v>
      </c>
      <c r="K943" s="33"/>
      <c r="L943" s="44">
        <f>SUM(E943:F943)</f>
        <v>1</v>
      </c>
      <c r="M943" s="33" t="str">
        <f t="shared" si="281"/>
        <v>45776Container q'ty</v>
      </c>
      <c r="N943" s="33" t="str">
        <f t="shared" si="282"/>
        <v xml:space="preserve">45776Pallet </v>
      </c>
      <c r="O943" s="39">
        <v>40</v>
      </c>
      <c r="P943" s="33" t="s">
        <v>202</v>
      </c>
      <c r="Q943" s="168" t="s">
        <v>462</v>
      </c>
      <c r="R943" s="169"/>
      <c r="S943" s="39"/>
      <c r="T943" s="119" t="s">
        <v>2700</v>
      </c>
      <c r="U943" s="258"/>
      <c r="V943" s="262"/>
      <c r="W943" s="258">
        <f t="shared" si="284"/>
        <v>0</v>
      </c>
      <c r="X943" s="45" t="s">
        <v>556</v>
      </c>
      <c r="Y943" s="43"/>
      <c r="Z943" s="43"/>
      <c r="AA943" s="43"/>
      <c r="AB943" s="43"/>
      <c r="AC943" s="43"/>
    </row>
    <row r="944" spans="1:29" ht="12.9" customHeight="1">
      <c r="A944" s="272">
        <v>45777</v>
      </c>
      <c r="B944" s="111" t="s">
        <v>195</v>
      </c>
      <c r="C944" s="111" t="s">
        <v>2706</v>
      </c>
      <c r="D944" s="111" t="s">
        <v>2647</v>
      </c>
      <c r="E944" s="111">
        <v>1</v>
      </c>
      <c r="F944" s="111"/>
      <c r="G944" s="111"/>
      <c r="H944" s="111">
        <v>14</v>
      </c>
      <c r="I944" s="116">
        <v>1008</v>
      </c>
      <c r="J944" s="118"/>
      <c r="K944" s="33"/>
      <c r="L944" s="44">
        <f t="shared" si="285"/>
        <v>1</v>
      </c>
      <c r="M944" s="33" t="str">
        <f t="shared" si="281"/>
        <v>45777Container q'ty</v>
      </c>
      <c r="N944" s="33" t="str">
        <f t="shared" si="282"/>
        <v>45777bulk</v>
      </c>
      <c r="O944" s="39">
        <v>200</v>
      </c>
      <c r="P944" s="235" t="s">
        <v>201</v>
      </c>
      <c r="Q944" s="168" t="s">
        <v>2649</v>
      </c>
      <c r="R944" s="169"/>
      <c r="S944" s="39"/>
      <c r="T944" s="119" t="s">
        <v>2705</v>
      </c>
      <c r="U944" s="258">
        <v>13910.4</v>
      </c>
      <c r="V944" s="262">
        <v>2016</v>
      </c>
      <c r="W944" s="258">
        <f t="shared" si="284"/>
        <v>6.8999999999999995</v>
      </c>
      <c r="X944" s="45"/>
      <c r="Y944" s="43"/>
      <c r="Z944" s="43"/>
      <c r="AA944" s="43"/>
      <c r="AB944" s="43"/>
      <c r="AC944" s="43"/>
    </row>
    <row r="945" spans="1:29" ht="12.9" customHeight="1">
      <c r="A945" s="272">
        <v>45777</v>
      </c>
      <c r="B945" s="111" t="s">
        <v>2638</v>
      </c>
      <c r="C945" s="111" t="s">
        <v>2706</v>
      </c>
      <c r="D945" s="111" t="s">
        <v>2647</v>
      </c>
      <c r="E945" s="151"/>
      <c r="F945" s="111"/>
      <c r="G945" s="111"/>
      <c r="H945" s="111">
        <v>10</v>
      </c>
      <c r="I945" s="116">
        <v>720</v>
      </c>
      <c r="J945" s="118"/>
      <c r="K945" s="33"/>
      <c r="L945" s="44">
        <f t="shared" si="285"/>
        <v>0</v>
      </c>
      <c r="M945" s="33" t="str">
        <f t="shared" si="281"/>
        <v>45777Container q'ty</v>
      </c>
      <c r="N945" s="33" t="str">
        <f t="shared" si="282"/>
        <v>45777bulk</v>
      </c>
      <c r="O945" s="39"/>
      <c r="P945" s="235" t="s">
        <v>201</v>
      </c>
      <c r="Q945" s="168" t="s">
        <v>2650</v>
      </c>
      <c r="R945" s="169"/>
      <c r="S945" s="39"/>
      <c r="T945" s="119" t="s">
        <v>2653</v>
      </c>
      <c r="U945" s="258"/>
      <c r="V945" s="262"/>
      <c r="W945" s="258">
        <f t="shared" si="284"/>
        <v>0</v>
      </c>
      <c r="X945" s="45"/>
      <c r="Y945" s="43"/>
      <c r="Z945" s="43"/>
      <c r="AA945" s="43"/>
      <c r="AB945" s="43"/>
      <c r="AC945" s="43"/>
    </row>
    <row r="946" spans="1:29" ht="12.9" customHeight="1">
      <c r="A946" s="272">
        <v>45777</v>
      </c>
      <c r="B946" s="111" t="s">
        <v>2638</v>
      </c>
      <c r="C946" s="111" t="s">
        <v>2706</v>
      </c>
      <c r="D946" s="111" t="s">
        <v>2647</v>
      </c>
      <c r="E946" s="151"/>
      <c r="F946" s="111"/>
      <c r="G946" s="111"/>
      <c r="H946" s="111">
        <v>4</v>
      </c>
      <c r="I946" s="116">
        <v>288</v>
      </c>
      <c r="J946" s="118"/>
      <c r="K946" s="33"/>
      <c r="L946" s="44">
        <f t="shared" si="285"/>
        <v>0</v>
      </c>
      <c r="M946" s="33" t="str">
        <f t="shared" si="281"/>
        <v>45777Container q'ty</v>
      </c>
      <c r="N946" s="33" t="str">
        <f t="shared" si="282"/>
        <v>45777bulk</v>
      </c>
      <c r="O946" s="39"/>
      <c r="P946" s="235" t="s">
        <v>201</v>
      </c>
      <c r="Q946" s="168" t="s">
        <v>2651</v>
      </c>
      <c r="R946" s="169"/>
      <c r="S946" s="39"/>
      <c r="T946" s="119" t="s">
        <v>2653</v>
      </c>
      <c r="U946" s="258"/>
      <c r="V946" s="262"/>
      <c r="W946" s="258">
        <f t="shared" si="284"/>
        <v>0</v>
      </c>
      <c r="X946" s="45"/>
      <c r="Y946" s="43"/>
      <c r="Z946" s="43"/>
      <c r="AA946" s="43"/>
      <c r="AB946" s="43"/>
      <c r="AC946" s="43"/>
    </row>
    <row r="947" spans="1:29" ht="12.9" customHeight="1">
      <c r="A947" s="272">
        <v>45777</v>
      </c>
      <c r="B947" s="111" t="s">
        <v>2638</v>
      </c>
      <c r="C947" s="111" t="s">
        <v>2708</v>
      </c>
      <c r="D947" s="111" t="s">
        <v>2648</v>
      </c>
      <c r="E947" s="111">
        <v>1</v>
      </c>
      <c r="F947" s="111"/>
      <c r="G947" s="111"/>
      <c r="H947" s="111">
        <v>31</v>
      </c>
      <c r="I947" s="116">
        <v>1860</v>
      </c>
      <c r="J947" s="118"/>
      <c r="K947" s="33"/>
      <c r="L947" s="44">
        <f t="shared" si="285"/>
        <v>1</v>
      </c>
      <c r="M947" s="33" t="str">
        <f t="shared" si="281"/>
        <v>45777Container q'ty</v>
      </c>
      <c r="N947" s="33" t="str">
        <f t="shared" si="282"/>
        <v>45777bulk</v>
      </c>
      <c r="O947" s="39">
        <v>200</v>
      </c>
      <c r="P947" s="235" t="s">
        <v>201</v>
      </c>
      <c r="Q947" s="168" t="s">
        <v>2652</v>
      </c>
      <c r="R947" s="169"/>
      <c r="S947" s="39"/>
      <c r="T947" s="119" t="s">
        <v>2707</v>
      </c>
      <c r="U947" s="258">
        <v>12834</v>
      </c>
      <c r="V947" s="262">
        <v>1860</v>
      </c>
      <c r="W947" s="258">
        <f t="shared" si="284"/>
        <v>6.9</v>
      </c>
      <c r="X947" s="45"/>
      <c r="Y947" s="43"/>
      <c r="Z947" s="43"/>
      <c r="AA947" s="43"/>
      <c r="AB947" s="43"/>
      <c r="AC947" s="43"/>
    </row>
    <row r="948" spans="1:29" ht="12.9" customHeight="1">
      <c r="A948" s="272">
        <v>45777</v>
      </c>
      <c r="B948" s="111" t="s">
        <v>2638</v>
      </c>
      <c r="C948" s="111" t="s">
        <v>2720</v>
      </c>
      <c r="D948" s="111" t="s">
        <v>2662</v>
      </c>
      <c r="E948" s="111">
        <v>1</v>
      </c>
      <c r="F948" s="111"/>
      <c r="G948" s="111"/>
      <c r="H948" s="111">
        <v>25</v>
      </c>
      <c r="I948" s="111">
        <v>25</v>
      </c>
      <c r="J948" s="118"/>
      <c r="K948" s="33"/>
      <c r="L948" s="44">
        <f t="shared" ref="L948:L957" si="286">SUM(E948:F948)</f>
        <v>1</v>
      </c>
      <c r="M948" s="33" t="str">
        <f t="shared" si="281"/>
        <v>45777Container q'ty</v>
      </c>
      <c r="N948" s="33" t="str">
        <f t="shared" si="282"/>
        <v xml:space="preserve">45777Pallet </v>
      </c>
      <c r="O948" s="39">
        <v>40</v>
      </c>
      <c r="P948" s="33" t="s">
        <v>202</v>
      </c>
      <c r="Q948" s="168" t="s">
        <v>2657</v>
      </c>
      <c r="R948" s="169"/>
      <c r="S948" s="39"/>
      <c r="T948" s="119" t="s">
        <v>2719</v>
      </c>
      <c r="U948" s="258"/>
      <c r="V948" s="262"/>
      <c r="W948" s="258">
        <f t="shared" ref="W948:W953" si="287">IFERROR(U948/V948,0)</f>
        <v>0</v>
      </c>
      <c r="X948" s="45"/>
      <c r="Y948" s="43"/>
      <c r="Z948" s="43"/>
      <c r="AA948" s="43"/>
      <c r="AB948" s="43"/>
      <c r="AC948" s="43"/>
    </row>
    <row r="949" spans="1:29" ht="12.9" customHeight="1">
      <c r="A949" s="272">
        <v>45777</v>
      </c>
      <c r="B949" s="111" t="s">
        <v>2638</v>
      </c>
      <c r="C949" s="111" t="s">
        <v>2720</v>
      </c>
      <c r="D949" s="111" t="s">
        <v>2662</v>
      </c>
      <c r="E949" s="151"/>
      <c r="F949" s="111"/>
      <c r="G949" s="111"/>
      <c r="H949" s="111">
        <v>10</v>
      </c>
      <c r="I949" s="111">
        <v>10</v>
      </c>
      <c r="J949" s="118"/>
      <c r="K949" s="33"/>
      <c r="L949" s="44">
        <f t="shared" si="286"/>
        <v>0</v>
      </c>
      <c r="M949" s="33" t="str">
        <f t="shared" si="281"/>
        <v>45777Container q'ty</v>
      </c>
      <c r="N949" s="33" t="str">
        <f t="shared" si="282"/>
        <v xml:space="preserve">45777Pallet </v>
      </c>
      <c r="O949" s="39"/>
      <c r="P949" s="33" t="s">
        <v>202</v>
      </c>
      <c r="Q949" s="168" t="s">
        <v>2658</v>
      </c>
      <c r="R949" s="169"/>
      <c r="S949" s="39"/>
      <c r="T949" s="119" t="s">
        <v>2669</v>
      </c>
      <c r="U949" s="258"/>
      <c r="V949" s="262"/>
      <c r="W949" s="258">
        <f t="shared" si="287"/>
        <v>0</v>
      </c>
      <c r="X949" s="45"/>
      <c r="Y949" s="43"/>
      <c r="Z949" s="43"/>
      <c r="AA949" s="43"/>
      <c r="AB949" s="43"/>
      <c r="AC949" s="43"/>
    </row>
    <row r="950" spans="1:29" ht="12.9" customHeight="1">
      <c r="A950" s="272">
        <v>45777</v>
      </c>
      <c r="B950" s="111" t="s">
        <v>2638</v>
      </c>
      <c r="C950" s="111" t="s">
        <v>2710</v>
      </c>
      <c r="D950" s="111" t="s">
        <v>2654</v>
      </c>
      <c r="E950" s="111">
        <v>1</v>
      </c>
      <c r="F950" s="111"/>
      <c r="G950" s="111"/>
      <c r="H950" s="111">
        <v>25</v>
      </c>
      <c r="I950" s="111">
        <v>25</v>
      </c>
      <c r="J950" s="118"/>
      <c r="K950" s="33"/>
      <c r="L950" s="44">
        <f t="shared" si="286"/>
        <v>1</v>
      </c>
      <c r="M950" s="33" t="str">
        <f t="shared" si="281"/>
        <v>45777Container q'ty</v>
      </c>
      <c r="N950" s="33" t="str">
        <f t="shared" si="282"/>
        <v xml:space="preserve">45777Pallet </v>
      </c>
      <c r="O950" s="39">
        <v>40</v>
      </c>
      <c r="P950" s="33" t="s">
        <v>202</v>
      </c>
      <c r="Q950" s="168" t="s">
        <v>2657</v>
      </c>
      <c r="R950" s="169"/>
      <c r="S950" s="39"/>
      <c r="T950" s="119" t="s">
        <v>2709</v>
      </c>
      <c r="U950" s="258"/>
      <c r="V950" s="262"/>
      <c r="W950" s="258">
        <f t="shared" si="287"/>
        <v>0</v>
      </c>
      <c r="X950" s="45"/>
      <c r="Y950" s="43"/>
      <c r="Z950" s="43"/>
      <c r="AA950" s="43"/>
      <c r="AB950" s="43"/>
      <c r="AC950" s="43"/>
    </row>
    <row r="951" spans="1:29" ht="12.9" customHeight="1">
      <c r="A951" s="272">
        <v>45777</v>
      </c>
      <c r="B951" s="111" t="s">
        <v>2638</v>
      </c>
      <c r="C951" s="111" t="s">
        <v>2710</v>
      </c>
      <c r="D951" s="111" t="s">
        <v>2654</v>
      </c>
      <c r="E951" s="151"/>
      <c r="F951" s="111"/>
      <c r="G951" s="111"/>
      <c r="H951" s="111">
        <v>10</v>
      </c>
      <c r="I951" s="111">
        <v>10</v>
      </c>
      <c r="J951" s="118"/>
      <c r="K951" s="33"/>
      <c r="L951" s="44">
        <f t="shared" si="286"/>
        <v>0</v>
      </c>
      <c r="M951" s="33" t="str">
        <f t="shared" si="281"/>
        <v>45777Container q'ty</v>
      </c>
      <c r="N951" s="33" t="str">
        <f t="shared" si="282"/>
        <v xml:space="preserve">45777Pallet </v>
      </c>
      <c r="O951" s="39"/>
      <c r="P951" s="33" t="s">
        <v>202</v>
      </c>
      <c r="Q951" s="168" t="s">
        <v>2658</v>
      </c>
      <c r="R951" s="169"/>
      <c r="S951" s="39"/>
      <c r="T951" s="119" t="s">
        <v>2659</v>
      </c>
      <c r="U951" s="258"/>
      <c r="V951" s="262"/>
      <c r="W951" s="258">
        <f t="shared" si="287"/>
        <v>0</v>
      </c>
      <c r="X951" s="45"/>
      <c r="Y951" s="43"/>
      <c r="Z951" s="43"/>
      <c r="AA951" s="43"/>
      <c r="AB951" s="43"/>
      <c r="AC951" s="43"/>
    </row>
    <row r="952" spans="1:29" ht="12.9" customHeight="1">
      <c r="A952" s="272">
        <v>45777</v>
      </c>
      <c r="B952" s="111" t="s">
        <v>3493</v>
      </c>
      <c r="C952" s="111" t="s">
        <v>2701</v>
      </c>
      <c r="D952" s="111" t="s">
        <v>2702</v>
      </c>
      <c r="E952" s="111">
        <v>1</v>
      </c>
      <c r="F952" s="111"/>
      <c r="G952" s="111"/>
      <c r="H952" s="111">
        <v>18</v>
      </c>
      <c r="I952" s="116"/>
      <c r="J952" s="118">
        <v>18</v>
      </c>
      <c r="K952" s="33"/>
      <c r="L952" s="44">
        <f t="shared" si="286"/>
        <v>1</v>
      </c>
      <c r="M952" s="33" t="str">
        <f t="shared" si="281"/>
        <v>45777Container q'ty</v>
      </c>
      <c r="N952" s="33" t="str">
        <f t="shared" si="282"/>
        <v xml:space="preserve">45777Pallet </v>
      </c>
      <c r="O952" s="39">
        <v>40</v>
      </c>
      <c r="P952" s="33" t="s">
        <v>202</v>
      </c>
      <c r="Q952" s="168" t="s">
        <v>439</v>
      </c>
      <c r="R952" s="169"/>
      <c r="S952" s="39"/>
      <c r="T952" s="119" t="s">
        <v>2699</v>
      </c>
      <c r="U952" s="258"/>
      <c r="V952" s="262"/>
      <c r="W952" s="258">
        <f t="shared" si="287"/>
        <v>0</v>
      </c>
      <c r="X952" s="45" t="s">
        <v>555</v>
      </c>
      <c r="Y952" s="43"/>
      <c r="Z952" s="43"/>
      <c r="AA952" s="43"/>
      <c r="AB952" s="43"/>
      <c r="AC952" s="43"/>
    </row>
    <row r="953" spans="1:29" ht="12.9" customHeight="1">
      <c r="A953" s="272">
        <v>45777</v>
      </c>
      <c r="B953" s="111" t="s">
        <v>151</v>
      </c>
      <c r="C953" s="111" t="s">
        <v>2725</v>
      </c>
      <c r="D953" s="111"/>
      <c r="E953" s="111"/>
      <c r="F953" s="111"/>
      <c r="G953" s="111">
        <v>1</v>
      </c>
      <c r="H953" s="111">
        <v>2</v>
      </c>
      <c r="I953" s="116">
        <v>60</v>
      </c>
      <c r="J953" s="118"/>
      <c r="K953" s="33"/>
      <c r="L953" s="44">
        <f t="shared" si="286"/>
        <v>0</v>
      </c>
      <c r="M953" s="33" t="str">
        <f t="shared" si="281"/>
        <v>45777Container q'ty</v>
      </c>
      <c r="N953" s="33" t="str">
        <f t="shared" si="282"/>
        <v xml:space="preserve">45777Pallet </v>
      </c>
      <c r="O953" s="39"/>
      <c r="P953" s="33" t="s">
        <v>202</v>
      </c>
      <c r="Q953" s="168" t="s">
        <v>813</v>
      </c>
      <c r="R953" s="169"/>
      <c r="S953" s="39"/>
      <c r="T953" s="119" t="s">
        <v>2723</v>
      </c>
      <c r="U953" s="258"/>
      <c r="V953" s="262"/>
      <c r="W953" s="258">
        <f t="shared" si="287"/>
        <v>0</v>
      </c>
      <c r="X953" s="45" t="s">
        <v>2724</v>
      </c>
      <c r="Y953" s="43"/>
      <c r="Z953" s="43"/>
      <c r="AA953" s="43"/>
      <c r="AB953" s="43"/>
      <c r="AC953" s="43"/>
    </row>
    <row r="954" spans="1:29" ht="12.9" customHeight="1">
      <c r="A954" s="272">
        <v>45779</v>
      </c>
      <c r="B954" s="111" t="s">
        <v>195</v>
      </c>
      <c r="C954" s="111" t="s">
        <v>2722</v>
      </c>
      <c r="D954" s="111" t="s">
        <v>2663</v>
      </c>
      <c r="E954" s="111">
        <v>1</v>
      </c>
      <c r="F954" s="111"/>
      <c r="G954" s="111"/>
      <c r="H954" s="111">
        <v>15</v>
      </c>
      <c r="I954" s="111">
        <v>15</v>
      </c>
      <c r="J954" s="118"/>
      <c r="K954" s="33"/>
      <c r="L954" s="44">
        <f t="shared" si="286"/>
        <v>1</v>
      </c>
      <c r="M954" s="33" t="str">
        <f t="shared" si="281"/>
        <v>45779Container q'ty</v>
      </c>
      <c r="N954" s="33" t="str">
        <f t="shared" si="282"/>
        <v xml:space="preserve">45779Pallet </v>
      </c>
      <c r="O954" s="39">
        <v>40</v>
      </c>
      <c r="P954" s="33" t="s">
        <v>202</v>
      </c>
      <c r="Q954" s="168" t="s">
        <v>2657</v>
      </c>
      <c r="R954" s="169"/>
      <c r="S954" s="39"/>
      <c r="T954" s="119" t="s">
        <v>2721</v>
      </c>
      <c r="U954" s="258"/>
      <c r="V954" s="262"/>
      <c r="W954" s="258">
        <f t="shared" ref="W954:W975" si="288">IFERROR(U954/V954,0)</f>
        <v>0</v>
      </c>
      <c r="X954" s="45"/>
      <c r="Y954" s="43"/>
      <c r="Z954" s="43"/>
      <c r="AA954" s="43"/>
      <c r="AB954" s="43"/>
      <c r="AC954" s="43"/>
    </row>
    <row r="955" spans="1:29" ht="12.9" customHeight="1">
      <c r="A955" s="272">
        <v>45779</v>
      </c>
      <c r="B955" s="111" t="s">
        <v>2638</v>
      </c>
      <c r="C955" s="111" t="s">
        <v>2722</v>
      </c>
      <c r="D955" s="111" t="s">
        <v>2663</v>
      </c>
      <c r="E955" s="151"/>
      <c r="F955" s="111"/>
      <c r="G955" s="111"/>
      <c r="H955" s="111">
        <v>15</v>
      </c>
      <c r="I955" s="111">
        <v>15</v>
      </c>
      <c r="J955" s="118"/>
      <c r="K955" s="33"/>
      <c r="L955" s="44">
        <f t="shared" si="286"/>
        <v>0</v>
      </c>
      <c r="M955" s="33" t="str">
        <f t="shared" si="281"/>
        <v>45779Container q'ty</v>
      </c>
      <c r="N955" s="33" t="str">
        <f t="shared" si="282"/>
        <v xml:space="preserve">45779Pallet </v>
      </c>
      <c r="O955" s="39"/>
      <c r="P955" s="33" t="s">
        <v>202</v>
      </c>
      <c r="Q955" s="168" t="s">
        <v>2658</v>
      </c>
      <c r="R955" s="169"/>
      <c r="S955" s="39"/>
      <c r="T955" s="119" t="s">
        <v>2670</v>
      </c>
      <c r="U955" s="258"/>
      <c r="V955" s="262"/>
      <c r="W955" s="258">
        <f t="shared" si="288"/>
        <v>0</v>
      </c>
      <c r="X955" s="45"/>
      <c r="Y955" s="43"/>
      <c r="Z955" s="43"/>
      <c r="AA955" s="43"/>
      <c r="AB955" s="43"/>
      <c r="AC955" s="43"/>
    </row>
    <row r="956" spans="1:29" ht="12.9" customHeight="1">
      <c r="A956" s="272">
        <v>45779</v>
      </c>
      <c r="B956" s="111" t="s">
        <v>2638</v>
      </c>
      <c r="C956" s="111" t="s">
        <v>2722</v>
      </c>
      <c r="D956" s="111" t="s">
        <v>2663</v>
      </c>
      <c r="E956" s="151"/>
      <c r="F956" s="111"/>
      <c r="G956" s="111"/>
      <c r="H956" s="111">
        <v>4</v>
      </c>
      <c r="I956" s="111">
        <v>4</v>
      </c>
      <c r="J956" s="118"/>
      <c r="K956" s="33"/>
      <c r="L956" s="44">
        <f t="shared" si="286"/>
        <v>0</v>
      </c>
      <c r="M956" s="33" t="str">
        <f t="shared" si="281"/>
        <v>45779Container q'ty</v>
      </c>
      <c r="N956" s="33" t="str">
        <f t="shared" si="282"/>
        <v xml:space="preserve">45779Pallet </v>
      </c>
      <c r="O956" s="39"/>
      <c r="P956" s="33" t="s">
        <v>202</v>
      </c>
      <c r="Q956" s="168" t="s">
        <v>2666</v>
      </c>
      <c r="R956" s="169"/>
      <c r="S956" s="39"/>
      <c r="T956" s="119" t="s">
        <v>2670</v>
      </c>
      <c r="U956" s="258"/>
      <c r="V956" s="262"/>
      <c r="W956" s="258">
        <f t="shared" si="288"/>
        <v>0</v>
      </c>
      <c r="X956" s="45"/>
      <c r="Y956" s="43"/>
      <c r="Z956" s="43"/>
      <c r="AA956" s="43"/>
      <c r="AB956" s="43"/>
      <c r="AC956" s="43"/>
    </row>
    <row r="957" spans="1:29" ht="12.9" customHeight="1">
      <c r="A957" s="272">
        <v>45779</v>
      </c>
      <c r="B957" s="111" t="s">
        <v>2638</v>
      </c>
      <c r="C957" s="111" t="s">
        <v>2722</v>
      </c>
      <c r="D957" s="111" t="s">
        <v>2663</v>
      </c>
      <c r="E957" s="151"/>
      <c r="F957" s="111"/>
      <c r="G957" s="111"/>
      <c r="H957" s="111">
        <v>5</v>
      </c>
      <c r="I957" s="111">
        <v>5</v>
      </c>
      <c r="J957" s="118"/>
      <c r="K957" s="33"/>
      <c r="L957" s="44">
        <f t="shared" si="286"/>
        <v>0</v>
      </c>
      <c r="M957" s="33" t="str">
        <f t="shared" si="281"/>
        <v>45779Container q'ty</v>
      </c>
      <c r="N957" s="33" t="str">
        <f t="shared" si="282"/>
        <v xml:space="preserve">45779Pallet </v>
      </c>
      <c r="O957" s="39"/>
      <c r="P957" s="33" t="s">
        <v>202</v>
      </c>
      <c r="Q957" s="168" t="s">
        <v>2667</v>
      </c>
      <c r="R957" s="169"/>
      <c r="S957" s="39"/>
      <c r="T957" s="119" t="s">
        <v>2670</v>
      </c>
      <c r="U957" s="258"/>
      <c r="V957" s="262"/>
      <c r="W957" s="258">
        <f t="shared" si="288"/>
        <v>0</v>
      </c>
      <c r="X957" s="45"/>
      <c r="Y957" s="43"/>
      <c r="Z957" s="43"/>
      <c r="AA957" s="43"/>
      <c r="AB957" s="43"/>
      <c r="AC957" s="43"/>
    </row>
    <row r="958" spans="1:29" ht="12.9" customHeight="1">
      <c r="A958" s="272">
        <v>45779</v>
      </c>
      <c r="B958" s="111" t="s">
        <v>2638</v>
      </c>
      <c r="C958" s="111" t="s">
        <v>2712</v>
      </c>
      <c r="D958" s="111" t="s">
        <v>2655</v>
      </c>
      <c r="E958" s="111">
        <v>1</v>
      </c>
      <c r="F958" s="111"/>
      <c r="G958" s="111"/>
      <c r="H958" s="111">
        <v>31</v>
      </c>
      <c r="I958" s="111">
        <v>31</v>
      </c>
      <c r="J958" s="118"/>
      <c r="K958" s="33"/>
      <c r="L958" s="44">
        <f t="shared" ref="L958:L963" si="289">SUM(E958:F958)</f>
        <v>1</v>
      </c>
      <c r="M958" s="33" t="str">
        <f t="shared" ref="M958:M963" si="290">A958&amp;$O$1</f>
        <v>45779Container q'ty</v>
      </c>
      <c r="N958" s="33" t="str">
        <f t="shared" ref="N958:N963" si="291">A958&amp;P958</f>
        <v xml:space="preserve">45779Pallet </v>
      </c>
      <c r="O958" s="39">
        <v>40</v>
      </c>
      <c r="P958" s="33" t="s">
        <v>202</v>
      </c>
      <c r="Q958" s="168" t="s">
        <v>2657</v>
      </c>
      <c r="R958" s="169"/>
      <c r="S958" s="39"/>
      <c r="T958" s="119" t="s">
        <v>2711</v>
      </c>
      <c r="U958" s="258"/>
      <c r="V958" s="262"/>
      <c r="W958" s="258">
        <f t="shared" si="288"/>
        <v>0</v>
      </c>
      <c r="X958" s="45"/>
      <c r="Y958" s="43"/>
      <c r="Z958" s="43"/>
      <c r="AA958" s="43"/>
      <c r="AB958" s="43"/>
      <c r="AC958" s="43"/>
    </row>
    <row r="959" spans="1:29" ht="12.9" customHeight="1">
      <c r="A959" s="272">
        <v>45779</v>
      </c>
      <c r="B959" s="111" t="s">
        <v>2638</v>
      </c>
      <c r="C959" s="111" t="s">
        <v>2714</v>
      </c>
      <c r="D959" s="111" t="s">
        <v>2656</v>
      </c>
      <c r="E959" s="111">
        <v>1</v>
      </c>
      <c r="F959" s="111"/>
      <c r="G959" s="111"/>
      <c r="H959" s="111">
        <v>19</v>
      </c>
      <c r="I959" s="111">
        <v>19</v>
      </c>
      <c r="J959" s="118"/>
      <c r="K959" s="33"/>
      <c r="L959" s="44">
        <f t="shared" si="289"/>
        <v>1</v>
      </c>
      <c r="M959" s="33" t="str">
        <f t="shared" si="290"/>
        <v>45779Container q'ty</v>
      </c>
      <c r="N959" s="33" t="str">
        <f t="shared" si="291"/>
        <v xml:space="preserve">45779Pallet </v>
      </c>
      <c r="O959" s="39">
        <v>40</v>
      </c>
      <c r="P959" s="33" t="s">
        <v>202</v>
      </c>
      <c r="Q959" s="168" t="s">
        <v>2657</v>
      </c>
      <c r="R959" s="169"/>
      <c r="S959" s="39"/>
      <c r="T959" s="119" t="s">
        <v>2713</v>
      </c>
      <c r="U959" s="258"/>
      <c r="V959" s="262"/>
      <c r="W959" s="258">
        <f t="shared" si="288"/>
        <v>0</v>
      </c>
      <c r="X959" s="45"/>
      <c r="Y959" s="43"/>
      <c r="Z959" s="43"/>
      <c r="AA959" s="43"/>
      <c r="AB959" s="43"/>
      <c r="AC959" s="43"/>
    </row>
    <row r="960" spans="1:29" ht="12.9" customHeight="1">
      <c r="A960" s="272">
        <v>45779</v>
      </c>
      <c r="B960" s="111" t="s">
        <v>2638</v>
      </c>
      <c r="C960" s="111" t="s">
        <v>2714</v>
      </c>
      <c r="D960" s="111" t="s">
        <v>2656</v>
      </c>
      <c r="E960" s="151"/>
      <c r="F960" s="111"/>
      <c r="G960" s="111"/>
      <c r="H960" s="111">
        <v>20</v>
      </c>
      <c r="I960" s="111">
        <v>20</v>
      </c>
      <c r="J960" s="118"/>
      <c r="K960" s="33"/>
      <c r="L960" s="44">
        <f t="shared" si="289"/>
        <v>0</v>
      </c>
      <c r="M960" s="33" t="str">
        <f t="shared" si="290"/>
        <v>45779Container q'ty</v>
      </c>
      <c r="N960" s="33" t="str">
        <f t="shared" si="291"/>
        <v xml:space="preserve">45779Pallet </v>
      </c>
      <c r="O960" s="39"/>
      <c r="P960" s="33" t="s">
        <v>202</v>
      </c>
      <c r="Q960" s="168" t="s">
        <v>2658</v>
      </c>
      <c r="R960" s="169"/>
      <c r="S960" s="39"/>
      <c r="T960" s="119" t="s">
        <v>2660</v>
      </c>
      <c r="U960" s="258"/>
      <c r="V960" s="262"/>
      <c r="W960" s="258">
        <f t="shared" si="288"/>
        <v>0</v>
      </c>
      <c r="X960" s="45"/>
      <c r="Y960" s="43"/>
      <c r="Z960" s="43"/>
      <c r="AA960" s="43"/>
      <c r="AB960" s="43"/>
      <c r="AC960" s="43"/>
    </row>
    <row r="961" spans="1:29" ht="12.9" customHeight="1">
      <c r="A961" s="272">
        <v>45779</v>
      </c>
      <c r="B961" s="111" t="s">
        <v>2638</v>
      </c>
      <c r="C961" s="111" t="s">
        <v>2718</v>
      </c>
      <c r="D961" s="111" t="s">
        <v>2661</v>
      </c>
      <c r="E961" s="111"/>
      <c r="F961" s="111">
        <v>1</v>
      </c>
      <c r="G961" s="111"/>
      <c r="H961" s="111">
        <v>3</v>
      </c>
      <c r="I961" s="111">
        <v>3</v>
      </c>
      <c r="J961" s="118"/>
      <c r="K961" s="33"/>
      <c r="L961" s="44">
        <f t="shared" si="289"/>
        <v>1</v>
      </c>
      <c r="M961" s="33" t="str">
        <f t="shared" si="290"/>
        <v>45779Container q'ty</v>
      </c>
      <c r="N961" s="33" t="str">
        <f t="shared" si="291"/>
        <v xml:space="preserve">45779Pallet </v>
      </c>
      <c r="O961" s="39"/>
      <c r="P961" s="33" t="s">
        <v>202</v>
      </c>
      <c r="Q961" s="168" t="s">
        <v>2664</v>
      </c>
      <c r="R961" s="169"/>
      <c r="S961" s="39"/>
      <c r="T961" s="119" t="s">
        <v>2717</v>
      </c>
      <c r="U961" s="258"/>
      <c r="V961" s="262"/>
      <c r="W961" s="258">
        <f t="shared" si="288"/>
        <v>0</v>
      </c>
      <c r="X961" s="45"/>
      <c r="Y961" s="43"/>
      <c r="Z961" s="43"/>
      <c r="AA961" s="43"/>
      <c r="AB961" s="43"/>
      <c r="AC961" s="43"/>
    </row>
    <row r="962" spans="1:29" ht="12.9" customHeight="1">
      <c r="A962" s="272">
        <v>45779</v>
      </c>
      <c r="B962" s="111" t="s">
        <v>2638</v>
      </c>
      <c r="C962" s="111" t="s">
        <v>2718</v>
      </c>
      <c r="D962" s="111" t="s">
        <v>2661</v>
      </c>
      <c r="E962" s="111"/>
      <c r="F962" s="151"/>
      <c r="G962" s="111"/>
      <c r="H962" s="111">
        <v>7</v>
      </c>
      <c r="I962" s="111">
        <v>7</v>
      </c>
      <c r="J962" s="118"/>
      <c r="K962" s="33"/>
      <c r="L962" s="44">
        <f t="shared" si="289"/>
        <v>0</v>
      </c>
      <c r="M962" s="33" t="str">
        <f t="shared" si="290"/>
        <v>45779Container q'ty</v>
      </c>
      <c r="N962" s="33" t="str">
        <f t="shared" si="291"/>
        <v xml:space="preserve">45779Pallet </v>
      </c>
      <c r="O962" s="39"/>
      <c r="P962" s="33" t="s">
        <v>202</v>
      </c>
      <c r="Q962" s="168" t="s">
        <v>2665</v>
      </c>
      <c r="R962" s="169"/>
      <c r="S962" s="39"/>
      <c r="T962" s="119" t="s">
        <v>2668</v>
      </c>
      <c r="U962" s="258"/>
      <c r="V962" s="262"/>
      <c r="W962" s="258">
        <f t="shared" si="288"/>
        <v>0</v>
      </c>
      <c r="X962" s="45"/>
      <c r="Y962" s="43"/>
      <c r="Z962" s="43"/>
      <c r="AA962" s="43"/>
      <c r="AB962" s="43"/>
      <c r="AC962" s="43"/>
    </row>
    <row r="963" spans="1:29" ht="12.9" customHeight="1">
      <c r="A963" s="272">
        <v>45779</v>
      </c>
      <c r="B963" s="111" t="s">
        <v>318</v>
      </c>
      <c r="C963" s="111" t="s">
        <v>2715</v>
      </c>
      <c r="D963" s="111" t="s">
        <v>2716</v>
      </c>
      <c r="E963" s="111"/>
      <c r="F963" s="111">
        <v>1</v>
      </c>
      <c r="G963" s="111"/>
      <c r="H963" s="111">
        <v>8</v>
      </c>
      <c r="I963" s="116"/>
      <c r="J963" s="116">
        <v>440</v>
      </c>
      <c r="K963" s="33"/>
      <c r="L963" s="44">
        <f t="shared" si="289"/>
        <v>1</v>
      </c>
      <c r="M963" s="33" t="str">
        <f t="shared" si="290"/>
        <v>45779Container q'ty</v>
      </c>
      <c r="N963" s="33" t="str">
        <f t="shared" si="291"/>
        <v xml:space="preserve">45779Pallet </v>
      </c>
      <c r="O963" s="39">
        <v>40</v>
      </c>
      <c r="P963" s="33" t="s">
        <v>202</v>
      </c>
      <c r="Q963" s="168" t="s">
        <v>279</v>
      </c>
      <c r="R963" s="169"/>
      <c r="S963" s="39"/>
      <c r="T963" s="119" t="s">
        <v>2363</v>
      </c>
      <c r="U963" s="258"/>
      <c r="V963" s="262"/>
      <c r="W963" s="258">
        <f t="shared" si="288"/>
        <v>0</v>
      </c>
      <c r="X963" s="45" t="s">
        <v>556</v>
      </c>
      <c r="Y963" s="43"/>
      <c r="Z963" s="43"/>
      <c r="AA963" s="43"/>
      <c r="AB963" s="43"/>
      <c r="AC963" s="43"/>
    </row>
    <row r="964" spans="1:29" ht="12.9" customHeight="1">
      <c r="A964" s="272">
        <v>45779</v>
      </c>
      <c r="B964" s="111" t="s">
        <v>2755</v>
      </c>
      <c r="C964" s="111" t="s">
        <v>2756</v>
      </c>
      <c r="D964" s="111" t="s">
        <v>2757</v>
      </c>
      <c r="E964" s="111"/>
      <c r="F964" s="111">
        <v>1</v>
      </c>
      <c r="G964" s="111"/>
      <c r="H964" s="111">
        <v>22</v>
      </c>
      <c r="I964" s="116"/>
      <c r="J964" s="118">
        <v>22</v>
      </c>
      <c r="K964" s="33"/>
      <c r="L964" s="44">
        <f t="shared" ref="L964:L972" si="292">SUM(E964:F964)</f>
        <v>1</v>
      </c>
      <c r="M964" s="33" t="str">
        <f>A964&amp;$O$1</f>
        <v>45779Container q'ty</v>
      </c>
      <c r="N964" s="33" t="str">
        <f>A964&amp;P964</f>
        <v>45779bulk</v>
      </c>
      <c r="O964" s="39"/>
      <c r="P964" s="235" t="s">
        <v>201</v>
      </c>
      <c r="Q964" s="168" t="s">
        <v>2759</v>
      </c>
      <c r="R964" s="169"/>
      <c r="S964" s="39"/>
      <c r="T964" s="119" t="s">
        <v>2758</v>
      </c>
      <c r="U964" s="258">
        <v>5460</v>
      </c>
      <c r="V964" s="262">
        <v>22</v>
      </c>
      <c r="W964" s="258">
        <f t="shared" si="288"/>
        <v>248.18181818181819</v>
      </c>
      <c r="X964" s="45" t="s">
        <v>2760</v>
      </c>
      <c r="Y964" s="43"/>
      <c r="Z964" s="43"/>
      <c r="AA964" s="43"/>
      <c r="AB964" s="43"/>
      <c r="AC964" s="43"/>
    </row>
    <row r="965" spans="1:29" ht="12.9" customHeight="1">
      <c r="A965" s="272">
        <v>45779</v>
      </c>
      <c r="B965" s="111" t="s">
        <v>3654</v>
      </c>
      <c r="C965" s="111" t="s">
        <v>2765</v>
      </c>
      <c r="D965" s="111" t="s">
        <v>2774</v>
      </c>
      <c r="E965" s="111"/>
      <c r="F965" s="111">
        <v>1</v>
      </c>
      <c r="G965" s="111"/>
      <c r="H965" s="111">
        <v>20</v>
      </c>
      <c r="I965" s="116">
        <v>20</v>
      </c>
      <c r="J965" s="118"/>
      <c r="K965" s="33"/>
      <c r="L965" s="44">
        <f>SUM(E965:F965)</f>
        <v>1</v>
      </c>
      <c r="M965" s="33" t="str">
        <f>A965&amp;$O$1</f>
        <v>45779Container q'ty</v>
      </c>
      <c r="N965" s="33" t="str">
        <f>A965&amp;P965</f>
        <v xml:space="preserve">45779Pallet </v>
      </c>
      <c r="O965" s="39">
        <v>20</v>
      </c>
      <c r="P965" s="33" t="s">
        <v>202</v>
      </c>
      <c r="Q965" s="168" t="s">
        <v>786</v>
      </c>
      <c r="R965" s="169"/>
      <c r="S965" s="39"/>
      <c r="T965" s="119" t="s">
        <v>2764</v>
      </c>
      <c r="U965" s="258"/>
      <c r="V965" s="262"/>
      <c r="W965" s="258">
        <f t="shared" si="288"/>
        <v>0</v>
      </c>
      <c r="X965" s="45"/>
      <c r="Y965" s="43"/>
      <c r="Z965" s="43"/>
      <c r="AA965" s="43"/>
      <c r="AB965" s="43"/>
      <c r="AC965" s="43"/>
    </row>
    <row r="966" spans="1:29" ht="12.9" customHeight="1">
      <c r="A966" s="272">
        <v>45779</v>
      </c>
      <c r="B966" s="111" t="s">
        <v>3654</v>
      </c>
      <c r="C966" s="111" t="s">
        <v>2767</v>
      </c>
      <c r="D966" s="111" t="s">
        <v>2779</v>
      </c>
      <c r="E966" s="111"/>
      <c r="F966" s="111">
        <v>1</v>
      </c>
      <c r="G966" s="111"/>
      <c r="H966" s="111">
        <v>20</v>
      </c>
      <c r="I966" s="116">
        <v>20</v>
      </c>
      <c r="J966" s="118"/>
      <c r="K966" s="33"/>
      <c r="L966" s="44">
        <f>SUM(E966:F966)</f>
        <v>1</v>
      </c>
      <c r="M966" s="33" t="str">
        <f>A966&amp;$O$1</f>
        <v>45779Container q'ty</v>
      </c>
      <c r="N966" s="33" t="str">
        <f>A966&amp;P966</f>
        <v xml:space="preserve">45779Pallet </v>
      </c>
      <c r="O966" s="39">
        <v>20</v>
      </c>
      <c r="P966" s="33" t="s">
        <v>202</v>
      </c>
      <c r="Q966" s="168" t="s">
        <v>786</v>
      </c>
      <c r="R966" s="169"/>
      <c r="S966" s="39"/>
      <c r="T966" s="119" t="s">
        <v>2764</v>
      </c>
      <c r="U966" s="258"/>
      <c r="V966" s="262"/>
      <c r="W966" s="258">
        <f t="shared" si="288"/>
        <v>0</v>
      </c>
      <c r="X966" s="45"/>
      <c r="Y966" s="43"/>
      <c r="Z966" s="43"/>
      <c r="AA966" s="43"/>
      <c r="AB966" s="43"/>
      <c r="AC966" s="43"/>
    </row>
    <row r="967" spans="1:29" ht="12.9" customHeight="1">
      <c r="A967" s="272">
        <v>45779</v>
      </c>
      <c r="B967" s="111" t="s">
        <v>3654</v>
      </c>
      <c r="C967" s="111" t="s">
        <v>2766</v>
      </c>
      <c r="D967" s="111" t="s">
        <v>2775</v>
      </c>
      <c r="E967" s="111"/>
      <c r="F967" s="111">
        <v>1</v>
      </c>
      <c r="G967" s="111"/>
      <c r="H967" s="111">
        <v>20</v>
      </c>
      <c r="I967" s="116">
        <v>20</v>
      </c>
      <c r="J967" s="118"/>
      <c r="K967" s="33"/>
      <c r="L967" s="44">
        <f>SUM(E967:F967)</f>
        <v>1</v>
      </c>
      <c r="M967" s="33" t="str">
        <f>A967&amp;$O$1</f>
        <v>45779Container q'ty</v>
      </c>
      <c r="N967" s="33" t="str">
        <f>A967&amp;P967</f>
        <v xml:space="preserve">45779Pallet </v>
      </c>
      <c r="O967" s="39">
        <v>20</v>
      </c>
      <c r="P967" s="33" t="s">
        <v>202</v>
      </c>
      <c r="Q967" s="168" t="s">
        <v>786</v>
      </c>
      <c r="R967" s="169"/>
      <c r="S967" s="39"/>
      <c r="T967" s="119" t="s">
        <v>2764</v>
      </c>
      <c r="U967" s="258"/>
      <c r="V967" s="262"/>
      <c r="W967" s="258">
        <f t="shared" si="288"/>
        <v>0</v>
      </c>
      <c r="X967" s="45"/>
      <c r="Y967" s="43"/>
      <c r="Z967" s="43"/>
      <c r="AA967" s="43"/>
      <c r="AB967" s="43"/>
      <c r="AC967" s="43"/>
    </row>
    <row r="968" spans="1:29" ht="12.9" customHeight="1">
      <c r="A968" s="272">
        <v>45784</v>
      </c>
      <c r="B968" s="111" t="s">
        <v>195</v>
      </c>
      <c r="C968" s="111" t="s">
        <v>2751</v>
      </c>
      <c r="D968" s="111" t="s">
        <v>2730</v>
      </c>
      <c r="E968" s="111"/>
      <c r="F968" s="111">
        <v>1</v>
      </c>
      <c r="G968" s="111"/>
      <c r="H968" s="111">
        <v>19</v>
      </c>
      <c r="I968" s="111">
        <v>19</v>
      </c>
      <c r="J968" s="118"/>
      <c r="K968" s="33"/>
      <c r="L968" s="44">
        <f t="shared" si="292"/>
        <v>1</v>
      </c>
      <c r="M968" s="33" t="str">
        <f>A968&amp;$O$1</f>
        <v>45784Container q'ty</v>
      </c>
      <c r="N968" s="33" t="str">
        <f>A968&amp;P968</f>
        <v xml:space="preserve">45784Pallet </v>
      </c>
      <c r="O968" s="39">
        <v>20</v>
      </c>
      <c r="P968" s="33" t="s">
        <v>202</v>
      </c>
      <c r="Q968" s="168" t="s">
        <v>2731</v>
      </c>
      <c r="R968" s="169"/>
      <c r="S968" s="39"/>
      <c r="T968" s="119" t="s">
        <v>2733</v>
      </c>
      <c r="U968" s="258"/>
      <c r="V968" s="262"/>
      <c r="W968" s="258">
        <f t="shared" si="288"/>
        <v>0</v>
      </c>
      <c r="X968" s="45"/>
      <c r="Y968" s="43"/>
      <c r="Z968" s="43"/>
      <c r="AA968" s="43"/>
      <c r="AB968" s="43"/>
      <c r="AC968" s="43"/>
    </row>
    <row r="969" spans="1:29" ht="12.9" customHeight="1">
      <c r="A969" s="272">
        <v>45784</v>
      </c>
      <c r="B969" s="111" t="s">
        <v>2734</v>
      </c>
      <c r="C969" s="111" t="s">
        <v>2751</v>
      </c>
      <c r="D969" s="111" t="s">
        <v>2730</v>
      </c>
      <c r="E969" s="111"/>
      <c r="F969" s="151"/>
      <c r="G969" s="111"/>
      <c r="H969" s="111">
        <v>1</v>
      </c>
      <c r="I969" s="111">
        <v>1</v>
      </c>
      <c r="J969" s="118"/>
      <c r="K969" s="33"/>
      <c r="L969" s="44">
        <f t="shared" si="292"/>
        <v>0</v>
      </c>
      <c r="M969" s="33" t="str">
        <f t="shared" ref="M969:M985" si="293">A969&amp;$O$1</f>
        <v>45784Container q'ty</v>
      </c>
      <c r="N969" s="33" t="str">
        <f t="shared" ref="N969:N985" si="294">A969&amp;P969</f>
        <v xml:space="preserve">45784Pallet </v>
      </c>
      <c r="O969" s="39"/>
      <c r="P969" s="33" t="s">
        <v>202</v>
      </c>
      <c r="Q969" s="168" t="s">
        <v>2732</v>
      </c>
      <c r="R969" s="169"/>
      <c r="S969" s="39"/>
      <c r="T969" s="119" t="s">
        <v>2733</v>
      </c>
      <c r="U969" s="258"/>
      <c r="V969" s="262"/>
      <c r="W969" s="258">
        <f t="shared" si="288"/>
        <v>0</v>
      </c>
      <c r="X969" s="45"/>
      <c r="Y969" s="43"/>
      <c r="Z969" s="43"/>
      <c r="AA969" s="43"/>
      <c r="AB969" s="43"/>
      <c r="AC969" s="43"/>
    </row>
    <row r="970" spans="1:29" ht="12.9" customHeight="1">
      <c r="A970" s="272">
        <v>45784</v>
      </c>
      <c r="B970" s="111" t="s">
        <v>662</v>
      </c>
      <c r="C970" s="111" t="s">
        <v>2752</v>
      </c>
      <c r="D970" s="111" t="s">
        <v>2753</v>
      </c>
      <c r="E970" s="111"/>
      <c r="F970" s="111">
        <v>1</v>
      </c>
      <c r="G970" s="111"/>
      <c r="H970" s="111">
        <v>25</v>
      </c>
      <c r="I970" s="116">
        <v>1000</v>
      </c>
      <c r="J970" s="118"/>
      <c r="K970" s="33"/>
      <c r="L970" s="44">
        <f>SUM(E970:F970)</f>
        <v>1</v>
      </c>
      <c r="M970" s="33" t="str">
        <f t="shared" si="293"/>
        <v>45784Container q'ty</v>
      </c>
      <c r="N970" s="33" t="str">
        <f t="shared" si="294"/>
        <v>45784bulk</v>
      </c>
      <c r="O970" s="39">
        <v>200</v>
      </c>
      <c r="P970" s="235" t="s">
        <v>201</v>
      </c>
      <c r="Q970" s="168" t="s">
        <v>666</v>
      </c>
      <c r="R970" s="169"/>
      <c r="S970" s="39"/>
      <c r="T970" s="119" t="s">
        <v>2746</v>
      </c>
      <c r="U970" s="258">
        <v>20100</v>
      </c>
      <c r="V970" s="262">
        <v>1000</v>
      </c>
      <c r="W970" s="258">
        <f t="shared" si="288"/>
        <v>20.100000000000001</v>
      </c>
      <c r="X970" s="45" t="s">
        <v>2747</v>
      </c>
      <c r="Y970" s="43"/>
      <c r="Z970" s="43"/>
      <c r="AA970" s="43"/>
      <c r="AB970" s="43"/>
      <c r="AC970" s="43"/>
    </row>
    <row r="971" spans="1:29" ht="12.9" customHeight="1">
      <c r="A971" s="272">
        <v>45784</v>
      </c>
      <c r="B971" s="111" t="s">
        <v>242</v>
      </c>
      <c r="C971" s="111" t="s">
        <v>402</v>
      </c>
      <c r="D971" s="111"/>
      <c r="E971" s="111"/>
      <c r="F971" s="111"/>
      <c r="G971" s="111">
        <v>1</v>
      </c>
      <c r="H971" s="111">
        <v>3</v>
      </c>
      <c r="I971" s="184"/>
      <c r="J971" s="118">
        <v>3</v>
      </c>
      <c r="K971" s="33"/>
      <c r="L971" s="44">
        <f>SUM(E971:F971)</f>
        <v>0</v>
      </c>
      <c r="M971" s="33" t="str">
        <f t="shared" si="293"/>
        <v>45784Container q'ty</v>
      </c>
      <c r="N971" s="33" t="str">
        <f t="shared" si="294"/>
        <v xml:space="preserve">45784Pallet </v>
      </c>
      <c r="O971" s="39">
        <v>5</v>
      </c>
      <c r="P971" s="33" t="s">
        <v>202</v>
      </c>
      <c r="Q971" s="168" t="s">
        <v>731</v>
      </c>
      <c r="R971" s="169"/>
      <c r="S971" s="39"/>
      <c r="T971" s="119" t="s">
        <v>2761</v>
      </c>
      <c r="U971" s="258"/>
      <c r="V971" s="262"/>
      <c r="W971" s="258">
        <f t="shared" si="288"/>
        <v>0</v>
      </c>
      <c r="X971" s="45" t="s">
        <v>2762</v>
      </c>
      <c r="Y971" s="43"/>
      <c r="Z971" s="43"/>
      <c r="AA971" s="43"/>
      <c r="AB971" s="43"/>
      <c r="AC971" s="43"/>
    </row>
    <row r="972" spans="1:29" ht="12.9" customHeight="1">
      <c r="A972" s="272">
        <v>45784</v>
      </c>
      <c r="B972" s="111" t="s">
        <v>3493</v>
      </c>
      <c r="C972" s="111" t="s">
        <v>2782</v>
      </c>
      <c r="D972" s="111" t="s">
        <v>2783</v>
      </c>
      <c r="E972" s="111">
        <v>1</v>
      </c>
      <c r="F972" s="111"/>
      <c r="G972" s="111"/>
      <c r="H972" s="111">
        <v>20</v>
      </c>
      <c r="I972" s="116"/>
      <c r="J972" s="118">
        <f>2160*20</f>
        <v>43200</v>
      </c>
      <c r="K972" s="33"/>
      <c r="L972" s="44">
        <f t="shared" si="292"/>
        <v>1</v>
      </c>
      <c r="M972" s="33" t="str">
        <f t="shared" si="293"/>
        <v>45784Container q'ty</v>
      </c>
      <c r="N972" s="33" t="str">
        <f t="shared" si="294"/>
        <v xml:space="preserve">45784Pallet </v>
      </c>
      <c r="O972" s="39">
        <v>40</v>
      </c>
      <c r="P972" s="33" t="s">
        <v>202</v>
      </c>
      <c r="Q972" s="168" t="s">
        <v>944</v>
      </c>
      <c r="R972" s="169"/>
      <c r="S972" s="39"/>
      <c r="T972" s="119" t="s">
        <v>2781</v>
      </c>
      <c r="U972" s="258"/>
      <c r="V972" s="262"/>
      <c r="W972" s="258">
        <f t="shared" si="288"/>
        <v>0</v>
      </c>
      <c r="X972" s="45" t="s">
        <v>555</v>
      </c>
      <c r="Y972" s="43"/>
      <c r="Z972" s="43"/>
      <c r="AA972" s="43"/>
      <c r="AB972" s="43"/>
      <c r="AC972" s="43"/>
    </row>
    <row r="973" spans="1:29" ht="12.9" customHeight="1">
      <c r="A973" s="272">
        <v>45784</v>
      </c>
      <c r="B973" s="111" t="s">
        <v>3493</v>
      </c>
      <c r="C973" s="111" t="s">
        <v>2782</v>
      </c>
      <c r="D973" s="111" t="s">
        <v>2783</v>
      </c>
      <c r="E973" s="151"/>
      <c r="F973" s="111"/>
      <c r="G973" s="111"/>
      <c r="H973" s="111">
        <v>20</v>
      </c>
      <c r="I973" s="116"/>
      <c r="J973" s="118">
        <f>2730*20</f>
        <v>54600</v>
      </c>
      <c r="K973" s="33"/>
      <c r="L973" s="44">
        <f t="shared" ref="L973:L978" si="295">SUM(E973:F973)</f>
        <v>0</v>
      </c>
      <c r="M973" s="33" t="str">
        <f t="shared" si="293"/>
        <v>45784Container q'ty</v>
      </c>
      <c r="N973" s="33" t="str">
        <f t="shared" si="294"/>
        <v xml:space="preserve">45784Pallet </v>
      </c>
      <c r="O973" s="39"/>
      <c r="P973" s="33" t="s">
        <v>202</v>
      </c>
      <c r="Q973" s="168" t="s">
        <v>945</v>
      </c>
      <c r="R973" s="169"/>
      <c r="S973" s="39"/>
      <c r="T973" s="119" t="s">
        <v>2781</v>
      </c>
      <c r="U973" s="258"/>
      <c r="V973" s="262"/>
      <c r="W973" s="258">
        <f t="shared" si="288"/>
        <v>0</v>
      </c>
      <c r="X973" s="45" t="s">
        <v>2784</v>
      </c>
      <c r="Y973" s="43"/>
      <c r="Z973" s="43"/>
      <c r="AA973" s="43"/>
      <c r="AB973" s="43"/>
      <c r="AC973" s="43"/>
    </row>
    <row r="974" spans="1:29" ht="12.9" customHeight="1">
      <c r="A974" s="272">
        <v>45784</v>
      </c>
      <c r="B974" s="111" t="s">
        <v>3654</v>
      </c>
      <c r="C974" s="111" t="s">
        <v>2805</v>
      </c>
      <c r="D974" s="111" t="s">
        <v>2777</v>
      </c>
      <c r="E974" s="111"/>
      <c r="F974" s="111">
        <v>1</v>
      </c>
      <c r="G974" s="111"/>
      <c r="H974" s="111">
        <v>20</v>
      </c>
      <c r="I974" s="116">
        <v>20</v>
      </c>
      <c r="J974" s="118"/>
      <c r="K974" s="33"/>
      <c r="L974" s="44">
        <f t="shared" si="295"/>
        <v>1</v>
      </c>
      <c r="M974" s="33" t="str">
        <f t="shared" si="293"/>
        <v>45784Container q'ty</v>
      </c>
      <c r="N974" s="33" t="str">
        <f t="shared" si="294"/>
        <v xml:space="preserve">45784Pallet </v>
      </c>
      <c r="O974" s="39">
        <v>20</v>
      </c>
      <c r="P974" s="33" t="s">
        <v>202</v>
      </c>
      <c r="Q974" s="168" t="s">
        <v>786</v>
      </c>
      <c r="R974" s="169"/>
      <c r="S974" s="39"/>
      <c r="T974" s="119" t="s">
        <v>2764</v>
      </c>
      <c r="U974" s="258"/>
      <c r="V974" s="262"/>
      <c r="W974" s="258">
        <f t="shared" si="288"/>
        <v>0</v>
      </c>
      <c r="X974" s="45"/>
      <c r="Y974" s="43"/>
      <c r="Z974" s="43"/>
      <c r="AA974" s="43"/>
      <c r="AB974" s="43"/>
      <c r="AC974" s="43"/>
    </row>
    <row r="975" spans="1:29" ht="12.9" customHeight="1">
      <c r="A975" s="272">
        <v>45784</v>
      </c>
      <c r="B975" s="111" t="s">
        <v>3654</v>
      </c>
      <c r="C975" s="111" t="s">
        <v>2807</v>
      </c>
      <c r="D975" s="111" t="s">
        <v>2780</v>
      </c>
      <c r="E975" s="111"/>
      <c r="F975" s="111">
        <v>1</v>
      </c>
      <c r="G975" s="111"/>
      <c r="H975" s="111">
        <v>20</v>
      </c>
      <c r="I975" s="116">
        <v>20</v>
      </c>
      <c r="J975" s="118"/>
      <c r="K975" s="33"/>
      <c r="L975" s="44">
        <f t="shared" si="295"/>
        <v>1</v>
      </c>
      <c r="M975" s="33" t="str">
        <f t="shared" si="293"/>
        <v>45784Container q'ty</v>
      </c>
      <c r="N975" s="33" t="str">
        <f t="shared" si="294"/>
        <v xml:space="preserve">45784Pallet </v>
      </c>
      <c r="O975" s="39">
        <v>20</v>
      </c>
      <c r="P975" s="33" t="s">
        <v>202</v>
      </c>
      <c r="Q975" s="168" t="s">
        <v>786</v>
      </c>
      <c r="R975" s="169"/>
      <c r="S975" s="39"/>
      <c r="T975" s="119" t="s">
        <v>2764</v>
      </c>
      <c r="U975" s="258"/>
      <c r="V975" s="262"/>
      <c r="W975" s="258">
        <f t="shared" si="288"/>
        <v>0</v>
      </c>
      <c r="X975" s="45"/>
      <c r="Y975" s="43"/>
      <c r="Z975" s="43"/>
      <c r="AA975" s="43"/>
      <c r="AB975" s="43"/>
      <c r="AC975" s="43"/>
    </row>
    <row r="976" spans="1:29" ht="12.9" customHeight="1">
      <c r="A976" s="272">
        <v>45784</v>
      </c>
      <c r="B976" s="111" t="s">
        <v>3654</v>
      </c>
      <c r="C976" s="111" t="s">
        <v>2799</v>
      </c>
      <c r="D976" s="111" t="s">
        <v>2768</v>
      </c>
      <c r="E976" s="111"/>
      <c r="F976" s="111">
        <v>1</v>
      </c>
      <c r="G976" s="111"/>
      <c r="H976" s="111">
        <v>20</v>
      </c>
      <c r="I976" s="116">
        <v>20</v>
      </c>
      <c r="J976" s="118"/>
      <c r="K976" s="33"/>
      <c r="L976" s="44">
        <f t="shared" si="295"/>
        <v>1</v>
      </c>
      <c r="M976" s="33" t="str">
        <f t="shared" si="293"/>
        <v>45784Container q'ty</v>
      </c>
      <c r="N976" s="33" t="str">
        <f t="shared" si="294"/>
        <v xml:space="preserve">45784Pallet </v>
      </c>
      <c r="O976" s="39">
        <v>20</v>
      </c>
      <c r="P976" s="33" t="s">
        <v>202</v>
      </c>
      <c r="Q976" s="168" t="s">
        <v>786</v>
      </c>
      <c r="R976" s="169"/>
      <c r="S976" s="39"/>
      <c r="T976" s="119" t="s">
        <v>2764</v>
      </c>
      <c r="U976" s="258"/>
      <c r="V976" s="262"/>
      <c r="W976" s="258">
        <f t="shared" ref="W976:W985" si="296">IFERROR(U976/V976,0)</f>
        <v>0</v>
      </c>
      <c r="X976" s="45"/>
      <c r="Y976" s="43"/>
      <c r="Z976" s="43"/>
      <c r="AA976" s="43"/>
      <c r="AB976" s="43"/>
      <c r="AC976" s="43"/>
    </row>
    <row r="977" spans="1:29" ht="12.9" customHeight="1">
      <c r="A977" s="272">
        <v>45784</v>
      </c>
      <c r="B977" s="111" t="s">
        <v>3654</v>
      </c>
      <c r="C977" s="111" t="s">
        <v>2801</v>
      </c>
      <c r="D977" s="111" t="s">
        <v>2770</v>
      </c>
      <c r="E977" s="111"/>
      <c r="F977" s="111">
        <v>1</v>
      </c>
      <c r="G977" s="111"/>
      <c r="H977" s="111">
        <v>20</v>
      </c>
      <c r="I977" s="116">
        <v>20</v>
      </c>
      <c r="J977" s="118"/>
      <c r="K977" s="33"/>
      <c r="L977" s="44">
        <f t="shared" si="295"/>
        <v>1</v>
      </c>
      <c r="M977" s="33" t="str">
        <f t="shared" si="293"/>
        <v>45784Container q'ty</v>
      </c>
      <c r="N977" s="33" t="str">
        <f t="shared" si="294"/>
        <v xml:space="preserve">45784Pallet </v>
      </c>
      <c r="O977" s="39">
        <v>20</v>
      </c>
      <c r="P977" s="33" t="s">
        <v>202</v>
      </c>
      <c r="Q977" s="168" t="s">
        <v>786</v>
      </c>
      <c r="R977" s="169"/>
      <c r="S977" s="39"/>
      <c r="T977" s="119" t="s">
        <v>2764</v>
      </c>
      <c r="U977" s="258"/>
      <c r="V977" s="262"/>
      <c r="W977" s="258">
        <f>IFERROR(U977/V977,0)</f>
        <v>0</v>
      </c>
      <c r="X977" s="45"/>
      <c r="Y977" s="43"/>
      <c r="Z977" s="43"/>
      <c r="AA977" s="43"/>
      <c r="AB977" s="43"/>
      <c r="AC977" s="43"/>
    </row>
    <row r="978" spans="1:29" ht="12.9" customHeight="1">
      <c r="A978" s="272">
        <v>45784</v>
      </c>
      <c r="B978" s="111" t="s">
        <v>3654</v>
      </c>
      <c r="C978" s="111" t="s">
        <v>2804</v>
      </c>
      <c r="D978" s="111" t="s">
        <v>2776</v>
      </c>
      <c r="E978" s="111"/>
      <c r="F978" s="111">
        <v>1</v>
      </c>
      <c r="G978" s="111"/>
      <c r="H978" s="111">
        <v>20</v>
      </c>
      <c r="I978" s="116">
        <v>20</v>
      </c>
      <c r="J978" s="118"/>
      <c r="K978" s="33"/>
      <c r="L978" s="44">
        <f t="shared" si="295"/>
        <v>1</v>
      </c>
      <c r="M978" s="33" t="str">
        <f t="shared" si="293"/>
        <v>45784Container q'ty</v>
      </c>
      <c r="N978" s="33" t="str">
        <f t="shared" si="294"/>
        <v xml:space="preserve">45784Pallet </v>
      </c>
      <c r="O978" s="39">
        <v>20</v>
      </c>
      <c r="P978" s="33" t="s">
        <v>202</v>
      </c>
      <c r="Q978" s="168" t="s">
        <v>786</v>
      </c>
      <c r="R978" s="169"/>
      <c r="S978" s="39"/>
      <c r="T978" s="119" t="s">
        <v>2764</v>
      </c>
      <c r="U978" s="258"/>
      <c r="V978" s="262"/>
      <c r="W978" s="258">
        <f>IFERROR(U978/V978,0)</f>
        <v>0</v>
      </c>
      <c r="X978" s="45"/>
      <c r="Y978" s="43"/>
      <c r="Z978" s="43"/>
      <c r="AA978" s="43"/>
      <c r="AB978" s="43"/>
      <c r="AC978" s="43"/>
    </row>
    <row r="979" spans="1:29" ht="12.9" customHeight="1">
      <c r="A979" s="272">
        <v>45784</v>
      </c>
      <c r="B979" s="111" t="s">
        <v>383</v>
      </c>
      <c r="C979" s="111" t="s">
        <v>2792</v>
      </c>
      <c r="D979" s="275" t="s">
        <v>2793</v>
      </c>
      <c r="E979" s="111"/>
      <c r="F979" s="111">
        <v>1</v>
      </c>
      <c r="G979" s="111"/>
      <c r="H979" s="111">
        <v>6</v>
      </c>
      <c r="I979" s="117">
        <v>500</v>
      </c>
      <c r="J979" s="118"/>
      <c r="K979" s="33"/>
      <c r="L979" s="44">
        <f t="shared" ref="L979:L985" si="297">SUM(E979:F979)</f>
        <v>1</v>
      </c>
      <c r="M979" s="33" t="str">
        <f t="shared" si="293"/>
        <v>45784Container q'ty</v>
      </c>
      <c r="N979" s="33" t="str">
        <f t="shared" si="294"/>
        <v>45784bulk</v>
      </c>
      <c r="O979" s="39">
        <v>240</v>
      </c>
      <c r="P979" s="235" t="s">
        <v>201</v>
      </c>
      <c r="Q979" s="168" t="s">
        <v>384</v>
      </c>
      <c r="R979" s="169"/>
      <c r="S979" s="39"/>
      <c r="T979" s="119" t="s">
        <v>2791</v>
      </c>
      <c r="U979" s="258">
        <v>23564</v>
      </c>
      <c r="V979" s="262">
        <v>1740</v>
      </c>
      <c r="W979" s="258">
        <f t="shared" si="296"/>
        <v>13.542528735632184</v>
      </c>
      <c r="X979" s="45"/>
      <c r="Y979" s="43"/>
      <c r="Z979" s="43"/>
      <c r="AA979" s="43"/>
      <c r="AB979" s="43"/>
      <c r="AC979" s="43"/>
    </row>
    <row r="980" spans="1:29" ht="12.9" customHeight="1">
      <c r="A980" s="272">
        <v>45784</v>
      </c>
      <c r="B980" s="111" t="s">
        <v>383</v>
      </c>
      <c r="C980" s="111" t="s">
        <v>2792</v>
      </c>
      <c r="D980" s="275" t="s">
        <v>2793</v>
      </c>
      <c r="E980" s="111"/>
      <c r="F980" s="151"/>
      <c r="G980" s="111"/>
      <c r="H980" s="111">
        <v>10</v>
      </c>
      <c r="I980" s="117">
        <v>800</v>
      </c>
      <c r="J980" s="118"/>
      <c r="K980" s="33"/>
      <c r="L980" s="44">
        <f t="shared" si="297"/>
        <v>0</v>
      </c>
      <c r="M980" s="33" t="str">
        <f t="shared" si="293"/>
        <v>45784Container q'ty</v>
      </c>
      <c r="N980" s="33" t="str">
        <f t="shared" si="294"/>
        <v>45784bulk</v>
      </c>
      <c r="O980" s="39">
        <v>240</v>
      </c>
      <c r="P980" s="235" t="s">
        <v>201</v>
      </c>
      <c r="Q980" s="168" t="s">
        <v>385</v>
      </c>
      <c r="R980" s="169"/>
      <c r="S980" s="39"/>
      <c r="T980" s="119" t="s">
        <v>2791</v>
      </c>
      <c r="U980" s="258"/>
      <c r="V980" s="262"/>
      <c r="W980" s="258">
        <f t="shared" si="296"/>
        <v>0</v>
      </c>
      <c r="X980" s="45"/>
      <c r="Y980" s="43"/>
      <c r="Z980" s="43"/>
      <c r="AA980" s="43"/>
      <c r="AB980" s="43"/>
      <c r="AC980" s="43"/>
    </row>
    <row r="981" spans="1:29" ht="12.9" customHeight="1">
      <c r="A981" s="272">
        <v>45784</v>
      </c>
      <c r="B981" s="111" t="s">
        <v>383</v>
      </c>
      <c r="C981" s="111" t="s">
        <v>2792</v>
      </c>
      <c r="D981" s="275" t="s">
        <v>2793</v>
      </c>
      <c r="E981" s="111"/>
      <c r="F981" s="151"/>
      <c r="G981" s="111"/>
      <c r="H981" s="111">
        <v>3</v>
      </c>
      <c r="I981" s="117">
        <v>200</v>
      </c>
      <c r="J981" s="118"/>
      <c r="K981" s="33"/>
      <c r="L981" s="44">
        <f t="shared" si="297"/>
        <v>0</v>
      </c>
      <c r="M981" s="33" t="str">
        <f t="shared" si="293"/>
        <v>45784Container q'ty</v>
      </c>
      <c r="N981" s="33" t="str">
        <f t="shared" si="294"/>
        <v>45784bulk</v>
      </c>
      <c r="O981" s="39">
        <v>240</v>
      </c>
      <c r="P981" s="235" t="s">
        <v>201</v>
      </c>
      <c r="Q981" s="168" t="s">
        <v>387</v>
      </c>
      <c r="R981" s="169"/>
      <c r="S981" s="39"/>
      <c r="T981" s="119" t="s">
        <v>2791</v>
      </c>
      <c r="U981" s="258"/>
      <c r="V981" s="262"/>
      <c r="W981" s="258">
        <f t="shared" si="296"/>
        <v>0</v>
      </c>
      <c r="X981" s="45"/>
      <c r="Y981" s="43"/>
      <c r="Z981" s="43"/>
      <c r="AA981" s="43"/>
      <c r="AB981" s="43"/>
      <c r="AC981" s="43"/>
    </row>
    <row r="982" spans="1:29" ht="12.9" customHeight="1">
      <c r="A982" s="272">
        <v>45784</v>
      </c>
      <c r="B982" s="111" t="s">
        <v>383</v>
      </c>
      <c r="C982" s="111" t="s">
        <v>2792</v>
      </c>
      <c r="D982" s="275" t="s">
        <v>2793</v>
      </c>
      <c r="E982" s="111"/>
      <c r="F982" s="151"/>
      <c r="G982" s="111"/>
      <c r="H982" s="111">
        <v>3</v>
      </c>
      <c r="I982" s="117">
        <v>200</v>
      </c>
      <c r="J982" s="118"/>
      <c r="K982" s="33"/>
      <c r="L982" s="44">
        <f t="shared" si="297"/>
        <v>0</v>
      </c>
      <c r="M982" s="33" t="str">
        <f t="shared" si="293"/>
        <v>45784Container q'ty</v>
      </c>
      <c r="N982" s="33" t="str">
        <f t="shared" si="294"/>
        <v>45784bulk</v>
      </c>
      <c r="O982" s="39">
        <v>240</v>
      </c>
      <c r="P982" s="235" t="s">
        <v>201</v>
      </c>
      <c r="Q982" s="168" t="s">
        <v>386</v>
      </c>
      <c r="R982" s="169"/>
      <c r="S982" s="39"/>
      <c r="T982" s="119" t="s">
        <v>2791</v>
      </c>
      <c r="U982" s="258"/>
      <c r="V982" s="262"/>
      <c r="W982" s="258">
        <f t="shared" si="296"/>
        <v>0</v>
      </c>
      <c r="X982" s="45"/>
      <c r="Y982" s="43"/>
      <c r="Z982" s="43"/>
      <c r="AA982" s="43"/>
      <c r="AB982" s="43"/>
      <c r="AC982" s="43"/>
    </row>
    <row r="983" spans="1:29" ht="12.9" customHeight="1">
      <c r="A983" s="272">
        <v>45784</v>
      </c>
      <c r="B983" s="111" t="s">
        <v>383</v>
      </c>
      <c r="C983" s="111" t="s">
        <v>2792</v>
      </c>
      <c r="D983" s="275" t="s">
        <v>2793</v>
      </c>
      <c r="E983" s="111"/>
      <c r="F983" s="151"/>
      <c r="G983" s="111"/>
      <c r="H983" s="111">
        <v>0</v>
      </c>
      <c r="I983" s="117">
        <v>40</v>
      </c>
      <c r="J983" s="118"/>
      <c r="K983" s="33"/>
      <c r="L983" s="44">
        <f t="shared" si="297"/>
        <v>0</v>
      </c>
      <c r="M983" s="33" t="str">
        <f t="shared" si="293"/>
        <v>45784Container q'ty</v>
      </c>
      <c r="N983" s="33" t="str">
        <f t="shared" si="294"/>
        <v>45784bulk</v>
      </c>
      <c r="O983" s="39">
        <v>240</v>
      </c>
      <c r="P983" s="235" t="s">
        <v>201</v>
      </c>
      <c r="Q983" s="168" t="s">
        <v>2093</v>
      </c>
      <c r="R983" s="169"/>
      <c r="S983" s="39"/>
      <c r="T983" s="119" t="s">
        <v>2791</v>
      </c>
      <c r="U983" s="258"/>
      <c r="V983" s="262"/>
      <c r="W983" s="258">
        <f t="shared" si="296"/>
        <v>0</v>
      </c>
      <c r="X983" s="45"/>
      <c r="Y983" s="43"/>
      <c r="Z983" s="43"/>
      <c r="AA983" s="43"/>
      <c r="AB983" s="43"/>
      <c r="AC983" s="43"/>
    </row>
    <row r="984" spans="1:29" ht="12.9" customHeight="1">
      <c r="A984" s="272">
        <v>45784</v>
      </c>
      <c r="B984" s="111" t="s">
        <v>807</v>
      </c>
      <c r="C984" s="111" t="s">
        <v>2797</v>
      </c>
      <c r="D984" s="190" t="s">
        <v>2798</v>
      </c>
      <c r="E984" s="111"/>
      <c r="F984" s="111">
        <v>1</v>
      </c>
      <c r="G984" s="111"/>
      <c r="H984" s="111">
        <v>20</v>
      </c>
      <c r="I984" s="116"/>
      <c r="J984" s="118">
        <v>20</v>
      </c>
      <c r="K984" s="33"/>
      <c r="L984" s="44">
        <f>SUM(E984:F984)</f>
        <v>1</v>
      </c>
      <c r="M984" s="33" t="str">
        <f t="shared" si="293"/>
        <v>45784Container q'ty</v>
      </c>
      <c r="N984" s="33" t="str">
        <f t="shared" si="294"/>
        <v xml:space="preserve">45784Pallet </v>
      </c>
      <c r="O984" s="39">
        <v>20</v>
      </c>
      <c r="P984" s="33" t="s">
        <v>202</v>
      </c>
      <c r="Q984" s="168" t="s">
        <v>808</v>
      </c>
      <c r="R984" s="169"/>
      <c r="S984" s="39"/>
      <c r="T984" s="119" t="s">
        <v>2796</v>
      </c>
      <c r="U984" s="258"/>
      <c r="V984" s="262"/>
      <c r="W984" s="258">
        <f>IFERROR(U984/V984,0)</f>
        <v>0</v>
      </c>
      <c r="X984" s="45"/>
      <c r="Y984" s="43"/>
      <c r="Z984" s="43"/>
      <c r="AA984" s="43"/>
      <c r="AB984" s="43"/>
      <c r="AC984" s="43"/>
    </row>
    <row r="985" spans="1:29" ht="12.9" customHeight="1">
      <c r="A985" s="272">
        <v>45784</v>
      </c>
      <c r="B985" s="111" t="s">
        <v>220</v>
      </c>
      <c r="C985" s="170" t="s">
        <v>2749</v>
      </c>
      <c r="D985" s="190" t="s">
        <v>2750</v>
      </c>
      <c r="E985" s="111"/>
      <c r="F985" s="111">
        <v>1</v>
      </c>
      <c r="G985" s="111"/>
      <c r="H985" s="111">
        <v>0</v>
      </c>
      <c r="I985" s="111"/>
      <c r="J985" s="118">
        <v>211</v>
      </c>
      <c r="K985" s="33"/>
      <c r="L985" s="44">
        <f t="shared" si="297"/>
        <v>1</v>
      </c>
      <c r="M985" s="33" t="str">
        <f t="shared" si="293"/>
        <v>45784Container q'ty</v>
      </c>
      <c r="N985" s="33" t="str">
        <f t="shared" si="294"/>
        <v>45784bulk</v>
      </c>
      <c r="O985" s="39">
        <v>40</v>
      </c>
      <c r="P985" s="235" t="s">
        <v>201</v>
      </c>
      <c r="Q985" s="168" t="s">
        <v>221</v>
      </c>
      <c r="R985" s="169"/>
      <c r="S985" s="39"/>
      <c r="T985" s="119" t="s">
        <v>2748</v>
      </c>
      <c r="U985" s="258">
        <v>1680</v>
      </c>
      <c r="V985" s="262">
        <v>211</v>
      </c>
      <c r="W985" s="258">
        <f t="shared" si="296"/>
        <v>7.9620853080568716</v>
      </c>
      <c r="X985" s="45"/>
      <c r="Y985" s="43"/>
      <c r="Z985" s="43"/>
      <c r="AA985" s="43"/>
      <c r="AB985" s="43"/>
      <c r="AC985" s="43"/>
    </row>
    <row r="986" spans="1:29" ht="12.9" customHeight="1">
      <c r="A986" s="272">
        <v>45785</v>
      </c>
      <c r="B986" s="111" t="s">
        <v>195</v>
      </c>
      <c r="C986" s="111" t="s">
        <v>2794</v>
      </c>
      <c r="D986" s="111" t="s">
        <v>2735</v>
      </c>
      <c r="E986" s="111">
        <v>1</v>
      </c>
      <c r="F986" s="111"/>
      <c r="G986" s="111"/>
      <c r="H986" s="111">
        <v>7</v>
      </c>
      <c r="I986" s="111">
        <v>7</v>
      </c>
      <c r="J986" s="118"/>
      <c r="K986" s="33"/>
      <c r="L986" s="44">
        <f t="shared" ref="L986:L1003" si="298">SUM(E986:F986)</f>
        <v>1</v>
      </c>
      <c r="M986" s="33" t="str">
        <f t="shared" ref="M986:M1003" si="299">A986&amp;$O$1</f>
        <v>45785Container q'ty</v>
      </c>
      <c r="N986" s="33" t="str">
        <f t="shared" ref="N986:N1003" si="300">A986&amp;P986</f>
        <v xml:space="preserve">45785Pallet </v>
      </c>
      <c r="O986" s="39">
        <v>40</v>
      </c>
      <c r="P986" s="33" t="s">
        <v>202</v>
      </c>
      <c r="Q986" s="168" t="s">
        <v>2737</v>
      </c>
      <c r="R986" s="169"/>
      <c r="S986" s="39"/>
      <c r="T986" s="119" t="s">
        <v>2740</v>
      </c>
      <c r="U986" s="258"/>
      <c r="V986" s="262"/>
      <c r="W986" s="258">
        <f>IFERROR(U986/V986,0)</f>
        <v>0</v>
      </c>
      <c r="X986" s="45"/>
      <c r="Y986" s="43"/>
      <c r="Z986" s="43"/>
      <c r="AA986" s="43"/>
      <c r="AB986" s="43"/>
      <c r="AC986" s="43"/>
    </row>
    <row r="987" spans="1:29" ht="12.9" customHeight="1">
      <c r="A987" s="272">
        <v>45785</v>
      </c>
      <c r="B987" s="111" t="s">
        <v>2734</v>
      </c>
      <c r="C987" s="111" t="s">
        <v>2794</v>
      </c>
      <c r="D987" s="111" t="s">
        <v>2736</v>
      </c>
      <c r="E987" s="151"/>
      <c r="F987" s="111"/>
      <c r="G987" s="111"/>
      <c r="H987" s="111">
        <v>3</v>
      </c>
      <c r="I987" s="111">
        <v>3</v>
      </c>
      <c r="J987" s="118"/>
      <c r="K987" s="33"/>
      <c r="L987" s="44">
        <f t="shared" si="298"/>
        <v>0</v>
      </c>
      <c r="M987" s="33" t="str">
        <f t="shared" si="299"/>
        <v>45785Container q'ty</v>
      </c>
      <c r="N987" s="33" t="str">
        <f t="shared" si="300"/>
        <v xml:space="preserve">45785Pallet </v>
      </c>
      <c r="O987" s="39"/>
      <c r="P987" s="33" t="s">
        <v>202</v>
      </c>
      <c r="Q987" s="168" t="s">
        <v>2738</v>
      </c>
      <c r="R987" s="169"/>
      <c r="S987" s="39"/>
      <c r="T987" s="119" t="s">
        <v>2740</v>
      </c>
      <c r="U987" s="258"/>
      <c r="V987" s="262"/>
      <c r="W987" s="258">
        <f>IFERROR(U987/V987,0)</f>
        <v>0</v>
      </c>
      <c r="X987" s="45"/>
      <c r="Y987" s="43"/>
      <c r="Z987" s="43"/>
      <c r="AA987" s="43"/>
      <c r="AB987" s="43"/>
      <c r="AC987" s="43"/>
    </row>
    <row r="988" spans="1:29" ht="12.9" customHeight="1">
      <c r="A988" s="272">
        <v>45785</v>
      </c>
      <c r="B988" s="111" t="s">
        <v>2734</v>
      </c>
      <c r="C988" s="111" t="s">
        <v>2794</v>
      </c>
      <c r="D988" s="111" t="s">
        <v>2736</v>
      </c>
      <c r="E988" s="151"/>
      <c r="F988" s="111"/>
      <c r="G988" s="111"/>
      <c r="H988" s="111">
        <v>10</v>
      </c>
      <c r="I988" s="111">
        <v>10</v>
      </c>
      <c r="J988" s="118"/>
      <c r="K988" s="33"/>
      <c r="L988" s="44">
        <f t="shared" si="298"/>
        <v>0</v>
      </c>
      <c r="M988" s="33" t="str">
        <f t="shared" si="299"/>
        <v>45785Container q'ty</v>
      </c>
      <c r="N988" s="33" t="str">
        <f t="shared" si="300"/>
        <v xml:space="preserve">45785Pallet </v>
      </c>
      <c r="O988" s="39"/>
      <c r="P988" s="33" t="s">
        <v>202</v>
      </c>
      <c r="Q988" s="168" t="s">
        <v>2739</v>
      </c>
      <c r="R988" s="169"/>
      <c r="S988" s="39"/>
      <c r="T988" s="119" t="s">
        <v>2740</v>
      </c>
      <c r="U988" s="258"/>
      <c r="V988" s="262"/>
      <c r="W988" s="258">
        <f>IFERROR(U988/V988,0)</f>
        <v>0</v>
      </c>
      <c r="X988" s="45"/>
      <c r="Y988" s="43"/>
      <c r="Z988" s="43"/>
      <c r="AA988" s="43"/>
      <c r="AB988" s="43"/>
      <c r="AC988" s="43"/>
    </row>
    <row r="989" spans="1:29" ht="12.9" customHeight="1">
      <c r="A989" s="272">
        <v>45785</v>
      </c>
      <c r="B989" s="111" t="s">
        <v>3654</v>
      </c>
      <c r="C989" s="111" t="s">
        <v>2800</v>
      </c>
      <c r="D989" s="111" t="s">
        <v>2769</v>
      </c>
      <c r="E989" s="111"/>
      <c r="F989" s="111">
        <v>1</v>
      </c>
      <c r="G989" s="111"/>
      <c r="H989" s="111">
        <v>20</v>
      </c>
      <c r="I989" s="116">
        <v>20</v>
      </c>
      <c r="J989" s="118"/>
      <c r="K989" s="33"/>
      <c r="L989" s="44">
        <f t="shared" si="298"/>
        <v>1</v>
      </c>
      <c r="M989" s="33" t="str">
        <f t="shared" si="299"/>
        <v>45785Container q'ty</v>
      </c>
      <c r="N989" s="33" t="str">
        <f t="shared" si="300"/>
        <v xml:space="preserve">45785Pallet </v>
      </c>
      <c r="O989" s="39">
        <v>20</v>
      </c>
      <c r="P989" s="33" t="s">
        <v>202</v>
      </c>
      <c r="Q989" s="168" t="s">
        <v>786</v>
      </c>
      <c r="R989" s="169"/>
      <c r="S989" s="39"/>
      <c r="T989" s="119" t="s">
        <v>2764</v>
      </c>
      <c r="U989" s="258"/>
      <c r="V989" s="262"/>
      <c r="W989" s="258">
        <f t="shared" ref="W989:W995" si="301">IFERROR(U989/V989,0)</f>
        <v>0</v>
      </c>
      <c r="X989" s="45"/>
      <c r="Y989" s="43"/>
      <c r="Z989" s="43"/>
      <c r="AA989" s="43"/>
      <c r="AB989" s="43"/>
      <c r="AC989" s="43"/>
    </row>
    <row r="990" spans="1:29" ht="12.9" customHeight="1">
      <c r="A990" s="272">
        <v>45785</v>
      </c>
      <c r="B990" s="111" t="s">
        <v>3654</v>
      </c>
      <c r="C990" s="111" t="s">
        <v>2802</v>
      </c>
      <c r="D990" s="111" t="s">
        <v>2771</v>
      </c>
      <c r="E990" s="111"/>
      <c r="F990" s="111">
        <v>1</v>
      </c>
      <c r="G990" s="111"/>
      <c r="H990" s="111">
        <v>20</v>
      </c>
      <c r="I990" s="116">
        <v>20</v>
      </c>
      <c r="J990" s="118"/>
      <c r="K990" s="33"/>
      <c r="L990" s="44">
        <f t="shared" si="298"/>
        <v>1</v>
      </c>
      <c r="M990" s="33" t="str">
        <f t="shared" si="299"/>
        <v>45785Container q'ty</v>
      </c>
      <c r="N990" s="33" t="str">
        <f t="shared" si="300"/>
        <v xml:space="preserve">45785Pallet </v>
      </c>
      <c r="O990" s="39">
        <v>20</v>
      </c>
      <c r="P990" s="33" t="s">
        <v>202</v>
      </c>
      <c r="Q990" s="168" t="s">
        <v>786</v>
      </c>
      <c r="R990" s="169"/>
      <c r="S990" s="39"/>
      <c r="T990" s="119" t="s">
        <v>2764</v>
      </c>
      <c r="U990" s="258"/>
      <c r="V990" s="262"/>
      <c r="W990" s="258">
        <f t="shared" si="301"/>
        <v>0</v>
      </c>
      <c r="X990" s="45"/>
      <c r="Y990" s="43"/>
      <c r="Z990" s="43"/>
      <c r="AA990" s="43"/>
      <c r="AB990" s="43"/>
      <c r="AC990" s="43"/>
    </row>
    <row r="991" spans="1:29" ht="12.9" customHeight="1">
      <c r="A991" s="272">
        <v>45785</v>
      </c>
      <c r="B991" s="111" t="s">
        <v>3654</v>
      </c>
      <c r="C991" s="111" t="s">
        <v>2803</v>
      </c>
      <c r="D991" s="111" t="s">
        <v>2772</v>
      </c>
      <c r="E991" s="111"/>
      <c r="F991" s="111">
        <v>1</v>
      </c>
      <c r="G991" s="111"/>
      <c r="H991" s="111">
        <v>20</v>
      </c>
      <c r="I991" s="116">
        <v>20</v>
      </c>
      <c r="J991" s="118"/>
      <c r="K991" s="33"/>
      <c r="L991" s="44">
        <f t="shared" si="298"/>
        <v>1</v>
      </c>
      <c r="M991" s="33" t="str">
        <f t="shared" si="299"/>
        <v>45785Container q'ty</v>
      </c>
      <c r="N991" s="33" t="str">
        <f t="shared" si="300"/>
        <v xml:space="preserve">45785Pallet </v>
      </c>
      <c r="O991" s="39">
        <v>20</v>
      </c>
      <c r="P991" s="33" t="s">
        <v>202</v>
      </c>
      <c r="Q991" s="168" t="s">
        <v>786</v>
      </c>
      <c r="R991" s="169"/>
      <c r="S991" s="39"/>
      <c r="T991" s="119" t="s">
        <v>2764</v>
      </c>
      <c r="U991" s="258"/>
      <c r="V991" s="262"/>
      <c r="W991" s="258">
        <f t="shared" si="301"/>
        <v>0</v>
      </c>
      <c r="X991" s="45"/>
      <c r="Y991" s="43"/>
      <c r="Z991" s="43"/>
      <c r="AA991" s="43"/>
      <c r="AB991" s="43"/>
      <c r="AC991" s="43"/>
    </row>
    <row r="992" spans="1:29" ht="12.9" customHeight="1">
      <c r="A992" s="272">
        <v>45785</v>
      </c>
      <c r="B992" s="111" t="s">
        <v>3654</v>
      </c>
      <c r="C992" s="111" t="s">
        <v>2808</v>
      </c>
      <c r="D992" s="111" t="s">
        <v>2773</v>
      </c>
      <c r="E992" s="111"/>
      <c r="F992" s="111">
        <v>1</v>
      </c>
      <c r="G992" s="111"/>
      <c r="H992" s="111">
        <v>20</v>
      </c>
      <c r="I992" s="116">
        <v>20</v>
      </c>
      <c r="J992" s="118"/>
      <c r="K992" s="33"/>
      <c r="L992" s="44">
        <f t="shared" si="298"/>
        <v>1</v>
      </c>
      <c r="M992" s="33" t="str">
        <f t="shared" si="299"/>
        <v>45785Container q'ty</v>
      </c>
      <c r="N992" s="33" t="str">
        <f t="shared" si="300"/>
        <v xml:space="preserve">45785Pallet </v>
      </c>
      <c r="O992" s="39">
        <v>20</v>
      </c>
      <c r="P992" s="33" t="s">
        <v>202</v>
      </c>
      <c r="Q992" s="168" t="s">
        <v>786</v>
      </c>
      <c r="R992" s="169"/>
      <c r="S992" s="39"/>
      <c r="T992" s="119" t="s">
        <v>2764</v>
      </c>
      <c r="U992" s="258"/>
      <c r="V992" s="262"/>
      <c r="W992" s="258">
        <f t="shared" si="301"/>
        <v>0</v>
      </c>
      <c r="X992" s="45"/>
      <c r="Y992" s="43"/>
      <c r="Z992" s="43"/>
      <c r="AA992" s="43"/>
      <c r="AB992" s="43"/>
      <c r="AC992" s="43"/>
    </row>
    <row r="993" spans="1:29" ht="12.9" customHeight="1">
      <c r="A993" s="272">
        <v>45785</v>
      </c>
      <c r="B993" s="111" t="s">
        <v>3654</v>
      </c>
      <c r="C993" s="111" t="s">
        <v>2806</v>
      </c>
      <c r="D993" s="111" t="s">
        <v>2778</v>
      </c>
      <c r="E993" s="111"/>
      <c r="F993" s="111">
        <v>1</v>
      </c>
      <c r="G993" s="111"/>
      <c r="H993" s="111">
        <v>20</v>
      </c>
      <c r="I993" s="116">
        <v>20</v>
      </c>
      <c r="J993" s="118"/>
      <c r="K993" s="33"/>
      <c r="L993" s="44">
        <f t="shared" si="298"/>
        <v>1</v>
      </c>
      <c r="M993" s="33" t="str">
        <f t="shared" si="299"/>
        <v>45785Container q'ty</v>
      </c>
      <c r="N993" s="33" t="str">
        <f t="shared" si="300"/>
        <v xml:space="preserve">45785Pallet </v>
      </c>
      <c r="O993" s="39">
        <v>20</v>
      </c>
      <c r="P993" s="33" t="s">
        <v>202</v>
      </c>
      <c r="Q993" s="168" t="s">
        <v>786</v>
      </c>
      <c r="R993" s="169"/>
      <c r="S993" s="39"/>
      <c r="T993" s="119" t="s">
        <v>2764</v>
      </c>
      <c r="U993" s="258"/>
      <c r="V993" s="262"/>
      <c r="W993" s="258">
        <f t="shared" si="301"/>
        <v>0</v>
      </c>
      <c r="X993" s="45"/>
      <c r="Y993" s="43"/>
      <c r="Z993" s="43"/>
      <c r="AA993" s="43"/>
      <c r="AB993" s="43"/>
      <c r="AC993" s="43"/>
    </row>
    <row r="994" spans="1:29" ht="12.9" customHeight="1">
      <c r="A994" s="272">
        <v>45785</v>
      </c>
      <c r="B994" s="111" t="s">
        <v>318</v>
      </c>
      <c r="C994" s="111" t="s">
        <v>2727</v>
      </c>
      <c r="D994" s="111" t="s">
        <v>2729</v>
      </c>
      <c r="E994" s="111">
        <v>1</v>
      </c>
      <c r="F994" s="111"/>
      <c r="G994" s="111"/>
      <c r="H994" s="111">
        <v>18</v>
      </c>
      <c r="I994" s="116"/>
      <c r="J994" s="116">
        <v>990</v>
      </c>
      <c r="K994" s="33"/>
      <c r="L994" s="44">
        <f t="shared" si="298"/>
        <v>1</v>
      </c>
      <c r="M994" s="33" t="str">
        <f t="shared" si="299"/>
        <v>45785Container q'ty</v>
      </c>
      <c r="N994" s="33" t="str">
        <f t="shared" si="300"/>
        <v xml:space="preserve">45785Pallet </v>
      </c>
      <c r="O994" s="39">
        <v>40</v>
      </c>
      <c r="P994" s="33" t="s">
        <v>202</v>
      </c>
      <c r="Q994" s="168" t="s">
        <v>279</v>
      </c>
      <c r="R994" s="169"/>
      <c r="S994" s="39"/>
      <c r="T994" s="119" t="s">
        <v>2726</v>
      </c>
      <c r="U994" s="258"/>
      <c r="V994" s="262"/>
      <c r="W994" s="258">
        <f t="shared" si="301"/>
        <v>0</v>
      </c>
      <c r="X994" s="45" t="s">
        <v>556</v>
      </c>
      <c r="Y994" s="43"/>
      <c r="Z994" s="43"/>
      <c r="AA994" s="43"/>
      <c r="AB994" s="43"/>
      <c r="AC994" s="43"/>
    </row>
    <row r="995" spans="1:29" ht="12.9" customHeight="1">
      <c r="A995" s="272">
        <v>45785</v>
      </c>
      <c r="B995" s="111" t="s">
        <v>3493</v>
      </c>
      <c r="C995" s="111" t="s">
        <v>2786</v>
      </c>
      <c r="D995" s="111" t="s">
        <v>2788</v>
      </c>
      <c r="E995" s="111">
        <v>1</v>
      </c>
      <c r="F995" s="111"/>
      <c r="G995" s="111"/>
      <c r="H995" s="111">
        <f>1+8+5+1+1+1+1+16</f>
        <v>34</v>
      </c>
      <c r="I995" s="116"/>
      <c r="J995" s="111">
        <f>1+8+5+1+1+1+1+16</f>
        <v>34</v>
      </c>
      <c r="K995" s="33"/>
      <c r="L995" s="44">
        <f t="shared" si="298"/>
        <v>1</v>
      </c>
      <c r="M995" s="33" t="str">
        <f t="shared" si="299"/>
        <v>45785Container q'ty</v>
      </c>
      <c r="N995" s="33" t="str">
        <f t="shared" si="300"/>
        <v xml:space="preserve">45785Pallet </v>
      </c>
      <c r="O995" s="39">
        <v>40</v>
      </c>
      <c r="P995" s="33" t="s">
        <v>202</v>
      </c>
      <c r="Q995" s="168" t="s">
        <v>410</v>
      </c>
      <c r="R995" s="169"/>
      <c r="S995" s="39"/>
      <c r="T995" s="119" t="s">
        <v>2785</v>
      </c>
      <c r="U995" s="258"/>
      <c r="V995" s="262"/>
      <c r="W995" s="258">
        <f t="shared" si="301"/>
        <v>0</v>
      </c>
      <c r="X995" s="45" t="s">
        <v>2790</v>
      </c>
      <c r="Y995" s="43"/>
      <c r="Z995" s="43"/>
      <c r="AA995" s="43"/>
      <c r="AB995" s="43"/>
      <c r="AC995" s="43"/>
    </row>
    <row r="996" spans="1:29" ht="12.9" customHeight="1">
      <c r="A996" s="272">
        <v>45785</v>
      </c>
      <c r="B996" s="111" t="s">
        <v>3493</v>
      </c>
      <c r="C996" s="111" t="s">
        <v>2787</v>
      </c>
      <c r="D996" s="111" t="s">
        <v>2789</v>
      </c>
      <c r="E996" s="111">
        <v>1</v>
      </c>
      <c r="F996" s="111"/>
      <c r="G996" s="111"/>
      <c r="H996" s="111">
        <f>9+6+15+5+5</f>
        <v>40</v>
      </c>
      <c r="I996" s="116"/>
      <c r="J996" s="111">
        <f>9+6+15+5+5</f>
        <v>40</v>
      </c>
      <c r="K996" s="33"/>
      <c r="L996" s="44">
        <f t="shared" si="298"/>
        <v>1</v>
      </c>
      <c r="M996" s="33" t="str">
        <f t="shared" si="299"/>
        <v>45785Container q'ty</v>
      </c>
      <c r="N996" s="33" t="str">
        <f t="shared" si="300"/>
        <v xml:space="preserve">45785Pallet </v>
      </c>
      <c r="O996" s="39">
        <v>40</v>
      </c>
      <c r="P996" s="33" t="s">
        <v>202</v>
      </c>
      <c r="Q996" s="168" t="s">
        <v>410</v>
      </c>
      <c r="R996" s="169"/>
      <c r="S996" s="39"/>
      <c r="T996" s="119" t="s">
        <v>2785</v>
      </c>
      <c r="U996" s="258"/>
      <c r="V996" s="262"/>
      <c r="W996" s="258">
        <f t="shared" ref="W996:W1003" si="302">IFERROR(U996/V996,0)</f>
        <v>0</v>
      </c>
      <c r="X996" s="45" t="s">
        <v>556</v>
      </c>
      <c r="Y996" s="43"/>
      <c r="Z996" s="43"/>
      <c r="AA996" s="43"/>
      <c r="AB996" s="43"/>
      <c r="AC996" s="43"/>
    </row>
    <row r="997" spans="1:29" ht="12.9" customHeight="1">
      <c r="A997" s="272">
        <v>45785</v>
      </c>
      <c r="B997" s="111" t="s">
        <v>242</v>
      </c>
      <c r="C997" s="111" t="s">
        <v>402</v>
      </c>
      <c r="D997" s="111"/>
      <c r="E997" s="111"/>
      <c r="F997" s="111"/>
      <c r="G997" s="111">
        <v>1</v>
      </c>
      <c r="H997" s="111">
        <v>5</v>
      </c>
      <c r="I997" s="184"/>
      <c r="J997" s="118">
        <v>5</v>
      </c>
      <c r="K997" s="33"/>
      <c r="L997" s="44">
        <f t="shared" si="298"/>
        <v>0</v>
      </c>
      <c r="M997" s="33" t="str">
        <f t="shared" si="299"/>
        <v>45785Container q'ty</v>
      </c>
      <c r="N997" s="33" t="str">
        <f t="shared" si="300"/>
        <v xml:space="preserve">45785Pallet </v>
      </c>
      <c r="O997" s="39">
        <v>5</v>
      </c>
      <c r="P997" s="33" t="s">
        <v>202</v>
      </c>
      <c r="Q997" s="168" t="s">
        <v>731</v>
      </c>
      <c r="R997" s="169"/>
      <c r="S997" s="39"/>
      <c r="T997" s="119" t="s">
        <v>2763</v>
      </c>
      <c r="U997" s="258"/>
      <c r="V997" s="262"/>
      <c r="W997" s="258">
        <f t="shared" si="302"/>
        <v>0</v>
      </c>
      <c r="X997" s="45"/>
      <c r="Y997" s="43"/>
      <c r="Z997" s="43"/>
      <c r="AA997" s="43"/>
      <c r="AB997" s="43"/>
      <c r="AC997" s="43"/>
    </row>
    <row r="998" spans="1:29" ht="12.9" customHeight="1">
      <c r="A998" s="272">
        <v>45785</v>
      </c>
      <c r="B998" s="111" t="s">
        <v>242</v>
      </c>
      <c r="C998" s="111" t="s">
        <v>2367</v>
      </c>
      <c r="D998" s="111"/>
      <c r="E998" s="111"/>
      <c r="F998" s="111"/>
      <c r="G998" s="111">
        <v>1</v>
      </c>
      <c r="H998" s="111">
        <v>5</v>
      </c>
      <c r="I998" s="184"/>
      <c r="J998" s="118">
        <v>5</v>
      </c>
      <c r="K998" s="33"/>
      <c r="L998" s="44">
        <f t="shared" si="298"/>
        <v>0</v>
      </c>
      <c r="M998" s="33" t="str">
        <f t="shared" si="299"/>
        <v>45785Container q'ty</v>
      </c>
      <c r="N998" s="33" t="str">
        <f t="shared" si="300"/>
        <v xml:space="preserve">45785Pallet </v>
      </c>
      <c r="O998" s="39">
        <v>5</v>
      </c>
      <c r="P998" s="33" t="s">
        <v>202</v>
      </c>
      <c r="Q998" s="168" t="s">
        <v>733</v>
      </c>
      <c r="R998" s="169"/>
      <c r="S998" s="39"/>
      <c r="T998" s="119" t="s">
        <v>2823</v>
      </c>
      <c r="U998" s="258"/>
      <c r="V998" s="262"/>
      <c r="W998" s="258">
        <f t="shared" si="302"/>
        <v>0</v>
      </c>
      <c r="X998" s="45"/>
      <c r="Y998" s="43"/>
      <c r="Z998" s="43"/>
      <c r="AA998" s="43"/>
      <c r="AB998" s="43"/>
      <c r="AC998" s="43"/>
    </row>
    <row r="999" spans="1:29" ht="12.9" customHeight="1">
      <c r="A999" s="272">
        <v>45786</v>
      </c>
      <c r="B999" s="111" t="s">
        <v>151</v>
      </c>
      <c r="C999" s="111" t="s">
        <v>2819</v>
      </c>
      <c r="D999" s="111" t="s">
        <v>2820</v>
      </c>
      <c r="E999" s="111">
        <v>1</v>
      </c>
      <c r="F999" s="111"/>
      <c r="G999" s="111"/>
      <c r="H999" s="111">
        <v>16</v>
      </c>
      <c r="I999" s="116">
        <v>883</v>
      </c>
      <c r="J999" s="118"/>
      <c r="K999" s="33"/>
      <c r="L999" s="44">
        <f t="shared" si="298"/>
        <v>1</v>
      </c>
      <c r="M999" s="33" t="str">
        <f t="shared" si="299"/>
        <v>45786Container q'ty</v>
      </c>
      <c r="N999" s="33" t="str">
        <f t="shared" si="300"/>
        <v xml:space="preserve">45786Pallet </v>
      </c>
      <c r="O999" s="39">
        <v>40</v>
      </c>
      <c r="P999" s="33" t="s">
        <v>202</v>
      </c>
      <c r="Q999" s="168" t="s">
        <v>2835</v>
      </c>
      <c r="R999" s="169"/>
      <c r="S999" s="39"/>
      <c r="T999" s="119" t="s">
        <v>2834</v>
      </c>
      <c r="U999" s="258"/>
      <c r="V999" s="262"/>
      <c r="W999" s="258">
        <f t="shared" si="302"/>
        <v>0</v>
      </c>
      <c r="X999" s="45" t="s">
        <v>2745</v>
      </c>
      <c r="Y999" s="43"/>
      <c r="Z999" s="43"/>
      <c r="AA999" s="43"/>
      <c r="AB999" s="43"/>
      <c r="AC999" s="43"/>
    </row>
    <row r="1000" spans="1:29" ht="12.9" customHeight="1">
      <c r="A1000" s="272">
        <v>45786</v>
      </c>
      <c r="B1000" s="111" t="s">
        <v>151</v>
      </c>
      <c r="C1000" s="111" t="s">
        <v>2819</v>
      </c>
      <c r="D1000" s="111" t="s">
        <v>2820</v>
      </c>
      <c r="E1000" s="151"/>
      <c r="F1000" s="111"/>
      <c r="G1000" s="111"/>
      <c r="H1000" s="111">
        <v>9</v>
      </c>
      <c r="I1000" s="116">
        <v>458</v>
      </c>
      <c r="J1000" s="118"/>
      <c r="K1000" s="33"/>
      <c r="L1000" s="44">
        <f t="shared" si="298"/>
        <v>0</v>
      </c>
      <c r="M1000" s="33" t="str">
        <f t="shared" si="299"/>
        <v>45786Container q'ty</v>
      </c>
      <c r="N1000" s="33" t="str">
        <f t="shared" si="300"/>
        <v xml:space="preserve">45786Pallet </v>
      </c>
      <c r="O1000" s="39"/>
      <c r="P1000" s="33" t="s">
        <v>202</v>
      </c>
      <c r="Q1000" s="168" t="s">
        <v>2836</v>
      </c>
      <c r="R1000" s="169"/>
      <c r="S1000" s="39"/>
      <c r="T1000" s="119" t="s">
        <v>2834</v>
      </c>
      <c r="U1000" s="258"/>
      <c r="V1000" s="262"/>
      <c r="W1000" s="258">
        <f t="shared" si="302"/>
        <v>0</v>
      </c>
      <c r="X1000" s="45" t="s">
        <v>2745</v>
      </c>
      <c r="Y1000" s="43"/>
      <c r="Z1000" s="43"/>
      <c r="AA1000" s="43"/>
      <c r="AB1000" s="43"/>
      <c r="AC1000" s="43"/>
    </row>
    <row r="1001" spans="1:29" ht="12.9" customHeight="1">
      <c r="A1001" s="272">
        <v>45786</v>
      </c>
      <c r="B1001" s="111" t="s">
        <v>318</v>
      </c>
      <c r="C1001" s="111" t="s">
        <v>2728</v>
      </c>
      <c r="D1001" s="111" t="s">
        <v>2729</v>
      </c>
      <c r="E1001" s="111">
        <v>1</v>
      </c>
      <c r="F1001" s="111"/>
      <c r="G1001" s="111"/>
      <c r="H1001" s="111">
        <v>18</v>
      </c>
      <c r="I1001" s="116"/>
      <c r="J1001" s="116">
        <v>990</v>
      </c>
      <c r="K1001" s="33"/>
      <c r="L1001" s="44">
        <f t="shared" si="298"/>
        <v>1</v>
      </c>
      <c r="M1001" s="33" t="str">
        <f t="shared" si="299"/>
        <v>45786Container q'ty</v>
      </c>
      <c r="N1001" s="33" t="str">
        <f t="shared" si="300"/>
        <v xml:space="preserve">45786Pallet </v>
      </c>
      <c r="O1001" s="39">
        <v>40</v>
      </c>
      <c r="P1001" s="33" t="s">
        <v>202</v>
      </c>
      <c r="Q1001" s="168" t="s">
        <v>279</v>
      </c>
      <c r="R1001" s="169"/>
      <c r="S1001" s="39"/>
      <c r="T1001" s="119" t="s">
        <v>2726</v>
      </c>
      <c r="U1001" s="258"/>
      <c r="V1001" s="262"/>
      <c r="W1001" s="258">
        <f t="shared" si="302"/>
        <v>0</v>
      </c>
      <c r="X1001" s="45" t="s">
        <v>556</v>
      </c>
      <c r="Y1001" s="43"/>
      <c r="Z1001" s="43"/>
      <c r="AA1001" s="43"/>
      <c r="AB1001" s="43"/>
      <c r="AC1001" s="43"/>
    </row>
    <row r="1002" spans="1:29" ht="12.9" customHeight="1">
      <c r="A1002" s="272">
        <v>45786</v>
      </c>
      <c r="B1002" s="111" t="s">
        <v>3495</v>
      </c>
      <c r="C1002" s="111" t="s">
        <v>2812</v>
      </c>
      <c r="D1002" s="111" t="s">
        <v>2814</v>
      </c>
      <c r="E1002" s="111"/>
      <c r="F1002" s="111">
        <v>1</v>
      </c>
      <c r="G1002" s="111"/>
      <c r="H1002" s="111">
        <v>20</v>
      </c>
      <c r="I1002" s="116"/>
      <c r="J1002" s="118">
        <v>800</v>
      </c>
      <c r="K1002" s="33"/>
      <c r="L1002" s="44">
        <f t="shared" si="298"/>
        <v>1</v>
      </c>
      <c r="M1002" s="33" t="str">
        <f t="shared" si="299"/>
        <v>45786Container q'ty</v>
      </c>
      <c r="N1002" s="33" t="str">
        <f t="shared" si="300"/>
        <v xml:space="preserve">45786Pallet </v>
      </c>
      <c r="O1002" s="39">
        <v>20</v>
      </c>
      <c r="P1002" s="33" t="s">
        <v>202</v>
      </c>
      <c r="Q1002" s="168" t="s">
        <v>319</v>
      </c>
      <c r="R1002" s="169"/>
      <c r="S1002" s="39"/>
      <c r="T1002" s="119" t="s">
        <v>2811</v>
      </c>
      <c r="U1002" s="258"/>
      <c r="V1002" s="262"/>
      <c r="W1002" s="258">
        <f t="shared" si="302"/>
        <v>0</v>
      </c>
      <c r="X1002" s="45" t="s">
        <v>1340</v>
      </c>
      <c r="Y1002" s="43" t="s">
        <v>2821</v>
      </c>
      <c r="Z1002" s="43"/>
      <c r="AA1002" s="43"/>
      <c r="AB1002" s="43"/>
      <c r="AC1002" s="43"/>
    </row>
    <row r="1003" spans="1:29" ht="12.9" customHeight="1">
      <c r="A1003" s="272">
        <v>45786</v>
      </c>
      <c r="B1003" s="111" t="s">
        <v>3495</v>
      </c>
      <c r="C1003" s="111" t="s">
        <v>2813</v>
      </c>
      <c r="D1003" s="111" t="s">
        <v>2815</v>
      </c>
      <c r="E1003" s="111"/>
      <c r="F1003" s="111">
        <v>1</v>
      </c>
      <c r="G1003" s="111"/>
      <c r="H1003" s="111">
        <v>20</v>
      </c>
      <c r="I1003" s="116"/>
      <c r="J1003" s="118">
        <v>800</v>
      </c>
      <c r="K1003" s="33"/>
      <c r="L1003" s="44">
        <f t="shared" si="298"/>
        <v>1</v>
      </c>
      <c r="M1003" s="33" t="str">
        <f t="shared" si="299"/>
        <v>45786Container q'ty</v>
      </c>
      <c r="N1003" s="33" t="str">
        <f t="shared" si="300"/>
        <v xml:space="preserve">45786Pallet </v>
      </c>
      <c r="O1003" s="39">
        <v>20</v>
      </c>
      <c r="P1003" s="33" t="s">
        <v>202</v>
      </c>
      <c r="Q1003" s="168" t="s">
        <v>319</v>
      </c>
      <c r="R1003" s="169"/>
      <c r="S1003" s="39"/>
      <c r="T1003" s="119" t="s">
        <v>2811</v>
      </c>
      <c r="U1003" s="258"/>
      <c r="V1003" s="262"/>
      <c r="W1003" s="258">
        <f t="shared" si="302"/>
        <v>0</v>
      </c>
      <c r="X1003" s="45" t="s">
        <v>2816</v>
      </c>
      <c r="Y1003" s="43" t="s">
        <v>2822</v>
      </c>
      <c r="Z1003" s="43"/>
      <c r="AA1003" s="43"/>
      <c r="AB1003" s="43"/>
      <c r="AC1003" s="43"/>
    </row>
    <row r="1004" spans="1:29" ht="12.9" customHeight="1">
      <c r="A1004" s="272">
        <v>45786</v>
      </c>
      <c r="B1004" s="111" t="s">
        <v>383</v>
      </c>
      <c r="C1004" s="111" t="s">
        <v>2826</v>
      </c>
      <c r="D1004" s="275" t="s">
        <v>2827</v>
      </c>
      <c r="E1004" s="111"/>
      <c r="F1004" s="111">
        <v>1</v>
      </c>
      <c r="G1004" s="111"/>
      <c r="H1004" s="111">
        <v>15</v>
      </c>
      <c r="I1004" s="117">
        <v>445</v>
      </c>
      <c r="J1004" s="118"/>
      <c r="K1004" s="33"/>
      <c r="L1004" s="44">
        <f t="shared" ref="L1004:L1014" si="303">SUM(E1004:F1004)</f>
        <v>1</v>
      </c>
      <c r="M1004" s="33" t="str">
        <f t="shared" ref="M1004:M1014" si="304">A1004&amp;$O$1</f>
        <v>45786Container q'ty</v>
      </c>
      <c r="N1004" s="33" t="str">
        <f t="shared" ref="N1004:N1014" si="305">A1004&amp;P1004</f>
        <v>45786bulk</v>
      </c>
      <c r="O1004" s="39">
        <v>240</v>
      </c>
      <c r="P1004" s="235" t="s">
        <v>201</v>
      </c>
      <c r="Q1004" s="168" t="s">
        <v>1215</v>
      </c>
      <c r="R1004" s="169"/>
      <c r="S1004" s="39"/>
      <c r="T1004" s="119" t="s">
        <v>2825</v>
      </c>
      <c r="U1004" s="258">
        <v>3729</v>
      </c>
      <c r="V1004" s="262">
        <v>495</v>
      </c>
      <c r="W1004" s="258">
        <f t="shared" ref="W1004:W1014" si="306">IFERROR(U1004/V1004,0)</f>
        <v>7.5333333333333332</v>
      </c>
      <c r="X1004" s="45"/>
      <c r="Y1004" s="43"/>
      <c r="Z1004" s="43"/>
      <c r="AA1004" s="43"/>
      <c r="AB1004" s="43"/>
      <c r="AC1004" s="43"/>
    </row>
    <row r="1005" spans="1:29" ht="12.9" customHeight="1">
      <c r="A1005" s="272">
        <v>45786</v>
      </c>
      <c r="B1005" s="111" t="s">
        <v>383</v>
      </c>
      <c r="C1005" s="111" t="s">
        <v>2826</v>
      </c>
      <c r="D1005" s="275" t="s">
        <v>2827</v>
      </c>
      <c r="E1005" s="111"/>
      <c r="F1005" s="151"/>
      <c r="G1005" s="111"/>
      <c r="H1005" s="111">
        <v>1</v>
      </c>
      <c r="I1005" s="117">
        <v>50</v>
      </c>
      <c r="J1005" s="118"/>
      <c r="K1005" s="33"/>
      <c r="L1005" s="44">
        <f t="shared" si="303"/>
        <v>0</v>
      </c>
      <c r="M1005" s="33" t="str">
        <f t="shared" si="304"/>
        <v>45786Container q'ty</v>
      </c>
      <c r="N1005" s="33" t="str">
        <f t="shared" si="305"/>
        <v>45786bulk</v>
      </c>
      <c r="O1005" s="39">
        <v>240</v>
      </c>
      <c r="P1005" s="235" t="s">
        <v>201</v>
      </c>
      <c r="Q1005" s="168" t="s">
        <v>1216</v>
      </c>
      <c r="R1005" s="169"/>
      <c r="S1005" s="39"/>
      <c r="T1005" s="119" t="s">
        <v>2825</v>
      </c>
      <c r="U1005" s="258"/>
      <c r="V1005" s="262"/>
      <c r="W1005" s="258">
        <f t="shared" si="306"/>
        <v>0</v>
      </c>
      <c r="X1005" s="45"/>
      <c r="Y1005" s="43"/>
      <c r="Z1005" s="43"/>
      <c r="AA1005" s="43"/>
      <c r="AB1005" s="43"/>
      <c r="AC1005" s="43"/>
    </row>
    <row r="1006" spans="1:29" ht="12.9" customHeight="1">
      <c r="A1006" s="272">
        <v>45786</v>
      </c>
      <c r="B1006" s="111" t="s">
        <v>241</v>
      </c>
      <c r="C1006" s="111" t="s">
        <v>2831</v>
      </c>
      <c r="D1006" s="275" t="s">
        <v>2832</v>
      </c>
      <c r="E1006" s="111"/>
      <c r="F1006" s="111">
        <v>1</v>
      </c>
      <c r="G1006" s="111"/>
      <c r="H1006" s="111">
        <v>16</v>
      </c>
      <c r="I1006" s="117">
        <v>80</v>
      </c>
      <c r="J1006" s="118"/>
      <c r="K1006" s="33"/>
      <c r="L1006" s="44">
        <f t="shared" si="303"/>
        <v>1</v>
      </c>
      <c r="M1006" s="33" t="str">
        <f t="shared" si="304"/>
        <v>45786Container q'ty</v>
      </c>
      <c r="N1006" s="33" t="str">
        <f t="shared" si="305"/>
        <v>45786bulk</v>
      </c>
      <c r="O1006" s="39">
        <v>240</v>
      </c>
      <c r="P1006" s="235" t="s">
        <v>201</v>
      </c>
      <c r="Q1006" s="168" t="s">
        <v>2837</v>
      </c>
      <c r="R1006" s="169"/>
      <c r="S1006" s="39"/>
      <c r="T1006" s="119" t="s">
        <v>2833</v>
      </c>
      <c r="U1006" s="258">
        <v>5875.4</v>
      </c>
      <c r="V1006" s="262">
        <v>630</v>
      </c>
      <c r="W1006" s="258">
        <f t="shared" si="306"/>
        <v>9.3260317460317452</v>
      </c>
      <c r="X1006" s="45"/>
      <c r="Y1006" s="43"/>
      <c r="Z1006" s="43"/>
      <c r="AA1006" s="43"/>
      <c r="AB1006" s="43"/>
      <c r="AC1006" s="43"/>
    </row>
    <row r="1007" spans="1:29" ht="12.9" customHeight="1">
      <c r="A1007" s="272">
        <v>45786</v>
      </c>
      <c r="B1007" s="111" t="s">
        <v>241</v>
      </c>
      <c r="C1007" s="111" t="s">
        <v>2831</v>
      </c>
      <c r="D1007" s="275" t="s">
        <v>2832</v>
      </c>
      <c r="E1007" s="111"/>
      <c r="F1007" s="151"/>
      <c r="G1007" s="111"/>
      <c r="H1007" s="111">
        <v>0</v>
      </c>
      <c r="I1007" s="117">
        <v>336</v>
      </c>
      <c r="J1007" s="118"/>
      <c r="K1007" s="33"/>
      <c r="L1007" s="44">
        <f t="shared" si="303"/>
        <v>0</v>
      </c>
      <c r="M1007" s="33" t="str">
        <f t="shared" si="304"/>
        <v>45786Container q'ty</v>
      </c>
      <c r="N1007" s="33" t="str">
        <f t="shared" si="305"/>
        <v>45786bulk</v>
      </c>
      <c r="O1007" s="39">
        <v>240</v>
      </c>
      <c r="P1007" s="235" t="s">
        <v>201</v>
      </c>
      <c r="Q1007" s="168" t="s">
        <v>2838</v>
      </c>
      <c r="R1007" s="169"/>
      <c r="S1007" s="39"/>
      <c r="T1007" s="119" t="s">
        <v>2833</v>
      </c>
      <c r="U1007" s="258"/>
      <c r="V1007" s="262"/>
      <c r="W1007" s="258">
        <f t="shared" si="306"/>
        <v>0</v>
      </c>
      <c r="X1007" s="45"/>
      <c r="Y1007" s="43"/>
      <c r="Z1007" s="43"/>
      <c r="AA1007" s="43"/>
      <c r="AB1007" s="43"/>
      <c r="AC1007" s="43"/>
    </row>
    <row r="1008" spans="1:29" ht="12.9" customHeight="1">
      <c r="A1008" s="272">
        <v>45786</v>
      </c>
      <c r="B1008" s="111" t="s">
        <v>241</v>
      </c>
      <c r="C1008" s="111" t="s">
        <v>2831</v>
      </c>
      <c r="D1008" s="275" t="s">
        <v>2832</v>
      </c>
      <c r="E1008" s="111"/>
      <c r="F1008" s="151"/>
      <c r="G1008" s="111"/>
      <c r="H1008" s="111">
        <v>0</v>
      </c>
      <c r="I1008" s="117">
        <v>64</v>
      </c>
      <c r="J1008" s="118"/>
      <c r="K1008" s="33"/>
      <c r="L1008" s="44">
        <f t="shared" si="303"/>
        <v>0</v>
      </c>
      <c r="M1008" s="33" t="str">
        <f t="shared" si="304"/>
        <v>45786Container q'ty</v>
      </c>
      <c r="N1008" s="33" t="str">
        <f t="shared" si="305"/>
        <v>45786bulk</v>
      </c>
      <c r="O1008" s="39">
        <v>240</v>
      </c>
      <c r="P1008" s="235" t="s">
        <v>201</v>
      </c>
      <c r="Q1008" s="168" t="s">
        <v>2839</v>
      </c>
      <c r="R1008" s="169"/>
      <c r="S1008" s="39"/>
      <c r="T1008" s="119" t="s">
        <v>2833</v>
      </c>
      <c r="U1008" s="258"/>
      <c r="V1008" s="262"/>
      <c r="W1008" s="258">
        <f t="shared" si="306"/>
        <v>0</v>
      </c>
      <c r="X1008" s="45"/>
      <c r="Y1008" s="43"/>
      <c r="Z1008" s="43"/>
      <c r="AA1008" s="43"/>
      <c r="AB1008" s="43"/>
      <c r="AC1008" s="43"/>
    </row>
    <row r="1009" spans="1:29" ht="12.9" customHeight="1">
      <c r="A1009" s="272">
        <v>45786</v>
      </c>
      <c r="B1009" s="111" t="s">
        <v>241</v>
      </c>
      <c r="C1009" s="111" t="s">
        <v>2831</v>
      </c>
      <c r="D1009" s="275" t="s">
        <v>2832</v>
      </c>
      <c r="E1009" s="111"/>
      <c r="F1009" s="151"/>
      <c r="G1009" s="111"/>
      <c r="H1009" s="111">
        <v>0</v>
      </c>
      <c r="I1009" s="117">
        <v>80</v>
      </c>
      <c r="J1009" s="118"/>
      <c r="K1009" s="33"/>
      <c r="L1009" s="44">
        <f t="shared" si="303"/>
        <v>0</v>
      </c>
      <c r="M1009" s="33" t="str">
        <f t="shared" si="304"/>
        <v>45786Container q'ty</v>
      </c>
      <c r="N1009" s="33" t="str">
        <f t="shared" si="305"/>
        <v>45786bulk</v>
      </c>
      <c r="O1009" s="39">
        <v>240</v>
      </c>
      <c r="P1009" s="235" t="s">
        <v>201</v>
      </c>
      <c r="Q1009" s="168" t="s">
        <v>2840</v>
      </c>
      <c r="R1009" s="169"/>
      <c r="S1009" s="39"/>
      <c r="T1009" s="119" t="s">
        <v>2833</v>
      </c>
      <c r="U1009" s="258"/>
      <c r="V1009" s="262"/>
      <c r="W1009" s="258">
        <f t="shared" si="306"/>
        <v>0</v>
      </c>
      <c r="X1009" s="45"/>
      <c r="Y1009" s="43"/>
      <c r="Z1009" s="43"/>
      <c r="AA1009" s="43"/>
      <c r="AB1009" s="43"/>
      <c r="AC1009" s="43"/>
    </row>
    <row r="1010" spans="1:29" ht="12.9" customHeight="1">
      <c r="A1010" s="272">
        <v>45786</v>
      </c>
      <c r="B1010" s="111" t="s">
        <v>241</v>
      </c>
      <c r="C1010" s="111" t="s">
        <v>2831</v>
      </c>
      <c r="D1010" s="275" t="s">
        <v>2832</v>
      </c>
      <c r="E1010" s="111"/>
      <c r="F1010" s="151"/>
      <c r="G1010" s="111"/>
      <c r="H1010" s="111">
        <v>0</v>
      </c>
      <c r="I1010" s="117">
        <v>24</v>
      </c>
      <c r="J1010" s="118"/>
      <c r="K1010" s="33"/>
      <c r="L1010" s="44">
        <f t="shared" si="303"/>
        <v>0</v>
      </c>
      <c r="M1010" s="33" t="str">
        <f t="shared" si="304"/>
        <v>45786Container q'ty</v>
      </c>
      <c r="N1010" s="33" t="str">
        <f t="shared" si="305"/>
        <v>45786bulk</v>
      </c>
      <c r="O1010" s="39">
        <v>240</v>
      </c>
      <c r="P1010" s="235" t="s">
        <v>201</v>
      </c>
      <c r="Q1010" s="168" t="s">
        <v>2841</v>
      </c>
      <c r="R1010" s="169"/>
      <c r="S1010" s="39"/>
      <c r="T1010" s="119" t="s">
        <v>2833</v>
      </c>
      <c r="U1010" s="258"/>
      <c r="V1010" s="262"/>
      <c r="W1010" s="258">
        <f t="shared" si="306"/>
        <v>0</v>
      </c>
      <c r="X1010" s="45"/>
      <c r="Y1010" s="43"/>
      <c r="Z1010" s="43"/>
      <c r="AA1010" s="43"/>
      <c r="AB1010" s="43"/>
      <c r="AC1010" s="43"/>
    </row>
    <row r="1011" spans="1:29" ht="12.9" customHeight="1">
      <c r="A1011" s="272">
        <v>45786</v>
      </c>
      <c r="B1011" s="111" t="s">
        <v>241</v>
      </c>
      <c r="C1011" s="111" t="s">
        <v>2831</v>
      </c>
      <c r="D1011" s="275" t="s">
        <v>2832</v>
      </c>
      <c r="E1011" s="111"/>
      <c r="F1011" s="151"/>
      <c r="G1011" s="111"/>
      <c r="H1011" s="111">
        <v>0</v>
      </c>
      <c r="I1011" s="117">
        <v>8</v>
      </c>
      <c r="J1011" s="118"/>
      <c r="K1011" s="33"/>
      <c r="L1011" s="44">
        <f t="shared" si="303"/>
        <v>0</v>
      </c>
      <c r="M1011" s="33" t="str">
        <f t="shared" si="304"/>
        <v>45786Container q'ty</v>
      </c>
      <c r="N1011" s="33" t="str">
        <f t="shared" si="305"/>
        <v>45786bulk</v>
      </c>
      <c r="O1011" s="39">
        <v>240</v>
      </c>
      <c r="P1011" s="235" t="s">
        <v>201</v>
      </c>
      <c r="Q1011" s="168" t="s">
        <v>2842</v>
      </c>
      <c r="R1011" s="169"/>
      <c r="S1011" s="39"/>
      <c r="T1011" s="119" t="s">
        <v>2833</v>
      </c>
      <c r="U1011" s="258"/>
      <c r="V1011" s="262"/>
      <c r="W1011" s="258">
        <f t="shared" si="306"/>
        <v>0</v>
      </c>
      <c r="X1011" s="45"/>
      <c r="Y1011" s="43"/>
      <c r="Z1011" s="43"/>
      <c r="AA1011" s="43"/>
      <c r="AB1011" s="43"/>
      <c r="AC1011" s="43"/>
    </row>
    <row r="1012" spans="1:29" ht="12.9" customHeight="1">
      <c r="A1012" s="272">
        <v>45786</v>
      </c>
      <c r="B1012" s="111" t="s">
        <v>241</v>
      </c>
      <c r="C1012" s="111" t="s">
        <v>2831</v>
      </c>
      <c r="D1012" s="275" t="s">
        <v>2832</v>
      </c>
      <c r="E1012" s="111"/>
      <c r="F1012" s="151"/>
      <c r="G1012" s="111"/>
      <c r="H1012" s="111">
        <v>0</v>
      </c>
      <c r="I1012" s="117">
        <v>8</v>
      </c>
      <c r="J1012" s="118"/>
      <c r="K1012" s="33"/>
      <c r="L1012" s="44">
        <f t="shared" si="303"/>
        <v>0</v>
      </c>
      <c r="M1012" s="33" t="str">
        <f t="shared" si="304"/>
        <v>45786Container q'ty</v>
      </c>
      <c r="N1012" s="33" t="str">
        <f t="shared" si="305"/>
        <v>45786bulk</v>
      </c>
      <c r="O1012" s="39">
        <v>240</v>
      </c>
      <c r="P1012" s="235" t="s">
        <v>201</v>
      </c>
      <c r="Q1012" s="168" t="s">
        <v>2843</v>
      </c>
      <c r="R1012" s="169"/>
      <c r="S1012" s="39"/>
      <c r="T1012" s="119" t="s">
        <v>2833</v>
      </c>
      <c r="U1012" s="258"/>
      <c r="V1012" s="262"/>
      <c r="W1012" s="258">
        <f t="shared" si="306"/>
        <v>0</v>
      </c>
      <c r="X1012" s="45"/>
      <c r="Y1012" s="43"/>
      <c r="Z1012" s="43"/>
      <c r="AA1012" s="43"/>
      <c r="AB1012" s="43"/>
      <c r="AC1012" s="43"/>
    </row>
    <row r="1013" spans="1:29" ht="12.9" customHeight="1">
      <c r="A1013" s="272">
        <v>45786</v>
      </c>
      <c r="B1013" s="111" t="s">
        <v>241</v>
      </c>
      <c r="C1013" s="111" t="s">
        <v>2831</v>
      </c>
      <c r="D1013" s="275" t="s">
        <v>2832</v>
      </c>
      <c r="E1013" s="111"/>
      <c r="F1013" s="151"/>
      <c r="G1013" s="111"/>
      <c r="H1013" s="111">
        <v>0</v>
      </c>
      <c r="I1013" s="117">
        <v>20</v>
      </c>
      <c r="J1013" s="118"/>
      <c r="K1013" s="33"/>
      <c r="L1013" s="44">
        <f t="shared" si="303"/>
        <v>0</v>
      </c>
      <c r="M1013" s="33" t="str">
        <f t="shared" si="304"/>
        <v>45786Container q'ty</v>
      </c>
      <c r="N1013" s="33" t="str">
        <f t="shared" si="305"/>
        <v>45786bulk</v>
      </c>
      <c r="O1013" s="39">
        <v>240</v>
      </c>
      <c r="P1013" s="235" t="s">
        <v>201</v>
      </c>
      <c r="Q1013" s="168" t="s">
        <v>2844</v>
      </c>
      <c r="R1013" s="169"/>
      <c r="S1013" s="39"/>
      <c r="T1013" s="119" t="s">
        <v>2833</v>
      </c>
      <c r="U1013" s="258"/>
      <c r="V1013" s="262"/>
      <c r="W1013" s="258">
        <f t="shared" si="306"/>
        <v>0</v>
      </c>
      <c r="X1013" s="45"/>
      <c r="Y1013" s="43"/>
      <c r="Z1013" s="43"/>
      <c r="AA1013" s="43"/>
      <c r="AB1013" s="43"/>
      <c r="AC1013" s="43"/>
    </row>
    <row r="1014" spans="1:29" ht="12.9" customHeight="1">
      <c r="A1014" s="272">
        <v>45786</v>
      </c>
      <c r="B1014" s="111" t="s">
        <v>241</v>
      </c>
      <c r="C1014" s="111" t="s">
        <v>2831</v>
      </c>
      <c r="D1014" s="275" t="s">
        <v>2832</v>
      </c>
      <c r="E1014" s="111"/>
      <c r="F1014" s="151"/>
      <c r="G1014" s="111"/>
      <c r="H1014" s="111">
        <v>0</v>
      </c>
      <c r="I1014" s="117">
        <v>10</v>
      </c>
      <c r="J1014" s="118"/>
      <c r="K1014" s="33"/>
      <c r="L1014" s="44">
        <f t="shared" si="303"/>
        <v>0</v>
      </c>
      <c r="M1014" s="33" t="str">
        <f t="shared" si="304"/>
        <v>45786Container q'ty</v>
      </c>
      <c r="N1014" s="33" t="str">
        <f t="shared" si="305"/>
        <v>45786bulk</v>
      </c>
      <c r="O1014" s="39">
        <v>240</v>
      </c>
      <c r="P1014" s="235" t="s">
        <v>201</v>
      </c>
      <c r="Q1014" s="168" t="s">
        <v>2845</v>
      </c>
      <c r="R1014" s="169"/>
      <c r="S1014" s="39"/>
      <c r="T1014" s="119" t="s">
        <v>2833</v>
      </c>
      <c r="U1014" s="258"/>
      <c r="V1014" s="262"/>
      <c r="W1014" s="258">
        <f t="shared" si="306"/>
        <v>0</v>
      </c>
      <c r="X1014" s="45"/>
      <c r="Y1014" s="43"/>
      <c r="Z1014" s="43"/>
      <c r="AA1014" s="43"/>
      <c r="AB1014" s="43"/>
      <c r="AC1014" s="43"/>
    </row>
    <row r="1015" spans="1:29" ht="12.9" customHeight="1">
      <c r="A1015" s="272">
        <v>45789</v>
      </c>
      <c r="B1015" s="111" t="s">
        <v>195</v>
      </c>
      <c r="C1015" s="111" t="s">
        <v>2905</v>
      </c>
      <c r="D1015" s="111" t="s">
        <v>2741</v>
      </c>
      <c r="E1015" s="111"/>
      <c r="F1015" s="111">
        <v>1</v>
      </c>
      <c r="G1015" s="111"/>
      <c r="H1015" s="111">
        <v>19</v>
      </c>
      <c r="I1015" s="111">
        <v>19</v>
      </c>
      <c r="J1015" s="118"/>
      <c r="K1015" s="33"/>
      <c r="L1015" s="44">
        <f t="shared" ref="L1015:L1020" si="307">SUM(E1015:F1015)</f>
        <v>1</v>
      </c>
      <c r="M1015" s="33" t="str">
        <f t="shared" ref="M1015:M1020" si="308">A1015&amp;$O$1</f>
        <v>45789Container q'ty</v>
      </c>
      <c r="N1015" s="33" t="str">
        <f t="shared" ref="N1015:N1020" si="309">A1015&amp;P1015</f>
        <v xml:space="preserve">45789Pallet </v>
      </c>
      <c r="O1015" s="39">
        <v>20</v>
      </c>
      <c r="P1015" s="33" t="s">
        <v>202</v>
      </c>
      <c r="Q1015" s="168" t="s">
        <v>2731</v>
      </c>
      <c r="R1015" s="169"/>
      <c r="S1015" s="39"/>
      <c r="T1015" s="119" t="s">
        <v>2904</v>
      </c>
      <c r="U1015" s="258"/>
      <c r="V1015" s="262"/>
      <c r="W1015" s="258">
        <f t="shared" ref="W1015:W1021" si="310">IFERROR(U1015/V1015,0)</f>
        <v>0</v>
      </c>
      <c r="X1015" s="45"/>
      <c r="Y1015" s="43"/>
      <c r="Z1015" s="43"/>
      <c r="AA1015" s="43"/>
      <c r="AB1015" s="43"/>
      <c r="AC1015" s="43"/>
    </row>
    <row r="1016" spans="1:29" ht="12.9" customHeight="1">
      <c r="A1016" s="272">
        <v>45789</v>
      </c>
      <c r="B1016" s="111" t="s">
        <v>2734</v>
      </c>
      <c r="C1016" s="111" t="s">
        <v>2905</v>
      </c>
      <c r="D1016" s="111" t="s">
        <v>2742</v>
      </c>
      <c r="E1016" s="111"/>
      <c r="F1016" s="151"/>
      <c r="G1016" s="111"/>
      <c r="H1016" s="111">
        <v>1</v>
      </c>
      <c r="I1016" s="111">
        <v>42</v>
      </c>
      <c r="J1016" s="118"/>
      <c r="K1016" s="33"/>
      <c r="L1016" s="44">
        <f t="shared" si="307"/>
        <v>0</v>
      </c>
      <c r="M1016" s="33" t="str">
        <f t="shared" si="308"/>
        <v>45789Container q'ty</v>
      </c>
      <c r="N1016" s="33" t="str">
        <f t="shared" si="309"/>
        <v xml:space="preserve">45789Pallet </v>
      </c>
      <c r="O1016" s="39"/>
      <c r="P1016" s="33" t="s">
        <v>202</v>
      </c>
      <c r="Q1016" s="168" t="s">
        <v>2743</v>
      </c>
      <c r="R1016" s="169"/>
      <c r="S1016" s="39"/>
      <c r="T1016" s="119" t="s">
        <v>2906</v>
      </c>
      <c r="U1016" s="258"/>
      <c r="V1016" s="262"/>
      <c r="W1016" s="258">
        <f t="shared" si="310"/>
        <v>0</v>
      </c>
      <c r="X1016" s="45"/>
      <c r="Y1016" s="43"/>
      <c r="Z1016" s="43"/>
      <c r="AA1016" s="43"/>
      <c r="AB1016" s="43"/>
      <c r="AC1016" s="43"/>
    </row>
    <row r="1017" spans="1:29" ht="12.9" customHeight="1">
      <c r="A1017" s="272">
        <v>45789</v>
      </c>
      <c r="B1017" s="111" t="s">
        <v>195</v>
      </c>
      <c r="C1017" s="111" t="s">
        <v>2908</v>
      </c>
      <c r="D1017" s="111" t="s">
        <v>2872</v>
      </c>
      <c r="E1017" s="111"/>
      <c r="F1017" s="111">
        <v>1</v>
      </c>
      <c r="G1017" s="111"/>
      <c r="H1017" s="111">
        <v>7</v>
      </c>
      <c r="I1017" s="116">
        <v>1012</v>
      </c>
      <c r="J1017" s="118"/>
      <c r="K1017" s="33"/>
      <c r="L1017" s="44">
        <f t="shared" si="307"/>
        <v>1</v>
      </c>
      <c r="M1017" s="33" t="str">
        <f t="shared" si="308"/>
        <v>45789Container q'ty</v>
      </c>
      <c r="N1017" s="33" t="str">
        <f t="shared" si="309"/>
        <v xml:space="preserve">45789Pallet </v>
      </c>
      <c r="O1017" s="39">
        <v>20</v>
      </c>
      <c r="P1017" s="33" t="s">
        <v>202</v>
      </c>
      <c r="Q1017" s="168" t="s">
        <v>2874</v>
      </c>
      <c r="R1017" s="169"/>
      <c r="S1017" s="39"/>
      <c r="T1017" s="119" t="s">
        <v>2907</v>
      </c>
      <c r="U1017" s="258"/>
      <c r="V1017" s="262"/>
      <c r="W1017" s="258">
        <f t="shared" si="310"/>
        <v>0</v>
      </c>
      <c r="X1017" s="45"/>
      <c r="Y1017" s="43"/>
      <c r="Z1017" s="43"/>
      <c r="AA1017" s="43"/>
      <c r="AB1017" s="43"/>
      <c r="AC1017" s="43"/>
    </row>
    <row r="1018" spans="1:29" ht="12.9" customHeight="1">
      <c r="A1018" s="272">
        <v>45789</v>
      </c>
      <c r="B1018" s="111" t="s">
        <v>195</v>
      </c>
      <c r="C1018" s="111" t="s">
        <v>2908</v>
      </c>
      <c r="D1018" s="111" t="s">
        <v>2872</v>
      </c>
      <c r="E1018" s="111"/>
      <c r="F1018" s="151"/>
      <c r="G1018" s="111"/>
      <c r="H1018" s="111">
        <v>3</v>
      </c>
      <c r="I1018" s="116">
        <v>3</v>
      </c>
      <c r="J1018" s="118"/>
      <c r="K1018" s="33"/>
      <c r="L1018" s="44">
        <f t="shared" si="307"/>
        <v>0</v>
      </c>
      <c r="M1018" s="33" t="str">
        <f t="shared" si="308"/>
        <v>45789Container q'ty</v>
      </c>
      <c r="N1018" s="33" t="str">
        <f t="shared" si="309"/>
        <v xml:space="preserve">45789Pallet </v>
      </c>
      <c r="O1018" s="39"/>
      <c r="P1018" s="33" t="s">
        <v>202</v>
      </c>
      <c r="Q1018" s="168" t="s">
        <v>2875</v>
      </c>
      <c r="R1018" s="169"/>
      <c r="S1018" s="39"/>
      <c r="T1018" s="119" t="s">
        <v>2878</v>
      </c>
      <c r="U1018" s="258"/>
      <c r="V1018" s="262"/>
      <c r="W1018" s="258">
        <f t="shared" si="310"/>
        <v>0</v>
      </c>
      <c r="X1018" s="45"/>
      <c r="Y1018" s="43"/>
      <c r="Z1018" s="43"/>
      <c r="AA1018" s="43"/>
      <c r="AB1018" s="43"/>
      <c r="AC1018" s="43"/>
    </row>
    <row r="1019" spans="1:29" ht="12.9" customHeight="1">
      <c r="A1019" s="272">
        <v>45789</v>
      </c>
      <c r="B1019" s="111" t="s">
        <v>195</v>
      </c>
      <c r="C1019" s="111" t="s">
        <v>2908</v>
      </c>
      <c r="D1019" s="111" t="s">
        <v>2872</v>
      </c>
      <c r="E1019" s="111"/>
      <c r="F1019" s="151"/>
      <c r="G1019" s="111"/>
      <c r="H1019" s="111">
        <v>10</v>
      </c>
      <c r="I1019" s="116">
        <v>10</v>
      </c>
      <c r="J1019" s="118"/>
      <c r="K1019" s="33"/>
      <c r="L1019" s="44">
        <f t="shared" si="307"/>
        <v>0</v>
      </c>
      <c r="M1019" s="33" t="str">
        <f t="shared" si="308"/>
        <v>45789Container q'ty</v>
      </c>
      <c r="N1019" s="33" t="str">
        <f t="shared" si="309"/>
        <v xml:space="preserve">45789Pallet </v>
      </c>
      <c r="O1019" s="39"/>
      <c r="P1019" s="33" t="s">
        <v>202</v>
      </c>
      <c r="Q1019" s="168" t="s">
        <v>2876</v>
      </c>
      <c r="R1019" s="169"/>
      <c r="S1019" s="39"/>
      <c r="T1019" s="119" t="s">
        <v>2878</v>
      </c>
      <c r="U1019" s="258"/>
      <c r="V1019" s="262"/>
      <c r="W1019" s="258">
        <f t="shared" si="310"/>
        <v>0</v>
      </c>
      <c r="X1019" s="45"/>
      <c r="Y1019" s="43"/>
      <c r="Z1019" s="43"/>
      <c r="AA1019" s="43"/>
      <c r="AB1019" s="43"/>
      <c r="AC1019" s="43"/>
    </row>
    <row r="1020" spans="1:29" ht="12.9" customHeight="1">
      <c r="A1020" s="272">
        <v>45789</v>
      </c>
      <c r="B1020" s="111" t="s">
        <v>195</v>
      </c>
      <c r="C1020" s="111" t="s">
        <v>2910</v>
      </c>
      <c r="D1020" s="111" t="s">
        <v>2873</v>
      </c>
      <c r="E1020" s="111"/>
      <c r="F1020" s="111">
        <v>1</v>
      </c>
      <c r="G1020" s="111"/>
      <c r="H1020" s="111">
        <v>20</v>
      </c>
      <c r="I1020" s="116">
        <v>20</v>
      </c>
      <c r="J1020" s="118"/>
      <c r="K1020" s="33"/>
      <c r="L1020" s="44">
        <f t="shared" si="307"/>
        <v>1</v>
      </c>
      <c r="M1020" s="33" t="str">
        <f t="shared" si="308"/>
        <v>45789Container q'ty</v>
      </c>
      <c r="N1020" s="33" t="str">
        <f t="shared" si="309"/>
        <v xml:space="preserve">45789Pallet </v>
      </c>
      <c r="O1020" s="39">
        <v>20</v>
      </c>
      <c r="P1020" s="33" t="s">
        <v>202</v>
      </c>
      <c r="Q1020" s="168" t="s">
        <v>2877</v>
      </c>
      <c r="R1020" s="169"/>
      <c r="S1020" s="39"/>
      <c r="T1020" s="119" t="s">
        <v>2909</v>
      </c>
      <c r="U1020" s="258"/>
      <c r="V1020" s="262"/>
      <c r="W1020" s="258">
        <f t="shared" si="310"/>
        <v>0</v>
      </c>
      <c r="X1020" s="45"/>
      <c r="Y1020" s="43"/>
      <c r="Z1020" s="43"/>
      <c r="AA1020" s="43"/>
      <c r="AB1020" s="43"/>
      <c r="AC1020" s="43"/>
    </row>
    <row r="1021" spans="1:29" ht="12.9" customHeight="1">
      <c r="A1021" s="272">
        <v>45789</v>
      </c>
      <c r="B1021" s="111" t="s">
        <v>318</v>
      </c>
      <c r="C1021" s="111" t="s">
        <v>2921</v>
      </c>
      <c r="D1021" s="111" t="s">
        <v>2922</v>
      </c>
      <c r="E1021" s="111">
        <v>1</v>
      </c>
      <c r="F1021" s="111"/>
      <c r="G1021" s="111"/>
      <c r="H1021" s="111">
        <v>16</v>
      </c>
      <c r="I1021" s="116"/>
      <c r="J1021" s="116">
        <v>960</v>
      </c>
      <c r="K1021" s="33"/>
      <c r="L1021" s="44">
        <f t="shared" ref="L1021:L1027" si="311">SUM(E1021:F1021)</f>
        <v>1</v>
      </c>
      <c r="M1021" s="33" t="str">
        <f t="shared" ref="M1021:M1027" si="312">A1021&amp;$O$1</f>
        <v>45789Container q'ty</v>
      </c>
      <c r="N1021" s="33" t="str">
        <f t="shared" ref="N1021:N1027" si="313">A1021&amp;P1021</f>
        <v xml:space="preserve">45789Pallet </v>
      </c>
      <c r="O1021" s="39">
        <v>40</v>
      </c>
      <c r="P1021" s="33" t="s">
        <v>202</v>
      </c>
      <c r="Q1021" s="168" t="s">
        <v>279</v>
      </c>
      <c r="R1021" s="169"/>
      <c r="S1021" s="39"/>
      <c r="T1021" s="119" t="s">
        <v>2809</v>
      </c>
      <c r="U1021" s="258"/>
      <c r="V1021" s="262"/>
      <c r="W1021" s="258">
        <f t="shared" si="310"/>
        <v>0</v>
      </c>
      <c r="X1021" s="45" t="s">
        <v>556</v>
      </c>
      <c r="Y1021" s="43"/>
      <c r="Z1021" s="43"/>
      <c r="AA1021" s="43"/>
      <c r="AB1021" s="43"/>
      <c r="AC1021" s="43"/>
    </row>
    <row r="1022" spans="1:29" ht="12.9" customHeight="1">
      <c r="A1022" s="272">
        <v>45789</v>
      </c>
      <c r="B1022" s="111" t="s">
        <v>3493</v>
      </c>
      <c r="C1022" s="111" t="s">
        <v>2829</v>
      </c>
      <c r="D1022" s="111" t="s">
        <v>2830</v>
      </c>
      <c r="E1022" s="111">
        <v>1</v>
      </c>
      <c r="F1022" s="111"/>
      <c r="G1022" s="111"/>
      <c r="H1022" s="111">
        <v>40</v>
      </c>
      <c r="I1022" s="116"/>
      <c r="J1022" s="118">
        <v>86400</v>
      </c>
      <c r="K1022" s="33"/>
      <c r="L1022" s="44">
        <f t="shared" si="311"/>
        <v>1</v>
      </c>
      <c r="M1022" s="33" t="str">
        <f t="shared" si="312"/>
        <v>45789Container q'ty</v>
      </c>
      <c r="N1022" s="33" t="str">
        <f t="shared" si="313"/>
        <v xml:space="preserve">45789Pallet </v>
      </c>
      <c r="O1022" s="39">
        <v>40</v>
      </c>
      <c r="P1022" s="33" t="s">
        <v>202</v>
      </c>
      <c r="Q1022" s="168" t="s">
        <v>462</v>
      </c>
      <c r="R1022" s="169"/>
      <c r="S1022" s="39"/>
      <c r="T1022" s="119" t="s">
        <v>2828</v>
      </c>
      <c r="U1022" s="258"/>
      <c r="V1022" s="262"/>
      <c r="W1022" s="258">
        <f t="shared" ref="W1022:W1027" si="314">IFERROR(U1022/V1022,0)</f>
        <v>0</v>
      </c>
      <c r="X1022" s="45" t="s">
        <v>2506</v>
      </c>
      <c r="Y1022" s="43"/>
      <c r="Z1022" s="43"/>
      <c r="AA1022" s="43"/>
      <c r="AB1022" s="43"/>
      <c r="AC1022" s="43"/>
    </row>
    <row r="1023" spans="1:29" ht="12.9" customHeight="1">
      <c r="A1023" s="272">
        <v>45789</v>
      </c>
      <c r="B1023" s="111" t="s">
        <v>244</v>
      </c>
      <c r="C1023" s="111" t="s">
        <v>2850</v>
      </c>
      <c r="D1023" s="111" t="s">
        <v>2860</v>
      </c>
      <c r="E1023" s="111"/>
      <c r="F1023" s="111">
        <v>1</v>
      </c>
      <c r="G1023" s="111"/>
      <c r="H1023" s="111">
        <v>20</v>
      </c>
      <c r="I1023" s="116">
        <v>20</v>
      </c>
      <c r="J1023" s="118"/>
      <c r="K1023" s="33"/>
      <c r="L1023" s="44">
        <f t="shared" si="311"/>
        <v>1</v>
      </c>
      <c r="M1023" s="33" t="str">
        <f t="shared" si="312"/>
        <v>45789Container q'ty</v>
      </c>
      <c r="N1023" s="33" t="str">
        <f t="shared" si="313"/>
        <v xml:space="preserve">45789Pallet </v>
      </c>
      <c r="O1023" s="39">
        <v>20</v>
      </c>
      <c r="P1023" s="33" t="s">
        <v>202</v>
      </c>
      <c r="Q1023" s="168" t="s">
        <v>786</v>
      </c>
      <c r="R1023" s="169"/>
      <c r="S1023" s="39"/>
      <c r="T1023" s="119" t="s">
        <v>2563</v>
      </c>
      <c r="U1023" s="258"/>
      <c r="V1023" s="262"/>
      <c r="W1023" s="258">
        <f t="shared" si="314"/>
        <v>0</v>
      </c>
      <c r="X1023" s="45" t="s">
        <v>2867</v>
      </c>
      <c r="Y1023" s="43"/>
      <c r="Z1023" s="43"/>
      <c r="AA1023" s="43"/>
      <c r="AB1023" s="43"/>
      <c r="AC1023" s="43"/>
    </row>
    <row r="1024" spans="1:29" ht="12.9" customHeight="1">
      <c r="A1024" s="272">
        <v>45789</v>
      </c>
      <c r="B1024" s="111" t="s">
        <v>244</v>
      </c>
      <c r="C1024" s="111" t="s">
        <v>2855</v>
      </c>
      <c r="D1024" s="111" t="s">
        <v>2865</v>
      </c>
      <c r="E1024" s="111"/>
      <c r="F1024" s="111">
        <v>1</v>
      </c>
      <c r="G1024" s="111"/>
      <c r="H1024" s="111">
        <v>20</v>
      </c>
      <c r="I1024" s="116">
        <v>20</v>
      </c>
      <c r="J1024" s="118"/>
      <c r="K1024" s="33"/>
      <c r="L1024" s="44">
        <f t="shared" si="311"/>
        <v>1</v>
      </c>
      <c r="M1024" s="33" t="str">
        <f t="shared" si="312"/>
        <v>45789Container q'ty</v>
      </c>
      <c r="N1024" s="33" t="str">
        <f t="shared" si="313"/>
        <v xml:space="preserve">45789Pallet </v>
      </c>
      <c r="O1024" s="39">
        <v>20</v>
      </c>
      <c r="P1024" s="33" t="s">
        <v>202</v>
      </c>
      <c r="Q1024" s="168" t="s">
        <v>786</v>
      </c>
      <c r="R1024" s="169"/>
      <c r="S1024" s="39"/>
      <c r="T1024" s="119" t="s">
        <v>2563</v>
      </c>
      <c r="U1024" s="258"/>
      <c r="V1024" s="262"/>
      <c r="W1024" s="258">
        <f t="shared" si="314"/>
        <v>0</v>
      </c>
      <c r="X1024" s="45"/>
      <c r="Y1024" s="43"/>
      <c r="Z1024" s="43"/>
      <c r="AA1024" s="43"/>
      <c r="AB1024" s="43"/>
      <c r="AC1024" s="43"/>
    </row>
    <row r="1025" spans="1:29" ht="12.9" customHeight="1">
      <c r="A1025" s="272">
        <v>45789</v>
      </c>
      <c r="B1025" s="111" t="s">
        <v>244</v>
      </c>
      <c r="C1025" s="111" t="s">
        <v>2852</v>
      </c>
      <c r="D1025" s="111" t="s">
        <v>2862</v>
      </c>
      <c r="E1025" s="111"/>
      <c r="F1025" s="111">
        <v>1</v>
      </c>
      <c r="G1025" s="111"/>
      <c r="H1025" s="111">
        <v>20</v>
      </c>
      <c r="I1025" s="116">
        <v>20</v>
      </c>
      <c r="J1025" s="118"/>
      <c r="K1025" s="33"/>
      <c r="L1025" s="44">
        <f t="shared" si="311"/>
        <v>1</v>
      </c>
      <c r="M1025" s="33" t="str">
        <f t="shared" si="312"/>
        <v>45789Container q'ty</v>
      </c>
      <c r="N1025" s="33" t="str">
        <f t="shared" si="313"/>
        <v xml:space="preserve">45789Pallet </v>
      </c>
      <c r="O1025" s="39">
        <v>20</v>
      </c>
      <c r="P1025" s="33" t="s">
        <v>202</v>
      </c>
      <c r="Q1025" s="168" t="s">
        <v>786</v>
      </c>
      <c r="R1025" s="169"/>
      <c r="S1025" s="39"/>
      <c r="T1025" s="119" t="s">
        <v>2563</v>
      </c>
      <c r="U1025" s="258"/>
      <c r="V1025" s="262"/>
      <c r="W1025" s="258">
        <f t="shared" si="314"/>
        <v>0</v>
      </c>
      <c r="X1025" s="45"/>
      <c r="Y1025" s="43"/>
      <c r="Z1025" s="43"/>
      <c r="AA1025" s="43"/>
      <c r="AB1025" s="43"/>
      <c r="AC1025" s="43"/>
    </row>
    <row r="1026" spans="1:29" ht="12.9" customHeight="1">
      <c r="A1026" s="272">
        <v>45789</v>
      </c>
      <c r="B1026" s="111" t="s">
        <v>244</v>
      </c>
      <c r="C1026" s="111" t="s">
        <v>2854</v>
      </c>
      <c r="D1026" s="111" t="s">
        <v>2864</v>
      </c>
      <c r="E1026" s="111"/>
      <c r="F1026" s="111">
        <v>1</v>
      </c>
      <c r="G1026" s="111"/>
      <c r="H1026" s="111">
        <v>20</v>
      </c>
      <c r="I1026" s="116">
        <v>20</v>
      </c>
      <c r="J1026" s="118"/>
      <c r="K1026" s="33"/>
      <c r="L1026" s="44">
        <f t="shared" si="311"/>
        <v>1</v>
      </c>
      <c r="M1026" s="33" t="str">
        <f t="shared" si="312"/>
        <v>45789Container q'ty</v>
      </c>
      <c r="N1026" s="33" t="str">
        <f t="shared" si="313"/>
        <v xml:space="preserve">45789Pallet </v>
      </c>
      <c r="O1026" s="39">
        <v>20</v>
      </c>
      <c r="P1026" s="33" t="s">
        <v>202</v>
      </c>
      <c r="Q1026" s="168" t="s">
        <v>786</v>
      </c>
      <c r="R1026" s="169"/>
      <c r="S1026" s="39"/>
      <c r="T1026" s="119" t="s">
        <v>2563</v>
      </c>
      <c r="U1026" s="258"/>
      <c r="V1026" s="262"/>
      <c r="W1026" s="258">
        <f t="shared" si="314"/>
        <v>0</v>
      </c>
      <c r="X1026" s="45"/>
      <c r="Y1026" s="43"/>
      <c r="Z1026" s="43"/>
      <c r="AA1026" s="43"/>
      <c r="AB1026" s="43"/>
      <c r="AC1026" s="43"/>
    </row>
    <row r="1027" spans="1:29" ht="12.9" customHeight="1">
      <c r="A1027" s="272">
        <v>45789</v>
      </c>
      <c r="B1027" s="111" t="s">
        <v>244</v>
      </c>
      <c r="C1027" s="111" t="s">
        <v>2848</v>
      </c>
      <c r="D1027" s="111" t="s">
        <v>2858</v>
      </c>
      <c r="E1027" s="111"/>
      <c r="F1027" s="111">
        <v>1</v>
      </c>
      <c r="G1027" s="111"/>
      <c r="H1027" s="111">
        <v>20</v>
      </c>
      <c r="I1027" s="116">
        <v>20</v>
      </c>
      <c r="J1027" s="118"/>
      <c r="K1027" s="33"/>
      <c r="L1027" s="44">
        <f t="shared" si="311"/>
        <v>1</v>
      </c>
      <c r="M1027" s="33" t="str">
        <f t="shared" si="312"/>
        <v>45789Container q'ty</v>
      </c>
      <c r="N1027" s="33" t="str">
        <f t="shared" si="313"/>
        <v xml:space="preserve">45789Pallet </v>
      </c>
      <c r="O1027" s="39">
        <v>20</v>
      </c>
      <c r="P1027" s="33" t="s">
        <v>202</v>
      </c>
      <c r="Q1027" s="168" t="s">
        <v>786</v>
      </c>
      <c r="R1027" s="169"/>
      <c r="S1027" s="39"/>
      <c r="T1027" s="119" t="s">
        <v>2563</v>
      </c>
      <c r="U1027" s="258"/>
      <c r="V1027" s="262"/>
      <c r="W1027" s="258">
        <f t="shared" si="314"/>
        <v>0</v>
      </c>
      <c r="X1027" s="45" t="s">
        <v>2565</v>
      </c>
      <c r="Y1027" s="43"/>
      <c r="Z1027" s="43"/>
      <c r="AA1027" s="43"/>
      <c r="AB1027" s="43"/>
      <c r="AC1027" s="43"/>
    </row>
    <row r="1028" spans="1:29" ht="12.9" customHeight="1">
      <c r="A1028" s="272">
        <v>45790</v>
      </c>
      <c r="B1028" s="111" t="s">
        <v>195</v>
      </c>
      <c r="C1028" s="111" t="s">
        <v>2912</v>
      </c>
      <c r="D1028" s="111" t="s">
        <v>2879</v>
      </c>
      <c r="E1028" s="111">
        <v>1</v>
      </c>
      <c r="F1028" s="111"/>
      <c r="G1028" s="111"/>
      <c r="H1028" s="111">
        <f>I1028/72</f>
        <v>28</v>
      </c>
      <c r="I1028" s="116">
        <v>2016</v>
      </c>
      <c r="J1028" s="118"/>
      <c r="K1028" s="33"/>
      <c r="L1028" s="44">
        <f t="shared" ref="L1028:L1054" si="315">SUM(E1028:F1028)</f>
        <v>1</v>
      </c>
      <c r="M1028" s="33" t="str">
        <f t="shared" ref="M1028:M1038" si="316">A1028&amp;$O$1</f>
        <v>45790Container q'ty</v>
      </c>
      <c r="N1028" s="33" t="str">
        <f t="shared" ref="N1028:N1038" si="317">A1028&amp;P1028</f>
        <v>45790bulk</v>
      </c>
      <c r="O1028" s="39">
        <v>200</v>
      </c>
      <c r="P1028" s="235" t="s">
        <v>201</v>
      </c>
      <c r="Q1028" s="168" t="s">
        <v>2881</v>
      </c>
      <c r="R1028" s="169"/>
      <c r="S1028" s="39"/>
      <c r="T1028" s="119" t="s">
        <v>2911</v>
      </c>
      <c r="U1028" s="258">
        <v>13910.4</v>
      </c>
      <c r="V1028" s="262">
        <v>2016</v>
      </c>
      <c r="W1028" s="258">
        <f>IFERROR(U1028/V1028,0)</f>
        <v>6.8999999999999995</v>
      </c>
      <c r="X1028" s="45"/>
      <c r="Y1028" s="43"/>
      <c r="Z1028" s="43"/>
      <c r="AA1028" s="43"/>
      <c r="AB1028" s="43"/>
      <c r="AC1028" s="43"/>
    </row>
    <row r="1029" spans="1:29" ht="12.9" customHeight="1">
      <c r="A1029" s="272">
        <v>45790</v>
      </c>
      <c r="B1029" s="111" t="s">
        <v>195</v>
      </c>
      <c r="C1029" s="111" t="s">
        <v>2914</v>
      </c>
      <c r="D1029" s="111" t="s">
        <v>2880</v>
      </c>
      <c r="E1029" s="111">
        <v>1</v>
      </c>
      <c r="F1029" s="111"/>
      <c r="G1029" s="111"/>
      <c r="H1029" s="111">
        <v>25</v>
      </c>
      <c r="I1029" s="116">
        <v>1778</v>
      </c>
      <c r="J1029" s="118"/>
      <c r="K1029" s="33"/>
      <c r="L1029" s="44">
        <f t="shared" si="315"/>
        <v>1</v>
      </c>
      <c r="M1029" s="33" t="str">
        <f t="shared" si="316"/>
        <v>45790Container q'ty</v>
      </c>
      <c r="N1029" s="33" t="str">
        <f t="shared" si="317"/>
        <v>45790bulk</v>
      </c>
      <c r="O1029" s="39">
        <v>180</v>
      </c>
      <c r="P1029" s="235" t="s">
        <v>201</v>
      </c>
      <c r="Q1029" s="168" t="s">
        <v>2882</v>
      </c>
      <c r="R1029" s="169"/>
      <c r="S1029" s="39"/>
      <c r="T1029" s="119" t="s">
        <v>2913</v>
      </c>
      <c r="U1029" s="258">
        <v>14188.2</v>
      </c>
      <c r="V1029" s="262">
        <v>1978</v>
      </c>
      <c r="W1029" s="258">
        <f>IFERROR(U1029/V1029,0)</f>
        <v>7.1730030333670376</v>
      </c>
      <c r="X1029" s="45"/>
      <c r="Y1029" s="43"/>
      <c r="Z1029" s="43"/>
      <c r="AA1029" s="43"/>
      <c r="AB1029" s="43"/>
      <c r="AC1029" s="43"/>
    </row>
    <row r="1030" spans="1:29" ht="12.9" customHeight="1">
      <c r="A1030" s="272">
        <v>45790</v>
      </c>
      <c r="B1030" s="111" t="s">
        <v>195</v>
      </c>
      <c r="C1030" s="111" t="s">
        <v>2914</v>
      </c>
      <c r="D1030" s="111" t="s">
        <v>2880</v>
      </c>
      <c r="E1030" s="151"/>
      <c r="F1030" s="111"/>
      <c r="G1030" s="111"/>
      <c r="H1030" s="111">
        <v>4</v>
      </c>
      <c r="I1030" s="116">
        <v>200</v>
      </c>
      <c r="J1030" s="118"/>
      <c r="K1030" s="33"/>
      <c r="L1030" s="44">
        <f t="shared" si="315"/>
        <v>0</v>
      </c>
      <c r="M1030" s="33" t="str">
        <f t="shared" si="316"/>
        <v>45790Container q'ty</v>
      </c>
      <c r="N1030" s="33" t="str">
        <f t="shared" si="317"/>
        <v>45790bulk</v>
      </c>
      <c r="O1030" s="39"/>
      <c r="P1030" s="235" t="s">
        <v>201</v>
      </c>
      <c r="Q1030" s="168" t="s">
        <v>2883</v>
      </c>
      <c r="R1030" s="169"/>
      <c r="S1030" s="39"/>
      <c r="T1030" s="119" t="s">
        <v>2884</v>
      </c>
      <c r="U1030" s="258"/>
      <c r="V1030" s="262"/>
      <c r="W1030" s="258">
        <f>IFERROR(U1030/V1030,0)</f>
        <v>0</v>
      </c>
      <c r="X1030" s="45"/>
      <c r="Y1030" s="43"/>
      <c r="Z1030" s="43"/>
      <c r="AA1030" s="43"/>
      <c r="AB1030" s="43"/>
      <c r="AC1030" s="43"/>
    </row>
    <row r="1031" spans="1:29" ht="12.9" customHeight="1">
      <c r="A1031" s="272">
        <v>45790</v>
      </c>
      <c r="B1031" s="111" t="s">
        <v>318</v>
      </c>
      <c r="C1031" s="111" t="s">
        <v>2923</v>
      </c>
      <c r="D1031" s="111" t="s">
        <v>2924</v>
      </c>
      <c r="E1031" s="111">
        <v>1</v>
      </c>
      <c r="F1031" s="111"/>
      <c r="G1031" s="111"/>
      <c r="H1031" s="111">
        <v>16</v>
      </c>
      <c r="I1031" s="116"/>
      <c r="J1031" s="116">
        <v>960</v>
      </c>
      <c r="K1031" s="33"/>
      <c r="L1031" s="44">
        <f t="shared" si="315"/>
        <v>1</v>
      </c>
      <c r="M1031" s="33" t="str">
        <f t="shared" si="316"/>
        <v>45790Container q'ty</v>
      </c>
      <c r="N1031" s="33" t="str">
        <f t="shared" si="317"/>
        <v xml:space="preserve">45790Pallet </v>
      </c>
      <c r="O1031" s="39">
        <v>40</v>
      </c>
      <c r="P1031" s="33" t="s">
        <v>202</v>
      </c>
      <c r="Q1031" s="168" t="s">
        <v>279</v>
      </c>
      <c r="R1031" s="169"/>
      <c r="S1031" s="39"/>
      <c r="T1031" s="119" t="s">
        <v>2809</v>
      </c>
      <c r="U1031" s="258"/>
      <c r="V1031" s="262"/>
      <c r="W1031" s="258">
        <f t="shared" ref="W1031:W1037" si="318">IFERROR(U1031/V1031,0)</f>
        <v>0</v>
      </c>
      <c r="X1031" s="45" t="s">
        <v>556</v>
      </c>
      <c r="Y1031" s="43"/>
      <c r="Z1031" s="43"/>
      <c r="AA1031" s="43"/>
      <c r="AB1031" s="43"/>
      <c r="AC1031" s="43"/>
    </row>
    <row r="1032" spans="1:29" ht="12.9" customHeight="1">
      <c r="A1032" s="272">
        <v>45790</v>
      </c>
      <c r="B1032" s="111" t="s">
        <v>244</v>
      </c>
      <c r="C1032" s="111" t="s">
        <v>2846</v>
      </c>
      <c r="D1032" s="111" t="s">
        <v>2856</v>
      </c>
      <c r="E1032" s="111"/>
      <c r="F1032" s="111">
        <v>1</v>
      </c>
      <c r="G1032" s="111"/>
      <c r="H1032" s="111">
        <v>20</v>
      </c>
      <c r="I1032" s="116">
        <v>20</v>
      </c>
      <c r="J1032" s="118"/>
      <c r="K1032" s="33"/>
      <c r="L1032" s="44">
        <f t="shared" si="315"/>
        <v>1</v>
      </c>
      <c r="M1032" s="33" t="str">
        <f t="shared" si="316"/>
        <v>45790Container q'ty</v>
      </c>
      <c r="N1032" s="33" t="str">
        <f t="shared" si="317"/>
        <v xml:space="preserve">45790Pallet </v>
      </c>
      <c r="O1032" s="39">
        <v>20</v>
      </c>
      <c r="P1032" s="33" t="s">
        <v>202</v>
      </c>
      <c r="Q1032" s="168" t="s">
        <v>786</v>
      </c>
      <c r="R1032" s="169"/>
      <c r="S1032" s="39"/>
      <c r="T1032" s="119" t="s">
        <v>2563</v>
      </c>
      <c r="U1032" s="258"/>
      <c r="V1032" s="262"/>
      <c r="W1032" s="258">
        <f t="shared" si="318"/>
        <v>0</v>
      </c>
      <c r="X1032" s="45" t="s">
        <v>988</v>
      </c>
      <c r="Y1032" s="43"/>
      <c r="Z1032" s="43"/>
      <c r="AA1032" s="43"/>
      <c r="AB1032" s="43"/>
      <c r="AC1032" s="43"/>
    </row>
    <row r="1033" spans="1:29" ht="12.9" customHeight="1">
      <c r="A1033" s="272">
        <v>45790</v>
      </c>
      <c r="B1033" s="111" t="s">
        <v>244</v>
      </c>
      <c r="C1033" s="111" t="s">
        <v>2847</v>
      </c>
      <c r="D1033" s="111" t="s">
        <v>2857</v>
      </c>
      <c r="E1033" s="111"/>
      <c r="F1033" s="111">
        <v>1</v>
      </c>
      <c r="G1033" s="111"/>
      <c r="H1033" s="111">
        <v>20</v>
      </c>
      <c r="I1033" s="116">
        <v>20</v>
      </c>
      <c r="J1033" s="118"/>
      <c r="K1033" s="33"/>
      <c r="L1033" s="44">
        <f t="shared" si="315"/>
        <v>1</v>
      </c>
      <c r="M1033" s="33" t="str">
        <f t="shared" si="316"/>
        <v>45790Container q'ty</v>
      </c>
      <c r="N1033" s="33" t="str">
        <f t="shared" si="317"/>
        <v xml:space="preserve">45790Pallet </v>
      </c>
      <c r="O1033" s="39">
        <v>20</v>
      </c>
      <c r="P1033" s="33" t="s">
        <v>202</v>
      </c>
      <c r="Q1033" s="168" t="s">
        <v>786</v>
      </c>
      <c r="R1033" s="169"/>
      <c r="S1033" s="39"/>
      <c r="T1033" s="119" t="s">
        <v>2563</v>
      </c>
      <c r="U1033" s="258"/>
      <c r="V1033" s="262"/>
      <c r="W1033" s="258">
        <f t="shared" si="318"/>
        <v>0</v>
      </c>
      <c r="X1033" s="45" t="s">
        <v>2795</v>
      </c>
      <c r="Y1033" s="43"/>
      <c r="Z1033" s="43"/>
      <c r="AA1033" s="43"/>
      <c r="AB1033" s="43"/>
      <c r="AC1033" s="43"/>
    </row>
    <row r="1034" spans="1:29" ht="12.9" customHeight="1">
      <c r="A1034" s="272">
        <v>45790</v>
      </c>
      <c r="B1034" s="111" t="s">
        <v>244</v>
      </c>
      <c r="C1034" s="111" t="s">
        <v>2849</v>
      </c>
      <c r="D1034" s="111" t="s">
        <v>2859</v>
      </c>
      <c r="E1034" s="111"/>
      <c r="F1034" s="111">
        <v>1</v>
      </c>
      <c r="G1034" s="111"/>
      <c r="H1034" s="111">
        <v>20</v>
      </c>
      <c r="I1034" s="116">
        <v>20</v>
      </c>
      <c r="J1034" s="118"/>
      <c r="K1034" s="33"/>
      <c r="L1034" s="44">
        <f t="shared" si="315"/>
        <v>1</v>
      </c>
      <c r="M1034" s="33" t="str">
        <f t="shared" si="316"/>
        <v>45790Container q'ty</v>
      </c>
      <c r="N1034" s="33" t="str">
        <f t="shared" si="317"/>
        <v xml:space="preserve">45790Pallet </v>
      </c>
      <c r="O1034" s="39">
        <v>20</v>
      </c>
      <c r="P1034" s="33" t="s">
        <v>202</v>
      </c>
      <c r="Q1034" s="168" t="s">
        <v>786</v>
      </c>
      <c r="R1034" s="169"/>
      <c r="S1034" s="39"/>
      <c r="T1034" s="119" t="s">
        <v>2563</v>
      </c>
      <c r="U1034" s="258"/>
      <c r="V1034" s="262"/>
      <c r="W1034" s="258">
        <f t="shared" si="318"/>
        <v>0</v>
      </c>
      <c r="X1034" s="45" t="s">
        <v>2866</v>
      </c>
      <c r="Y1034" s="43"/>
      <c r="Z1034" s="43"/>
      <c r="AA1034" s="43"/>
      <c r="AB1034" s="43"/>
      <c r="AC1034" s="43"/>
    </row>
    <row r="1035" spans="1:29" ht="12.9" customHeight="1">
      <c r="A1035" s="272">
        <v>45790</v>
      </c>
      <c r="B1035" s="111" t="s">
        <v>244</v>
      </c>
      <c r="C1035" s="111" t="s">
        <v>2851</v>
      </c>
      <c r="D1035" s="111" t="s">
        <v>2861</v>
      </c>
      <c r="E1035" s="111"/>
      <c r="F1035" s="111">
        <v>1</v>
      </c>
      <c r="G1035" s="111"/>
      <c r="H1035" s="111">
        <v>20</v>
      </c>
      <c r="I1035" s="116">
        <v>20</v>
      </c>
      <c r="J1035" s="118"/>
      <c r="K1035" s="33"/>
      <c r="L1035" s="44">
        <f t="shared" si="315"/>
        <v>1</v>
      </c>
      <c r="M1035" s="33" t="str">
        <f t="shared" si="316"/>
        <v>45790Container q'ty</v>
      </c>
      <c r="N1035" s="33" t="str">
        <f t="shared" si="317"/>
        <v xml:space="preserve">45790Pallet </v>
      </c>
      <c r="O1035" s="39">
        <v>20</v>
      </c>
      <c r="P1035" s="33" t="s">
        <v>202</v>
      </c>
      <c r="Q1035" s="168" t="s">
        <v>786</v>
      </c>
      <c r="R1035" s="169"/>
      <c r="S1035" s="39"/>
      <c r="T1035" s="119" t="s">
        <v>2563</v>
      </c>
      <c r="U1035" s="258"/>
      <c r="V1035" s="262"/>
      <c r="W1035" s="258">
        <f t="shared" si="318"/>
        <v>0</v>
      </c>
      <c r="X1035" s="45" t="s">
        <v>2868</v>
      </c>
      <c r="Y1035" s="43"/>
      <c r="Z1035" s="43"/>
      <c r="AA1035" s="43"/>
      <c r="AB1035" s="43"/>
      <c r="AC1035" s="43"/>
    </row>
    <row r="1036" spans="1:29" ht="12.9" customHeight="1">
      <c r="A1036" s="272">
        <v>45790</v>
      </c>
      <c r="B1036" s="111" t="s">
        <v>244</v>
      </c>
      <c r="C1036" s="111" t="s">
        <v>2853</v>
      </c>
      <c r="D1036" s="111" t="s">
        <v>2863</v>
      </c>
      <c r="E1036" s="111"/>
      <c r="F1036" s="111">
        <v>1</v>
      </c>
      <c r="G1036" s="111"/>
      <c r="H1036" s="111">
        <v>20</v>
      </c>
      <c r="I1036" s="116">
        <v>20</v>
      </c>
      <c r="J1036" s="118"/>
      <c r="K1036" s="33"/>
      <c r="L1036" s="44">
        <f t="shared" si="315"/>
        <v>1</v>
      </c>
      <c r="M1036" s="33" t="str">
        <f t="shared" si="316"/>
        <v>45790Container q'ty</v>
      </c>
      <c r="N1036" s="33" t="str">
        <f t="shared" si="317"/>
        <v xml:space="preserve">45790Pallet </v>
      </c>
      <c r="O1036" s="39">
        <v>20</v>
      </c>
      <c r="P1036" s="33" t="s">
        <v>202</v>
      </c>
      <c r="Q1036" s="168" t="s">
        <v>786</v>
      </c>
      <c r="R1036" s="169"/>
      <c r="S1036" s="39"/>
      <c r="T1036" s="119" t="s">
        <v>2563</v>
      </c>
      <c r="U1036" s="258"/>
      <c r="V1036" s="262"/>
      <c r="W1036" s="258">
        <f t="shared" si="318"/>
        <v>0</v>
      </c>
      <c r="X1036" s="45"/>
      <c r="Y1036" s="43"/>
      <c r="Z1036" s="43"/>
      <c r="AA1036" s="43"/>
      <c r="AB1036" s="43"/>
      <c r="AC1036" s="43"/>
    </row>
    <row r="1037" spans="1:29" ht="12.9" customHeight="1">
      <c r="A1037" s="272">
        <v>45790</v>
      </c>
      <c r="B1037" s="111" t="s">
        <v>151</v>
      </c>
      <c r="C1037" s="111" t="s">
        <v>2927</v>
      </c>
      <c r="D1037" s="111">
        <v>311086</v>
      </c>
      <c r="E1037" s="111"/>
      <c r="F1037" s="111">
        <v>1</v>
      </c>
      <c r="G1037" s="111"/>
      <c r="H1037" s="111">
        <v>10</v>
      </c>
      <c r="I1037" s="116">
        <v>750</v>
      </c>
      <c r="J1037" s="118"/>
      <c r="K1037" s="33"/>
      <c r="L1037" s="44">
        <f t="shared" si="315"/>
        <v>1</v>
      </c>
      <c r="M1037" s="33" t="str">
        <f t="shared" si="316"/>
        <v>45790Container q'ty</v>
      </c>
      <c r="N1037" s="33" t="str">
        <f t="shared" si="317"/>
        <v xml:space="preserve">45790Pallet </v>
      </c>
      <c r="O1037" s="39">
        <v>20</v>
      </c>
      <c r="P1037" s="33" t="s">
        <v>202</v>
      </c>
      <c r="Q1037" s="168" t="s">
        <v>2308</v>
      </c>
      <c r="R1037" s="169"/>
      <c r="S1037" s="39"/>
      <c r="T1037" s="119" t="s">
        <v>2307</v>
      </c>
      <c r="U1037" s="258"/>
      <c r="V1037" s="262"/>
      <c r="W1037" s="258">
        <f t="shared" si="318"/>
        <v>0</v>
      </c>
      <c r="X1037" s="45" t="s">
        <v>2309</v>
      </c>
      <c r="Y1037" s="43" t="s">
        <v>2744</v>
      </c>
      <c r="Z1037" s="43"/>
      <c r="AA1037" s="43"/>
      <c r="AB1037" s="43"/>
      <c r="AC1037" s="43"/>
    </row>
    <row r="1038" spans="1:29" ht="12.9" customHeight="1">
      <c r="A1038" s="272">
        <v>45790</v>
      </c>
      <c r="B1038" s="111" t="s">
        <v>151</v>
      </c>
      <c r="C1038" s="111" t="s">
        <v>402</v>
      </c>
      <c r="D1038" s="111"/>
      <c r="E1038" s="111"/>
      <c r="F1038" s="111"/>
      <c r="G1038" s="111">
        <v>1</v>
      </c>
      <c r="H1038" s="111">
        <v>1</v>
      </c>
      <c r="I1038" s="116">
        <v>15</v>
      </c>
      <c r="J1038" s="118"/>
      <c r="K1038" s="33"/>
      <c r="L1038" s="44">
        <f t="shared" si="315"/>
        <v>0</v>
      </c>
      <c r="M1038" s="33" t="str">
        <f t="shared" si="316"/>
        <v>45790Container q'ty</v>
      </c>
      <c r="N1038" s="33" t="str">
        <f t="shared" si="317"/>
        <v xml:space="preserve">45790Pallet </v>
      </c>
      <c r="O1038" s="39"/>
      <c r="P1038" s="33" t="s">
        <v>202</v>
      </c>
      <c r="Q1038" s="168" t="s">
        <v>2925</v>
      </c>
      <c r="R1038" s="169"/>
      <c r="S1038" s="39"/>
      <c r="T1038" s="119" t="s">
        <v>2926</v>
      </c>
      <c r="U1038" s="258"/>
      <c r="V1038" s="262"/>
      <c r="W1038" s="258">
        <f t="shared" ref="W1038:W1069" si="319">IFERROR(U1038/V1038,0)</f>
        <v>0</v>
      </c>
      <c r="X1038" s="45"/>
      <c r="Y1038" s="43"/>
      <c r="Z1038" s="43"/>
      <c r="AA1038" s="43"/>
      <c r="AB1038" s="43"/>
      <c r="AC1038" s="43"/>
    </row>
    <row r="1039" spans="1:29" ht="12.9" customHeight="1">
      <c r="A1039" s="272">
        <v>45790</v>
      </c>
      <c r="B1039" s="111" t="s">
        <v>383</v>
      </c>
      <c r="C1039" s="111" t="s">
        <v>2929</v>
      </c>
      <c r="D1039" s="275" t="s">
        <v>2930</v>
      </c>
      <c r="E1039" s="111"/>
      <c r="F1039" s="111">
        <v>1</v>
      </c>
      <c r="G1039" s="111"/>
      <c r="H1039" s="111">
        <v>5</v>
      </c>
      <c r="I1039" s="117">
        <v>600</v>
      </c>
      <c r="J1039" s="118"/>
      <c r="K1039" s="33"/>
      <c r="L1039" s="44">
        <f t="shared" si="315"/>
        <v>1</v>
      </c>
      <c r="M1039" s="33" t="str">
        <f t="shared" ref="M1039:M1051" si="320">A1039&amp;$O$1</f>
        <v>45790Container q'ty</v>
      </c>
      <c r="N1039" s="33" t="str">
        <f t="shared" ref="N1039:N1051" si="321">A1039&amp;P1039</f>
        <v>45790bulk</v>
      </c>
      <c r="O1039" s="39">
        <v>240</v>
      </c>
      <c r="P1039" s="235" t="s">
        <v>201</v>
      </c>
      <c r="Q1039" s="168" t="s">
        <v>454</v>
      </c>
      <c r="R1039" s="169"/>
      <c r="S1039" s="39"/>
      <c r="T1039" s="119" t="s">
        <v>2928</v>
      </c>
      <c r="U1039" s="258">
        <v>22550</v>
      </c>
      <c r="V1039" s="262">
        <v>2050</v>
      </c>
      <c r="W1039" s="258">
        <f t="shared" si="319"/>
        <v>11</v>
      </c>
      <c r="X1039" s="45"/>
      <c r="Y1039" s="43"/>
      <c r="Z1039" s="43"/>
      <c r="AA1039" s="43"/>
      <c r="AB1039" s="43"/>
      <c r="AC1039" s="43"/>
    </row>
    <row r="1040" spans="1:29" ht="12.9" customHeight="1">
      <c r="A1040" s="272">
        <v>45790</v>
      </c>
      <c r="B1040" s="111" t="s">
        <v>383</v>
      </c>
      <c r="C1040" s="111" t="s">
        <v>2929</v>
      </c>
      <c r="D1040" s="275" t="s">
        <v>2930</v>
      </c>
      <c r="E1040" s="111"/>
      <c r="F1040" s="151"/>
      <c r="G1040" s="111"/>
      <c r="H1040" s="111">
        <v>3</v>
      </c>
      <c r="I1040" s="117">
        <v>300</v>
      </c>
      <c r="J1040" s="118"/>
      <c r="K1040" s="33"/>
      <c r="L1040" s="44">
        <f t="shared" si="315"/>
        <v>0</v>
      </c>
      <c r="M1040" s="33" t="str">
        <f t="shared" si="320"/>
        <v>45790Container q'ty</v>
      </c>
      <c r="N1040" s="33" t="str">
        <f t="shared" si="321"/>
        <v>45790bulk</v>
      </c>
      <c r="O1040" s="39">
        <v>240</v>
      </c>
      <c r="P1040" s="235" t="s">
        <v>201</v>
      </c>
      <c r="Q1040" s="168" t="s">
        <v>455</v>
      </c>
      <c r="R1040" s="169"/>
      <c r="S1040" s="39"/>
      <c r="T1040" s="119" t="s">
        <v>2928</v>
      </c>
      <c r="U1040" s="258"/>
      <c r="V1040" s="262"/>
      <c r="W1040" s="258">
        <f t="shared" si="319"/>
        <v>0</v>
      </c>
      <c r="X1040" s="45"/>
      <c r="Y1040" s="43"/>
      <c r="Z1040" s="43"/>
      <c r="AA1040" s="43"/>
      <c r="AB1040" s="43"/>
      <c r="AC1040" s="43"/>
    </row>
    <row r="1041" spans="1:29" ht="12.9" customHeight="1">
      <c r="A1041" s="272">
        <v>45790</v>
      </c>
      <c r="B1041" s="111" t="s">
        <v>383</v>
      </c>
      <c r="C1041" s="111" t="s">
        <v>2929</v>
      </c>
      <c r="D1041" s="275" t="s">
        <v>2930</v>
      </c>
      <c r="E1041" s="111"/>
      <c r="F1041" s="151"/>
      <c r="G1041" s="111"/>
      <c r="H1041" s="111">
        <v>1</v>
      </c>
      <c r="I1041" s="117">
        <v>100</v>
      </c>
      <c r="J1041" s="118"/>
      <c r="K1041" s="33"/>
      <c r="L1041" s="44">
        <f t="shared" si="315"/>
        <v>0</v>
      </c>
      <c r="M1041" s="33" t="str">
        <f t="shared" si="320"/>
        <v>45790Container q'ty</v>
      </c>
      <c r="N1041" s="33" t="str">
        <f t="shared" si="321"/>
        <v>45790bulk</v>
      </c>
      <c r="O1041" s="39">
        <v>240</v>
      </c>
      <c r="P1041" s="235" t="s">
        <v>201</v>
      </c>
      <c r="Q1041" s="168" t="s">
        <v>456</v>
      </c>
      <c r="R1041" s="169"/>
      <c r="S1041" s="39"/>
      <c r="T1041" s="119" t="s">
        <v>2928</v>
      </c>
      <c r="U1041" s="258"/>
      <c r="V1041" s="262"/>
      <c r="W1041" s="258">
        <f t="shared" si="319"/>
        <v>0</v>
      </c>
      <c r="X1041" s="45"/>
      <c r="Y1041" s="43"/>
      <c r="Z1041" s="43"/>
      <c r="AA1041" s="43"/>
      <c r="AB1041" s="43"/>
      <c r="AC1041" s="43"/>
    </row>
    <row r="1042" spans="1:29" ht="12.9" customHeight="1">
      <c r="A1042" s="272">
        <v>45790</v>
      </c>
      <c r="B1042" s="111" t="s">
        <v>383</v>
      </c>
      <c r="C1042" s="111" t="s">
        <v>2929</v>
      </c>
      <c r="D1042" s="275" t="s">
        <v>2930</v>
      </c>
      <c r="E1042" s="111"/>
      <c r="F1042" s="151"/>
      <c r="G1042" s="111"/>
      <c r="H1042" s="111">
        <v>9</v>
      </c>
      <c r="I1042" s="117">
        <v>1000</v>
      </c>
      <c r="J1042" s="118"/>
      <c r="K1042" s="33"/>
      <c r="L1042" s="44">
        <f t="shared" si="315"/>
        <v>0</v>
      </c>
      <c r="M1042" s="33" t="str">
        <f t="shared" si="320"/>
        <v>45790Container q'ty</v>
      </c>
      <c r="N1042" s="33" t="str">
        <f t="shared" si="321"/>
        <v>45790bulk</v>
      </c>
      <c r="O1042" s="39">
        <v>240</v>
      </c>
      <c r="P1042" s="235" t="s">
        <v>201</v>
      </c>
      <c r="Q1042" s="168" t="s">
        <v>457</v>
      </c>
      <c r="R1042" s="169"/>
      <c r="S1042" s="39"/>
      <c r="T1042" s="119" t="s">
        <v>2928</v>
      </c>
      <c r="U1042" s="258"/>
      <c r="V1042" s="262"/>
      <c r="W1042" s="258">
        <f t="shared" si="319"/>
        <v>0</v>
      </c>
      <c r="X1042" s="45"/>
      <c r="Y1042" s="43"/>
      <c r="Z1042" s="43"/>
      <c r="AA1042" s="43"/>
      <c r="AB1042" s="43"/>
      <c r="AC1042" s="43"/>
    </row>
    <row r="1043" spans="1:29" ht="12.9" customHeight="1">
      <c r="A1043" s="272">
        <v>45790</v>
      </c>
      <c r="B1043" s="111" t="s">
        <v>383</v>
      </c>
      <c r="C1043" s="111" t="s">
        <v>2929</v>
      </c>
      <c r="D1043" s="275" t="s">
        <v>2930</v>
      </c>
      <c r="E1043" s="111"/>
      <c r="F1043" s="151"/>
      <c r="G1043" s="111"/>
      <c r="H1043" s="111">
        <v>1</v>
      </c>
      <c r="I1043" s="117">
        <v>50</v>
      </c>
      <c r="J1043" s="118"/>
      <c r="K1043" s="33"/>
      <c r="L1043" s="44">
        <f t="shared" si="315"/>
        <v>0</v>
      </c>
      <c r="M1043" s="33" t="str">
        <f t="shared" si="320"/>
        <v>45790Container q'ty</v>
      </c>
      <c r="N1043" s="33" t="str">
        <f t="shared" si="321"/>
        <v>45790bulk</v>
      </c>
      <c r="O1043" s="39">
        <v>240</v>
      </c>
      <c r="P1043" s="235" t="s">
        <v>201</v>
      </c>
      <c r="Q1043" s="168" t="s">
        <v>823</v>
      </c>
      <c r="R1043" s="169"/>
      <c r="S1043" s="39"/>
      <c r="T1043" s="119" t="s">
        <v>2928</v>
      </c>
      <c r="U1043" s="258"/>
      <c r="V1043" s="262"/>
      <c r="W1043" s="258">
        <f t="shared" si="319"/>
        <v>0</v>
      </c>
      <c r="X1043" s="45"/>
      <c r="Y1043" s="43"/>
      <c r="Z1043" s="43"/>
      <c r="AA1043" s="43"/>
      <c r="AB1043" s="43"/>
      <c r="AC1043" s="43"/>
    </row>
    <row r="1044" spans="1:29" ht="12.9" customHeight="1">
      <c r="A1044" s="272">
        <v>45790</v>
      </c>
      <c r="B1044" s="111" t="s">
        <v>383</v>
      </c>
      <c r="C1044" s="111" t="s">
        <v>2940</v>
      </c>
      <c r="D1044" s="275" t="s">
        <v>2941</v>
      </c>
      <c r="E1044" s="111"/>
      <c r="F1044" s="111">
        <v>1</v>
      </c>
      <c r="G1044" s="111"/>
      <c r="H1044" s="111">
        <v>13</v>
      </c>
      <c r="I1044" s="117">
        <v>848</v>
      </c>
      <c r="J1044" s="118"/>
      <c r="K1044" s="33"/>
      <c r="L1044" s="44">
        <f t="shared" si="315"/>
        <v>1</v>
      </c>
      <c r="M1044" s="33" t="str">
        <f t="shared" si="320"/>
        <v>45790Container q'ty</v>
      </c>
      <c r="N1044" s="33" t="str">
        <f t="shared" si="321"/>
        <v>45790bulk</v>
      </c>
      <c r="O1044" s="39">
        <v>240</v>
      </c>
      <c r="P1044" s="235" t="s">
        <v>201</v>
      </c>
      <c r="Q1044" s="168" t="s">
        <v>2935</v>
      </c>
      <c r="R1044" s="169"/>
      <c r="S1044" s="39"/>
      <c r="T1044" s="119" t="s">
        <v>2939</v>
      </c>
      <c r="U1044" s="258">
        <v>8079.8</v>
      </c>
      <c r="V1044" s="262">
        <v>1128</v>
      </c>
      <c r="W1044" s="258">
        <f t="shared" si="319"/>
        <v>7.162943262411348</v>
      </c>
      <c r="X1044" s="45"/>
      <c r="Y1044" s="43"/>
      <c r="Z1044" s="43"/>
      <c r="AA1044" s="43"/>
      <c r="AB1044" s="43"/>
      <c r="AC1044" s="43"/>
    </row>
    <row r="1045" spans="1:29" ht="12.9" customHeight="1">
      <c r="A1045" s="272">
        <v>45790</v>
      </c>
      <c r="B1045" s="111" t="s">
        <v>383</v>
      </c>
      <c r="C1045" s="111" t="s">
        <v>2940</v>
      </c>
      <c r="D1045" s="275" t="s">
        <v>2941</v>
      </c>
      <c r="E1045" s="111"/>
      <c r="F1045" s="151"/>
      <c r="G1045" s="111"/>
      <c r="H1045" s="111">
        <v>1</v>
      </c>
      <c r="I1045" s="117">
        <v>50</v>
      </c>
      <c r="J1045" s="118"/>
      <c r="K1045" s="33"/>
      <c r="L1045" s="44">
        <f t="shared" si="315"/>
        <v>0</v>
      </c>
      <c r="M1045" s="33" t="str">
        <f t="shared" si="320"/>
        <v>45790Container q'ty</v>
      </c>
      <c r="N1045" s="33" t="str">
        <f t="shared" si="321"/>
        <v>45790bulk</v>
      </c>
      <c r="O1045" s="39">
        <v>240</v>
      </c>
      <c r="P1045" s="235" t="s">
        <v>201</v>
      </c>
      <c r="Q1045" s="168" t="s">
        <v>2936</v>
      </c>
      <c r="R1045" s="169"/>
      <c r="S1045" s="39"/>
      <c r="T1045" s="119" t="s">
        <v>2939</v>
      </c>
      <c r="U1045" s="258"/>
      <c r="V1045" s="262"/>
      <c r="W1045" s="258">
        <f t="shared" si="319"/>
        <v>0</v>
      </c>
      <c r="X1045" s="45"/>
      <c r="Y1045" s="43"/>
      <c r="Z1045" s="43"/>
      <c r="AA1045" s="43"/>
      <c r="AB1045" s="43"/>
      <c r="AC1045" s="43"/>
    </row>
    <row r="1046" spans="1:29" ht="12.9" customHeight="1">
      <c r="A1046" s="272">
        <v>45790</v>
      </c>
      <c r="B1046" s="111" t="s">
        <v>383</v>
      </c>
      <c r="C1046" s="111" t="s">
        <v>2940</v>
      </c>
      <c r="D1046" s="275" t="s">
        <v>2941</v>
      </c>
      <c r="E1046" s="111"/>
      <c r="F1046" s="151"/>
      <c r="G1046" s="111"/>
      <c r="H1046" s="111">
        <v>2</v>
      </c>
      <c r="I1046" s="117">
        <v>200</v>
      </c>
      <c r="J1046" s="118"/>
      <c r="K1046" s="33"/>
      <c r="L1046" s="44">
        <f t="shared" si="315"/>
        <v>0</v>
      </c>
      <c r="M1046" s="33" t="str">
        <f t="shared" si="320"/>
        <v>45790Container q'ty</v>
      </c>
      <c r="N1046" s="33" t="str">
        <f t="shared" si="321"/>
        <v>45790bulk</v>
      </c>
      <c r="O1046" s="39">
        <v>240</v>
      </c>
      <c r="P1046" s="235" t="s">
        <v>201</v>
      </c>
      <c r="Q1046" s="168" t="s">
        <v>2937</v>
      </c>
      <c r="R1046" s="169"/>
      <c r="S1046" s="39"/>
      <c r="T1046" s="119" t="s">
        <v>2939</v>
      </c>
      <c r="U1046" s="258"/>
      <c r="V1046" s="262"/>
      <c r="W1046" s="258">
        <f t="shared" si="319"/>
        <v>0</v>
      </c>
      <c r="X1046" s="45"/>
      <c r="Y1046" s="43"/>
      <c r="Z1046" s="43"/>
      <c r="AA1046" s="43"/>
      <c r="AB1046" s="43"/>
      <c r="AC1046" s="43"/>
    </row>
    <row r="1047" spans="1:29" ht="12.9" customHeight="1">
      <c r="A1047" s="272">
        <v>45790</v>
      </c>
      <c r="B1047" s="111" t="s">
        <v>383</v>
      </c>
      <c r="C1047" s="111" t="s">
        <v>2940</v>
      </c>
      <c r="D1047" s="275" t="s">
        <v>2941</v>
      </c>
      <c r="E1047" s="111"/>
      <c r="F1047" s="151"/>
      <c r="G1047" s="111"/>
      <c r="H1047" s="111">
        <v>1</v>
      </c>
      <c r="I1047" s="117">
        <v>30</v>
      </c>
      <c r="J1047" s="118"/>
      <c r="K1047" s="33"/>
      <c r="L1047" s="44">
        <f t="shared" si="315"/>
        <v>0</v>
      </c>
      <c r="M1047" s="33" t="str">
        <f t="shared" si="320"/>
        <v>45790Container q'ty</v>
      </c>
      <c r="N1047" s="33" t="str">
        <f t="shared" si="321"/>
        <v>45790bulk</v>
      </c>
      <c r="O1047" s="39">
        <v>240</v>
      </c>
      <c r="P1047" s="235" t="s">
        <v>201</v>
      </c>
      <c r="Q1047" s="168" t="s">
        <v>2938</v>
      </c>
      <c r="R1047" s="169"/>
      <c r="S1047" s="39"/>
      <c r="T1047" s="119" t="s">
        <v>2939</v>
      </c>
      <c r="U1047" s="258"/>
      <c r="V1047" s="262"/>
      <c r="W1047" s="258">
        <f t="shared" si="319"/>
        <v>0</v>
      </c>
      <c r="X1047" s="45"/>
      <c r="Y1047" s="43"/>
      <c r="Z1047" s="43"/>
      <c r="AA1047" s="43"/>
      <c r="AB1047" s="43"/>
      <c r="AC1047" s="43"/>
    </row>
    <row r="1048" spans="1:29" ht="12.9" customHeight="1">
      <c r="A1048" s="272">
        <v>45790</v>
      </c>
      <c r="B1048" s="111" t="s">
        <v>383</v>
      </c>
      <c r="C1048" s="111" t="s">
        <v>2961</v>
      </c>
      <c r="D1048" s="275" t="s">
        <v>2962</v>
      </c>
      <c r="E1048" s="111"/>
      <c r="F1048" s="111">
        <v>1</v>
      </c>
      <c r="G1048" s="111"/>
      <c r="H1048" s="111">
        <v>6</v>
      </c>
      <c r="I1048" s="117">
        <v>700</v>
      </c>
      <c r="J1048" s="118"/>
      <c r="K1048" s="33"/>
      <c r="L1048" s="44">
        <f t="shared" si="315"/>
        <v>1</v>
      </c>
      <c r="M1048" s="33" t="str">
        <f t="shared" si="320"/>
        <v>45790Container q'ty</v>
      </c>
      <c r="N1048" s="33" t="str">
        <f t="shared" si="321"/>
        <v>45790bulk</v>
      </c>
      <c r="O1048" s="39">
        <v>240</v>
      </c>
      <c r="P1048" s="235" t="s">
        <v>201</v>
      </c>
      <c r="Q1048" s="168" t="s">
        <v>698</v>
      </c>
      <c r="R1048" s="169"/>
      <c r="S1048" s="39"/>
      <c r="T1048" s="119" t="s">
        <v>2960</v>
      </c>
      <c r="U1048" s="258">
        <v>20900</v>
      </c>
      <c r="V1048" s="262">
        <v>1900</v>
      </c>
      <c r="W1048" s="258">
        <f t="shared" si="319"/>
        <v>11</v>
      </c>
      <c r="X1048" s="45"/>
      <c r="Y1048" s="43"/>
      <c r="Z1048" s="43"/>
      <c r="AA1048" s="43"/>
      <c r="AB1048" s="43"/>
      <c r="AC1048" s="43"/>
    </row>
    <row r="1049" spans="1:29" ht="12.9" customHeight="1">
      <c r="A1049" s="272">
        <v>45790</v>
      </c>
      <c r="B1049" s="111" t="s">
        <v>383</v>
      </c>
      <c r="C1049" s="111" t="s">
        <v>2961</v>
      </c>
      <c r="D1049" s="275" t="s">
        <v>2962</v>
      </c>
      <c r="E1049" s="111"/>
      <c r="F1049" s="151"/>
      <c r="G1049" s="111"/>
      <c r="H1049" s="111">
        <v>4</v>
      </c>
      <c r="I1049" s="117">
        <v>400</v>
      </c>
      <c r="J1049" s="118"/>
      <c r="K1049" s="33"/>
      <c r="L1049" s="44">
        <f t="shared" si="315"/>
        <v>0</v>
      </c>
      <c r="M1049" s="33" t="str">
        <f t="shared" si="320"/>
        <v>45790Container q'ty</v>
      </c>
      <c r="N1049" s="33" t="str">
        <f t="shared" si="321"/>
        <v>45790bulk</v>
      </c>
      <c r="O1049" s="39">
        <v>240</v>
      </c>
      <c r="P1049" s="235" t="s">
        <v>201</v>
      </c>
      <c r="Q1049" s="168" t="s">
        <v>1454</v>
      </c>
      <c r="R1049" s="169"/>
      <c r="S1049" s="39"/>
      <c r="T1049" s="119" t="s">
        <v>2960</v>
      </c>
      <c r="U1049" s="258"/>
      <c r="V1049" s="262"/>
      <c r="W1049" s="258">
        <f t="shared" si="319"/>
        <v>0</v>
      </c>
      <c r="X1049" s="45"/>
      <c r="Y1049" s="43"/>
      <c r="Z1049" s="43"/>
      <c r="AA1049" s="43"/>
      <c r="AB1049" s="43"/>
      <c r="AC1049" s="43"/>
    </row>
    <row r="1050" spans="1:29" ht="12.9" customHeight="1">
      <c r="A1050" s="272">
        <v>45790</v>
      </c>
      <c r="B1050" s="111" t="s">
        <v>383</v>
      </c>
      <c r="C1050" s="111" t="s">
        <v>2961</v>
      </c>
      <c r="D1050" s="275" t="s">
        <v>2962</v>
      </c>
      <c r="E1050" s="111"/>
      <c r="F1050" s="151"/>
      <c r="G1050" s="111"/>
      <c r="H1050" s="111">
        <v>5</v>
      </c>
      <c r="I1050" s="117">
        <v>600</v>
      </c>
      <c r="J1050" s="118"/>
      <c r="K1050" s="33"/>
      <c r="L1050" s="44">
        <f t="shared" si="315"/>
        <v>0</v>
      </c>
      <c r="M1050" s="33" t="str">
        <f t="shared" si="320"/>
        <v>45790Container q'ty</v>
      </c>
      <c r="N1050" s="33" t="str">
        <f t="shared" si="321"/>
        <v>45790bulk</v>
      </c>
      <c r="O1050" s="39">
        <v>240</v>
      </c>
      <c r="P1050" s="235" t="s">
        <v>201</v>
      </c>
      <c r="Q1050" s="168" t="s">
        <v>700</v>
      </c>
      <c r="R1050" s="169"/>
      <c r="S1050" s="39"/>
      <c r="T1050" s="119" t="s">
        <v>2960</v>
      </c>
      <c r="U1050" s="258"/>
      <c r="V1050" s="262"/>
      <c r="W1050" s="258">
        <f t="shared" si="319"/>
        <v>0</v>
      </c>
      <c r="X1050" s="45"/>
      <c r="Y1050" s="43"/>
      <c r="Z1050" s="43"/>
      <c r="AA1050" s="43"/>
      <c r="AB1050" s="43"/>
      <c r="AC1050" s="43"/>
    </row>
    <row r="1051" spans="1:29" ht="12.9" customHeight="1">
      <c r="A1051" s="272">
        <v>45790</v>
      </c>
      <c r="B1051" s="111" t="s">
        <v>383</v>
      </c>
      <c r="C1051" s="111" t="s">
        <v>2961</v>
      </c>
      <c r="D1051" s="275" t="s">
        <v>2962</v>
      </c>
      <c r="E1051" s="111"/>
      <c r="F1051" s="151"/>
      <c r="G1051" s="111"/>
      <c r="H1051" s="111">
        <v>2</v>
      </c>
      <c r="I1051" s="117">
        <v>200</v>
      </c>
      <c r="J1051" s="118"/>
      <c r="K1051" s="33"/>
      <c r="L1051" s="44">
        <f t="shared" si="315"/>
        <v>0</v>
      </c>
      <c r="M1051" s="33" t="str">
        <f t="shared" si="320"/>
        <v>45790Container q'ty</v>
      </c>
      <c r="N1051" s="33" t="str">
        <f t="shared" si="321"/>
        <v>45790bulk</v>
      </c>
      <c r="O1051" s="39">
        <v>240</v>
      </c>
      <c r="P1051" s="235" t="s">
        <v>201</v>
      </c>
      <c r="Q1051" s="168" t="s">
        <v>549</v>
      </c>
      <c r="R1051" s="169"/>
      <c r="S1051" s="39"/>
      <c r="T1051" s="119" t="s">
        <v>2960</v>
      </c>
      <c r="U1051" s="258"/>
      <c r="V1051" s="262"/>
      <c r="W1051" s="258">
        <f t="shared" si="319"/>
        <v>0</v>
      </c>
      <c r="X1051" s="45"/>
      <c r="Y1051" s="43"/>
      <c r="Z1051" s="43"/>
      <c r="AA1051" s="43"/>
      <c r="AB1051" s="43"/>
      <c r="AC1051" s="43"/>
    </row>
    <row r="1052" spans="1:29" ht="12.9" customHeight="1">
      <c r="A1052" s="272">
        <v>45791</v>
      </c>
      <c r="B1052" s="111" t="s">
        <v>195</v>
      </c>
      <c r="C1052" s="111" t="s">
        <v>2931</v>
      </c>
      <c r="D1052" s="111" t="s">
        <v>2885</v>
      </c>
      <c r="E1052" s="111"/>
      <c r="F1052" s="111">
        <v>1</v>
      </c>
      <c r="G1052" s="111"/>
      <c r="H1052" s="111">
        <v>20</v>
      </c>
      <c r="I1052" s="111">
        <v>20</v>
      </c>
      <c r="J1052" s="118"/>
      <c r="K1052" s="33"/>
      <c r="L1052" s="44">
        <f t="shared" si="315"/>
        <v>1</v>
      </c>
      <c r="M1052" s="33" t="str">
        <f t="shared" ref="M1052:M1098" si="322">A1052&amp;$O$1</f>
        <v>45791Container q'ty</v>
      </c>
      <c r="N1052" s="33" t="str">
        <f t="shared" ref="N1052:N1098" si="323">A1052&amp;P1052</f>
        <v xml:space="preserve">45791Pallet </v>
      </c>
      <c r="O1052" s="39">
        <v>20</v>
      </c>
      <c r="P1052" s="33" t="s">
        <v>202</v>
      </c>
      <c r="Q1052" s="168" t="s">
        <v>2898</v>
      </c>
      <c r="R1052" s="169"/>
      <c r="S1052" s="39"/>
      <c r="T1052" s="119" t="s">
        <v>2899</v>
      </c>
      <c r="U1052" s="258"/>
      <c r="V1052" s="262"/>
      <c r="W1052" s="258">
        <f t="shared" si="319"/>
        <v>0</v>
      </c>
      <c r="X1052" s="45"/>
      <c r="Y1052" s="43"/>
      <c r="Z1052" s="43"/>
      <c r="AA1052" s="43"/>
      <c r="AB1052" s="43"/>
      <c r="AC1052" s="43"/>
    </row>
    <row r="1053" spans="1:29" ht="12.9" customHeight="1">
      <c r="A1053" s="272">
        <v>45791</v>
      </c>
      <c r="B1053" s="111" t="s">
        <v>195</v>
      </c>
      <c r="C1053" s="111" t="s">
        <v>2932</v>
      </c>
      <c r="D1053" s="111" t="s">
        <v>2886</v>
      </c>
      <c r="E1053" s="111"/>
      <c r="F1053" s="111">
        <v>1</v>
      </c>
      <c r="G1053" s="111"/>
      <c r="H1053" s="111">
        <v>15</v>
      </c>
      <c r="I1053" s="111">
        <v>15</v>
      </c>
      <c r="J1053" s="118"/>
      <c r="K1053" s="33"/>
      <c r="L1053" s="44">
        <f t="shared" si="315"/>
        <v>1</v>
      </c>
      <c r="M1053" s="33" t="str">
        <f t="shared" si="322"/>
        <v>45791Container q'ty</v>
      </c>
      <c r="N1053" s="33" t="str">
        <f t="shared" si="323"/>
        <v xml:space="preserve">45791Pallet </v>
      </c>
      <c r="O1053" s="39">
        <v>20</v>
      </c>
      <c r="P1053" s="33" t="s">
        <v>202</v>
      </c>
      <c r="Q1053" s="168" t="s">
        <v>2889</v>
      </c>
      <c r="R1053" s="169"/>
      <c r="S1053" s="39"/>
      <c r="T1053" s="119" t="s">
        <v>2899</v>
      </c>
      <c r="U1053" s="258"/>
      <c r="V1053" s="262"/>
      <c r="W1053" s="258">
        <f t="shared" si="319"/>
        <v>0</v>
      </c>
      <c r="X1053" s="45"/>
      <c r="Y1053" s="43"/>
      <c r="Z1053" s="43"/>
      <c r="AA1053" s="43"/>
      <c r="AB1053" s="43"/>
      <c r="AC1053" s="43"/>
    </row>
    <row r="1054" spans="1:29" ht="12.9" customHeight="1">
      <c r="A1054" s="272">
        <v>45791</v>
      </c>
      <c r="B1054" s="111" t="s">
        <v>195</v>
      </c>
      <c r="C1054" s="111" t="s">
        <v>2932</v>
      </c>
      <c r="D1054" s="111" t="s">
        <v>2886</v>
      </c>
      <c r="E1054" s="111"/>
      <c r="F1054" s="151"/>
      <c r="G1054" s="111"/>
      <c r="H1054" s="111">
        <v>2</v>
      </c>
      <c r="I1054" s="111">
        <v>2</v>
      </c>
      <c r="J1054" s="118"/>
      <c r="K1054" s="33"/>
      <c r="L1054" s="44">
        <f t="shared" si="315"/>
        <v>0</v>
      </c>
      <c r="M1054" s="33" t="str">
        <f t="shared" si="322"/>
        <v>45791Container q'ty</v>
      </c>
      <c r="N1054" s="33" t="str">
        <f t="shared" si="323"/>
        <v xml:space="preserve">45791Pallet </v>
      </c>
      <c r="O1054" s="39"/>
      <c r="P1054" s="33" t="s">
        <v>202</v>
      </c>
      <c r="Q1054" s="168" t="s">
        <v>2890</v>
      </c>
      <c r="R1054" s="169"/>
      <c r="S1054" s="39"/>
      <c r="T1054" s="119" t="s">
        <v>2899</v>
      </c>
      <c r="U1054" s="258"/>
      <c r="V1054" s="262"/>
      <c r="W1054" s="258">
        <f t="shared" si="319"/>
        <v>0</v>
      </c>
      <c r="X1054" s="45"/>
      <c r="Y1054" s="43"/>
      <c r="Z1054" s="43"/>
      <c r="AA1054" s="43"/>
      <c r="AB1054" s="43"/>
      <c r="AC1054" s="43"/>
    </row>
    <row r="1055" spans="1:29" ht="12.9" customHeight="1">
      <c r="A1055" s="272">
        <v>45791</v>
      </c>
      <c r="B1055" s="111" t="s">
        <v>195</v>
      </c>
      <c r="C1055" s="111" t="s">
        <v>2932</v>
      </c>
      <c r="D1055" s="111" t="s">
        <v>2886</v>
      </c>
      <c r="E1055" s="111"/>
      <c r="F1055" s="151"/>
      <c r="G1055" s="111"/>
      <c r="H1055" s="111">
        <v>2</v>
      </c>
      <c r="I1055" s="111">
        <v>2</v>
      </c>
      <c r="J1055" s="118"/>
      <c r="K1055" s="33"/>
      <c r="L1055" s="44">
        <f t="shared" ref="L1055:L1063" si="324">SUM(E1055:F1055)</f>
        <v>0</v>
      </c>
      <c r="M1055" s="33" t="str">
        <f t="shared" si="322"/>
        <v>45791Container q'ty</v>
      </c>
      <c r="N1055" s="33" t="str">
        <f t="shared" si="323"/>
        <v xml:space="preserve">45791Pallet </v>
      </c>
      <c r="O1055" s="39"/>
      <c r="P1055" s="33" t="s">
        <v>202</v>
      </c>
      <c r="Q1055" s="168" t="s">
        <v>2891</v>
      </c>
      <c r="R1055" s="169"/>
      <c r="S1055" s="39"/>
      <c r="T1055" s="119" t="s">
        <v>2899</v>
      </c>
      <c r="U1055" s="258"/>
      <c r="V1055" s="262"/>
      <c r="W1055" s="258">
        <f t="shared" si="319"/>
        <v>0</v>
      </c>
      <c r="X1055" s="45"/>
      <c r="Y1055" s="43"/>
      <c r="Z1055" s="43"/>
      <c r="AA1055" s="43"/>
      <c r="AB1055" s="43"/>
      <c r="AC1055" s="43"/>
    </row>
    <row r="1056" spans="1:29" ht="12.9" customHeight="1">
      <c r="A1056" s="272">
        <v>45791</v>
      </c>
      <c r="B1056" s="111" t="s">
        <v>195</v>
      </c>
      <c r="C1056" s="111" t="s">
        <v>2932</v>
      </c>
      <c r="D1056" s="111" t="s">
        <v>2886</v>
      </c>
      <c r="E1056" s="111"/>
      <c r="F1056" s="151"/>
      <c r="G1056" s="111"/>
      <c r="H1056" s="111">
        <v>1</v>
      </c>
      <c r="I1056" s="111">
        <v>1</v>
      </c>
      <c r="J1056" s="118"/>
      <c r="K1056" s="33"/>
      <c r="L1056" s="44">
        <f t="shared" si="324"/>
        <v>0</v>
      </c>
      <c r="M1056" s="33" t="str">
        <f t="shared" si="322"/>
        <v>45791Container q'ty</v>
      </c>
      <c r="N1056" s="33" t="str">
        <f t="shared" si="323"/>
        <v xml:space="preserve">45791Pallet </v>
      </c>
      <c r="O1056" s="39"/>
      <c r="P1056" s="33" t="s">
        <v>202</v>
      </c>
      <c r="Q1056" s="168" t="s">
        <v>2892</v>
      </c>
      <c r="R1056" s="169"/>
      <c r="S1056" s="39"/>
      <c r="T1056" s="119" t="s">
        <v>2899</v>
      </c>
      <c r="U1056" s="258"/>
      <c r="V1056" s="262"/>
      <c r="W1056" s="258">
        <f t="shared" si="319"/>
        <v>0</v>
      </c>
      <c r="X1056" s="45"/>
      <c r="Y1056" s="43"/>
      <c r="Z1056" s="43"/>
      <c r="AA1056" s="43"/>
      <c r="AB1056" s="43"/>
      <c r="AC1056" s="43"/>
    </row>
    <row r="1057" spans="1:29" ht="12.9" customHeight="1">
      <c r="A1057" s="272">
        <v>45791</v>
      </c>
      <c r="B1057" s="111" t="s">
        <v>195</v>
      </c>
      <c r="C1057" s="111" t="s">
        <v>2933</v>
      </c>
      <c r="D1057" s="111" t="s">
        <v>2887</v>
      </c>
      <c r="E1057" s="111"/>
      <c r="F1057" s="111">
        <v>1</v>
      </c>
      <c r="G1057" s="111"/>
      <c r="H1057" s="111">
        <v>9</v>
      </c>
      <c r="I1057" s="111">
        <v>9</v>
      </c>
      <c r="J1057" s="118"/>
      <c r="K1057" s="33"/>
      <c r="L1057" s="44">
        <f t="shared" si="324"/>
        <v>1</v>
      </c>
      <c r="M1057" s="33" t="str">
        <f t="shared" si="322"/>
        <v>45791Container q'ty</v>
      </c>
      <c r="N1057" s="33" t="str">
        <f t="shared" si="323"/>
        <v xml:space="preserve">45791Pallet </v>
      </c>
      <c r="O1057" s="39">
        <v>20</v>
      </c>
      <c r="P1057" s="33" t="s">
        <v>202</v>
      </c>
      <c r="Q1057" s="168" t="s">
        <v>2889</v>
      </c>
      <c r="R1057" s="169"/>
      <c r="S1057" s="39"/>
      <c r="T1057" s="119" t="s">
        <v>2899</v>
      </c>
      <c r="U1057" s="258"/>
      <c r="V1057" s="262"/>
      <c r="W1057" s="258">
        <f t="shared" si="319"/>
        <v>0</v>
      </c>
      <c r="X1057" s="45"/>
      <c r="Y1057" s="43"/>
      <c r="Z1057" s="43"/>
      <c r="AA1057" s="43"/>
      <c r="AB1057" s="43"/>
      <c r="AC1057" s="43"/>
    </row>
    <row r="1058" spans="1:29" ht="12.9" customHeight="1">
      <c r="A1058" s="272">
        <v>45791</v>
      </c>
      <c r="B1058" s="111" t="s">
        <v>195</v>
      </c>
      <c r="C1058" s="111" t="s">
        <v>2933</v>
      </c>
      <c r="D1058" s="111" t="s">
        <v>2887</v>
      </c>
      <c r="E1058" s="111"/>
      <c r="F1058" s="151"/>
      <c r="G1058" s="111"/>
      <c r="H1058" s="111">
        <v>5</v>
      </c>
      <c r="I1058" s="111">
        <v>5</v>
      </c>
      <c r="J1058" s="118"/>
      <c r="K1058" s="33"/>
      <c r="L1058" s="44">
        <f t="shared" si="324"/>
        <v>0</v>
      </c>
      <c r="M1058" s="33" t="str">
        <f t="shared" si="322"/>
        <v>45791Container q'ty</v>
      </c>
      <c r="N1058" s="33" t="str">
        <f t="shared" si="323"/>
        <v xml:space="preserve">45791Pallet </v>
      </c>
      <c r="O1058" s="39"/>
      <c r="P1058" s="33" t="s">
        <v>202</v>
      </c>
      <c r="Q1058" s="168" t="s">
        <v>2893</v>
      </c>
      <c r="R1058" s="169"/>
      <c r="S1058" s="39"/>
      <c r="T1058" s="119" t="s">
        <v>2899</v>
      </c>
      <c r="U1058" s="258"/>
      <c r="V1058" s="262"/>
      <c r="W1058" s="258">
        <f t="shared" si="319"/>
        <v>0</v>
      </c>
      <c r="X1058" s="45"/>
      <c r="Y1058" s="43"/>
      <c r="Z1058" s="43"/>
      <c r="AA1058" s="43"/>
      <c r="AB1058" s="43"/>
      <c r="AC1058" s="43"/>
    </row>
    <row r="1059" spans="1:29" ht="12.9" customHeight="1">
      <c r="A1059" s="272">
        <v>45791</v>
      </c>
      <c r="B1059" s="111" t="s">
        <v>195</v>
      </c>
      <c r="C1059" s="111" t="s">
        <v>2933</v>
      </c>
      <c r="D1059" s="111" t="s">
        <v>2887</v>
      </c>
      <c r="E1059" s="111"/>
      <c r="F1059" s="151"/>
      <c r="G1059" s="111"/>
      <c r="H1059" s="111">
        <v>2</v>
      </c>
      <c r="I1059" s="111">
        <v>2</v>
      </c>
      <c r="J1059" s="118"/>
      <c r="K1059" s="33"/>
      <c r="L1059" s="44">
        <f t="shared" si="324"/>
        <v>0</v>
      </c>
      <c r="M1059" s="33" t="str">
        <f t="shared" si="322"/>
        <v>45791Container q'ty</v>
      </c>
      <c r="N1059" s="33" t="str">
        <f t="shared" si="323"/>
        <v xml:space="preserve">45791Pallet </v>
      </c>
      <c r="O1059" s="39"/>
      <c r="P1059" s="33" t="s">
        <v>202</v>
      </c>
      <c r="Q1059" s="168" t="s">
        <v>2894</v>
      </c>
      <c r="R1059" s="169"/>
      <c r="S1059" s="39"/>
      <c r="T1059" s="119" t="s">
        <v>2899</v>
      </c>
      <c r="U1059" s="258"/>
      <c r="V1059" s="262"/>
      <c r="W1059" s="258">
        <f t="shared" si="319"/>
        <v>0</v>
      </c>
      <c r="X1059" s="45"/>
      <c r="Y1059" s="43"/>
      <c r="Z1059" s="43"/>
      <c r="AA1059" s="43"/>
      <c r="AB1059" s="43"/>
      <c r="AC1059" s="43"/>
    </row>
    <row r="1060" spans="1:29" ht="12.9" customHeight="1">
      <c r="A1060" s="272">
        <v>45791</v>
      </c>
      <c r="B1060" s="111" t="s">
        <v>195</v>
      </c>
      <c r="C1060" s="111" t="s">
        <v>2933</v>
      </c>
      <c r="D1060" s="111" t="s">
        <v>2887</v>
      </c>
      <c r="E1060" s="111"/>
      <c r="F1060" s="151"/>
      <c r="G1060" s="111"/>
      <c r="H1060" s="111">
        <v>4</v>
      </c>
      <c r="I1060" s="111">
        <v>4</v>
      </c>
      <c r="J1060" s="118"/>
      <c r="K1060" s="33"/>
      <c r="L1060" s="44">
        <f t="shared" si="324"/>
        <v>0</v>
      </c>
      <c r="M1060" s="33" t="str">
        <f t="shared" si="322"/>
        <v>45791Container q'ty</v>
      </c>
      <c r="N1060" s="33" t="str">
        <f t="shared" si="323"/>
        <v xml:space="preserve">45791Pallet </v>
      </c>
      <c r="O1060" s="39"/>
      <c r="P1060" s="33" t="s">
        <v>202</v>
      </c>
      <c r="Q1060" s="168" t="s">
        <v>2895</v>
      </c>
      <c r="R1060" s="169"/>
      <c r="S1060" s="39"/>
      <c r="T1060" s="119" t="s">
        <v>2899</v>
      </c>
      <c r="U1060" s="258"/>
      <c r="V1060" s="262"/>
      <c r="W1060" s="258">
        <f t="shared" si="319"/>
        <v>0</v>
      </c>
      <c r="X1060" s="45"/>
      <c r="Y1060" s="43"/>
      <c r="Z1060" s="43"/>
      <c r="AA1060" s="43"/>
      <c r="AB1060" s="43"/>
      <c r="AC1060" s="43"/>
    </row>
    <row r="1061" spans="1:29" ht="12.9" customHeight="1">
      <c r="A1061" s="272">
        <v>45791</v>
      </c>
      <c r="B1061" s="111" t="s">
        <v>195</v>
      </c>
      <c r="C1061" s="111" t="s">
        <v>2934</v>
      </c>
      <c r="D1061" s="111" t="s">
        <v>2888</v>
      </c>
      <c r="E1061" s="111"/>
      <c r="F1061" s="111">
        <v>1</v>
      </c>
      <c r="G1061" s="111"/>
      <c r="H1061" s="111">
        <v>14</v>
      </c>
      <c r="I1061" s="111">
        <v>14</v>
      </c>
      <c r="J1061" s="118"/>
      <c r="K1061" s="33"/>
      <c r="L1061" s="44">
        <f t="shared" si="324"/>
        <v>1</v>
      </c>
      <c r="M1061" s="33" t="str">
        <f t="shared" si="322"/>
        <v>45791Container q'ty</v>
      </c>
      <c r="N1061" s="33" t="str">
        <f t="shared" si="323"/>
        <v xml:space="preserve">45791Pallet </v>
      </c>
      <c r="O1061" s="39">
        <v>20</v>
      </c>
      <c r="P1061" s="33" t="s">
        <v>202</v>
      </c>
      <c r="Q1061" s="168" t="s">
        <v>2889</v>
      </c>
      <c r="R1061" s="169"/>
      <c r="S1061" s="39"/>
      <c r="T1061" s="119" t="s">
        <v>2899</v>
      </c>
      <c r="U1061" s="258"/>
      <c r="V1061" s="262"/>
      <c r="W1061" s="258">
        <f t="shared" si="319"/>
        <v>0</v>
      </c>
      <c r="X1061" s="45"/>
      <c r="Y1061" s="43"/>
      <c r="Z1061" s="43"/>
      <c r="AA1061" s="43"/>
      <c r="AB1061" s="43"/>
      <c r="AC1061" s="43"/>
    </row>
    <row r="1062" spans="1:29" ht="12.9" customHeight="1">
      <c r="A1062" s="272">
        <v>45791</v>
      </c>
      <c r="B1062" s="111" t="s">
        <v>195</v>
      </c>
      <c r="C1062" s="111" t="s">
        <v>2934</v>
      </c>
      <c r="D1062" s="111" t="s">
        <v>2888</v>
      </c>
      <c r="E1062" s="111"/>
      <c r="F1062" s="151"/>
      <c r="G1062" s="111"/>
      <c r="H1062" s="111">
        <v>5</v>
      </c>
      <c r="I1062" s="111">
        <v>5</v>
      </c>
      <c r="J1062" s="118"/>
      <c r="K1062" s="33"/>
      <c r="L1062" s="44">
        <f t="shared" si="324"/>
        <v>0</v>
      </c>
      <c r="M1062" s="33" t="str">
        <f t="shared" si="322"/>
        <v>45791Container q'ty</v>
      </c>
      <c r="N1062" s="33" t="str">
        <f t="shared" si="323"/>
        <v xml:space="preserve">45791Pallet </v>
      </c>
      <c r="O1062" s="39"/>
      <c r="P1062" s="33" t="s">
        <v>202</v>
      </c>
      <c r="Q1062" s="168" t="s">
        <v>2896</v>
      </c>
      <c r="R1062" s="169"/>
      <c r="S1062" s="39"/>
      <c r="T1062" s="119" t="s">
        <v>2899</v>
      </c>
      <c r="U1062" s="258"/>
      <c r="V1062" s="262"/>
      <c r="W1062" s="258">
        <f t="shared" si="319"/>
        <v>0</v>
      </c>
      <c r="X1062" s="45"/>
      <c r="Y1062" s="43"/>
      <c r="Z1062" s="43"/>
      <c r="AA1062" s="43"/>
      <c r="AB1062" s="43"/>
      <c r="AC1062" s="43"/>
    </row>
    <row r="1063" spans="1:29" ht="12.9" customHeight="1">
      <c r="A1063" s="272">
        <v>45791</v>
      </c>
      <c r="B1063" s="111" t="s">
        <v>195</v>
      </c>
      <c r="C1063" s="111" t="s">
        <v>2934</v>
      </c>
      <c r="D1063" s="111" t="s">
        <v>2888</v>
      </c>
      <c r="E1063" s="111"/>
      <c r="F1063" s="151"/>
      <c r="G1063" s="111"/>
      <c r="H1063" s="111">
        <v>1</v>
      </c>
      <c r="I1063" s="111">
        <v>1</v>
      </c>
      <c r="J1063" s="118"/>
      <c r="K1063" s="33"/>
      <c r="L1063" s="44">
        <f t="shared" si="324"/>
        <v>0</v>
      </c>
      <c r="M1063" s="33" t="str">
        <f t="shared" si="322"/>
        <v>45791Container q'ty</v>
      </c>
      <c r="N1063" s="33" t="str">
        <f t="shared" si="323"/>
        <v xml:space="preserve">45791Pallet </v>
      </c>
      <c r="O1063" s="39"/>
      <c r="P1063" s="33" t="s">
        <v>202</v>
      </c>
      <c r="Q1063" s="168" t="s">
        <v>2897</v>
      </c>
      <c r="R1063" s="169"/>
      <c r="S1063" s="39"/>
      <c r="T1063" s="119" t="s">
        <v>2899</v>
      </c>
      <c r="U1063" s="258"/>
      <c r="V1063" s="262"/>
      <c r="W1063" s="258">
        <f t="shared" si="319"/>
        <v>0</v>
      </c>
      <c r="X1063" s="45"/>
      <c r="Y1063" s="43"/>
      <c r="Z1063" s="43"/>
      <c r="AA1063" s="43"/>
      <c r="AB1063" s="43"/>
      <c r="AC1063" s="43"/>
    </row>
    <row r="1064" spans="1:29" ht="12.9" customHeight="1">
      <c r="A1064" s="272">
        <v>45791</v>
      </c>
      <c r="B1064" s="111" t="s">
        <v>318</v>
      </c>
      <c r="C1064" s="111" t="s">
        <v>2919</v>
      </c>
      <c r="D1064" s="111" t="s">
        <v>2920</v>
      </c>
      <c r="E1064" s="111">
        <v>1</v>
      </c>
      <c r="F1064" s="111"/>
      <c r="G1064" s="111"/>
      <c r="H1064" s="111">
        <v>18</v>
      </c>
      <c r="I1064" s="116"/>
      <c r="J1064" s="116">
        <v>990</v>
      </c>
      <c r="K1064" s="33"/>
      <c r="L1064" s="44">
        <f>SUM(E1064:F1064)</f>
        <v>1</v>
      </c>
      <c r="M1064" s="33" t="str">
        <f t="shared" si="322"/>
        <v>45791Container q'ty</v>
      </c>
      <c r="N1064" s="33" t="str">
        <f t="shared" si="323"/>
        <v xml:space="preserve">45791Pallet </v>
      </c>
      <c r="O1064" s="39">
        <v>40</v>
      </c>
      <c r="P1064" s="33" t="s">
        <v>202</v>
      </c>
      <c r="Q1064" s="168" t="s">
        <v>279</v>
      </c>
      <c r="R1064" s="169"/>
      <c r="S1064" s="39"/>
      <c r="T1064" s="119" t="s">
        <v>2810</v>
      </c>
      <c r="U1064" s="258"/>
      <c r="V1064" s="262"/>
      <c r="W1064" s="258">
        <f t="shared" si="319"/>
        <v>0</v>
      </c>
      <c r="X1064" s="45" t="s">
        <v>556</v>
      </c>
      <c r="Y1064" s="43"/>
      <c r="Z1064" s="43"/>
      <c r="AA1064" s="43"/>
      <c r="AB1064" s="43"/>
      <c r="AC1064" s="43"/>
    </row>
    <row r="1065" spans="1:29" ht="12.9" customHeight="1">
      <c r="A1065" s="272">
        <v>45791</v>
      </c>
      <c r="B1065" s="111" t="s">
        <v>3654</v>
      </c>
      <c r="C1065" s="111" t="s">
        <v>2981</v>
      </c>
      <c r="D1065" s="111" t="s">
        <v>2984</v>
      </c>
      <c r="E1065" s="111"/>
      <c r="F1065" s="111">
        <v>1</v>
      </c>
      <c r="G1065" s="111"/>
      <c r="H1065" s="111">
        <v>21</v>
      </c>
      <c r="I1065" s="116">
        <v>1540</v>
      </c>
      <c r="J1065" s="118"/>
      <c r="K1065" s="33"/>
      <c r="L1065" s="44">
        <f>SUM(E1065:F1065)</f>
        <v>1</v>
      </c>
      <c r="M1065" s="33" t="str">
        <f t="shared" si="322"/>
        <v>45791Container q'ty</v>
      </c>
      <c r="N1065" s="33" t="str">
        <f t="shared" si="323"/>
        <v>45791bulk</v>
      </c>
      <c r="O1065" s="39">
        <v>160</v>
      </c>
      <c r="P1065" s="235" t="s">
        <v>201</v>
      </c>
      <c r="Q1065" s="168" t="s">
        <v>990</v>
      </c>
      <c r="R1065" s="169"/>
      <c r="S1065" s="39"/>
      <c r="T1065" s="119" t="s">
        <v>2979</v>
      </c>
      <c r="U1065" s="258">
        <v>186524.79999999999</v>
      </c>
      <c r="V1065" s="262">
        <v>12320</v>
      </c>
      <c r="W1065" s="258">
        <f t="shared" si="319"/>
        <v>15.139999999999999</v>
      </c>
      <c r="X1065" s="45" t="s">
        <v>2980</v>
      </c>
      <c r="Y1065" s="43"/>
      <c r="Z1065" s="43"/>
      <c r="AA1065" s="43"/>
      <c r="AB1065" s="43"/>
      <c r="AC1065" s="43"/>
    </row>
    <row r="1066" spans="1:29" ht="12.9" customHeight="1">
      <c r="A1066" s="272">
        <v>45791</v>
      </c>
      <c r="B1066" s="111" t="s">
        <v>3654</v>
      </c>
      <c r="C1066" s="111" t="s">
        <v>2982</v>
      </c>
      <c r="D1066" s="111" t="s">
        <v>2985</v>
      </c>
      <c r="E1066" s="111"/>
      <c r="F1066" s="111">
        <v>1</v>
      </c>
      <c r="G1066" s="111"/>
      <c r="H1066" s="111">
        <v>21</v>
      </c>
      <c r="I1066" s="116">
        <v>1540</v>
      </c>
      <c r="J1066" s="118"/>
      <c r="K1066" s="33"/>
      <c r="L1066" s="44">
        <f>SUM(E1066:F1066)</f>
        <v>1</v>
      </c>
      <c r="M1066" s="33" t="str">
        <f t="shared" si="322"/>
        <v>45791Container q'ty</v>
      </c>
      <c r="N1066" s="33" t="str">
        <f t="shared" si="323"/>
        <v>45791bulk</v>
      </c>
      <c r="O1066" s="39">
        <v>160</v>
      </c>
      <c r="P1066" s="235" t="s">
        <v>201</v>
      </c>
      <c r="Q1066" s="168" t="s">
        <v>990</v>
      </c>
      <c r="R1066" s="169"/>
      <c r="S1066" s="39"/>
      <c r="T1066" s="119" t="s">
        <v>2979</v>
      </c>
      <c r="U1066" s="258"/>
      <c r="V1066" s="262"/>
      <c r="W1066" s="258">
        <f t="shared" si="319"/>
        <v>0</v>
      </c>
      <c r="X1066" s="45"/>
      <c r="Y1066" s="43"/>
      <c r="Z1066" s="43"/>
      <c r="AA1066" s="43"/>
      <c r="AB1066" s="43"/>
      <c r="AC1066" s="43"/>
    </row>
    <row r="1067" spans="1:29" ht="12.9" customHeight="1">
      <c r="A1067" s="272">
        <v>45791</v>
      </c>
      <c r="B1067" s="111" t="s">
        <v>3654</v>
      </c>
      <c r="C1067" s="111" t="s">
        <v>2983</v>
      </c>
      <c r="D1067" s="111" t="s">
        <v>2986</v>
      </c>
      <c r="E1067" s="111"/>
      <c r="F1067" s="111">
        <v>1</v>
      </c>
      <c r="G1067" s="111"/>
      <c r="H1067" s="111">
        <v>21</v>
      </c>
      <c r="I1067" s="116">
        <v>1540</v>
      </c>
      <c r="J1067" s="118"/>
      <c r="K1067" s="33"/>
      <c r="L1067" s="44">
        <f>SUM(E1067:F1067)</f>
        <v>1</v>
      </c>
      <c r="M1067" s="33" t="str">
        <f t="shared" si="322"/>
        <v>45791Container q'ty</v>
      </c>
      <c r="N1067" s="33" t="str">
        <f t="shared" si="323"/>
        <v>45791bulk</v>
      </c>
      <c r="O1067" s="39">
        <v>160</v>
      </c>
      <c r="P1067" s="235" t="s">
        <v>201</v>
      </c>
      <c r="Q1067" s="168" t="s">
        <v>990</v>
      </c>
      <c r="R1067" s="169"/>
      <c r="S1067" s="39"/>
      <c r="T1067" s="119" t="s">
        <v>2979</v>
      </c>
      <c r="U1067" s="258"/>
      <c r="V1067" s="262"/>
      <c r="W1067" s="258">
        <f t="shared" si="319"/>
        <v>0</v>
      </c>
      <c r="X1067" s="45"/>
      <c r="Y1067" s="43"/>
      <c r="Z1067" s="43"/>
      <c r="AA1067" s="43"/>
      <c r="AB1067" s="43"/>
      <c r="AC1067" s="43"/>
    </row>
    <row r="1068" spans="1:29" ht="12.9" customHeight="1">
      <c r="A1068" s="272">
        <v>45791</v>
      </c>
      <c r="B1068" s="111" t="s">
        <v>3654</v>
      </c>
      <c r="C1068" s="111" t="s">
        <v>3006</v>
      </c>
      <c r="D1068" s="111" t="s">
        <v>2987</v>
      </c>
      <c r="E1068" s="111"/>
      <c r="F1068" s="111">
        <v>1</v>
      </c>
      <c r="G1068" s="111"/>
      <c r="H1068" s="111">
        <v>21</v>
      </c>
      <c r="I1068" s="116">
        <v>1540</v>
      </c>
      <c r="J1068" s="118"/>
      <c r="K1068" s="33"/>
      <c r="L1068" s="44">
        <f>SUM(E1068:F1068)</f>
        <v>1</v>
      </c>
      <c r="M1068" s="33" t="str">
        <f t="shared" si="322"/>
        <v>45791Container q'ty</v>
      </c>
      <c r="N1068" s="33" t="str">
        <f t="shared" si="323"/>
        <v>45791bulk</v>
      </c>
      <c r="O1068" s="39">
        <v>160</v>
      </c>
      <c r="P1068" s="235" t="s">
        <v>201</v>
      </c>
      <c r="Q1068" s="168" t="s">
        <v>990</v>
      </c>
      <c r="R1068" s="169"/>
      <c r="S1068" s="39"/>
      <c r="T1068" s="119" t="s">
        <v>2979</v>
      </c>
      <c r="U1068" s="258"/>
      <c r="V1068" s="262"/>
      <c r="W1068" s="258">
        <f t="shared" si="319"/>
        <v>0</v>
      </c>
      <c r="X1068" s="45"/>
      <c r="Y1068" s="43"/>
      <c r="Z1068" s="43"/>
      <c r="AA1068" s="43"/>
      <c r="AB1068" s="43"/>
      <c r="AC1068" s="43"/>
    </row>
    <row r="1069" spans="1:29" ht="12.9" customHeight="1">
      <c r="A1069" s="272">
        <v>45791</v>
      </c>
      <c r="B1069" s="111" t="s">
        <v>2996</v>
      </c>
      <c r="C1069" s="111" t="s">
        <v>2998</v>
      </c>
      <c r="D1069" s="111" t="s">
        <v>2999</v>
      </c>
      <c r="E1069" s="111"/>
      <c r="F1069" s="111">
        <v>1</v>
      </c>
      <c r="G1069" s="111"/>
      <c r="H1069" s="111">
        <v>1</v>
      </c>
      <c r="I1069" s="116"/>
      <c r="J1069" s="118">
        <v>1</v>
      </c>
      <c r="K1069" s="33"/>
      <c r="L1069" s="44">
        <f t="shared" ref="L1069:L1080" si="325">SUM(E1069:F1069)</f>
        <v>1</v>
      </c>
      <c r="M1069" s="33" t="str">
        <f t="shared" si="322"/>
        <v>45791Container q'ty</v>
      </c>
      <c r="N1069" s="33" t="str">
        <f t="shared" si="323"/>
        <v xml:space="preserve">45791Pallet </v>
      </c>
      <c r="O1069" s="39">
        <v>10</v>
      </c>
      <c r="P1069" s="33" t="s">
        <v>202</v>
      </c>
      <c r="Q1069" s="168" t="s">
        <v>3000</v>
      </c>
      <c r="R1069" s="169"/>
      <c r="S1069" s="39"/>
      <c r="T1069" s="119" t="s">
        <v>2997</v>
      </c>
      <c r="U1069" s="258"/>
      <c r="V1069" s="262"/>
      <c r="W1069" s="258">
        <f t="shared" si="319"/>
        <v>0</v>
      </c>
      <c r="X1069" s="45"/>
      <c r="Y1069" s="43"/>
      <c r="Z1069" s="43"/>
      <c r="AA1069" s="43"/>
      <c r="AB1069" s="43"/>
      <c r="AC1069" s="43"/>
    </row>
    <row r="1070" spans="1:29" ht="12.9" customHeight="1">
      <c r="A1070" s="272">
        <v>45791</v>
      </c>
      <c r="B1070" s="111" t="s">
        <v>3002</v>
      </c>
      <c r="C1070" s="111" t="s">
        <v>3004</v>
      </c>
      <c r="D1070" s="111">
        <v>104804</v>
      </c>
      <c r="E1070" s="111"/>
      <c r="F1070" s="111">
        <v>1</v>
      </c>
      <c r="G1070" s="111"/>
      <c r="H1070" s="111">
        <v>17</v>
      </c>
      <c r="I1070" s="116"/>
      <c r="J1070" s="118">
        <v>1207</v>
      </c>
      <c r="K1070" s="33"/>
      <c r="L1070" s="44">
        <f t="shared" si="325"/>
        <v>1</v>
      </c>
      <c r="M1070" s="33" t="str">
        <f t="shared" si="322"/>
        <v>45791Container q'ty</v>
      </c>
      <c r="N1070" s="33" t="str">
        <f t="shared" si="323"/>
        <v>45791bulk</v>
      </c>
      <c r="O1070" s="39">
        <v>200</v>
      </c>
      <c r="P1070" s="235" t="s">
        <v>201</v>
      </c>
      <c r="Q1070" s="168" t="s">
        <v>3005</v>
      </c>
      <c r="R1070" s="169"/>
      <c r="S1070" s="39"/>
      <c r="T1070" s="119" t="s">
        <v>3003</v>
      </c>
      <c r="U1070" s="258"/>
      <c r="V1070" s="262"/>
      <c r="W1070" s="258">
        <f t="shared" ref="W1070:W1098" si="326">IFERROR(U1070/V1070,0)</f>
        <v>0</v>
      </c>
      <c r="X1070" s="45"/>
      <c r="Y1070" s="43"/>
      <c r="Z1070" s="43"/>
      <c r="AA1070" s="43"/>
      <c r="AB1070" s="43"/>
      <c r="AC1070" s="43"/>
    </row>
    <row r="1071" spans="1:29" ht="12.9" customHeight="1">
      <c r="A1071" s="272">
        <v>45792</v>
      </c>
      <c r="B1071" s="111" t="s">
        <v>195</v>
      </c>
      <c r="C1071" s="111" t="s">
        <v>2916</v>
      </c>
      <c r="D1071" s="111" t="s">
        <v>2900</v>
      </c>
      <c r="E1071" s="111"/>
      <c r="F1071" s="111">
        <v>1</v>
      </c>
      <c r="G1071" s="111"/>
      <c r="H1071" s="111">
        <v>10</v>
      </c>
      <c r="I1071" s="116">
        <v>10</v>
      </c>
      <c r="J1071" s="118"/>
      <c r="K1071" s="33"/>
      <c r="L1071" s="44">
        <f t="shared" si="325"/>
        <v>1</v>
      </c>
      <c r="M1071" s="33" t="str">
        <f t="shared" si="322"/>
        <v>45792Container q'ty</v>
      </c>
      <c r="N1071" s="33" t="str">
        <f t="shared" si="323"/>
        <v xml:space="preserve">45792Pallet </v>
      </c>
      <c r="O1071" s="39">
        <v>20</v>
      </c>
      <c r="P1071" s="33" t="s">
        <v>202</v>
      </c>
      <c r="Q1071" s="168" t="s">
        <v>2902</v>
      </c>
      <c r="R1071" s="169"/>
      <c r="S1071" s="39"/>
      <c r="T1071" s="119" t="s">
        <v>2915</v>
      </c>
      <c r="U1071" s="258"/>
      <c r="V1071" s="262"/>
      <c r="W1071" s="258">
        <f t="shared" si="326"/>
        <v>0</v>
      </c>
      <c r="X1071" s="45"/>
      <c r="Y1071" s="43"/>
      <c r="Z1071" s="43"/>
      <c r="AA1071" s="43"/>
      <c r="AB1071" s="43"/>
      <c r="AC1071" s="43"/>
    </row>
    <row r="1072" spans="1:29" ht="12.9" customHeight="1">
      <c r="A1072" s="272">
        <v>45792</v>
      </c>
      <c r="B1072" s="111" t="s">
        <v>195</v>
      </c>
      <c r="C1072" s="111" t="s">
        <v>2918</v>
      </c>
      <c r="D1072" s="111" t="s">
        <v>2901</v>
      </c>
      <c r="E1072" s="111"/>
      <c r="F1072" s="111">
        <v>1</v>
      </c>
      <c r="G1072" s="111"/>
      <c r="H1072" s="111">
        <v>10</v>
      </c>
      <c r="I1072" s="116">
        <v>10</v>
      </c>
      <c r="J1072" s="118"/>
      <c r="K1072" s="33"/>
      <c r="L1072" s="44">
        <f t="shared" si="325"/>
        <v>1</v>
      </c>
      <c r="M1072" s="33" t="str">
        <f t="shared" si="322"/>
        <v>45792Container q'ty</v>
      </c>
      <c r="N1072" s="33" t="str">
        <f t="shared" si="323"/>
        <v xml:space="preserve">45792Pallet </v>
      </c>
      <c r="O1072" s="39">
        <v>20</v>
      </c>
      <c r="P1072" s="33" t="s">
        <v>202</v>
      </c>
      <c r="Q1072" s="168" t="s">
        <v>2903</v>
      </c>
      <c r="R1072" s="169"/>
      <c r="S1072" s="39"/>
      <c r="T1072" s="119" t="s">
        <v>2917</v>
      </c>
      <c r="U1072" s="258"/>
      <c r="V1072" s="262"/>
      <c r="W1072" s="258">
        <f t="shared" si="326"/>
        <v>0</v>
      </c>
      <c r="X1072" s="45"/>
      <c r="Y1072" s="43"/>
      <c r="Z1072" s="43"/>
      <c r="AA1072" s="43"/>
      <c r="AB1072" s="43"/>
      <c r="AC1072" s="43"/>
    </row>
    <row r="1073" spans="1:29" ht="12.9" customHeight="1">
      <c r="A1073" s="272">
        <v>45792</v>
      </c>
      <c r="B1073" s="111" t="s">
        <v>151</v>
      </c>
      <c r="C1073" s="170" t="s">
        <v>2976</v>
      </c>
      <c r="D1073" s="111" t="s">
        <v>2977</v>
      </c>
      <c r="E1073" s="111"/>
      <c r="F1073" s="111">
        <v>1</v>
      </c>
      <c r="G1073" s="111"/>
      <c r="H1073" s="111">
        <v>17</v>
      </c>
      <c r="I1073" s="116">
        <v>1175</v>
      </c>
      <c r="J1073" s="118"/>
      <c r="K1073" s="33"/>
      <c r="L1073" s="44">
        <f t="shared" ref="L1073:L1078" si="327">SUM(E1073:F1073)</f>
        <v>1</v>
      </c>
      <c r="M1073" s="33" t="str">
        <f t="shared" si="322"/>
        <v>45792Container q'ty</v>
      </c>
      <c r="N1073" s="33" t="str">
        <f t="shared" si="323"/>
        <v>45792bulk</v>
      </c>
      <c r="O1073" s="39">
        <v>200</v>
      </c>
      <c r="P1073" s="235" t="s">
        <v>201</v>
      </c>
      <c r="Q1073" s="168" t="s">
        <v>1917</v>
      </c>
      <c r="R1073" s="169"/>
      <c r="S1073" s="39"/>
      <c r="T1073" s="119" t="s">
        <v>2817</v>
      </c>
      <c r="U1073" s="258">
        <v>19975</v>
      </c>
      <c r="V1073" s="262">
        <v>1175</v>
      </c>
      <c r="W1073" s="258">
        <f t="shared" si="326"/>
        <v>17</v>
      </c>
      <c r="X1073" s="45" t="s">
        <v>2818</v>
      </c>
      <c r="Y1073" s="43" t="s">
        <v>1945</v>
      </c>
      <c r="Z1073" s="43"/>
      <c r="AA1073" s="43"/>
      <c r="AB1073" s="43"/>
      <c r="AC1073" s="43"/>
    </row>
    <row r="1074" spans="1:29" ht="12.9" customHeight="1">
      <c r="A1074" s="272">
        <v>45792</v>
      </c>
      <c r="B1074" s="111" t="s">
        <v>235</v>
      </c>
      <c r="C1074" s="111" t="s">
        <v>1519</v>
      </c>
      <c r="D1074" s="111" t="s">
        <v>1520</v>
      </c>
      <c r="E1074" s="111"/>
      <c r="F1074" s="111">
        <v>1</v>
      </c>
      <c r="G1074" s="111"/>
      <c r="H1074" s="111">
        <v>16</v>
      </c>
      <c r="I1074" s="116">
        <v>1350</v>
      </c>
      <c r="J1074" s="118"/>
      <c r="K1074" s="33"/>
      <c r="L1074" s="44">
        <f t="shared" si="327"/>
        <v>1</v>
      </c>
      <c r="M1074" s="33" t="str">
        <f t="shared" si="322"/>
        <v>45792Container q'ty</v>
      </c>
      <c r="N1074" s="33" t="str">
        <f t="shared" si="323"/>
        <v>45792bulk</v>
      </c>
      <c r="O1074" s="39">
        <v>180</v>
      </c>
      <c r="P1074" s="235" t="s">
        <v>201</v>
      </c>
      <c r="Q1074" s="168" t="s">
        <v>1518</v>
      </c>
      <c r="R1074" s="169"/>
      <c r="S1074" s="39"/>
      <c r="T1074" s="119" t="s">
        <v>2824</v>
      </c>
      <c r="U1074" s="258"/>
      <c r="V1074" s="262"/>
      <c r="W1074" s="258">
        <f t="shared" si="326"/>
        <v>0</v>
      </c>
      <c r="X1074" s="45" t="s">
        <v>2974</v>
      </c>
      <c r="Y1074" s="43" t="s">
        <v>2975</v>
      </c>
      <c r="Z1074" s="43"/>
      <c r="AA1074" s="43"/>
      <c r="AB1074" s="43"/>
      <c r="AC1074" s="43"/>
    </row>
    <row r="1075" spans="1:29" ht="12.9" customHeight="1">
      <c r="A1075" s="272">
        <v>45792</v>
      </c>
      <c r="B1075" s="111" t="s">
        <v>3654</v>
      </c>
      <c r="C1075" s="111" t="s">
        <v>3007</v>
      </c>
      <c r="D1075" s="111" t="s">
        <v>2988</v>
      </c>
      <c r="E1075" s="111"/>
      <c r="F1075" s="111">
        <v>1</v>
      </c>
      <c r="G1075" s="111"/>
      <c r="H1075" s="111">
        <v>21</v>
      </c>
      <c r="I1075" s="116">
        <v>1540</v>
      </c>
      <c r="J1075" s="118"/>
      <c r="K1075" s="33"/>
      <c r="L1075" s="44">
        <f t="shared" si="327"/>
        <v>1</v>
      </c>
      <c r="M1075" s="33" t="str">
        <f t="shared" si="322"/>
        <v>45792Container q'ty</v>
      </c>
      <c r="N1075" s="33" t="str">
        <f t="shared" si="323"/>
        <v>45792bulk</v>
      </c>
      <c r="O1075" s="39">
        <v>170</v>
      </c>
      <c r="P1075" s="235" t="s">
        <v>201</v>
      </c>
      <c r="Q1075" s="168" t="s">
        <v>990</v>
      </c>
      <c r="R1075" s="169"/>
      <c r="S1075" s="39"/>
      <c r="T1075" s="119" t="s">
        <v>2979</v>
      </c>
      <c r="U1075" s="258"/>
      <c r="V1075" s="262"/>
      <c r="W1075" s="258">
        <f t="shared" si="326"/>
        <v>0</v>
      </c>
      <c r="X1075" s="45"/>
      <c r="Y1075" s="43"/>
      <c r="Z1075" s="43"/>
      <c r="AA1075" s="43"/>
      <c r="AB1075" s="43"/>
      <c r="AC1075" s="43"/>
    </row>
    <row r="1076" spans="1:29" ht="12.9" customHeight="1">
      <c r="A1076" s="272">
        <v>45792</v>
      </c>
      <c r="B1076" s="111" t="s">
        <v>3654</v>
      </c>
      <c r="C1076" s="111" t="s">
        <v>3008</v>
      </c>
      <c r="D1076" s="111" t="s">
        <v>2989</v>
      </c>
      <c r="E1076" s="111"/>
      <c r="F1076" s="111">
        <v>1</v>
      </c>
      <c r="G1076" s="111"/>
      <c r="H1076" s="111">
        <v>21</v>
      </c>
      <c r="I1076" s="116">
        <v>1540</v>
      </c>
      <c r="J1076" s="118"/>
      <c r="K1076" s="33"/>
      <c r="L1076" s="44">
        <f t="shared" si="327"/>
        <v>1</v>
      </c>
      <c r="M1076" s="33" t="str">
        <f t="shared" si="322"/>
        <v>45792Container q'ty</v>
      </c>
      <c r="N1076" s="33" t="str">
        <f t="shared" si="323"/>
        <v>45792bulk</v>
      </c>
      <c r="O1076" s="39">
        <v>170</v>
      </c>
      <c r="P1076" s="235" t="s">
        <v>201</v>
      </c>
      <c r="Q1076" s="168" t="s">
        <v>990</v>
      </c>
      <c r="R1076" s="169"/>
      <c r="S1076" s="39"/>
      <c r="T1076" s="119" t="s">
        <v>2979</v>
      </c>
      <c r="U1076" s="258"/>
      <c r="V1076" s="262"/>
      <c r="W1076" s="258">
        <f t="shared" si="326"/>
        <v>0</v>
      </c>
      <c r="X1076" s="45"/>
      <c r="Y1076" s="43"/>
      <c r="Z1076" s="43"/>
      <c r="AA1076" s="43"/>
      <c r="AB1076" s="43"/>
      <c r="AC1076" s="43"/>
    </row>
    <row r="1077" spans="1:29" ht="12.9" customHeight="1">
      <c r="A1077" s="272">
        <v>45792</v>
      </c>
      <c r="B1077" s="111" t="s">
        <v>3654</v>
      </c>
      <c r="C1077" s="111" t="s">
        <v>3009</v>
      </c>
      <c r="D1077" s="111" t="s">
        <v>2990</v>
      </c>
      <c r="E1077" s="111"/>
      <c r="F1077" s="111">
        <v>1</v>
      </c>
      <c r="G1077" s="111"/>
      <c r="H1077" s="111">
        <v>21</v>
      </c>
      <c r="I1077" s="116">
        <v>1540</v>
      </c>
      <c r="J1077" s="118"/>
      <c r="K1077" s="33"/>
      <c r="L1077" s="44">
        <f t="shared" si="327"/>
        <v>1</v>
      </c>
      <c r="M1077" s="33" t="str">
        <f t="shared" si="322"/>
        <v>45792Container q'ty</v>
      </c>
      <c r="N1077" s="33" t="str">
        <f t="shared" si="323"/>
        <v>45792bulk</v>
      </c>
      <c r="O1077" s="39">
        <v>170</v>
      </c>
      <c r="P1077" s="235" t="s">
        <v>201</v>
      </c>
      <c r="Q1077" s="168" t="s">
        <v>990</v>
      </c>
      <c r="R1077" s="169"/>
      <c r="S1077" s="39"/>
      <c r="T1077" s="119" t="s">
        <v>2979</v>
      </c>
      <c r="U1077" s="258"/>
      <c r="V1077" s="262"/>
      <c r="W1077" s="258">
        <f t="shared" si="326"/>
        <v>0</v>
      </c>
      <c r="X1077" s="45"/>
      <c r="Y1077" s="43"/>
      <c r="Z1077" s="43"/>
      <c r="AA1077" s="43"/>
      <c r="AB1077" s="43"/>
      <c r="AC1077" s="43"/>
    </row>
    <row r="1078" spans="1:29" ht="12.9" customHeight="1">
      <c r="A1078" s="272">
        <v>45792</v>
      </c>
      <c r="B1078" s="111" t="s">
        <v>3654</v>
      </c>
      <c r="C1078" s="111" t="s">
        <v>3010</v>
      </c>
      <c r="D1078" s="111" t="s">
        <v>2991</v>
      </c>
      <c r="E1078" s="111"/>
      <c r="F1078" s="111">
        <v>1</v>
      </c>
      <c r="G1078" s="111"/>
      <c r="H1078" s="111">
        <v>21</v>
      </c>
      <c r="I1078" s="116">
        <v>1540</v>
      </c>
      <c r="J1078" s="118"/>
      <c r="K1078" s="33"/>
      <c r="L1078" s="44">
        <f t="shared" si="327"/>
        <v>1</v>
      </c>
      <c r="M1078" s="33" t="str">
        <f t="shared" si="322"/>
        <v>45792Container q'ty</v>
      </c>
      <c r="N1078" s="33" t="str">
        <f t="shared" si="323"/>
        <v>45792bulk</v>
      </c>
      <c r="O1078" s="39">
        <v>170</v>
      </c>
      <c r="P1078" s="235" t="s">
        <v>201</v>
      </c>
      <c r="Q1078" s="168" t="s">
        <v>990</v>
      </c>
      <c r="R1078" s="169"/>
      <c r="S1078" s="39"/>
      <c r="T1078" s="119" t="s">
        <v>2979</v>
      </c>
      <c r="U1078" s="258"/>
      <c r="V1078" s="262"/>
      <c r="W1078" s="258">
        <f t="shared" si="326"/>
        <v>0</v>
      </c>
      <c r="X1078" s="45"/>
      <c r="Y1078" s="43"/>
      <c r="Z1078" s="43"/>
      <c r="AA1078" s="43"/>
      <c r="AB1078" s="43"/>
      <c r="AC1078" s="43"/>
    </row>
    <row r="1079" spans="1:29" ht="12.9" customHeight="1">
      <c r="A1079" s="272">
        <v>45792</v>
      </c>
      <c r="B1079" s="111" t="s">
        <v>242</v>
      </c>
      <c r="C1079" s="111" t="s">
        <v>402</v>
      </c>
      <c r="D1079" s="111"/>
      <c r="E1079" s="111"/>
      <c r="F1079" s="111"/>
      <c r="G1079" s="111">
        <v>1</v>
      </c>
      <c r="H1079" s="111">
        <v>5</v>
      </c>
      <c r="I1079" s="184"/>
      <c r="J1079" s="118">
        <v>5</v>
      </c>
      <c r="K1079" s="33"/>
      <c r="L1079" s="44">
        <f t="shared" si="325"/>
        <v>0</v>
      </c>
      <c r="M1079" s="33" t="str">
        <f t="shared" si="322"/>
        <v>45792Container q'ty</v>
      </c>
      <c r="N1079" s="33" t="str">
        <f t="shared" si="323"/>
        <v xml:space="preserve">45792Pallet </v>
      </c>
      <c r="O1079" s="39">
        <v>5</v>
      </c>
      <c r="P1079" s="33" t="s">
        <v>202</v>
      </c>
      <c r="Q1079" s="168" t="s">
        <v>731</v>
      </c>
      <c r="R1079" s="169"/>
      <c r="S1079" s="39"/>
      <c r="T1079" s="119" t="s">
        <v>2963</v>
      </c>
      <c r="U1079" s="258"/>
      <c r="V1079" s="262"/>
      <c r="W1079" s="258">
        <f t="shared" si="326"/>
        <v>0</v>
      </c>
      <c r="X1079" s="45"/>
      <c r="Y1079" s="43"/>
      <c r="Z1079" s="43"/>
      <c r="AA1079" s="43"/>
      <c r="AB1079" s="43"/>
      <c r="AC1079" s="43"/>
    </row>
    <row r="1080" spans="1:29" ht="12.9" customHeight="1">
      <c r="A1080" s="272">
        <v>45792</v>
      </c>
      <c r="B1080" s="111" t="s">
        <v>242</v>
      </c>
      <c r="C1080" s="111" t="s">
        <v>2367</v>
      </c>
      <c r="D1080" s="111"/>
      <c r="E1080" s="111"/>
      <c r="F1080" s="111"/>
      <c r="G1080" s="111">
        <v>1</v>
      </c>
      <c r="H1080" s="111">
        <v>5</v>
      </c>
      <c r="I1080" s="184"/>
      <c r="J1080" s="118">
        <v>5</v>
      </c>
      <c r="K1080" s="33"/>
      <c r="L1080" s="44">
        <f t="shared" si="325"/>
        <v>0</v>
      </c>
      <c r="M1080" s="33" t="str">
        <f t="shared" si="322"/>
        <v>45792Container q'ty</v>
      </c>
      <c r="N1080" s="33" t="str">
        <f t="shared" si="323"/>
        <v xml:space="preserve">45792Pallet </v>
      </c>
      <c r="O1080" s="39">
        <v>5</v>
      </c>
      <c r="P1080" s="33" t="s">
        <v>202</v>
      </c>
      <c r="Q1080" s="168" t="s">
        <v>733</v>
      </c>
      <c r="R1080" s="169"/>
      <c r="S1080" s="39"/>
      <c r="T1080" s="119" t="s">
        <v>2964</v>
      </c>
      <c r="U1080" s="258"/>
      <c r="V1080" s="262"/>
      <c r="W1080" s="258">
        <f t="shared" si="326"/>
        <v>0</v>
      </c>
      <c r="X1080" s="45"/>
      <c r="Y1080" s="43"/>
      <c r="Z1080" s="43"/>
      <c r="AA1080" s="43"/>
      <c r="AB1080" s="43"/>
      <c r="AC1080" s="43"/>
    </row>
    <row r="1081" spans="1:29" ht="12.9" customHeight="1">
      <c r="A1081" s="272">
        <v>45792</v>
      </c>
      <c r="B1081" s="111" t="s">
        <v>220</v>
      </c>
      <c r="C1081" s="111" t="s">
        <v>3016</v>
      </c>
      <c r="D1081" s="190" t="s">
        <v>3017</v>
      </c>
      <c r="E1081" s="111"/>
      <c r="F1081" s="111">
        <v>1</v>
      </c>
      <c r="G1081" s="111"/>
      <c r="H1081" s="111">
        <v>0</v>
      </c>
      <c r="I1081" s="111"/>
      <c r="J1081" s="118">
        <v>406</v>
      </c>
      <c r="K1081" s="33"/>
      <c r="L1081" s="44">
        <f t="shared" ref="L1081:L1117" si="328">SUM(E1081:F1081)</f>
        <v>1</v>
      </c>
      <c r="M1081" s="33" t="str">
        <f t="shared" si="322"/>
        <v>45792Container q'ty</v>
      </c>
      <c r="N1081" s="33" t="str">
        <f t="shared" si="323"/>
        <v>45792bulk</v>
      </c>
      <c r="O1081" s="39">
        <v>40</v>
      </c>
      <c r="P1081" s="235" t="s">
        <v>201</v>
      </c>
      <c r="Q1081" s="168" t="s">
        <v>221</v>
      </c>
      <c r="R1081" s="169"/>
      <c r="S1081" s="39"/>
      <c r="T1081" s="119" t="s">
        <v>3015</v>
      </c>
      <c r="U1081" s="258">
        <v>3985</v>
      </c>
      <c r="V1081" s="262">
        <v>406</v>
      </c>
      <c r="W1081" s="258">
        <f t="shared" si="326"/>
        <v>9.8152709359605907</v>
      </c>
      <c r="X1081" s="45"/>
      <c r="Y1081" s="43"/>
      <c r="Z1081" s="43"/>
      <c r="AA1081" s="43"/>
      <c r="AB1081" s="43"/>
      <c r="AC1081" s="43"/>
    </row>
    <row r="1082" spans="1:29" ht="12.9" customHeight="1">
      <c r="A1082" s="272">
        <v>45792</v>
      </c>
      <c r="B1082" s="111" t="s">
        <v>220</v>
      </c>
      <c r="C1082" s="111" t="s">
        <v>3016</v>
      </c>
      <c r="D1082" s="190" t="s">
        <v>3017</v>
      </c>
      <c r="E1082" s="111"/>
      <c r="F1082" s="151"/>
      <c r="G1082" s="111"/>
      <c r="H1082" s="111">
        <v>0</v>
      </c>
      <c r="I1082" s="111"/>
      <c r="J1082" s="118">
        <v>7</v>
      </c>
      <c r="K1082" s="33"/>
      <c r="L1082" s="44">
        <f t="shared" si="328"/>
        <v>0</v>
      </c>
      <c r="M1082" s="33" t="str">
        <f t="shared" si="322"/>
        <v>45792Container q'ty</v>
      </c>
      <c r="N1082" s="33" t="str">
        <f t="shared" si="323"/>
        <v>45792bulk</v>
      </c>
      <c r="O1082" s="39">
        <v>40</v>
      </c>
      <c r="P1082" s="235" t="s">
        <v>201</v>
      </c>
      <c r="Q1082" s="168" t="s">
        <v>221</v>
      </c>
      <c r="R1082" s="169"/>
      <c r="S1082" s="39"/>
      <c r="T1082" s="119" t="s">
        <v>3018</v>
      </c>
      <c r="U1082" s="258">
        <v>45</v>
      </c>
      <c r="V1082" s="262">
        <v>7</v>
      </c>
      <c r="W1082" s="258">
        <f t="shared" si="326"/>
        <v>6.4285714285714288</v>
      </c>
      <c r="X1082" s="45"/>
      <c r="Y1082" s="43"/>
      <c r="Z1082" s="43"/>
      <c r="AA1082" s="43"/>
      <c r="AB1082" s="43"/>
      <c r="AC1082" s="43"/>
    </row>
    <row r="1083" spans="1:29" ht="12.9" customHeight="1">
      <c r="A1083" s="272">
        <v>45793</v>
      </c>
      <c r="B1083" s="111" t="s">
        <v>3497</v>
      </c>
      <c r="C1083" s="111" t="s">
        <v>2968</v>
      </c>
      <c r="D1083" s="111" t="s">
        <v>2971</v>
      </c>
      <c r="E1083" s="111"/>
      <c r="F1083" s="111">
        <v>1</v>
      </c>
      <c r="G1083" s="111"/>
      <c r="H1083" s="111">
        <v>18</v>
      </c>
      <c r="I1083" s="111">
        <v>18</v>
      </c>
      <c r="J1083" s="118"/>
      <c r="K1083" s="33"/>
      <c r="L1083" s="44">
        <f t="shared" si="328"/>
        <v>1</v>
      </c>
      <c r="M1083" s="33" t="str">
        <f t="shared" si="322"/>
        <v>45793Container q'ty</v>
      </c>
      <c r="N1083" s="33" t="str">
        <f t="shared" si="323"/>
        <v xml:space="preserve">45793Pallet </v>
      </c>
      <c r="O1083" s="39">
        <v>20</v>
      </c>
      <c r="P1083" s="33" t="s">
        <v>202</v>
      </c>
      <c r="Q1083" s="168" t="s">
        <v>831</v>
      </c>
      <c r="R1083" s="169"/>
      <c r="S1083" s="39"/>
      <c r="T1083" s="119" t="s">
        <v>2967</v>
      </c>
      <c r="U1083" s="258"/>
      <c r="V1083" s="262"/>
      <c r="W1083" s="258">
        <f t="shared" si="326"/>
        <v>0</v>
      </c>
      <c r="X1083" s="45" t="s">
        <v>933</v>
      </c>
      <c r="Y1083" s="43"/>
      <c r="Z1083" s="43"/>
      <c r="AA1083" s="43"/>
      <c r="AB1083" s="43"/>
      <c r="AC1083" s="43"/>
    </row>
    <row r="1084" spans="1:29" ht="12.9" customHeight="1">
      <c r="A1084" s="272">
        <v>45793</v>
      </c>
      <c r="B1084" s="111" t="s">
        <v>3497</v>
      </c>
      <c r="C1084" s="111" t="s">
        <v>2968</v>
      </c>
      <c r="D1084" s="111" t="s">
        <v>2971</v>
      </c>
      <c r="E1084" s="111"/>
      <c r="F1084" s="151"/>
      <c r="G1084" s="111"/>
      <c r="H1084" s="111">
        <v>0</v>
      </c>
      <c r="I1084" s="111">
        <v>8</v>
      </c>
      <c r="J1084" s="118"/>
      <c r="K1084" s="33"/>
      <c r="L1084" s="44">
        <f t="shared" si="328"/>
        <v>0</v>
      </c>
      <c r="M1084" s="33" t="str">
        <f t="shared" si="322"/>
        <v>45793Container q'ty</v>
      </c>
      <c r="N1084" s="33" t="str">
        <f t="shared" si="323"/>
        <v xml:space="preserve">45793Pallet </v>
      </c>
      <c r="O1084" s="39"/>
      <c r="P1084" s="33" t="s">
        <v>202</v>
      </c>
      <c r="Q1084" s="168" t="s">
        <v>1264</v>
      </c>
      <c r="R1084" s="169"/>
      <c r="S1084" s="39"/>
      <c r="T1084" s="119" t="s">
        <v>2967</v>
      </c>
      <c r="U1084" s="258"/>
      <c r="V1084" s="262"/>
      <c r="W1084" s="258">
        <f t="shared" si="326"/>
        <v>0</v>
      </c>
      <c r="X1084" s="45"/>
      <c r="Y1084" s="43"/>
      <c r="Z1084" s="43"/>
      <c r="AA1084" s="43"/>
      <c r="AB1084" s="43"/>
      <c r="AC1084" s="43"/>
    </row>
    <row r="1085" spans="1:29" ht="12.9" customHeight="1">
      <c r="A1085" s="272">
        <v>45793</v>
      </c>
      <c r="B1085" s="111" t="s">
        <v>3497</v>
      </c>
      <c r="C1085" s="111" t="s">
        <v>2969</v>
      </c>
      <c r="D1085" s="111" t="s">
        <v>2972</v>
      </c>
      <c r="E1085" s="111"/>
      <c r="F1085" s="111">
        <v>1</v>
      </c>
      <c r="G1085" s="111"/>
      <c r="H1085" s="111">
        <v>18</v>
      </c>
      <c r="I1085" s="111">
        <v>18</v>
      </c>
      <c r="J1085" s="118"/>
      <c r="K1085" s="33"/>
      <c r="L1085" s="44">
        <f t="shared" si="328"/>
        <v>1</v>
      </c>
      <c r="M1085" s="33" t="str">
        <f t="shared" si="322"/>
        <v>45793Container q'ty</v>
      </c>
      <c r="N1085" s="33" t="str">
        <f t="shared" si="323"/>
        <v xml:space="preserve">45793Pallet </v>
      </c>
      <c r="O1085" s="39">
        <v>20</v>
      </c>
      <c r="P1085" s="33" t="s">
        <v>202</v>
      </c>
      <c r="Q1085" s="168" t="s">
        <v>1113</v>
      </c>
      <c r="R1085" s="169"/>
      <c r="S1085" s="39"/>
      <c r="T1085" s="119" t="s">
        <v>2967</v>
      </c>
      <c r="U1085" s="258"/>
      <c r="V1085" s="262"/>
      <c r="W1085" s="258">
        <f t="shared" si="326"/>
        <v>0</v>
      </c>
      <c r="X1085" s="45"/>
      <c r="Y1085" s="43"/>
      <c r="Z1085" s="43"/>
      <c r="AA1085" s="43"/>
      <c r="AB1085" s="43"/>
      <c r="AC1085" s="43"/>
    </row>
    <row r="1086" spans="1:29" ht="12.9" customHeight="1">
      <c r="A1086" s="272">
        <v>45793</v>
      </c>
      <c r="B1086" s="111" t="s">
        <v>3497</v>
      </c>
      <c r="C1086" s="111" t="s">
        <v>2969</v>
      </c>
      <c r="D1086" s="111" t="s">
        <v>2972</v>
      </c>
      <c r="E1086" s="111"/>
      <c r="F1086" s="151"/>
      <c r="G1086" s="111"/>
      <c r="H1086" s="111">
        <v>0</v>
      </c>
      <c r="I1086" s="111">
        <v>16</v>
      </c>
      <c r="J1086" s="118"/>
      <c r="K1086" s="33"/>
      <c r="L1086" s="44">
        <f t="shared" si="328"/>
        <v>0</v>
      </c>
      <c r="M1086" s="33" t="str">
        <f t="shared" si="322"/>
        <v>45793Container q'ty</v>
      </c>
      <c r="N1086" s="33" t="str">
        <f t="shared" si="323"/>
        <v xml:space="preserve">45793Pallet </v>
      </c>
      <c r="O1086" s="39"/>
      <c r="P1086" s="33" t="s">
        <v>202</v>
      </c>
      <c r="Q1086" s="168" t="s">
        <v>1204</v>
      </c>
      <c r="R1086" s="169"/>
      <c r="S1086" s="39"/>
      <c r="T1086" s="119" t="s">
        <v>2967</v>
      </c>
      <c r="U1086" s="258"/>
      <c r="V1086" s="262"/>
      <c r="W1086" s="258">
        <f t="shared" si="326"/>
        <v>0</v>
      </c>
      <c r="X1086" s="45"/>
      <c r="Y1086" s="43"/>
      <c r="Z1086" s="43"/>
      <c r="AA1086" s="43"/>
      <c r="AB1086" s="43"/>
      <c r="AC1086" s="43"/>
    </row>
    <row r="1087" spans="1:29" ht="12.9" customHeight="1">
      <c r="A1087" s="272">
        <v>45793</v>
      </c>
      <c r="B1087" s="111" t="s">
        <v>3497</v>
      </c>
      <c r="C1087" s="111" t="s">
        <v>2970</v>
      </c>
      <c r="D1087" s="111" t="s">
        <v>2973</v>
      </c>
      <c r="E1087" s="111"/>
      <c r="F1087" s="111">
        <v>1</v>
      </c>
      <c r="G1087" s="111"/>
      <c r="H1087" s="111">
        <v>18</v>
      </c>
      <c r="I1087" s="111">
        <v>18</v>
      </c>
      <c r="J1087" s="118"/>
      <c r="K1087" s="33"/>
      <c r="L1087" s="44">
        <f t="shared" si="328"/>
        <v>1</v>
      </c>
      <c r="M1087" s="33" t="str">
        <f t="shared" si="322"/>
        <v>45793Container q'ty</v>
      </c>
      <c r="N1087" s="33" t="str">
        <f t="shared" si="323"/>
        <v xml:space="preserve">45793Pallet </v>
      </c>
      <c r="O1087" s="39">
        <v>20</v>
      </c>
      <c r="P1087" s="33" t="s">
        <v>202</v>
      </c>
      <c r="Q1087" s="168" t="s">
        <v>1113</v>
      </c>
      <c r="R1087" s="169"/>
      <c r="S1087" s="39"/>
      <c r="T1087" s="119" t="s">
        <v>2967</v>
      </c>
      <c r="U1087" s="258"/>
      <c r="V1087" s="262"/>
      <c r="W1087" s="258">
        <f t="shared" si="326"/>
        <v>0</v>
      </c>
      <c r="X1087" s="45"/>
      <c r="Y1087" s="281"/>
      <c r="Z1087" s="43"/>
      <c r="AA1087" s="43"/>
      <c r="AB1087" s="43"/>
      <c r="AC1087" s="43"/>
    </row>
    <row r="1088" spans="1:29" ht="12.9" customHeight="1">
      <c r="A1088" s="272">
        <v>45793</v>
      </c>
      <c r="B1088" s="111" t="s">
        <v>3499</v>
      </c>
      <c r="C1088" s="111" t="s">
        <v>2993</v>
      </c>
      <c r="D1088" s="111" t="s">
        <v>2994</v>
      </c>
      <c r="E1088" s="111"/>
      <c r="F1088" s="111">
        <v>1</v>
      </c>
      <c r="G1088" s="111"/>
      <c r="H1088" s="111">
        <v>18</v>
      </c>
      <c r="I1088" s="111">
        <v>18</v>
      </c>
      <c r="J1088" s="118"/>
      <c r="K1088" s="33"/>
      <c r="L1088" s="44">
        <f t="shared" si="328"/>
        <v>1</v>
      </c>
      <c r="M1088" s="33" t="str">
        <f t="shared" si="322"/>
        <v>45793Container q'ty</v>
      </c>
      <c r="N1088" s="33" t="str">
        <f t="shared" si="323"/>
        <v xml:space="preserve">45793Pallet </v>
      </c>
      <c r="O1088" s="39">
        <v>20</v>
      </c>
      <c r="P1088" s="33" t="s">
        <v>202</v>
      </c>
      <c r="Q1088" s="168" t="s">
        <v>831</v>
      </c>
      <c r="R1088" s="169"/>
      <c r="S1088" s="39"/>
      <c r="T1088" s="119" t="s">
        <v>2992</v>
      </c>
      <c r="U1088" s="258"/>
      <c r="V1088" s="262"/>
      <c r="W1088" s="258">
        <f t="shared" si="326"/>
        <v>0</v>
      </c>
      <c r="X1088" s="45" t="s">
        <v>2082</v>
      </c>
      <c r="Y1088" s="43"/>
      <c r="Z1088" s="43"/>
      <c r="AA1088" s="43"/>
      <c r="AB1088" s="43"/>
      <c r="AC1088" s="43"/>
    </row>
    <row r="1089" spans="1:29" ht="12.9" customHeight="1">
      <c r="A1089" s="272">
        <v>45793</v>
      </c>
      <c r="B1089" s="111" t="s">
        <v>3499</v>
      </c>
      <c r="C1089" s="111" t="s">
        <v>2993</v>
      </c>
      <c r="D1089" s="111" t="s">
        <v>2994</v>
      </c>
      <c r="E1089" s="111"/>
      <c r="F1089" s="151"/>
      <c r="G1089" s="111"/>
      <c r="H1089" s="111">
        <v>0</v>
      </c>
      <c r="I1089" s="111">
        <v>4</v>
      </c>
      <c r="J1089" s="118"/>
      <c r="K1089" s="33"/>
      <c r="L1089" s="44">
        <f t="shared" si="328"/>
        <v>0</v>
      </c>
      <c r="M1089" s="33" t="str">
        <f t="shared" si="322"/>
        <v>45793Container q'ty</v>
      </c>
      <c r="N1089" s="33" t="str">
        <f t="shared" si="323"/>
        <v xml:space="preserve">45793Pallet </v>
      </c>
      <c r="O1089" s="39"/>
      <c r="P1089" s="33" t="s">
        <v>202</v>
      </c>
      <c r="Q1089" s="168" t="s">
        <v>1264</v>
      </c>
      <c r="R1089" s="169"/>
      <c r="S1089" s="39"/>
      <c r="T1089" s="119" t="s">
        <v>2992</v>
      </c>
      <c r="U1089" s="258"/>
      <c r="V1089" s="262"/>
      <c r="W1089" s="258">
        <f t="shared" si="326"/>
        <v>0</v>
      </c>
      <c r="X1089" s="45"/>
      <c r="Y1089" s="43"/>
      <c r="Z1089" s="43"/>
      <c r="AA1089" s="43"/>
      <c r="AB1089" s="43"/>
      <c r="AC1089" s="43"/>
    </row>
    <row r="1090" spans="1:29" ht="12.9" customHeight="1">
      <c r="A1090" s="272">
        <v>45793</v>
      </c>
      <c r="B1090" s="111" t="s">
        <v>244</v>
      </c>
      <c r="C1090" s="111" t="s">
        <v>3043</v>
      </c>
      <c r="D1090" s="111" t="s">
        <v>2950</v>
      </c>
      <c r="E1090" s="111"/>
      <c r="F1090" s="111">
        <v>1</v>
      </c>
      <c r="G1090" s="111"/>
      <c r="H1090" s="111">
        <v>18</v>
      </c>
      <c r="I1090" s="116">
        <v>1540</v>
      </c>
      <c r="J1090" s="118"/>
      <c r="K1090" s="33"/>
      <c r="L1090" s="44">
        <f t="shared" si="328"/>
        <v>1</v>
      </c>
      <c r="M1090" s="33" t="str">
        <f t="shared" si="322"/>
        <v>45793Container q'ty</v>
      </c>
      <c r="N1090" s="33" t="str">
        <f t="shared" si="323"/>
        <v>45793bulk</v>
      </c>
      <c r="O1090" s="39">
        <v>20</v>
      </c>
      <c r="P1090" s="235" t="s">
        <v>201</v>
      </c>
      <c r="Q1090" s="168" t="s">
        <v>3042</v>
      </c>
      <c r="R1090" s="169"/>
      <c r="S1090" s="39"/>
      <c r="T1090" s="119" t="s">
        <v>2942</v>
      </c>
      <c r="U1090" s="258">
        <v>233618</v>
      </c>
      <c r="V1090" s="262">
        <v>15400</v>
      </c>
      <c r="W1090" s="258">
        <f t="shared" si="326"/>
        <v>15.17</v>
      </c>
      <c r="X1090" s="45" t="s">
        <v>991</v>
      </c>
      <c r="Y1090" s="43"/>
      <c r="Z1090" s="43"/>
      <c r="AA1090" s="43"/>
      <c r="AB1090" s="43"/>
      <c r="AC1090" s="43"/>
    </row>
    <row r="1091" spans="1:29" ht="12.9" customHeight="1">
      <c r="A1091" s="272">
        <v>45793</v>
      </c>
      <c r="B1091" s="111" t="s">
        <v>244</v>
      </c>
      <c r="C1091" s="111" t="s">
        <v>3044</v>
      </c>
      <c r="D1091" s="111" t="s">
        <v>2951</v>
      </c>
      <c r="E1091" s="111"/>
      <c r="F1091" s="111">
        <v>1</v>
      </c>
      <c r="G1091" s="111"/>
      <c r="H1091" s="111">
        <v>18</v>
      </c>
      <c r="I1091" s="116">
        <v>1540</v>
      </c>
      <c r="J1091" s="118"/>
      <c r="K1091" s="33"/>
      <c r="L1091" s="44">
        <f t="shared" si="328"/>
        <v>1</v>
      </c>
      <c r="M1091" s="33" t="str">
        <f t="shared" si="322"/>
        <v>45793Container q'ty</v>
      </c>
      <c r="N1091" s="33" t="str">
        <f t="shared" si="323"/>
        <v>45793bulk</v>
      </c>
      <c r="O1091" s="39">
        <v>20</v>
      </c>
      <c r="P1091" s="235" t="s">
        <v>201</v>
      </c>
      <c r="Q1091" s="168" t="s">
        <v>3042</v>
      </c>
      <c r="R1091" s="169"/>
      <c r="S1091" s="39"/>
      <c r="T1091" s="119" t="s">
        <v>2942</v>
      </c>
      <c r="U1091" s="258"/>
      <c r="V1091" s="262"/>
      <c r="W1091" s="258">
        <f t="shared" si="326"/>
        <v>0</v>
      </c>
      <c r="X1091" s="45" t="s">
        <v>2795</v>
      </c>
      <c r="Y1091" s="43"/>
      <c r="Z1091" s="43"/>
      <c r="AA1091" s="43"/>
      <c r="AB1091" s="43"/>
      <c r="AC1091" s="43"/>
    </row>
    <row r="1092" spans="1:29" ht="12.9" customHeight="1">
      <c r="A1092" s="272">
        <v>45793</v>
      </c>
      <c r="B1092" s="111" t="s">
        <v>244</v>
      </c>
      <c r="C1092" s="111" t="s">
        <v>2943</v>
      </c>
      <c r="D1092" s="111" t="s">
        <v>2952</v>
      </c>
      <c r="E1092" s="111"/>
      <c r="F1092" s="111">
        <v>1</v>
      </c>
      <c r="G1092" s="111"/>
      <c r="H1092" s="111">
        <v>18</v>
      </c>
      <c r="I1092" s="116">
        <v>1540</v>
      </c>
      <c r="J1092" s="118"/>
      <c r="K1092" s="33"/>
      <c r="L1092" s="44">
        <f t="shared" si="328"/>
        <v>1</v>
      </c>
      <c r="M1092" s="33" t="str">
        <f t="shared" si="322"/>
        <v>45793Container q'ty</v>
      </c>
      <c r="N1092" s="33" t="str">
        <f t="shared" si="323"/>
        <v>45793bulk</v>
      </c>
      <c r="O1092" s="39">
        <v>20</v>
      </c>
      <c r="P1092" s="235" t="s">
        <v>201</v>
      </c>
      <c r="Q1092" s="168" t="s">
        <v>3042</v>
      </c>
      <c r="R1092" s="169"/>
      <c r="S1092" s="39"/>
      <c r="T1092" s="119" t="s">
        <v>2942</v>
      </c>
      <c r="U1092" s="258"/>
      <c r="V1092" s="262"/>
      <c r="W1092" s="258">
        <f t="shared" si="326"/>
        <v>0</v>
      </c>
      <c r="X1092" s="45" t="s">
        <v>2564</v>
      </c>
      <c r="Y1092" s="43"/>
      <c r="Z1092" s="43"/>
      <c r="AA1092" s="43"/>
      <c r="AB1092" s="43"/>
      <c r="AC1092" s="43"/>
    </row>
    <row r="1093" spans="1:29" ht="12.9" customHeight="1">
      <c r="A1093" s="272">
        <v>45793</v>
      </c>
      <c r="B1093" s="111" t="s">
        <v>244</v>
      </c>
      <c r="C1093" s="111" t="s">
        <v>2944</v>
      </c>
      <c r="D1093" s="111" t="s">
        <v>2953</v>
      </c>
      <c r="E1093" s="111"/>
      <c r="F1093" s="111">
        <v>1</v>
      </c>
      <c r="G1093" s="111"/>
      <c r="H1093" s="111">
        <v>19</v>
      </c>
      <c r="I1093" s="116">
        <v>1540</v>
      </c>
      <c r="J1093" s="118"/>
      <c r="K1093" s="33"/>
      <c r="L1093" s="44">
        <f t="shared" si="328"/>
        <v>1</v>
      </c>
      <c r="M1093" s="33" t="str">
        <f t="shared" si="322"/>
        <v>45793Container q'ty</v>
      </c>
      <c r="N1093" s="33" t="str">
        <f t="shared" si="323"/>
        <v>45793bulk</v>
      </c>
      <c r="O1093" s="39">
        <v>20</v>
      </c>
      <c r="P1093" s="235" t="s">
        <v>201</v>
      </c>
      <c r="Q1093" s="168" t="s">
        <v>3042</v>
      </c>
      <c r="R1093" s="169"/>
      <c r="S1093" s="39"/>
      <c r="T1093" s="119" t="s">
        <v>2942</v>
      </c>
      <c r="U1093" s="258"/>
      <c r="V1093" s="262"/>
      <c r="W1093" s="258">
        <f t="shared" si="326"/>
        <v>0</v>
      </c>
      <c r="X1093" s="45" t="s">
        <v>2871</v>
      </c>
      <c r="Y1093" s="43"/>
      <c r="Z1093" s="43"/>
      <c r="AA1093" s="43"/>
      <c r="AB1093" s="43"/>
      <c r="AC1093" s="43"/>
    </row>
    <row r="1094" spans="1:29" ht="12.9" customHeight="1">
      <c r="A1094" s="272">
        <v>45793</v>
      </c>
      <c r="B1094" s="111" t="s">
        <v>244</v>
      </c>
      <c r="C1094" s="111" t="s">
        <v>2945</v>
      </c>
      <c r="D1094" s="111" t="s">
        <v>2954</v>
      </c>
      <c r="E1094" s="111"/>
      <c r="F1094" s="111">
        <v>1</v>
      </c>
      <c r="G1094" s="111"/>
      <c r="H1094" s="111">
        <v>19</v>
      </c>
      <c r="I1094" s="116">
        <v>1540</v>
      </c>
      <c r="J1094" s="118"/>
      <c r="K1094" s="33"/>
      <c r="L1094" s="44">
        <f t="shared" si="328"/>
        <v>1</v>
      </c>
      <c r="M1094" s="33" t="str">
        <f t="shared" si="322"/>
        <v>45793Container q'ty</v>
      </c>
      <c r="N1094" s="33" t="str">
        <f t="shared" si="323"/>
        <v>45793bulk</v>
      </c>
      <c r="O1094" s="39">
        <v>20</v>
      </c>
      <c r="P1094" s="235" t="s">
        <v>201</v>
      </c>
      <c r="Q1094" s="168" t="s">
        <v>3042</v>
      </c>
      <c r="R1094" s="169"/>
      <c r="S1094" s="39"/>
      <c r="T1094" s="119" t="s">
        <v>2942</v>
      </c>
      <c r="U1094" s="258"/>
      <c r="V1094" s="262"/>
      <c r="W1094" s="258">
        <f t="shared" si="326"/>
        <v>0</v>
      </c>
      <c r="X1094" s="45" t="s">
        <v>2869</v>
      </c>
      <c r="Y1094" s="43"/>
      <c r="Z1094" s="43"/>
      <c r="AA1094" s="43"/>
      <c r="AB1094" s="43"/>
      <c r="AC1094" s="43"/>
    </row>
    <row r="1095" spans="1:29" ht="12.9" customHeight="1">
      <c r="A1095" s="272">
        <v>45796</v>
      </c>
      <c r="B1095" s="111" t="s">
        <v>195</v>
      </c>
      <c r="C1095" s="111" t="s">
        <v>3088</v>
      </c>
      <c r="D1095" s="111" t="s">
        <v>3047</v>
      </c>
      <c r="E1095" s="111">
        <v>1</v>
      </c>
      <c r="F1095" s="111"/>
      <c r="G1095" s="111"/>
      <c r="H1095" s="111">
        <v>10</v>
      </c>
      <c r="I1095" s="111">
        <v>10</v>
      </c>
      <c r="J1095" s="118"/>
      <c r="K1095" s="33"/>
      <c r="L1095" s="44">
        <f t="shared" si="328"/>
        <v>1</v>
      </c>
      <c r="M1095" s="33" t="str">
        <f t="shared" si="322"/>
        <v>45796Container q'ty</v>
      </c>
      <c r="N1095" s="33" t="str">
        <f t="shared" si="323"/>
        <v xml:space="preserve">45796Pallet </v>
      </c>
      <c r="O1095" s="39">
        <v>40</v>
      </c>
      <c r="P1095" s="33" t="s">
        <v>202</v>
      </c>
      <c r="Q1095" s="168" t="s">
        <v>3049</v>
      </c>
      <c r="R1095" s="169"/>
      <c r="S1095" s="39"/>
      <c r="T1095" s="119" t="s">
        <v>3052</v>
      </c>
      <c r="U1095" s="258"/>
      <c r="V1095" s="262"/>
      <c r="W1095" s="258">
        <f t="shared" si="326"/>
        <v>0</v>
      </c>
      <c r="X1095" s="45"/>
      <c r="Y1095" s="43"/>
      <c r="Z1095" s="43"/>
      <c r="AA1095" s="43"/>
      <c r="AB1095" s="43"/>
      <c r="AC1095" s="43"/>
    </row>
    <row r="1096" spans="1:29" ht="12.9" customHeight="1">
      <c r="A1096" s="272">
        <v>45796</v>
      </c>
      <c r="B1096" s="111" t="s">
        <v>3051</v>
      </c>
      <c r="C1096" s="111" t="s">
        <v>3088</v>
      </c>
      <c r="D1096" s="111" t="s">
        <v>3048</v>
      </c>
      <c r="E1096" s="151"/>
      <c r="F1096" s="111"/>
      <c r="G1096" s="111"/>
      <c r="H1096" s="111">
        <v>10</v>
      </c>
      <c r="I1096" s="111">
        <v>10</v>
      </c>
      <c r="J1096" s="118"/>
      <c r="K1096" s="33"/>
      <c r="L1096" s="44">
        <f t="shared" si="328"/>
        <v>0</v>
      </c>
      <c r="M1096" s="33" t="str">
        <f t="shared" si="322"/>
        <v>45796Container q'ty</v>
      </c>
      <c r="N1096" s="33" t="str">
        <f t="shared" si="323"/>
        <v xml:space="preserve">45796Pallet </v>
      </c>
      <c r="O1096" s="39"/>
      <c r="P1096" s="33" t="s">
        <v>202</v>
      </c>
      <c r="Q1096" s="168" t="s">
        <v>3050</v>
      </c>
      <c r="R1096" s="169"/>
      <c r="S1096" s="39"/>
      <c r="T1096" s="119" t="s">
        <v>3052</v>
      </c>
      <c r="U1096" s="258"/>
      <c r="V1096" s="262"/>
      <c r="W1096" s="258">
        <f t="shared" si="326"/>
        <v>0</v>
      </c>
      <c r="X1096" s="45"/>
      <c r="Y1096" s="43"/>
      <c r="Z1096" s="43"/>
      <c r="AA1096" s="43"/>
      <c r="AB1096" s="43"/>
      <c r="AC1096" s="43"/>
    </row>
    <row r="1097" spans="1:29" ht="12.9" customHeight="1">
      <c r="A1097" s="272">
        <v>45796</v>
      </c>
      <c r="B1097" s="111" t="s">
        <v>3051</v>
      </c>
      <c r="C1097" s="111" t="s">
        <v>3095</v>
      </c>
      <c r="D1097" s="111" t="s">
        <v>3055</v>
      </c>
      <c r="E1097" s="111"/>
      <c r="F1097" s="111">
        <v>1</v>
      </c>
      <c r="G1097" s="111"/>
      <c r="H1097" s="111">
        <v>20</v>
      </c>
      <c r="I1097" s="111">
        <v>20</v>
      </c>
      <c r="J1097" s="118"/>
      <c r="K1097" s="33"/>
      <c r="L1097" s="44">
        <f t="shared" si="328"/>
        <v>1</v>
      </c>
      <c r="M1097" s="33" t="str">
        <f t="shared" si="322"/>
        <v>45796Container q'ty</v>
      </c>
      <c r="N1097" s="33" t="str">
        <f t="shared" si="323"/>
        <v xml:space="preserve">45796Pallet </v>
      </c>
      <c r="O1097" s="39">
        <v>20</v>
      </c>
      <c r="P1097" s="33" t="s">
        <v>202</v>
      </c>
      <c r="Q1097" s="168" t="s">
        <v>3059</v>
      </c>
      <c r="R1097" s="169"/>
      <c r="S1097" s="39"/>
      <c r="T1097" s="119" t="s">
        <v>3060</v>
      </c>
      <c r="U1097" s="258"/>
      <c r="V1097" s="262"/>
      <c r="W1097" s="258">
        <f t="shared" si="326"/>
        <v>0</v>
      </c>
      <c r="X1097" s="45"/>
      <c r="Y1097" s="43"/>
      <c r="Z1097" s="43"/>
      <c r="AA1097" s="43"/>
      <c r="AB1097" s="43"/>
      <c r="AC1097" s="43"/>
    </row>
    <row r="1098" spans="1:29" ht="12.9" customHeight="1">
      <c r="A1098" s="272">
        <v>45796</v>
      </c>
      <c r="B1098" s="111" t="s">
        <v>3051</v>
      </c>
      <c r="C1098" s="111" t="s">
        <v>3096</v>
      </c>
      <c r="D1098" s="111" t="s">
        <v>3056</v>
      </c>
      <c r="E1098" s="111"/>
      <c r="F1098" s="111">
        <v>1</v>
      </c>
      <c r="G1098" s="111"/>
      <c r="H1098" s="111">
        <v>20</v>
      </c>
      <c r="I1098" s="111">
        <v>20</v>
      </c>
      <c r="J1098" s="118"/>
      <c r="K1098" s="33"/>
      <c r="L1098" s="44">
        <f t="shared" si="328"/>
        <v>1</v>
      </c>
      <c r="M1098" s="33" t="str">
        <f t="shared" si="322"/>
        <v>45796Container q'ty</v>
      </c>
      <c r="N1098" s="33" t="str">
        <f t="shared" si="323"/>
        <v xml:space="preserve">45796Pallet </v>
      </c>
      <c r="O1098" s="39">
        <v>20</v>
      </c>
      <c r="P1098" s="33" t="s">
        <v>202</v>
      </c>
      <c r="Q1098" s="168" t="s">
        <v>3059</v>
      </c>
      <c r="R1098" s="169"/>
      <c r="S1098" s="39"/>
      <c r="T1098" s="119" t="s">
        <v>3060</v>
      </c>
      <c r="U1098" s="258"/>
      <c r="V1098" s="262"/>
      <c r="W1098" s="258">
        <f t="shared" si="326"/>
        <v>0</v>
      </c>
      <c r="X1098" s="45"/>
      <c r="Y1098" s="43"/>
      <c r="Z1098" s="43"/>
      <c r="AA1098" s="43"/>
      <c r="AB1098" s="43"/>
      <c r="AC1098" s="43"/>
    </row>
    <row r="1099" spans="1:29" ht="12.9" customHeight="1">
      <c r="A1099" s="272">
        <v>45796</v>
      </c>
      <c r="B1099" s="111" t="s">
        <v>244</v>
      </c>
      <c r="C1099" s="296" t="s">
        <v>3045</v>
      </c>
      <c r="D1099" s="111" t="s">
        <v>2957</v>
      </c>
      <c r="E1099" s="111"/>
      <c r="F1099" s="111">
        <v>1</v>
      </c>
      <c r="G1099" s="111"/>
      <c r="H1099" s="111">
        <v>7</v>
      </c>
      <c r="I1099" s="116">
        <v>550</v>
      </c>
      <c r="J1099" s="118"/>
      <c r="K1099" s="33"/>
      <c r="L1099" s="44">
        <f t="shared" si="328"/>
        <v>1</v>
      </c>
      <c r="M1099" s="33" t="str">
        <f t="shared" ref="M1099:M1104" si="329">A1099&amp;$O$1</f>
        <v>45796Container q'ty</v>
      </c>
      <c r="N1099" s="33" t="str">
        <f t="shared" ref="N1099:N1104" si="330">A1099&amp;P1099</f>
        <v>45796bulk</v>
      </c>
      <c r="O1099" s="39">
        <v>20</v>
      </c>
      <c r="P1099" s="235" t="s">
        <v>201</v>
      </c>
      <c r="Q1099" s="168" t="s">
        <v>3042</v>
      </c>
      <c r="R1099" s="169"/>
      <c r="S1099" s="39"/>
      <c r="T1099" s="119" t="s">
        <v>2942</v>
      </c>
      <c r="U1099" s="258"/>
      <c r="V1099" s="262"/>
      <c r="W1099" s="258">
        <f t="shared" ref="W1099:W1104" si="331">IFERROR(U1099/V1099,0)</f>
        <v>0</v>
      </c>
      <c r="X1099" s="45"/>
      <c r="Y1099" s="43"/>
      <c r="Z1099" s="43"/>
      <c r="AA1099" s="43"/>
      <c r="AB1099" s="43"/>
      <c r="AC1099" s="43"/>
    </row>
    <row r="1100" spans="1:29" ht="12.9" customHeight="1">
      <c r="A1100" s="272">
        <v>45796</v>
      </c>
      <c r="B1100" s="111" t="s">
        <v>244</v>
      </c>
      <c r="C1100" s="296" t="s">
        <v>3045</v>
      </c>
      <c r="D1100" s="111" t="s">
        <v>2957</v>
      </c>
      <c r="E1100" s="111"/>
      <c r="F1100" s="151"/>
      <c r="G1100" s="111"/>
      <c r="H1100" s="111">
        <v>11</v>
      </c>
      <c r="I1100" s="116">
        <v>990</v>
      </c>
      <c r="J1100" s="118"/>
      <c r="K1100" s="33"/>
      <c r="L1100" s="44">
        <f t="shared" si="328"/>
        <v>0</v>
      </c>
      <c r="M1100" s="33" t="str">
        <f t="shared" si="329"/>
        <v>45796Container q'ty</v>
      </c>
      <c r="N1100" s="33" t="str">
        <f t="shared" si="330"/>
        <v>45796bulk</v>
      </c>
      <c r="O1100" s="39">
        <v>20</v>
      </c>
      <c r="P1100" s="235" t="s">
        <v>201</v>
      </c>
      <c r="Q1100" s="168" t="s">
        <v>3128</v>
      </c>
      <c r="R1100" s="169"/>
      <c r="S1100" s="39"/>
      <c r="T1100" s="119" t="s">
        <v>2942</v>
      </c>
      <c r="U1100" s="258"/>
      <c r="V1100" s="262"/>
      <c r="W1100" s="258">
        <f t="shared" si="331"/>
        <v>0</v>
      </c>
      <c r="X1100" s="45"/>
      <c r="Y1100" s="43"/>
      <c r="Z1100" s="43"/>
      <c r="AA1100" s="43"/>
      <c r="AB1100" s="43"/>
      <c r="AC1100" s="43"/>
    </row>
    <row r="1101" spans="1:29" ht="12.9" customHeight="1">
      <c r="A1101" s="272">
        <v>45796</v>
      </c>
      <c r="B1101" s="111" t="s">
        <v>244</v>
      </c>
      <c r="C1101" s="111" t="s">
        <v>2946</v>
      </c>
      <c r="D1101" s="111" t="s">
        <v>2955</v>
      </c>
      <c r="E1101" s="111"/>
      <c r="F1101" s="111">
        <v>1</v>
      </c>
      <c r="G1101" s="111"/>
      <c r="H1101" s="111">
        <v>18</v>
      </c>
      <c r="I1101" s="116">
        <v>1540</v>
      </c>
      <c r="J1101" s="118"/>
      <c r="K1101" s="33"/>
      <c r="L1101" s="44">
        <f t="shared" si="328"/>
        <v>1</v>
      </c>
      <c r="M1101" s="33" t="str">
        <f t="shared" si="329"/>
        <v>45796Container q'ty</v>
      </c>
      <c r="N1101" s="33" t="str">
        <f t="shared" si="330"/>
        <v>45796bulk</v>
      </c>
      <c r="O1101" s="39">
        <v>20</v>
      </c>
      <c r="P1101" s="235" t="s">
        <v>201</v>
      </c>
      <c r="Q1101" s="168" t="s">
        <v>3128</v>
      </c>
      <c r="R1101" s="169"/>
      <c r="S1101" s="39"/>
      <c r="T1101" s="119" t="s">
        <v>2942</v>
      </c>
      <c r="U1101" s="258"/>
      <c r="V1101" s="262"/>
      <c r="W1101" s="258">
        <f t="shared" si="331"/>
        <v>0</v>
      </c>
      <c r="X1101" s="45" t="s">
        <v>2870</v>
      </c>
      <c r="Y1101" s="43"/>
      <c r="Z1101" s="43"/>
      <c r="AA1101" s="43"/>
      <c r="AB1101" s="43"/>
      <c r="AC1101" s="43"/>
    </row>
    <row r="1102" spans="1:29" ht="12.9" customHeight="1">
      <c r="A1102" s="272">
        <v>45796</v>
      </c>
      <c r="B1102" s="111" t="s">
        <v>244</v>
      </c>
      <c r="C1102" s="111" t="s">
        <v>2947</v>
      </c>
      <c r="D1102" s="111" t="s">
        <v>2956</v>
      </c>
      <c r="E1102" s="111"/>
      <c r="F1102" s="111">
        <v>1</v>
      </c>
      <c r="G1102" s="111"/>
      <c r="H1102" s="111">
        <v>19</v>
      </c>
      <c r="I1102" s="116">
        <v>1540</v>
      </c>
      <c r="J1102" s="118"/>
      <c r="K1102" s="33"/>
      <c r="L1102" s="44">
        <f t="shared" si="328"/>
        <v>1</v>
      </c>
      <c r="M1102" s="33" t="str">
        <f t="shared" si="329"/>
        <v>45796Container q'ty</v>
      </c>
      <c r="N1102" s="33" t="str">
        <f t="shared" si="330"/>
        <v>45796bulk</v>
      </c>
      <c r="O1102" s="39">
        <v>20</v>
      </c>
      <c r="P1102" s="235" t="s">
        <v>201</v>
      </c>
      <c r="Q1102" s="168" t="s">
        <v>3128</v>
      </c>
      <c r="R1102" s="169"/>
      <c r="S1102" s="39"/>
      <c r="T1102" s="119" t="s">
        <v>2942</v>
      </c>
      <c r="U1102" s="258"/>
      <c r="V1102" s="262"/>
      <c r="W1102" s="258">
        <f t="shared" si="331"/>
        <v>0</v>
      </c>
      <c r="X1102" s="45"/>
      <c r="Y1102" s="43"/>
      <c r="Z1102" s="43"/>
      <c r="AA1102" s="43"/>
      <c r="AB1102" s="43"/>
      <c r="AC1102" s="43"/>
    </row>
    <row r="1103" spans="1:29" ht="12.9" customHeight="1">
      <c r="A1103" s="272">
        <v>45796</v>
      </c>
      <c r="B1103" s="111" t="s">
        <v>244</v>
      </c>
      <c r="C1103" s="111" t="s">
        <v>2948</v>
      </c>
      <c r="D1103" s="111" t="s">
        <v>2958</v>
      </c>
      <c r="E1103" s="111"/>
      <c r="F1103" s="111">
        <v>1</v>
      </c>
      <c r="G1103" s="111"/>
      <c r="H1103" s="111">
        <v>19</v>
      </c>
      <c r="I1103" s="116">
        <v>1540</v>
      </c>
      <c r="J1103" s="118"/>
      <c r="K1103" s="33"/>
      <c r="L1103" s="44">
        <f t="shared" si="328"/>
        <v>1</v>
      </c>
      <c r="M1103" s="33" t="str">
        <f t="shared" si="329"/>
        <v>45796Container q'ty</v>
      </c>
      <c r="N1103" s="33" t="str">
        <f t="shared" si="330"/>
        <v>45796bulk</v>
      </c>
      <c r="O1103" s="39">
        <v>20</v>
      </c>
      <c r="P1103" s="235" t="s">
        <v>201</v>
      </c>
      <c r="Q1103" s="168" t="s">
        <v>3128</v>
      </c>
      <c r="R1103" s="169"/>
      <c r="S1103" s="39"/>
      <c r="T1103" s="119" t="s">
        <v>2942</v>
      </c>
      <c r="U1103" s="258"/>
      <c r="V1103" s="262"/>
      <c r="W1103" s="258">
        <f t="shared" si="331"/>
        <v>0</v>
      </c>
      <c r="X1103" s="45"/>
      <c r="Y1103" s="43"/>
      <c r="Z1103" s="43"/>
      <c r="AA1103" s="43"/>
      <c r="AB1103" s="43"/>
      <c r="AC1103" s="43"/>
    </row>
    <row r="1104" spans="1:29" ht="12.9" customHeight="1">
      <c r="A1104" s="272">
        <v>45796</v>
      </c>
      <c r="B1104" s="111" t="s">
        <v>244</v>
      </c>
      <c r="C1104" s="111" t="s">
        <v>2949</v>
      </c>
      <c r="D1104" s="111" t="s">
        <v>2959</v>
      </c>
      <c r="E1104" s="111"/>
      <c r="F1104" s="111">
        <v>1</v>
      </c>
      <c r="G1104" s="111"/>
      <c r="H1104" s="111">
        <v>19</v>
      </c>
      <c r="I1104" s="116">
        <v>1540</v>
      </c>
      <c r="J1104" s="118"/>
      <c r="K1104" s="33"/>
      <c r="L1104" s="44">
        <f t="shared" si="328"/>
        <v>1</v>
      </c>
      <c r="M1104" s="33" t="str">
        <f t="shared" si="329"/>
        <v>45796Container q'ty</v>
      </c>
      <c r="N1104" s="33" t="str">
        <f t="shared" si="330"/>
        <v>45796bulk</v>
      </c>
      <c r="O1104" s="39">
        <v>20</v>
      </c>
      <c r="P1104" s="235" t="s">
        <v>201</v>
      </c>
      <c r="Q1104" s="168" t="s">
        <v>3128</v>
      </c>
      <c r="R1104" s="169"/>
      <c r="S1104" s="39"/>
      <c r="T1104" s="119" t="s">
        <v>2942</v>
      </c>
      <c r="U1104" s="258"/>
      <c r="V1104" s="262"/>
      <c r="W1104" s="258">
        <f t="shared" si="331"/>
        <v>0</v>
      </c>
      <c r="X1104" s="45"/>
      <c r="Y1104" s="43"/>
      <c r="Z1104" s="43"/>
      <c r="AA1104" s="43"/>
      <c r="AB1104" s="43"/>
      <c r="AC1104" s="43"/>
    </row>
    <row r="1105" spans="1:29" ht="12.9" customHeight="1">
      <c r="A1105" s="272">
        <v>45796</v>
      </c>
      <c r="B1105" s="111" t="s">
        <v>244</v>
      </c>
      <c r="C1105" s="111" t="s">
        <v>3020</v>
      </c>
      <c r="D1105" s="111" t="s">
        <v>3030</v>
      </c>
      <c r="E1105" s="111"/>
      <c r="F1105" s="111">
        <v>1</v>
      </c>
      <c r="G1105" s="111"/>
      <c r="H1105" s="111">
        <v>20</v>
      </c>
      <c r="I1105" s="116">
        <v>20</v>
      </c>
      <c r="J1105" s="118"/>
      <c r="K1105" s="33"/>
      <c r="L1105" s="44">
        <f t="shared" si="328"/>
        <v>1</v>
      </c>
      <c r="M1105" s="33" t="str">
        <f t="shared" ref="M1105:M1126" si="332">A1105&amp;$O$1</f>
        <v>45796Container q'ty</v>
      </c>
      <c r="N1105" s="33" t="str">
        <f t="shared" ref="N1105:N1126" si="333">A1105&amp;P1105</f>
        <v xml:space="preserve">45796Pallet </v>
      </c>
      <c r="O1105" s="39">
        <v>20</v>
      </c>
      <c r="P1105" s="33" t="s">
        <v>202</v>
      </c>
      <c r="Q1105" s="168" t="s">
        <v>786</v>
      </c>
      <c r="R1105" s="169"/>
      <c r="S1105" s="39"/>
      <c r="T1105" s="119" t="s">
        <v>3019</v>
      </c>
      <c r="U1105" s="258"/>
      <c r="V1105" s="262"/>
      <c r="W1105" s="258">
        <f t="shared" ref="W1105:W1110" si="334">IFERROR(U1105/V1105,0)</f>
        <v>0</v>
      </c>
      <c r="X1105" s="45" t="s">
        <v>988</v>
      </c>
      <c r="Y1105" s="43"/>
      <c r="Z1105" s="43"/>
      <c r="AA1105" s="43"/>
      <c r="AB1105" s="43"/>
      <c r="AC1105" s="43"/>
    </row>
    <row r="1106" spans="1:29" ht="12.9" customHeight="1">
      <c r="A1106" s="272">
        <v>45796</v>
      </c>
      <c r="B1106" s="111" t="s">
        <v>244</v>
      </c>
      <c r="C1106" s="111" t="s">
        <v>3021</v>
      </c>
      <c r="D1106" s="111" t="s">
        <v>3031</v>
      </c>
      <c r="E1106" s="111"/>
      <c r="F1106" s="111">
        <v>1</v>
      </c>
      <c r="G1106" s="111"/>
      <c r="H1106" s="111">
        <v>20</v>
      </c>
      <c r="I1106" s="116">
        <v>20</v>
      </c>
      <c r="J1106" s="118"/>
      <c r="K1106" s="33"/>
      <c r="L1106" s="44">
        <f t="shared" si="328"/>
        <v>1</v>
      </c>
      <c r="M1106" s="33" t="str">
        <f t="shared" si="332"/>
        <v>45796Container q'ty</v>
      </c>
      <c r="N1106" s="33" t="str">
        <f t="shared" si="333"/>
        <v xml:space="preserve">45796Pallet </v>
      </c>
      <c r="O1106" s="39">
        <v>20</v>
      </c>
      <c r="P1106" s="33" t="s">
        <v>202</v>
      </c>
      <c r="Q1106" s="168" t="s">
        <v>786</v>
      </c>
      <c r="R1106" s="169"/>
      <c r="S1106" s="39"/>
      <c r="T1106" s="119" t="s">
        <v>3019</v>
      </c>
      <c r="U1106" s="258"/>
      <c r="V1106" s="262"/>
      <c r="W1106" s="258">
        <f t="shared" si="334"/>
        <v>0</v>
      </c>
      <c r="X1106" s="45" t="s">
        <v>3040</v>
      </c>
      <c r="Y1106" s="43"/>
      <c r="Z1106" s="43"/>
      <c r="AA1106" s="43"/>
      <c r="AB1106" s="43"/>
      <c r="AC1106" s="43"/>
    </row>
    <row r="1107" spans="1:29" ht="12.9" customHeight="1">
      <c r="A1107" s="272">
        <v>45796</v>
      </c>
      <c r="B1107" s="111" t="s">
        <v>244</v>
      </c>
      <c r="C1107" s="111" t="s">
        <v>3026</v>
      </c>
      <c r="D1107" s="111" t="s">
        <v>3036</v>
      </c>
      <c r="E1107" s="111"/>
      <c r="F1107" s="111">
        <v>1</v>
      </c>
      <c r="G1107" s="111"/>
      <c r="H1107" s="111">
        <v>20</v>
      </c>
      <c r="I1107" s="116">
        <v>20</v>
      </c>
      <c r="J1107" s="118"/>
      <c r="K1107" s="33"/>
      <c r="L1107" s="44">
        <f t="shared" si="328"/>
        <v>1</v>
      </c>
      <c r="M1107" s="33" t="str">
        <f t="shared" si="332"/>
        <v>45796Container q'ty</v>
      </c>
      <c r="N1107" s="33" t="str">
        <f t="shared" si="333"/>
        <v xml:space="preserve">45796Pallet </v>
      </c>
      <c r="O1107" s="39">
        <v>20</v>
      </c>
      <c r="P1107" s="33" t="s">
        <v>202</v>
      </c>
      <c r="Q1107" s="168" t="s">
        <v>786</v>
      </c>
      <c r="R1107" s="169"/>
      <c r="S1107" s="39"/>
      <c r="T1107" s="119" t="s">
        <v>3019</v>
      </c>
      <c r="U1107" s="258"/>
      <c r="V1107" s="262"/>
      <c r="W1107" s="258">
        <f t="shared" si="334"/>
        <v>0</v>
      </c>
      <c r="X1107" s="45"/>
      <c r="Y1107" s="43"/>
      <c r="Z1107" s="43"/>
      <c r="AA1107" s="43"/>
      <c r="AB1107" s="43"/>
      <c r="AC1107" s="43"/>
    </row>
    <row r="1108" spans="1:29" ht="12.9" customHeight="1">
      <c r="A1108" s="272">
        <v>45796</v>
      </c>
      <c r="B1108" s="111" t="s">
        <v>244</v>
      </c>
      <c r="C1108" s="111" t="s">
        <v>3022</v>
      </c>
      <c r="D1108" s="111" t="s">
        <v>3032</v>
      </c>
      <c r="E1108" s="111"/>
      <c r="F1108" s="111">
        <v>1</v>
      </c>
      <c r="G1108" s="111"/>
      <c r="H1108" s="111">
        <v>20</v>
      </c>
      <c r="I1108" s="116">
        <v>20</v>
      </c>
      <c r="J1108" s="118"/>
      <c r="K1108" s="33"/>
      <c r="L1108" s="44">
        <f t="shared" si="328"/>
        <v>1</v>
      </c>
      <c r="M1108" s="33" t="str">
        <f t="shared" si="332"/>
        <v>45796Container q'ty</v>
      </c>
      <c r="N1108" s="33" t="str">
        <f t="shared" si="333"/>
        <v xml:space="preserve">45796Pallet </v>
      </c>
      <c r="O1108" s="39">
        <v>20</v>
      </c>
      <c r="P1108" s="33" t="s">
        <v>202</v>
      </c>
      <c r="Q1108" s="168" t="s">
        <v>786</v>
      </c>
      <c r="R1108" s="169"/>
      <c r="S1108" s="39"/>
      <c r="T1108" s="119" t="s">
        <v>3019</v>
      </c>
      <c r="U1108" s="258"/>
      <c r="V1108" s="262"/>
      <c r="W1108" s="258">
        <f t="shared" si="334"/>
        <v>0</v>
      </c>
      <c r="X1108" s="45" t="s">
        <v>2564</v>
      </c>
      <c r="Y1108" s="43"/>
      <c r="Z1108" s="43"/>
      <c r="AA1108" s="43"/>
      <c r="AB1108" s="43"/>
      <c r="AC1108" s="43"/>
    </row>
    <row r="1109" spans="1:29" ht="12.9" customHeight="1">
      <c r="A1109" s="272">
        <v>45797</v>
      </c>
      <c r="B1109" s="111" t="s">
        <v>195</v>
      </c>
      <c r="C1109" s="111" t="s">
        <v>3093</v>
      </c>
      <c r="D1109" s="111" t="s">
        <v>3053</v>
      </c>
      <c r="E1109" s="111"/>
      <c r="F1109" s="111">
        <v>1</v>
      </c>
      <c r="G1109" s="111"/>
      <c r="H1109" s="111">
        <v>20</v>
      </c>
      <c r="I1109" s="111">
        <v>20</v>
      </c>
      <c r="J1109" s="118"/>
      <c r="K1109" s="33"/>
      <c r="L1109" s="44">
        <f t="shared" si="328"/>
        <v>1</v>
      </c>
      <c r="M1109" s="33" t="str">
        <f t="shared" si="332"/>
        <v>45797Container q'ty</v>
      </c>
      <c r="N1109" s="33" t="str">
        <f t="shared" si="333"/>
        <v xml:space="preserve">45797Pallet </v>
      </c>
      <c r="O1109" s="39">
        <v>20</v>
      </c>
      <c r="P1109" s="33" t="s">
        <v>202</v>
      </c>
      <c r="Q1109" s="168" t="s">
        <v>3057</v>
      </c>
      <c r="R1109" s="169"/>
      <c r="S1109" s="39"/>
      <c r="T1109" s="119" t="s">
        <v>3060</v>
      </c>
      <c r="U1109" s="258"/>
      <c r="V1109" s="262"/>
      <c r="W1109" s="258">
        <f t="shared" si="334"/>
        <v>0</v>
      </c>
      <c r="X1109" s="45"/>
      <c r="Y1109" s="43"/>
      <c r="Z1109" s="43"/>
      <c r="AA1109" s="43"/>
      <c r="AB1109" s="43"/>
      <c r="AC1109" s="43"/>
    </row>
    <row r="1110" spans="1:29" ht="12.9" customHeight="1">
      <c r="A1110" s="272">
        <v>45797</v>
      </c>
      <c r="B1110" s="111" t="s">
        <v>3051</v>
      </c>
      <c r="C1110" s="111" t="s">
        <v>3094</v>
      </c>
      <c r="D1110" s="111" t="s">
        <v>3054</v>
      </c>
      <c r="E1110" s="111"/>
      <c r="F1110" s="111">
        <v>1</v>
      </c>
      <c r="G1110" s="111"/>
      <c r="H1110" s="111">
        <v>20</v>
      </c>
      <c r="I1110" s="111">
        <v>20</v>
      </c>
      <c r="J1110" s="118"/>
      <c r="K1110" s="33"/>
      <c r="L1110" s="44">
        <f t="shared" si="328"/>
        <v>1</v>
      </c>
      <c r="M1110" s="33" t="str">
        <f t="shared" si="332"/>
        <v>45797Container q'ty</v>
      </c>
      <c r="N1110" s="33" t="str">
        <f t="shared" si="333"/>
        <v xml:space="preserve">45797Pallet </v>
      </c>
      <c r="O1110" s="39">
        <v>20</v>
      </c>
      <c r="P1110" s="33" t="s">
        <v>202</v>
      </c>
      <c r="Q1110" s="168" t="s">
        <v>3058</v>
      </c>
      <c r="R1110" s="169"/>
      <c r="S1110" s="39"/>
      <c r="T1110" s="119" t="s">
        <v>3060</v>
      </c>
      <c r="U1110" s="258"/>
      <c r="V1110" s="262"/>
      <c r="W1110" s="258">
        <f t="shared" si="334"/>
        <v>0</v>
      </c>
      <c r="X1110" s="45"/>
      <c r="Y1110" s="43"/>
      <c r="Z1110" s="43"/>
      <c r="AA1110" s="43"/>
      <c r="AB1110" s="43"/>
      <c r="AC1110" s="43"/>
    </row>
    <row r="1111" spans="1:29" ht="12.9" customHeight="1">
      <c r="A1111" s="272">
        <v>45797</v>
      </c>
      <c r="B1111" s="111" t="s">
        <v>151</v>
      </c>
      <c r="C1111" s="111" t="s">
        <v>3135</v>
      </c>
      <c r="D1111" s="190" t="s">
        <v>3136</v>
      </c>
      <c r="E1111" s="111"/>
      <c r="F1111" s="111">
        <v>1</v>
      </c>
      <c r="G1111" s="111"/>
      <c r="H1111" s="111">
        <v>18</v>
      </c>
      <c r="I1111" s="116">
        <v>1000</v>
      </c>
      <c r="J1111" s="118"/>
      <c r="K1111" s="33"/>
      <c r="L1111" s="44">
        <f t="shared" si="328"/>
        <v>1</v>
      </c>
      <c r="M1111" s="33" t="str">
        <f t="shared" si="332"/>
        <v>45797Container q'ty</v>
      </c>
      <c r="N1111" s="33" t="str">
        <f t="shared" si="333"/>
        <v>45797bulk</v>
      </c>
      <c r="O1111" s="39">
        <v>180</v>
      </c>
      <c r="P1111" s="235" t="s">
        <v>201</v>
      </c>
      <c r="Q1111" s="168" t="s">
        <v>299</v>
      </c>
      <c r="R1111" s="169"/>
      <c r="S1111" s="39"/>
      <c r="T1111" s="119" t="s">
        <v>3041</v>
      </c>
      <c r="U1111" s="258">
        <v>21000</v>
      </c>
      <c r="V1111" s="262">
        <v>1000</v>
      </c>
      <c r="W1111" s="258">
        <f t="shared" ref="W1111:W1117" si="335">IFERROR(U1111/V1111,0)</f>
        <v>21</v>
      </c>
      <c r="X1111" s="45" t="s">
        <v>2966</v>
      </c>
      <c r="Y1111" s="43"/>
      <c r="Z1111" s="43"/>
      <c r="AA1111" s="43"/>
      <c r="AB1111" s="43"/>
      <c r="AC1111" s="43"/>
    </row>
    <row r="1112" spans="1:29" ht="12.9" customHeight="1">
      <c r="A1112" s="272">
        <v>45797</v>
      </c>
      <c r="B1112" s="111" t="s">
        <v>244</v>
      </c>
      <c r="C1112" s="111" t="s">
        <v>3023</v>
      </c>
      <c r="D1112" s="111" t="s">
        <v>3033</v>
      </c>
      <c r="E1112" s="111"/>
      <c r="F1112" s="111">
        <v>1</v>
      </c>
      <c r="G1112" s="111"/>
      <c r="H1112" s="111">
        <v>20</v>
      </c>
      <c r="I1112" s="116">
        <v>20</v>
      </c>
      <c r="J1112" s="118"/>
      <c r="K1112" s="33"/>
      <c r="L1112" s="44">
        <f t="shared" si="328"/>
        <v>1</v>
      </c>
      <c r="M1112" s="33" t="str">
        <f t="shared" si="332"/>
        <v>45797Container q'ty</v>
      </c>
      <c r="N1112" s="33" t="str">
        <f t="shared" si="333"/>
        <v xml:space="preserve">45797Pallet </v>
      </c>
      <c r="O1112" s="39">
        <v>20</v>
      </c>
      <c r="P1112" s="33" t="s">
        <v>202</v>
      </c>
      <c r="Q1112" s="168" t="s">
        <v>786</v>
      </c>
      <c r="R1112" s="169"/>
      <c r="S1112" s="39"/>
      <c r="T1112" s="119" t="s">
        <v>3019</v>
      </c>
      <c r="U1112" s="258"/>
      <c r="V1112" s="262"/>
      <c r="W1112" s="258">
        <f t="shared" si="335"/>
        <v>0</v>
      </c>
      <c r="X1112" s="45"/>
      <c r="Y1112" s="43"/>
      <c r="Z1112" s="43"/>
      <c r="AA1112" s="43"/>
      <c r="AB1112" s="43"/>
      <c r="AC1112" s="43"/>
    </row>
    <row r="1113" spans="1:29" ht="12.9" customHeight="1">
      <c r="A1113" s="272">
        <v>45797</v>
      </c>
      <c r="B1113" s="111" t="s">
        <v>244</v>
      </c>
      <c r="C1113" s="111" t="s">
        <v>3024</v>
      </c>
      <c r="D1113" s="111" t="s">
        <v>3034</v>
      </c>
      <c r="E1113" s="111"/>
      <c r="F1113" s="111">
        <v>1</v>
      </c>
      <c r="G1113" s="111"/>
      <c r="H1113" s="111">
        <v>20</v>
      </c>
      <c r="I1113" s="116">
        <v>20</v>
      </c>
      <c r="J1113" s="118"/>
      <c r="K1113" s="33"/>
      <c r="L1113" s="44">
        <f t="shared" si="328"/>
        <v>1</v>
      </c>
      <c r="M1113" s="33" t="str">
        <f t="shared" si="332"/>
        <v>45797Container q'ty</v>
      </c>
      <c r="N1113" s="33" t="str">
        <f t="shared" si="333"/>
        <v xml:space="preserve">45797Pallet </v>
      </c>
      <c r="O1113" s="39">
        <v>20</v>
      </c>
      <c r="P1113" s="33" t="s">
        <v>202</v>
      </c>
      <c r="Q1113" s="168" t="s">
        <v>786</v>
      </c>
      <c r="R1113" s="169"/>
      <c r="S1113" s="39"/>
      <c r="T1113" s="119" t="s">
        <v>3019</v>
      </c>
      <c r="U1113" s="258"/>
      <c r="V1113" s="262"/>
      <c r="W1113" s="258">
        <f t="shared" si="335"/>
        <v>0</v>
      </c>
      <c r="X1113" s="45"/>
      <c r="Y1113" s="43"/>
      <c r="Z1113" s="43"/>
      <c r="AA1113" s="43"/>
      <c r="AB1113" s="43"/>
      <c r="AC1113" s="43"/>
    </row>
    <row r="1114" spans="1:29" ht="12.9" customHeight="1">
      <c r="A1114" s="272">
        <v>45797</v>
      </c>
      <c r="B1114" s="111" t="s">
        <v>244</v>
      </c>
      <c r="C1114" s="111" t="s">
        <v>3025</v>
      </c>
      <c r="D1114" s="111" t="s">
        <v>3035</v>
      </c>
      <c r="E1114" s="111"/>
      <c r="F1114" s="111">
        <v>1</v>
      </c>
      <c r="G1114" s="111"/>
      <c r="H1114" s="111">
        <v>20</v>
      </c>
      <c r="I1114" s="116">
        <v>20</v>
      </c>
      <c r="J1114" s="118"/>
      <c r="K1114" s="33"/>
      <c r="L1114" s="44">
        <f t="shared" si="328"/>
        <v>1</v>
      </c>
      <c r="M1114" s="33" t="str">
        <f t="shared" si="332"/>
        <v>45797Container q'ty</v>
      </c>
      <c r="N1114" s="33" t="str">
        <f t="shared" si="333"/>
        <v xml:space="preserve">45797Pallet </v>
      </c>
      <c r="O1114" s="39">
        <v>20</v>
      </c>
      <c r="P1114" s="33" t="s">
        <v>202</v>
      </c>
      <c r="Q1114" s="168" t="s">
        <v>786</v>
      </c>
      <c r="R1114" s="169"/>
      <c r="S1114" s="39"/>
      <c r="T1114" s="119" t="s">
        <v>3019</v>
      </c>
      <c r="U1114" s="258"/>
      <c r="V1114" s="262"/>
      <c r="W1114" s="258">
        <f t="shared" si="335"/>
        <v>0</v>
      </c>
      <c r="X1114" s="45"/>
      <c r="Y1114" s="43"/>
      <c r="Z1114" s="43"/>
      <c r="AA1114" s="43"/>
      <c r="AB1114" s="43"/>
      <c r="AC1114" s="43"/>
    </row>
    <row r="1115" spans="1:29" ht="12.9" customHeight="1">
      <c r="A1115" s="272">
        <v>45797</v>
      </c>
      <c r="B1115" s="111" t="s">
        <v>244</v>
      </c>
      <c r="C1115" s="111" t="s">
        <v>3027</v>
      </c>
      <c r="D1115" s="111" t="s">
        <v>3037</v>
      </c>
      <c r="E1115" s="111"/>
      <c r="F1115" s="111">
        <v>1</v>
      </c>
      <c r="G1115" s="111"/>
      <c r="H1115" s="111">
        <v>20</v>
      </c>
      <c r="I1115" s="116">
        <v>20</v>
      </c>
      <c r="J1115" s="118"/>
      <c r="K1115" s="33"/>
      <c r="L1115" s="44">
        <f t="shared" si="328"/>
        <v>1</v>
      </c>
      <c r="M1115" s="33" t="str">
        <f t="shared" si="332"/>
        <v>45797Container q'ty</v>
      </c>
      <c r="N1115" s="33" t="str">
        <f t="shared" si="333"/>
        <v xml:space="preserve">45797Pallet </v>
      </c>
      <c r="O1115" s="39">
        <v>20</v>
      </c>
      <c r="P1115" s="33" t="s">
        <v>202</v>
      </c>
      <c r="Q1115" s="168" t="s">
        <v>786</v>
      </c>
      <c r="R1115" s="169"/>
      <c r="S1115" s="39"/>
      <c r="T1115" s="119" t="s">
        <v>3019</v>
      </c>
      <c r="U1115" s="258"/>
      <c r="V1115" s="262"/>
      <c r="W1115" s="258">
        <f t="shared" si="335"/>
        <v>0</v>
      </c>
      <c r="X1115" s="45"/>
      <c r="Y1115" s="43"/>
      <c r="Z1115" s="43"/>
      <c r="AA1115" s="43"/>
      <c r="AB1115" s="43"/>
      <c r="AC1115" s="43"/>
    </row>
    <row r="1116" spans="1:29" ht="12.9" customHeight="1">
      <c r="A1116" s="272">
        <v>45797</v>
      </c>
      <c r="B1116" s="111" t="s">
        <v>244</v>
      </c>
      <c r="C1116" s="111" t="s">
        <v>3028</v>
      </c>
      <c r="D1116" s="111" t="s">
        <v>3038</v>
      </c>
      <c r="E1116" s="111"/>
      <c r="F1116" s="111">
        <v>1</v>
      </c>
      <c r="G1116" s="111"/>
      <c r="H1116" s="111">
        <v>20</v>
      </c>
      <c r="I1116" s="116">
        <v>20</v>
      </c>
      <c r="J1116" s="118"/>
      <c r="K1116" s="33"/>
      <c r="L1116" s="44">
        <f t="shared" si="328"/>
        <v>1</v>
      </c>
      <c r="M1116" s="33" t="str">
        <f t="shared" si="332"/>
        <v>45797Container q'ty</v>
      </c>
      <c r="N1116" s="33" t="str">
        <f t="shared" si="333"/>
        <v xml:space="preserve">45797Pallet </v>
      </c>
      <c r="O1116" s="39">
        <v>20</v>
      </c>
      <c r="P1116" s="33" t="s">
        <v>202</v>
      </c>
      <c r="Q1116" s="168" t="s">
        <v>786</v>
      </c>
      <c r="R1116" s="169"/>
      <c r="S1116" s="39"/>
      <c r="T1116" s="119" t="s">
        <v>3019</v>
      </c>
      <c r="U1116" s="258"/>
      <c r="V1116" s="262"/>
      <c r="W1116" s="258">
        <f t="shared" si="335"/>
        <v>0</v>
      </c>
      <c r="X1116" s="45"/>
      <c r="Y1116" s="43"/>
      <c r="Z1116" s="43"/>
      <c r="AA1116" s="43"/>
      <c r="AB1116" s="43"/>
      <c r="AC1116" s="43"/>
    </row>
    <row r="1117" spans="1:29" ht="12.9" customHeight="1">
      <c r="A1117" s="272">
        <v>45797</v>
      </c>
      <c r="B1117" s="111" t="s">
        <v>244</v>
      </c>
      <c r="C1117" s="111" t="s">
        <v>3029</v>
      </c>
      <c r="D1117" s="111" t="s">
        <v>3039</v>
      </c>
      <c r="E1117" s="111"/>
      <c r="F1117" s="111">
        <v>1</v>
      </c>
      <c r="G1117" s="111"/>
      <c r="H1117" s="111">
        <v>20</v>
      </c>
      <c r="I1117" s="116">
        <v>20</v>
      </c>
      <c r="J1117" s="118"/>
      <c r="K1117" s="33"/>
      <c r="L1117" s="44">
        <f t="shared" si="328"/>
        <v>1</v>
      </c>
      <c r="M1117" s="33" t="str">
        <f t="shared" si="332"/>
        <v>45797Container q'ty</v>
      </c>
      <c r="N1117" s="33" t="str">
        <f t="shared" si="333"/>
        <v xml:space="preserve">45797Pallet </v>
      </c>
      <c r="O1117" s="39">
        <v>20</v>
      </c>
      <c r="P1117" s="33" t="s">
        <v>202</v>
      </c>
      <c r="Q1117" s="168" t="s">
        <v>786</v>
      </c>
      <c r="R1117" s="169"/>
      <c r="S1117" s="39"/>
      <c r="T1117" s="119" t="s">
        <v>3019</v>
      </c>
      <c r="U1117" s="258"/>
      <c r="V1117" s="262"/>
      <c r="W1117" s="258">
        <f t="shared" si="335"/>
        <v>0</v>
      </c>
      <c r="X1117" s="45"/>
      <c r="Y1117" s="43"/>
      <c r="Z1117" s="43"/>
      <c r="AA1117" s="43"/>
      <c r="AB1117" s="43"/>
      <c r="AC1117" s="43"/>
    </row>
    <row r="1118" spans="1:29" ht="12.9" customHeight="1">
      <c r="A1118" s="272">
        <v>45798</v>
      </c>
      <c r="B1118" s="111" t="s">
        <v>195</v>
      </c>
      <c r="C1118" s="111" t="s">
        <v>3089</v>
      </c>
      <c r="D1118" s="111" t="s">
        <v>3061</v>
      </c>
      <c r="E1118" s="111"/>
      <c r="F1118" s="111">
        <v>1</v>
      </c>
      <c r="G1118" s="111"/>
      <c r="H1118" s="111">
        <v>16</v>
      </c>
      <c r="I1118" s="111">
        <v>16</v>
      </c>
      <c r="J1118" s="118"/>
      <c r="K1118" s="33"/>
      <c r="L1118" s="44">
        <f t="shared" ref="L1118:L1123" si="336">SUM(E1118:F1118)</f>
        <v>1</v>
      </c>
      <c r="M1118" s="33" t="str">
        <f t="shared" si="332"/>
        <v>45798Container q'ty</v>
      </c>
      <c r="N1118" s="33" t="str">
        <f t="shared" si="333"/>
        <v xml:space="preserve">45798Pallet </v>
      </c>
      <c r="O1118" s="39">
        <v>20</v>
      </c>
      <c r="P1118" s="33" t="s">
        <v>202</v>
      </c>
      <c r="Q1118" s="168" t="s">
        <v>3057</v>
      </c>
      <c r="R1118" s="169"/>
      <c r="S1118" s="39"/>
      <c r="T1118" s="119" t="s">
        <v>3068</v>
      </c>
      <c r="U1118" s="258"/>
      <c r="V1118" s="262"/>
      <c r="W1118" s="258">
        <f t="shared" ref="W1118:W1126" si="337">IFERROR(U1118/V1118,0)</f>
        <v>0</v>
      </c>
      <c r="X1118" s="45"/>
      <c r="Y1118" s="43"/>
      <c r="Z1118" s="43"/>
      <c r="AA1118" s="43"/>
      <c r="AB1118" s="43"/>
      <c r="AC1118" s="43"/>
    </row>
    <row r="1119" spans="1:29" ht="12.9" customHeight="1">
      <c r="A1119" s="272">
        <v>45798</v>
      </c>
      <c r="B1119" s="111" t="s">
        <v>3051</v>
      </c>
      <c r="C1119" s="111" t="s">
        <v>3089</v>
      </c>
      <c r="D1119" s="111" t="s">
        <v>3061</v>
      </c>
      <c r="E1119" s="111"/>
      <c r="F1119" s="151"/>
      <c r="G1119" s="111"/>
      <c r="H1119" s="111">
        <v>2</v>
      </c>
      <c r="I1119" s="111">
        <v>2</v>
      </c>
      <c r="J1119" s="118"/>
      <c r="K1119" s="33"/>
      <c r="L1119" s="44">
        <f t="shared" si="336"/>
        <v>0</v>
      </c>
      <c r="M1119" s="33" t="str">
        <f t="shared" si="332"/>
        <v>45798Container q'ty</v>
      </c>
      <c r="N1119" s="33" t="str">
        <f t="shared" si="333"/>
        <v xml:space="preserve">45798Pallet </v>
      </c>
      <c r="O1119" s="39"/>
      <c r="P1119" s="33" t="s">
        <v>202</v>
      </c>
      <c r="Q1119" s="168" t="s">
        <v>3065</v>
      </c>
      <c r="R1119" s="169"/>
      <c r="S1119" s="39"/>
      <c r="T1119" s="119" t="s">
        <v>3068</v>
      </c>
      <c r="U1119" s="258"/>
      <c r="V1119" s="262"/>
      <c r="W1119" s="258">
        <f t="shared" si="337"/>
        <v>0</v>
      </c>
      <c r="X1119" s="45"/>
      <c r="Y1119" s="43"/>
      <c r="Z1119" s="43"/>
      <c r="AA1119" s="43"/>
      <c r="AB1119" s="43"/>
      <c r="AC1119" s="43"/>
    </row>
    <row r="1120" spans="1:29" ht="12.9" customHeight="1">
      <c r="A1120" s="272">
        <v>45798</v>
      </c>
      <c r="B1120" s="111" t="s">
        <v>3051</v>
      </c>
      <c r="C1120" s="111" t="s">
        <v>3089</v>
      </c>
      <c r="D1120" s="111" t="s">
        <v>3061</v>
      </c>
      <c r="E1120" s="111"/>
      <c r="F1120" s="151"/>
      <c r="G1120" s="111"/>
      <c r="H1120" s="111">
        <v>2</v>
      </c>
      <c r="I1120" s="111">
        <v>2</v>
      </c>
      <c r="J1120" s="118"/>
      <c r="K1120" s="33"/>
      <c r="L1120" s="44">
        <f t="shared" si="336"/>
        <v>0</v>
      </c>
      <c r="M1120" s="33" t="str">
        <f t="shared" si="332"/>
        <v>45798Container q'ty</v>
      </c>
      <c r="N1120" s="33" t="str">
        <f t="shared" si="333"/>
        <v xml:space="preserve">45798Pallet </v>
      </c>
      <c r="O1120" s="39"/>
      <c r="P1120" s="33" t="s">
        <v>202</v>
      </c>
      <c r="Q1120" s="168" t="s">
        <v>3066</v>
      </c>
      <c r="R1120" s="169"/>
      <c r="S1120" s="39"/>
      <c r="T1120" s="119" t="s">
        <v>3068</v>
      </c>
      <c r="U1120" s="258"/>
      <c r="V1120" s="262"/>
      <c r="W1120" s="258">
        <f t="shared" si="337"/>
        <v>0</v>
      </c>
      <c r="X1120" s="45"/>
      <c r="Y1120" s="43"/>
      <c r="Z1120" s="43"/>
      <c r="AA1120" s="43"/>
      <c r="AB1120" s="43"/>
      <c r="AC1120" s="43"/>
    </row>
    <row r="1121" spans="1:29" ht="12.9" customHeight="1">
      <c r="A1121" s="272">
        <v>45798</v>
      </c>
      <c r="B1121" s="111" t="s">
        <v>3051</v>
      </c>
      <c r="C1121" s="111" t="s">
        <v>3090</v>
      </c>
      <c r="D1121" s="111" t="s">
        <v>3062</v>
      </c>
      <c r="E1121" s="111"/>
      <c r="F1121" s="111">
        <v>1</v>
      </c>
      <c r="G1121" s="111"/>
      <c r="H1121" s="111">
        <v>20</v>
      </c>
      <c r="I1121" s="111">
        <v>20</v>
      </c>
      <c r="J1121" s="118"/>
      <c r="K1121" s="33"/>
      <c r="L1121" s="44">
        <f t="shared" si="336"/>
        <v>1</v>
      </c>
      <c r="M1121" s="33" t="str">
        <f t="shared" si="332"/>
        <v>45798Container q'ty</v>
      </c>
      <c r="N1121" s="33" t="str">
        <f t="shared" si="333"/>
        <v xml:space="preserve">45798Pallet </v>
      </c>
      <c r="O1121" s="39">
        <v>20</v>
      </c>
      <c r="P1121" s="33" t="s">
        <v>202</v>
      </c>
      <c r="Q1121" s="168" t="s">
        <v>3057</v>
      </c>
      <c r="R1121" s="169"/>
      <c r="S1121" s="39"/>
      <c r="T1121" s="119" t="s">
        <v>3068</v>
      </c>
      <c r="U1121" s="258"/>
      <c r="V1121" s="262"/>
      <c r="W1121" s="258">
        <f t="shared" si="337"/>
        <v>0</v>
      </c>
      <c r="X1121" s="45"/>
      <c r="Y1121" s="43"/>
      <c r="Z1121" s="43"/>
      <c r="AA1121" s="43"/>
      <c r="AB1121" s="43"/>
      <c r="AC1121" s="43"/>
    </row>
    <row r="1122" spans="1:29" ht="12.9" customHeight="1">
      <c r="A1122" s="272">
        <v>45798</v>
      </c>
      <c r="B1122" s="111" t="s">
        <v>3051</v>
      </c>
      <c r="C1122" s="111" t="s">
        <v>3091</v>
      </c>
      <c r="D1122" s="111" t="s">
        <v>3063</v>
      </c>
      <c r="E1122" s="111"/>
      <c r="F1122" s="111">
        <v>1</v>
      </c>
      <c r="G1122" s="111"/>
      <c r="H1122" s="111">
        <v>20</v>
      </c>
      <c r="I1122" s="111">
        <v>20</v>
      </c>
      <c r="J1122" s="118"/>
      <c r="K1122" s="33"/>
      <c r="L1122" s="44">
        <f t="shared" si="336"/>
        <v>1</v>
      </c>
      <c r="M1122" s="33" t="str">
        <f t="shared" si="332"/>
        <v>45798Container q'ty</v>
      </c>
      <c r="N1122" s="33" t="str">
        <f t="shared" si="333"/>
        <v xml:space="preserve">45798Pallet </v>
      </c>
      <c r="O1122" s="39">
        <v>20</v>
      </c>
      <c r="P1122" s="33" t="s">
        <v>202</v>
      </c>
      <c r="Q1122" s="168" t="s">
        <v>3057</v>
      </c>
      <c r="R1122" s="169"/>
      <c r="S1122" s="39"/>
      <c r="T1122" s="119" t="s">
        <v>3068</v>
      </c>
      <c r="U1122" s="258"/>
      <c r="V1122" s="262"/>
      <c r="W1122" s="258">
        <f t="shared" si="337"/>
        <v>0</v>
      </c>
      <c r="X1122" s="45"/>
      <c r="Y1122" s="43"/>
      <c r="Z1122" s="43"/>
      <c r="AA1122" s="43"/>
      <c r="AB1122" s="43"/>
      <c r="AC1122" s="43"/>
    </row>
    <row r="1123" spans="1:29" ht="12.9" customHeight="1">
      <c r="A1123" s="272">
        <v>45798</v>
      </c>
      <c r="B1123" s="111" t="s">
        <v>3051</v>
      </c>
      <c r="C1123" s="111" t="s">
        <v>3092</v>
      </c>
      <c r="D1123" s="111" t="s">
        <v>3064</v>
      </c>
      <c r="E1123" s="111"/>
      <c r="F1123" s="111">
        <v>1</v>
      </c>
      <c r="G1123" s="111"/>
      <c r="H1123" s="111">
        <v>20</v>
      </c>
      <c r="I1123" s="111">
        <v>20</v>
      </c>
      <c r="J1123" s="118"/>
      <c r="K1123" s="33"/>
      <c r="L1123" s="44">
        <f t="shared" si="336"/>
        <v>1</v>
      </c>
      <c r="M1123" s="33" t="str">
        <f t="shared" si="332"/>
        <v>45798Container q'ty</v>
      </c>
      <c r="N1123" s="33" t="str">
        <f t="shared" si="333"/>
        <v xml:space="preserve">45798Pallet </v>
      </c>
      <c r="O1123" s="39">
        <v>20</v>
      </c>
      <c r="P1123" s="33" t="s">
        <v>202</v>
      </c>
      <c r="Q1123" s="168" t="s">
        <v>3067</v>
      </c>
      <c r="R1123" s="169"/>
      <c r="S1123" s="39"/>
      <c r="T1123" s="119" t="s">
        <v>3068</v>
      </c>
      <c r="U1123" s="258"/>
      <c r="V1123" s="262"/>
      <c r="W1123" s="258">
        <f t="shared" si="337"/>
        <v>0</v>
      </c>
      <c r="X1123" s="45"/>
      <c r="Y1123" s="43"/>
      <c r="Z1123" s="43"/>
      <c r="AA1123" s="43"/>
      <c r="AB1123" s="43"/>
      <c r="AC1123" s="43"/>
    </row>
    <row r="1124" spans="1:29" ht="12.9" customHeight="1">
      <c r="A1124" s="272">
        <v>45798</v>
      </c>
      <c r="B1124" s="111" t="s">
        <v>3051</v>
      </c>
      <c r="C1124" s="111" t="s">
        <v>3098</v>
      </c>
      <c r="D1124" s="111" t="s">
        <v>3205</v>
      </c>
      <c r="E1124" s="111">
        <v>1</v>
      </c>
      <c r="F1124" s="111"/>
      <c r="G1124" s="111"/>
      <c r="H1124" s="111">
        <v>18</v>
      </c>
      <c r="I1124" s="116">
        <v>1296</v>
      </c>
      <c r="J1124" s="118"/>
      <c r="K1124" s="33"/>
      <c r="L1124" s="44">
        <f>SUM(E1124:F1124)</f>
        <v>1</v>
      </c>
      <c r="M1124" s="33" t="str">
        <f t="shared" si="332"/>
        <v>45798Container q'ty</v>
      </c>
      <c r="N1124" s="33" t="str">
        <f t="shared" si="333"/>
        <v>45798bulk</v>
      </c>
      <c r="O1124" s="39">
        <v>180</v>
      </c>
      <c r="P1124" s="235" t="s">
        <v>201</v>
      </c>
      <c r="Q1124" s="168" t="s">
        <v>3071</v>
      </c>
      <c r="R1124" s="169"/>
      <c r="S1124" s="39"/>
      <c r="T1124" s="119" t="s">
        <v>3097</v>
      </c>
      <c r="U1124" s="258">
        <v>13772.4</v>
      </c>
      <c r="V1124" s="262">
        <v>1996</v>
      </c>
      <c r="W1124" s="258">
        <f t="shared" si="337"/>
        <v>6.8999999999999995</v>
      </c>
      <c r="X1124" s="45"/>
      <c r="Y1124" s="43"/>
      <c r="Z1124" s="43"/>
      <c r="AA1124" s="43"/>
      <c r="AB1124" s="43"/>
      <c r="AC1124" s="43"/>
    </row>
    <row r="1125" spans="1:29" ht="12.9" customHeight="1">
      <c r="A1125" s="272">
        <v>45798</v>
      </c>
      <c r="B1125" s="111" t="s">
        <v>3051</v>
      </c>
      <c r="C1125" s="111" t="s">
        <v>3098</v>
      </c>
      <c r="D1125" s="111" t="s">
        <v>3069</v>
      </c>
      <c r="E1125" s="151"/>
      <c r="F1125" s="111"/>
      <c r="G1125" s="111"/>
      <c r="H1125" s="111">
        <v>10</v>
      </c>
      <c r="I1125" s="116">
        <v>700</v>
      </c>
      <c r="J1125" s="118"/>
      <c r="K1125" s="33"/>
      <c r="L1125" s="44">
        <f>SUM(E1125:F1125)</f>
        <v>0</v>
      </c>
      <c r="M1125" s="33" t="str">
        <f t="shared" si="332"/>
        <v>45798Container q'ty</v>
      </c>
      <c r="N1125" s="33" t="str">
        <f t="shared" si="333"/>
        <v>45798bulk</v>
      </c>
      <c r="O1125" s="39"/>
      <c r="P1125" s="235" t="s">
        <v>201</v>
      </c>
      <c r="Q1125" s="168" t="s">
        <v>3072</v>
      </c>
      <c r="R1125" s="169"/>
      <c r="S1125" s="39"/>
      <c r="T1125" s="119" t="s">
        <v>3076</v>
      </c>
      <c r="U1125" s="258"/>
      <c r="V1125" s="262"/>
      <c r="W1125" s="258">
        <f t="shared" si="337"/>
        <v>0</v>
      </c>
      <c r="X1125" s="45"/>
      <c r="Y1125" s="43"/>
      <c r="Z1125" s="43"/>
      <c r="AA1125" s="43"/>
      <c r="AB1125" s="43"/>
      <c r="AC1125" s="43"/>
    </row>
    <row r="1126" spans="1:29" ht="12.9" customHeight="1">
      <c r="A1126" s="272">
        <v>45798</v>
      </c>
      <c r="B1126" s="111" t="s">
        <v>3655</v>
      </c>
      <c r="C1126" s="111" t="s">
        <v>3142</v>
      </c>
      <c r="D1126" s="111" t="s">
        <v>3143</v>
      </c>
      <c r="E1126" s="111"/>
      <c r="F1126" s="111">
        <v>1</v>
      </c>
      <c r="G1126" s="111"/>
      <c r="H1126" s="111">
        <v>22</v>
      </c>
      <c r="I1126" s="116">
        <v>1540</v>
      </c>
      <c r="J1126" s="118"/>
      <c r="K1126" s="33"/>
      <c r="L1126" s="44">
        <f>SUM(E1126:F1126)</f>
        <v>1</v>
      </c>
      <c r="M1126" s="33" t="str">
        <f t="shared" si="332"/>
        <v>45798Container q'ty</v>
      </c>
      <c r="N1126" s="33" t="str">
        <f t="shared" si="333"/>
        <v>45798bulk</v>
      </c>
      <c r="O1126" s="39">
        <v>180</v>
      </c>
      <c r="P1126" s="235" t="s">
        <v>201</v>
      </c>
      <c r="Q1126" s="168" t="s">
        <v>3140</v>
      </c>
      <c r="R1126" s="169"/>
      <c r="S1126" s="39"/>
      <c r="T1126" s="119" t="s">
        <v>2979</v>
      </c>
      <c r="U1126" s="258">
        <v>23315.599999999999</v>
      </c>
      <c r="V1126" s="262">
        <v>1540</v>
      </c>
      <c r="W1126" s="258">
        <f t="shared" si="337"/>
        <v>15.139999999999999</v>
      </c>
      <c r="X1126" s="45" t="s">
        <v>3144</v>
      </c>
      <c r="Y1126" s="43" t="s">
        <v>3141</v>
      </c>
      <c r="Z1126" s="43"/>
      <c r="AA1126" s="43"/>
      <c r="AB1126" s="43"/>
      <c r="AC1126" s="43"/>
    </row>
    <row r="1127" spans="1:29" ht="12.9" customHeight="1">
      <c r="A1127" s="272">
        <v>45798</v>
      </c>
      <c r="B1127" s="111" t="s">
        <v>383</v>
      </c>
      <c r="C1127" s="111" t="s">
        <v>3133</v>
      </c>
      <c r="D1127" s="275" t="s">
        <v>3134</v>
      </c>
      <c r="E1127" s="111"/>
      <c r="F1127" s="111">
        <v>1</v>
      </c>
      <c r="G1127" s="111"/>
      <c r="H1127" s="111">
        <v>6</v>
      </c>
      <c r="I1127" s="117">
        <v>500</v>
      </c>
      <c r="J1127" s="118"/>
      <c r="K1127" s="33"/>
      <c r="L1127" s="44">
        <f t="shared" ref="L1127:L1132" si="338">SUM(E1127:F1127)</f>
        <v>1</v>
      </c>
      <c r="M1127" s="33" t="str">
        <f t="shared" ref="M1127:M1132" si="339">A1127&amp;$O$1</f>
        <v>45798Container q'ty</v>
      </c>
      <c r="N1127" s="33" t="str">
        <f t="shared" ref="N1127:N1132" si="340">A1127&amp;P1127</f>
        <v>45798bulk</v>
      </c>
      <c r="O1127" s="39">
        <v>240</v>
      </c>
      <c r="P1127" s="235" t="s">
        <v>201</v>
      </c>
      <c r="Q1127" s="168" t="s">
        <v>384</v>
      </c>
      <c r="R1127" s="169"/>
      <c r="S1127" s="39"/>
      <c r="T1127" s="119" t="s">
        <v>3132</v>
      </c>
      <c r="U1127" s="258">
        <v>23138</v>
      </c>
      <c r="V1127" s="262">
        <v>1750</v>
      </c>
      <c r="W1127" s="258">
        <f t="shared" ref="W1127:W1132" si="341">IFERROR(U1127/V1127,0)</f>
        <v>13.221714285714286</v>
      </c>
      <c r="X1127" s="45"/>
      <c r="Y1127" s="43"/>
      <c r="Z1127" s="43"/>
      <c r="AA1127" s="43"/>
      <c r="AB1127" s="43"/>
      <c r="AC1127" s="43"/>
    </row>
    <row r="1128" spans="1:29" ht="12.9" customHeight="1">
      <c r="A1128" s="272">
        <v>45798</v>
      </c>
      <c r="B1128" s="111" t="s">
        <v>383</v>
      </c>
      <c r="C1128" s="111" t="s">
        <v>3133</v>
      </c>
      <c r="D1128" s="275" t="s">
        <v>3134</v>
      </c>
      <c r="E1128" s="111"/>
      <c r="F1128" s="151"/>
      <c r="G1128" s="111"/>
      <c r="H1128" s="111">
        <v>9</v>
      </c>
      <c r="I1128" s="117">
        <v>700</v>
      </c>
      <c r="J1128" s="118"/>
      <c r="K1128" s="33"/>
      <c r="L1128" s="44">
        <f t="shared" si="338"/>
        <v>0</v>
      </c>
      <c r="M1128" s="33" t="str">
        <f t="shared" si="339"/>
        <v>45798Container q'ty</v>
      </c>
      <c r="N1128" s="33" t="str">
        <f t="shared" si="340"/>
        <v>45798bulk</v>
      </c>
      <c r="O1128" s="39">
        <v>240</v>
      </c>
      <c r="P1128" s="235" t="s">
        <v>201</v>
      </c>
      <c r="Q1128" s="168" t="s">
        <v>385</v>
      </c>
      <c r="R1128" s="169"/>
      <c r="S1128" s="39"/>
      <c r="T1128" s="119" t="s">
        <v>3132</v>
      </c>
      <c r="U1128" s="258"/>
      <c r="V1128" s="262"/>
      <c r="W1128" s="258">
        <f t="shared" si="341"/>
        <v>0</v>
      </c>
      <c r="X1128" s="45"/>
      <c r="Y1128" s="43"/>
      <c r="Z1128" s="43"/>
      <c r="AA1128" s="43"/>
      <c r="AB1128" s="43"/>
      <c r="AC1128" s="43"/>
    </row>
    <row r="1129" spans="1:29" ht="12.9" customHeight="1">
      <c r="A1129" s="272">
        <v>45798</v>
      </c>
      <c r="B1129" s="111" t="s">
        <v>383</v>
      </c>
      <c r="C1129" s="111" t="s">
        <v>3133</v>
      </c>
      <c r="D1129" s="275" t="s">
        <v>3134</v>
      </c>
      <c r="E1129" s="111"/>
      <c r="F1129" s="151"/>
      <c r="G1129" s="111"/>
      <c r="H1129" s="111">
        <v>3</v>
      </c>
      <c r="I1129" s="117">
        <v>200</v>
      </c>
      <c r="J1129" s="118"/>
      <c r="K1129" s="33"/>
      <c r="L1129" s="44">
        <f t="shared" si="338"/>
        <v>0</v>
      </c>
      <c r="M1129" s="33" t="str">
        <f t="shared" si="339"/>
        <v>45798Container q'ty</v>
      </c>
      <c r="N1129" s="33" t="str">
        <f t="shared" si="340"/>
        <v>45798bulk</v>
      </c>
      <c r="O1129" s="39">
        <v>240</v>
      </c>
      <c r="P1129" s="235" t="s">
        <v>201</v>
      </c>
      <c r="Q1129" s="168" t="s">
        <v>386</v>
      </c>
      <c r="R1129" s="169"/>
      <c r="S1129" s="39"/>
      <c r="T1129" s="119" t="s">
        <v>3132</v>
      </c>
      <c r="U1129" s="258"/>
      <c r="V1129" s="262"/>
      <c r="W1129" s="258">
        <f t="shared" si="341"/>
        <v>0</v>
      </c>
      <c r="X1129" s="45"/>
      <c r="Y1129" s="43"/>
      <c r="Z1129" s="43"/>
      <c r="AA1129" s="43"/>
      <c r="AB1129" s="43"/>
      <c r="AC1129" s="43"/>
    </row>
    <row r="1130" spans="1:29" ht="12.9" customHeight="1">
      <c r="A1130" s="272">
        <v>45798</v>
      </c>
      <c r="B1130" s="111" t="s">
        <v>383</v>
      </c>
      <c r="C1130" s="111" t="s">
        <v>3133</v>
      </c>
      <c r="D1130" s="275" t="s">
        <v>3134</v>
      </c>
      <c r="E1130" s="111"/>
      <c r="F1130" s="151"/>
      <c r="G1130" s="111"/>
      <c r="H1130" s="111">
        <v>2</v>
      </c>
      <c r="I1130" s="117">
        <v>100</v>
      </c>
      <c r="J1130" s="118"/>
      <c r="K1130" s="33"/>
      <c r="L1130" s="44">
        <f t="shared" si="338"/>
        <v>0</v>
      </c>
      <c r="M1130" s="33" t="str">
        <f t="shared" si="339"/>
        <v>45798Container q'ty</v>
      </c>
      <c r="N1130" s="33" t="str">
        <f t="shared" si="340"/>
        <v>45798bulk</v>
      </c>
      <c r="O1130" s="39">
        <v>240</v>
      </c>
      <c r="P1130" s="235" t="s">
        <v>201</v>
      </c>
      <c r="Q1130" s="168" t="s">
        <v>387</v>
      </c>
      <c r="R1130" s="169"/>
      <c r="S1130" s="39"/>
      <c r="T1130" s="119" t="s">
        <v>3132</v>
      </c>
      <c r="U1130" s="258"/>
      <c r="V1130" s="262"/>
      <c r="W1130" s="258">
        <f t="shared" si="341"/>
        <v>0</v>
      </c>
      <c r="X1130" s="45"/>
      <c r="Y1130" s="43"/>
      <c r="Z1130" s="43"/>
      <c r="AA1130" s="43"/>
      <c r="AB1130" s="43"/>
      <c r="AC1130" s="43"/>
    </row>
    <row r="1131" spans="1:29" ht="12.9" customHeight="1">
      <c r="A1131" s="272">
        <v>45798</v>
      </c>
      <c r="B1131" s="111" t="s">
        <v>383</v>
      </c>
      <c r="C1131" s="111" t="s">
        <v>3133</v>
      </c>
      <c r="D1131" s="275" t="s">
        <v>3134</v>
      </c>
      <c r="E1131" s="111"/>
      <c r="F1131" s="151"/>
      <c r="G1131" s="111"/>
      <c r="H1131" s="111">
        <v>3</v>
      </c>
      <c r="I1131" s="117">
        <v>200</v>
      </c>
      <c r="J1131" s="118"/>
      <c r="K1131" s="33"/>
      <c r="L1131" s="44">
        <f t="shared" si="338"/>
        <v>0</v>
      </c>
      <c r="M1131" s="33" t="str">
        <f t="shared" si="339"/>
        <v>45798Container q'ty</v>
      </c>
      <c r="N1131" s="33" t="str">
        <f t="shared" si="340"/>
        <v>45798bulk</v>
      </c>
      <c r="O1131" s="39">
        <v>240</v>
      </c>
      <c r="P1131" s="235" t="s">
        <v>201</v>
      </c>
      <c r="Q1131" s="168" t="s">
        <v>1368</v>
      </c>
      <c r="R1131" s="169"/>
      <c r="S1131" s="39"/>
      <c r="T1131" s="119" t="s">
        <v>3132</v>
      </c>
      <c r="U1131" s="258"/>
      <c r="V1131" s="262"/>
      <c r="W1131" s="258">
        <f t="shared" si="341"/>
        <v>0</v>
      </c>
      <c r="X1131" s="45"/>
      <c r="Y1131" s="43"/>
      <c r="Z1131" s="43"/>
      <c r="AA1131" s="43"/>
      <c r="AB1131" s="43"/>
      <c r="AC1131" s="43"/>
    </row>
    <row r="1132" spans="1:29" ht="12.9" customHeight="1">
      <c r="A1132" s="272">
        <v>45798</v>
      </c>
      <c r="B1132" s="111" t="s">
        <v>383</v>
      </c>
      <c r="C1132" s="111" t="s">
        <v>3133</v>
      </c>
      <c r="D1132" s="275" t="s">
        <v>3134</v>
      </c>
      <c r="E1132" s="111"/>
      <c r="F1132" s="151"/>
      <c r="G1132" s="111"/>
      <c r="H1132" s="111">
        <v>0</v>
      </c>
      <c r="I1132" s="117">
        <v>50</v>
      </c>
      <c r="J1132" s="118"/>
      <c r="K1132" s="33"/>
      <c r="L1132" s="44">
        <f t="shared" si="338"/>
        <v>0</v>
      </c>
      <c r="M1132" s="33" t="str">
        <f t="shared" si="339"/>
        <v>45798Container q'ty</v>
      </c>
      <c r="N1132" s="33" t="str">
        <f t="shared" si="340"/>
        <v>45798bulk</v>
      </c>
      <c r="O1132" s="39">
        <v>240</v>
      </c>
      <c r="P1132" s="235" t="s">
        <v>201</v>
      </c>
      <c r="Q1132" s="168" t="s">
        <v>2093</v>
      </c>
      <c r="R1132" s="169"/>
      <c r="S1132" s="39"/>
      <c r="T1132" s="119" t="s">
        <v>3132</v>
      </c>
      <c r="U1132" s="258"/>
      <c r="V1132" s="262"/>
      <c r="W1132" s="258">
        <f t="shared" si="341"/>
        <v>0</v>
      </c>
      <c r="X1132" s="45"/>
      <c r="Y1132" s="43"/>
      <c r="Z1132" s="43"/>
      <c r="AA1132" s="43"/>
      <c r="AB1132" s="43"/>
      <c r="AC1132" s="43"/>
    </row>
    <row r="1133" spans="1:29" ht="12.9" customHeight="1">
      <c r="A1133" s="272">
        <v>45799</v>
      </c>
      <c r="B1133" s="111" t="s">
        <v>383</v>
      </c>
      <c r="C1133" s="111" t="s">
        <v>3156</v>
      </c>
      <c r="D1133" s="275" t="s">
        <v>3157</v>
      </c>
      <c r="E1133" s="111"/>
      <c r="F1133" s="111">
        <v>1</v>
      </c>
      <c r="G1133" s="111"/>
      <c r="H1133" s="111">
        <v>15</v>
      </c>
      <c r="I1133" s="117">
        <v>883</v>
      </c>
      <c r="J1133" s="118"/>
      <c r="K1133" s="33"/>
      <c r="L1133" s="44">
        <f t="shared" ref="L1133:L1148" si="342">SUM(E1133:F1133)</f>
        <v>1</v>
      </c>
      <c r="M1133" s="33" t="str">
        <f t="shared" ref="M1133:M1148" si="343">A1133&amp;$O$1</f>
        <v>45799Container q'ty</v>
      </c>
      <c r="N1133" s="33" t="str">
        <f t="shared" ref="N1133:N1148" si="344">A1133&amp;P1133</f>
        <v>45799bulk</v>
      </c>
      <c r="O1133" s="39">
        <v>240</v>
      </c>
      <c r="P1133" s="235" t="s">
        <v>201</v>
      </c>
      <c r="Q1133" s="168" t="s">
        <v>2935</v>
      </c>
      <c r="R1133" s="169"/>
      <c r="S1133" s="39"/>
      <c r="T1133" s="119" t="s">
        <v>3155</v>
      </c>
      <c r="U1133" s="258">
        <v>6921</v>
      </c>
      <c r="V1133" s="262">
        <v>1033</v>
      </c>
      <c r="W1133" s="258">
        <f t="shared" ref="W1133:W1158" si="345">IFERROR(U1133/V1133,0)</f>
        <v>6.699903194578896</v>
      </c>
      <c r="X1133" s="45"/>
      <c r="Y1133" s="43"/>
      <c r="Z1133" s="43"/>
      <c r="AA1133" s="43"/>
      <c r="AB1133" s="43"/>
      <c r="AC1133" s="43"/>
    </row>
    <row r="1134" spans="1:29" ht="12.9" customHeight="1">
      <c r="A1134" s="272">
        <v>45799</v>
      </c>
      <c r="B1134" s="111" t="s">
        <v>383</v>
      </c>
      <c r="C1134" s="111" t="s">
        <v>3156</v>
      </c>
      <c r="D1134" s="275" t="s">
        <v>3157</v>
      </c>
      <c r="E1134" s="111"/>
      <c r="F1134" s="151"/>
      <c r="G1134" s="111"/>
      <c r="H1134" s="111">
        <v>2</v>
      </c>
      <c r="I1134" s="117">
        <v>100</v>
      </c>
      <c r="J1134" s="118"/>
      <c r="K1134" s="33"/>
      <c r="L1134" s="44">
        <f t="shared" si="342"/>
        <v>0</v>
      </c>
      <c r="M1134" s="33" t="str">
        <f t="shared" si="343"/>
        <v>45799Container q'ty</v>
      </c>
      <c r="N1134" s="33" t="str">
        <f t="shared" si="344"/>
        <v>45799bulk</v>
      </c>
      <c r="O1134" s="39">
        <v>240</v>
      </c>
      <c r="P1134" s="235" t="s">
        <v>201</v>
      </c>
      <c r="Q1134" s="168" t="s">
        <v>2938</v>
      </c>
      <c r="R1134" s="169"/>
      <c r="S1134" s="39"/>
      <c r="T1134" s="119" t="s">
        <v>3155</v>
      </c>
      <c r="U1134" s="258"/>
      <c r="V1134" s="262"/>
      <c r="W1134" s="258">
        <f t="shared" si="345"/>
        <v>0</v>
      </c>
      <c r="X1134" s="45"/>
      <c r="Y1134" s="43"/>
      <c r="Z1134" s="43"/>
      <c r="AA1134" s="43"/>
      <c r="AB1134" s="43"/>
      <c r="AC1134" s="43"/>
    </row>
    <row r="1135" spans="1:29" ht="12.9" customHeight="1">
      <c r="A1135" s="272">
        <v>45799</v>
      </c>
      <c r="B1135" s="111" t="s">
        <v>383</v>
      </c>
      <c r="C1135" s="111" t="s">
        <v>3156</v>
      </c>
      <c r="D1135" s="275" t="s">
        <v>3157</v>
      </c>
      <c r="E1135" s="111"/>
      <c r="F1135" s="151"/>
      <c r="G1135" s="111"/>
      <c r="H1135" s="111">
        <v>1</v>
      </c>
      <c r="I1135" s="117">
        <v>50</v>
      </c>
      <c r="J1135" s="118"/>
      <c r="K1135" s="33"/>
      <c r="L1135" s="44">
        <f t="shared" si="342"/>
        <v>0</v>
      </c>
      <c r="M1135" s="33" t="str">
        <f t="shared" si="343"/>
        <v>45799Container q'ty</v>
      </c>
      <c r="N1135" s="33" t="str">
        <f t="shared" si="344"/>
        <v>45799bulk</v>
      </c>
      <c r="O1135" s="39">
        <v>240</v>
      </c>
      <c r="P1135" s="235" t="s">
        <v>201</v>
      </c>
      <c r="Q1135" s="168" t="s">
        <v>3154</v>
      </c>
      <c r="R1135" s="169"/>
      <c r="S1135" s="39"/>
      <c r="T1135" s="119" t="s">
        <v>3155</v>
      </c>
      <c r="U1135" s="258"/>
      <c r="V1135" s="262"/>
      <c r="W1135" s="258">
        <f t="shared" si="345"/>
        <v>0</v>
      </c>
      <c r="X1135" s="45"/>
      <c r="Y1135" s="43"/>
      <c r="Z1135" s="43"/>
      <c r="AA1135" s="43"/>
      <c r="AB1135" s="43"/>
      <c r="AC1135" s="43"/>
    </row>
    <row r="1136" spans="1:29" ht="12.9" customHeight="1">
      <c r="A1136" s="272">
        <v>45799</v>
      </c>
      <c r="B1136" s="111" t="s">
        <v>3493</v>
      </c>
      <c r="C1136" s="111" t="s">
        <v>3012</v>
      </c>
      <c r="D1136" s="111" t="s">
        <v>3013</v>
      </c>
      <c r="E1136" s="111">
        <v>1</v>
      </c>
      <c r="F1136" s="111"/>
      <c r="G1136" s="111"/>
      <c r="H1136" s="111">
        <v>18</v>
      </c>
      <c r="I1136" s="116"/>
      <c r="J1136" s="118">
        <v>18</v>
      </c>
      <c r="K1136" s="33"/>
      <c r="L1136" s="44">
        <f t="shared" si="342"/>
        <v>1</v>
      </c>
      <c r="M1136" s="33" t="str">
        <f t="shared" si="343"/>
        <v>45799Container q'ty</v>
      </c>
      <c r="N1136" s="33" t="str">
        <f t="shared" si="344"/>
        <v xml:space="preserve">45799Pallet </v>
      </c>
      <c r="O1136" s="39">
        <v>40</v>
      </c>
      <c r="P1136" s="33" t="s">
        <v>202</v>
      </c>
      <c r="Q1136" s="168" t="s">
        <v>439</v>
      </c>
      <c r="R1136" s="169"/>
      <c r="S1136" s="39"/>
      <c r="T1136" s="119" t="s">
        <v>3011</v>
      </c>
      <c r="U1136" s="258"/>
      <c r="V1136" s="262"/>
      <c r="W1136" s="258">
        <f t="shared" si="345"/>
        <v>0</v>
      </c>
      <c r="X1136" s="45" t="s">
        <v>3014</v>
      </c>
      <c r="Y1136" s="43"/>
      <c r="Z1136" s="43"/>
      <c r="AA1136" s="43"/>
      <c r="AB1136" s="43"/>
      <c r="AC1136" s="43"/>
    </row>
    <row r="1137" spans="1:29" ht="12.9" customHeight="1">
      <c r="A1137" s="272">
        <v>45799</v>
      </c>
      <c r="B1137" s="111" t="s">
        <v>3654</v>
      </c>
      <c r="C1137" s="111" t="s">
        <v>3107</v>
      </c>
      <c r="D1137" s="111" t="s">
        <v>3117</v>
      </c>
      <c r="E1137" s="111"/>
      <c r="F1137" s="111">
        <v>1</v>
      </c>
      <c r="G1137" s="111"/>
      <c r="H1137" s="111">
        <v>22</v>
      </c>
      <c r="I1137" s="116">
        <v>1540</v>
      </c>
      <c r="J1137" s="118"/>
      <c r="K1137" s="33"/>
      <c r="L1137" s="44">
        <f t="shared" si="342"/>
        <v>1</v>
      </c>
      <c r="M1137" s="33" t="str">
        <f t="shared" si="343"/>
        <v>45799Container q'ty</v>
      </c>
      <c r="N1137" s="33" t="str">
        <f t="shared" si="344"/>
        <v>45799bulk</v>
      </c>
      <c r="O1137" s="39">
        <v>180</v>
      </c>
      <c r="P1137" s="235" t="s">
        <v>201</v>
      </c>
      <c r="Q1137" s="168" t="s">
        <v>990</v>
      </c>
      <c r="R1137" s="169"/>
      <c r="S1137" s="39"/>
      <c r="T1137" s="119" t="s">
        <v>3101</v>
      </c>
      <c r="U1137" s="258">
        <v>233156</v>
      </c>
      <c r="V1137" s="262">
        <v>15400</v>
      </c>
      <c r="W1137" s="258">
        <f t="shared" si="345"/>
        <v>15.14</v>
      </c>
      <c r="X1137" s="45" t="s">
        <v>3102</v>
      </c>
      <c r="Y1137" s="43"/>
      <c r="Z1137" s="43"/>
      <c r="AA1137" s="43"/>
      <c r="AB1137" s="43"/>
      <c r="AC1137" s="43"/>
    </row>
    <row r="1138" spans="1:29" ht="12.9" customHeight="1">
      <c r="A1138" s="272">
        <v>45799</v>
      </c>
      <c r="B1138" s="111" t="s">
        <v>3654</v>
      </c>
      <c r="C1138" s="111" t="s">
        <v>3108</v>
      </c>
      <c r="D1138" s="111" t="s">
        <v>3118</v>
      </c>
      <c r="E1138" s="111"/>
      <c r="F1138" s="111">
        <v>1</v>
      </c>
      <c r="G1138" s="111"/>
      <c r="H1138" s="111">
        <v>22</v>
      </c>
      <c r="I1138" s="116">
        <v>1540</v>
      </c>
      <c r="J1138" s="118"/>
      <c r="K1138" s="33"/>
      <c r="L1138" s="44">
        <f t="shared" si="342"/>
        <v>1</v>
      </c>
      <c r="M1138" s="33" t="str">
        <f t="shared" si="343"/>
        <v>45799Container q'ty</v>
      </c>
      <c r="N1138" s="33" t="str">
        <f t="shared" si="344"/>
        <v>45799bulk</v>
      </c>
      <c r="O1138" s="39">
        <v>180</v>
      </c>
      <c r="P1138" s="235" t="s">
        <v>201</v>
      </c>
      <c r="Q1138" s="168" t="s">
        <v>990</v>
      </c>
      <c r="R1138" s="169"/>
      <c r="S1138" s="39"/>
      <c r="T1138" s="119" t="s">
        <v>3101</v>
      </c>
      <c r="U1138" s="258"/>
      <c r="V1138" s="262"/>
      <c r="W1138" s="258">
        <f t="shared" si="345"/>
        <v>0</v>
      </c>
      <c r="X1138" s="45" t="s">
        <v>3103</v>
      </c>
      <c r="Y1138" s="43"/>
      <c r="Z1138" s="43"/>
      <c r="AA1138" s="43"/>
      <c r="AB1138" s="43"/>
      <c r="AC1138" s="43"/>
    </row>
    <row r="1139" spans="1:29" ht="12.9" customHeight="1">
      <c r="A1139" s="272">
        <v>45799</v>
      </c>
      <c r="B1139" s="111" t="s">
        <v>3654</v>
      </c>
      <c r="C1139" s="111" t="s">
        <v>3110</v>
      </c>
      <c r="D1139" s="111" t="s">
        <v>3120</v>
      </c>
      <c r="E1139" s="111"/>
      <c r="F1139" s="111">
        <v>1</v>
      </c>
      <c r="G1139" s="111"/>
      <c r="H1139" s="111">
        <v>22</v>
      </c>
      <c r="I1139" s="116">
        <v>1540</v>
      </c>
      <c r="J1139" s="118"/>
      <c r="K1139" s="33"/>
      <c r="L1139" s="44">
        <f t="shared" si="342"/>
        <v>1</v>
      </c>
      <c r="M1139" s="33" t="str">
        <f t="shared" si="343"/>
        <v>45799Container q'ty</v>
      </c>
      <c r="N1139" s="33" t="str">
        <f t="shared" si="344"/>
        <v>45799bulk</v>
      </c>
      <c r="O1139" s="39">
        <v>180</v>
      </c>
      <c r="P1139" s="235" t="s">
        <v>201</v>
      </c>
      <c r="Q1139" s="168" t="s">
        <v>990</v>
      </c>
      <c r="R1139" s="169"/>
      <c r="S1139" s="39"/>
      <c r="T1139" s="119" t="s">
        <v>3101</v>
      </c>
      <c r="U1139" s="258"/>
      <c r="V1139" s="262"/>
      <c r="W1139" s="258">
        <f t="shared" si="345"/>
        <v>0</v>
      </c>
      <c r="X1139" s="45" t="s">
        <v>3105</v>
      </c>
      <c r="Y1139" s="43"/>
      <c r="Z1139" s="43"/>
      <c r="AA1139" s="43"/>
      <c r="AB1139" s="43"/>
      <c r="AC1139" s="43"/>
    </row>
    <row r="1140" spans="1:29" ht="12.9" customHeight="1">
      <c r="A1140" s="272">
        <v>45799</v>
      </c>
      <c r="B1140" s="111" t="s">
        <v>3654</v>
      </c>
      <c r="C1140" s="111" t="s">
        <v>3111</v>
      </c>
      <c r="D1140" s="111" t="s">
        <v>3121</v>
      </c>
      <c r="E1140" s="111"/>
      <c r="F1140" s="111">
        <v>1</v>
      </c>
      <c r="G1140" s="111"/>
      <c r="H1140" s="111">
        <v>21</v>
      </c>
      <c r="I1140" s="116">
        <v>1540</v>
      </c>
      <c r="J1140" s="118"/>
      <c r="K1140" s="33"/>
      <c r="L1140" s="44">
        <f t="shared" si="342"/>
        <v>1</v>
      </c>
      <c r="M1140" s="33" t="str">
        <f t="shared" si="343"/>
        <v>45799Container q'ty</v>
      </c>
      <c r="N1140" s="33" t="str">
        <f t="shared" si="344"/>
        <v>45799bulk</v>
      </c>
      <c r="O1140" s="39">
        <v>180</v>
      </c>
      <c r="P1140" s="235" t="s">
        <v>201</v>
      </c>
      <c r="Q1140" s="168" t="s">
        <v>990</v>
      </c>
      <c r="R1140" s="169"/>
      <c r="S1140" s="39"/>
      <c r="T1140" s="119" t="s">
        <v>3101</v>
      </c>
      <c r="U1140" s="258"/>
      <c r="V1140" s="262"/>
      <c r="W1140" s="258">
        <f t="shared" si="345"/>
        <v>0</v>
      </c>
      <c r="X1140" s="45" t="s">
        <v>3106</v>
      </c>
      <c r="Y1140" s="43"/>
      <c r="Z1140" s="43"/>
      <c r="AA1140" s="43"/>
      <c r="AB1140" s="43"/>
      <c r="AC1140" s="43"/>
    </row>
    <row r="1141" spans="1:29" ht="12.9" customHeight="1">
      <c r="A1141" s="272">
        <v>45799</v>
      </c>
      <c r="B1141" s="111" t="s">
        <v>3654</v>
      </c>
      <c r="C1141" s="111" t="s">
        <v>3112</v>
      </c>
      <c r="D1141" s="111" t="s">
        <v>3122</v>
      </c>
      <c r="E1141" s="111"/>
      <c r="F1141" s="111">
        <v>1</v>
      </c>
      <c r="G1141" s="111"/>
      <c r="H1141" s="111">
        <v>21</v>
      </c>
      <c r="I1141" s="116">
        <v>1540</v>
      </c>
      <c r="J1141" s="118"/>
      <c r="K1141" s="33"/>
      <c r="L1141" s="44">
        <f t="shared" si="342"/>
        <v>1</v>
      </c>
      <c r="M1141" s="33" t="str">
        <f t="shared" si="343"/>
        <v>45799Container q'ty</v>
      </c>
      <c r="N1141" s="33" t="str">
        <f t="shared" si="344"/>
        <v>45799bulk</v>
      </c>
      <c r="O1141" s="39">
        <v>180</v>
      </c>
      <c r="P1141" s="235" t="s">
        <v>201</v>
      </c>
      <c r="Q1141" s="168" t="s">
        <v>990</v>
      </c>
      <c r="R1141" s="169"/>
      <c r="S1141" s="39"/>
      <c r="T1141" s="119" t="s">
        <v>3101</v>
      </c>
      <c r="U1141" s="258"/>
      <c r="V1141" s="262"/>
      <c r="W1141" s="258">
        <f t="shared" si="345"/>
        <v>0</v>
      </c>
      <c r="X1141" s="45" t="s">
        <v>3127</v>
      </c>
      <c r="Y1141" s="43"/>
      <c r="Z1141" s="43"/>
      <c r="AA1141" s="43"/>
      <c r="AB1141" s="43"/>
      <c r="AC1141" s="43"/>
    </row>
    <row r="1142" spans="1:29" ht="12.9" customHeight="1">
      <c r="A1142" s="272">
        <v>45799</v>
      </c>
      <c r="B1142" s="111" t="s">
        <v>242</v>
      </c>
      <c r="C1142" s="111" t="s">
        <v>402</v>
      </c>
      <c r="D1142" s="111"/>
      <c r="E1142" s="111"/>
      <c r="F1142" s="111"/>
      <c r="G1142" s="111">
        <v>1</v>
      </c>
      <c r="H1142" s="111">
        <v>5</v>
      </c>
      <c r="I1142" s="184"/>
      <c r="J1142" s="118">
        <v>5</v>
      </c>
      <c r="K1142" s="33"/>
      <c r="L1142" s="44">
        <f t="shared" si="342"/>
        <v>0</v>
      </c>
      <c r="M1142" s="33" t="str">
        <f t="shared" si="343"/>
        <v>45799Container q'ty</v>
      </c>
      <c r="N1142" s="33" t="str">
        <f t="shared" si="344"/>
        <v xml:space="preserve">45799Pallet </v>
      </c>
      <c r="O1142" s="39">
        <v>5</v>
      </c>
      <c r="P1142" s="33" t="s">
        <v>202</v>
      </c>
      <c r="Q1142" s="168" t="s">
        <v>406</v>
      </c>
      <c r="R1142" s="169"/>
      <c r="S1142" s="39"/>
      <c r="T1142" s="119" t="s">
        <v>3131</v>
      </c>
      <c r="U1142" s="258"/>
      <c r="V1142" s="262"/>
      <c r="W1142" s="258">
        <f t="shared" si="345"/>
        <v>0</v>
      </c>
      <c r="X1142" s="45"/>
      <c r="Y1142" s="43"/>
      <c r="Z1142" s="43"/>
      <c r="AA1142" s="43"/>
      <c r="AB1142" s="43"/>
      <c r="AC1142" s="43"/>
    </row>
    <row r="1143" spans="1:29" ht="12.9" customHeight="1">
      <c r="A1143" s="272">
        <v>45800</v>
      </c>
      <c r="B1143" s="111" t="s">
        <v>195</v>
      </c>
      <c r="C1143" s="111" t="s">
        <v>3206</v>
      </c>
      <c r="D1143" s="111" t="s">
        <v>3078</v>
      </c>
      <c r="E1143" s="111">
        <v>1</v>
      </c>
      <c r="F1143" s="111"/>
      <c r="G1143" s="111"/>
      <c r="H1143" s="111">
        <v>10</v>
      </c>
      <c r="I1143" s="111">
        <v>10</v>
      </c>
      <c r="J1143" s="118"/>
      <c r="K1143" s="33"/>
      <c r="L1143" s="44">
        <f t="shared" si="342"/>
        <v>1</v>
      </c>
      <c r="M1143" s="33" t="str">
        <f t="shared" si="343"/>
        <v>45800Container q'ty</v>
      </c>
      <c r="N1143" s="33" t="str">
        <f t="shared" si="344"/>
        <v xml:space="preserve">45800Pallet </v>
      </c>
      <c r="O1143" s="39">
        <v>40</v>
      </c>
      <c r="P1143" s="33" t="s">
        <v>202</v>
      </c>
      <c r="Q1143" s="168" t="s">
        <v>3082</v>
      </c>
      <c r="R1143" s="169"/>
      <c r="S1143" s="39"/>
      <c r="T1143" s="119" t="s">
        <v>3100</v>
      </c>
      <c r="U1143" s="258"/>
      <c r="V1143" s="262"/>
      <c r="W1143" s="258">
        <f t="shared" si="345"/>
        <v>0</v>
      </c>
      <c r="X1143" s="45"/>
      <c r="Y1143" s="43"/>
      <c r="Z1143" s="43"/>
      <c r="AA1143" s="43"/>
      <c r="AB1143" s="43"/>
      <c r="AC1143" s="43"/>
    </row>
    <row r="1144" spans="1:29" ht="12.9" customHeight="1">
      <c r="A1144" s="272">
        <v>45800</v>
      </c>
      <c r="B1144" s="111" t="s">
        <v>3051</v>
      </c>
      <c r="C1144" s="111" t="s">
        <v>3206</v>
      </c>
      <c r="D1144" s="111" t="s">
        <v>3079</v>
      </c>
      <c r="E1144" s="151"/>
      <c r="F1144" s="111"/>
      <c r="G1144" s="111"/>
      <c r="H1144" s="111">
        <v>10</v>
      </c>
      <c r="I1144" s="111">
        <v>10</v>
      </c>
      <c r="J1144" s="118"/>
      <c r="K1144" s="33"/>
      <c r="L1144" s="44">
        <f t="shared" si="342"/>
        <v>0</v>
      </c>
      <c r="M1144" s="33" t="str">
        <f t="shared" si="343"/>
        <v>45800Container q'ty</v>
      </c>
      <c r="N1144" s="33" t="str">
        <f t="shared" si="344"/>
        <v xml:space="preserve">45800Pallet </v>
      </c>
      <c r="O1144" s="39"/>
      <c r="P1144" s="33" t="s">
        <v>202</v>
      </c>
      <c r="Q1144" s="168" t="s">
        <v>3083</v>
      </c>
      <c r="R1144" s="169"/>
      <c r="S1144" s="39"/>
      <c r="T1144" s="119" t="s">
        <v>3086</v>
      </c>
      <c r="U1144" s="258"/>
      <c r="V1144" s="262"/>
      <c r="W1144" s="258">
        <f t="shared" si="345"/>
        <v>0</v>
      </c>
      <c r="X1144" s="45"/>
      <c r="Y1144" s="43"/>
      <c r="Z1144" s="43"/>
      <c r="AA1144" s="43"/>
      <c r="AB1144" s="43"/>
      <c r="AC1144" s="43"/>
    </row>
    <row r="1145" spans="1:29" ht="12.9" customHeight="1">
      <c r="A1145" s="272">
        <v>45800</v>
      </c>
      <c r="B1145" s="111" t="s">
        <v>3051</v>
      </c>
      <c r="C1145" s="111" t="s">
        <v>3208</v>
      </c>
      <c r="D1145" s="111" t="s">
        <v>3080</v>
      </c>
      <c r="E1145" s="111">
        <v>1</v>
      </c>
      <c r="F1145" s="111"/>
      <c r="G1145" s="111"/>
      <c r="H1145" s="111">
        <v>10</v>
      </c>
      <c r="I1145" s="111">
        <v>10</v>
      </c>
      <c r="J1145" s="118"/>
      <c r="K1145" s="33"/>
      <c r="L1145" s="44">
        <f t="shared" si="342"/>
        <v>1</v>
      </c>
      <c r="M1145" s="33" t="str">
        <f t="shared" si="343"/>
        <v>45800Container q'ty</v>
      </c>
      <c r="N1145" s="33" t="str">
        <f t="shared" si="344"/>
        <v xml:space="preserve">45800Pallet </v>
      </c>
      <c r="O1145" s="39">
        <v>40</v>
      </c>
      <c r="P1145" s="33" t="s">
        <v>202</v>
      </c>
      <c r="Q1145" s="168" t="s">
        <v>3082</v>
      </c>
      <c r="R1145" s="169"/>
      <c r="S1145" s="39"/>
      <c r="T1145" s="119" t="s">
        <v>3207</v>
      </c>
      <c r="U1145" s="258"/>
      <c r="V1145" s="262"/>
      <c r="W1145" s="258">
        <f t="shared" si="345"/>
        <v>0</v>
      </c>
      <c r="X1145" s="45"/>
      <c r="Y1145" s="43"/>
      <c r="Z1145" s="43"/>
      <c r="AA1145" s="43"/>
      <c r="AB1145" s="43"/>
      <c r="AC1145" s="43"/>
    </row>
    <row r="1146" spans="1:29" ht="12.9" customHeight="1">
      <c r="A1146" s="272">
        <v>45800</v>
      </c>
      <c r="B1146" s="111" t="s">
        <v>3051</v>
      </c>
      <c r="C1146" s="111" t="s">
        <v>3208</v>
      </c>
      <c r="D1146" s="111" t="s">
        <v>3081</v>
      </c>
      <c r="E1146" s="151"/>
      <c r="F1146" s="111"/>
      <c r="G1146" s="111"/>
      <c r="H1146" s="111">
        <v>8</v>
      </c>
      <c r="I1146" s="111">
        <v>8</v>
      </c>
      <c r="J1146" s="118"/>
      <c r="K1146" s="33"/>
      <c r="L1146" s="44">
        <f t="shared" si="342"/>
        <v>0</v>
      </c>
      <c r="M1146" s="33" t="str">
        <f t="shared" si="343"/>
        <v>45800Container q'ty</v>
      </c>
      <c r="N1146" s="33" t="str">
        <f t="shared" si="344"/>
        <v xml:space="preserve">45800Pallet </v>
      </c>
      <c r="O1146" s="39"/>
      <c r="P1146" s="33" t="s">
        <v>202</v>
      </c>
      <c r="Q1146" s="168" t="s">
        <v>3084</v>
      </c>
      <c r="R1146" s="169"/>
      <c r="S1146" s="39"/>
      <c r="T1146" s="119" t="s">
        <v>3212</v>
      </c>
      <c r="U1146" s="258"/>
      <c r="V1146" s="262"/>
      <c r="W1146" s="258">
        <f t="shared" si="345"/>
        <v>0</v>
      </c>
      <c r="X1146" s="45"/>
      <c r="Y1146" s="43"/>
      <c r="Z1146" s="43"/>
      <c r="AA1146" s="43"/>
      <c r="AB1146" s="43"/>
      <c r="AC1146" s="43"/>
    </row>
    <row r="1147" spans="1:29" ht="12.9" customHeight="1">
      <c r="A1147" s="272">
        <v>45800</v>
      </c>
      <c r="B1147" s="111" t="s">
        <v>3051</v>
      </c>
      <c r="C1147" s="111" t="s">
        <v>3208</v>
      </c>
      <c r="D1147" s="111" t="s">
        <v>3081</v>
      </c>
      <c r="E1147" s="151"/>
      <c r="F1147" s="111"/>
      <c r="G1147" s="111"/>
      <c r="H1147" s="111">
        <v>2</v>
      </c>
      <c r="I1147" s="111">
        <v>2</v>
      </c>
      <c r="J1147" s="118"/>
      <c r="K1147" s="33"/>
      <c r="L1147" s="44">
        <f t="shared" si="342"/>
        <v>0</v>
      </c>
      <c r="M1147" s="33" t="str">
        <f t="shared" si="343"/>
        <v>45800Container q'ty</v>
      </c>
      <c r="N1147" s="33" t="str">
        <f t="shared" si="344"/>
        <v xml:space="preserve">45800Pallet </v>
      </c>
      <c r="O1147" s="39"/>
      <c r="P1147" s="33" t="s">
        <v>202</v>
      </c>
      <c r="Q1147" s="168" t="s">
        <v>3085</v>
      </c>
      <c r="R1147" s="169"/>
      <c r="S1147" s="39"/>
      <c r="T1147" s="119" t="s">
        <v>3087</v>
      </c>
      <c r="U1147" s="258"/>
      <c r="V1147" s="262"/>
      <c r="W1147" s="258">
        <f t="shared" si="345"/>
        <v>0</v>
      </c>
      <c r="X1147" s="45"/>
      <c r="Y1147" s="43"/>
      <c r="Z1147" s="43"/>
      <c r="AA1147" s="43"/>
      <c r="AB1147" s="43"/>
      <c r="AC1147" s="43"/>
    </row>
    <row r="1148" spans="1:29" ht="12.9" customHeight="1">
      <c r="A1148" s="272">
        <v>45800</v>
      </c>
      <c r="B1148" s="111" t="s">
        <v>151</v>
      </c>
      <c r="C1148" s="111" t="s">
        <v>3201</v>
      </c>
      <c r="D1148" s="111" t="s">
        <v>3202</v>
      </c>
      <c r="E1148" s="111"/>
      <c r="F1148" s="111">
        <v>1</v>
      </c>
      <c r="G1148" s="111"/>
      <c r="H1148" s="111">
        <v>10</v>
      </c>
      <c r="I1148" s="116">
        <v>584</v>
      </c>
      <c r="J1148" s="118"/>
      <c r="K1148" s="33"/>
      <c r="L1148" s="44">
        <f t="shared" si="342"/>
        <v>1</v>
      </c>
      <c r="M1148" s="33" t="str">
        <f t="shared" si="343"/>
        <v>45800Container q'ty</v>
      </c>
      <c r="N1148" s="33" t="str">
        <f t="shared" si="344"/>
        <v xml:space="preserve">45800Pallet </v>
      </c>
      <c r="O1148" s="39">
        <v>180</v>
      </c>
      <c r="P1148" s="33" t="s">
        <v>202</v>
      </c>
      <c r="Q1148" s="168" t="s">
        <v>301</v>
      </c>
      <c r="R1148" s="169"/>
      <c r="S1148" s="39"/>
      <c r="T1148" s="119" t="s">
        <v>3129</v>
      </c>
      <c r="U1148" s="258"/>
      <c r="V1148" s="262"/>
      <c r="W1148" s="258">
        <f t="shared" si="345"/>
        <v>0</v>
      </c>
      <c r="X1148" s="45" t="s">
        <v>3130</v>
      </c>
      <c r="Y1148" s="43"/>
      <c r="Z1148" s="43"/>
      <c r="AA1148" s="43"/>
      <c r="AB1148" s="43"/>
      <c r="AC1148" s="43"/>
    </row>
    <row r="1149" spans="1:29" ht="12.9" customHeight="1">
      <c r="A1149" s="272">
        <v>45800</v>
      </c>
      <c r="B1149" s="111" t="s">
        <v>3654</v>
      </c>
      <c r="C1149" s="111" t="s">
        <v>3113</v>
      </c>
      <c r="D1149" s="111" t="s">
        <v>3123</v>
      </c>
      <c r="E1149" s="111"/>
      <c r="F1149" s="111">
        <v>1</v>
      </c>
      <c r="G1149" s="111"/>
      <c r="H1149" s="111">
        <v>21</v>
      </c>
      <c r="I1149" s="116">
        <v>1540</v>
      </c>
      <c r="J1149" s="118"/>
      <c r="K1149" s="33"/>
      <c r="L1149" s="44">
        <f t="shared" ref="L1149:L1154" si="346">SUM(E1149:F1149)</f>
        <v>1</v>
      </c>
      <c r="M1149" s="33" t="str">
        <f t="shared" ref="M1149:M1154" si="347">A1149&amp;$O$1</f>
        <v>45800Container q'ty</v>
      </c>
      <c r="N1149" s="33" t="str">
        <f t="shared" ref="N1149:N1154" si="348">A1149&amp;P1149</f>
        <v>45800bulk</v>
      </c>
      <c r="O1149" s="39">
        <v>180</v>
      </c>
      <c r="P1149" s="235" t="s">
        <v>201</v>
      </c>
      <c r="Q1149" s="168" t="s">
        <v>990</v>
      </c>
      <c r="R1149" s="169"/>
      <c r="S1149" s="39"/>
      <c r="T1149" s="119" t="s">
        <v>3101</v>
      </c>
      <c r="U1149" s="258"/>
      <c r="V1149" s="262"/>
      <c r="W1149" s="258">
        <f t="shared" si="345"/>
        <v>0</v>
      </c>
      <c r="X1149" s="45"/>
      <c r="Y1149" s="43"/>
      <c r="Z1149" s="43"/>
      <c r="AA1149" s="43"/>
      <c r="AB1149" s="43"/>
      <c r="AC1149" s="43"/>
    </row>
    <row r="1150" spans="1:29" ht="12.9" customHeight="1">
      <c r="A1150" s="272">
        <v>45800</v>
      </c>
      <c r="B1150" s="111" t="s">
        <v>3654</v>
      </c>
      <c r="C1150" s="111" t="s">
        <v>3115</v>
      </c>
      <c r="D1150" s="111" t="s">
        <v>3125</v>
      </c>
      <c r="E1150" s="111"/>
      <c r="F1150" s="111">
        <v>1</v>
      </c>
      <c r="G1150" s="111"/>
      <c r="H1150" s="111">
        <v>21</v>
      </c>
      <c r="I1150" s="116">
        <v>1540</v>
      </c>
      <c r="J1150" s="118"/>
      <c r="K1150" s="33"/>
      <c r="L1150" s="44">
        <f t="shared" si="346"/>
        <v>1</v>
      </c>
      <c r="M1150" s="33" t="str">
        <f t="shared" si="347"/>
        <v>45800Container q'ty</v>
      </c>
      <c r="N1150" s="33" t="str">
        <f t="shared" si="348"/>
        <v>45800bulk</v>
      </c>
      <c r="O1150" s="39">
        <v>180</v>
      </c>
      <c r="P1150" s="235" t="s">
        <v>201</v>
      </c>
      <c r="Q1150" s="168" t="s">
        <v>990</v>
      </c>
      <c r="R1150" s="169"/>
      <c r="S1150" s="39"/>
      <c r="T1150" s="119" t="s">
        <v>3101</v>
      </c>
      <c r="U1150" s="258"/>
      <c r="V1150" s="262"/>
      <c r="W1150" s="258">
        <f t="shared" si="345"/>
        <v>0</v>
      </c>
      <c r="X1150" s="45"/>
      <c r="Y1150" s="43"/>
      <c r="Z1150" s="43"/>
      <c r="AA1150" s="43"/>
      <c r="AB1150" s="43"/>
      <c r="AC1150" s="43"/>
    </row>
    <row r="1151" spans="1:29" ht="12.9" customHeight="1">
      <c r="A1151" s="272">
        <v>45800</v>
      </c>
      <c r="B1151" s="111" t="s">
        <v>3654</v>
      </c>
      <c r="C1151" s="111" t="s">
        <v>3116</v>
      </c>
      <c r="D1151" s="111" t="s">
        <v>3126</v>
      </c>
      <c r="E1151" s="111"/>
      <c r="F1151" s="111">
        <v>1</v>
      </c>
      <c r="G1151" s="111"/>
      <c r="H1151" s="111">
        <v>21</v>
      </c>
      <c r="I1151" s="116">
        <v>1540</v>
      </c>
      <c r="J1151" s="118"/>
      <c r="K1151" s="33"/>
      <c r="L1151" s="44">
        <f t="shared" si="346"/>
        <v>1</v>
      </c>
      <c r="M1151" s="33" t="str">
        <f t="shared" si="347"/>
        <v>45800Container q'ty</v>
      </c>
      <c r="N1151" s="33" t="str">
        <f t="shared" si="348"/>
        <v>45800bulk</v>
      </c>
      <c r="O1151" s="39">
        <v>180</v>
      </c>
      <c r="P1151" s="235" t="s">
        <v>201</v>
      </c>
      <c r="Q1151" s="168" t="s">
        <v>990</v>
      </c>
      <c r="R1151" s="169"/>
      <c r="S1151" s="39"/>
      <c r="T1151" s="119" t="s">
        <v>3101</v>
      </c>
      <c r="U1151" s="258"/>
      <c r="V1151" s="262"/>
      <c r="W1151" s="258">
        <f t="shared" si="345"/>
        <v>0</v>
      </c>
      <c r="X1151" s="45"/>
      <c r="Y1151" s="43"/>
      <c r="Z1151" s="43"/>
      <c r="AA1151" s="43"/>
      <c r="AB1151" s="43"/>
      <c r="AC1151" s="43"/>
    </row>
    <row r="1152" spans="1:29" ht="12.9" customHeight="1">
      <c r="A1152" s="272">
        <v>45800</v>
      </c>
      <c r="B1152" s="111" t="s">
        <v>3654</v>
      </c>
      <c r="C1152" s="111" t="s">
        <v>3109</v>
      </c>
      <c r="D1152" s="111" t="s">
        <v>3119</v>
      </c>
      <c r="E1152" s="111"/>
      <c r="F1152" s="111">
        <v>1</v>
      </c>
      <c r="G1152" s="111"/>
      <c r="H1152" s="111">
        <v>22</v>
      </c>
      <c r="I1152" s="116">
        <v>1540</v>
      </c>
      <c r="J1152" s="118"/>
      <c r="K1152" s="33"/>
      <c r="L1152" s="44">
        <f t="shared" si="346"/>
        <v>1</v>
      </c>
      <c r="M1152" s="33" t="str">
        <f t="shared" si="347"/>
        <v>45800Container q'ty</v>
      </c>
      <c r="N1152" s="33" t="str">
        <f t="shared" si="348"/>
        <v>45800bulk</v>
      </c>
      <c r="O1152" s="39">
        <v>180</v>
      </c>
      <c r="P1152" s="235" t="s">
        <v>201</v>
      </c>
      <c r="Q1152" s="168" t="s">
        <v>990</v>
      </c>
      <c r="R1152" s="169"/>
      <c r="S1152" s="39"/>
      <c r="T1152" s="119" t="s">
        <v>3101</v>
      </c>
      <c r="U1152" s="258"/>
      <c r="V1152" s="262"/>
      <c r="W1152" s="258">
        <f t="shared" si="345"/>
        <v>0</v>
      </c>
      <c r="X1152" s="45" t="s">
        <v>3104</v>
      </c>
      <c r="Y1152" s="43"/>
      <c r="Z1152" s="43"/>
      <c r="AA1152" s="43"/>
      <c r="AB1152" s="43"/>
      <c r="AC1152" s="43"/>
    </row>
    <row r="1153" spans="1:29" ht="12.9" customHeight="1">
      <c r="A1153" s="272">
        <v>45800</v>
      </c>
      <c r="B1153" s="111" t="s">
        <v>3493</v>
      </c>
      <c r="C1153" s="111" t="s">
        <v>3160</v>
      </c>
      <c r="D1153" s="111" t="s">
        <v>3161</v>
      </c>
      <c r="E1153" s="111">
        <v>1</v>
      </c>
      <c r="F1153" s="111"/>
      <c r="G1153" s="111"/>
      <c r="H1153" s="111">
        <v>18</v>
      </c>
      <c r="I1153" s="116"/>
      <c r="J1153" s="118">
        <v>18</v>
      </c>
      <c r="K1153" s="33"/>
      <c r="L1153" s="44">
        <f t="shared" si="346"/>
        <v>1</v>
      </c>
      <c r="M1153" s="33" t="str">
        <f t="shared" si="347"/>
        <v>45800Container q'ty</v>
      </c>
      <c r="N1153" s="33" t="str">
        <f t="shared" si="348"/>
        <v xml:space="preserve">45800Pallet </v>
      </c>
      <c r="O1153" s="39">
        <v>40</v>
      </c>
      <c r="P1153" s="33" t="s">
        <v>202</v>
      </c>
      <c r="Q1153" s="168" t="s">
        <v>439</v>
      </c>
      <c r="R1153" s="169"/>
      <c r="S1153" s="39"/>
      <c r="T1153" s="119" t="s">
        <v>3159</v>
      </c>
      <c r="U1153" s="258"/>
      <c r="V1153" s="262"/>
      <c r="W1153" s="258">
        <f t="shared" si="345"/>
        <v>0</v>
      </c>
      <c r="X1153" s="45" t="s">
        <v>3014</v>
      </c>
      <c r="Y1153" s="43"/>
      <c r="Z1153" s="43"/>
      <c r="AA1153" s="43"/>
      <c r="AB1153" s="43"/>
      <c r="AC1153" s="43"/>
    </row>
    <row r="1154" spans="1:29" ht="12.9" customHeight="1">
      <c r="A1154" s="272">
        <v>45800</v>
      </c>
      <c r="B1154" s="111" t="s">
        <v>220</v>
      </c>
      <c r="C1154" s="111" t="s">
        <v>3210</v>
      </c>
      <c r="D1154" s="190" t="s">
        <v>3211</v>
      </c>
      <c r="E1154" s="111"/>
      <c r="F1154" s="111">
        <v>1</v>
      </c>
      <c r="G1154" s="111"/>
      <c r="H1154" s="111">
        <v>0</v>
      </c>
      <c r="I1154" s="111"/>
      <c r="J1154" s="118">
        <v>374</v>
      </c>
      <c r="K1154" s="33"/>
      <c r="L1154" s="44">
        <f t="shared" si="346"/>
        <v>1</v>
      </c>
      <c r="M1154" s="33" t="str">
        <f t="shared" si="347"/>
        <v>45800Container q'ty</v>
      </c>
      <c r="N1154" s="33" t="str">
        <f t="shared" si="348"/>
        <v>45800bulk</v>
      </c>
      <c r="O1154" s="39">
        <v>40</v>
      </c>
      <c r="P1154" s="235" t="s">
        <v>201</v>
      </c>
      <c r="Q1154" s="168" t="s">
        <v>221</v>
      </c>
      <c r="R1154" s="169"/>
      <c r="S1154" s="39"/>
      <c r="T1154" s="119" t="s">
        <v>3209</v>
      </c>
      <c r="U1154" s="258">
        <v>2790</v>
      </c>
      <c r="V1154" s="262">
        <v>374</v>
      </c>
      <c r="W1154" s="258">
        <f t="shared" si="345"/>
        <v>7.4598930481283423</v>
      </c>
      <c r="X1154" s="45"/>
      <c r="Y1154" s="43"/>
      <c r="Z1154" s="43"/>
      <c r="AA1154" s="43"/>
      <c r="AB1154" s="43"/>
      <c r="AC1154" s="43"/>
    </row>
    <row r="1155" spans="1:29" ht="12.9" customHeight="1">
      <c r="A1155" s="272">
        <v>45803</v>
      </c>
      <c r="B1155" s="111" t="s">
        <v>32</v>
      </c>
      <c r="C1155" s="111" t="s">
        <v>3213</v>
      </c>
      <c r="D1155" s="111" t="s">
        <v>3162</v>
      </c>
      <c r="E1155" s="111"/>
      <c r="F1155" s="111">
        <v>1</v>
      </c>
      <c r="G1155" s="111"/>
      <c r="H1155" s="111">
        <v>10</v>
      </c>
      <c r="I1155" s="116">
        <v>10</v>
      </c>
      <c r="J1155" s="118"/>
      <c r="K1155" s="33"/>
      <c r="L1155" s="44">
        <f>SUM(E1155:F1155)</f>
        <v>1</v>
      </c>
      <c r="M1155" s="33" t="str">
        <f>A1155&amp;$O$1</f>
        <v>45803Container q'ty</v>
      </c>
      <c r="N1155" s="33" t="str">
        <f>A1155&amp;P1155</f>
        <v xml:space="preserve">45803Pallet </v>
      </c>
      <c r="O1155" s="39">
        <v>20</v>
      </c>
      <c r="P1155" s="33" t="s">
        <v>202</v>
      </c>
      <c r="Q1155" s="168" t="s">
        <v>3163</v>
      </c>
      <c r="R1155" s="169"/>
      <c r="S1155" s="39"/>
      <c r="T1155" s="119" t="s">
        <v>3164</v>
      </c>
      <c r="U1155" s="258"/>
      <c r="V1155" s="262"/>
      <c r="W1155" s="258">
        <f t="shared" si="345"/>
        <v>0</v>
      </c>
      <c r="X1155" s="45"/>
      <c r="Y1155" s="43"/>
      <c r="Z1155" s="43"/>
      <c r="AA1155" s="43"/>
      <c r="AB1155" s="43"/>
      <c r="AC1155" s="43"/>
    </row>
    <row r="1156" spans="1:29" ht="12.9" customHeight="1">
      <c r="A1156" s="272">
        <v>45803</v>
      </c>
      <c r="B1156" s="111" t="s">
        <v>3654</v>
      </c>
      <c r="C1156" s="111" t="s">
        <v>3114</v>
      </c>
      <c r="D1156" s="111" t="s">
        <v>3124</v>
      </c>
      <c r="E1156" s="111"/>
      <c r="F1156" s="111">
        <v>1</v>
      </c>
      <c r="G1156" s="111"/>
      <c r="H1156" s="111">
        <v>21</v>
      </c>
      <c r="I1156" s="116">
        <v>1540</v>
      </c>
      <c r="J1156" s="118"/>
      <c r="K1156" s="33"/>
      <c r="L1156" s="44">
        <f>SUM(E1156:F1156)</f>
        <v>1</v>
      </c>
      <c r="M1156" s="33" t="str">
        <f>A1156&amp;$O$1</f>
        <v>45803Container q'ty</v>
      </c>
      <c r="N1156" s="33" t="str">
        <f>A1156&amp;P1156</f>
        <v>45803bulk</v>
      </c>
      <c r="O1156" s="39">
        <v>180</v>
      </c>
      <c r="P1156" s="235" t="s">
        <v>201</v>
      </c>
      <c r="Q1156" s="168" t="s">
        <v>990</v>
      </c>
      <c r="R1156" s="169"/>
      <c r="S1156" s="39"/>
      <c r="T1156" s="119" t="s">
        <v>3101</v>
      </c>
      <c r="U1156" s="258"/>
      <c r="V1156" s="262"/>
      <c r="W1156" s="258">
        <f t="shared" si="345"/>
        <v>0</v>
      </c>
      <c r="X1156" s="45"/>
      <c r="Y1156" s="43"/>
      <c r="Z1156" s="43"/>
      <c r="AA1156" s="43"/>
      <c r="AB1156" s="43"/>
      <c r="AC1156" s="43"/>
    </row>
    <row r="1157" spans="1:29" ht="12.9" customHeight="1">
      <c r="A1157" s="272">
        <v>45803</v>
      </c>
      <c r="B1157" s="111" t="s">
        <v>807</v>
      </c>
      <c r="C1157" s="111" t="s">
        <v>3215</v>
      </c>
      <c r="D1157" s="190" t="s">
        <v>3216</v>
      </c>
      <c r="E1157" s="111"/>
      <c r="F1157" s="111">
        <v>1</v>
      </c>
      <c r="G1157" s="111"/>
      <c r="H1157" s="111">
        <v>20</v>
      </c>
      <c r="I1157" s="116"/>
      <c r="J1157" s="118">
        <v>20</v>
      </c>
      <c r="K1157" s="33"/>
      <c r="L1157" s="44">
        <f>SUM(E1157:F1157)</f>
        <v>1</v>
      </c>
      <c r="M1157" s="33" t="str">
        <f>A1157&amp;$O$1</f>
        <v>45803Container q'ty</v>
      </c>
      <c r="N1157" s="33" t="str">
        <f>A1157&amp;P1157</f>
        <v xml:space="preserve">45803Pallet </v>
      </c>
      <c r="O1157" s="39">
        <v>20</v>
      </c>
      <c r="P1157" s="33" t="s">
        <v>202</v>
      </c>
      <c r="Q1157" s="168" t="s">
        <v>3217</v>
      </c>
      <c r="R1157" s="169"/>
      <c r="S1157" s="39"/>
      <c r="T1157" s="119" t="s">
        <v>3214</v>
      </c>
      <c r="U1157" s="258"/>
      <c r="V1157" s="262"/>
      <c r="W1157" s="258">
        <f t="shared" si="345"/>
        <v>0</v>
      </c>
      <c r="X1157" s="45"/>
      <c r="Y1157" s="43"/>
      <c r="Z1157" s="43"/>
      <c r="AA1157" s="43"/>
      <c r="AB1157" s="43"/>
      <c r="AC1157" s="43"/>
    </row>
    <row r="1158" spans="1:29" ht="12.9" customHeight="1">
      <c r="A1158" s="272">
        <v>45804</v>
      </c>
      <c r="B1158" s="111" t="s">
        <v>3493</v>
      </c>
      <c r="C1158" s="111" t="s">
        <v>3149</v>
      </c>
      <c r="D1158" s="111" t="s">
        <v>3150</v>
      </c>
      <c r="E1158" s="111">
        <v>1</v>
      </c>
      <c r="F1158" s="111"/>
      <c r="G1158" s="111"/>
      <c r="H1158" s="111">
        <v>40</v>
      </c>
      <c r="I1158" s="116"/>
      <c r="J1158" s="118">
        <v>86400</v>
      </c>
      <c r="K1158" s="33"/>
      <c r="L1158" s="44">
        <f>SUM(E1158:F1158)</f>
        <v>1</v>
      </c>
      <c r="M1158" s="33" t="str">
        <f>A1158&amp;$O$1</f>
        <v>45804Container q'ty</v>
      </c>
      <c r="N1158" s="33" t="str">
        <f>A1158&amp;P1158</f>
        <v xml:space="preserve">45804Pallet </v>
      </c>
      <c r="O1158" s="39">
        <v>40</v>
      </c>
      <c r="P1158" s="33" t="s">
        <v>202</v>
      </c>
      <c r="Q1158" s="168" t="s">
        <v>3148</v>
      </c>
      <c r="R1158" s="169"/>
      <c r="S1158" s="39"/>
      <c r="T1158" s="119" t="s">
        <v>3147</v>
      </c>
      <c r="U1158" s="258"/>
      <c r="V1158" s="262"/>
      <c r="W1158" s="258">
        <f t="shared" si="345"/>
        <v>0</v>
      </c>
      <c r="X1158" s="45" t="s">
        <v>3158</v>
      </c>
      <c r="Y1158" s="43"/>
      <c r="Z1158" s="43"/>
      <c r="AA1158" s="43"/>
      <c r="AB1158" s="43"/>
      <c r="AC1158" s="43"/>
    </row>
    <row r="1159" spans="1:29" ht="12.9" customHeight="1">
      <c r="A1159" s="272">
        <v>45805</v>
      </c>
      <c r="B1159" s="111" t="s">
        <v>195</v>
      </c>
      <c r="C1159" s="111" t="s">
        <v>3225</v>
      </c>
      <c r="D1159" s="111" t="s">
        <v>3070</v>
      </c>
      <c r="E1159" s="111"/>
      <c r="F1159" s="111">
        <v>1</v>
      </c>
      <c r="G1159" s="111"/>
      <c r="H1159" s="111">
        <v>3</v>
      </c>
      <c r="I1159" s="111">
        <v>3</v>
      </c>
      <c r="J1159" s="118"/>
      <c r="K1159" s="33"/>
      <c r="L1159" s="44">
        <f t="shared" ref="L1159:L1164" si="349">SUM(E1159:F1159)</f>
        <v>1</v>
      </c>
      <c r="M1159" s="33" t="str">
        <f t="shared" ref="M1159:M1164" si="350">A1159&amp;$O$1</f>
        <v>45805Container q'ty</v>
      </c>
      <c r="N1159" s="33" t="str">
        <f t="shared" ref="N1159:N1164" si="351">A1159&amp;P1159</f>
        <v xml:space="preserve">45805Pallet </v>
      </c>
      <c r="O1159" s="39">
        <v>20</v>
      </c>
      <c r="P1159" s="33" t="s">
        <v>202</v>
      </c>
      <c r="Q1159" s="168" t="s">
        <v>3073</v>
      </c>
      <c r="R1159" s="169"/>
      <c r="S1159" s="39"/>
      <c r="T1159" s="119" t="s">
        <v>3099</v>
      </c>
      <c r="U1159" s="258"/>
      <c r="V1159" s="262"/>
      <c r="W1159" s="258">
        <f t="shared" ref="W1159:W1166" si="352">IFERROR(U1159/V1159,0)</f>
        <v>0</v>
      </c>
      <c r="X1159" s="45"/>
      <c r="Y1159" s="43"/>
      <c r="Z1159" s="43"/>
      <c r="AA1159" s="43"/>
      <c r="AB1159" s="43"/>
      <c r="AC1159" s="43"/>
    </row>
    <row r="1160" spans="1:29" ht="12.9" customHeight="1">
      <c r="A1160" s="272">
        <v>45805</v>
      </c>
      <c r="B1160" s="111" t="s">
        <v>3051</v>
      </c>
      <c r="C1160" s="111" t="s">
        <v>3225</v>
      </c>
      <c r="D1160" s="111" t="s">
        <v>3070</v>
      </c>
      <c r="E1160" s="111"/>
      <c r="F1160" s="151"/>
      <c r="G1160" s="111"/>
      <c r="H1160" s="111">
        <v>2</v>
      </c>
      <c r="I1160" s="111">
        <v>2</v>
      </c>
      <c r="J1160" s="118"/>
      <c r="K1160" s="33"/>
      <c r="L1160" s="44">
        <f t="shared" si="349"/>
        <v>0</v>
      </c>
      <c r="M1160" s="33" t="str">
        <f t="shared" si="350"/>
        <v>45805Container q'ty</v>
      </c>
      <c r="N1160" s="33" t="str">
        <f t="shared" si="351"/>
        <v xml:space="preserve">45805Pallet </v>
      </c>
      <c r="O1160" s="39"/>
      <c r="P1160" s="33" t="s">
        <v>202</v>
      </c>
      <c r="Q1160" s="168" t="s">
        <v>3074</v>
      </c>
      <c r="R1160" s="169"/>
      <c r="S1160" s="39"/>
      <c r="T1160" s="119" t="s">
        <v>3077</v>
      </c>
      <c r="U1160" s="258"/>
      <c r="V1160" s="262"/>
      <c r="W1160" s="258">
        <f t="shared" si="352"/>
        <v>0</v>
      </c>
      <c r="X1160" s="45"/>
      <c r="Y1160" s="43"/>
      <c r="Z1160" s="43"/>
      <c r="AA1160" s="43"/>
      <c r="AB1160" s="43"/>
      <c r="AC1160" s="43"/>
    </row>
    <row r="1161" spans="1:29" ht="12.9" customHeight="1">
      <c r="A1161" s="272">
        <v>45805</v>
      </c>
      <c r="B1161" s="111" t="s">
        <v>3051</v>
      </c>
      <c r="C1161" s="111" t="s">
        <v>3225</v>
      </c>
      <c r="D1161" s="111" t="s">
        <v>3070</v>
      </c>
      <c r="E1161" s="111"/>
      <c r="F1161" s="151"/>
      <c r="G1161" s="111"/>
      <c r="H1161" s="111">
        <v>10</v>
      </c>
      <c r="I1161" s="111">
        <v>10</v>
      </c>
      <c r="J1161" s="118"/>
      <c r="K1161" s="33"/>
      <c r="L1161" s="44">
        <f t="shared" si="349"/>
        <v>0</v>
      </c>
      <c r="M1161" s="33" t="str">
        <f t="shared" si="350"/>
        <v>45805Container q'ty</v>
      </c>
      <c r="N1161" s="33" t="str">
        <f t="shared" si="351"/>
        <v xml:space="preserve">45805Pallet </v>
      </c>
      <c r="O1161" s="39"/>
      <c r="P1161" s="33" t="s">
        <v>202</v>
      </c>
      <c r="Q1161" s="168" t="s">
        <v>3075</v>
      </c>
      <c r="R1161" s="169"/>
      <c r="S1161" s="39"/>
      <c r="T1161" s="119" t="s">
        <v>3077</v>
      </c>
      <c r="U1161" s="258"/>
      <c r="V1161" s="262"/>
      <c r="W1161" s="258">
        <f t="shared" si="352"/>
        <v>0</v>
      </c>
      <c r="X1161" s="45"/>
      <c r="Y1161" s="43"/>
      <c r="Z1161" s="43"/>
      <c r="AA1161" s="43"/>
      <c r="AB1161" s="43"/>
      <c r="AC1161" s="43"/>
    </row>
    <row r="1162" spans="1:29" ht="12.9" customHeight="1">
      <c r="A1162" s="272">
        <v>45805</v>
      </c>
      <c r="B1162" s="111" t="s">
        <v>195</v>
      </c>
      <c r="C1162" s="111" t="s">
        <v>3226</v>
      </c>
      <c r="D1162" s="111" t="s">
        <v>3172</v>
      </c>
      <c r="E1162" s="111"/>
      <c r="F1162" s="111">
        <v>1</v>
      </c>
      <c r="G1162" s="111"/>
      <c r="H1162" s="111">
        <v>10</v>
      </c>
      <c r="I1162" s="116">
        <v>10</v>
      </c>
      <c r="J1162" s="118"/>
      <c r="K1162" s="33"/>
      <c r="L1162" s="44">
        <f t="shared" si="349"/>
        <v>1</v>
      </c>
      <c r="M1162" s="33" t="str">
        <f t="shared" si="350"/>
        <v>45805Container q'ty</v>
      </c>
      <c r="N1162" s="33" t="str">
        <f t="shared" si="351"/>
        <v xml:space="preserve">45805Pallet </v>
      </c>
      <c r="O1162" s="39">
        <v>20</v>
      </c>
      <c r="P1162" s="33" t="s">
        <v>202</v>
      </c>
      <c r="Q1162" s="168" t="s">
        <v>3166</v>
      </c>
      <c r="R1162" s="169"/>
      <c r="S1162" s="39"/>
      <c r="T1162" s="119" t="s">
        <v>3165</v>
      </c>
      <c r="U1162" s="258"/>
      <c r="V1162" s="262"/>
      <c r="W1162" s="258">
        <f t="shared" si="352"/>
        <v>0</v>
      </c>
      <c r="X1162" s="45"/>
      <c r="Y1162" s="43"/>
      <c r="Z1162" s="43"/>
      <c r="AA1162" s="43"/>
      <c r="AB1162" s="43"/>
      <c r="AC1162" s="43"/>
    </row>
    <row r="1163" spans="1:29" ht="12.9" customHeight="1">
      <c r="A1163" s="272">
        <v>45805</v>
      </c>
      <c r="B1163" s="111" t="s">
        <v>3654</v>
      </c>
      <c r="C1163" s="111" t="s">
        <v>3240</v>
      </c>
      <c r="D1163" s="111" t="s">
        <v>3247</v>
      </c>
      <c r="E1163" s="111"/>
      <c r="F1163" s="111">
        <v>1</v>
      </c>
      <c r="G1163" s="111"/>
      <c r="H1163" s="111">
        <v>22</v>
      </c>
      <c r="I1163" s="116">
        <v>1540</v>
      </c>
      <c r="J1163" s="118"/>
      <c r="K1163" s="33"/>
      <c r="L1163" s="44">
        <f t="shared" si="349"/>
        <v>1</v>
      </c>
      <c r="M1163" s="33" t="str">
        <f t="shared" si="350"/>
        <v>45805Container q'ty</v>
      </c>
      <c r="N1163" s="33" t="str">
        <f t="shared" si="351"/>
        <v>45805bulk</v>
      </c>
      <c r="O1163" s="39">
        <v>160</v>
      </c>
      <c r="P1163" s="235" t="s">
        <v>201</v>
      </c>
      <c r="Q1163" s="168" t="s">
        <v>990</v>
      </c>
      <c r="R1163" s="169"/>
      <c r="S1163" s="39"/>
      <c r="T1163" s="119" t="s">
        <v>3238</v>
      </c>
      <c r="U1163" s="258">
        <v>163209.20000000001</v>
      </c>
      <c r="V1163" s="262">
        <v>10780</v>
      </c>
      <c r="W1163" s="258">
        <f>IFERROR(U1163/V1163,0)</f>
        <v>15.14</v>
      </c>
      <c r="X1163" s="45"/>
      <c r="Y1163" s="43"/>
      <c r="Z1163" s="43"/>
      <c r="AA1163" s="43"/>
      <c r="AB1163" s="43"/>
      <c r="AC1163" s="43"/>
    </row>
    <row r="1164" spans="1:29" ht="12.9" customHeight="1">
      <c r="A1164" s="272">
        <v>45805</v>
      </c>
      <c r="B1164" s="111" t="s">
        <v>3654</v>
      </c>
      <c r="C1164" s="111" t="s">
        <v>3239</v>
      </c>
      <c r="D1164" s="111" t="s">
        <v>3246</v>
      </c>
      <c r="E1164" s="111"/>
      <c r="F1164" s="111">
        <v>1</v>
      </c>
      <c r="G1164" s="111"/>
      <c r="H1164" s="111">
        <v>22</v>
      </c>
      <c r="I1164" s="116">
        <v>1540</v>
      </c>
      <c r="J1164" s="118"/>
      <c r="K1164" s="33"/>
      <c r="L1164" s="44">
        <f t="shared" si="349"/>
        <v>1</v>
      </c>
      <c r="M1164" s="33" t="str">
        <f t="shared" si="350"/>
        <v>45805Container q'ty</v>
      </c>
      <c r="N1164" s="33" t="str">
        <f t="shared" si="351"/>
        <v>45805bulk</v>
      </c>
      <c r="O1164" s="39">
        <v>160</v>
      </c>
      <c r="P1164" s="235" t="s">
        <v>201</v>
      </c>
      <c r="Q1164" s="168" t="s">
        <v>990</v>
      </c>
      <c r="R1164" s="169"/>
      <c r="S1164" s="39"/>
      <c r="T1164" s="119" t="s">
        <v>3238</v>
      </c>
      <c r="U1164" s="258"/>
      <c r="V1164" s="262"/>
      <c r="W1164" s="258">
        <f t="shared" si="352"/>
        <v>0</v>
      </c>
      <c r="X1164" s="45" t="s">
        <v>3144</v>
      </c>
      <c r="Y1164" s="43"/>
      <c r="Z1164" s="43"/>
      <c r="AA1164" s="43"/>
      <c r="AB1164" s="43"/>
      <c r="AC1164" s="43"/>
    </row>
    <row r="1165" spans="1:29" ht="12.9" customHeight="1">
      <c r="A1165" s="272">
        <v>45805</v>
      </c>
      <c r="B1165" s="111" t="s">
        <v>3654</v>
      </c>
      <c r="C1165" s="111" t="s">
        <v>3241</v>
      </c>
      <c r="D1165" s="111" t="s">
        <v>3248</v>
      </c>
      <c r="E1165" s="111"/>
      <c r="F1165" s="111">
        <v>1</v>
      </c>
      <c r="G1165" s="111"/>
      <c r="H1165" s="111">
        <v>22</v>
      </c>
      <c r="I1165" s="116">
        <v>1540</v>
      </c>
      <c r="J1165" s="118"/>
      <c r="K1165" s="33"/>
      <c r="L1165" s="44">
        <f>SUM(E1165:F1165)</f>
        <v>1</v>
      </c>
      <c r="M1165" s="33" t="str">
        <f t="shared" ref="M1165:M1196" si="353">A1165&amp;$O$1</f>
        <v>45805Container q'ty</v>
      </c>
      <c r="N1165" s="33" t="str">
        <f t="shared" ref="N1165:N1196" si="354">A1165&amp;P1165</f>
        <v>45805bulk</v>
      </c>
      <c r="O1165" s="39">
        <v>160</v>
      </c>
      <c r="P1165" s="235" t="s">
        <v>201</v>
      </c>
      <c r="Q1165" s="168" t="s">
        <v>990</v>
      </c>
      <c r="R1165" s="169"/>
      <c r="S1165" s="39"/>
      <c r="T1165" s="119" t="s">
        <v>3238</v>
      </c>
      <c r="U1165" s="258"/>
      <c r="V1165" s="262"/>
      <c r="W1165" s="258">
        <f t="shared" si="352"/>
        <v>0</v>
      </c>
      <c r="X1165" s="45"/>
      <c r="Y1165" s="43"/>
      <c r="Z1165" s="43"/>
      <c r="AA1165" s="43"/>
      <c r="AB1165" s="43"/>
      <c r="AC1165" s="43"/>
    </row>
    <row r="1166" spans="1:29" ht="12.9" customHeight="1">
      <c r="A1166" s="272">
        <v>45805</v>
      </c>
      <c r="B1166" s="111" t="s">
        <v>3654</v>
      </c>
      <c r="C1166" s="111" t="s">
        <v>3242</v>
      </c>
      <c r="D1166" s="111" t="s">
        <v>3249</v>
      </c>
      <c r="E1166" s="111"/>
      <c r="F1166" s="111">
        <v>1</v>
      </c>
      <c r="G1166" s="111"/>
      <c r="H1166" s="111">
        <v>21</v>
      </c>
      <c r="I1166" s="116">
        <v>1540</v>
      </c>
      <c r="J1166" s="118"/>
      <c r="K1166" s="33"/>
      <c r="L1166" s="44">
        <f>SUM(E1166:F1166)</f>
        <v>1</v>
      </c>
      <c r="M1166" s="33" t="str">
        <f t="shared" si="353"/>
        <v>45805Container q'ty</v>
      </c>
      <c r="N1166" s="33" t="str">
        <f t="shared" si="354"/>
        <v>45805bulk</v>
      </c>
      <c r="O1166" s="39">
        <v>160</v>
      </c>
      <c r="P1166" s="235" t="s">
        <v>201</v>
      </c>
      <c r="Q1166" s="168" t="s">
        <v>990</v>
      </c>
      <c r="R1166" s="169"/>
      <c r="S1166" s="39"/>
      <c r="T1166" s="119" t="s">
        <v>3238</v>
      </c>
      <c r="U1166" s="258"/>
      <c r="V1166" s="262"/>
      <c r="W1166" s="258">
        <f t="shared" si="352"/>
        <v>0</v>
      </c>
      <c r="X1166" s="45"/>
      <c r="Y1166" s="43"/>
      <c r="Z1166" s="43"/>
      <c r="AA1166" s="43"/>
      <c r="AB1166" s="43"/>
      <c r="AC1166" s="43"/>
    </row>
    <row r="1167" spans="1:29" ht="12.9" customHeight="1">
      <c r="A1167" s="272">
        <v>45806</v>
      </c>
      <c r="B1167" s="111" t="s">
        <v>195</v>
      </c>
      <c r="C1167" s="111" t="s">
        <v>3220</v>
      </c>
      <c r="D1167" s="111" t="s">
        <v>3167</v>
      </c>
      <c r="E1167" s="111"/>
      <c r="F1167" s="111">
        <v>1</v>
      </c>
      <c r="G1167" s="111"/>
      <c r="H1167" s="111">
        <v>2</v>
      </c>
      <c r="I1167" s="111">
        <v>2</v>
      </c>
      <c r="J1167" s="118"/>
      <c r="K1167" s="33"/>
      <c r="L1167" s="44">
        <f t="shared" ref="L1167:L1172" si="355">SUM(E1167:F1167)</f>
        <v>1</v>
      </c>
      <c r="M1167" s="33" t="str">
        <f t="shared" si="353"/>
        <v>45806Container q'ty</v>
      </c>
      <c r="N1167" s="33" t="str">
        <f t="shared" si="354"/>
        <v xml:space="preserve">45806Pallet </v>
      </c>
      <c r="O1167" s="39">
        <v>20</v>
      </c>
      <c r="P1167" s="33" t="s">
        <v>202</v>
      </c>
      <c r="Q1167" s="168" t="s">
        <v>3173</v>
      </c>
      <c r="R1167" s="169"/>
      <c r="S1167" s="39"/>
      <c r="T1167" s="119" t="s">
        <v>3182</v>
      </c>
      <c r="U1167" s="258"/>
      <c r="V1167" s="262"/>
      <c r="W1167" s="258">
        <f t="shared" ref="W1167:W1208" si="356">IFERROR(U1167/V1167,0)</f>
        <v>0</v>
      </c>
      <c r="X1167" s="45"/>
      <c r="Y1167" s="43"/>
      <c r="Z1167" s="43"/>
      <c r="AA1167" s="43"/>
      <c r="AB1167" s="43"/>
      <c r="AC1167" s="43"/>
    </row>
    <row r="1168" spans="1:29" ht="12.9" customHeight="1">
      <c r="A1168" s="272">
        <v>45806</v>
      </c>
      <c r="B1168" s="111" t="s">
        <v>195</v>
      </c>
      <c r="C1168" s="111" t="s">
        <v>3220</v>
      </c>
      <c r="D1168" s="111" t="s">
        <v>3167</v>
      </c>
      <c r="E1168" s="111"/>
      <c r="F1168" s="151"/>
      <c r="G1168" s="111"/>
      <c r="H1168" s="111">
        <v>8</v>
      </c>
      <c r="I1168" s="111">
        <v>8</v>
      </c>
      <c r="J1168" s="118"/>
      <c r="K1168" s="33"/>
      <c r="L1168" s="44">
        <f t="shared" si="355"/>
        <v>0</v>
      </c>
      <c r="M1168" s="33" t="str">
        <f t="shared" si="353"/>
        <v>45806Container q'ty</v>
      </c>
      <c r="N1168" s="33" t="str">
        <f t="shared" si="354"/>
        <v xml:space="preserve">45806Pallet </v>
      </c>
      <c r="O1168" s="39"/>
      <c r="P1168" s="33" t="s">
        <v>202</v>
      </c>
      <c r="Q1168" s="168" t="s">
        <v>3174</v>
      </c>
      <c r="R1168" s="169"/>
      <c r="S1168" s="39"/>
      <c r="T1168" s="119" t="s">
        <v>3182</v>
      </c>
      <c r="U1168" s="258"/>
      <c r="V1168" s="262"/>
      <c r="W1168" s="258">
        <f t="shared" si="356"/>
        <v>0</v>
      </c>
      <c r="X1168" s="45"/>
      <c r="Y1168" s="43"/>
      <c r="Z1168" s="43"/>
      <c r="AA1168" s="43"/>
      <c r="AB1168" s="43"/>
      <c r="AC1168" s="43"/>
    </row>
    <row r="1169" spans="1:29" ht="12.9" customHeight="1">
      <c r="A1169" s="272">
        <v>45806</v>
      </c>
      <c r="B1169" s="111" t="s">
        <v>195</v>
      </c>
      <c r="C1169" s="111" t="s">
        <v>3220</v>
      </c>
      <c r="D1169" s="111" t="s">
        <v>3167</v>
      </c>
      <c r="E1169" s="111"/>
      <c r="F1169" s="151"/>
      <c r="G1169" s="111"/>
      <c r="H1169" s="111">
        <v>4</v>
      </c>
      <c r="I1169" s="111">
        <v>4</v>
      </c>
      <c r="J1169" s="118"/>
      <c r="K1169" s="33"/>
      <c r="L1169" s="44">
        <f t="shared" si="355"/>
        <v>0</v>
      </c>
      <c r="M1169" s="33" t="str">
        <f t="shared" si="353"/>
        <v>45806Container q'ty</v>
      </c>
      <c r="N1169" s="33" t="str">
        <f t="shared" si="354"/>
        <v xml:space="preserve">45806Pallet </v>
      </c>
      <c r="O1169" s="39"/>
      <c r="P1169" s="33" t="s">
        <v>202</v>
      </c>
      <c r="Q1169" s="168" t="s">
        <v>3175</v>
      </c>
      <c r="R1169" s="169"/>
      <c r="S1169" s="39"/>
      <c r="T1169" s="119" t="s">
        <v>3182</v>
      </c>
      <c r="U1169" s="258"/>
      <c r="V1169" s="262"/>
      <c r="W1169" s="258">
        <f t="shared" si="356"/>
        <v>0</v>
      </c>
      <c r="X1169" s="45"/>
      <c r="Y1169" s="43"/>
      <c r="Z1169" s="43"/>
      <c r="AA1169" s="43"/>
      <c r="AB1169" s="43"/>
      <c r="AC1169" s="43"/>
    </row>
    <row r="1170" spans="1:29" ht="12.9" customHeight="1">
      <c r="A1170" s="272">
        <v>45806</v>
      </c>
      <c r="B1170" s="111" t="s">
        <v>195</v>
      </c>
      <c r="C1170" s="111" t="s">
        <v>3220</v>
      </c>
      <c r="D1170" s="111" t="s">
        <v>3167</v>
      </c>
      <c r="E1170" s="111"/>
      <c r="F1170" s="151"/>
      <c r="G1170" s="111"/>
      <c r="H1170" s="111">
        <v>6</v>
      </c>
      <c r="I1170" s="111">
        <v>6</v>
      </c>
      <c r="J1170" s="118"/>
      <c r="K1170" s="33"/>
      <c r="L1170" s="44">
        <f t="shared" si="355"/>
        <v>0</v>
      </c>
      <c r="M1170" s="33" t="str">
        <f t="shared" si="353"/>
        <v>45806Container q'ty</v>
      </c>
      <c r="N1170" s="33" t="str">
        <f t="shared" si="354"/>
        <v xml:space="preserve">45806Pallet </v>
      </c>
      <c r="O1170" s="39"/>
      <c r="P1170" s="33" t="s">
        <v>202</v>
      </c>
      <c r="Q1170" s="168" t="s">
        <v>3176</v>
      </c>
      <c r="R1170" s="169"/>
      <c r="S1170" s="39"/>
      <c r="T1170" s="119" t="s">
        <v>3182</v>
      </c>
      <c r="U1170" s="258"/>
      <c r="V1170" s="262"/>
      <c r="W1170" s="258">
        <f t="shared" si="356"/>
        <v>0</v>
      </c>
      <c r="X1170" s="45"/>
      <c r="Y1170" s="43"/>
      <c r="Z1170" s="43"/>
      <c r="AA1170" s="43"/>
      <c r="AB1170" s="43"/>
      <c r="AC1170" s="43"/>
    </row>
    <row r="1171" spans="1:29" ht="12.9" customHeight="1">
      <c r="A1171" s="272">
        <v>45806</v>
      </c>
      <c r="B1171" s="111" t="s">
        <v>195</v>
      </c>
      <c r="C1171" s="111" t="s">
        <v>3221</v>
      </c>
      <c r="D1171" s="111" t="s">
        <v>3168</v>
      </c>
      <c r="E1171" s="111"/>
      <c r="F1171" s="111">
        <v>1</v>
      </c>
      <c r="G1171" s="111"/>
      <c r="H1171" s="111">
        <v>20</v>
      </c>
      <c r="I1171" s="111">
        <v>20</v>
      </c>
      <c r="J1171" s="118"/>
      <c r="K1171" s="33"/>
      <c r="L1171" s="44">
        <f t="shared" si="355"/>
        <v>1</v>
      </c>
      <c r="M1171" s="33" t="str">
        <f t="shared" si="353"/>
        <v>45806Container q'ty</v>
      </c>
      <c r="N1171" s="33" t="str">
        <f t="shared" si="354"/>
        <v xml:space="preserve">45806Pallet </v>
      </c>
      <c r="O1171" s="39">
        <v>20</v>
      </c>
      <c r="P1171" s="33" t="s">
        <v>202</v>
      </c>
      <c r="Q1171" s="168" t="s">
        <v>3177</v>
      </c>
      <c r="R1171" s="169"/>
      <c r="S1171" s="39"/>
      <c r="T1171" s="119" t="s">
        <v>3182</v>
      </c>
      <c r="U1171" s="258"/>
      <c r="V1171" s="262"/>
      <c r="W1171" s="258">
        <f t="shared" si="356"/>
        <v>0</v>
      </c>
      <c r="X1171" s="45"/>
      <c r="Y1171" s="43"/>
      <c r="Z1171" s="43"/>
      <c r="AA1171" s="43"/>
      <c r="AB1171" s="43"/>
      <c r="AC1171" s="43"/>
    </row>
    <row r="1172" spans="1:29" ht="12.9" customHeight="1">
      <c r="A1172" s="272">
        <v>45806</v>
      </c>
      <c r="B1172" s="111" t="s">
        <v>195</v>
      </c>
      <c r="C1172" s="111" t="s">
        <v>3222</v>
      </c>
      <c r="D1172" s="111" t="s">
        <v>3169</v>
      </c>
      <c r="E1172" s="111"/>
      <c r="F1172" s="111">
        <v>1</v>
      </c>
      <c r="G1172" s="111"/>
      <c r="H1172" s="111">
        <v>10</v>
      </c>
      <c r="I1172" s="111">
        <v>10</v>
      </c>
      <c r="J1172" s="118"/>
      <c r="K1172" s="33"/>
      <c r="L1172" s="44">
        <f t="shared" si="355"/>
        <v>1</v>
      </c>
      <c r="M1172" s="33" t="str">
        <f t="shared" si="353"/>
        <v>45806Container q'ty</v>
      </c>
      <c r="N1172" s="33" t="str">
        <f t="shared" si="354"/>
        <v xml:space="preserve">45806Pallet </v>
      </c>
      <c r="O1172" s="39">
        <v>20</v>
      </c>
      <c r="P1172" s="33" t="s">
        <v>202</v>
      </c>
      <c r="Q1172" s="168" t="s">
        <v>3178</v>
      </c>
      <c r="R1172" s="169"/>
      <c r="S1172" s="39"/>
      <c r="T1172" s="119" t="s">
        <v>3182</v>
      </c>
      <c r="U1172" s="258"/>
      <c r="V1172" s="262"/>
      <c r="W1172" s="258">
        <f t="shared" si="356"/>
        <v>0</v>
      </c>
      <c r="X1172" s="45"/>
      <c r="Y1172" s="43"/>
      <c r="Z1172" s="43"/>
      <c r="AA1172" s="43"/>
      <c r="AB1172" s="43"/>
      <c r="AC1172" s="43"/>
    </row>
    <row r="1173" spans="1:29" ht="12.9" customHeight="1">
      <c r="A1173" s="272">
        <v>45806</v>
      </c>
      <c r="B1173" s="111" t="s">
        <v>195</v>
      </c>
      <c r="C1173" s="111" t="s">
        <v>3222</v>
      </c>
      <c r="D1173" s="111" t="s">
        <v>3169</v>
      </c>
      <c r="E1173" s="111"/>
      <c r="F1173" s="151"/>
      <c r="G1173" s="111"/>
      <c r="H1173" s="111">
        <v>8</v>
      </c>
      <c r="I1173" s="111">
        <v>8</v>
      </c>
      <c r="J1173" s="118"/>
      <c r="K1173" s="33"/>
      <c r="L1173" s="44">
        <f t="shared" ref="L1173:L1180" si="357">SUM(E1173:F1173)</f>
        <v>0</v>
      </c>
      <c r="M1173" s="33" t="str">
        <f t="shared" si="353"/>
        <v>45806Container q'ty</v>
      </c>
      <c r="N1173" s="33" t="str">
        <f t="shared" si="354"/>
        <v xml:space="preserve">45806Pallet </v>
      </c>
      <c r="O1173" s="39"/>
      <c r="P1173" s="33" t="s">
        <v>202</v>
      </c>
      <c r="Q1173" s="168" t="s">
        <v>3179</v>
      </c>
      <c r="R1173" s="169"/>
      <c r="S1173" s="39"/>
      <c r="T1173" s="119" t="s">
        <v>3182</v>
      </c>
      <c r="U1173" s="258"/>
      <c r="V1173" s="262"/>
      <c r="W1173" s="258">
        <f t="shared" si="356"/>
        <v>0</v>
      </c>
      <c r="X1173" s="45"/>
      <c r="Y1173" s="43"/>
      <c r="Z1173" s="43"/>
      <c r="AA1173" s="43"/>
      <c r="AB1173" s="43"/>
      <c r="AC1173" s="43"/>
    </row>
    <row r="1174" spans="1:29" ht="12.9" customHeight="1">
      <c r="A1174" s="272">
        <v>45806</v>
      </c>
      <c r="B1174" s="111" t="s">
        <v>195</v>
      </c>
      <c r="C1174" s="111" t="s">
        <v>3222</v>
      </c>
      <c r="D1174" s="111" t="s">
        <v>3169</v>
      </c>
      <c r="E1174" s="111"/>
      <c r="F1174" s="151"/>
      <c r="G1174" s="111"/>
      <c r="H1174" s="111">
        <v>2</v>
      </c>
      <c r="I1174" s="111">
        <v>2</v>
      </c>
      <c r="J1174" s="118"/>
      <c r="K1174" s="33"/>
      <c r="L1174" s="44">
        <f t="shared" si="357"/>
        <v>0</v>
      </c>
      <c r="M1174" s="33" t="str">
        <f t="shared" si="353"/>
        <v>45806Container q'ty</v>
      </c>
      <c r="N1174" s="33" t="str">
        <f t="shared" si="354"/>
        <v xml:space="preserve">45806Pallet </v>
      </c>
      <c r="O1174" s="39"/>
      <c r="P1174" s="33" t="s">
        <v>202</v>
      </c>
      <c r="Q1174" s="168" t="s">
        <v>3180</v>
      </c>
      <c r="R1174" s="169"/>
      <c r="S1174" s="39"/>
      <c r="T1174" s="119" t="s">
        <v>3182</v>
      </c>
      <c r="U1174" s="258"/>
      <c r="V1174" s="262"/>
      <c r="W1174" s="258">
        <f t="shared" si="356"/>
        <v>0</v>
      </c>
      <c r="X1174" s="45"/>
      <c r="Y1174" s="43"/>
      <c r="Z1174" s="43"/>
      <c r="AA1174" s="43"/>
      <c r="AB1174" s="43"/>
      <c r="AC1174" s="43"/>
    </row>
    <row r="1175" spans="1:29" ht="12.9" customHeight="1">
      <c r="A1175" s="272">
        <v>45806</v>
      </c>
      <c r="B1175" s="111" t="s">
        <v>195</v>
      </c>
      <c r="C1175" s="111" t="s">
        <v>3223</v>
      </c>
      <c r="D1175" s="111" t="s">
        <v>3170</v>
      </c>
      <c r="E1175" s="111"/>
      <c r="F1175" s="111">
        <v>1</v>
      </c>
      <c r="G1175" s="111"/>
      <c r="H1175" s="111">
        <v>20</v>
      </c>
      <c r="I1175" s="111">
        <v>20</v>
      </c>
      <c r="J1175" s="118"/>
      <c r="K1175" s="33"/>
      <c r="L1175" s="44">
        <f t="shared" si="357"/>
        <v>1</v>
      </c>
      <c r="M1175" s="33" t="str">
        <f t="shared" si="353"/>
        <v>45806Container q'ty</v>
      </c>
      <c r="N1175" s="33" t="str">
        <f t="shared" si="354"/>
        <v xml:space="preserve">45806Pallet </v>
      </c>
      <c r="O1175" s="39">
        <v>20</v>
      </c>
      <c r="P1175" s="33" t="s">
        <v>202</v>
      </c>
      <c r="Q1175" s="168" t="s">
        <v>3179</v>
      </c>
      <c r="R1175" s="169"/>
      <c r="S1175" s="39"/>
      <c r="T1175" s="119" t="s">
        <v>3182</v>
      </c>
      <c r="U1175" s="258"/>
      <c r="V1175" s="262"/>
      <c r="W1175" s="258">
        <f t="shared" si="356"/>
        <v>0</v>
      </c>
      <c r="X1175" s="45"/>
      <c r="Y1175" s="43"/>
      <c r="Z1175" s="43"/>
      <c r="AA1175" s="43"/>
      <c r="AB1175" s="43"/>
      <c r="AC1175" s="43"/>
    </row>
    <row r="1176" spans="1:29" ht="12.9" customHeight="1">
      <c r="A1176" s="272">
        <v>45806</v>
      </c>
      <c r="B1176" s="111" t="s">
        <v>195</v>
      </c>
      <c r="C1176" s="111" t="s">
        <v>3224</v>
      </c>
      <c r="D1176" s="111" t="s">
        <v>3171</v>
      </c>
      <c r="E1176" s="111"/>
      <c r="F1176" s="111">
        <v>1</v>
      </c>
      <c r="G1176" s="111"/>
      <c r="H1176" s="111">
        <v>20</v>
      </c>
      <c r="I1176" s="111">
        <v>20</v>
      </c>
      <c r="J1176" s="118"/>
      <c r="K1176" s="33"/>
      <c r="L1176" s="44">
        <f t="shared" si="357"/>
        <v>1</v>
      </c>
      <c r="M1176" s="33" t="str">
        <f t="shared" si="353"/>
        <v>45806Container q'ty</v>
      </c>
      <c r="N1176" s="33" t="str">
        <f t="shared" si="354"/>
        <v xml:space="preserve">45806Pallet </v>
      </c>
      <c r="O1176" s="39">
        <v>20</v>
      </c>
      <c r="P1176" s="33" t="s">
        <v>202</v>
      </c>
      <c r="Q1176" s="168" t="s">
        <v>3181</v>
      </c>
      <c r="R1176" s="169"/>
      <c r="S1176" s="39"/>
      <c r="T1176" s="119" t="s">
        <v>3182</v>
      </c>
      <c r="U1176" s="258"/>
      <c r="V1176" s="262"/>
      <c r="W1176" s="258">
        <f t="shared" si="356"/>
        <v>0</v>
      </c>
      <c r="X1176" s="45"/>
      <c r="Y1176" s="43"/>
      <c r="Z1176" s="43"/>
      <c r="AA1176" s="43"/>
      <c r="AB1176" s="43"/>
      <c r="AC1176" s="43"/>
    </row>
    <row r="1177" spans="1:29" ht="12.9" customHeight="1">
      <c r="A1177" s="272">
        <v>45806</v>
      </c>
      <c r="B1177" s="111" t="s">
        <v>3654</v>
      </c>
      <c r="C1177" s="111" t="s">
        <v>3243</v>
      </c>
      <c r="D1177" s="111" t="s">
        <v>3250</v>
      </c>
      <c r="E1177" s="111"/>
      <c r="F1177" s="111">
        <v>1</v>
      </c>
      <c r="G1177" s="111"/>
      <c r="H1177" s="111">
        <v>21</v>
      </c>
      <c r="I1177" s="116">
        <v>1540</v>
      </c>
      <c r="J1177" s="118"/>
      <c r="K1177" s="33"/>
      <c r="L1177" s="44">
        <f t="shared" si="357"/>
        <v>1</v>
      </c>
      <c r="M1177" s="33" t="str">
        <f t="shared" si="353"/>
        <v>45806Container q'ty</v>
      </c>
      <c r="N1177" s="33" t="str">
        <f t="shared" si="354"/>
        <v>45806bulk</v>
      </c>
      <c r="O1177" s="39">
        <v>180</v>
      </c>
      <c r="P1177" s="235" t="s">
        <v>201</v>
      </c>
      <c r="Q1177" s="168" t="s">
        <v>990</v>
      </c>
      <c r="R1177" s="169"/>
      <c r="S1177" s="39"/>
      <c r="T1177" s="119" t="s">
        <v>3238</v>
      </c>
      <c r="U1177" s="258"/>
      <c r="V1177" s="262"/>
      <c r="W1177" s="258">
        <f t="shared" si="356"/>
        <v>0</v>
      </c>
      <c r="X1177" s="45"/>
      <c r="Y1177" s="43"/>
      <c r="Z1177" s="43"/>
      <c r="AA1177" s="43"/>
      <c r="AB1177" s="43"/>
      <c r="AC1177" s="43"/>
    </row>
    <row r="1178" spans="1:29" ht="12.9" customHeight="1">
      <c r="A1178" s="272">
        <v>45806</v>
      </c>
      <c r="B1178" s="111" t="s">
        <v>3654</v>
      </c>
      <c r="C1178" s="111" t="s">
        <v>3244</v>
      </c>
      <c r="D1178" s="111" t="s">
        <v>3251</v>
      </c>
      <c r="E1178" s="111"/>
      <c r="F1178" s="111">
        <v>1</v>
      </c>
      <c r="G1178" s="111"/>
      <c r="H1178" s="111">
        <v>21</v>
      </c>
      <c r="I1178" s="116">
        <v>1540</v>
      </c>
      <c r="J1178" s="118"/>
      <c r="K1178" s="33"/>
      <c r="L1178" s="44">
        <f t="shared" si="357"/>
        <v>1</v>
      </c>
      <c r="M1178" s="33" t="str">
        <f t="shared" si="353"/>
        <v>45806Container q'ty</v>
      </c>
      <c r="N1178" s="33" t="str">
        <f t="shared" si="354"/>
        <v>45806bulk</v>
      </c>
      <c r="O1178" s="39">
        <v>180</v>
      </c>
      <c r="P1178" s="235" t="s">
        <v>201</v>
      </c>
      <c r="Q1178" s="168" t="s">
        <v>990</v>
      </c>
      <c r="R1178" s="169"/>
      <c r="S1178" s="39"/>
      <c r="T1178" s="119" t="s">
        <v>3238</v>
      </c>
      <c r="U1178" s="258"/>
      <c r="V1178" s="262"/>
      <c r="W1178" s="258">
        <f t="shared" si="356"/>
        <v>0</v>
      </c>
      <c r="X1178" s="45"/>
      <c r="Y1178" s="43"/>
      <c r="Z1178" s="43"/>
      <c r="AA1178" s="43"/>
      <c r="AB1178" s="43"/>
      <c r="AC1178" s="43"/>
    </row>
    <row r="1179" spans="1:29" ht="12.9" customHeight="1">
      <c r="A1179" s="272">
        <v>45806</v>
      </c>
      <c r="B1179" s="111" t="s">
        <v>3654</v>
      </c>
      <c r="C1179" s="111" t="s">
        <v>3245</v>
      </c>
      <c r="D1179" s="111" t="s">
        <v>3252</v>
      </c>
      <c r="E1179" s="111"/>
      <c r="F1179" s="111">
        <v>1</v>
      </c>
      <c r="G1179" s="111"/>
      <c r="H1179" s="111">
        <v>21</v>
      </c>
      <c r="I1179" s="116">
        <v>1540</v>
      </c>
      <c r="J1179" s="118"/>
      <c r="K1179" s="33"/>
      <c r="L1179" s="44">
        <f t="shared" si="357"/>
        <v>1</v>
      </c>
      <c r="M1179" s="33" t="str">
        <f t="shared" si="353"/>
        <v>45806Container q'ty</v>
      </c>
      <c r="N1179" s="33" t="str">
        <f t="shared" si="354"/>
        <v>45806bulk</v>
      </c>
      <c r="O1179" s="39">
        <v>180</v>
      </c>
      <c r="P1179" s="235" t="s">
        <v>201</v>
      </c>
      <c r="Q1179" s="168" t="s">
        <v>990</v>
      </c>
      <c r="R1179" s="169"/>
      <c r="S1179" s="39"/>
      <c r="T1179" s="119" t="s">
        <v>3238</v>
      </c>
      <c r="U1179" s="258"/>
      <c r="V1179" s="262"/>
      <c r="W1179" s="258">
        <f t="shared" si="356"/>
        <v>0</v>
      </c>
      <c r="X1179" s="45"/>
      <c r="Y1179" s="43"/>
      <c r="Z1179" s="43"/>
      <c r="AA1179" s="43"/>
      <c r="AB1179" s="43"/>
      <c r="AC1179" s="43"/>
    </row>
    <row r="1180" spans="1:29" ht="12.9" customHeight="1">
      <c r="A1180" s="272">
        <v>45806</v>
      </c>
      <c r="B1180" s="111" t="s">
        <v>3341</v>
      </c>
      <c r="C1180" s="170" t="s">
        <v>3228</v>
      </c>
      <c r="D1180" s="190" t="s">
        <v>3229</v>
      </c>
      <c r="E1180" s="111"/>
      <c r="F1180" s="111">
        <v>1</v>
      </c>
      <c r="G1180" s="111"/>
      <c r="H1180" s="111">
        <v>17</v>
      </c>
      <c r="I1180" s="116">
        <v>850</v>
      </c>
      <c r="J1180" s="118"/>
      <c r="K1180" s="33"/>
      <c r="L1180" s="44">
        <f t="shared" si="357"/>
        <v>1</v>
      </c>
      <c r="M1180" s="33" t="str">
        <f t="shared" si="353"/>
        <v>45806Container q'ty</v>
      </c>
      <c r="N1180" s="33" t="str">
        <f t="shared" si="354"/>
        <v>45806bulk</v>
      </c>
      <c r="O1180" s="39">
        <v>200</v>
      </c>
      <c r="P1180" s="235" t="s">
        <v>201</v>
      </c>
      <c r="Q1180" s="168" t="s">
        <v>1438</v>
      </c>
      <c r="R1180" s="169"/>
      <c r="S1180" s="39"/>
      <c r="T1180" s="119" t="s">
        <v>3145</v>
      </c>
      <c r="U1180" s="258">
        <v>17170</v>
      </c>
      <c r="V1180" s="262">
        <v>850</v>
      </c>
      <c r="W1180" s="258">
        <f t="shared" si="356"/>
        <v>20.2</v>
      </c>
      <c r="X1180" s="45" t="s">
        <v>3230</v>
      </c>
      <c r="Y1180" s="43" t="s">
        <v>3046</v>
      </c>
      <c r="Z1180" s="43"/>
      <c r="AA1180" s="43"/>
      <c r="AB1180" s="43"/>
      <c r="AC1180" s="43"/>
    </row>
    <row r="1181" spans="1:29" ht="12.9" customHeight="1">
      <c r="A1181" s="272">
        <v>45806</v>
      </c>
      <c r="B1181" s="111" t="s">
        <v>3153</v>
      </c>
      <c r="C1181" s="111" t="s">
        <v>3231</v>
      </c>
      <c r="D1181" s="111" t="s">
        <v>3232</v>
      </c>
      <c r="E1181" s="111"/>
      <c r="F1181" s="111">
        <v>1</v>
      </c>
      <c r="G1181" s="111"/>
      <c r="H1181" s="111">
        <v>20</v>
      </c>
      <c r="I1181" s="116">
        <v>720</v>
      </c>
      <c r="J1181" s="118"/>
      <c r="K1181" s="33"/>
      <c r="L1181" s="44">
        <f t="shared" ref="L1181:L1186" si="358">SUM(E1181:F1181)</f>
        <v>1</v>
      </c>
      <c r="M1181" s="33" t="str">
        <f t="shared" si="353"/>
        <v>45806Container q'ty</v>
      </c>
      <c r="N1181" s="33" t="str">
        <f t="shared" si="354"/>
        <v xml:space="preserve">45806Pallet </v>
      </c>
      <c r="O1181" s="39">
        <v>20</v>
      </c>
      <c r="P1181" s="33" t="s">
        <v>202</v>
      </c>
      <c r="Q1181" s="168" t="s">
        <v>3152</v>
      </c>
      <c r="R1181" s="169"/>
      <c r="S1181" s="39"/>
      <c r="T1181" s="119" t="s">
        <v>3151</v>
      </c>
      <c r="U1181" s="258"/>
      <c r="V1181" s="262"/>
      <c r="W1181" s="258">
        <f t="shared" si="356"/>
        <v>0</v>
      </c>
      <c r="X1181" s="45" t="s">
        <v>556</v>
      </c>
      <c r="Y1181" s="43"/>
      <c r="Z1181" s="43"/>
      <c r="AA1181" s="43"/>
      <c r="AB1181" s="43"/>
      <c r="AC1181" s="43"/>
    </row>
    <row r="1182" spans="1:29" ht="12.9" customHeight="1">
      <c r="A1182" s="272">
        <v>45806</v>
      </c>
      <c r="B1182" s="111" t="s">
        <v>383</v>
      </c>
      <c r="C1182" s="111" t="s">
        <v>3257</v>
      </c>
      <c r="D1182" s="275" t="s">
        <v>3258</v>
      </c>
      <c r="E1182" s="111"/>
      <c r="F1182" s="111">
        <v>1</v>
      </c>
      <c r="G1182" s="111"/>
      <c r="H1182" s="111">
        <v>8</v>
      </c>
      <c r="I1182" s="117">
        <v>650</v>
      </c>
      <c r="J1182" s="118"/>
      <c r="K1182" s="33"/>
      <c r="L1182" s="44">
        <f t="shared" si="358"/>
        <v>1</v>
      </c>
      <c r="M1182" s="33" t="str">
        <f t="shared" si="353"/>
        <v>45806Container q'ty</v>
      </c>
      <c r="N1182" s="33" t="str">
        <f t="shared" si="354"/>
        <v>45806bulk</v>
      </c>
      <c r="O1182" s="39">
        <v>240</v>
      </c>
      <c r="P1182" s="235" t="s">
        <v>201</v>
      </c>
      <c r="Q1182" s="168" t="s">
        <v>384</v>
      </c>
      <c r="R1182" s="169"/>
      <c r="S1182" s="39"/>
      <c r="T1182" s="119" t="s">
        <v>3256</v>
      </c>
      <c r="U1182" s="258">
        <v>23824</v>
      </c>
      <c r="V1182" s="262">
        <v>1740</v>
      </c>
      <c r="W1182" s="258">
        <f t="shared" si="356"/>
        <v>13.691954022988506</v>
      </c>
      <c r="X1182" s="45"/>
      <c r="Y1182" s="43"/>
      <c r="Z1182" s="43"/>
      <c r="AA1182" s="43"/>
      <c r="AB1182" s="43"/>
      <c r="AC1182" s="43"/>
    </row>
    <row r="1183" spans="1:29" ht="12.9" customHeight="1">
      <c r="A1183" s="272">
        <v>45806</v>
      </c>
      <c r="B1183" s="111" t="s">
        <v>383</v>
      </c>
      <c r="C1183" s="111" t="s">
        <v>3257</v>
      </c>
      <c r="D1183" s="275" t="s">
        <v>3258</v>
      </c>
      <c r="E1183" s="111"/>
      <c r="F1183" s="151"/>
      <c r="G1183" s="111"/>
      <c r="H1183" s="111">
        <v>11</v>
      </c>
      <c r="I1183" s="117">
        <v>850</v>
      </c>
      <c r="J1183" s="118"/>
      <c r="K1183" s="33"/>
      <c r="L1183" s="44">
        <f t="shared" si="358"/>
        <v>0</v>
      </c>
      <c r="M1183" s="33" t="str">
        <f t="shared" si="353"/>
        <v>45806Container q'ty</v>
      </c>
      <c r="N1183" s="33" t="str">
        <f t="shared" si="354"/>
        <v>45806bulk</v>
      </c>
      <c r="O1183" s="39">
        <v>240</v>
      </c>
      <c r="P1183" s="235" t="s">
        <v>201</v>
      </c>
      <c r="Q1183" s="168" t="s">
        <v>385</v>
      </c>
      <c r="R1183" s="169"/>
      <c r="S1183" s="39"/>
      <c r="T1183" s="119" t="s">
        <v>3256</v>
      </c>
      <c r="U1183" s="258"/>
      <c r="V1183" s="262"/>
      <c r="W1183" s="258">
        <f t="shared" si="356"/>
        <v>0</v>
      </c>
      <c r="X1183" s="45"/>
      <c r="Y1183" s="43"/>
      <c r="Z1183" s="43"/>
      <c r="AA1183" s="43"/>
      <c r="AB1183" s="43"/>
      <c r="AC1183" s="43"/>
    </row>
    <row r="1184" spans="1:29" ht="12.9" customHeight="1">
      <c r="A1184" s="272">
        <v>45806</v>
      </c>
      <c r="B1184" s="111" t="s">
        <v>383</v>
      </c>
      <c r="C1184" s="111" t="s">
        <v>3257</v>
      </c>
      <c r="D1184" s="275" t="s">
        <v>3258</v>
      </c>
      <c r="E1184" s="111"/>
      <c r="F1184" s="151"/>
      <c r="G1184" s="111"/>
      <c r="H1184" s="111">
        <v>2</v>
      </c>
      <c r="I1184" s="117">
        <v>100</v>
      </c>
      <c r="J1184" s="118"/>
      <c r="K1184" s="33"/>
      <c r="L1184" s="44">
        <f t="shared" si="358"/>
        <v>0</v>
      </c>
      <c r="M1184" s="33" t="str">
        <f t="shared" si="353"/>
        <v>45806Container q'ty</v>
      </c>
      <c r="N1184" s="33" t="str">
        <f t="shared" si="354"/>
        <v>45806bulk</v>
      </c>
      <c r="O1184" s="39">
        <v>240</v>
      </c>
      <c r="P1184" s="235" t="s">
        <v>201</v>
      </c>
      <c r="Q1184" s="168" t="s">
        <v>386</v>
      </c>
      <c r="R1184" s="169"/>
      <c r="S1184" s="39"/>
      <c r="T1184" s="119" t="s">
        <v>3256</v>
      </c>
      <c r="U1184" s="258"/>
      <c r="V1184" s="262"/>
      <c r="W1184" s="258">
        <f t="shared" si="356"/>
        <v>0</v>
      </c>
      <c r="X1184" s="45"/>
      <c r="Y1184" s="43"/>
      <c r="Z1184" s="43"/>
      <c r="AA1184" s="43"/>
      <c r="AB1184" s="43"/>
      <c r="AC1184" s="43"/>
    </row>
    <row r="1185" spans="1:29" ht="12.9" customHeight="1">
      <c r="A1185" s="272">
        <v>45806</v>
      </c>
      <c r="B1185" s="111" t="s">
        <v>383</v>
      </c>
      <c r="C1185" s="111" t="s">
        <v>3257</v>
      </c>
      <c r="D1185" s="275" t="s">
        <v>3258</v>
      </c>
      <c r="E1185" s="111"/>
      <c r="F1185" s="151"/>
      <c r="G1185" s="111"/>
      <c r="H1185" s="111">
        <v>2</v>
      </c>
      <c r="I1185" s="117">
        <v>100</v>
      </c>
      <c r="J1185" s="118"/>
      <c r="K1185" s="33"/>
      <c r="L1185" s="44">
        <f t="shared" si="358"/>
        <v>0</v>
      </c>
      <c r="M1185" s="33" t="str">
        <f t="shared" si="353"/>
        <v>45806Container q'ty</v>
      </c>
      <c r="N1185" s="33" t="str">
        <f t="shared" si="354"/>
        <v>45806bulk</v>
      </c>
      <c r="O1185" s="39">
        <v>240</v>
      </c>
      <c r="P1185" s="235" t="s">
        <v>201</v>
      </c>
      <c r="Q1185" s="168" t="s">
        <v>387</v>
      </c>
      <c r="R1185" s="169"/>
      <c r="S1185" s="39"/>
      <c r="T1185" s="119" t="s">
        <v>3256</v>
      </c>
      <c r="U1185" s="258"/>
      <c r="V1185" s="262"/>
      <c r="W1185" s="258">
        <f t="shared" si="356"/>
        <v>0</v>
      </c>
      <c r="X1185" s="45"/>
      <c r="Y1185" s="43"/>
      <c r="Z1185" s="43"/>
      <c r="AA1185" s="43"/>
      <c r="AB1185" s="43"/>
      <c r="AC1185" s="43"/>
    </row>
    <row r="1186" spans="1:29" ht="12.9" customHeight="1">
      <c r="A1186" s="272">
        <v>45806</v>
      </c>
      <c r="B1186" s="111" t="s">
        <v>383</v>
      </c>
      <c r="C1186" s="111" t="s">
        <v>3257</v>
      </c>
      <c r="D1186" s="275" t="s">
        <v>3258</v>
      </c>
      <c r="E1186" s="111"/>
      <c r="F1186" s="151"/>
      <c r="G1186" s="111"/>
      <c r="H1186" s="111">
        <v>0</v>
      </c>
      <c r="I1186" s="117">
        <v>40</v>
      </c>
      <c r="J1186" s="118"/>
      <c r="K1186" s="33"/>
      <c r="L1186" s="44">
        <f t="shared" si="358"/>
        <v>0</v>
      </c>
      <c r="M1186" s="33" t="str">
        <f t="shared" si="353"/>
        <v>45806Container q'ty</v>
      </c>
      <c r="N1186" s="33" t="str">
        <f t="shared" si="354"/>
        <v>45806bulk</v>
      </c>
      <c r="O1186" s="39">
        <v>240</v>
      </c>
      <c r="P1186" s="235" t="s">
        <v>201</v>
      </c>
      <c r="Q1186" s="168" t="s">
        <v>2093</v>
      </c>
      <c r="R1186" s="169"/>
      <c r="S1186" s="39"/>
      <c r="T1186" s="119" t="s">
        <v>3256</v>
      </c>
      <c r="U1186" s="258"/>
      <c r="V1186" s="262"/>
      <c r="W1186" s="258">
        <f t="shared" si="356"/>
        <v>0</v>
      </c>
      <c r="X1186" s="45"/>
      <c r="Y1186" s="43"/>
      <c r="Z1186" s="43"/>
      <c r="AA1186" s="43"/>
      <c r="AB1186" s="43"/>
      <c r="AC1186" s="43"/>
    </row>
    <row r="1187" spans="1:29" ht="12.9" customHeight="1">
      <c r="A1187" s="272">
        <v>45806</v>
      </c>
      <c r="B1187" s="111" t="s">
        <v>220</v>
      </c>
      <c r="C1187" s="111" t="s">
        <v>3259</v>
      </c>
      <c r="D1187" s="190">
        <v>234783</v>
      </c>
      <c r="E1187" s="111"/>
      <c r="F1187" s="111">
        <v>1</v>
      </c>
      <c r="G1187" s="111"/>
      <c r="H1187" s="111">
        <v>0</v>
      </c>
      <c r="I1187" s="111"/>
      <c r="J1187" s="118">
        <v>426</v>
      </c>
      <c r="K1187" s="33"/>
      <c r="L1187" s="44">
        <f t="shared" ref="L1187:L1201" si="359">SUM(E1187:F1187)</f>
        <v>1</v>
      </c>
      <c r="M1187" s="33" t="str">
        <f t="shared" si="353"/>
        <v>45806Container q'ty</v>
      </c>
      <c r="N1187" s="33" t="str">
        <f t="shared" si="354"/>
        <v>45806bulk</v>
      </c>
      <c r="O1187" s="39">
        <v>40</v>
      </c>
      <c r="P1187" s="235" t="s">
        <v>201</v>
      </c>
      <c r="Q1187" s="168" t="s">
        <v>221</v>
      </c>
      <c r="R1187" s="169"/>
      <c r="S1187" s="39"/>
      <c r="T1187" s="119" t="s">
        <v>3260</v>
      </c>
      <c r="U1187" s="258">
        <v>3500</v>
      </c>
      <c r="V1187" s="262">
        <v>426</v>
      </c>
      <c r="W1187" s="258">
        <f t="shared" si="356"/>
        <v>8.215962441314554</v>
      </c>
      <c r="X1187" s="45"/>
      <c r="Y1187" s="43"/>
      <c r="Z1187" s="43"/>
      <c r="AA1187" s="43"/>
      <c r="AB1187" s="43"/>
      <c r="AC1187" s="43"/>
    </row>
    <row r="1188" spans="1:29" ht="12.9" customHeight="1">
      <c r="A1188" s="272">
        <v>45806</v>
      </c>
      <c r="B1188" s="111" t="s">
        <v>242</v>
      </c>
      <c r="C1188" s="111" t="s">
        <v>402</v>
      </c>
      <c r="D1188" s="111"/>
      <c r="E1188" s="111"/>
      <c r="F1188" s="111"/>
      <c r="G1188" s="111">
        <v>1</v>
      </c>
      <c r="H1188" s="111">
        <v>10</v>
      </c>
      <c r="I1188" s="184"/>
      <c r="J1188" s="118">
        <v>10</v>
      </c>
      <c r="K1188" s="33"/>
      <c r="L1188" s="44">
        <f t="shared" si="359"/>
        <v>0</v>
      </c>
      <c r="M1188" s="33" t="str">
        <f t="shared" si="353"/>
        <v>45806Container q'ty</v>
      </c>
      <c r="N1188" s="33" t="str">
        <f t="shared" si="354"/>
        <v xml:space="preserve">45806Pallet </v>
      </c>
      <c r="O1188" s="39">
        <v>5</v>
      </c>
      <c r="P1188" s="33" t="s">
        <v>202</v>
      </c>
      <c r="Q1188" s="168" t="s">
        <v>3218</v>
      </c>
      <c r="R1188" s="169"/>
      <c r="S1188" s="39"/>
      <c r="T1188" s="119" t="s">
        <v>3219</v>
      </c>
      <c r="U1188" s="258"/>
      <c r="V1188" s="262"/>
      <c r="W1188" s="258">
        <f t="shared" si="356"/>
        <v>0</v>
      </c>
      <c r="X1188" s="45"/>
      <c r="Y1188" s="43"/>
      <c r="Z1188" s="43"/>
      <c r="AA1188" s="43"/>
      <c r="AB1188" s="43"/>
      <c r="AC1188" s="43"/>
    </row>
    <row r="1189" spans="1:29" ht="12.9" customHeight="1">
      <c r="A1189" s="272">
        <v>45806</v>
      </c>
      <c r="B1189" s="111" t="s">
        <v>242</v>
      </c>
      <c r="C1189" s="111" t="s">
        <v>402</v>
      </c>
      <c r="D1189" s="111"/>
      <c r="E1189" s="111"/>
      <c r="F1189" s="111"/>
      <c r="G1189" s="151"/>
      <c r="H1189" s="111">
        <v>2</v>
      </c>
      <c r="I1189" s="184"/>
      <c r="J1189" s="118">
        <v>2</v>
      </c>
      <c r="K1189" s="33"/>
      <c r="L1189" s="44">
        <f t="shared" si="359"/>
        <v>0</v>
      </c>
      <c r="M1189" s="33" t="str">
        <f t="shared" si="353"/>
        <v>45806Container q'ty</v>
      </c>
      <c r="N1189" s="33" t="str">
        <f t="shared" si="354"/>
        <v xml:space="preserve">45806Pallet </v>
      </c>
      <c r="O1189" s="39">
        <v>5</v>
      </c>
      <c r="P1189" s="33" t="s">
        <v>202</v>
      </c>
      <c r="Q1189" s="168" t="s">
        <v>406</v>
      </c>
      <c r="R1189" s="169"/>
      <c r="S1189" s="39"/>
      <c r="T1189" s="119" t="s">
        <v>3219</v>
      </c>
      <c r="U1189" s="258"/>
      <c r="V1189" s="262"/>
      <c r="W1189" s="258">
        <f t="shared" si="356"/>
        <v>0</v>
      </c>
      <c r="X1189" s="45"/>
      <c r="Y1189" s="43"/>
      <c r="Z1189" s="43"/>
      <c r="AA1189" s="43"/>
      <c r="AB1189" s="43"/>
      <c r="AC1189" s="43"/>
    </row>
    <row r="1190" spans="1:29" ht="12.9" customHeight="1">
      <c r="A1190" s="272">
        <v>45807</v>
      </c>
      <c r="B1190" s="111" t="s">
        <v>195</v>
      </c>
      <c r="C1190" s="111" t="s">
        <v>3311</v>
      </c>
      <c r="D1190" s="111" t="s">
        <v>3183</v>
      </c>
      <c r="E1190" s="111">
        <v>1</v>
      </c>
      <c r="F1190" s="111"/>
      <c r="G1190" s="111"/>
      <c r="H1190" s="111">
        <v>10</v>
      </c>
      <c r="I1190" s="116">
        <v>720</v>
      </c>
      <c r="J1190" s="118"/>
      <c r="K1190" s="33"/>
      <c r="L1190" s="44">
        <f t="shared" si="359"/>
        <v>1</v>
      </c>
      <c r="M1190" s="33" t="str">
        <f t="shared" si="353"/>
        <v>45807Container q'ty</v>
      </c>
      <c r="N1190" s="33" t="str">
        <f t="shared" si="354"/>
        <v>45807bulk</v>
      </c>
      <c r="O1190" s="39">
        <v>180</v>
      </c>
      <c r="P1190" s="235" t="s">
        <v>201</v>
      </c>
      <c r="Q1190" s="168" t="s">
        <v>3187</v>
      </c>
      <c r="R1190" s="169"/>
      <c r="S1190" s="39"/>
      <c r="T1190" s="119" t="s">
        <v>3227</v>
      </c>
      <c r="U1190" s="258">
        <v>13910.4</v>
      </c>
      <c r="V1190" s="262">
        <v>2016</v>
      </c>
      <c r="W1190" s="258">
        <f t="shared" si="356"/>
        <v>6.8999999999999995</v>
      </c>
      <c r="X1190" s="45"/>
      <c r="Y1190" s="43"/>
      <c r="Z1190" s="43"/>
      <c r="AA1190" s="43"/>
      <c r="AB1190" s="43"/>
      <c r="AC1190" s="43"/>
    </row>
    <row r="1191" spans="1:29" ht="12.9" customHeight="1">
      <c r="A1191" s="272">
        <v>45807</v>
      </c>
      <c r="B1191" s="111" t="s">
        <v>195</v>
      </c>
      <c r="C1191" s="111" t="s">
        <v>3311</v>
      </c>
      <c r="D1191" s="111" t="s">
        <v>3183</v>
      </c>
      <c r="E1191" s="151"/>
      <c r="F1191" s="111"/>
      <c r="G1191" s="111"/>
      <c r="H1191" s="111">
        <v>10</v>
      </c>
      <c r="I1191" s="116">
        <v>720</v>
      </c>
      <c r="J1191" s="118"/>
      <c r="K1191" s="33"/>
      <c r="L1191" s="44">
        <f t="shared" si="359"/>
        <v>0</v>
      </c>
      <c r="M1191" s="33" t="str">
        <f t="shared" si="353"/>
        <v>45807Container q'ty</v>
      </c>
      <c r="N1191" s="33" t="str">
        <f t="shared" si="354"/>
        <v>45807bulk</v>
      </c>
      <c r="O1191" s="39"/>
      <c r="P1191" s="235" t="s">
        <v>201</v>
      </c>
      <c r="Q1191" s="168" t="s">
        <v>3188</v>
      </c>
      <c r="R1191" s="169"/>
      <c r="S1191" s="39"/>
      <c r="T1191" s="119" t="s">
        <v>3195</v>
      </c>
      <c r="U1191" s="258"/>
      <c r="V1191" s="262"/>
      <c r="W1191" s="258">
        <f t="shared" si="356"/>
        <v>0</v>
      </c>
      <c r="X1191" s="45"/>
      <c r="Y1191" s="43"/>
      <c r="Z1191" s="43"/>
      <c r="AA1191" s="43"/>
      <c r="AB1191" s="43"/>
      <c r="AC1191" s="43"/>
    </row>
    <row r="1192" spans="1:29" ht="12.9" customHeight="1">
      <c r="A1192" s="272">
        <v>45807</v>
      </c>
      <c r="B1192" s="111" t="s">
        <v>195</v>
      </c>
      <c r="C1192" s="111" t="s">
        <v>3311</v>
      </c>
      <c r="D1192" s="111" t="s">
        <v>3183</v>
      </c>
      <c r="E1192" s="151"/>
      <c r="F1192" s="111"/>
      <c r="G1192" s="111"/>
      <c r="H1192" s="111">
        <v>8</v>
      </c>
      <c r="I1192" s="116">
        <v>576</v>
      </c>
      <c r="J1192" s="118"/>
      <c r="K1192" s="33"/>
      <c r="L1192" s="44">
        <f t="shared" si="359"/>
        <v>0</v>
      </c>
      <c r="M1192" s="33" t="str">
        <f t="shared" si="353"/>
        <v>45807Container q'ty</v>
      </c>
      <c r="N1192" s="33" t="str">
        <f t="shared" si="354"/>
        <v>45807bulk</v>
      </c>
      <c r="O1192" s="39"/>
      <c r="P1192" s="235" t="s">
        <v>201</v>
      </c>
      <c r="Q1192" s="168" t="s">
        <v>3189</v>
      </c>
      <c r="R1192" s="169"/>
      <c r="S1192" s="39"/>
      <c r="T1192" s="119" t="s">
        <v>3195</v>
      </c>
      <c r="U1192" s="258"/>
      <c r="V1192" s="262"/>
      <c r="W1192" s="258">
        <f t="shared" si="356"/>
        <v>0</v>
      </c>
      <c r="X1192" s="45"/>
      <c r="Y1192" s="43"/>
      <c r="Z1192" s="43"/>
      <c r="AA1192" s="43"/>
      <c r="AB1192" s="43"/>
      <c r="AC1192" s="43"/>
    </row>
    <row r="1193" spans="1:29" ht="12.9" customHeight="1">
      <c r="A1193" s="272">
        <v>45807</v>
      </c>
      <c r="B1193" s="111" t="s">
        <v>195</v>
      </c>
      <c r="C1193" s="111" t="s">
        <v>3313</v>
      </c>
      <c r="D1193" s="111" t="s">
        <v>3184</v>
      </c>
      <c r="E1193" s="111"/>
      <c r="F1193" s="111">
        <v>1</v>
      </c>
      <c r="G1193" s="111"/>
      <c r="H1193" s="111">
        <v>6</v>
      </c>
      <c r="I1193" s="111">
        <v>6</v>
      </c>
      <c r="J1193" s="118"/>
      <c r="K1193" s="33"/>
      <c r="L1193" s="44">
        <f t="shared" si="359"/>
        <v>1</v>
      </c>
      <c r="M1193" s="33" t="str">
        <f t="shared" si="353"/>
        <v>45807Container q'ty</v>
      </c>
      <c r="N1193" s="33" t="str">
        <f t="shared" si="354"/>
        <v xml:space="preserve">45807Pallet </v>
      </c>
      <c r="O1193" s="39">
        <v>20</v>
      </c>
      <c r="P1193" s="33" t="s">
        <v>202</v>
      </c>
      <c r="Q1193" s="168" t="s">
        <v>3190</v>
      </c>
      <c r="R1193" s="169"/>
      <c r="S1193" s="39"/>
      <c r="T1193" s="119" t="s">
        <v>3312</v>
      </c>
      <c r="U1193" s="258"/>
      <c r="V1193" s="262"/>
      <c r="W1193" s="258">
        <f t="shared" si="356"/>
        <v>0</v>
      </c>
      <c r="X1193" s="45"/>
      <c r="Y1193" s="43"/>
      <c r="Z1193" s="43"/>
      <c r="AA1193" s="43"/>
      <c r="AB1193" s="43"/>
      <c r="AC1193" s="43"/>
    </row>
    <row r="1194" spans="1:29" ht="12.9" customHeight="1">
      <c r="A1194" s="272">
        <v>45807</v>
      </c>
      <c r="B1194" s="111" t="s">
        <v>195</v>
      </c>
      <c r="C1194" s="111" t="s">
        <v>3313</v>
      </c>
      <c r="D1194" s="111" t="s">
        <v>3184</v>
      </c>
      <c r="E1194" s="111"/>
      <c r="F1194" s="151"/>
      <c r="G1194" s="111"/>
      <c r="H1194" s="111">
        <v>10</v>
      </c>
      <c r="I1194" s="111">
        <v>10</v>
      </c>
      <c r="J1194" s="118"/>
      <c r="K1194" s="33"/>
      <c r="L1194" s="44">
        <f t="shared" si="359"/>
        <v>0</v>
      </c>
      <c r="M1194" s="33" t="str">
        <f t="shared" si="353"/>
        <v>45807Container q'ty</v>
      </c>
      <c r="N1194" s="33" t="str">
        <f t="shared" si="354"/>
        <v xml:space="preserve">45807Pallet </v>
      </c>
      <c r="O1194" s="39"/>
      <c r="P1194" s="33" t="s">
        <v>202</v>
      </c>
      <c r="Q1194" s="168" t="s">
        <v>3191</v>
      </c>
      <c r="R1194" s="169"/>
      <c r="S1194" s="39"/>
      <c r="T1194" s="119" t="s">
        <v>3196</v>
      </c>
      <c r="U1194" s="258"/>
      <c r="V1194" s="262"/>
      <c r="W1194" s="258">
        <f t="shared" si="356"/>
        <v>0</v>
      </c>
      <c r="X1194" s="45"/>
      <c r="Y1194" s="43"/>
      <c r="Z1194" s="43"/>
      <c r="AA1194" s="43"/>
      <c r="AB1194" s="43"/>
      <c r="AC1194" s="43"/>
    </row>
    <row r="1195" spans="1:29" ht="12.9" customHeight="1">
      <c r="A1195" s="272">
        <v>45807</v>
      </c>
      <c r="B1195" s="111" t="s">
        <v>195</v>
      </c>
      <c r="C1195" s="111" t="s">
        <v>3313</v>
      </c>
      <c r="D1195" s="111" t="s">
        <v>3184</v>
      </c>
      <c r="E1195" s="111"/>
      <c r="F1195" s="151"/>
      <c r="G1195" s="111"/>
      <c r="H1195" s="111">
        <v>2</v>
      </c>
      <c r="I1195" s="111">
        <v>2</v>
      </c>
      <c r="J1195" s="118"/>
      <c r="K1195" s="33"/>
      <c r="L1195" s="44">
        <f t="shared" si="359"/>
        <v>0</v>
      </c>
      <c r="M1195" s="33" t="str">
        <f t="shared" si="353"/>
        <v>45807Container q'ty</v>
      </c>
      <c r="N1195" s="33" t="str">
        <f t="shared" si="354"/>
        <v xml:space="preserve">45807Pallet </v>
      </c>
      <c r="O1195" s="39"/>
      <c r="P1195" s="33" t="s">
        <v>202</v>
      </c>
      <c r="Q1195" s="168" t="s">
        <v>3192</v>
      </c>
      <c r="R1195" s="169"/>
      <c r="S1195" s="39"/>
      <c r="T1195" s="119" t="s">
        <v>3196</v>
      </c>
      <c r="U1195" s="258"/>
      <c r="V1195" s="262"/>
      <c r="W1195" s="258">
        <f t="shared" si="356"/>
        <v>0</v>
      </c>
      <c r="X1195" s="45"/>
      <c r="Y1195" s="43"/>
      <c r="Z1195" s="43"/>
      <c r="AA1195" s="43"/>
      <c r="AB1195" s="43"/>
      <c r="AC1195" s="43"/>
    </row>
    <row r="1196" spans="1:29" ht="12.9" customHeight="1">
      <c r="A1196" s="272">
        <v>45807</v>
      </c>
      <c r="B1196" s="111" t="s">
        <v>195</v>
      </c>
      <c r="C1196" s="111" t="s">
        <v>3313</v>
      </c>
      <c r="D1196" s="111" t="s">
        <v>3184</v>
      </c>
      <c r="E1196" s="111"/>
      <c r="F1196" s="151"/>
      <c r="G1196" s="111"/>
      <c r="H1196" s="111">
        <v>2</v>
      </c>
      <c r="I1196" s="111">
        <v>2</v>
      </c>
      <c r="J1196" s="118"/>
      <c r="K1196" s="33"/>
      <c r="L1196" s="44">
        <f t="shared" si="359"/>
        <v>0</v>
      </c>
      <c r="M1196" s="33" t="str">
        <f t="shared" si="353"/>
        <v>45807Container q'ty</v>
      </c>
      <c r="N1196" s="33" t="str">
        <f t="shared" si="354"/>
        <v xml:space="preserve">45807Pallet </v>
      </c>
      <c r="O1196" s="39"/>
      <c r="P1196" s="33" t="s">
        <v>202</v>
      </c>
      <c r="Q1196" s="168" t="s">
        <v>1171</v>
      </c>
      <c r="R1196" s="169"/>
      <c r="S1196" s="39"/>
      <c r="T1196" s="119" t="s">
        <v>3196</v>
      </c>
      <c r="U1196" s="258"/>
      <c r="V1196" s="262"/>
      <c r="W1196" s="258">
        <f t="shared" si="356"/>
        <v>0</v>
      </c>
      <c r="X1196" s="45"/>
      <c r="Y1196" s="43"/>
      <c r="Z1196" s="43"/>
      <c r="AA1196" s="43"/>
      <c r="AB1196" s="43"/>
      <c r="AC1196" s="43"/>
    </row>
    <row r="1197" spans="1:29" ht="12.9" customHeight="1">
      <c r="A1197" s="272">
        <v>45807</v>
      </c>
      <c r="B1197" s="111" t="s">
        <v>195</v>
      </c>
      <c r="C1197" s="111" t="s">
        <v>3200</v>
      </c>
      <c r="D1197" s="111" t="s">
        <v>3198</v>
      </c>
      <c r="E1197" s="111"/>
      <c r="F1197" s="111"/>
      <c r="G1197" s="111">
        <v>1</v>
      </c>
      <c r="H1197" s="111">
        <v>3</v>
      </c>
      <c r="I1197" s="116">
        <v>3</v>
      </c>
      <c r="J1197" s="118"/>
      <c r="K1197" s="33"/>
      <c r="L1197" s="44">
        <f t="shared" si="359"/>
        <v>0</v>
      </c>
      <c r="M1197" s="33" t="str">
        <f t="shared" ref="M1197:M1217" si="360">A1197&amp;$O$1</f>
        <v>45807Container q'ty</v>
      </c>
      <c r="N1197" s="33" t="str">
        <f t="shared" ref="N1197:N1217" si="361">A1197&amp;P1197</f>
        <v xml:space="preserve">45807Pallet </v>
      </c>
      <c r="O1197" s="39"/>
      <c r="P1197" s="33" t="s">
        <v>202</v>
      </c>
      <c r="Q1197" s="168" t="s">
        <v>3199</v>
      </c>
      <c r="R1197" s="169"/>
      <c r="S1197" s="39"/>
      <c r="T1197" s="119" t="s">
        <v>3261</v>
      </c>
      <c r="U1197" s="258"/>
      <c r="V1197" s="262"/>
      <c r="W1197" s="258">
        <f t="shared" si="356"/>
        <v>0</v>
      </c>
      <c r="X1197" s="45"/>
      <c r="Y1197" s="43"/>
      <c r="Z1197" s="43"/>
      <c r="AA1197" s="43"/>
      <c r="AB1197" s="43"/>
      <c r="AC1197" s="43"/>
    </row>
    <row r="1198" spans="1:29" ht="12.9" customHeight="1">
      <c r="A1198" s="272">
        <v>45807</v>
      </c>
      <c r="B1198" s="111" t="s">
        <v>662</v>
      </c>
      <c r="C1198" s="111" t="s">
        <v>3203</v>
      </c>
      <c r="D1198" s="111" t="s">
        <v>3204</v>
      </c>
      <c r="E1198" s="111"/>
      <c r="F1198" s="111">
        <v>1</v>
      </c>
      <c r="G1198" s="111"/>
      <c r="H1198" s="111">
        <v>25</v>
      </c>
      <c r="I1198" s="116">
        <v>1000</v>
      </c>
      <c r="J1198" s="118"/>
      <c r="K1198" s="33"/>
      <c r="L1198" s="44">
        <f t="shared" si="359"/>
        <v>1</v>
      </c>
      <c r="M1198" s="33" t="str">
        <f t="shared" si="360"/>
        <v>45807Container q'ty</v>
      </c>
      <c r="N1198" s="33" t="str">
        <f t="shared" si="361"/>
        <v>45807bulk</v>
      </c>
      <c r="O1198" s="39">
        <v>180</v>
      </c>
      <c r="P1198" s="235" t="s">
        <v>201</v>
      </c>
      <c r="Q1198" s="168" t="s">
        <v>666</v>
      </c>
      <c r="R1198" s="169"/>
      <c r="S1198" s="39"/>
      <c r="T1198" s="119" t="s">
        <v>3146</v>
      </c>
      <c r="U1198" s="258">
        <v>20100</v>
      </c>
      <c r="V1198" s="262">
        <v>1000</v>
      </c>
      <c r="W1198" s="258">
        <f t="shared" si="356"/>
        <v>20.100000000000001</v>
      </c>
      <c r="X1198" s="45" t="s">
        <v>555</v>
      </c>
      <c r="Y1198" s="43"/>
      <c r="Z1198" s="43"/>
      <c r="AA1198" s="43"/>
      <c r="AB1198" s="43"/>
      <c r="AC1198" s="43"/>
    </row>
    <row r="1199" spans="1:29" ht="12.9" customHeight="1">
      <c r="A1199" s="272">
        <v>45807</v>
      </c>
      <c r="B1199" s="111" t="s">
        <v>3493</v>
      </c>
      <c r="C1199" s="111" t="s">
        <v>3236</v>
      </c>
      <c r="D1199" s="111">
        <v>942747</v>
      </c>
      <c r="E1199" s="111">
        <v>1</v>
      </c>
      <c r="F1199" s="111"/>
      <c r="G1199" s="111"/>
      <c r="H1199" s="111">
        <v>40</v>
      </c>
      <c r="I1199" s="116"/>
      <c r="J1199" s="118">
        <v>86400</v>
      </c>
      <c r="K1199" s="33"/>
      <c r="L1199" s="44">
        <f t="shared" si="359"/>
        <v>1</v>
      </c>
      <c r="M1199" s="33" t="str">
        <f t="shared" si="360"/>
        <v>45807Container q'ty</v>
      </c>
      <c r="N1199" s="33" t="str">
        <f t="shared" si="361"/>
        <v xml:space="preserve">45807Pallet </v>
      </c>
      <c r="O1199" s="39">
        <v>200</v>
      </c>
      <c r="P1199" s="33" t="s">
        <v>202</v>
      </c>
      <c r="Q1199" s="168" t="s">
        <v>3237</v>
      </c>
      <c r="R1199" s="169"/>
      <c r="S1199" s="39"/>
      <c r="T1199" s="119" t="s">
        <v>3235</v>
      </c>
      <c r="U1199" s="258"/>
      <c r="V1199" s="262"/>
      <c r="W1199" s="258">
        <f t="shared" si="356"/>
        <v>0</v>
      </c>
      <c r="X1199" s="45" t="s">
        <v>556</v>
      </c>
      <c r="Y1199" s="43"/>
      <c r="Z1199" s="43"/>
      <c r="AA1199" s="43"/>
      <c r="AB1199" s="43"/>
      <c r="AC1199" s="43"/>
    </row>
    <row r="1200" spans="1:29" ht="12.9" customHeight="1">
      <c r="A1200" s="272">
        <v>45807</v>
      </c>
      <c r="B1200" s="111" t="s">
        <v>3501</v>
      </c>
      <c r="C1200" s="111" t="s">
        <v>3320</v>
      </c>
      <c r="D1200" s="111" t="s">
        <v>3321</v>
      </c>
      <c r="E1200" s="111"/>
      <c r="F1200" s="111">
        <v>1</v>
      </c>
      <c r="G1200" s="111"/>
      <c r="H1200" s="111">
        <v>20</v>
      </c>
      <c r="I1200" s="116"/>
      <c r="J1200" s="118">
        <v>800</v>
      </c>
      <c r="K1200" s="33"/>
      <c r="L1200" s="44">
        <f t="shared" si="359"/>
        <v>1</v>
      </c>
      <c r="M1200" s="33" t="str">
        <f t="shared" si="360"/>
        <v>45807Container q'ty</v>
      </c>
      <c r="N1200" s="33" t="str">
        <f t="shared" si="361"/>
        <v xml:space="preserve">45807Pallet </v>
      </c>
      <c r="O1200" s="39">
        <v>200</v>
      </c>
      <c r="P1200" s="33" t="s">
        <v>202</v>
      </c>
      <c r="Q1200" s="168" t="s">
        <v>1847</v>
      </c>
      <c r="R1200" s="169"/>
      <c r="S1200" s="39"/>
      <c r="T1200" s="119" t="s">
        <v>3319</v>
      </c>
      <c r="U1200" s="258"/>
      <c r="V1200" s="262"/>
      <c r="W1200" s="258">
        <f t="shared" si="356"/>
        <v>0</v>
      </c>
      <c r="X1200" s="45" t="s">
        <v>1614</v>
      </c>
      <c r="Y1200" s="43"/>
      <c r="Z1200" s="43"/>
      <c r="AA1200" s="43"/>
      <c r="AB1200" s="43"/>
      <c r="AC1200" s="43"/>
    </row>
    <row r="1201" spans="1:29" ht="12.9" customHeight="1">
      <c r="A1201" s="272">
        <v>45807</v>
      </c>
      <c r="B1201" s="111" t="s">
        <v>3501</v>
      </c>
      <c r="C1201" s="111" t="s">
        <v>3322</v>
      </c>
      <c r="D1201" s="111" t="s">
        <v>3323</v>
      </c>
      <c r="E1201" s="111"/>
      <c r="F1201" s="111">
        <v>1</v>
      </c>
      <c r="G1201" s="111"/>
      <c r="H1201" s="111">
        <v>20</v>
      </c>
      <c r="I1201" s="116"/>
      <c r="J1201" s="118">
        <v>20</v>
      </c>
      <c r="K1201" s="33"/>
      <c r="L1201" s="44">
        <f t="shared" si="359"/>
        <v>1</v>
      </c>
      <c r="M1201" s="33" t="str">
        <f t="shared" si="360"/>
        <v>45807Container q'ty</v>
      </c>
      <c r="N1201" s="33" t="str">
        <f t="shared" si="361"/>
        <v xml:space="preserve">45807Pallet </v>
      </c>
      <c r="O1201" s="39">
        <v>200</v>
      </c>
      <c r="P1201" s="33" t="s">
        <v>202</v>
      </c>
      <c r="Q1201" s="168" t="s">
        <v>1848</v>
      </c>
      <c r="R1201" s="169"/>
      <c r="S1201" s="39"/>
      <c r="T1201" s="119" t="s">
        <v>3319</v>
      </c>
      <c r="U1201" s="258"/>
      <c r="V1201" s="262"/>
      <c r="W1201" s="258">
        <f t="shared" si="356"/>
        <v>0</v>
      </c>
      <c r="X1201" s="45" t="s">
        <v>1524</v>
      </c>
      <c r="Y1201" s="43"/>
      <c r="Z1201" s="43"/>
      <c r="AA1201" s="43"/>
      <c r="AB1201" s="43"/>
      <c r="AC1201" s="43"/>
    </row>
    <row r="1202" spans="1:29" ht="12.9" customHeight="1">
      <c r="A1202" s="272">
        <v>45810</v>
      </c>
      <c r="B1202" s="111" t="s">
        <v>195</v>
      </c>
      <c r="C1202" s="111" t="s">
        <v>3314</v>
      </c>
      <c r="D1202" s="111" t="s">
        <v>3262</v>
      </c>
      <c r="E1202" s="111"/>
      <c r="F1202" s="111">
        <v>1</v>
      </c>
      <c r="G1202" s="111"/>
      <c r="H1202" s="111">
        <v>20</v>
      </c>
      <c r="I1202" s="111">
        <v>20</v>
      </c>
      <c r="J1202" s="118"/>
      <c r="K1202" s="33"/>
      <c r="L1202" s="44">
        <f t="shared" ref="L1202:L1207" si="362">SUM(E1202:F1202)</f>
        <v>1</v>
      </c>
      <c r="M1202" s="33" t="str">
        <f t="shared" si="360"/>
        <v>45810Container q'ty</v>
      </c>
      <c r="N1202" s="33" t="str">
        <f t="shared" si="361"/>
        <v xml:space="preserve">45810Pallet </v>
      </c>
      <c r="O1202" s="39">
        <v>20</v>
      </c>
      <c r="P1202" s="33" t="s">
        <v>202</v>
      </c>
      <c r="Q1202" s="168" t="s">
        <v>3267</v>
      </c>
      <c r="R1202" s="169"/>
      <c r="S1202" s="39"/>
      <c r="T1202" s="119" t="s">
        <v>3274</v>
      </c>
      <c r="U1202" s="258"/>
      <c r="V1202" s="262"/>
      <c r="W1202" s="258">
        <f t="shared" si="356"/>
        <v>0</v>
      </c>
      <c r="X1202" s="45"/>
      <c r="Y1202" s="43"/>
      <c r="Z1202" s="43"/>
      <c r="AA1202" s="43"/>
      <c r="AB1202" s="43"/>
      <c r="AC1202" s="43"/>
    </row>
    <row r="1203" spans="1:29" ht="12.9" customHeight="1">
      <c r="A1203" s="272">
        <v>45810</v>
      </c>
      <c r="B1203" s="111" t="s">
        <v>195</v>
      </c>
      <c r="C1203" s="111" t="s">
        <v>3315</v>
      </c>
      <c r="D1203" s="111" t="s">
        <v>3263</v>
      </c>
      <c r="E1203" s="111"/>
      <c r="F1203" s="111">
        <v>1</v>
      </c>
      <c r="G1203" s="111"/>
      <c r="H1203" s="111">
        <v>20</v>
      </c>
      <c r="I1203" s="111">
        <v>20</v>
      </c>
      <c r="J1203" s="118"/>
      <c r="K1203" s="33"/>
      <c r="L1203" s="44">
        <f t="shared" si="362"/>
        <v>1</v>
      </c>
      <c r="M1203" s="33" t="str">
        <f t="shared" si="360"/>
        <v>45810Container q'ty</v>
      </c>
      <c r="N1203" s="33" t="str">
        <f t="shared" si="361"/>
        <v xml:space="preserve">45810Pallet </v>
      </c>
      <c r="O1203" s="39">
        <v>20</v>
      </c>
      <c r="P1203" s="33" t="s">
        <v>202</v>
      </c>
      <c r="Q1203" s="168" t="s">
        <v>3268</v>
      </c>
      <c r="R1203" s="169"/>
      <c r="S1203" s="39"/>
      <c r="T1203" s="119" t="s">
        <v>3274</v>
      </c>
      <c r="U1203" s="258"/>
      <c r="V1203" s="262"/>
      <c r="W1203" s="258">
        <f t="shared" si="356"/>
        <v>0</v>
      </c>
      <c r="X1203" s="45"/>
      <c r="Y1203" s="43"/>
      <c r="Z1203" s="43"/>
      <c r="AA1203" s="43"/>
      <c r="AB1203" s="43"/>
      <c r="AC1203" s="43"/>
    </row>
    <row r="1204" spans="1:29" ht="12.9" customHeight="1">
      <c r="A1204" s="272">
        <v>45810</v>
      </c>
      <c r="B1204" s="111" t="s">
        <v>195</v>
      </c>
      <c r="C1204" s="111" t="s">
        <v>3316</v>
      </c>
      <c r="D1204" s="111" t="s">
        <v>3264</v>
      </c>
      <c r="E1204" s="111"/>
      <c r="F1204" s="111">
        <v>1</v>
      </c>
      <c r="G1204" s="111"/>
      <c r="H1204" s="111">
        <v>20</v>
      </c>
      <c r="I1204" s="111">
        <v>20</v>
      </c>
      <c r="J1204" s="118"/>
      <c r="K1204" s="33"/>
      <c r="L1204" s="44">
        <f t="shared" si="362"/>
        <v>1</v>
      </c>
      <c r="M1204" s="33" t="str">
        <f t="shared" si="360"/>
        <v>45810Container q'ty</v>
      </c>
      <c r="N1204" s="33" t="str">
        <f t="shared" si="361"/>
        <v xml:space="preserve">45810Pallet </v>
      </c>
      <c r="O1204" s="39">
        <v>20</v>
      </c>
      <c r="P1204" s="33" t="s">
        <v>202</v>
      </c>
      <c r="Q1204" s="168" t="s">
        <v>3269</v>
      </c>
      <c r="R1204" s="169"/>
      <c r="S1204" s="39"/>
      <c r="T1204" s="119" t="s">
        <v>3274</v>
      </c>
      <c r="U1204" s="258"/>
      <c r="V1204" s="262"/>
      <c r="W1204" s="258">
        <f t="shared" si="356"/>
        <v>0</v>
      </c>
      <c r="X1204" s="45"/>
      <c r="Y1204" s="43"/>
      <c r="Z1204" s="43"/>
      <c r="AA1204" s="43"/>
      <c r="AB1204" s="43"/>
      <c r="AC1204" s="43"/>
    </row>
    <row r="1205" spans="1:29" ht="12.9" customHeight="1">
      <c r="A1205" s="272">
        <v>45810</v>
      </c>
      <c r="B1205" s="111" t="s">
        <v>195</v>
      </c>
      <c r="C1205" s="111" t="s">
        <v>3317</v>
      </c>
      <c r="D1205" s="111" t="s">
        <v>3265</v>
      </c>
      <c r="E1205" s="111"/>
      <c r="F1205" s="111">
        <v>1</v>
      </c>
      <c r="G1205" s="111"/>
      <c r="H1205" s="111">
        <v>16</v>
      </c>
      <c r="I1205" s="111">
        <v>16</v>
      </c>
      <c r="J1205" s="118"/>
      <c r="K1205" s="33"/>
      <c r="L1205" s="44">
        <f t="shared" si="362"/>
        <v>1</v>
      </c>
      <c r="M1205" s="33" t="str">
        <f t="shared" si="360"/>
        <v>45810Container q'ty</v>
      </c>
      <c r="N1205" s="33" t="str">
        <f t="shared" si="361"/>
        <v xml:space="preserve">45810Pallet </v>
      </c>
      <c r="O1205" s="39">
        <v>20</v>
      </c>
      <c r="P1205" s="33" t="s">
        <v>202</v>
      </c>
      <c r="Q1205" s="168" t="s">
        <v>3270</v>
      </c>
      <c r="R1205" s="169"/>
      <c r="S1205" s="39"/>
      <c r="T1205" s="119" t="s">
        <v>3274</v>
      </c>
      <c r="U1205" s="258"/>
      <c r="V1205" s="262"/>
      <c r="W1205" s="258">
        <f t="shared" si="356"/>
        <v>0</v>
      </c>
      <c r="X1205" s="45"/>
      <c r="Y1205" s="43"/>
      <c r="Z1205" s="43"/>
      <c r="AA1205" s="43"/>
      <c r="AB1205" s="43"/>
      <c r="AC1205" s="43"/>
    </row>
    <row r="1206" spans="1:29" ht="12.9" customHeight="1">
      <c r="A1206" s="272">
        <v>45810</v>
      </c>
      <c r="B1206" s="111" t="s">
        <v>195</v>
      </c>
      <c r="C1206" s="111" t="s">
        <v>3317</v>
      </c>
      <c r="D1206" s="111" t="s">
        <v>3265</v>
      </c>
      <c r="E1206" s="111"/>
      <c r="F1206" s="151"/>
      <c r="G1206" s="111"/>
      <c r="H1206" s="111">
        <v>1</v>
      </c>
      <c r="I1206" s="111">
        <v>1</v>
      </c>
      <c r="J1206" s="118"/>
      <c r="K1206" s="33"/>
      <c r="L1206" s="44">
        <f t="shared" si="362"/>
        <v>0</v>
      </c>
      <c r="M1206" s="33" t="str">
        <f t="shared" si="360"/>
        <v>45810Container q'ty</v>
      </c>
      <c r="N1206" s="33" t="str">
        <f t="shared" si="361"/>
        <v xml:space="preserve">45810Pallet </v>
      </c>
      <c r="O1206" s="39"/>
      <c r="P1206" s="33" t="s">
        <v>202</v>
      </c>
      <c r="Q1206" s="168" t="s">
        <v>3271</v>
      </c>
      <c r="R1206" s="169"/>
      <c r="S1206" s="39"/>
      <c r="T1206" s="119" t="s">
        <v>3274</v>
      </c>
      <c r="U1206" s="258"/>
      <c r="V1206" s="262"/>
      <c r="W1206" s="258">
        <f t="shared" si="356"/>
        <v>0</v>
      </c>
      <c r="X1206" s="45"/>
      <c r="Y1206" s="43"/>
      <c r="Z1206" s="43"/>
      <c r="AA1206" s="43"/>
      <c r="AB1206" s="43"/>
      <c r="AC1206" s="43"/>
    </row>
    <row r="1207" spans="1:29" ht="12.9" customHeight="1">
      <c r="A1207" s="272">
        <v>45810</v>
      </c>
      <c r="B1207" s="111" t="s">
        <v>195</v>
      </c>
      <c r="C1207" s="111" t="s">
        <v>3317</v>
      </c>
      <c r="D1207" s="111" t="s">
        <v>3265</v>
      </c>
      <c r="E1207" s="111"/>
      <c r="F1207" s="151"/>
      <c r="G1207" s="111"/>
      <c r="H1207" s="111">
        <v>3</v>
      </c>
      <c r="I1207" s="111">
        <v>3</v>
      </c>
      <c r="J1207" s="118"/>
      <c r="K1207" s="33"/>
      <c r="L1207" s="44">
        <f t="shared" si="362"/>
        <v>0</v>
      </c>
      <c r="M1207" s="33" t="str">
        <f t="shared" si="360"/>
        <v>45810Container q'ty</v>
      </c>
      <c r="N1207" s="33" t="str">
        <f t="shared" si="361"/>
        <v xml:space="preserve">45810Pallet </v>
      </c>
      <c r="O1207" s="39"/>
      <c r="P1207" s="33" t="s">
        <v>202</v>
      </c>
      <c r="Q1207" s="168" t="s">
        <v>3272</v>
      </c>
      <c r="R1207" s="169"/>
      <c r="S1207" s="39"/>
      <c r="T1207" s="119" t="s">
        <v>3274</v>
      </c>
      <c r="U1207" s="258"/>
      <c r="V1207" s="262"/>
      <c r="W1207" s="258">
        <f t="shared" si="356"/>
        <v>0</v>
      </c>
      <c r="X1207" s="45"/>
      <c r="Y1207" s="43"/>
      <c r="Z1207" s="43"/>
      <c r="AA1207" s="43"/>
      <c r="AB1207" s="43"/>
      <c r="AC1207" s="43"/>
    </row>
    <row r="1208" spans="1:29" ht="12.9" customHeight="1">
      <c r="A1208" s="272">
        <v>45810</v>
      </c>
      <c r="B1208" s="111" t="s">
        <v>195</v>
      </c>
      <c r="C1208" s="111" t="s">
        <v>3318</v>
      </c>
      <c r="D1208" s="111" t="s">
        <v>3266</v>
      </c>
      <c r="E1208" s="111"/>
      <c r="F1208" s="111">
        <v>1</v>
      </c>
      <c r="G1208" s="111"/>
      <c r="H1208" s="111">
        <v>20</v>
      </c>
      <c r="I1208" s="111">
        <v>20</v>
      </c>
      <c r="J1208" s="118"/>
      <c r="K1208" s="33"/>
      <c r="L1208" s="44">
        <f>SUM(E1208:F1208)</f>
        <v>1</v>
      </c>
      <c r="M1208" s="33" t="str">
        <f t="shared" si="360"/>
        <v>45810Container q'ty</v>
      </c>
      <c r="N1208" s="33" t="str">
        <f t="shared" si="361"/>
        <v xml:space="preserve">45810Pallet </v>
      </c>
      <c r="O1208" s="39">
        <v>20</v>
      </c>
      <c r="P1208" s="33" t="s">
        <v>202</v>
      </c>
      <c r="Q1208" s="168" t="s">
        <v>3273</v>
      </c>
      <c r="R1208" s="169"/>
      <c r="S1208" s="39"/>
      <c r="T1208" s="119" t="s">
        <v>3274</v>
      </c>
      <c r="U1208" s="258"/>
      <c r="V1208" s="262"/>
      <c r="W1208" s="258">
        <f t="shared" si="356"/>
        <v>0</v>
      </c>
      <c r="X1208" s="45"/>
      <c r="Y1208" s="43"/>
      <c r="Z1208" s="43"/>
      <c r="AA1208" s="43"/>
      <c r="AB1208" s="43"/>
      <c r="AC1208" s="43"/>
    </row>
    <row r="1209" spans="1:29" ht="12.9" customHeight="1">
      <c r="A1209" s="272">
        <v>45810</v>
      </c>
      <c r="B1209" s="111" t="s">
        <v>151</v>
      </c>
      <c r="C1209" s="111" t="s">
        <v>3291</v>
      </c>
      <c r="D1209" s="111" t="s">
        <v>3301</v>
      </c>
      <c r="E1209" s="111"/>
      <c r="F1209" s="111">
        <v>1</v>
      </c>
      <c r="G1209" s="111"/>
      <c r="H1209" s="111">
        <v>22</v>
      </c>
      <c r="I1209" s="116">
        <v>1540</v>
      </c>
      <c r="J1209" s="118"/>
      <c r="K1209" s="33"/>
      <c r="L1209" s="44">
        <f>SUM(E1209:F1209)</f>
        <v>1</v>
      </c>
      <c r="M1209" s="33" t="str">
        <f t="shared" si="360"/>
        <v>45810Container q'ty</v>
      </c>
      <c r="N1209" s="33" t="str">
        <f t="shared" si="361"/>
        <v>45810bulk</v>
      </c>
      <c r="O1209" s="39">
        <v>180</v>
      </c>
      <c r="P1209" s="235" t="s">
        <v>201</v>
      </c>
      <c r="Q1209" s="168" t="s">
        <v>990</v>
      </c>
      <c r="R1209" s="169"/>
      <c r="S1209" s="39"/>
      <c r="T1209" s="119" t="s">
        <v>3137</v>
      </c>
      <c r="U1209" s="258">
        <v>233156</v>
      </c>
      <c r="V1209" s="262">
        <v>15400</v>
      </c>
      <c r="W1209" s="258">
        <f t="shared" ref="W1209:W1217" si="363">IFERROR(U1209/V1209,0)</f>
        <v>15.14</v>
      </c>
      <c r="X1209" s="45" t="s">
        <v>3138</v>
      </c>
      <c r="Y1209" s="43"/>
      <c r="Z1209" s="43"/>
      <c r="AA1209" s="43"/>
      <c r="AB1209" s="43"/>
      <c r="AC1209" s="43"/>
    </row>
    <row r="1210" spans="1:29" ht="12.9" customHeight="1">
      <c r="A1210" s="272">
        <v>45810</v>
      </c>
      <c r="B1210" s="111" t="s">
        <v>151</v>
      </c>
      <c r="C1210" s="111" t="s">
        <v>3292</v>
      </c>
      <c r="D1210" s="111" t="s">
        <v>3302</v>
      </c>
      <c r="E1210" s="111"/>
      <c r="F1210" s="111">
        <v>1</v>
      </c>
      <c r="G1210" s="111"/>
      <c r="H1210" s="111">
        <v>22</v>
      </c>
      <c r="I1210" s="116">
        <v>1540</v>
      </c>
      <c r="J1210" s="118"/>
      <c r="K1210" s="33"/>
      <c r="L1210" s="44">
        <f t="shared" ref="L1210:L1217" si="364">SUM(E1210:F1210)</f>
        <v>1</v>
      </c>
      <c r="M1210" s="33" t="str">
        <f t="shared" si="360"/>
        <v>45810Container q'ty</v>
      </c>
      <c r="N1210" s="33" t="str">
        <f t="shared" si="361"/>
        <v>45810bulk</v>
      </c>
      <c r="O1210" s="39">
        <v>180</v>
      </c>
      <c r="P1210" s="235" t="s">
        <v>201</v>
      </c>
      <c r="Q1210" s="168" t="s">
        <v>990</v>
      </c>
      <c r="R1210" s="169"/>
      <c r="S1210" s="39"/>
      <c r="T1210" s="119" t="s">
        <v>3137</v>
      </c>
      <c r="U1210" s="258"/>
      <c r="V1210" s="262"/>
      <c r="W1210" s="258">
        <f t="shared" si="363"/>
        <v>0</v>
      </c>
      <c r="X1210" s="45" t="s">
        <v>3139</v>
      </c>
      <c r="Y1210" s="43"/>
      <c r="Z1210" s="43"/>
      <c r="AA1210" s="43"/>
      <c r="AB1210" s="43"/>
      <c r="AC1210" s="43"/>
    </row>
    <row r="1211" spans="1:29" ht="12.9" customHeight="1">
      <c r="A1211" s="272">
        <v>45810</v>
      </c>
      <c r="B1211" s="111" t="s">
        <v>151</v>
      </c>
      <c r="C1211" s="111" t="s">
        <v>3293</v>
      </c>
      <c r="D1211" s="111" t="s">
        <v>3303</v>
      </c>
      <c r="E1211" s="111"/>
      <c r="F1211" s="111">
        <v>1</v>
      </c>
      <c r="G1211" s="111"/>
      <c r="H1211" s="111">
        <v>22</v>
      </c>
      <c r="I1211" s="116">
        <v>1540</v>
      </c>
      <c r="J1211" s="118"/>
      <c r="K1211" s="33"/>
      <c r="L1211" s="44">
        <f t="shared" si="364"/>
        <v>1</v>
      </c>
      <c r="M1211" s="33" t="str">
        <f t="shared" si="360"/>
        <v>45810Container q'ty</v>
      </c>
      <c r="N1211" s="33" t="str">
        <f t="shared" si="361"/>
        <v>45810bulk</v>
      </c>
      <c r="O1211" s="39">
        <v>180</v>
      </c>
      <c r="P1211" s="235" t="s">
        <v>201</v>
      </c>
      <c r="Q1211" s="168" t="s">
        <v>990</v>
      </c>
      <c r="R1211" s="169"/>
      <c r="S1211" s="39"/>
      <c r="T1211" s="119" t="s">
        <v>3137</v>
      </c>
      <c r="U1211" s="258"/>
      <c r="V1211" s="262"/>
      <c r="W1211" s="258">
        <f t="shared" si="363"/>
        <v>0</v>
      </c>
      <c r="X1211" s="45"/>
      <c r="Y1211" s="43"/>
      <c r="Z1211" s="43"/>
      <c r="AA1211" s="43"/>
      <c r="AB1211" s="43"/>
      <c r="AC1211" s="43"/>
    </row>
    <row r="1212" spans="1:29" ht="12.9" customHeight="1">
      <c r="A1212" s="272">
        <v>45810</v>
      </c>
      <c r="B1212" s="111" t="s">
        <v>151</v>
      </c>
      <c r="C1212" s="111" t="s">
        <v>3294</v>
      </c>
      <c r="D1212" s="111" t="s">
        <v>3304</v>
      </c>
      <c r="E1212" s="111"/>
      <c r="F1212" s="111">
        <v>1</v>
      </c>
      <c r="G1212" s="111"/>
      <c r="H1212" s="111">
        <v>22</v>
      </c>
      <c r="I1212" s="116">
        <v>1540</v>
      </c>
      <c r="J1212" s="118"/>
      <c r="K1212" s="33"/>
      <c r="L1212" s="44">
        <f t="shared" si="364"/>
        <v>1</v>
      </c>
      <c r="M1212" s="33" t="str">
        <f t="shared" si="360"/>
        <v>45810Container q'ty</v>
      </c>
      <c r="N1212" s="33" t="str">
        <f t="shared" si="361"/>
        <v>45810bulk</v>
      </c>
      <c r="O1212" s="39">
        <v>180</v>
      </c>
      <c r="P1212" s="235" t="s">
        <v>201</v>
      </c>
      <c r="Q1212" s="168" t="s">
        <v>990</v>
      </c>
      <c r="R1212" s="169"/>
      <c r="S1212" s="39"/>
      <c r="T1212" s="119" t="s">
        <v>3137</v>
      </c>
      <c r="U1212" s="258"/>
      <c r="V1212" s="262"/>
      <c r="W1212" s="258">
        <f t="shared" si="363"/>
        <v>0</v>
      </c>
      <c r="X1212" s="45"/>
      <c r="Y1212" s="43"/>
      <c r="Z1212" s="43"/>
      <c r="AA1212" s="43"/>
      <c r="AB1212" s="43"/>
      <c r="AC1212" s="43"/>
    </row>
    <row r="1213" spans="1:29" ht="12.9" customHeight="1">
      <c r="A1213" s="272">
        <v>45810</v>
      </c>
      <c r="B1213" s="111" t="s">
        <v>383</v>
      </c>
      <c r="C1213" s="111" t="s">
        <v>3328</v>
      </c>
      <c r="D1213" s="275" t="s">
        <v>3329</v>
      </c>
      <c r="E1213" s="111"/>
      <c r="F1213" s="111">
        <v>1</v>
      </c>
      <c r="G1213" s="111"/>
      <c r="H1213" s="111">
        <v>5</v>
      </c>
      <c r="I1213" s="117">
        <v>550</v>
      </c>
      <c r="J1213" s="118"/>
      <c r="K1213" s="33"/>
      <c r="L1213" s="44">
        <f t="shared" si="364"/>
        <v>1</v>
      </c>
      <c r="M1213" s="33" t="str">
        <f t="shared" si="360"/>
        <v>45810Container q'ty</v>
      </c>
      <c r="N1213" s="33" t="str">
        <f t="shared" si="361"/>
        <v>45810bulk</v>
      </c>
      <c r="O1213" s="39">
        <v>240</v>
      </c>
      <c r="P1213" s="235" t="s">
        <v>201</v>
      </c>
      <c r="Q1213" s="168" t="s">
        <v>454</v>
      </c>
      <c r="R1213" s="169"/>
      <c r="S1213" s="39"/>
      <c r="T1213" s="119" t="s">
        <v>3327</v>
      </c>
      <c r="U1213" s="258">
        <v>22550</v>
      </c>
      <c r="V1213" s="262">
        <v>2050</v>
      </c>
      <c r="W1213" s="258">
        <f t="shared" si="363"/>
        <v>11</v>
      </c>
      <c r="X1213" s="45"/>
      <c r="Y1213" s="43"/>
      <c r="Z1213" s="43"/>
      <c r="AA1213" s="43"/>
      <c r="AB1213" s="43"/>
      <c r="AC1213" s="43"/>
    </row>
    <row r="1214" spans="1:29" ht="12.9" customHeight="1">
      <c r="A1214" s="272">
        <v>45810</v>
      </c>
      <c r="B1214" s="111" t="s">
        <v>383</v>
      </c>
      <c r="C1214" s="111" t="s">
        <v>3328</v>
      </c>
      <c r="D1214" s="275" t="s">
        <v>3329</v>
      </c>
      <c r="E1214" s="111"/>
      <c r="F1214" s="151"/>
      <c r="G1214" s="111"/>
      <c r="H1214" s="111">
        <v>4</v>
      </c>
      <c r="I1214" s="117">
        <v>400</v>
      </c>
      <c r="J1214" s="118"/>
      <c r="K1214" s="33"/>
      <c r="L1214" s="44">
        <f t="shared" si="364"/>
        <v>0</v>
      </c>
      <c r="M1214" s="33" t="str">
        <f t="shared" si="360"/>
        <v>45810Container q'ty</v>
      </c>
      <c r="N1214" s="33" t="str">
        <f t="shared" si="361"/>
        <v>45810bulk</v>
      </c>
      <c r="O1214" s="39">
        <v>240</v>
      </c>
      <c r="P1214" s="235" t="s">
        <v>201</v>
      </c>
      <c r="Q1214" s="168" t="s">
        <v>455</v>
      </c>
      <c r="R1214" s="169"/>
      <c r="S1214" s="39"/>
      <c r="T1214" s="119" t="s">
        <v>3327</v>
      </c>
      <c r="U1214" s="258"/>
      <c r="V1214" s="262"/>
      <c r="W1214" s="258">
        <f t="shared" si="363"/>
        <v>0</v>
      </c>
      <c r="X1214" s="45"/>
      <c r="Y1214" s="43"/>
      <c r="Z1214" s="43"/>
      <c r="AA1214" s="43"/>
      <c r="AB1214" s="43"/>
      <c r="AC1214" s="43"/>
    </row>
    <row r="1215" spans="1:29" ht="12.9" customHeight="1">
      <c r="A1215" s="272">
        <v>45810</v>
      </c>
      <c r="B1215" s="111" t="s">
        <v>383</v>
      </c>
      <c r="C1215" s="111" t="s">
        <v>3328</v>
      </c>
      <c r="D1215" s="275" t="s">
        <v>3329</v>
      </c>
      <c r="E1215" s="111"/>
      <c r="F1215" s="151"/>
      <c r="G1215" s="111"/>
      <c r="H1215" s="111">
        <v>1</v>
      </c>
      <c r="I1215" s="117">
        <v>100</v>
      </c>
      <c r="J1215" s="118"/>
      <c r="K1215" s="33"/>
      <c r="L1215" s="44">
        <f t="shared" si="364"/>
        <v>0</v>
      </c>
      <c r="M1215" s="33" t="str">
        <f t="shared" si="360"/>
        <v>45810Container q'ty</v>
      </c>
      <c r="N1215" s="33" t="str">
        <f t="shared" si="361"/>
        <v>45810bulk</v>
      </c>
      <c r="O1215" s="39">
        <v>240</v>
      </c>
      <c r="P1215" s="235" t="s">
        <v>201</v>
      </c>
      <c r="Q1215" s="168" t="s">
        <v>456</v>
      </c>
      <c r="R1215" s="169"/>
      <c r="S1215" s="39"/>
      <c r="T1215" s="119" t="s">
        <v>3327</v>
      </c>
      <c r="U1215" s="258"/>
      <c r="V1215" s="262"/>
      <c r="W1215" s="258">
        <f t="shared" si="363"/>
        <v>0</v>
      </c>
      <c r="X1215" s="45"/>
      <c r="Y1215" s="43"/>
      <c r="Z1215" s="43"/>
      <c r="AA1215" s="43"/>
      <c r="AB1215" s="43"/>
      <c r="AC1215" s="43"/>
    </row>
    <row r="1216" spans="1:29" ht="12.9" customHeight="1">
      <c r="A1216" s="272">
        <v>45810</v>
      </c>
      <c r="B1216" s="111" t="s">
        <v>383</v>
      </c>
      <c r="C1216" s="111" t="s">
        <v>3328</v>
      </c>
      <c r="D1216" s="275" t="s">
        <v>3329</v>
      </c>
      <c r="E1216" s="111"/>
      <c r="F1216" s="151"/>
      <c r="G1216" s="111"/>
      <c r="H1216" s="111">
        <v>7</v>
      </c>
      <c r="I1216" s="117">
        <v>800</v>
      </c>
      <c r="J1216" s="118"/>
      <c r="K1216" s="33"/>
      <c r="L1216" s="44">
        <f t="shared" si="364"/>
        <v>0</v>
      </c>
      <c r="M1216" s="33" t="str">
        <f t="shared" si="360"/>
        <v>45810Container q'ty</v>
      </c>
      <c r="N1216" s="33" t="str">
        <f t="shared" si="361"/>
        <v>45810bulk</v>
      </c>
      <c r="O1216" s="39">
        <v>240</v>
      </c>
      <c r="P1216" s="235" t="s">
        <v>201</v>
      </c>
      <c r="Q1216" s="168" t="s">
        <v>457</v>
      </c>
      <c r="R1216" s="169"/>
      <c r="S1216" s="39"/>
      <c r="T1216" s="119" t="s">
        <v>3327</v>
      </c>
      <c r="U1216" s="258"/>
      <c r="V1216" s="262"/>
      <c r="W1216" s="258">
        <f t="shared" si="363"/>
        <v>0</v>
      </c>
      <c r="X1216" s="45"/>
      <c r="Y1216" s="43"/>
      <c r="Z1216" s="43"/>
      <c r="AA1216" s="43"/>
      <c r="AB1216" s="43"/>
      <c r="AC1216" s="43"/>
    </row>
    <row r="1217" spans="1:29" ht="12.9" customHeight="1">
      <c r="A1217" s="272">
        <v>45810</v>
      </c>
      <c r="B1217" s="111" t="s">
        <v>383</v>
      </c>
      <c r="C1217" s="111" t="s">
        <v>3328</v>
      </c>
      <c r="D1217" s="275" t="s">
        <v>3329</v>
      </c>
      <c r="E1217" s="111"/>
      <c r="F1217" s="151"/>
      <c r="G1217" s="111"/>
      <c r="H1217" s="111">
        <v>2</v>
      </c>
      <c r="I1217" s="117">
        <v>200</v>
      </c>
      <c r="J1217" s="118"/>
      <c r="K1217" s="33"/>
      <c r="L1217" s="44">
        <f t="shared" si="364"/>
        <v>0</v>
      </c>
      <c r="M1217" s="33" t="str">
        <f t="shared" si="360"/>
        <v>45810Container q'ty</v>
      </c>
      <c r="N1217" s="33" t="str">
        <f t="shared" si="361"/>
        <v>45810bulk</v>
      </c>
      <c r="O1217" s="39">
        <v>240</v>
      </c>
      <c r="P1217" s="235" t="s">
        <v>201</v>
      </c>
      <c r="Q1217" s="168" t="s">
        <v>823</v>
      </c>
      <c r="R1217" s="169"/>
      <c r="S1217" s="39"/>
      <c r="T1217" s="119" t="s">
        <v>3327</v>
      </c>
      <c r="U1217" s="258"/>
      <c r="V1217" s="262"/>
      <c r="W1217" s="258">
        <f t="shared" si="363"/>
        <v>0</v>
      </c>
      <c r="X1217" s="45"/>
      <c r="Y1217" s="43"/>
      <c r="Z1217" s="43"/>
      <c r="AA1217" s="43"/>
      <c r="AB1217" s="43"/>
      <c r="AC1217" s="43"/>
    </row>
    <row r="1218" spans="1:29" ht="12.9" customHeight="1">
      <c r="A1218" s="272">
        <v>45812</v>
      </c>
      <c r="B1218" s="111" t="s">
        <v>195</v>
      </c>
      <c r="C1218" s="111" t="s">
        <v>3331</v>
      </c>
      <c r="D1218" s="111" t="s">
        <v>3275</v>
      </c>
      <c r="E1218" s="111"/>
      <c r="F1218" s="111">
        <v>1</v>
      </c>
      <c r="G1218" s="111"/>
      <c r="H1218" s="111">
        <v>18</v>
      </c>
      <c r="I1218" s="111">
        <v>18</v>
      </c>
      <c r="J1218" s="118"/>
      <c r="K1218" s="33"/>
      <c r="L1218" s="44">
        <f t="shared" ref="L1218:L1224" si="365">SUM(E1218:F1218)</f>
        <v>1</v>
      </c>
      <c r="M1218" s="33" t="str">
        <f t="shared" ref="M1218:M1224" si="366">A1218&amp;$O$1</f>
        <v>45812Container q'ty</v>
      </c>
      <c r="N1218" s="33" t="str">
        <f t="shared" ref="N1218:N1224" si="367">A1218&amp;P1218</f>
        <v xml:space="preserve">45812Pallet </v>
      </c>
      <c r="O1218" s="39">
        <v>20</v>
      </c>
      <c r="P1218" s="33" t="s">
        <v>202</v>
      </c>
      <c r="Q1218" s="168" t="s">
        <v>3270</v>
      </c>
      <c r="R1218" s="169"/>
      <c r="S1218" s="39"/>
      <c r="T1218" s="119" t="s">
        <v>3330</v>
      </c>
      <c r="U1218" s="258"/>
      <c r="V1218" s="262"/>
      <c r="W1218" s="258">
        <f t="shared" ref="W1218:W1224" si="368">IFERROR(U1218/V1218,0)</f>
        <v>0</v>
      </c>
      <c r="X1218" s="45"/>
      <c r="Y1218" s="43"/>
      <c r="Z1218" s="43"/>
      <c r="AA1218" s="43"/>
      <c r="AB1218" s="43"/>
      <c r="AC1218" s="43"/>
    </row>
    <row r="1219" spans="1:29" ht="12.9" customHeight="1">
      <c r="A1219" s="272">
        <v>45812</v>
      </c>
      <c r="B1219" s="111" t="s">
        <v>195</v>
      </c>
      <c r="C1219" s="111" t="s">
        <v>3331</v>
      </c>
      <c r="D1219" s="111" t="s">
        <v>3275</v>
      </c>
      <c r="E1219" s="111"/>
      <c r="F1219" s="151"/>
      <c r="G1219" s="111"/>
      <c r="H1219" s="111">
        <v>2</v>
      </c>
      <c r="I1219" s="111">
        <v>2</v>
      </c>
      <c r="J1219" s="118"/>
      <c r="K1219" s="33"/>
      <c r="L1219" s="44">
        <f t="shared" si="365"/>
        <v>0</v>
      </c>
      <c r="M1219" s="33" t="str">
        <f t="shared" si="366"/>
        <v>45812Container q'ty</v>
      </c>
      <c r="N1219" s="33" t="str">
        <f t="shared" si="367"/>
        <v xml:space="preserve">45812Pallet </v>
      </c>
      <c r="O1219" s="39"/>
      <c r="P1219" s="33" t="s">
        <v>202</v>
      </c>
      <c r="Q1219" s="168" t="s">
        <v>3276</v>
      </c>
      <c r="R1219" s="169"/>
      <c r="S1219" s="39"/>
      <c r="T1219" s="119" t="s">
        <v>3285</v>
      </c>
      <c r="U1219" s="258"/>
      <c r="V1219" s="262"/>
      <c r="W1219" s="258">
        <f t="shared" si="368"/>
        <v>0</v>
      </c>
      <c r="X1219" s="45"/>
      <c r="Y1219" s="43"/>
      <c r="Z1219" s="43"/>
      <c r="AA1219" s="43"/>
      <c r="AB1219" s="43"/>
      <c r="AC1219" s="43"/>
    </row>
    <row r="1220" spans="1:29" ht="12.9" customHeight="1">
      <c r="A1220" s="272">
        <v>45812</v>
      </c>
      <c r="B1220" s="111" t="s">
        <v>195</v>
      </c>
      <c r="C1220" s="111" t="s">
        <v>3333</v>
      </c>
      <c r="D1220" s="111" t="s">
        <v>3282</v>
      </c>
      <c r="E1220" s="111"/>
      <c r="F1220" s="111">
        <v>1</v>
      </c>
      <c r="G1220" s="111"/>
      <c r="H1220" s="111">
        <v>3</v>
      </c>
      <c r="I1220" s="116">
        <v>500</v>
      </c>
      <c r="J1220" s="118"/>
      <c r="K1220" s="33"/>
      <c r="L1220" s="44">
        <f t="shared" si="365"/>
        <v>1</v>
      </c>
      <c r="M1220" s="33" t="str">
        <f t="shared" si="366"/>
        <v>45812Container q'ty</v>
      </c>
      <c r="N1220" s="33" t="str">
        <f t="shared" si="367"/>
        <v xml:space="preserve">45812Pallet </v>
      </c>
      <c r="O1220" s="39">
        <v>20</v>
      </c>
      <c r="P1220" s="33" t="s">
        <v>202</v>
      </c>
      <c r="Q1220" s="168" t="s">
        <v>3277</v>
      </c>
      <c r="R1220" s="169"/>
      <c r="S1220" s="39"/>
      <c r="T1220" s="119" t="s">
        <v>3332</v>
      </c>
      <c r="U1220" s="258"/>
      <c r="V1220" s="262"/>
      <c r="W1220" s="258">
        <f t="shared" si="368"/>
        <v>0</v>
      </c>
      <c r="X1220" s="45"/>
      <c r="Y1220" s="43"/>
      <c r="Z1220" s="43"/>
      <c r="AA1220" s="43"/>
      <c r="AB1220" s="43"/>
      <c r="AC1220" s="43"/>
    </row>
    <row r="1221" spans="1:29" ht="12.9" customHeight="1">
      <c r="A1221" s="272">
        <v>45812</v>
      </c>
      <c r="B1221" s="111" t="s">
        <v>195</v>
      </c>
      <c r="C1221" s="111" t="s">
        <v>3333</v>
      </c>
      <c r="D1221" s="111" t="s">
        <v>3282</v>
      </c>
      <c r="E1221" s="111"/>
      <c r="F1221" s="151"/>
      <c r="G1221" s="111"/>
      <c r="H1221" s="111">
        <v>4</v>
      </c>
      <c r="I1221" s="116">
        <v>745</v>
      </c>
      <c r="J1221" s="118"/>
      <c r="K1221" s="33"/>
      <c r="L1221" s="44">
        <f t="shared" si="365"/>
        <v>0</v>
      </c>
      <c r="M1221" s="33" t="str">
        <f t="shared" si="366"/>
        <v>45812Container q'ty</v>
      </c>
      <c r="N1221" s="33" t="str">
        <f t="shared" si="367"/>
        <v xml:space="preserve">45812Pallet </v>
      </c>
      <c r="O1221" s="39"/>
      <c r="P1221" s="33" t="s">
        <v>202</v>
      </c>
      <c r="Q1221" s="168" t="s">
        <v>3278</v>
      </c>
      <c r="R1221" s="169"/>
      <c r="S1221" s="39"/>
      <c r="T1221" s="119" t="s">
        <v>3286</v>
      </c>
      <c r="U1221" s="258"/>
      <c r="V1221" s="262"/>
      <c r="W1221" s="258">
        <f t="shared" si="368"/>
        <v>0</v>
      </c>
      <c r="X1221" s="45"/>
      <c r="Y1221" s="43"/>
      <c r="Z1221" s="43"/>
      <c r="AA1221" s="43"/>
      <c r="AB1221" s="43"/>
      <c r="AC1221" s="43"/>
    </row>
    <row r="1222" spans="1:29" ht="12.9" customHeight="1">
      <c r="A1222" s="272">
        <v>45812</v>
      </c>
      <c r="B1222" s="111" t="s">
        <v>195</v>
      </c>
      <c r="C1222" s="111" t="s">
        <v>3333</v>
      </c>
      <c r="D1222" s="111" t="s">
        <v>3283</v>
      </c>
      <c r="E1222" s="111"/>
      <c r="F1222" s="151"/>
      <c r="G1222" s="111"/>
      <c r="H1222" s="111">
        <v>3</v>
      </c>
      <c r="I1222" s="116">
        <v>656</v>
      </c>
      <c r="J1222" s="118"/>
      <c r="K1222" s="33"/>
      <c r="L1222" s="44">
        <f t="shared" si="365"/>
        <v>0</v>
      </c>
      <c r="M1222" s="33" t="str">
        <f t="shared" si="366"/>
        <v>45812Container q'ty</v>
      </c>
      <c r="N1222" s="33" t="str">
        <f t="shared" si="367"/>
        <v xml:space="preserve">45812Pallet </v>
      </c>
      <c r="O1222" s="39"/>
      <c r="P1222" s="33" t="s">
        <v>202</v>
      </c>
      <c r="Q1222" s="168" t="s">
        <v>3279</v>
      </c>
      <c r="R1222" s="169"/>
      <c r="S1222" s="39"/>
      <c r="T1222" s="119" t="s">
        <v>3286</v>
      </c>
      <c r="U1222" s="258"/>
      <c r="V1222" s="262"/>
      <c r="W1222" s="258">
        <f t="shared" si="368"/>
        <v>0</v>
      </c>
      <c r="X1222" s="45"/>
      <c r="Y1222" s="43"/>
      <c r="Z1222" s="43"/>
      <c r="AA1222" s="43"/>
      <c r="AB1222" s="43"/>
      <c r="AC1222" s="43"/>
    </row>
    <row r="1223" spans="1:29" ht="12.9" customHeight="1">
      <c r="A1223" s="272">
        <v>45812</v>
      </c>
      <c r="B1223" s="111" t="s">
        <v>195</v>
      </c>
      <c r="C1223" s="111" t="s">
        <v>3333</v>
      </c>
      <c r="D1223" s="111" t="s">
        <v>3283</v>
      </c>
      <c r="E1223" s="111"/>
      <c r="F1223" s="151"/>
      <c r="G1223" s="111"/>
      <c r="H1223" s="111">
        <v>2</v>
      </c>
      <c r="I1223" s="116">
        <v>247</v>
      </c>
      <c r="J1223" s="118"/>
      <c r="K1223" s="33"/>
      <c r="L1223" s="44">
        <f t="shared" si="365"/>
        <v>0</v>
      </c>
      <c r="M1223" s="33" t="str">
        <f t="shared" si="366"/>
        <v>45812Container q'ty</v>
      </c>
      <c r="N1223" s="33" t="str">
        <f t="shared" si="367"/>
        <v xml:space="preserve">45812Pallet </v>
      </c>
      <c r="O1223" s="39"/>
      <c r="P1223" s="33" t="s">
        <v>202</v>
      </c>
      <c r="Q1223" s="168" t="s">
        <v>3280</v>
      </c>
      <c r="R1223" s="169"/>
      <c r="S1223" s="39"/>
      <c r="T1223" s="119" t="s">
        <v>3286</v>
      </c>
      <c r="U1223" s="258"/>
      <c r="V1223" s="262"/>
      <c r="W1223" s="258">
        <f t="shared" si="368"/>
        <v>0</v>
      </c>
      <c r="X1223" s="45"/>
      <c r="Y1223" s="43"/>
      <c r="Z1223" s="43"/>
      <c r="AA1223" s="43"/>
      <c r="AB1223" s="43"/>
      <c r="AC1223" s="43"/>
    </row>
    <row r="1224" spans="1:29" ht="12.9" customHeight="1">
      <c r="A1224" s="272">
        <v>45812</v>
      </c>
      <c r="B1224" s="111" t="s">
        <v>195</v>
      </c>
      <c r="C1224" s="111" t="s">
        <v>3335</v>
      </c>
      <c r="D1224" s="111" t="s">
        <v>3284</v>
      </c>
      <c r="E1224" s="111"/>
      <c r="F1224" s="111">
        <v>1</v>
      </c>
      <c r="G1224" s="111"/>
      <c r="H1224" s="111">
        <v>12</v>
      </c>
      <c r="I1224" s="116">
        <v>1712</v>
      </c>
      <c r="J1224" s="118"/>
      <c r="K1224" s="33"/>
      <c r="L1224" s="44">
        <f t="shared" si="365"/>
        <v>1</v>
      </c>
      <c r="M1224" s="33" t="str">
        <f t="shared" si="366"/>
        <v>45812Container q'ty</v>
      </c>
      <c r="N1224" s="33" t="str">
        <f t="shared" si="367"/>
        <v xml:space="preserve">45812Pallet </v>
      </c>
      <c r="O1224" s="39">
        <v>20</v>
      </c>
      <c r="P1224" s="33" t="s">
        <v>202</v>
      </c>
      <c r="Q1224" s="168" t="s">
        <v>3281</v>
      </c>
      <c r="R1224" s="169"/>
      <c r="S1224" s="39"/>
      <c r="T1224" s="119" t="s">
        <v>3334</v>
      </c>
      <c r="U1224" s="258"/>
      <c r="V1224" s="262"/>
      <c r="W1224" s="258">
        <f t="shared" si="368"/>
        <v>0</v>
      </c>
      <c r="X1224" s="45"/>
      <c r="Y1224" s="43"/>
      <c r="Z1224" s="43"/>
      <c r="AA1224" s="43"/>
      <c r="AB1224" s="43"/>
      <c r="AC1224" s="43"/>
    </row>
    <row r="1225" spans="1:29" ht="12.9" customHeight="1">
      <c r="A1225" s="272">
        <v>45812</v>
      </c>
      <c r="B1225" s="111" t="s">
        <v>151</v>
      </c>
      <c r="C1225" s="111" t="s">
        <v>3295</v>
      </c>
      <c r="D1225" s="111" t="s">
        <v>3305</v>
      </c>
      <c r="E1225" s="111"/>
      <c r="F1225" s="111">
        <v>1</v>
      </c>
      <c r="G1225" s="111"/>
      <c r="H1225" s="111">
        <v>21</v>
      </c>
      <c r="I1225" s="116">
        <v>1540</v>
      </c>
      <c r="J1225" s="118"/>
      <c r="K1225" s="33"/>
      <c r="L1225" s="44">
        <f t="shared" ref="L1225:L1231" si="369">SUM(E1225:F1225)</f>
        <v>1</v>
      </c>
      <c r="M1225" s="33" t="str">
        <f t="shared" ref="M1225:M1231" si="370">A1225&amp;$O$1</f>
        <v>45812Container q'ty</v>
      </c>
      <c r="N1225" s="33" t="str">
        <f t="shared" ref="N1225:N1231" si="371">A1225&amp;P1225</f>
        <v>45812bulk</v>
      </c>
      <c r="O1225" s="39">
        <v>160</v>
      </c>
      <c r="P1225" s="235" t="s">
        <v>201</v>
      </c>
      <c r="Q1225" s="168" t="s">
        <v>990</v>
      </c>
      <c r="R1225" s="169"/>
      <c r="S1225" s="39"/>
      <c r="T1225" s="119" t="s">
        <v>3137</v>
      </c>
      <c r="U1225" s="258"/>
      <c r="V1225" s="262"/>
      <c r="W1225" s="258">
        <f t="shared" ref="W1225:W1231" si="372">IFERROR(U1225/V1225,0)</f>
        <v>0</v>
      </c>
      <c r="X1225" s="45"/>
      <c r="Y1225" s="43"/>
      <c r="Z1225" s="43"/>
      <c r="AA1225" s="43"/>
      <c r="AB1225" s="43"/>
      <c r="AC1225" s="43"/>
    </row>
    <row r="1226" spans="1:29" ht="12.9" customHeight="1">
      <c r="A1226" s="272">
        <v>45812</v>
      </c>
      <c r="B1226" s="111" t="s">
        <v>151</v>
      </c>
      <c r="C1226" s="111" t="s">
        <v>3296</v>
      </c>
      <c r="D1226" s="111" t="s">
        <v>3306</v>
      </c>
      <c r="E1226" s="111"/>
      <c r="F1226" s="111">
        <v>1</v>
      </c>
      <c r="G1226" s="111"/>
      <c r="H1226" s="111">
        <v>21</v>
      </c>
      <c r="I1226" s="116">
        <v>1540</v>
      </c>
      <c r="J1226" s="118"/>
      <c r="K1226" s="33"/>
      <c r="L1226" s="44">
        <f t="shared" si="369"/>
        <v>1</v>
      </c>
      <c r="M1226" s="33" t="str">
        <f t="shared" si="370"/>
        <v>45812Container q'ty</v>
      </c>
      <c r="N1226" s="33" t="str">
        <f t="shared" si="371"/>
        <v>45812bulk</v>
      </c>
      <c r="O1226" s="39">
        <v>160</v>
      </c>
      <c r="P1226" s="235" t="s">
        <v>201</v>
      </c>
      <c r="Q1226" s="168" t="s">
        <v>990</v>
      </c>
      <c r="R1226" s="169"/>
      <c r="S1226" s="39"/>
      <c r="T1226" s="119" t="s">
        <v>3137</v>
      </c>
      <c r="U1226" s="258"/>
      <c r="V1226" s="262"/>
      <c r="W1226" s="258">
        <f t="shared" si="372"/>
        <v>0</v>
      </c>
      <c r="X1226" s="45"/>
      <c r="Y1226" s="43"/>
      <c r="Z1226" s="43"/>
      <c r="AA1226" s="43"/>
      <c r="AB1226" s="43"/>
      <c r="AC1226" s="43"/>
    </row>
    <row r="1227" spans="1:29" ht="12.9" customHeight="1">
      <c r="A1227" s="272">
        <v>45812</v>
      </c>
      <c r="B1227" s="111" t="s">
        <v>151</v>
      </c>
      <c r="C1227" s="111" t="s">
        <v>3297</v>
      </c>
      <c r="D1227" s="111" t="s">
        <v>3307</v>
      </c>
      <c r="E1227" s="111"/>
      <c r="F1227" s="111">
        <v>1</v>
      </c>
      <c r="G1227" s="111"/>
      <c r="H1227" s="111">
        <v>21</v>
      </c>
      <c r="I1227" s="116">
        <v>1540</v>
      </c>
      <c r="J1227" s="118"/>
      <c r="K1227" s="33"/>
      <c r="L1227" s="44">
        <f t="shared" si="369"/>
        <v>1</v>
      </c>
      <c r="M1227" s="33" t="str">
        <f t="shared" si="370"/>
        <v>45812Container q'ty</v>
      </c>
      <c r="N1227" s="33" t="str">
        <f t="shared" si="371"/>
        <v>45812bulk</v>
      </c>
      <c r="O1227" s="39">
        <v>160</v>
      </c>
      <c r="P1227" s="235" t="s">
        <v>201</v>
      </c>
      <c r="Q1227" s="168" t="s">
        <v>990</v>
      </c>
      <c r="R1227" s="169"/>
      <c r="S1227" s="39"/>
      <c r="T1227" s="119" t="s">
        <v>3137</v>
      </c>
      <c r="U1227" s="258"/>
      <c r="V1227" s="262"/>
      <c r="W1227" s="258">
        <f t="shared" si="372"/>
        <v>0</v>
      </c>
      <c r="X1227" s="45"/>
      <c r="Y1227" s="43"/>
      <c r="Z1227" s="43"/>
      <c r="AA1227" s="43"/>
      <c r="AB1227" s="43"/>
      <c r="AC1227" s="43"/>
    </row>
    <row r="1228" spans="1:29" ht="12.9" customHeight="1">
      <c r="A1228" s="272">
        <v>45812</v>
      </c>
      <c r="B1228" s="111" t="s">
        <v>151</v>
      </c>
      <c r="C1228" s="111" t="s">
        <v>3298</v>
      </c>
      <c r="D1228" s="111" t="s">
        <v>3308</v>
      </c>
      <c r="E1228" s="111"/>
      <c r="F1228" s="111">
        <v>1</v>
      </c>
      <c r="G1228" s="111"/>
      <c r="H1228" s="111">
        <v>21</v>
      </c>
      <c r="I1228" s="116">
        <v>1540</v>
      </c>
      <c r="J1228" s="118"/>
      <c r="K1228" s="33"/>
      <c r="L1228" s="44">
        <f t="shared" si="369"/>
        <v>1</v>
      </c>
      <c r="M1228" s="33" t="str">
        <f t="shared" si="370"/>
        <v>45812Container q'ty</v>
      </c>
      <c r="N1228" s="33" t="str">
        <f t="shared" si="371"/>
        <v>45812bulk</v>
      </c>
      <c r="O1228" s="39">
        <v>160</v>
      </c>
      <c r="P1228" s="235" t="s">
        <v>201</v>
      </c>
      <c r="Q1228" s="168" t="s">
        <v>990</v>
      </c>
      <c r="R1228" s="169"/>
      <c r="S1228" s="39"/>
      <c r="T1228" s="119" t="s">
        <v>3137</v>
      </c>
      <c r="U1228" s="258"/>
      <c r="V1228" s="262"/>
      <c r="W1228" s="258">
        <f t="shared" si="372"/>
        <v>0</v>
      </c>
      <c r="X1228" s="45"/>
      <c r="Y1228" s="43"/>
      <c r="Z1228" s="43"/>
      <c r="AA1228" s="43"/>
      <c r="AB1228" s="43"/>
      <c r="AC1228" s="43"/>
    </row>
    <row r="1229" spans="1:29" ht="12.9" customHeight="1">
      <c r="A1229" s="272">
        <v>45812</v>
      </c>
      <c r="B1229" s="111" t="s">
        <v>151</v>
      </c>
      <c r="C1229" s="111" t="s">
        <v>3299</v>
      </c>
      <c r="D1229" s="111" t="s">
        <v>3309</v>
      </c>
      <c r="E1229" s="111"/>
      <c r="F1229" s="111">
        <v>1</v>
      </c>
      <c r="G1229" s="111"/>
      <c r="H1229" s="111">
        <v>21</v>
      </c>
      <c r="I1229" s="116">
        <v>1540</v>
      </c>
      <c r="J1229" s="118"/>
      <c r="K1229" s="33"/>
      <c r="L1229" s="44">
        <f t="shared" si="369"/>
        <v>1</v>
      </c>
      <c r="M1229" s="33" t="str">
        <f t="shared" si="370"/>
        <v>45812Container q'ty</v>
      </c>
      <c r="N1229" s="33" t="str">
        <f t="shared" si="371"/>
        <v>45812bulk</v>
      </c>
      <c r="O1229" s="39">
        <v>160</v>
      </c>
      <c r="P1229" s="235" t="s">
        <v>201</v>
      </c>
      <c r="Q1229" s="168" t="s">
        <v>990</v>
      </c>
      <c r="R1229" s="169"/>
      <c r="S1229" s="39"/>
      <c r="T1229" s="119" t="s">
        <v>3137</v>
      </c>
      <c r="U1229" s="258"/>
      <c r="V1229" s="262"/>
      <c r="W1229" s="258">
        <f t="shared" si="372"/>
        <v>0</v>
      </c>
      <c r="X1229" s="45"/>
      <c r="Y1229" s="43"/>
      <c r="Z1229" s="43"/>
      <c r="AA1229" s="43"/>
      <c r="AB1229" s="43"/>
      <c r="AC1229" s="43"/>
    </row>
    <row r="1230" spans="1:29" ht="12.9" customHeight="1">
      <c r="A1230" s="272">
        <v>45812</v>
      </c>
      <c r="B1230" s="111" t="s">
        <v>151</v>
      </c>
      <c r="C1230" s="111" t="s">
        <v>3300</v>
      </c>
      <c r="D1230" s="111" t="s">
        <v>3310</v>
      </c>
      <c r="E1230" s="111"/>
      <c r="F1230" s="111">
        <v>1</v>
      </c>
      <c r="G1230" s="111"/>
      <c r="H1230" s="111">
        <v>21</v>
      </c>
      <c r="I1230" s="116">
        <v>1540</v>
      </c>
      <c r="J1230" s="118"/>
      <c r="K1230" s="33"/>
      <c r="L1230" s="44">
        <f>SUM(E1230:F1230)</f>
        <v>1</v>
      </c>
      <c r="M1230" s="33" t="str">
        <f>A1230&amp;$O$1</f>
        <v>45812Container q'ty</v>
      </c>
      <c r="N1230" s="33" t="str">
        <f>A1230&amp;P1230</f>
        <v>45812bulk</v>
      </c>
      <c r="O1230" s="39">
        <v>160</v>
      </c>
      <c r="P1230" s="235" t="s">
        <v>201</v>
      </c>
      <c r="Q1230" s="168" t="s">
        <v>990</v>
      </c>
      <c r="R1230" s="169"/>
      <c r="S1230" s="39"/>
      <c r="T1230" s="119" t="s">
        <v>3137</v>
      </c>
      <c r="U1230" s="258"/>
      <c r="V1230" s="262"/>
      <c r="W1230" s="258">
        <f>IFERROR(U1230/V1230,0)</f>
        <v>0</v>
      </c>
      <c r="X1230" s="45"/>
      <c r="Y1230" s="43"/>
      <c r="Z1230" s="43"/>
      <c r="AA1230" s="43"/>
      <c r="AB1230" s="43"/>
      <c r="AC1230" s="43"/>
    </row>
    <row r="1231" spans="1:29" ht="12.9" customHeight="1">
      <c r="A1231" s="272">
        <v>45812</v>
      </c>
      <c r="B1231" s="111" t="s">
        <v>318</v>
      </c>
      <c r="C1231" s="111" t="s">
        <v>3336</v>
      </c>
      <c r="D1231" s="111">
        <v>2632209</v>
      </c>
      <c r="E1231" s="111">
        <v>1</v>
      </c>
      <c r="F1231" s="111"/>
      <c r="G1231" s="111"/>
      <c r="H1231" s="111">
        <v>18</v>
      </c>
      <c r="I1231" s="116"/>
      <c r="J1231" s="118">
        <v>990</v>
      </c>
      <c r="K1231" s="33"/>
      <c r="L1231" s="44">
        <f t="shared" si="369"/>
        <v>1</v>
      </c>
      <c r="M1231" s="33" t="str">
        <f t="shared" si="370"/>
        <v>45812Container q'ty</v>
      </c>
      <c r="N1231" s="33" t="str">
        <f t="shared" si="371"/>
        <v xml:space="preserve">45812Pallet </v>
      </c>
      <c r="O1231" s="39">
        <v>40</v>
      </c>
      <c r="P1231" s="33" t="s">
        <v>202</v>
      </c>
      <c r="Q1231" s="168" t="s">
        <v>3234</v>
      </c>
      <c r="R1231" s="169"/>
      <c r="S1231" s="39"/>
      <c r="T1231" s="119" t="s">
        <v>3233</v>
      </c>
      <c r="U1231" s="258"/>
      <c r="V1231" s="262"/>
      <c r="W1231" s="258">
        <f t="shared" si="372"/>
        <v>0</v>
      </c>
      <c r="X1231" s="45" t="s">
        <v>556</v>
      </c>
      <c r="Y1231" s="43"/>
      <c r="Z1231" s="43"/>
      <c r="AA1231" s="43"/>
      <c r="AB1231" s="43"/>
      <c r="AC1231" s="43"/>
    </row>
    <row r="1232" spans="1:29" ht="12.9" customHeight="1">
      <c r="A1232" s="272">
        <v>45813</v>
      </c>
      <c r="B1232" s="111" t="s">
        <v>195</v>
      </c>
      <c r="C1232" s="111" t="s">
        <v>3338</v>
      </c>
      <c r="D1232" s="111" t="s">
        <v>3185</v>
      </c>
      <c r="E1232" s="111">
        <v>1</v>
      </c>
      <c r="F1232" s="111"/>
      <c r="G1232" s="111"/>
      <c r="H1232" s="111">
        <v>10</v>
      </c>
      <c r="I1232" s="111">
        <v>10</v>
      </c>
      <c r="J1232" s="118"/>
      <c r="K1232" s="33"/>
      <c r="L1232" s="44">
        <f t="shared" ref="L1232:L1238" si="373">SUM(E1232:F1232)</f>
        <v>1</v>
      </c>
      <c r="M1232" s="33" t="str">
        <f t="shared" ref="M1232:M1238" si="374">A1232&amp;$O$1</f>
        <v>45813Container q'ty</v>
      </c>
      <c r="N1232" s="33" t="str">
        <f t="shared" ref="N1232:N1238" si="375">A1232&amp;P1232</f>
        <v xml:space="preserve">45813Pallet </v>
      </c>
      <c r="O1232" s="39">
        <v>40</v>
      </c>
      <c r="P1232" s="33" t="s">
        <v>202</v>
      </c>
      <c r="Q1232" s="168" t="s">
        <v>3193</v>
      </c>
      <c r="R1232" s="169"/>
      <c r="S1232" s="39"/>
      <c r="T1232" s="119" t="s">
        <v>3337</v>
      </c>
      <c r="U1232" s="258"/>
      <c r="V1232" s="262"/>
      <c r="W1232" s="258">
        <f t="shared" ref="W1232:W1240" si="376">IFERROR(U1232/V1232,0)</f>
        <v>0</v>
      </c>
      <c r="X1232" s="45"/>
      <c r="Y1232" s="43"/>
      <c r="Z1232" s="43"/>
      <c r="AA1232" s="43"/>
      <c r="AB1232" s="43"/>
      <c r="AC1232" s="43"/>
    </row>
    <row r="1233" spans="1:29" ht="12.9" customHeight="1">
      <c r="A1233" s="272">
        <v>45813</v>
      </c>
      <c r="B1233" s="111" t="s">
        <v>195</v>
      </c>
      <c r="C1233" s="111" t="s">
        <v>3338</v>
      </c>
      <c r="D1233" s="111" t="s">
        <v>3186</v>
      </c>
      <c r="E1233" s="151"/>
      <c r="F1233" s="111"/>
      <c r="G1233" s="111"/>
      <c r="H1233" s="111">
        <v>10</v>
      </c>
      <c r="I1233" s="111">
        <v>10</v>
      </c>
      <c r="J1233" s="118"/>
      <c r="K1233" s="33"/>
      <c r="L1233" s="44">
        <f t="shared" si="373"/>
        <v>0</v>
      </c>
      <c r="M1233" s="33" t="str">
        <f t="shared" si="374"/>
        <v>45813Container q'ty</v>
      </c>
      <c r="N1233" s="33" t="str">
        <f t="shared" si="375"/>
        <v xml:space="preserve">45813Pallet </v>
      </c>
      <c r="O1233" s="39"/>
      <c r="P1233" s="33" t="s">
        <v>202</v>
      </c>
      <c r="Q1233" s="168" t="s">
        <v>3194</v>
      </c>
      <c r="R1233" s="169"/>
      <c r="S1233" s="39"/>
      <c r="T1233" s="119" t="s">
        <v>3197</v>
      </c>
      <c r="U1233" s="258"/>
      <c r="V1233" s="262"/>
      <c r="W1233" s="258">
        <f t="shared" si="376"/>
        <v>0</v>
      </c>
      <c r="X1233" s="45"/>
      <c r="Y1233" s="43"/>
      <c r="Z1233" s="43"/>
      <c r="AA1233" s="43"/>
      <c r="AB1233" s="43"/>
      <c r="AC1233" s="43"/>
    </row>
    <row r="1234" spans="1:29" ht="12.9" customHeight="1">
      <c r="A1234" s="272">
        <v>45813</v>
      </c>
      <c r="B1234" s="111" t="s">
        <v>151</v>
      </c>
      <c r="C1234" s="111" t="s">
        <v>3339</v>
      </c>
      <c r="D1234" s="111" t="s">
        <v>3340</v>
      </c>
      <c r="E1234" s="111"/>
      <c r="F1234" s="111">
        <v>1</v>
      </c>
      <c r="G1234" s="111"/>
      <c r="H1234" s="111">
        <v>17</v>
      </c>
      <c r="I1234" s="116">
        <v>1175</v>
      </c>
      <c r="J1234" s="118"/>
      <c r="K1234" s="33"/>
      <c r="L1234" s="44">
        <f t="shared" si="373"/>
        <v>1</v>
      </c>
      <c r="M1234" s="33" t="str">
        <f t="shared" si="374"/>
        <v>45813Container q'ty</v>
      </c>
      <c r="N1234" s="33" t="str">
        <f t="shared" si="375"/>
        <v>45813bulk</v>
      </c>
      <c r="O1234" s="39">
        <v>180</v>
      </c>
      <c r="P1234" s="235" t="s">
        <v>201</v>
      </c>
      <c r="Q1234" s="168" t="s">
        <v>1917</v>
      </c>
      <c r="R1234" s="169"/>
      <c r="S1234" s="39"/>
      <c r="T1234" s="119" t="s">
        <v>3253</v>
      </c>
      <c r="U1234" s="258">
        <v>19975</v>
      </c>
      <c r="V1234" s="262">
        <v>1175</v>
      </c>
      <c r="W1234" s="258">
        <f t="shared" si="376"/>
        <v>17</v>
      </c>
      <c r="X1234" s="45" t="s">
        <v>3254</v>
      </c>
      <c r="Y1234" s="43" t="s">
        <v>1945</v>
      </c>
      <c r="Z1234" s="43"/>
      <c r="AA1234" s="43"/>
      <c r="AB1234" s="43"/>
      <c r="AC1234" s="43"/>
    </row>
    <row r="1235" spans="1:29" ht="12.9" customHeight="1">
      <c r="A1235" s="272">
        <v>45813</v>
      </c>
      <c r="B1235" s="111" t="s">
        <v>3654</v>
      </c>
      <c r="C1235" s="111" t="s">
        <v>3348</v>
      </c>
      <c r="D1235" s="111" t="s">
        <v>3358</v>
      </c>
      <c r="E1235" s="111"/>
      <c r="F1235" s="111">
        <v>1</v>
      </c>
      <c r="G1235" s="111"/>
      <c r="H1235" s="111">
        <v>21</v>
      </c>
      <c r="I1235" s="116">
        <v>1540</v>
      </c>
      <c r="J1235" s="118"/>
      <c r="K1235" s="33"/>
      <c r="L1235" s="44"/>
      <c r="M1235" s="33" t="str">
        <f t="shared" si="374"/>
        <v>45813Container q'ty</v>
      </c>
      <c r="N1235" s="33" t="str">
        <f t="shared" si="375"/>
        <v>45813bulk</v>
      </c>
      <c r="O1235" s="39">
        <v>160</v>
      </c>
      <c r="P1235" s="235" t="s">
        <v>201</v>
      </c>
      <c r="Q1235" s="168" t="s">
        <v>3363</v>
      </c>
      <c r="R1235" s="169"/>
      <c r="S1235" s="39"/>
      <c r="T1235" s="119" t="s">
        <v>3342</v>
      </c>
      <c r="U1235" s="258"/>
      <c r="V1235" s="262"/>
      <c r="W1235" s="258">
        <f>IFERROR(U1235/V1235,0)</f>
        <v>0</v>
      </c>
      <c r="X1235" s="45"/>
      <c r="Y1235" s="43"/>
      <c r="Z1235" s="43"/>
      <c r="AA1235" s="43"/>
      <c r="AB1235" s="43"/>
      <c r="AC1235" s="43"/>
    </row>
    <row r="1236" spans="1:29" ht="12.9" customHeight="1">
      <c r="A1236" s="272">
        <v>45813</v>
      </c>
      <c r="B1236" s="111" t="s">
        <v>3654</v>
      </c>
      <c r="C1236" s="111" t="s">
        <v>3351</v>
      </c>
      <c r="D1236" s="111" t="s">
        <v>3361</v>
      </c>
      <c r="E1236" s="111"/>
      <c r="F1236" s="111">
        <v>1</v>
      </c>
      <c r="G1236" s="111"/>
      <c r="H1236" s="111">
        <v>21</v>
      </c>
      <c r="I1236" s="116">
        <v>1540</v>
      </c>
      <c r="J1236" s="118"/>
      <c r="K1236" s="33"/>
      <c r="L1236" s="44">
        <f t="shared" si="373"/>
        <v>1</v>
      </c>
      <c r="M1236" s="33" t="str">
        <f t="shared" si="374"/>
        <v>45813Container q'ty</v>
      </c>
      <c r="N1236" s="33" t="str">
        <f t="shared" si="375"/>
        <v>45813bulk</v>
      </c>
      <c r="O1236" s="39">
        <v>160</v>
      </c>
      <c r="P1236" s="235" t="s">
        <v>201</v>
      </c>
      <c r="Q1236" s="168" t="s">
        <v>3363</v>
      </c>
      <c r="R1236" s="169"/>
      <c r="S1236" s="39"/>
      <c r="T1236" s="119" t="s">
        <v>3342</v>
      </c>
      <c r="U1236" s="258"/>
      <c r="V1236" s="262"/>
      <c r="W1236" s="258">
        <f>IFERROR(U1236/V1236,0)</f>
        <v>0</v>
      </c>
      <c r="X1236" s="45"/>
      <c r="Y1236" s="43"/>
      <c r="Z1236" s="43"/>
      <c r="AA1236" s="43"/>
      <c r="AB1236" s="43"/>
      <c r="AC1236" s="43"/>
    </row>
    <row r="1237" spans="1:29" ht="12.9" customHeight="1">
      <c r="A1237" s="272">
        <v>45813</v>
      </c>
      <c r="B1237" s="111" t="s">
        <v>3654</v>
      </c>
      <c r="C1237" s="111" t="s">
        <v>3349</v>
      </c>
      <c r="D1237" s="111" t="s">
        <v>3359</v>
      </c>
      <c r="E1237" s="111"/>
      <c r="F1237" s="111">
        <v>1</v>
      </c>
      <c r="G1237" s="111"/>
      <c r="H1237" s="111">
        <v>21</v>
      </c>
      <c r="I1237" s="116">
        <v>1540</v>
      </c>
      <c r="J1237" s="118"/>
      <c r="K1237" s="33"/>
      <c r="L1237" s="44">
        <f t="shared" si="373"/>
        <v>1</v>
      </c>
      <c r="M1237" s="33" t="str">
        <f t="shared" si="374"/>
        <v>45813Container q'ty</v>
      </c>
      <c r="N1237" s="33" t="str">
        <f t="shared" si="375"/>
        <v>45813bulk</v>
      </c>
      <c r="O1237" s="39">
        <v>160</v>
      </c>
      <c r="P1237" s="235" t="s">
        <v>201</v>
      </c>
      <c r="Q1237" s="168" t="s">
        <v>3363</v>
      </c>
      <c r="R1237" s="169"/>
      <c r="S1237" s="39"/>
      <c r="T1237" s="119" t="s">
        <v>3342</v>
      </c>
      <c r="U1237" s="258"/>
      <c r="V1237" s="262"/>
      <c r="W1237" s="258">
        <f>IFERROR(U1237/V1237,0)</f>
        <v>0</v>
      </c>
      <c r="X1237" s="45"/>
      <c r="Y1237" s="43"/>
      <c r="Z1237" s="43"/>
      <c r="AA1237" s="43"/>
      <c r="AB1237" s="43"/>
      <c r="AC1237" s="43"/>
    </row>
    <row r="1238" spans="1:29" ht="12.9" customHeight="1">
      <c r="A1238" s="272">
        <v>45813</v>
      </c>
      <c r="B1238" s="111" t="s">
        <v>3654</v>
      </c>
      <c r="C1238" s="111" t="s">
        <v>3346</v>
      </c>
      <c r="D1238" s="111" t="s">
        <v>3356</v>
      </c>
      <c r="E1238" s="111"/>
      <c r="F1238" s="111">
        <v>1</v>
      </c>
      <c r="G1238" s="111"/>
      <c r="H1238" s="111">
        <v>21</v>
      </c>
      <c r="I1238" s="116">
        <v>1540</v>
      </c>
      <c r="J1238" s="118"/>
      <c r="K1238" s="33"/>
      <c r="L1238" s="44">
        <f t="shared" si="373"/>
        <v>1</v>
      </c>
      <c r="M1238" s="33" t="str">
        <f t="shared" si="374"/>
        <v>45813Container q'ty</v>
      </c>
      <c r="N1238" s="33" t="str">
        <f t="shared" si="375"/>
        <v>45813bulk</v>
      </c>
      <c r="O1238" s="39">
        <v>160</v>
      </c>
      <c r="P1238" s="235" t="s">
        <v>201</v>
      </c>
      <c r="Q1238" s="168" t="s">
        <v>3363</v>
      </c>
      <c r="R1238" s="169"/>
      <c r="S1238" s="39"/>
      <c r="T1238" s="119" t="s">
        <v>3342</v>
      </c>
      <c r="U1238" s="258"/>
      <c r="V1238" s="262"/>
      <c r="W1238" s="258">
        <f>IFERROR(U1238/V1238,0)</f>
        <v>0</v>
      </c>
      <c r="X1238" s="45" t="s">
        <v>3370</v>
      </c>
      <c r="Y1238" s="43"/>
      <c r="Z1238" s="43"/>
      <c r="AA1238" s="43"/>
      <c r="AB1238" s="43"/>
      <c r="AC1238" s="43"/>
    </row>
    <row r="1239" spans="1:29" ht="12.9" customHeight="1">
      <c r="A1239" s="272">
        <v>45813</v>
      </c>
      <c r="B1239" s="111" t="s">
        <v>220</v>
      </c>
      <c r="C1239" s="111" t="s">
        <v>3383</v>
      </c>
      <c r="D1239" s="190" t="s">
        <v>3384</v>
      </c>
      <c r="E1239" s="111"/>
      <c r="F1239" s="111">
        <v>1</v>
      </c>
      <c r="G1239" s="111"/>
      <c r="H1239" s="111">
        <v>0</v>
      </c>
      <c r="I1239" s="111"/>
      <c r="J1239" s="118">
        <v>389</v>
      </c>
      <c r="K1239" s="33"/>
      <c r="L1239" s="44">
        <f>SUM(E1239:F1239)</f>
        <v>1</v>
      </c>
      <c r="M1239" s="33" t="str">
        <f t="shared" ref="M1239:M1247" si="377">A1239&amp;$O$1</f>
        <v>45813Container q'ty</v>
      </c>
      <c r="N1239" s="33" t="str">
        <f t="shared" ref="N1239:N1247" si="378">A1239&amp;P1239</f>
        <v>45813bulk</v>
      </c>
      <c r="O1239" s="39">
        <v>40</v>
      </c>
      <c r="P1239" s="235" t="s">
        <v>201</v>
      </c>
      <c r="Q1239" s="168" t="s">
        <v>221</v>
      </c>
      <c r="R1239" s="169"/>
      <c r="S1239" s="39"/>
      <c r="T1239" s="119" t="s">
        <v>3382</v>
      </c>
      <c r="U1239" s="258">
        <v>3200</v>
      </c>
      <c r="V1239" s="262">
        <v>389</v>
      </c>
      <c r="W1239" s="258">
        <f>IFERROR(U1239/V1239,0)</f>
        <v>8.2262210796915163</v>
      </c>
      <c r="X1239" s="45"/>
      <c r="Y1239" s="43"/>
      <c r="Z1239" s="43"/>
      <c r="AA1239" s="43"/>
      <c r="AB1239" s="43"/>
      <c r="AC1239" s="43"/>
    </row>
    <row r="1240" spans="1:29" ht="12.9" customHeight="1">
      <c r="A1240" s="272">
        <v>45813</v>
      </c>
      <c r="B1240" s="111" t="s">
        <v>3828</v>
      </c>
      <c r="C1240" s="111" t="s">
        <v>402</v>
      </c>
      <c r="D1240" s="111"/>
      <c r="E1240" s="111"/>
      <c r="F1240" s="111"/>
      <c r="G1240" s="111">
        <v>1</v>
      </c>
      <c r="H1240" s="111">
        <v>4</v>
      </c>
      <c r="I1240" s="116"/>
      <c r="J1240" s="118">
        <v>4</v>
      </c>
      <c r="K1240" s="33"/>
      <c r="L1240" s="44">
        <f>SUM(E1240:F1240)</f>
        <v>0</v>
      </c>
      <c r="M1240" s="33" t="str">
        <f t="shared" si="377"/>
        <v>45813Container q'ty</v>
      </c>
      <c r="N1240" s="33" t="str">
        <f t="shared" si="378"/>
        <v xml:space="preserve">45813Pallet </v>
      </c>
      <c r="O1240" s="39"/>
      <c r="P1240" s="33" t="s">
        <v>202</v>
      </c>
      <c r="Q1240" s="168" t="s">
        <v>2446</v>
      </c>
      <c r="R1240" s="169"/>
      <c r="S1240" s="39"/>
      <c r="T1240" s="119" t="s">
        <v>3381</v>
      </c>
      <c r="U1240" s="258"/>
      <c r="V1240" s="262"/>
      <c r="W1240" s="258">
        <f t="shared" si="376"/>
        <v>0</v>
      </c>
      <c r="X1240" s="45"/>
      <c r="Y1240" s="43" t="s">
        <v>2448</v>
      </c>
      <c r="Z1240" s="43"/>
      <c r="AA1240" s="43"/>
      <c r="AB1240" s="43"/>
      <c r="AC1240" s="43"/>
    </row>
    <row r="1241" spans="1:29" ht="12.9" customHeight="1">
      <c r="A1241" s="272">
        <v>45817</v>
      </c>
      <c r="B1241" s="111" t="s">
        <v>195</v>
      </c>
      <c r="C1241" s="111" t="s">
        <v>3415</v>
      </c>
      <c r="D1241" s="111" t="s">
        <v>3290</v>
      </c>
      <c r="E1241" s="111"/>
      <c r="F1241" s="111">
        <v>1</v>
      </c>
      <c r="G1241" s="111"/>
      <c r="H1241" s="111">
        <v>18</v>
      </c>
      <c r="I1241" s="111">
        <v>18</v>
      </c>
      <c r="J1241" s="118"/>
      <c r="K1241" s="33"/>
      <c r="L1241" s="44">
        <f t="shared" ref="L1241:L1246" si="379">SUM(E1241:F1241)</f>
        <v>1</v>
      </c>
      <c r="M1241" s="33" t="str">
        <f t="shared" si="377"/>
        <v>45817Container q'ty</v>
      </c>
      <c r="N1241" s="33" t="str">
        <f t="shared" si="378"/>
        <v xml:space="preserve">45817Pallet </v>
      </c>
      <c r="O1241" s="39">
        <v>20</v>
      </c>
      <c r="P1241" s="33" t="s">
        <v>202</v>
      </c>
      <c r="Q1241" s="168" t="s">
        <v>3287</v>
      </c>
      <c r="R1241" s="169"/>
      <c r="S1241" s="39"/>
      <c r="T1241" s="119" t="s">
        <v>3289</v>
      </c>
      <c r="U1241" s="258"/>
      <c r="V1241" s="262"/>
      <c r="W1241" s="258">
        <f t="shared" ref="W1241:W1258" si="380">IFERROR(U1241/V1241,0)</f>
        <v>0</v>
      </c>
      <c r="X1241" s="45"/>
      <c r="Y1241" s="43"/>
      <c r="Z1241" s="43"/>
      <c r="AA1241" s="43"/>
      <c r="AB1241" s="43"/>
      <c r="AC1241" s="43"/>
    </row>
    <row r="1242" spans="1:29" ht="12.9" customHeight="1">
      <c r="A1242" s="272">
        <v>45817</v>
      </c>
      <c r="B1242" s="111" t="s">
        <v>195</v>
      </c>
      <c r="C1242" s="111" t="s">
        <v>3415</v>
      </c>
      <c r="D1242" s="111" t="s">
        <v>3290</v>
      </c>
      <c r="E1242" s="111"/>
      <c r="F1242" s="151"/>
      <c r="G1242" s="111"/>
      <c r="H1242" s="111">
        <v>2</v>
      </c>
      <c r="I1242" s="111">
        <v>2</v>
      </c>
      <c r="J1242" s="118"/>
      <c r="K1242" s="33"/>
      <c r="L1242" s="44">
        <f t="shared" si="379"/>
        <v>0</v>
      </c>
      <c r="M1242" s="33" t="str">
        <f t="shared" si="377"/>
        <v>45817Container q'ty</v>
      </c>
      <c r="N1242" s="33" t="str">
        <f t="shared" si="378"/>
        <v xml:space="preserve">45817Pallet </v>
      </c>
      <c r="O1242" s="39"/>
      <c r="P1242" s="33" t="s">
        <v>202</v>
      </c>
      <c r="Q1242" s="168" t="s">
        <v>3288</v>
      </c>
      <c r="R1242" s="169"/>
      <c r="S1242" s="39"/>
      <c r="T1242" s="119" t="s">
        <v>3289</v>
      </c>
      <c r="U1242" s="258"/>
      <c r="V1242" s="262"/>
      <c r="W1242" s="258">
        <f t="shared" si="380"/>
        <v>0</v>
      </c>
      <c r="X1242" s="45"/>
      <c r="Y1242" s="43"/>
      <c r="Z1242" s="43"/>
      <c r="AA1242" s="43"/>
      <c r="AB1242" s="43"/>
      <c r="AC1242" s="43"/>
    </row>
    <row r="1243" spans="1:29" ht="12.9" customHeight="1">
      <c r="A1243" s="272">
        <v>45817</v>
      </c>
      <c r="B1243" s="111" t="s">
        <v>32</v>
      </c>
      <c r="C1243" s="111" t="s">
        <v>3416</v>
      </c>
      <c r="D1243" s="111" t="s">
        <v>3391</v>
      </c>
      <c r="E1243" s="111">
        <v>1</v>
      </c>
      <c r="F1243" s="111"/>
      <c r="G1243" s="111"/>
      <c r="H1243" s="111">
        <v>5</v>
      </c>
      <c r="I1243" s="111">
        <v>5</v>
      </c>
      <c r="J1243" s="118"/>
      <c r="K1243" s="33"/>
      <c r="L1243" s="44">
        <f t="shared" si="379"/>
        <v>1</v>
      </c>
      <c r="M1243" s="33" t="str">
        <f t="shared" si="377"/>
        <v>45817Container q'ty</v>
      </c>
      <c r="N1243" s="33" t="str">
        <f t="shared" si="378"/>
        <v xml:space="preserve">45817Pallet </v>
      </c>
      <c r="O1243" s="39">
        <v>40</v>
      </c>
      <c r="P1243" s="33" t="s">
        <v>202</v>
      </c>
      <c r="Q1243" s="168" t="s">
        <v>3393</v>
      </c>
      <c r="R1243" s="169"/>
      <c r="S1243" s="39"/>
      <c r="T1243" s="119" t="s">
        <v>3396</v>
      </c>
      <c r="U1243" s="258"/>
      <c r="V1243" s="262"/>
      <c r="W1243" s="258">
        <f t="shared" si="380"/>
        <v>0</v>
      </c>
      <c r="X1243" s="45"/>
      <c r="Y1243" s="43"/>
      <c r="Z1243" s="43"/>
      <c r="AA1243" s="43"/>
      <c r="AB1243" s="43"/>
      <c r="AC1243" s="43"/>
    </row>
    <row r="1244" spans="1:29" ht="12.9" customHeight="1">
      <c r="A1244" s="272">
        <v>45817</v>
      </c>
      <c r="B1244" s="111" t="s">
        <v>32</v>
      </c>
      <c r="C1244" s="111" t="s">
        <v>3416</v>
      </c>
      <c r="D1244" s="111" t="s">
        <v>3391</v>
      </c>
      <c r="E1244" s="151"/>
      <c r="F1244" s="111"/>
      <c r="G1244" s="111"/>
      <c r="H1244" s="111">
        <v>5</v>
      </c>
      <c r="I1244" s="111">
        <v>5</v>
      </c>
      <c r="J1244" s="118"/>
      <c r="K1244" s="33"/>
      <c r="L1244" s="44">
        <f t="shared" si="379"/>
        <v>0</v>
      </c>
      <c r="M1244" s="33" t="str">
        <f t="shared" si="377"/>
        <v>45817Container q'ty</v>
      </c>
      <c r="N1244" s="33" t="str">
        <f t="shared" si="378"/>
        <v xml:space="preserve">45817Pallet </v>
      </c>
      <c r="O1244" s="39"/>
      <c r="P1244" s="33" t="s">
        <v>202</v>
      </c>
      <c r="Q1244" s="168" t="s">
        <v>3394</v>
      </c>
      <c r="R1244" s="169"/>
      <c r="S1244" s="39"/>
      <c r="T1244" s="119" t="s">
        <v>3396</v>
      </c>
      <c r="U1244" s="258"/>
      <c r="V1244" s="262"/>
      <c r="W1244" s="258">
        <f t="shared" si="380"/>
        <v>0</v>
      </c>
      <c r="X1244" s="45"/>
      <c r="Y1244" s="43"/>
      <c r="Z1244" s="43"/>
      <c r="AA1244" s="43"/>
      <c r="AB1244" s="43"/>
      <c r="AC1244" s="43"/>
    </row>
    <row r="1245" spans="1:29" ht="12.9" customHeight="1">
      <c r="A1245" s="272">
        <v>45817</v>
      </c>
      <c r="B1245" s="111" t="s">
        <v>32</v>
      </c>
      <c r="C1245" s="111" t="s">
        <v>3416</v>
      </c>
      <c r="D1245" s="111" t="s">
        <v>3392</v>
      </c>
      <c r="E1245" s="151"/>
      <c r="F1245" s="111"/>
      <c r="G1245" s="111"/>
      <c r="H1245" s="111">
        <v>10</v>
      </c>
      <c r="I1245" s="111">
        <v>10</v>
      </c>
      <c r="J1245" s="118"/>
      <c r="K1245" s="33"/>
      <c r="L1245" s="44">
        <f t="shared" si="379"/>
        <v>0</v>
      </c>
      <c r="M1245" s="33" t="str">
        <f t="shared" si="377"/>
        <v>45817Container q'ty</v>
      </c>
      <c r="N1245" s="33" t="str">
        <f t="shared" si="378"/>
        <v xml:space="preserve">45817Pallet </v>
      </c>
      <c r="O1245" s="39"/>
      <c r="P1245" s="33" t="s">
        <v>202</v>
      </c>
      <c r="Q1245" s="168" t="s">
        <v>3395</v>
      </c>
      <c r="R1245" s="169"/>
      <c r="S1245" s="39"/>
      <c r="T1245" s="119" t="s">
        <v>3396</v>
      </c>
      <c r="U1245" s="258"/>
      <c r="V1245" s="262"/>
      <c r="W1245" s="258">
        <f t="shared" si="380"/>
        <v>0</v>
      </c>
      <c r="X1245" s="45"/>
      <c r="Y1245" s="43"/>
      <c r="Z1245" s="43"/>
      <c r="AA1245" s="43"/>
      <c r="AB1245" s="43"/>
      <c r="AC1245" s="43"/>
    </row>
    <row r="1246" spans="1:29" ht="12.9" customHeight="1">
      <c r="A1246" s="272">
        <v>45817</v>
      </c>
      <c r="B1246" s="111" t="s">
        <v>3654</v>
      </c>
      <c r="C1246" s="111" t="s">
        <v>3347</v>
      </c>
      <c r="D1246" s="111" t="s">
        <v>3357</v>
      </c>
      <c r="E1246" s="111"/>
      <c r="F1246" s="111">
        <v>1</v>
      </c>
      <c r="G1246" s="111"/>
      <c r="H1246" s="111">
        <v>21</v>
      </c>
      <c r="I1246" s="116">
        <v>1540</v>
      </c>
      <c r="J1246" s="118"/>
      <c r="K1246" s="33"/>
      <c r="L1246" s="44">
        <f t="shared" si="379"/>
        <v>1</v>
      </c>
      <c r="M1246" s="33" t="str">
        <f t="shared" si="377"/>
        <v>45817Container q'ty</v>
      </c>
      <c r="N1246" s="33" t="str">
        <f t="shared" si="378"/>
        <v>45817bulk</v>
      </c>
      <c r="O1246" s="39">
        <v>160</v>
      </c>
      <c r="P1246" s="235" t="s">
        <v>201</v>
      </c>
      <c r="Q1246" s="168" t="s">
        <v>3363</v>
      </c>
      <c r="R1246" s="169"/>
      <c r="S1246" s="39"/>
      <c r="T1246" s="119" t="s">
        <v>3342</v>
      </c>
      <c r="U1246" s="258"/>
      <c r="V1246" s="262"/>
      <c r="W1246" s="258">
        <f t="shared" si="380"/>
        <v>0</v>
      </c>
      <c r="X1246" s="45"/>
      <c r="Y1246" s="43"/>
      <c r="Z1246" s="43"/>
      <c r="AA1246" s="43"/>
      <c r="AB1246" s="43"/>
      <c r="AC1246" s="43"/>
    </row>
    <row r="1247" spans="1:29" ht="12.9" customHeight="1">
      <c r="A1247" s="272">
        <v>45817</v>
      </c>
      <c r="B1247" s="111" t="s">
        <v>3654</v>
      </c>
      <c r="C1247" s="111" t="s">
        <v>3344</v>
      </c>
      <c r="D1247" s="111" t="s">
        <v>3354</v>
      </c>
      <c r="E1247" s="111"/>
      <c r="F1247" s="111">
        <v>1</v>
      </c>
      <c r="G1247" s="111"/>
      <c r="H1247" s="111">
        <v>21</v>
      </c>
      <c r="I1247" s="116">
        <v>1540</v>
      </c>
      <c r="J1247" s="118"/>
      <c r="K1247" s="33"/>
      <c r="L1247" s="44">
        <f t="shared" ref="L1247:L1258" si="381">SUM(E1247:F1247)</f>
        <v>1</v>
      </c>
      <c r="M1247" s="33" t="str">
        <f t="shared" si="377"/>
        <v>45817Container q'ty</v>
      </c>
      <c r="N1247" s="33" t="str">
        <f t="shared" si="378"/>
        <v>45817bulk</v>
      </c>
      <c r="O1247" s="39">
        <v>160</v>
      </c>
      <c r="P1247" s="235" t="s">
        <v>201</v>
      </c>
      <c r="Q1247" s="168" t="s">
        <v>3363</v>
      </c>
      <c r="R1247" s="169"/>
      <c r="S1247" s="39"/>
      <c r="T1247" s="119" t="s">
        <v>3342</v>
      </c>
      <c r="U1247" s="258"/>
      <c r="V1247" s="262"/>
      <c r="W1247" s="258">
        <f t="shared" si="380"/>
        <v>0</v>
      </c>
      <c r="X1247" s="45" t="s">
        <v>3364</v>
      </c>
      <c r="Y1247" s="43"/>
      <c r="Z1247" s="43"/>
      <c r="AA1247" s="43"/>
      <c r="AB1247" s="43"/>
      <c r="AC1247" s="43"/>
    </row>
    <row r="1248" spans="1:29" ht="12.9" customHeight="1">
      <c r="A1248" s="272">
        <v>45817</v>
      </c>
      <c r="B1248" s="111" t="s">
        <v>3654</v>
      </c>
      <c r="C1248" s="111" t="s">
        <v>3345</v>
      </c>
      <c r="D1248" s="111" t="s">
        <v>3355</v>
      </c>
      <c r="E1248" s="111"/>
      <c r="F1248" s="111">
        <v>1</v>
      </c>
      <c r="G1248" s="111"/>
      <c r="H1248" s="111">
        <v>21</v>
      </c>
      <c r="I1248" s="116">
        <v>1540</v>
      </c>
      <c r="J1248" s="118"/>
      <c r="K1248" s="33"/>
      <c r="L1248" s="44">
        <f t="shared" si="381"/>
        <v>1</v>
      </c>
      <c r="M1248" s="33" t="str">
        <f t="shared" ref="M1248:M1254" si="382">A1248&amp;$O$1</f>
        <v>45817Container q'ty</v>
      </c>
      <c r="N1248" s="33" t="str">
        <f t="shared" ref="N1248:N1254" si="383">A1248&amp;P1248</f>
        <v>45817bulk</v>
      </c>
      <c r="O1248" s="39">
        <v>160</v>
      </c>
      <c r="P1248" s="235" t="s">
        <v>201</v>
      </c>
      <c r="Q1248" s="168" t="s">
        <v>3363</v>
      </c>
      <c r="R1248" s="169"/>
      <c r="S1248" s="39"/>
      <c r="T1248" s="119" t="s">
        <v>3342</v>
      </c>
      <c r="U1248" s="258"/>
      <c r="V1248" s="262"/>
      <c r="W1248" s="258">
        <f t="shared" si="380"/>
        <v>0</v>
      </c>
      <c r="X1248" s="45" t="s">
        <v>3365</v>
      </c>
      <c r="Y1248" s="43"/>
      <c r="Z1248" s="43"/>
      <c r="AA1248" s="43"/>
      <c r="AB1248" s="43"/>
      <c r="AC1248" s="43"/>
    </row>
    <row r="1249" spans="1:29" ht="12.9" customHeight="1">
      <c r="A1249" s="272">
        <v>45817</v>
      </c>
      <c r="B1249" s="111" t="s">
        <v>3654</v>
      </c>
      <c r="C1249" s="111" t="s">
        <v>3352</v>
      </c>
      <c r="D1249" s="111" t="s">
        <v>3362</v>
      </c>
      <c r="E1249" s="111"/>
      <c r="F1249" s="111">
        <v>1</v>
      </c>
      <c r="G1249" s="111"/>
      <c r="H1249" s="111">
        <v>21</v>
      </c>
      <c r="I1249" s="116">
        <v>1540</v>
      </c>
      <c r="J1249" s="118"/>
      <c r="K1249" s="33"/>
      <c r="L1249" s="44">
        <f t="shared" si="381"/>
        <v>1</v>
      </c>
      <c r="M1249" s="33" t="str">
        <f t="shared" si="382"/>
        <v>45817Container q'ty</v>
      </c>
      <c r="N1249" s="33" t="str">
        <f t="shared" si="383"/>
        <v>45817bulk</v>
      </c>
      <c r="O1249" s="39">
        <v>160</v>
      </c>
      <c r="P1249" s="235" t="s">
        <v>201</v>
      </c>
      <c r="Q1249" s="168" t="s">
        <v>3363</v>
      </c>
      <c r="R1249" s="169"/>
      <c r="S1249" s="39"/>
      <c r="T1249" s="119" t="s">
        <v>3342</v>
      </c>
      <c r="U1249" s="258"/>
      <c r="V1249" s="262"/>
      <c r="W1249" s="258">
        <f t="shared" si="380"/>
        <v>0</v>
      </c>
      <c r="X1249" s="45"/>
      <c r="Y1249" s="43"/>
      <c r="Z1249" s="43"/>
      <c r="AA1249" s="43"/>
      <c r="AB1249" s="43"/>
      <c r="AC1249" s="43"/>
    </row>
    <row r="1250" spans="1:29" ht="12.9" customHeight="1">
      <c r="A1250" s="272">
        <v>45817</v>
      </c>
      <c r="B1250" s="111" t="s">
        <v>3654</v>
      </c>
      <c r="C1250" s="111" t="s">
        <v>3343</v>
      </c>
      <c r="D1250" s="111" t="s">
        <v>3353</v>
      </c>
      <c r="E1250" s="111"/>
      <c r="F1250" s="111">
        <v>1</v>
      </c>
      <c r="G1250" s="111"/>
      <c r="H1250" s="111">
        <v>21</v>
      </c>
      <c r="I1250" s="116">
        <v>1540</v>
      </c>
      <c r="J1250" s="118"/>
      <c r="K1250" s="33"/>
      <c r="L1250" s="44">
        <f t="shared" si="381"/>
        <v>1</v>
      </c>
      <c r="M1250" s="33" t="str">
        <f>A1250&amp;$O$1</f>
        <v>45817Container q'ty</v>
      </c>
      <c r="N1250" s="33" t="str">
        <f>A1250&amp;P1250</f>
        <v>45817bulk</v>
      </c>
      <c r="O1250" s="39">
        <v>160</v>
      </c>
      <c r="P1250" s="235" t="s">
        <v>201</v>
      </c>
      <c r="Q1250" s="168" t="s">
        <v>3363</v>
      </c>
      <c r="R1250" s="169"/>
      <c r="S1250" s="39"/>
      <c r="T1250" s="119" t="s">
        <v>3342</v>
      </c>
      <c r="U1250" s="258">
        <v>233156</v>
      </c>
      <c r="V1250" s="262">
        <v>15400</v>
      </c>
      <c r="W1250" s="258">
        <f t="shared" si="380"/>
        <v>15.14</v>
      </c>
      <c r="X1250" s="45" t="s">
        <v>3367</v>
      </c>
      <c r="Y1250" s="43"/>
      <c r="Z1250" s="43"/>
      <c r="AA1250" s="43"/>
      <c r="AB1250" s="43"/>
      <c r="AC1250" s="43"/>
    </row>
    <row r="1251" spans="1:29" ht="12.9" customHeight="1">
      <c r="A1251" s="272">
        <v>45817</v>
      </c>
      <c r="B1251" s="111" t="s">
        <v>3654</v>
      </c>
      <c r="C1251" s="111" t="s">
        <v>3350</v>
      </c>
      <c r="D1251" s="111" t="s">
        <v>3360</v>
      </c>
      <c r="E1251" s="111"/>
      <c r="F1251" s="111">
        <v>1</v>
      </c>
      <c r="G1251" s="111"/>
      <c r="H1251" s="111">
        <v>21</v>
      </c>
      <c r="I1251" s="116">
        <v>1540</v>
      </c>
      <c r="J1251" s="118"/>
      <c r="K1251" s="33"/>
      <c r="L1251" s="44">
        <f t="shared" si="381"/>
        <v>1</v>
      </c>
      <c r="M1251" s="33" t="str">
        <f>A1251&amp;$O$1</f>
        <v>45817Container q'ty</v>
      </c>
      <c r="N1251" s="33" t="str">
        <f>A1251&amp;P1251</f>
        <v>45817bulk</v>
      </c>
      <c r="O1251" s="39">
        <v>160</v>
      </c>
      <c r="P1251" s="235" t="s">
        <v>201</v>
      </c>
      <c r="Q1251" s="168" t="s">
        <v>3363</v>
      </c>
      <c r="R1251" s="169"/>
      <c r="S1251" s="39"/>
      <c r="T1251" s="119" t="s">
        <v>3342</v>
      </c>
      <c r="U1251" s="258"/>
      <c r="V1251" s="262"/>
      <c r="W1251" s="258">
        <f t="shared" si="380"/>
        <v>0</v>
      </c>
      <c r="X1251" s="45"/>
      <c r="Y1251" s="43"/>
      <c r="Z1251" s="43"/>
      <c r="AA1251" s="43"/>
      <c r="AB1251" s="43"/>
      <c r="AC1251" s="43"/>
    </row>
    <row r="1252" spans="1:29" ht="12.9" customHeight="1">
      <c r="A1252" s="272">
        <v>45817</v>
      </c>
      <c r="B1252" s="111" t="s">
        <v>383</v>
      </c>
      <c r="C1252" s="111" t="s">
        <v>3389</v>
      </c>
      <c r="D1252" s="275" t="s">
        <v>3390</v>
      </c>
      <c r="E1252" s="111"/>
      <c r="F1252" s="111">
        <v>1</v>
      </c>
      <c r="G1252" s="111"/>
      <c r="H1252" s="111">
        <v>13</v>
      </c>
      <c r="I1252" s="117">
        <v>800</v>
      </c>
      <c r="J1252" s="118"/>
      <c r="K1252" s="33"/>
      <c r="L1252" s="44">
        <f t="shared" si="381"/>
        <v>1</v>
      </c>
      <c r="M1252" s="33" t="str">
        <f t="shared" si="382"/>
        <v>45817Container q'ty</v>
      </c>
      <c r="N1252" s="33" t="str">
        <f t="shared" si="383"/>
        <v>45817bulk</v>
      </c>
      <c r="O1252" s="39">
        <v>240</v>
      </c>
      <c r="P1252" s="235" t="s">
        <v>201</v>
      </c>
      <c r="Q1252" s="168" t="s">
        <v>3385</v>
      </c>
      <c r="R1252" s="169"/>
      <c r="S1252" s="39"/>
      <c r="T1252" s="119" t="s">
        <v>3388</v>
      </c>
      <c r="U1252" s="258">
        <v>7511</v>
      </c>
      <c r="V1252" s="262">
        <v>1100</v>
      </c>
      <c r="W1252" s="258">
        <f t="shared" si="380"/>
        <v>6.8281818181818181</v>
      </c>
      <c r="X1252" s="45"/>
      <c r="Y1252" s="43"/>
      <c r="Z1252" s="43"/>
      <c r="AA1252" s="43"/>
      <c r="AB1252" s="43"/>
      <c r="AC1252" s="43"/>
    </row>
    <row r="1253" spans="1:29" ht="12.9" customHeight="1">
      <c r="A1253" s="272">
        <v>45817</v>
      </c>
      <c r="B1253" s="111" t="s">
        <v>383</v>
      </c>
      <c r="C1253" s="111" t="s">
        <v>3389</v>
      </c>
      <c r="D1253" s="275" t="s">
        <v>3390</v>
      </c>
      <c r="E1253" s="111"/>
      <c r="F1253" s="151"/>
      <c r="G1253" s="111"/>
      <c r="H1253" s="111">
        <v>4</v>
      </c>
      <c r="I1253" s="117">
        <v>200</v>
      </c>
      <c r="J1253" s="118"/>
      <c r="K1253" s="33"/>
      <c r="L1253" s="44">
        <f t="shared" si="381"/>
        <v>0</v>
      </c>
      <c r="M1253" s="33" t="str">
        <f t="shared" si="382"/>
        <v>45817Container q'ty</v>
      </c>
      <c r="N1253" s="33" t="str">
        <f t="shared" si="383"/>
        <v>45817bulk</v>
      </c>
      <c r="O1253" s="39">
        <v>240</v>
      </c>
      <c r="P1253" s="235" t="s">
        <v>201</v>
      </c>
      <c r="Q1253" s="168" t="s">
        <v>3386</v>
      </c>
      <c r="R1253" s="169"/>
      <c r="S1253" s="39"/>
      <c r="T1253" s="119" t="s">
        <v>3388</v>
      </c>
      <c r="U1253" s="258"/>
      <c r="V1253" s="262"/>
      <c r="W1253" s="258">
        <f t="shared" si="380"/>
        <v>0</v>
      </c>
      <c r="X1253" s="45"/>
      <c r="Y1253" s="43"/>
      <c r="Z1253" s="43"/>
      <c r="AA1253" s="43"/>
      <c r="AB1253" s="43"/>
      <c r="AC1253" s="43"/>
    </row>
    <row r="1254" spans="1:29" ht="12.9" customHeight="1">
      <c r="A1254" s="272">
        <v>45817</v>
      </c>
      <c r="B1254" s="111" t="s">
        <v>383</v>
      </c>
      <c r="C1254" s="111" t="s">
        <v>3389</v>
      </c>
      <c r="D1254" s="275" t="s">
        <v>3390</v>
      </c>
      <c r="E1254" s="111"/>
      <c r="F1254" s="151"/>
      <c r="G1254" s="111"/>
      <c r="H1254" s="111">
        <v>2</v>
      </c>
      <c r="I1254" s="117">
        <v>100</v>
      </c>
      <c r="J1254" s="118"/>
      <c r="K1254" s="33"/>
      <c r="L1254" s="44">
        <f t="shared" si="381"/>
        <v>0</v>
      </c>
      <c r="M1254" s="33" t="str">
        <f t="shared" si="382"/>
        <v>45817Container q'ty</v>
      </c>
      <c r="N1254" s="33" t="str">
        <f t="shared" si="383"/>
        <v>45817bulk</v>
      </c>
      <c r="O1254" s="39">
        <v>240</v>
      </c>
      <c r="P1254" s="235" t="s">
        <v>201</v>
      </c>
      <c r="Q1254" s="168" t="s">
        <v>3387</v>
      </c>
      <c r="R1254" s="169"/>
      <c r="S1254" s="39"/>
      <c r="T1254" s="119" t="s">
        <v>3388</v>
      </c>
      <c r="U1254" s="258"/>
      <c r="V1254" s="262"/>
      <c r="W1254" s="258">
        <f t="shared" si="380"/>
        <v>0</v>
      </c>
      <c r="X1254" s="45"/>
      <c r="Y1254" s="43"/>
      <c r="Z1254" s="43"/>
      <c r="AA1254" s="43"/>
      <c r="AB1254" s="43"/>
      <c r="AC1254" s="43"/>
    </row>
    <row r="1255" spans="1:29" ht="12.9" customHeight="1">
      <c r="A1255" s="272">
        <v>45818</v>
      </c>
      <c r="B1255" s="111" t="s">
        <v>3653</v>
      </c>
      <c r="C1255" s="111" t="s">
        <v>3371</v>
      </c>
      <c r="D1255" s="111" t="s">
        <v>3375</v>
      </c>
      <c r="E1255" s="111"/>
      <c r="F1255" s="111">
        <v>1</v>
      </c>
      <c r="G1255" s="111"/>
      <c r="H1255" s="111">
        <v>23</v>
      </c>
      <c r="I1255" s="116">
        <v>920</v>
      </c>
      <c r="J1255" s="118"/>
      <c r="K1255" s="33"/>
      <c r="L1255" s="44">
        <f t="shared" si="381"/>
        <v>1</v>
      </c>
      <c r="M1255" s="33" t="str">
        <f t="shared" ref="M1255:M1267" si="384">A1255&amp;$O$1</f>
        <v>45818Container q'ty</v>
      </c>
      <c r="N1255" s="33" t="str">
        <f t="shared" ref="N1255:N1267" si="385">A1255&amp;P1255</f>
        <v>45818bulk</v>
      </c>
      <c r="O1255" s="39">
        <v>160</v>
      </c>
      <c r="P1255" s="235" t="s">
        <v>201</v>
      </c>
      <c r="Q1255" s="168" t="s">
        <v>1070</v>
      </c>
      <c r="R1255" s="169"/>
      <c r="S1255" s="39"/>
      <c r="T1255" s="119" t="s">
        <v>3366</v>
      </c>
      <c r="U1255" s="258">
        <v>115368</v>
      </c>
      <c r="V1255" s="262">
        <v>4600</v>
      </c>
      <c r="W1255" s="258">
        <f t="shared" si="380"/>
        <v>25.08</v>
      </c>
      <c r="X1255" s="45" t="s">
        <v>688</v>
      </c>
      <c r="Y1255" s="43"/>
      <c r="Z1255" s="43"/>
      <c r="AA1255" s="43"/>
      <c r="AB1255" s="43"/>
      <c r="AC1255" s="43"/>
    </row>
    <row r="1256" spans="1:29" ht="12.9" customHeight="1">
      <c r="A1256" s="272">
        <v>45818</v>
      </c>
      <c r="B1256" s="111" t="s">
        <v>3653</v>
      </c>
      <c r="C1256" s="111" t="s">
        <v>3372</v>
      </c>
      <c r="D1256" s="111" t="s">
        <v>3376</v>
      </c>
      <c r="E1256" s="111"/>
      <c r="F1256" s="111">
        <v>1</v>
      </c>
      <c r="G1256" s="111"/>
      <c r="H1256" s="111">
        <v>23</v>
      </c>
      <c r="I1256" s="116">
        <v>920</v>
      </c>
      <c r="J1256" s="118"/>
      <c r="K1256" s="33"/>
      <c r="L1256" s="44">
        <f t="shared" si="381"/>
        <v>1</v>
      </c>
      <c r="M1256" s="33" t="str">
        <f t="shared" si="384"/>
        <v>45818Container q'ty</v>
      </c>
      <c r="N1256" s="33" t="str">
        <f t="shared" si="385"/>
        <v>45818bulk</v>
      </c>
      <c r="O1256" s="39">
        <v>160</v>
      </c>
      <c r="P1256" s="235" t="s">
        <v>201</v>
      </c>
      <c r="Q1256" s="168" t="s">
        <v>3368</v>
      </c>
      <c r="R1256" s="169"/>
      <c r="S1256" s="39"/>
      <c r="T1256" s="119" t="s">
        <v>3366</v>
      </c>
      <c r="U1256" s="258"/>
      <c r="V1256" s="262"/>
      <c r="W1256" s="258">
        <f t="shared" si="380"/>
        <v>0</v>
      </c>
      <c r="X1256" s="45" t="s">
        <v>3369</v>
      </c>
      <c r="Y1256" s="43"/>
      <c r="Z1256" s="43"/>
      <c r="AA1256" s="43"/>
      <c r="AB1256" s="43"/>
      <c r="AC1256" s="43"/>
    </row>
    <row r="1257" spans="1:29" ht="12.9" customHeight="1">
      <c r="A1257" s="272">
        <v>45818</v>
      </c>
      <c r="B1257" s="111" t="s">
        <v>3653</v>
      </c>
      <c r="C1257" s="111" t="s">
        <v>3373</v>
      </c>
      <c r="D1257" s="111" t="s">
        <v>3377</v>
      </c>
      <c r="E1257" s="111"/>
      <c r="F1257" s="111">
        <v>1</v>
      </c>
      <c r="G1257" s="111"/>
      <c r="H1257" s="111">
        <v>23</v>
      </c>
      <c r="I1257" s="116">
        <v>920</v>
      </c>
      <c r="J1257" s="118"/>
      <c r="K1257" s="33"/>
      <c r="L1257" s="44">
        <f t="shared" si="381"/>
        <v>1</v>
      </c>
      <c r="M1257" s="33" t="str">
        <f t="shared" si="384"/>
        <v>45818Container q'ty</v>
      </c>
      <c r="N1257" s="33" t="str">
        <f t="shared" si="385"/>
        <v>45818bulk</v>
      </c>
      <c r="O1257" s="39">
        <v>160</v>
      </c>
      <c r="P1257" s="235" t="s">
        <v>201</v>
      </c>
      <c r="Q1257" s="168" t="s">
        <v>3368</v>
      </c>
      <c r="R1257" s="169"/>
      <c r="S1257" s="39"/>
      <c r="T1257" s="119" t="s">
        <v>3366</v>
      </c>
      <c r="U1257" s="258"/>
      <c r="V1257" s="262"/>
      <c r="W1257" s="258">
        <f t="shared" si="380"/>
        <v>0</v>
      </c>
      <c r="X1257" s="45" t="s">
        <v>3370</v>
      </c>
      <c r="Y1257" s="43"/>
      <c r="Z1257" s="43"/>
      <c r="AA1257" s="43"/>
      <c r="AB1257" s="43"/>
      <c r="AC1257" s="43"/>
    </row>
    <row r="1258" spans="1:29" ht="12.9" customHeight="1">
      <c r="A1258" s="272">
        <v>45818</v>
      </c>
      <c r="B1258" s="111" t="s">
        <v>3653</v>
      </c>
      <c r="C1258" s="111" t="s">
        <v>3465</v>
      </c>
      <c r="D1258" s="111" t="s">
        <v>3378</v>
      </c>
      <c r="E1258" s="111"/>
      <c r="F1258" s="111">
        <v>1</v>
      </c>
      <c r="G1258" s="111"/>
      <c r="H1258" s="111">
        <v>23</v>
      </c>
      <c r="I1258" s="116">
        <v>920</v>
      </c>
      <c r="J1258" s="118"/>
      <c r="K1258" s="33"/>
      <c r="L1258" s="44">
        <f t="shared" si="381"/>
        <v>1</v>
      </c>
      <c r="M1258" s="33" t="str">
        <f t="shared" si="384"/>
        <v>45818Container q'ty</v>
      </c>
      <c r="N1258" s="33" t="str">
        <f t="shared" si="385"/>
        <v>45818bulk</v>
      </c>
      <c r="O1258" s="39">
        <v>160</v>
      </c>
      <c r="P1258" s="235" t="s">
        <v>201</v>
      </c>
      <c r="Q1258" s="168" t="s">
        <v>3368</v>
      </c>
      <c r="R1258" s="169"/>
      <c r="S1258" s="39"/>
      <c r="T1258" s="119" t="s">
        <v>3366</v>
      </c>
      <c r="U1258" s="258"/>
      <c r="V1258" s="262"/>
      <c r="W1258" s="258">
        <f t="shared" si="380"/>
        <v>0</v>
      </c>
      <c r="X1258" s="45" t="s">
        <v>3380</v>
      </c>
      <c r="Y1258" s="43"/>
      <c r="Z1258" s="43"/>
      <c r="AA1258" s="43"/>
      <c r="AB1258" s="43"/>
      <c r="AC1258" s="43"/>
    </row>
    <row r="1259" spans="1:29" ht="12.9" customHeight="1">
      <c r="A1259" s="272">
        <v>45818</v>
      </c>
      <c r="B1259" s="111" t="s">
        <v>383</v>
      </c>
      <c r="C1259" s="111" t="s">
        <v>3436</v>
      </c>
      <c r="D1259" s="275" t="s">
        <v>3437</v>
      </c>
      <c r="E1259" s="111"/>
      <c r="F1259" s="111">
        <v>1</v>
      </c>
      <c r="G1259" s="111"/>
      <c r="H1259" s="111">
        <v>1</v>
      </c>
      <c r="I1259" s="117">
        <v>100</v>
      </c>
      <c r="J1259" s="118"/>
      <c r="K1259" s="33"/>
      <c r="L1259" s="44">
        <f t="shared" ref="L1259:L1266" si="386">SUM(E1259:F1259)</f>
        <v>1</v>
      </c>
      <c r="M1259" s="33" t="str">
        <f t="shared" si="384"/>
        <v>45818Container q'ty</v>
      </c>
      <c r="N1259" s="33" t="str">
        <f t="shared" si="385"/>
        <v>45818bulk</v>
      </c>
      <c r="O1259" s="39">
        <v>240</v>
      </c>
      <c r="P1259" s="235" t="s">
        <v>201</v>
      </c>
      <c r="Q1259" s="168" t="s">
        <v>1452</v>
      </c>
      <c r="R1259" s="169"/>
      <c r="S1259" s="39"/>
      <c r="T1259" s="119" t="s">
        <v>3435</v>
      </c>
      <c r="U1259" s="258">
        <v>22000</v>
      </c>
      <c r="V1259" s="262">
        <v>2000</v>
      </c>
      <c r="W1259" s="258">
        <f t="shared" ref="W1259:W1266" si="387">IFERROR(U1259/V1259,0)</f>
        <v>11</v>
      </c>
      <c r="X1259" s="45"/>
      <c r="Y1259" s="43"/>
      <c r="Z1259" s="43"/>
      <c r="AA1259" s="43"/>
      <c r="AB1259" s="43"/>
      <c r="AC1259" s="43"/>
    </row>
    <row r="1260" spans="1:29" ht="12.9" customHeight="1">
      <c r="A1260" s="272">
        <v>45818</v>
      </c>
      <c r="B1260" s="111" t="s">
        <v>383</v>
      </c>
      <c r="C1260" s="111" t="s">
        <v>3436</v>
      </c>
      <c r="D1260" s="275" t="s">
        <v>3437</v>
      </c>
      <c r="E1260" s="111"/>
      <c r="F1260" s="151"/>
      <c r="G1260" s="111"/>
      <c r="H1260" s="111">
        <v>4</v>
      </c>
      <c r="I1260" s="117">
        <v>400</v>
      </c>
      <c r="J1260" s="118"/>
      <c r="K1260" s="33"/>
      <c r="L1260" s="44">
        <f>SUM(E1260:F1260)</f>
        <v>0</v>
      </c>
      <c r="M1260" s="33" t="str">
        <f>A1260&amp;$O$1</f>
        <v>45818Container q'ty</v>
      </c>
      <c r="N1260" s="33" t="str">
        <f>A1260&amp;P1260</f>
        <v>45818bulk</v>
      </c>
      <c r="O1260" s="39">
        <v>240</v>
      </c>
      <c r="P1260" s="235" t="s">
        <v>201</v>
      </c>
      <c r="Q1260" s="168" t="s">
        <v>1453</v>
      </c>
      <c r="R1260" s="169"/>
      <c r="S1260" s="39"/>
      <c r="T1260" s="119" t="s">
        <v>3435</v>
      </c>
      <c r="U1260" s="258"/>
      <c r="V1260" s="262"/>
      <c r="W1260" s="258">
        <f>IFERROR(U1260/V1260,0)</f>
        <v>0</v>
      </c>
      <c r="X1260" s="45"/>
      <c r="Y1260" s="43"/>
      <c r="Z1260" s="43"/>
      <c r="AA1260" s="43"/>
      <c r="AB1260" s="43"/>
      <c r="AC1260" s="43"/>
    </row>
    <row r="1261" spans="1:29" ht="12.9" customHeight="1">
      <c r="A1261" s="272">
        <v>45818</v>
      </c>
      <c r="B1261" s="111" t="s">
        <v>383</v>
      </c>
      <c r="C1261" s="111" t="s">
        <v>3436</v>
      </c>
      <c r="D1261" s="275" t="s">
        <v>3437</v>
      </c>
      <c r="E1261" s="111"/>
      <c r="F1261" s="151"/>
      <c r="G1261" s="111"/>
      <c r="H1261" s="111">
        <v>4</v>
      </c>
      <c r="I1261" s="117">
        <v>400</v>
      </c>
      <c r="J1261" s="118"/>
      <c r="K1261" s="33"/>
      <c r="L1261" s="44">
        <f t="shared" si="386"/>
        <v>0</v>
      </c>
      <c r="M1261" s="33" t="str">
        <f t="shared" si="384"/>
        <v>45818Container q'ty</v>
      </c>
      <c r="N1261" s="33" t="str">
        <f t="shared" si="385"/>
        <v>45818bulk</v>
      </c>
      <c r="O1261" s="39">
        <v>240</v>
      </c>
      <c r="P1261" s="235" t="s">
        <v>201</v>
      </c>
      <c r="Q1261" s="168" t="s">
        <v>1454</v>
      </c>
      <c r="R1261" s="169"/>
      <c r="S1261" s="39"/>
      <c r="T1261" s="119" t="s">
        <v>3435</v>
      </c>
      <c r="U1261" s="258"/>
      <c r="V1261" s="262"/>
      <c r="W1261" s="258">
        <f t="shared" si="387"/>
        <v>0</v>
      </c>
      <c r="X1261" s="45"/>
      <c r="Y1261" s="43"/>
      <c r="Z1261" s="43"/>
      <c r="AA1261" s="43"/>
      <c r="AB1261" s="43"/>
      <c r="AC1261" s="43"/>
    </row>
    <row r="1262" spans="1:29" ht="12.9" customHeight="1">
      <c r="A1262" s="272">
        <v>45818</v>
      </c>
      <c r="B1262" s="111" t="s">
        <v>383</v>
      </c>
      <c r="C1262" s="111" t="s">
        <v>3436</v>
      </c>
      <c r="D1262" s="275" t="s">
        <v>3437</v>
      </c>
      <c r="E1262" s="111"/>
      <c r="F1262" s="151"/>
      <c r="G1262" s="111"/>
      <c r="H1262" s="111">
        <v>3</v>
      </c>
      <c r="I1262" s="117">
        <v>300</v>
      </c>
      <c r="J1262" s="118"/>
      <c r="K1262" s="33"/>
      <c r="L1262" s="44">
        <f>SUM(E1262:F1262)</f>
        <v>0</v>
      </c>
      <c r="M1262" s="33" t="str">
        <f>A1262&amp;$O$1</f>
        <v>45818Container q'ty</v>
      </c>
      <c r="N1262" s="33" t="str">
        <f>A1262&amp;P1262</f>
        <v>45818bulk</v>
      </c>
      <c r="O1262" s="39">
        <v>240</v>
      </c>
      <c r="P1262" s="235" t="s">
        <v>201</v>
      </c>
      <c r="Q1262" s="168" t="s">
        <v>699</v>
      </c>
      <c r="R1262" s="169"/>
      <c r="S1262" s="39"/>
      <c r="T1262" s="119" t="s">
        <v>3435</v>
      </c>
      <c r="U1262" s="258"/>
      <c r="V1262" s="262"/>
      <c r="W1262" s="258">
        <f>IFERROR(U1262/V1262,0)</f>
        <v>0</v>
      </c>
      <c r="X1262" s="45"/>
      <c r="Y1262" s="43"/>
      <c r="Z1262" s="43"/>
      <c r="AA1262" s="43"/>
      <c r="AB1262" s="43"/>
      <c r="AC1262" s="43"/>
    </row>
    <row r="1263" spans="1:29" ht="12.9" customHeight="1">
      <c r="A1263" s="272">
        <v>45818</v>
      </c>
      <c r="B1263" s="111" t="s">
        <v>383</v>
      </c>
      <c r="C1263" s="111" t="s">
        <v>3436</v>
      </c>
      <c r="D1263" s="275" t="s">
        <v>3437</v>
      </c>
      <c r="E1263" s="111"/>
      <c r="F1263" s="151"/>
      <c r="G1263" s="111"/>
      <c r="H1263" s="111">
        <v>1</v>
      </c>
      <c r="I1263" s="117">
        <v>100</v>
      </c>
      <c r="J1263" s="118"/>
      <c r="K1263" s="33"/>
      <c r="L1263" s="44">
        <f>SUM(E1263:F1263)</f>
        <v>0</v>
      </c>
      <c r="M1263" s="33" t="str">
        <f>A1263&amp;$O$1</f>
        <v>45818Container q'ty</v>
      </c>
      <c r="N1263" s="33" t="str">
        <f>A1263&amp;P1263</f>
        <v>45818bulk</v>
      </c>
      <c r="O1263" s="39">
        <v>240</v>
      </c>
      <c r="P1263" s="235" t="s">
        <v>201</v>
      </c>
      <c r="Q1263" s="168" t="s">
        <v>700</v>
      </c>
      <c r="R1263" s="169"/>
      <c r="S1263" s="39"/>
      <c r="T1263" s="119" t="s">
        <v>3435</v>
      </c>
      <c r="U1263" s="258"/>
      <c r="V1263" s="262"/>
      <c r="W1263" s="258">
        <f>IFERROR(U1263/V1263,0)</f>
        <v>0</v>
      </c>
      <c r="X1263" s="45"/>
      <c r="Y1263" s="43"/>
      <c r="Z1263" s="43"/>
      <c r="AA1263" s="43"/>
      <c r="AB1263" s="43"/>
      <c r="AC1263" s="43"/>
    </row>
    <row r="1264" spans="1:29" ht="12.9" customHeight="1">
      <c r="A1264" s="272">
        <v>45818</v>
      </c>
      <c r="B1264" s="111" t="s">
        <v>383</v>
      </c>
      <c r="C1264" s="111" t="s">
        <v>3436</v>
      </c>
      <c r="D1264" s="275" t="s">
        <v>3437</v>
      </c>
      <c r="E1264" s="111"/>
      <c r="F1264" s="151"/>
      <c r="G1264" s="111"/>
      <c r="H1264" s="111">
        <v>3</v>
      </c>
      <c r="I1264" s="117">
        <v>300</v>
      </c>
      <c r="J1264" s="118"/>
      <c r="K1264" s="33"/>
      <c r="L1264" s="44">
        <f t="shared" si="386"/>
        <v>0</v>
      </c>
      <c r="M1264" s="33" t="str">
        <f t="shared" si="384"/>
        <v>45818Container q'ty</v>
      </c>
      <c r="N1264" s="33" t="str">
        <f t="shared" si="385"/>
        <v>45818bulk</v>
      </c>
      <c r="O1264" s="39">
        <v>240</v>
      </c>
      <c r="P1264" s="235" t="s">
        <v>201</v>
      </c>
      <c r="Q1264" s="168" t="s">
        <v>549</v>
      </c>
      <c r="R1264" s="169"/>
      <c r="S1264" s="39"/>
      <c r="T1264" s="119" t="s">
        <v>3435</v>
      </c>
      <c r="U1264" s="258"/>
      <c r="V1264" s="262"/>
      <c r="W1264" s="258">
        <f t="shared" si="387"/>
        <v>0</v>
      </c>
      <c r="X1264" s="45"/>
      <c r="Y1264" s="43"/>
      <c r="Z1264" s="43"/>
      <c r="AA1264" s="43"/>
      <c r="AB1264" s="43"/>
      <c r="AC1264" s="43"/>
    </row>
    <row r="1265" spans="1:29" ht="12.9" customHeight="1">
      <c r="A1265" s="272">
        <v>45818</v>
      </c>
      <c r="B1265" s="111" t="s">
        <v>383</v>
      </c>
      <c r="C1265" s="111" t="s">
        <v>3436</v>
      </c>
      <c r="D1265" s="275" t="s">
        <v>3437</v>
      </c>
      <c r="E1265" s="111"/>
      <c r="F1265" s="151"/>
      <c r="G1265" s="111"/>
      <c r="H1265" s="111">
        <v>1</v>
      </c>
      <c r="I1265" s="117">
        <v>100</v>
      </c>
      <c r="J1265" s="118"/>
      <c r="K1265" s="33"/>
      <c r="L1265" s="44">
        <f>SUM(E1265:F1265)</f>
        <v>0</v>
      </c>
      <c r="M1265" s="33" t="str">
        <f>A1265&amp;$O$1</f>
        <v>45818Container q'ty</v>
      </c>
      <c r="N1265" s="33" t="str">
        <f>A1265&amp;P1265</f>
        <v>45818bulk</v>
      </c>
      <c r="O1265" s="39">
        <v>240</v>
      </c>
      <c r="P1265" s="235" t="s">
        <v>201</v>
      </c>
      <c r="Q1265" s="168" t="s">
        <v>2622</v>
      </c>
      <c r="R1265" s="169"/>
      <c r="S1265" s="39"/>
      <c r="T1265" s="119" t="s">
        <v>3435</v>
      </c>
      <c r="U1265" s="258"/>
      <c r="V1265" s="262"/>
      <c r="W1265" s="258">
        <f>IFERROR(U1265/V1265,0)</f>
        <v>0</v>
      </c>
      <c r="X1265" s="45"/>
      <c r="Y1265" s="43"/>
      <c r="Z1265" s="43"/>
      <c r="AA1265" s="43"/>
      <c r="AB1265" s="43"/>
      <c r="AC1265" s="43"/>
    </row>
    <row r="1266" spans="1:29" ht="12.9" customHeight="1">
      <c r="A1266" s="272">
        <v>45818</v>
      </c>
      <c r="B1266" s="111" t="s">
        <v>383</v>
      </c>
      <c r="C1266" s="111" t="s">
        <v>3436</v>
      </c>
      <c r="D1266" s="275" t="s">
        <v>3437</v>
      </c>
      <c r="E1266" s="111"/>
      <c r="F1266" s="151"/>
      <c r="G1266" s="111"/>
      <c r="H1266" s="111">
        <v>3</v>
      </c>
      <c r="I1266" s="117">
        <v>300</v>
      </c>
      <c r="J1266" s="118"/>
      <c r="K1266" s="33"/>
      <c r="L1266" s="44">
        <f t="shared" si="386"/>
        <v>0</v>
      </c>
      <c r="M1266" s="33" t="str">
        <f t="shared" si="384"/>
        <v>45818Container q'ty</v>
      </c>
      <c r="N1266" s="33" t="str">
        <f t="shared" si="385"/>
        <v>45818bulk</v>
      </c>
      <c r="O1266" s="39">
        <v>240</v>
      </c>
      <c r="P1266" s="235" t="s">
        <v>201</v>
      </c>
      <c r="Q1266" s="168" t="s">
        <v>2089</v>
      </c>
      <c r="R1266" s="169"/>
      <c r="S1266" s="39"/>
      <c r="T1266" s="119" t="s">
        <v>3435</v>
      </c>
      <c r="U1266" s="258"/>
      <c r="V1266" s="262"/>
      <c r="W1266" s="258">
        <f t="shared" si="387"/>
        <v>0</v>
      </c>
      <c r="X1266" s="45"/>
      <c r="Y1266" s="43"/>
      <c r="Z1266" s="43"/>
      <c r="AA1266" s="43"/>
      <c r="AB1266" s="43"/>
      <c r="AC1266" s="43"/>
    </row>
    <row r="1267" spans="1:29" ht="12.9" customHeight="1">
      <c r="A1267" s="272">
        <v>45818</v>
      </c>
      <c r="B1267" s="111" t="s">
        <v>242</v>
      </c>
      <c r="C1267" s="111" t="s">
        <v>402</v>
      </c>
      <c r="D1267" s="111"/>
      <c r="E1267" s="111"/>
      <c r="F1267" s="111"/>
      <c r="G1267" s="111">
        <v>1</v>
      </c>
      <c r="H1267" s="111">
        <v>5</v>
      </c>
      <c r="I1267" s="184"/>
      <c r="J1267" s="118">
        <v>5</v>
      </c>
      <c r="K1267" s="33"/>
      <c r="L1267" s="44">
        <f t="shared" ref="L1267:L1277" si="388">SUM(E1267:F1267)</f>
        <v>0</v>
      </c>
      <c r="M1267" s="33" t="str">
        <f t="shared" si="384"/>
        <v>45818Container q'ty</v>
      </c>
      <c r="N1267" s="33" t="str">
        <f t="shared" si="385"/>
        <v xml:space="preserve">45818Pallet </v>
      </c>
      <c r="O1267" s="39">
        <v>5</v>
      </c>
      <c r="P1267" s="33" t="s">
        <v>202</v>
      </c>
      <c r="Q1267" s="168" t="s">
        <v>406</v>
      </c>
      <c r="R1267" s="169"/>
      <c r="S1267" s="39"/>
      <c r="T1267" s="119" t="s">
        <v>3414</v>
      </c>
      <c r="U1267" s="258"/>
      <c r="V1267" s="262"/>
      <c r="W1267" s="258">
        <f t="shared" ref="W1267:W1277" si="389">IFERROR(U1267/V1267,0)</f>
        <v>0</v>
      </c>
      <c r="X1267" s="45"/>
      <c r="Y1267" s="43"/>
      <c r="Z1267" s="43"/>
      <c r="AA1267" s="43"/>
      <c r="AB1267" s="43"/>
      <c r="AC1267" s="43"/>
    </row>
    <row r="1268" spans="1:29" ht="12.9" customHeight="1">
      <c r="A1268" s="272">
        <v>45819</v>
      </c>
      <c r="B1268" s="111" t="s">
        <v>3653</v>
      </c>
      <c r="C1268" s="111" t="s">
        <v>3374</v>
      </c>
      <c r="D1268" s="111" t="s">
        <v>3379</v>
      </c>
      <c r="E1268" s="111"/>
      <c r="F1268" s="111">
        <v>1</v>
      </c>
      <c r="G1268" s="111"/>
      <c r="H1268" s="111">
        <v>23</v>
      </c>
      <c r="I1268" s="116">
        <v>920</v>
      </c>
      <c r="J1268" s="118"/>
      <c r="K1268" s="33"/>
      <c r="L1268" s="44">
        <f t="shared" si="388"/>
        <v>1</v>
      </c>
      <c r="M1268" s="33" t="str">
        <f>A1268&amp;$O$1</f>
        <v>45819Container q'ty</v>
      </c>
      <c r="N1268" s="33" t="str">
        <f>A1268&amp;P1268</f>
        <v>45819bulk</v>
      </c>
      <c r="O1268" s="39">
        <v>160</v>
      </c>
      <c r="P1268" s="235" t="s">
        <v>201</v>
      </c>
      <c r="Q1268" s="168" t="s">
        <v>3368</v>
      </c>
      <c r="R1268" s="169"/>
      <c r="S1268" s="39"/>
      <c r="T1268" s="119" t="s">
        <v>3366</v>
      </c>
      <c r="U1268" s="258"/>
      <c r="V1268" s="262"/>
      <c r="W1268" s="258">
        <f t="shared" si="389"/>
        <v>0</v>
      </c>
      <c r="X1268" s="45"/>
      <c r="Y1268" s="43"/>
      <c r="Z1268" s="43"/>
      <c r="AA1268" s="43"/>
      <c r="AB1268" s="43"/>
      <c r="AC1268" s="43"/>
    </row>
    <row r="1269" spans="1:29" ht="12.9" customHeight="1">
      <c r="A1269" s="272">
        <v>45819</v>
      </c>
      <c r="B1269" s="111" t="s">
        <v>3493</v>
      </c>
      <c r="C1269" s="111" t="s">
        <v>3443</v>
      </c>
      <c r="D1269" s="111" t="s">
        <v>3444</v>
      </c>
      <c r="E1269" s="111">
        <v>1</v>
      </c>
      <c r="F1269" s="111"/>
      <c r="G1269" s="111"/>
      <c r="H1269" s="111">
        <v>40</v>
      </c>
      <c r="I1269" s="116"/>
      <c r="J1269" s="118">
        <v>86400</v>
      </c>
      <c r="K1269" s="33"/>
      <c r="L1269" s="44">
        <f t="shared" si="388"/>
        <v>1</v>
      </c>
      <c r="M1269" s="33" t="str">
        <f>A1269&amp;$O$1</f>
        <v>45819Container q'ty</v>
      </c>
      <c r="N1269" s="33" t="str">
        <f>A1269&amp;P1269</f>
        <v xml:space="preserve">45819Pallet </v>
      </c>
      <c r="O1269" s="39">
        <v>40</v>
      </c>
      <c r="P1269" s="33" t="s">
        <v>202</v>
      </c>
      <c r="Q1269" s="168" t="s">
        <v>3441</v>
      </c>
      <c r="R1269" s="169"/>
      <c r="S1269" s="39"/>
      <c r="T1269" s="119" t="s">
        <v>3442</v>
      </c>
      <c r="U1269" s="258"/>
      <c r="V1269" s="262"/>
      <c r="W1269" s="258">
        <f t="shared" si="389"/>
        <v>0</v>
      </c>
      <c r="X1269" s="45"/>
      <c r="Y1269" s="43"/>
      <c r="Z1269" s="43"/>
      <c r="AA1269" s="43"/>
      <c r="AB1269" s="43"/>
      <c r="AC1269" s="43"/>
    </row>
    <row r="1270" spans="1:29" ht="12.9" customHeight="1">
      <c r="A1270" s="272">
        <v>45820</v>
      </c>
      <c r="B1270" s="111" t="s">
        <v>151</v>
      </c>
      <c r="C1270" s="111" t="s">
        <v>3447</v>
      </c>
      <c r="D1270" s="111" t="s">
        <v>3457</v>
      </c>
      <c r="E1270" s="111"/>
      <c r="F1270" s="111">
        <v>1</v>
      </c>
      <c r="G1270" s="111"/>
      <c r="H1270" s="111">
        <v>22</v>
      </c>
      <c r="I1270" s="116">
        <v>1540</v>
      </c>
      <c r="J1270" s="118"/>
      <c r="K1270" s="33"/>
      <c r="L1270" s="44">
        <f t="shared" si="388"/>
        <v>1</v>
      </c>
      <c r="M1270" s="33" t="str">
        <f>A1270&amp;$O$1</f>
        <v>45820Container q'ty</v>
      </c>
      <c r="N1270" s="33" t="str">
        <f>A1270&amp;P1270</f>
        <v>45820bulk</v>
      </c>
      <c r="O1270" s="39">
        <v>160</v>
      </c>
      <c r="P1270" s="235" t="s">
        <v>201</v>
      </c>
      <c r="Q1270" s="168" t="s">
        <v>990</v>
      </c>
      <c r="R1270" s="169"/>
      <c r="S1270" s="39"/>
      <c r="T1270" s="119" t="s">
        <v>3255</v>
      </c>
      <c r="U1270" s="258"/>
      <c r="V1270" s="262"/>
      <c r="W1270" s="258">
        <f t="shared" si="389"/>
        <v>0</v>
      </c>
      <c r="X1270" s="45" t="s">
        <v>3431</v>
      </c>
      <c r="Y1270" s="43"/>
      <c r="Z1270" s="43"/>
      <c r="AA1270" s="43"/>
      <c r="AB1270" s="43"/>
      <c r="AC1270" s="43"/>
    </row>
    <row r="1271" spans="1:29" ht="12.9" customHeight="1">
      <c r="A1271" s="272">
        <v>45820</v>
      </c>
      <c r="B1271" s="111" t="s">
        <v>151</v>
      </c>
      <c r="C1271" s="111" t="s">
        <v>3445</v>
      </c>
      <c r="D1271" s="111" t="s">
        <v>3455</v>
      </c>
      <c r="E1271" s="111"/>
      <c r="F1271" s="111">
        <v>1</v>
      </c>
      <c r="G1271" s="111"/>
      <c r="H1271" s="111">
        <v>22</v>
      </c>
      <c r="I1271" s="116">
        <v>1540</v>
      </c>
      <c r="J1271" s="118"/>
      <c r="K1271" s="33"/>
      <c r="L1271" s="44">
        <f t="shared" si="388"/>
        <v>1</v>
      </c>
      <c r="M1271" s="33" t="str">
        <f t="shared" ref="M1271:M1276" si="390">A1271&amp;$O$1</f>
        <v>45820Container q'ty</v>
      </c>
      <c r="N1271" s="33" t="str">
        <f t="shared" ref="N1271:N1276" si="391">A1271&amp;P1271</f>
        <v>45820bulk</v>
      </c>
      <c r="O1271" s="39">
        <v>160</v>
      </c>
      <c r="P1271" s="235" t="s">
        <v>201</v>
      </c>
      <c r="Q1271" s="168" t="s">
        <v>990</v>
      </c>
      <c r="R1271" s="169"/>
      <c r="S1271" s="39"/>
      <c r="T1271" s="119" t="s">
        <v>3255</v>
      </c>
      <c r="U1271" s="258">
        <v>233156</v>
      </c>
      <c r="V1271" s="262">
        <v>15400</v>
      </c>
      <c r="W1271" s="258">
        <f t="shared" si="389"/>
        <v>15.14</v>
      </c>
      <c r="X1271" s="45" t="s">
        <v>3432</v>
      </c>
      <c r="Y1271" s="43"/>
      <c r="Z1271" s="43"/>
      <c r="AA1271" s="43"/>
      <c r="AB1271" s="43"/>
      <c r="AC1271" s="43"/>
    </row>
    <row r="1272" spans="1:29" ht="12.9" customHeight="1">
      <c r="A1272" s="272">
        <v>45820</v>
      </c>
      <c r="B1272" s="111" t="s">
        <v>151</v>
      </c>
      <c r="C1272" s="111" t="s">
        <v>3446</v>
      </c>
      <c r="D1272" s="111" t="s">
        <v>3456</v>
      </c>
      <c r="E1272" s="111"/>
      <c r="F1272" s="111">
        <v>1</v>
      </c>
      <c r="G1272" s="111"/>
      <c r="H1272" s="111">
        <v>22</v>
      </c>
      <c r="I1272" s="116">
        <v>1540</v>
      </c>
      <c r="J1272" s="118"/>
      <c r="K1272" s="33"/>
      <c r="L1272" s="44">
        <f t="shared" si="388"/>
        <v>1</v>
      </c>
      <c r="M1272" s="33" t="str">
        <f t="shared" si="390"/>
        <v>45820Container q'ty</v>
      </c>
      <c r="N1272" s="33" t="str">
        <f t="shared" si="391"/>
        <v>45820bulk</v>
      </c>
      <c r="O1272" s="39">
        <v>160</v>
      </c>
      <c r="P1272" s="235" t="s">
        <v>201</v>
      </c>
      <c r="Q1272" s="168" t="s">
        <v>990</v>
      </c>
      <c r="R1272" s="169"/>
      <c r="S1272" s="39"/>
      <c r="T1272" s="119" t="s">
        <v>3255</v>
      </c>
      <c r="U1272" s="258"/>
      <c r="V1272" s="262"/>
      <c r="W1272" s="258">
        <f t="shared" si="389"/>
        <v>0</v>
      </c>
      <c r="X1272" s="45" t="s">
        <v>3413</v>
      </c>
      <c r="Y1272" s="43"/>
      <c r="Z1272" s="43"/>
      <c r="AA1272" s="43"/>
      <c r="AB1272" s="43"/>
      <c r="AC1272" s="43"/>
    </row>
    <row r="1273" spans="1:29" ht="12.9" customHeight="1">
      <c r="A1273" s="272">
        <v>45820</v>
      </c>
      <c r="B1273" s="111" t="s">
        <v>151</v>
      </c>
      <c r="C1273" s="111" t="s">
        <v>3449</v>
      </c>
      <c r="D1273" s="111" t="s">
        <v>3459</v>
      </c>
      <c r="E1273" s="111"/>
      <c r="F1273" s="111">
        <v>1</v>
      </c>
      <c r="G1273" s="111"/>
      <c r="H1273" s="111">
        <v>21</v>
      </c>
      <c r="I1273" s="116">
        <v>1540</v>
      </c>
      <c r="J1273" s="118"/>
      <c r="K1273" s="33"/>
      <c r="L1273" s="44">
        <f t="shared" si="388"/>
        <v>1</v>
      </c>
      <c r="M1273" s="33" t="str">
        <f>A1273&amp;$O$1</f>
        <v>45820Container q'ty</v>
      </c>
      <c r="N1273" s="33" t="str">
        <f>A1273&amp;P1273</f>
        <v>45820bulk</v>
      </c>
      <c r="O1273" s="39">
        <v>160</v>
      </c>
      <c r="P1273" s="235" t="s">
        <v>201</v>
      </c>
      <c r="Q1273" s="168" t="s">
        <v>990</v>
      </c>
      <c r="R1273" s="169"/>
      <c r="S1273" s="39"/>
      <c r="T1273" s="119" t="s">
        <v>3255</v>
      </c>
      <c r="U1273" s="258"/>
      <c r="V1273" s="262"/>
      <c r="W1273" s="258">
        <f t="shared" si="389"/>
        <v>0</v>
      </c>
      <c r="X1273" s="45" t="s">
        <v>3434</v>
      </c>
      <c r="Y1273" s="43"/>
      <c r="Z1273" s="43"/>
      <c r="AA1273" s="43"/>
      <c r="AB1273" s="43"/>
      <c r="AC1273" s="43"/>
    </row>
    <row r="1274" spans="1:29" ht="12.9" customHeight="1">
      <c r="A1274" s="272">
        <v>45820</v>
      </c>
      <c r="B1274" s="111" t="s">
        <v>151</v>
      </c>
      <c r="C1274" s="111" t="s">
        <v>3448</v>
      </c>
      <c r="D1274" s="111" t="s">
        <v>3458</v>
      </c>
      <c r="E1274" s="111"/>
      <c r="F1274" s="111">
        <v>1</v>
      </c>
      <c r="G1274" s="111"/>
      <c r="H1274" s="111">
        <v>22</v>
      </c>
      <c r="I1274" s="116">
        <v>1540</v>
      </c>
      <c r="J1274" s="118"/>
      <c r="K1274" s="33"/>
      <c r="L1274" s="44">
        <f t="shared" si="388"/>
        <v>1</v>
      </c>
      <c r="M1274" s="33" t="str">
        <f t="shared" si="390"/>
        <v>45820Container q'ty</v>
      </c>
      <c r="N1274" s="33" t="str">
        <f t="shared" si="391"/>
        <v>45820bulk</v>
      </c>
      <c r="O1274" s="39">
        <v>160</v>
      </c>
      <c r="P1274" s="235" t="s">
        <v>201</v>
      </c>
      <c r="Q1274" s="168" t="s">
        <v>990</v>
      </c>
      <c r="R1274" s="169"/>
      <c r="S1274" s="39"/>
      <c r="T1274" s="119" t="s">
        <v>3255</v>
      </c>
      <c r="U1274" s="258"/>
      <c r="V1274" s="262"/>
      <c r="W1274" s="258">
        <f t="shared" si="389"/>
        <v>0</v>
      </c>
      <c r="X1274" s="45" t="s">
        <v>3433</v>
      </c>
      <c r="Y1274" s="43"/>
      <c r="Z1274" s="43"/>
      <c r="AA1274" s="43"/>
      <c r="AB1274" s="43"/>
      <c r="AC1274" s="43"/>
    </row>
    <row r="1275" spans="1:29" ht="12.9" customHeight="1">
      <c r="A1275" s="272">
        <v>45820</v>
      </c>
      <c r="B1275" s="111" t="s">
        <v>383</v>
      </c>
      <c r="C1275" s="111" t="s">
        <v>3467</v>
      </c>
      <c r="D1275" s="275">
        <v>2454623</v>
      </c>
      <c r="E1275" s="111"/>
      <c r="F1275" s="111">
        <v>1</v>
      </c>
      <c r="G1275" s="111"/>
      <c r="H1275" s="111">
        <v>17</v>
      </c>
      <c r="I1275" s="117">
        <v>800</v>
      </c>
      <c r="J1275" s="118"/>
      <c r="K1275" s="33"/>
      <c r="L1275" s="44">
        <f t="shared" si="388"/>
        <v>1</v>
      </c>
      <c r="M1275" s="33" t="str">
        <f t="shared" si="390"/>
        <v>45820Container q'ty</v>
      </c>
      <c r="N1275" s="33" t="str">
        <f t="shared" si="391"/>
        <v>45820bulk</v>
      </c>
      <c r="O1275" s="39">
        <v>240</v>
      </c>
      <c r="P1275" s="235" t="s">
        <v>201</v>
      </c>
      <c r="Q1275" s="168" t="s">
        <v>1919</v>
      </c>
      <c r="R1275" s="169"/>
      <c r="S1275" s="39"/>
      <c r="T1275" s="119" t="s">
        <v>3466</v>
      </c>
      <c r="U1275" s="258">
        <v>7200</v>
      </c>
      <c r="V1275" s="262">
        <v>800</v>
      </c>
      <c r="W1275" s="258">
        <f t="shared" si="389"/>
        <v>9</v>
      </c>
      <c r="X1275" s="45"/>
      <c r="Y1275" s="43"/>
      <c r="Z1275" s="43"/>
      <c r="AA1275" s="43"/>
      <c r="AB1275" s="43"/>
      <c r="AC1275" s="43"/>
    </row>
    <row r="1276" spans="1:29" ht="12.9" customHeight="1">
      <c r="A1276" s="272">
        <v>45820</v>
      </c>
      <c r="B1276" s="111" t="s">
        <v>220</v>
      </c>
      <c r="C1276" s="111" t="s">
        <v>3470</v>
      </c>
      <c r="D1276" s="190">
        <v>234734</v>
      </c>
      <c r="E1276" s="111"/>
      <c r="F1276" s="111">
        <v>1</v>
      </c>
      <c r="G1276" s="111"/>
      <c r="H1276" s="111">
        <v>0</v>
      </c>
      <c r="I1276" s="111"/>
      <c r="J1276" s="118">
        <v>243</v>
      </c>
      <c r="K1276" s="33"/>
      <c r="L1276" s="44">
        <f t="shared" si="388"/>
        <v>1</v>
      </c>
      <c r="M1276" s="33" t="str">
        <f t="shared" si="390"/>
        <v>45820Container q'ty</v>
      </c>
      <c r="N1276" s="33" t="str">
        <f t="shared" si="391"/>
        <v>45820bulk</v>
      </c>
      <c r="O1276" s="39">
        <v>40</v>
      </c>
      <c r="P1276" s="235" t="s">
        <v>201</v>
      </c>
      <c r="Q1276" s="168" t="s">
        <v>221</v>
      </c>
      <c r="R1276" s="169"/>
      <c r="S1276" s="39"/>
      <c r="T1276" s="119" t="s">
        <v>3469</v>
      </c>
      <c r="U1276" s="258">
        <v>1850</v>
      </c>
      <c r="V1276" s="262">
        <v>243</v>
      </c>
      <c r="W1276" s="258">
        <f t="shared" si="389"/>
        <v>7.6131687242798352</v>
      </c>
      <c r="X1276" s="45"/>
      <c r="Y1276" s="43"/>
      <c r="Z1276" s="43"/>
      <c r="AA1276" s="43"/>
      <c r="AB1276" s="43"/>
      <c r="AC1276" s="43"/>
    </row>
    <row r="1277" spans="1:29" ht="12.9" customHeight="1">
      <c r="A1277" s="272">
        <v>45820</v>
      </c>
      <c r="B1277" s="111" t="s">
        <v>220</v>
      </c>
      <c r="C1277" s="111" t="s">
        <v>3470</v>
      </c>
      <c r="D1277" s="190">
        <v>234734</v>
      </c>
      <c r="E1277" s="111"/>
      <c r="F1277" s="151"/>
      <c r="G1277" s="111"/>
      <c r="H1277" s="111">
        <v>0</v>
      </c>
      <c r="I1277" s="111"/>
      <c r="J1277" s="118">
        <v>2</v>
      </c>
      <c r="K1277" s="33"/>
      <c r="L1277" s="44">
        <f t="shared" si="388"/>
        <v>0</v>
      </c>
      <c r="M1277" s="33" t="str">
        <f>A1277&amp;$O$1</f>
        <v>45820Container q'ty</v>
      </c>
      <c r="N1277" s="33" t="str">
        <f>A1277&amp;P1277</f>
        <v>45820bulk</v>
      </c>
      <c r="O1277" s="39">
        <v>40</v>
      </c>
      <c r="P1277" s="235" t="s">
        <v>201</v>
      </c>
      <c r="Q1277" s="168" t="s">
        <v>221</v>
      </c>
      <c r="R1277" s="169"/>
      <c r="S1277" s="39"/>
      <c r="T1277" s="119" t="s">
        <v>3471</v>
      </c>
      <c r="U1277" s="258">
        <v>6</v>
      </c>
      <c r="V1277" s="262">
        <v>2</v>
      </c>
      <c r="W1277" s="258">
        <f t="shared" si="389"/>
        <v>3</v>
      </c>
      <c r="X1277" s="45"/>
      <c r="Y1277" s="43"/>
      <c r="Z1277" s="43"/>
      <c r="AA1277" s="43"/>
      <c r="AB1277" s="43"/>
      <c r="AC1277" s="43"/>
    </row>
    <row r="1278" spans="1:29" ht="12.9" customHeight="1">
      <c r="A1278" s="272">
        <v>45821</v>
      </c>
      <c r="B1278" s="111" t="s">
        <v>32</v>
      </c>
      <c r="C1278" s="111" t="s">
        <v>3417</v>
      </c>
      <c r="D1278" s="111" t="s">
        <v>3400</v>
      </c>
      <c r="E1278" s="111"/>
      <c r="F1278" s="111">
        <v>1</v>
      </c>
      <c r="G1278" s="111"/>
      <c r="H1278" s="111">
        <v>20</v>
      </c>
      <c r="I1278" s="111">
        <v>20</v>
      </c>
      <c r="J1278" s="118"/>
      <c r="K1278" s="33"/>
      <c r="L1278" s="44">
        <f t="shared" ref="L1278:L1286" si="392">SUM(E1278:F1278)</f>
        <v>1</v>
      </c>
      <c r="M1278" s="33" t="str">
        <f t="shared" ref="M1278:M1294" si="393">A1278&amp;$O$1</f>
        <v>45821Container q'ty</v>
      </c>
      <c r="N1278" s="33" t="str">
        <f t="shared" ref="N1278:N1294" si="394">A1278&amp;P1278</f>
        <v xml:space="preserve">45821Pallet </v>
      </c>
      <c r="O1278" s="39">
        <v>20</v>
      </c>
      <c r="P1278" s="33" t="s">
        <v>202</v>
      </c>
      <c r="Q1278" s="168" t="s">
        <v>3404</v>
      </c>
      <c r="R1278" s="169"/>
      <c r="S1278" s="39"/>
      <c r="T1278" s="119" t="s">
        <v>3412</v>
      </c>
      <c r="U1278" s="258"/>
      <c r="V1278" s="262"/>
      <c r="W1278" s="258">
        <f t="shared" ref="W1278:W1294" si="395">IFERROR(U1278/V1278,0)</f>
        <v>0</v>
      </c>
      <c r="X1278" s="45"/>
      <c r="Y1278" s="43"/>
      <c r="Z1278" s="43"/>
      <c r="AA1278" s="43"/>
      <c r="AB1278" s="43"/>
      <c r="AC1278" s="43"/>
    </row>
    <row r="1279" spans="1:29" ht="12.9" customHeight="1">
      <c r="A1279" s="272">
        <v>45821</v>
      </c>
      <c r="B1279" s="111" t="s">
        <v>32</v>
      </c>
      <c r="C1279" s="111" t="s">
        <v>3418</v>
      </c>
      <c r="D1279" s="111" t="s">
        <v>3401</v>
      </c>
      <c r="E1279" s="111"/>
      <c r="F1279" s="111">
        <v>1</v>
      </c>
      <c r="G1279" s="111"/>
      <c r="H1279" s="111">
        <v>20</v>
      </c>
      <c r="I1279" s="111">
        <v>20</v>
      </c>
      <c r="J1279" s="118"/>
      <c r="K1279" s="33"/>
      <c r="L1279" s="44">
        <f t="shared" si="392"/>
        <v>1</v>
      </c>
      <c r="M1279" s="33" t="str">
        <f t="shared" si="393"/>
        <v>45821Container q'ty</v>
      </c>
      <c r="N1279" s="33" t="str">
        <f t="shared" si="394"/>
        <v xml:space="preserve">45821Pallet </v>
      </c>
      <c r="O1279" s="39">
        <v>20</v>
      </c>
      <c r="P1279" s="33" t="s">
        <v>202</v>
      </c>
      <c r="Q1279" s="168" t="s">
        <v>3404</v>
      </c>
      <c r="R1279" s="169"/>
      <c r="S1279" s="39"/>
      <c r="T1279" s="119" t="s">
        <v>3412</v>
      </c>
      <c r="U1279" s="258"/>
      <c r="V1279" s="262"/>
      <c r="W1279" s="258">
        <f t="shared" si="395"/>
        <v>0</v>
      </c>
      <c r="X1279" s="45"/>
      <c r="Y1279" s="43"/>
      <c r="Z1279" s="43"/>
      <c r="AA1279" s="43"/>
      <c r="AB1279" s="43"/>
      <c r="AC1279" s="43"/>
    </row>
    <row r="1280" spans="1:29" ht="12.9" customHeight="1">
      <c r="A1280" s="272">
        <v>45821</v>
      </c>
      <c r="B1280" s="111" t="s">
        <v>32</v>
      </c>
      <c r="C1280" s="111" t="s">
        <v>3419</v>
      </c>
      <c r="D1280" s="111" t="s">
        <v>3402</v>
      </c>
      <c r="E1280" s="111"/>
      <c r="F1280" s="111">
        <v>1</v>
      </c>
      <c r="G1280" s="111"/>
      <c r="H1280" s="111">
        <v>3</v>
      </c>
      <c r="I1280" s="111">
        <v>3</v>
      </c>
      <c r="J1280" s="118"/>
      <c r="K1280" s="33"/>
      <c r="L1280" s="44">
        <f t="shared" si="392"/>
        <v>1</v>
      </c>
      <c r="M1280" s="33" t="str">
        <f t="shared" si="393"/>
        <v>45821Container q'ty</v>
      </c>
      <c r="N1280" s="33" t="str">
        <f t="shared" si="394"/>
        <v xml:space="preserve">45821Pallet </v>
      </c>
      <c r="O1280" s="39">
        <v>20</v>
      </c>
      <c r="P1280" s="33" t="s">
        <v>202</v>
      </c>
      <c r="Q1280" s="168" t="s">
        <v>3405</v>
      </c>
      <c r="R1280" s="169"/>
      <c r="S1280" s="39"/>
      <c r="T1280" s="119" t="s">
        <v>3412</v>
      </c>
      <c r="U1280" s="258"/>
      <c r="V1280" s="262"/>
      <c r="W1280" s="258">
        <f t="shared" si="395"/>
        <v>0</v>
      </c>
      <c r="X1280" s="45"/>
      <c r="Y1280" s="43"/>
      <c r="Z1280" s="43"/>
      <c r="AA1280" s="43"/>
      <c r="AB1280" s="43"/>
      <c r="AC1280" s="43"/>
    </row>
    <row r="1281" spans="1:29" ht="12.9" customHeight="1">
      <c r="A1281" s="272">
        <v>45821</v>
      </c>
      <c r="B1281" s="111" t="s">
        <v>32</v>
      </c>
      <c r="C1281" s="111" t="s">
        <v>3419</v>
      </c>
      <c r="D1281" s="111" t="s">
        <v>3402</v>
      </c>
      <c r="E1281" s="111"/>
      <c r="F1281" s="151"/>
      <c r="G1281" s="111"/>
      <c r="H1281" s="111">
        <v>8</v>
      </c>
      <c r="I1281" s="111">
        <v>8</v>
      </c>
      <c r="J1281" s="118"/>
      <c r="K1281" s="33"/>
      <c r="L1281" s="44">
        <f t="shared" si="392"/>
        <v>0</v>
      </c>
      <c r="M1281" s="33" t="str">
        <f t="shared" si="393"/>
        <v>45821Container q'ty</v>
      </c>
      <c r="N1281" s="33" t="str">
        <f t="shared" si="394"/>
        <v xml:space="preserve">45821Pallet </v>
      </c>
      <c r="O1281" s="39"/>
      <c r="P1281" s="33" t="s">
        <v>202</v>
      </c>
      <c r="Q1281" s="168" t="s">
        <v>3406</v>
      </c>
      <c r="R1281" s="169"/>
      <c r="S1281" s="39"/>
      <c r="T1281" s="119" t="s">
        <v>3412</v>
      </c>
      <c r="U1281" s="258"/>
      <c r="V1281" s="262"/>
      <c r="W1281" s="258">
        <f t="shared" si="395"/>
        <v>0</v>
      </c>
      <c r="X1281" s="45"/>
      <c r="Y1281" s="43"/>
      <c r="Z1281" s="43"/>
      <c r="AA1281" s="43"/>
      <c r="AB1281" s="43"/>
      <c r="AC1281" s="43"/>
    </row>
    <row r="1282" spans="1:29" ht="12.9" customHeight="1">
      <c r="A1282" s="272">
        <v>45821</v>
      </c>
      <c r="B1282" s="111" t="s">
        <v>32</v>
      </c>
      <c r="C1282" s="111" t="s">
        <v>3419</v>
      </c>
      <c r="D1282" s="111" t="s">
        <v>3402</v>
      </c>
      <c r="E1282" s="111"/>
      <c r="F1282" s="151"/>
      <c r="G1282" s="111"/>
      <c r="H1282" s="111">
        <v>3</v>
      </c>
      <c r="I1282" s="111">
        <v>3</v>
      </c>
      <c r="J1282" s="118"/>
      <c r="K1282" s="33"/>
      <c r="L1282" s="44">
        <f t="shared" si="392"/>
        <v>0</v>
      </c>
      <c r="M1282" s="33" t="str">
        <f t="shared" si="393"/>
        <v>45821Container q'ty</v>
      </c>
      <c r="N1282" s="33" t="str">
        <f t="shared" si="394"/>
        <v xml:space="preserve">45821Pallet </v>
      </c>
      <c r="O1282" s="39"/>
      <c r="P1282" s="33" t="s">
        <v>202</v>
      </c>
      <c r="Q1282" s="168" t="s">
        <v>3407</v>
      </c>
      <c r="R1282" s="169"/>
      <c r="S1282" s="39"/>
      <c r="T1282" s="119" t="s">
        <v>3412</v>
      </c>
      <c r="U1282" s="258"/>
      <c r="V1282" s="262"/>
      <c r="W1282" s="258">
        <f t="shared" si="395"/>
        <v>0</v>
      </c>
      <c r="X1282" s="45"/>
      <c r="Y1282" s="43"/>
      <c r="Z1282" s="43"/>
      <c r="AA1282" s="43"/>
      <c r="AB1282" s="43"/>
      <c r="AC1282" s="43"/>
    </row>
    <row r="1283" spans="1:29" ht="12.9" customHeight="1">
      <c r="A1283" s="272">
        <v>45821</v>
      </c>
      <c r="B1283" s="111" t="s">
        <v>32</v>
      </c>
      <c r="C1283" s="111" t="s">
        <v>3419</v>
      </c>
      <c r="D1283" s="111" t="s">
        <v>3402</v>
      </c>
      <c r="E1283" s="111"/>
      <c r="F1283" s="151"/>
      <c r="G1283" s="111"/>
      <c r="H1283" s="111">
        <v>6</v>
      </c>
      <c r="I1283" s="111">
        <v>6</v>
      </c>
      <c r="J1283" s="118"/>
      <c r="K1283" s="33"/>
      <c r="L1283" s="44">
        <f t="shared" si="392"/>
        <v>0</v>
      </c>
      <c r="M1283" s="33" t="str">
        <f t="shared" si="393"/>
        <v>45821Container q'ty</v>
      </c>
      <c r="N1283" s="33" t="str">
        <f t="shared" si="394"/>
        <v xml:space="preserve">45821Pallet </v>
      </c>
      <c r="O1283" s="39"/>
      <c r="P1283" s="33" t="s">
        <v>202</v>
      </c>
      <c r="Q1283" s="168" t="s">
        <v>3408</v>
      </c>
      <c r="R1283" s="169"/>
      <c r="S1283" s="39"/>
      <c r="T1283" s="119" t="s">
        <v>3412</v>
      </c>
      <c r="U1283" s="258"/>
      <c r="V1283" s="262"/>
      <c r="W1283" s="258">
        <f t="shared" si="395"/>
        <v>0</v>
      </c>
      <c r="X1283" s="45"/>
      <c r="Y1283" s="43"/>
      <c r="Z1283" s="43"/>
      <c r="AA1283" s="43"/>
      <c r="AB1283" s="43"/>
      <c r="AC1283" s="43"/>
    </row>
    <row r="1284" spans="1:29" ht="12.9" customHeight="1">
      <c r="A1284" s="272">
        <v>45821</v>
      </c>
      <c r="B1284" s="111" t="s">
        <v>32</v>
      </c>
      <c r="C1284" s="111" t="s">
        <v>3420</v>
      </c>
      <c r="D1284" s="111" t="s">
        <v>3403</v>
      </c>
      <c r="E1284" s="111"/>
      <c r="F1284" s="111">
        <v>1</v>
      </c>
      <c r="G1284" s="111"/>
      <c r="H1284" s="111">
        <v>13</v>
      </c>
      <c r="I1284" s="111">
        <v>13</v>
      </c>
      <c r="J1284" s="118"/>
      <c r="K1284" s="33"/>
      <c r="L1284" s="44">
        <f t="shared" si="392"/>
        <v>1</v>
      </c>
      <c r="M1284" s="33" t="str">
        <f t="shared" si="393"/>
        <v>45821Container q'ty</v>
      </c>
      <c r="N1284" s="33" t="str">
        <f t="shared" si="394"/>
        <v xml:space="preserve">45821Pallet </v>
      </c>
      <c r="O1284" s="39">
        <v>20</v>
      </c>
      <c r="P1284" s="33" t="s">
        <v>202</v>
      </c>
      <c r="Q1284" s="168" t="s">
        <v>3409</v>
      </c>
      <c r="R1284" s="169"/>
      <c r="S1284" s="39"/>
      <c r="T1284" s="119" t="s">
        <v>3412</v>
      </c>
      <c r="U1284" s="258"/>
      <c r="V1284" s="262"/>
      <c r="W1284" s="258">
        <f t="shared" si="395"/>
        <v>0</v>
      </c>
      <c r="X1284" s="45"/>
      <c r="Y1284" s="43"/>
      <c r="Z1284" s="43"/>
      <c r="AA1284" s="43"/>
      <c r="AB1284" s="43"/>
      <c r="AC1284" s="43"/>
    </row>
    <row r="1285" spans="1:29" ht="12.9" customHeight="1">
      <c r="A1285" s="272">
        <v>45821</v>
      </c>
      <c r="B1285" s="111" t="s">
        <v>32</v>
      </c>
      <c r="C1285" s="111" t="s">
        <v>3420</v>
      </c>
      <c r="D1285" s="111" t="s">
        <v>3403</v>
      </c>
      <c r="E1285" s="111"/>
      <c r="F1285" s="151"/>
      <c r="G1285" s="111"/>
      <c r="H1285" s="111">
        <v>2</v>
      </c>
      <c r="I1285" s="111">
        <v>2</v>
      </c>
      <c r="J1285" s="118"/>
      <c r="K1285" s="33"/>
      <c r="L1285" s="44">
        <f t="shared" si="392"/>
        <v>0</v>
      </c>
      <c r="M1285" s="33" t="str">
        <f t="shared" si="393"/>
        <v>45821Container q'ty</v>
      </c>
      <c r="N1285" s="33" t="str">
        <f t="shared" si="394"/>
        <v xml:space="preserve">45821Pallet </v>
      </c>
      <c r="O1285" s="39"/>
      <c r="P1285" s="33" t="s">
        <v>202</v>
      </c>
      <c r="Q1285" s="168" t="s">
        <v>3410</v>
      </c>
      <c r="R1285" s="169"/>
      <c r="S1285" s="39"/>
      <c r="T1285" s="119" t="s">
        <v>3412</v>
      </c>
      <c r="U1285" s="258"/>
      <c r="V1285" s="262"/>
      <c r="W1285" s="258">
        <f t="shared" si="395"/>
        <v>0</v>
      </c>
      <c r="X1285" s="45"/>
      <c r="Y1285" s="43"/>
      <c r="Z1285" s="43"/>
      <c r="AA1285" s="43"/>
      <c r="AB1285" s="43"/>
      <c r="AC1285" s="43"/>
    </row>
    <row r="1286" spans="1:29" ht="12.9" customHeight="1">
      <c r="A1286" s="272">
        <v>45821</v>
      </c>
      <c r="B1286" s="111" t="s">
        <v>32</v>
      </c>
      <c r="C1286" s="111" t="s">
        <v>3420</v>
      </c>
      <c r="D1286" s="111" t="s">
        <v>3403</v>
      </c>
      <c r="E1286" s="111"/>
      <c r="F1286" s="151"/>
      <c r="G1286" s="111"/>
      <c r="H1286" s="111">
        <v>5</v>
      </c>
      <c r="I1286" s="111">
        <v>5</v>
      </c>
      <c r="J1286" s="118"/>
      <c r="K1286" s="33"/>
      <c r="L1286" s="44">
        <f t="shared" si="392"/>
        <v>0</v>
      </c>
      <c r="M1286" s="33" t="str">
        <f t="shared" si="393"/>
        <v>45821Container q'ty</v>
      </c>
      <c r="N1286" s="33" t="str">
        <f t="shared" si="394"/>
        <v xml:space="preserve">45821Pallet </v>
      </c>
      <c r="O1286" s="39"/>
      <c r="P1286" s="33" t="s">
        <v>202</v>
      </c>
      <c r="Q1286" s="168" t="s">
        <v>3411</v>
      </c>
      <c r="R1286" s="169"/>
      <c r="S1286" s="39"/>
      <c r="T1286" s="119" t="s">
        <v>3412</v>
      </c>
      <c r="U1286" s="258"/>
      <c r="V1286" s="262"/>
      <c r="W1286" s="258">
        <f t="shared" si="395"/>
        <v>0</v>
      </c>
      <c r="X1286" s="45"/>
      <c r="Y1286" s="43"/>
      <c r="Z1286" s="43"/>
      <c r="AA1286" s="43"/>
      <c r="AB1286" s="43"/>
      <c r="AC1286" s="43"/>
    </row>
    <row r="1287" spans="1:29" ht="12.9" customHeight="1">
      <c r="A1287" s="272">
        <v>45821</v>
      </c>
      <c r="B1287" s="111" t="s">
        <v>151</v>
      </c>
      <c r="C1287" s="111" t="s">
        <v>3450</v>
      </c>
      <c r="D1287" s="111" t="s">
        <v>3460</v>
      </c>
      <c r="E1287" s="111"/>
      <c r="F1287" s="111">
        <v>1</v>
      </c>
      <c r="G1287" s="111"/>
      <c r="H1287" s="111">
        <v>21</v>
      </c>
      <c r="I1287" s="116">
        <v>1540</v>
      </c>
      <c r="J1287" s="118"/>
      <c r="K1287" s="33"/>
      <c r="L1287" s="44">
        <f t="shared" ref="L1287:L1293" si="396">SUM(E1287:F1287)</f>
        <v>1</v>
      </c>
      <c r="M1287" s="33" t="str">
        <f t="shared" ref="M1287:M1293" si="397">A1287&amp;$O$1</f>
        <v>45821Container q'ty</v>
      </c>
      <c r="N1287" s="33" t="str">
        <f t="shared" ref="N1287:N1293" si="398">A1287&amp;P1287</f>
        <v>45821bulk</v>
      </c>
      <c r="O1287" s="39">
        <v>160</v>
      </c>
      <c r="P1287" s="235" t="s">
        <v>201</v>
      </c>
      <c r="Q1287" s="168" t="s">
        <v>990</v>
      </c>
      <c r="R1287" s="169"/>
      <c r="S1287" s="39"/>
      <c r="T1287" s="119" t="s">
        <v>3255</v>
      </c>
      <c r="U1287" s="258"/>
      <c r="V1287" s="262"/>
      <c r="W1287" s="258">
        <f t="shared" ref="W1287:W1293" si="399">IFERROR(U1287/V1287,0)</f>
        <v>0</v>
      </c>
      <c r="X1287" s="45"/>
      <c r="Y1287" s="43"/>
      <c r="Z1287" s="43"/>
      <c r="AA1287" s="43"/>
      <c r="AB1287" s="43"/>
      <c r="AC1287" s="43"/>
    </row>
    <row r="1288" spans="1:29" ht="12.9" customHeight="1">
      <c r="A1288" s="272">
        <v>45821</v>
      </c>
      <c r="B1288" s="111" t="s">
        <v>151</v>
      </c>
      <c r="C1288" s="111" t="s">
        <v>3451</v>
      </c>
      <c r="D1288" s="111" t="s">
        <v>3461</v>
      </c>
      <c r="E1288" s="111"/>
      <c r="F1288" s="111">
        <v>1</v>
      </c>
      <c r="G1288" s="111"/>
      <c r="H1288" s="111">
        <v>21</v>
      </c>
      <c r="I1288" s="116">
        <v>1540</v>
      </c>
      <c r="J1288" s="118"/>
      <c r="K1288" s="33"/>
      <c r="L1288" s="44">
        <f t="shared" si="396"/>
        <v>1</v>
      </c>
      <c r="M1288" s="33" t="str">
        <f t="shared" si="397"/>
        <v>45821Container q'ty</v>
      </c>
      <c r="N1288" s="33" t="str">
        <f t="shared" si="398"/>
        <v>45821bulk</v>
      </c>
      <c r="O1288" s="39">
        <v>160</v>
      </c>
      <c r="P1288" s="235" t="s">
        <v>201</v>
      </c>
      <c r="Q1288" s="168" t="s">
        <v>990</v>
      </c>
      <c r="R1288" s="169"/>
      <c r="S1288" s="39"/>
      <c r="T1288" s="119" t="s">
        <v>3255</v>
      </c>
      <c r="U1288" s="258"/>
      <c r="V1288" s="262"/>
      <c r="W1288" s="258">
        <f t="shared" si="399"/>
        <v>0</v>
      </c>
      <c r="X1288" s="45"/>
      <c r="Y1288" s="43"/>
      <c r="Z1288" s="43"/>
      <c r="AA1288" s="43"/>
      <c r="AB1288" s="43"/>
      <c r="AC1288" s="43"/>
    </row>
    <row r="1289" spans="1:29" ht="12.9" customHeight="1">
      <c r="A1289" s="272">
        <v>45821</v>
      </c>
      <c r="B1289" s="111" t="s">
        <v>151</v>
      </c>
      <c r="C1289" s="111" t="s">
        <v>3452</v>
      </c>
      <c r="D1289" s="111" t="s">
        <v>3462</v>
      </c>
      <c r="E1289" s="111"/>
      <c r="F1289" s="111">
        <v>1</v>
      </c>
      <c r="G1289" s="111"/>
      <c r="H1289" s="111">
        <v>21</v>
      </c>
      <c r="I1289" s="116">
        <v>1540</v>
      </c>
      <c r="J1289" s="118"/>
      <c r="K1289" s="33"/>
      <c r="L1289" s="44">
        <f t="shared" si="396"/>
        <v>1</v>
      </c>
      <c r="M1289" s="33" t="str">
        <f t="shared" si="397"/>
        <v>45821Container q'ty</v>
      </c>
      <c r="N1289" s="33" t="str">
        <f t="shared" si="398"/>
        <v>45821bulk</v>
      </c>
      <c r="O1289" s="39">
        <v>160</v>
      </c>
      <c r="P1289" s="235" t="s">
        <v>201</v>
      </c>
      <c r="Q1289" s="168" t="s">
        <v>990</v>
      </c>
      <c r="R1289" s="169"/>
      <c r="S1289" s="39"/>
      <c r="T1289" s="119" t="s">
        <v>3255</v>
      </c>
      <c r="U1289" s="258"/>
      <c r="V1289" s="262"/>
      <c r="W1289" s="258">
        <f t="shared" si="399"/>
        <v>0</v>
      </c>
      <c r="X1289" s="45"/>
      <c r="Y1289" s="43"/>
      <c r="Z1289" s="43"/>
      <c r="AA1289" s="43"/>
      <c r="AB1289" s="43"/>
      <c r="AC1289" s="43"/>
    </row>
    <row r="1290" spans="1:29" ht="12.9" customHeight="1">
      <c r="A1290" s="272">
        <v>45821</v>
      </c>
      <c r="B1290" s="111" t="s">
        <v>151</v>
      </c>
      <c r="C1290" s="111" t="s">
        <v>3453</v>
      </c>
      <c r="D1290" s="111" t="s">
        <v>3463</v>
      </c>
      <c r="E1290" s="111"/>
      <c r="F1290" s="111">
        <v>1</v>
      </c>
      <c r="G1290" s="111"/>
      <c r="H1290" s="111">
        <v>21</v>
      </c>
      <c r="I1290" s="116">
        <v>1540</v>
      </c>
      <c r="J1290" s="118"/>
      <c r="K1290" s="33"/>
      <c r="L1290" s="44">
        <f t="shared" si="396"/>
        <v>1</v>
      </c>
      <c r="M1290" s="33" t="str">
        <f t="shared" si="397"/>
        <v>45821Container q'ty</v>
      </c>
      <c r="N1290" s="33" t="str">
        <f t="shared" si="398"/>
        <v>45821bulk</v>
      </c>
      <c r="O1290" s="39">
        <v>160</v>
      </c>
      <c r="P1290" s="235" t="s">
        <v>201</v>
      </c>
      <c r="Q1290" s="168" t="s">
        <v>990</v>
      </c>
      <c r="R1290" s="169"/>
      <c r="S1290" s="39"/>
      <c r="T1290" s="119" t="s">
        <v>3255</v>
      </c>
      <c r="U1290" s="258"/>
      <c r="V1290" s="262"/>
      <c r="W1290" s="258">
        <f t="shared" si="399"/>
        <v>0</v>
      </c>
      <c r="X1290" s="45"/>
      <c r="Y1290" s="43"/>
      <c r="Z1290" s="43"/>
      <c r="AA1290" s="43"/>
      <c r="AB1290" s="43"/>
      <c r="AC1290" s="43"/>
    </row>
    <row r="1291" spans="1:29" ht="12.9" customHeight="1">
      <c r="A1291" s="272">
        <v>45821</v>
      </c>
      <c r="B1291" s="111" t="s">
        <v>151</v>
      </c>
      <c r="C1291" s="111" t="s">
        <v>3454</v>
      </c>
      <c r="D1291" s="111" t="s">
        <v>3464</v>
      </c>
      <c r="E1291" s="111"/>
      <c r="F1291" s="111">
        <v>1</v>
      </c>
      <c r="G1291" s="111"/>
      <c r="H1291" s="111">
        <v>21</v>
      </c>
      <c r="I1291" s="116">
        <v>1540</v>
      </c>
      <c r="J1291" s="118"/>
      <c r="K1291" s="33"/>
      <c r="L1291" s="44">
        <f t="shared" si="396"/>
        <v>1</v>
      </c>
      <c r="M1291" s="33" t="str">
        <f t="shared" si="397"/>
        <v>45821Container q'ty</v>
      </c>
      <c r="N1291" s="33" t="str">
        <f t="shared" si="398"/>
        <v>45821bulk</v>
      </c>
      <c r="O1291" s="39">
        <v>160</v>
      </c>
      <c r="P1291" s="235" t="s">
        <v>201</v>
      </c>
      <c r="Q1291" s="168" t="s">
        <v>990</v>
      </c>
      <c r="R1291" s="169"/>
      <c r="S1291" s="39"/>
      <c r="T1291" s="119" t="s">
        <v>3255</v>
      </c>
      <c r="U1291" s="258"/>
      <c r="V1291" s="262"/>
      <c r="W1291" s="258">
        <f t="shared" si="399"/>
        <v>0</v>
      </c>
      <c r="X1291" s="45"/>
      <c r="Y1291" s="43"/>
      <c r="Z1291" s="43"/>
      <c r="AA1291" s="43"/>
      <c r="AB1291" s="43"/>
      <c r="AC1291" s="43"/>
    </row>
    <row r="1292" spans="1:29" ht="12.9" customHeight="1">
      <c r="A1292" s="272">
        <v>45821</v>
      </c>
      <c r="B1292" s="111" t="s">
        <v>383</v>
      </c>
      <c r="C1292" s="111" t="s">
        <v>3481</v>
      </c>
      <c r="D1292" s="275" t="s">
        <v>3482</v>
      </c>
      <c r="E1292" s="111"/>
      <c r="F1292" s="111">
        <v>1</v>
      </c>
      <c r="G1292" s="111"/>
      <c r="H1292" s="111">
        <v>12</v>
      </c>
      <c r="I1292" s="117">
        <v>350</v>
      </c>
      <c r="J1292" s="118"/>
      <c r="K1292" s="33"/>
      <c r="L1292" s="44">
        <f t="shared" si="396"/>
        <v>1</v>
      </c>
      <c r="M1292" s="33" t="str">
        <f t="shared" si="397"/>
        <v>45821Container q'ty</v>
      </c>
      <c r="N1292" s="33" t="str">
        <f t="shared" si="398"/>
        <v>45821bulk</v>
      </c>
      <c r="O1292" s="39">
        <v>240</v>
      </c>
      <c r="P1292" s="235" t="s">
        <v>201</v>
      </c>
      <c r="Q1292" s="168" t="s">
        <v>622</v>
      </c>
      <c r="R1292" s="169"/>
      <c r="S1292" s="39"/>
      <c r="T1292" s="119" t="s">
        <v>3480</v>
      </c>
      <c r="U1292" s="258">
        <v>3690</v>
      </c>
      <c r="V1292" s="262">
        <v>450</v>
      </c>
      <c r="W1292" s="258">
        <f t="shared" si="399"/>
        <v>8.1999999999999993</v>
      </c>
      <c r="X1292" s="45"/>
      <c r="Y1292" s="43"/>
      <c r="Z1292" s="43"/>
      <c r="AA1292" s="43"/>
      <c r="AB1292" s="43"/>
      <c r="AC1292" s="43"/>
    </row>
    <row r="1293" spans="1:29" ht="12.9" customHeight="1">
      <c r="A1293" s="272">
        <v>45821</v>
      </c>
      <c r="B1293" s="111" t="s">
        <v>383</v>
      </c>
      <c r="C1293" s="111" t="s">
        <v>3481</v>
      </c>
      <c r="D1293" s="275" t="s">
        <v>3482</v>
      </c>
      <c r="E1293" s="111"/>
      <c r="F1293" s="151"/>
      <c r="G1293" s="111"/>
      <c r="H1293" s="111">
        <v>4</v>
      </c>
      <c r="I1293" s="117">
        <v>100</v>
      </c>
      <c r="J1293" s="118"/>
      <c r="K1293" s="33"/>
      <c r="L1293" s="44">
        <f t="shared" si="396"/>
        <v>0</v>
      </c>
      <c r="M1293" s="33" t="str">
        <f t="shared" si="397"/>
        <v>45821Container q'ty</v>
      </c>
      <c r="N1293" s="33" t="str">
        <f t="shared" si="398"/>
        <v>45821bulk</v>
      </c>
      <c r="O1293" s="39">
        <v>240</v>
      </c>
      <c r="P1293" s="235" t="s">
        <v>201</v>
      </c>
      <c r="Q1293" s="168" t="s">
        <v>623</v>
      </c>
      <c r="R1293" s="169"/>
      <c r="S1293" s="39"/>
      <c r="T1293" s="119" t="s">
        <v>3480</v>
      </c>
      <c r="U1293" s="258"/>
      <c r="V1293" s="262"/>
      <c r="W1293" s="258">
        <f t="shared" si="399"/>
        <v>0</v>
      </c>
      <c r="X1293" s="45"/>
      <c r="Y1293" s="43"/>
      <c r="Z1293" s="43"/>
      <c r="AA1293" s="43"/>
      <c r="AB1293" s="43"/>
      <c r="AC1293" s="43"/>
    </row>
    <row r="1294" spans="1:29" ht="12.9" customHeight="1">
      <c r="A1294" s="272">
        <v>45821</v>
      </c>
      <c r="B1294" s="111" t="s">
        <v>242</v>
      </c>
      <c r="C1294" s="111" t="s">
        <v>402</v>
      </c>
      <c r="D1294" s="111"/>
      <c r="E1294" s="111"/>
      <c r="F1294" s="111"/>
      <c r="G1294" s="111">
        <v>1</v>
      </c>
      <c r="H1294" s="111">
        <v>3</v>
      </c>
      <c r="I1294" s="184"/>
      <c r="J1294" s="118">
        <v>3</v>
      </c>
      <c r="K1294" s="33"/>
      <c r="L1294" s="44">
        <f t="shared" ref="L1294:L1307" si="400">SUM(E1294:F1294)</f>
        <v>0</v>
      </c>
      <c r="M1294" s="33" t="str">
        <f t="shared" si="393"/>
        <v>45821Container q'ty</v>
      </c>
      <c r="N1294" s="33" t="str">
        <f t="shared" si="394"/>
        <v xml:space="preserve">45821Pallet </v>
      </c>
      <c r="O1294" s="39">
        <v>5</v>
      </c>
      <c r="P1294" s="33" t="s">
        <v>202</v>
      </c>
      <c r="Q1294" s="168" t="s">
        <v>406</v>
      </c>
      <c r="R1294" s="169"/>
      <c r="S1294" s="39"/>
      <c r="T1294" s="119" t="s">
        <v>3472</v>
      </c>
      <c r="U1294" s="258"/>
      <c r="V1294" s="262"/>
      <c r="W1294" s="258">
        <f t="shared" si="395"/>
        <v>0</v>
      </c>
      <c r="X1294" s="45" t="s">
        <v>3473</v>
      </c>
      <c r="Y1294" s="43"/>
      <c r="Z1294" s="43"/>
      <c r="AA1294" s="43"/>
      <c r="AB1294" s="43"/>
      <c r="AC1294" s="43"/>
    </row>
    <row r="1295" spans="1:29" ht="12.9" customHeight="1">
      <c r="A1295" s="272">
        <v>45824</v>
      </c>
      <c r="B1295" s="111" t="s">
        <v>32</v>
      </c>
      <c r="C1295" s="111" t="s">
        <v>3485</v>
      </c>
      <c r="D1295" s="111" t="s">
        <v>3422</v>
      </c>
      <c r="E1295" s="111"/>
      <c r="F1295" s="111">
        <v>1</v>
      </c>
      <c r="G1295" s="111"/>
      <c r="H1295" s="111">
        <v>8</v>
      </c>
      <c r="I1295" s="116">
        <v>8</v>
      </c>
      <c r="J1295" s="118"/>
      <c r="K1295" s="33"/>
      <c r="L1295" s="44">
        <f t="shared" si="400"/>
        <v>1</v>
      </c>
      <c r="M1295" s="33" t="str">
        <f t="shared" ref="M1295:M1302" si="401">A1295&amp;$O$1</f>
        <v>45824Container q'ty</v>
      </c>
      <c r="N1295" s="33" t="str">
        <f t="shared" ref="N1295:N1302" si="402">A1295&amp;P1295</f>
        <v xml:space="preserve">45824Pallet </v>
      </c>
      <c r="O1295" s="39">
        <v>20</v>
      </c>
      <c r="P1295" s="33" t="s">
        <v>202</v>
      </c>
      <c r="Q1295" s="168" t="s">
        <v>3423</v>
      </c>
      <c r="R1295" s="169"/>
      <c r="S1295" s="39"/>
      <c r="T1295" s="119" t="s">
        <v>3426</v>
      </c>
      <c r="U1295" s="258"/>
      <c r="V1295" s="262"/>
      <c r="W1295" s="258">
        <f t="shared" ref="W1295:W1313" si="403">IFERROR(U1295/V1295,0)</f>
        <v>0</v>
      </c>
      <c r="X1295" s="45"/>
      <c r="Y1295" s="43"/>
      <c r="Z1295" s="43"/>
      <c r="AA1295" s="43"/>
      <c r="AB1295" s="43"/>
      <c r="AC1295" s="43"/>
    </row>
    <row r="1296" spans="1:29" ht="12.9" customHeight="1">
      <c r="A1296" s="272">
        <v>45824</v>
      </c>
      <c r="B1296" s="111" t="s">
        <v>32</v>
      </c>
      <c r="C1296" s="111" t="s">
        <v>3485</v>
      </c>
      <c r="D1296" s="111" t="s">
        <v>3422</v>
      </c>
      <c r="E1296" s="111"/>
      <c r="F1296" s="151"/>
      <c r="G1296" s="111"/>
      <c r="H1296" s="111">
        <v>2</v>
      </c>
      <c r="I1296" s="116">
        <v>2</v>
      </c>
      <c r="J1296" s="118"/>
      <c r="K1296" s="33"/>
      <c r="L1296" s="44">
        <f t="shared" si="400"/>
        <v>0</v>
      </c>
      <c r="M1296" s="33" t="str">
        <f t="shared" si="401"/>
        <v>45824Container q'ty</v>
      </c>
      <c r="N1296" s="33" t="str">
        <f t="shared" si="402"/>
        <v xml:space="preserve">45824Pallet </v>
      </c>
      <c r="O1296" s="39"/>
      <c r="P1296" s="33" t="s">
        <v>202</v>
      </c>
      <c r="Q1296" s="168" t="s">
        <v>3424</v>
      </c>
      <c r="R1296" s="169"/>
      <c r="S1296" s="39"/>
      <c r="T1296" s="119" t="s">
        <v>3426</v>
      </c>
      <c r="U1296" s="258"/>
      <c r="V1296" s="262"/>
      <c r="W1296" s="258">
        <f t="shared" si="403"/>
        <v>0</v>
      </c>
      <c r="X1296" s="45"/>
      <c r="Y1296" s="43"/>
      <c r="Z1296" s="43"/>
      <c r="AA1296" s="43"/>
      <c r="AB1296" s="43"/>
      <c r="AC1296" s="43"/>
    </row>
    <row r="1297" spans="1:29" ht="12.9" customHeight="1">
      <c r="A1297" s="272">
        <v>45824</v>
      </c>
      <c r="B1297" s="111" t="s">
        <v>32</v>
      </c>
      <c r="C1297" s="111" t="s">
        <v>3485</v>
      </c>
      <c r="D1297" s="111" t="s">
        <v>3422</v>
      </c>
      <c r="E1297" s="111"/>
      <c r="F1297" s="151"/>
      <c r="G1297" s="111"/>
      <c r="H1297" s="111">
        <v>10</v>
      </c>
      <c r="I1297" s="116">
        <v>355</v>
      </c>
      <c r="J1297" s="118"/>
      <c r="K1297" s="33"/>
      <c r="L1297" s="44">
        <f t="shared" si="400"/>
        <v>0</v>
      </c>
      <c r="M1297" s="33" t="str">
        <f t="shared" si="401"/>
        <v>45824Container q'ty</v>
      </c>
      <c r="N1297" s="33" t="str">
        <f t="shared" si="402"/>
        <v xml:space="preserve">45824Pallet </v>
      </c>
      <c r="O1297" s="39"/>
      <c r="P1297" s="33" t="s">
        <v>202</v>
      </c>
      <c r="Q1297" s="168" t="s">
        <v>3425</v>
      </c>
      <c r="R1297" s="169"/>
      <c r="S1297" s="39"/>
      <c r="T1297" s="119" t="s">
        <v>3426</v>
      </c>
      <c r="U1297" s="258"/>
      <c r="V1297" s="262"/>
      <c r="W1297" s="258">
        <f t="shared" si="403"/>
        <v>0</v>
      </c>
      <c r="X1297" s="45"/>
      <c r="Y1297" s="43"/>
      <c r="Z1297" s="43"/>
      <c r="AA1297" s="43"/>
      <c r="AB1297" s="43"/>
      <c r="AC1297" s="43"/>
    </row>
    <row r="1298" spans="1:29" ht="12.9" customHeight="1">
      <c r="A1298" s="272">
        <v>45824</v>
      </c>
      <c r="B1298" s="111" t="s">
        <v>32</v>
      </c>
      <c r="C1298" s="111" t="s">
        <v>3486</v>
      </c>
      <c r="D1298" s="111" t="s">
        <v>3397</v>
      </c>
      <c r="E1298" s="111">
        <v>1</v>
      </c>
      <c r="F1298" s="111"/>
      <c r="G1298" s="111"/>
      <c r="H1298" s="111">
        <v>10</v>
      </c>
      <c r="I1298" s="116">
        <v>10</v>
      </c>
      <c r="J1298" s="118"/>
      <c r="K1298" s="33"/>
      <c r="L1298" s="44">
        <f t="shared" si="400"/>
        <v>1</v>
      </c>
      <c r="M1298" s="33" t="str">
        <f t="shared" si="401"/>
        <v>45824Container q'ty</v>
      </c>
      <c r="N1298" s="33" t="str">
        <f t="shared" si="402"/>
        <v xml:space="preserve">45824Pallet </v>
      </c>
      <c r="O1298" s="39">
        <v>40</v>
      </c>
      <c r="P1298" s="33" t="s">
        <v>202</v>
      </c>
      <c r="Q1298" s="168" t="s">
        <v>3393</v>
      </c>
      <c r="R1298" s="169"/>
      <c r="S1298" s="39"/>
      <c r="T1298" s="119" t="s">
        <v>3421</v>
      </c>
      <c r="U1298" s="258"/>
      <c r="V1298" s="262"/>
      <c r="W1298" s="258">
        <f t="shared" si="403"/>
        <v>0</v>
      </c>
      <c r="X1298" s="45"/>
      <c r="Y1298" s="43"/>
      <c r="Z1298" s="43"/>
      <c r="AA1298" s="43"/>
      <c r="AB1298" s="43"/>
      <c r="AC1298" s="43"/>
    </row>
    <row r="1299" spans="1:29" ht="12.9" customHeight="1">
      <c r="A1299" s="272">
        <v>45824</v>
      </c>
      <c r="B1299" s="111" t="s">
        <v>32</v>
      </c>
      <c r="C1299" s="111" t="s">
        <v>3486</v>
      </c>
      <c r="D1299" s="111" t="s">
        <v>3398</v>
      </c>
      <c r="E1299" s="151"/>
      <c r="F1299" s="111"/>
      <c r="G1299" s="111"/>
      <c r="H1299" s="111">
        <v>10</v>
      </c>
      <c r="I1299" s="116">
        <v>10</v>
      </c>
      <c r="J1299" s="118"/>
      <c r="K1299" s="33"/>
      <c r="L1299" s="44">
        <f t="shared" si="400"/>
        <v>0</v>
      </c>
      <c r="M1299" s="33" t="str">
        <f t="shared" si="401"/>
        <v>45824Container q'ty</v>
      </c>
      <c r="N1299" s="33" t="str">
        <f t="shared" si="402"/>
        <v xml:space="preserve">45824Pallet </v>
      </c>
      <c r="O1299" s="39"/>
      <c r="P1299" s="33" t="s">
        <v>202</v>
      </c>
      <c r="Q1299" s="168" t="s">
        <v>3399</v>
      </c>
      <c r="R1299" s="169"/>
      <c r="S1299" s="39"/>
      <c r="T1299" s="119" t="s">
        <v>3421</v>
      </c>
      <c r="U1299" s="258"/>
      <c r="V1299" s="262"/>
      <c r="W1299" s="258">
        <f t="shared" si="403"/>
        <v>0</v>
      </c>
      <c r="X1299" s="45"/>
      <c r="Y1299" s="43"/>
      <c r="Z1299" s="43"/>
      <c r="AA1299" s="43"/>
      <c r="AB1299" s="43"/>
      <c r="AC1299" s="43"/>
    </row>
    <row r="1300" spans="1:29" ht="12.9" customHeight="1">
      <c r="A1300" s="272">
        <v>45824</v>
      </c>
      <c r="B1300" s="111" t="s">
        <v>242</v>
      </c>
      <c r="C1300" s="111" t="s">
        <v>402</v>
      </c>
      <c r="D1300" s="111"/>
      <c r="E1300" s="111"/>
      <c r="F1300" s="111"/>
      <c r="G1300" s="111">
        <v>1</v>
      </c>
      <c r="H1300" s="111">
        <v>5</v>
      </c>
      <c r="I1300" s="184"/>
      <c r="J1300" s="118">
        <v>5</v>
      </c>
      <c r="K1300" s="33"/>
      <c r="L1300" s="44">
        <f t="shared" si="400"/>
        <v>0</v>
      </c>
      <c r="M1300" s="33" t="str">
        <f>A1300&amp;$O$1</f>
        <v>45824Container q'ty</v>
      </c>
      <c r="N1300" s="33" t="str">
        <f>A1300&amp;P1300</f>
        <v xml:space="preserve">45824Pallet </v>
      </c>
      <c r="O1300" s="39">
        <v>5</v>
      </c>
      <c r="P1300" s="33" t="s">
        <v>202</v>
      </c>
      <c r="Q1300" s="168" t="s">
        <v>406</v>
      </c>
      <c r="R1300" s="169"/>
      <c r="S1300" s="39"/>
      <c r="T1300" s="119" t="s">
        <v>3483</v>
      </c>
      <c r="U1300" s="258"/>
      <c r="V1300" s="262"/>
      <c r="W1300" s="258">
        <f t="shared" si="403"/>
        <v>0</v>
      </c>
      <c r="X1300" s="45" t="s">
        <v>3484</v>
      </c>
      <c r="Y1300" s="43"/>
      <c r="Z1300" s="43"/>
      <c r="AA1300" s="43"/>
      <c r="AB1300" s="43"/>
      <c r="AC1300" s="43"/>
    </row>
    <row r="1301" spans="1:29" ht="12.9" customHeight="1">
      <c r="A1301" s="272">
        <v>45825</v>
      </c>
      <c r="B1301" s="111" t="s">
        <v>32</v>
      </c>
      <c r="C1301" s="111" t="s">
        <v>3488</v>
      </c>
      <c r="D1301" s="111" t="s">
        <v>3427</v>
      </c>
      <c r="E1301" s="111">
        <v>1</v>
      </c>
      <c r="F1301" s="111"/>
      <c r="G1301" s="111"/>
      <c r="H1301" s="111">
        <v>28</v>
      </c>
      <c r="I1301" s="116">
        <v>2016</v>
      </c>
      <c r="J1301" s="118"/>
      <c r="K1301" s="33"/>
      <c r="L1301" s="44">
        <f t="shared" si="400"/>
        <v>1</v>
      </c>
      <c r="M1301" s="33" t="str">
        <f t="shared" si="401"/>
        <v>45825Container q'ty</v>
      </c>
      <c r="N1301" s="33" t="str">
        <f t="shared" si="402"/>
        <v>45825bulk</v>
      </c>
      <c r="O1301" s="39">
        <v>180</v>
      </c>
      <c r="P1301" s="235" t="s">
        <v>201</v>
      </c>
      <c r="Q1301" s="168" t="s">
        <v>3429</v>
      </c>
      <c r="R1301" s="169"/>
      <c r="S1301" s="39"/>
      <c r="T1301" s="119" t="s">
        <v>3487</v>
      </c>
      <c r="U1301" s="258">
        <v>13910.4</v>
      </c>
      <c r="V1301" s="262">
        <v>2016</v>
      </c>
      <c r="W1301" s="258">
        <f t="shared" si="403"/>
        <v>6.8999999999999995</v>
      </c>
      <c r="X1301" s="45"/>
      <c r="Y1301" s="43"/>
      <c r="Z1301" s="43"/>
      <c r="AA1301" s="43"/>
      <c r="AB1301" s="43"/>
      <c r="AC1301" s="43"/>
    </row>
    <row r="1302" spans="1:29" ht="12.9" customHeight="1">
      <c r="A1302" s="272">
        <v>45825</v>
      </c>
      <c r="B1302" s="111" t="s">
        <v>32</v>
      </c>
      <c r="C1302" s="111" t="s">
        <v>3490</v>
      </c>
      <c r="D1302" s="111" t="s">
        <v>3428</v>
      </c>
      <c r="E1302" s="111"/>
      <c r="F1302" s="111">
        <v>1</v>
      </c>
      <c r="G1302" s="111"/>
      <c r="H1302" s="111">
        <v>10</v>
      </c>
      <c r="I1302" s="116">
        <v>10</v>
      </c>
      <c r="J1302" s="118"/>
      <c r="K1302" s="33"/>
      <c r="L1302" s="44">
        <f t="shared" si="400"/>
        <v>1</v>
      </c>
      <c r="M1302" s="33" t="str">
        <f t="shared" si="401"/>
        <v>45825Container q'ty</v>
      </c>
      <c r="N1302" s="33" t="str">
        <f t="shared" si="402"/>
        <v xml:space="preserve">45825Pallet </v>
      </c>
      <c r="O1302" s="39">
        <v>20</v>
      </c>
      <c r="P1302" s="33" t="s">
        <v>202</v>
      </c>
      <c r="Q1302" s="168" t="s">
        <v>3430</v>
      </c>
      <c r="R1302" s="169"/>
      <c r="S1302" s="39"/>
      <c r="T1302" s="119" t="s">
        <v>3489</v>
      </c>
      <c r="U1302" s="258"/>
      <c r="V1302" s="262"/>
      <c r="W1302" s="258">
        <f t="shared" si="403"/>
        <v>0</v>
      </c>
      <c r="X1302" s="45"/>
      <c r="Y1302" s="43"/>
      <c r="Z1302" s="43"/>
      <c r="AA1302" s="43"/>
      <c r="AB1302" s="43"/>
      <c r="AC1302" s="43"/>
    </row>
    <row r="1303" spans="1:29" ht="12.9" customHeight="1">
      <c r="A1303" s="272">
        <v>45825</v>
      </c>
      <c r="B1303" s="111" t="s">
        <v>383</v>
      </c>
      <c r="C1303" s="111" t="s">
        <v>3505</v>
      </c>
      <c r="D1303" s="275" t="s">
        <v>3506</v>
      </c>
      <c r="E1303" s="111"/>
      <c r="F1303" s="111">
        <v>1</v>
      </c>
      <c r="G1303" s="111"/>
      <c r="H1303" s="111">
        <v>6</v>
      </c>
      <c r="I1303" s="117">
        <v>500</v>
      </c>
      <c r="J1303" s="118"/>
      <c r="K1303" s="33"/>
      <c r="L1303" s="44">
        <f t="shared" si="400"/>
        <v>1</v>
      </c>
      <c r="M1303" s="33" t="str">
        <f>A1303&amp;$O$1</f>
        <v>45825Container q'ty</v>
      </c>
      <c r="N1303" s="33" t="str">
        <f>A1303&amp;P1303</f>
        <v>45825bulk</v>
      </c>
      <c r="O1303" s="39">
        <v>240</v>
      </c>
      <c r="P1303" s="235" t="s">
        <v>201</v>
      </c>
      <c r="Q1303" s="168" t="s">
        <v>384</v>
      </c>
      <c r="R1303" s="169"/>
      <c r="S1303" s="39"/>
      <c r="T1303" s="119" t="s">
        <v>3504</v>
      </c>
      <c r="U1303" s="258">
        <v>23824</v>
      </c>
      <c r="V1303" s="262">
        <v>1740</v>
      </c>
      <c r="W1303" s="258">
        <f t="shared" si="403"/>
        <v>13.691954022988506</v>
      </c>
      <c r="X1303" s="45"/>
      <c r="Y1303" s="43"/>
      <c r="Z1303" s="43"/>
      <c r="AA1303" s="43"/>
      <c r="AB1303" s="43"/>
      <c r="AC1303" s="43"/>
    </row>
    <row r="1304" spans="1:29" ht="12.9" customHeight="1">
      <c r="A1304" s="272">
        <v>45825</v>
      </c>
      <c r="B1304" s="111" t="s">
        <v>383</v>
      </c>
      <c r="C1304" s="111" t="s">
        <v>3505</v>
      </c>
      <c r="D1304" s="275" t="s">
        <v>3506</v>
      </c>
      <c r="E1304" s="111"/>
      <c r="F1304" s="151"/>
      <c r="G1304" s="111"/>
      <c r="H1304" s="111">
        <v>10</v>
      </c>
      <c r="I1304" s="117">
        <v>800</v>
      </c>
      <c r="J1304" s="118"/>
      <c r="K1304" s="33"/>
      <c r="L1304" s="44">
        <f t="shared" si="400"/>
        <v>0</v>
      </c>
      <c r="M1304" s="33" t="str">
        <f>A1304&amp;$O$1</f>
        <v>45825Container q'ty</v>
      </c>
      <c r="N1304" s="33" t="str">
        <f>A1304&amp;P1304</f>
        <v>45825bulk</v>
      </c>
      <c r="O1304" s="39">
        <v>240</v>
      </c>
      <c r="P1304" s="235" t="s">
        <v>201</v>
      </c>
      <c r="Q1304" s="168" t="s">
        <v>385</v>
      </c>
      <c r="R1304" s="169"/>
      <c r="S1304" s="39"/>
      <c r="T1304" s="119" t="s">
        <v>3504</v>
      </c>
      <c r="U1304" s="258"/>
      <c r="V1304" s="262"/>
      <c r="W1304" s="258">
        <f t="shared" si="403"/>
        <v>0</v>
      </c>
      <c r="X1304" s="45"/>
      <c r="Y1304" s="43"/>
      <c r="Z1304" s="43"/>
      <c r="AA1304" s="43"/>
      <c r="AB1304" s="43"/>
      <c r="AC1304" s="43"/>
    </row>
    <row r="1305" spans="1:29" ht="12.9" customHeight="1">
      <c r="A1305" s="272">
        <v>45825</v>
      </c>
      <c r="B1305" s="111" t="s">
        <v>383</v>
      </c>
      <c r="C1305" s="111" t="s">
        <v>3505</v>
      </c>
      <c r="D1305" s="275" t="s">
        <v>3506</v>
      </c>
      <c r="E1305" s="111"/>
      <c r="F1305" s="151"/>
      <c r="G1305" s="111"/>
      <c r="H1305" s="111">
        <v>3</v>
      </c>
      <c r="I1305" s="117">
        <v>200</v>
      </c>
      <c r="J1305" s="118"/>
      <c r="K1305" s="33"/>
      <c r="L1305" s="44">
        <f t="shared" si="400"/>
        <v>0</v>
      </c>
      <c r="M1305" s="33" t="str">
        <f>A1305&amp;$O$1</f>
        <v>45825Container q'ty</v>
      </c>
      <c r="N1305" s="33" t="str">
        <f>A1305&amp;P1305</f>
        <v>45825bulk</v>
      </c>
      <c r="O1305" s="39">
        <v>240</v>
      </c>
      <c r="P1305" s="235" t="s">
        <v>201</v>
      </c>
      <c r="Q1305" s="168" t="s">
        <v>386</v>
      </c>
      <c r="R1305" s="169"/>
      <c r="S1305" s="39"/>
      <c r="T1305" s="119" t="s">
        <v>3504</v>
      </c>
      <c r="U1305" s="258"/>
      <c r="V1305" s="262"/>
      <c r="W1305" s="258">
        <f t="shared" si="403"/>
        <v>0</v>
      </c>
      <c r="X1305" s="45"/>
      <c r="Y1305" s="43"/>
      <c r="Z1305" s="43"/>
      <c r="AA1305" s="43"/>
      <c r="AB1305" s="43"/>
      <c r="AC1305" s="43"/>
    </row>
    <row r="1306" spans="1:29" ht="12.9" customHeight="1">
      <c r="A1306" s="272">
        <v>45825</v>
      </c>
      <c r="B1306" s="111" t="s">
        <v>383</v>
      </c>
      <c r="C1306" s="111" t="s">
        <v>3505</v>
      </c>
      <c r="D1306" s="275" t="s">
        <v>3506</v>
      </c>
      <c r="E1306" s="111"/>
      <c r="F1306" s="151"/>
      <c r="G1306" s="111"/>
      <c r="H1306" s="111">
        <v>3</v>
      </c>
      <c r="I1306" s="117">
        <v>200</v>
      </c>
      <c r="J1306" s="118"/>
      <c r="K1306" s="33"/>
      <c r="L1306" s="44">
        <f t="shared" si="400"/>
        <v>0</v>
      </c>
      <c r="M1306" s="33" t="str">
        <f>A1306&amp;$O$1</f>
        <v>45825Container q'ty</v>
      </c>
      <c r="N1306" s="33" t="str">
        <f>A1306&amp;P1306</f>
        <v>45825bulk</v>
      </c>
      <c r="O1306" s="39">
        <v>240</v>
      </c>
      <c r="P1306" s="235" t="s">
        <v>201</v>
      </c>
      <c r="Q1306" s="168" t="s">
        <v>387</v>
      </c>
      <c r="R1306" s="169"/>
      <c r="S1306" s="39"/>
      <c r="T1306" s="119" t="s">
        <v>3504</v>
      </c>
      <c r="U1306" s="258"/>
      <c r="V1306" s="262"/>
      <c r="W1306" s="258">
        <f t="shared" si="403"/>
        <v>0</v>
      </c>
      <c r="X1306" s="45"/>
      <c r="Y1306" s="43"/>
      <c r="Z1306" s="43"/>
      <c r="AA1306" s="43"/>
      <c r="AB1306" s="43"/>
      <c r="AC1306" s="43"/>
    </row>
    <row r="1307" spans="1:29" ht="12.9" customHeight="1">
      <c r="A1307" s="272">
        <v>45825</v>
      </c>
      <c r="B1307" s="111" t="s">
        <v>383</v>
      </c>
      <c r="C1307" s="111" t="s">
        <v>3505</v>
      </c>
      <c r="D1307" s="275" t="s">
        <v>3506</v>
      </c>
      <c r="E1307" s="111"/>
      <c r="F1307" s="151"/>
      <c r="G1307" s="111"/>
      <c r="H1307" s="111">
        <v>0</v>
      </c>
      <c r="I1307" s="117">
        <v>40</v>
      </c>
      <c r="J1307" s="118"/>
      <c r="K1307" s="33"/>
      <c r="L1307" s="44">
        <f t="shared" si="400"/>
        <v>0</v>
      </c>
      <c r="M1307" s="33" t="str">
        <f>A1307&amp;$O$1</f>
        <v>45825Container q'ty</v>
      </c>
      <c r="N1307" s="33" t="str">
        <f>A1307&amp;P1307</f>
        <v>45825bulk</v>
      </c>
      <c r="O1307" s="39">
        <v>240</v>
      </c>
      <c r="P1307" s="235" t="s">
        <v>201</v>
      </c>
      <c r="Q1307" s="168" t="s">
        <v>2093</v>
      </c>
      <c r="R1307" s="169"/>
      <c r="S1307" s="39"/>
      <c r="T1307" s="119" t="s">
        <v>3504</v>
      </c>
      <c r="U1307" s="258"/>
      <c r="V1307" s="262"/>
      <c r="W1307" s="258">
        <f t="shared" si="403"/>
        <v>0</v>
      </c>
      <c r="X1307" s="45"/>
      <c r="Y1307" s="43"/>
      <c r="Z1307" s="43"/>
      <c r="AA1307" s="43"/>
      <c r="AB1307" s="43"/>
      <c r="AC1307" s="43"/>
    </row>
    <row r="1308" spans="1:29" ht="12.9" customHeight="1">
      <c r="A1308" s="272">
        <v>45826</v>
      </c>
      <c r="B1308" s="111" t="s">
        <v>151</v>
      </c>
      <c r="C1308" s="111" t="s">
        <v>3491</v>
      </c>
      <c r="D1308" s="111" t="s">
        <v>3492</v>
      </c>
      <c r="E1308" s="111"/>
      <c r="F1308" s="111">
        <v>1</v>
      </c>
      <c r="G1308" s="111"/>
      <c r="H1308" s="111">
        <v>17</v>
      </c>
      <c r="I1308" s="116">
        <v>1175</v>
      </c>
      <c r="J1308" s="118"/>
      <c r="K1308" s="33"/>
      <c r="L1308" s="44">
        <v>1</v>
      </c>
      <c r="M1308" s="33" t="str">
        <f t="shared" ref="M1308:M1313" si="404">A1308&amp;$O$1</f>
        <v>45826Container q'ty</v>
      </c>
      <c r="N1308" s="33" t="str">
        <f t="shared" ref="N1308:N1313" si="405">A1308&amp;P1308</f>
        <v>45826bulk</v>
      </c>
      <c r="O1308" s="39">
        <v>160</v>
      </c>
      <c r="P1308" s="235" t="s">
        <v>201</v>
      </c>
      <c r="Q1308" s="168" t="s">
        <v>1474</v>
      </c>
      <c r="R1308" s="169"/>
      <c r="S1308" s="39"/>
      <c r="T1308" s="119" t="s">
        <v>3477</v>
      </c>
      <c r="U1308" s="258">
        <v>19975</v>
      </c>
      <c r="V1308" s="262">
        <v>1175</v>
      </c>
      <c r="W1308" s="258">
        <f t="shared" si="403"/>
        <v>17</v>
      </c>
      <c r="X1308" s="45" t="s">
        <v>3478</v>
      </c>
      <c r="Y1308" s="43" t="s">
        <v>3479</v>
      </c>
      <c r="Z1308" s="43"/>
      <c r="AA1308" s="43"/>
      <c r="AB1308" s="43"/>
      <c r="AC1308" s="43"/>
    </row>
    <row r="1309" spans="1:29" ht="12.9" customHeight="1">
      <c r="A1309" s="272">
        <v>45826</v>
      </c>
      <c r="B1309" s="111" t="s">
        <v>151</v>
      </c>
      <c r="C1309" s="111" t="s">
        <v>3522</v>
      </c>
      <c r="D1309" s="111" t="s">
        <v>3523</v>
      </c>
      <c r="E1309" s="111"/>
      <c r="F1309" s="111">
        <v>1</v>
      </c>
      <c r="G1309" s="111"/>
      <c r="H1309" s="111">
        <v>18</v>
      </c>
      <c r="I1309" s="116">
        <v>1000</v>
      </c>
      <c r="J1309" s="118"/>
      <c r="K1309" s="33"/>
      <c r="L1309" s="44">
        <f t="shared" ref="L1309:L1314" si="406">SUM(E1309:F1309)</f>
        <v>1</v>
      </c>
      <c r="M1309" s="33" t="str">
        <f t="shared" si="404"/>
        <v>45826Container q'ty</v>
      </c>
      <c r="N1309" s="33" t="str">
        <f t="shared" si="405"/>
        <v>45826bulk</v>
      </c>
      <c r="O1309" s="39">
        <v>180</v>
      </c>
      <c r="P1309" s="235" t="s">
        <v>201</v>
      </c>
      <c r="Q1309" s="168" t="s">
        <v>3518</v>
      </c>
      <c r="R1309" s="169"/>
      <c r="S1309" s="39"/>
      <c r="T1309" s="119" t="s">
        <v>3517</v>
      </c>
      <c r="U1309" s="258">
        <v>21120</v>
      </c>
      <c r="V1309" s="262">
        <v>1000</v>
      </c>
      <c r="W1309" s="258">
        <f t="shared" si="403"/>
        <v>21.12</v>
      </c>
      <c r="X1309" s="45" t="s">
        <v>3519</v>
      </c>
      <c r="Y1309" s="43"/>
      <c r="Z1309" s="43"/>
      <c r="AA1309" s="43"/>
      <c r="AB1309" s="43"/>
      <c r="AC1309" s="43"/>
    </row>
    <row r="1310" spans="1:29" ht="12.9" customHeight="1">
      <c r="A1310" s="272">
        <v>45826</v>
      </c>
      <c r="B1310" s="111" t="s">
        <v>3493</v>
      </c>
      <c r="C1310" s="111" t="s">
        <v>3509</v>
      </c>
      <c r="D1310" s="111" t="s">
        <v>3510</v>
      </c>
      <c r="E1310" s="111">
        <v>1</v>
      </c>
      <c r="F1310" s="111"/>
      <c r="G1310" s="111"/>
      <c r="H1310" s="111">
        <v>40</v>
      </c>
      <c r="I1310" s="116"/>
      <c r="J1310" s="118">
        <v>86400</v>
      </c>
      <c r="K1310" s="33"/>
      <c r="L1310" s="44">
        <f t="shared" si="406"/>
        <v>1</v>
      </c>
      <c r="M1310" s="33" t="str">
        <f t="shared" si="404"/>
        <v>45826Container q'ty</v>
      </c>
      <c r="N1310" s="33" t="str">
        <f t="shared" si="405"/>
        <v xml:space="preserve">45826Pallet </v>
      </c>
      <c r="O1310" s="39">
        <v>40</v>
      </c>
      <c r="P1310" s="33" t="s">
        <v>202</v>
      </c>
      <c r="Q1310" s="168" t="s">
        <v>3507</v>
      </c>
      <c r="R1310" s="169"/>
      <c r="S1310" s="39"/>
      <c r="T1310" s="119" t="s">
        <v>3508</v>
      </c>
      <c r="U1310" s="258"/>
      <c r="V1310" s="262"/>
      <c r="W1310" s="258">
        <f t="shared" si="403"/>
        <v>0</v>
      </c>
      <c r="X1310" s="45"/>
      <c r="Y1310" s="43"/>
      <c r="Z1310" s="43"/>
      <c r="AA1310" s="43"/>
      <c r="AB1310" s="43"/>
      <c r="AC1310" s="43"/>
    </row>
    <row r="1311" spans="1:29" ht="12.9" customHeight="1">
      <c r="A1311" s="272">
        <v>45826</v>
      </c>
      <c r="B1311" s="111" t="s">
        <v>3653</v>
      </c>
      <c r="C1311" s="111" t="s">
        <v>3598</v>
      </c>
      <c r="D1311" s="111" t="s">
        <v>3610</v>
      </c>
      <c r="E1311" s="111"/>
      <c r="F1311" s="111">
        <v>1</v>
      </c>
      <c r="G1311" s="111"/>
      <c r="H1311" s="111">
        <v>20</v>
      </c>
      <c r="I1311" s="116">
        <v>20</v>
      </c>
      <c r="J1311" s="118"/>
      <c r="K1311" s="33"/>
      <c r="L1311" s="44">
        <f t="shared" si="406"/>
        <v>1</v>
      </c>
      <c r="M1311" s="33" t="str">
        <f t="shared" si="404"/>
        <v>45826Container q'ty</v>
      </c>
      <c r="N1311" s="33" t="str">
        <f t="shared" si="405"/>
        <v xml:space="preserve">45826Pallet </v>
      </c>
      <c r="O1311" s="39">
        <v>20</v>
      </c>
      <c r="P1311" s="33" t="s">
        <v>202</v>
      </c>
      <c r="Q1311" s="168" t="s">
        <v>786</v>
      </c>
      <c r="R1311" s="169"/>
      <c r="S1311" s="39"/>
      <c r="T1311" s="119" t="s">
        <v>3597</v>
      </c>
      <c r="U1311" s="258"/>
      <c r="V1311" s="262"/>
      <c r="W1311" s="258">
        <f t="shared" si="403"/>
        <v>0</v>
      </c>
      <c r="X1311" s="45" t="s">
        <v>3521</v>
      </c>
      <c r="Y1311" s="43"/>
      <c r="Z1311" s="43"/>
      <c r="AA1311" s="43"/>
      <c r="AB1311" s="43"/>
      <c r="AC1311" s="43"/>
    </row>
    <row r="1312" spans="1:29" ht="12.9" customHeight="1">
      <c r="A1312" s="272">
        <v>45826</v>
      </c>
      <c r="B1312" s="111" t="s">
        <v>3653</v>
      </c>
      <c r="C1312" s="111" t="s">
        <v>3599</v>
      </c>
      <c r="D1312" s="111" t="s">
        <v>3611</v>
      </c>
      <c r="E1312" s="111"/>
      <c r="F1312" s="111">
        <v>1</v>
      </c>
      <c r="G1312" s="111"/>
      <c r="H1312" s="111">
        <v>20</v>
      </c>
      <c r="I1312" s="116">
        <v>20</v>
      </c>
      <c r="J1312" s="118"/>
      <c r="K1312" s="33"/>
      <c r="L1312" s="44">
        <f t="shared" si="406"/>
        <v>1</v>
      </c>
      <c r="M1312" s="33" t="str">
        <f t="shared" si="404"/>
        <v>45826Container q'ty</v>
      </c>
      <c r="N1312" s="33" t="str">
        <f t="shared" si="405"/>
        <v xml:space="preserve">45826Pallet </v>
      </c>
      <c r="O1312" s="39">
        <v>20</v>
      </c>
      <c r="P1312" s="33" t="s">
        <v>202</v>
      </c>
      <c r="Q1312" s="168" t="s">
        <v>786</v>
      </c>
      <c r="R1312" s="169"/>
      <c r="S1312" s="39"/>
      <c r="T1312" s="119" t="s">
        <v>3597</v>
      </c>
      <c r="U1312" s="258"/>
      <c r="V1312" s="262"/>
      <c r="W1312" s="258">
        <f t="shared" si="403"/>
        <v>0</v>
      </c>
      <c r="X1312" s="45" t="s">
        <v>688</v>
      </c>
      <c r="Y1312" s="43"/>
      <c r="Z1312" s="43"/>
      <c r="AA1312" s="43"/>
      <c r="AB1312" s="43"/>
      <c r="AC1312" s="43"/>
    </row>
    <row r="1313" spans="1:29" ht="12.9" customHeight="1">
      <c r="A1313" s="272">
        <v>45826</v>
      </c>
      <c r="B1313" s="111" t="s">
        <v>3653</v>
      </c>
      <c r="C1313" s="111" t="s">
        <v>3600</v>
      </c>
      <c r="D1313" s="111" t="s">
        <v>3612</v>
      </c>
      <c r="E1313" s="111"/>
      <c r="F1313" s="111">
        <v>1</v>
      </c>
      <c r="G1313" s="111"/>
      <c r="H1313" s="111">
        <v>20</v>
      </c>
      <c r="I1313" s="116">
        <v>20</v>
      </c>
      <c r="J1313" s="118"/>
      <c r="K1313" s="33"/>
      <c r="L1313" s="44">
        <f t="shared" si="406"/>
        <v>1</v>
      </c>
      <c r="M1313" s="33" t="str">
        <f t="shared" si="404"/>
        <v>45826Container q'ty</v>
      </c>
      <c r="N1313" s="33" t="str">
        <f t="shared" si="405"/>
        <v xml:space="preserve">45826Pallet </v>
      </c>
      <c r="O1313" s="39">
        <v>20</v>
      </c>
      <c r="P1313" s="33" t="s">
        <v>202</v>
      </c>
      <c r="Q1313" s="168" t="s">
        <v>786</v>
      </c>
      <c r="R1313" s="169"/>
      <c r="S1313" s="39"/>
      <c r="T1313" s="119" t="s">
        <v>3597</v>
      </c>
      <c r="U1313" s="258"/>
      <c r="V1313" s="262"/>
      <c r="W1313" s="258">
        <f t="shared" si="403"/>
        <v>0</v>
      </c>
      <c r="X1313" s="45" t="s">
        <v>3520</v>
      </c>
      <c r="Y1313" s="43"/>
      <c r="Z1313" s="43"/>
      <c r="AA1313" s="43"/>
      <c r="AB1313" s="43"/>
      <c r="AC1313" s="43"/>
    </row>
    <row r="1314" spans="1:29" ht="12.9" customHeight="1">
      <c r="A1314" s="272">
        <v>45827</v>
      </c>
      <c r="B1314" s="111" t="s">
        <v>3653</v>
      </c>
      <c r="C1314" s="111" t="s">
        <v>3601</v>
      </c>
      <c r="D1314" s="111" t="s">
        <v>3613</v>
      </c>
      <c r="E1314" s="111"/>
      <c r="F1314" s="111">
        <v>1</v>
      </c>
      <c r="G1314" s="111"/>
      <c r="H1314" s="111">
        <v>20</v>
      </c>
      <c r="I1314" s="116">
        <v>20</v>
      </c>
      <c r="J1314" s="118"/>
      <c r="K1314" s="33"/>
      <c r="L1314" s="44">
        <f t="shared" si="406"/>
        <v>1</v>
      </c>
      <c r="M1314" s="33" t="str">
        <f>A1314&amp;$O$1</f>
        <v>45827Container q'ty</v>
      </c>
      <c r="N1314" s="33" t="str">
        <f>A1314&amp;P1314</f>
        <v xml:space="preserve">45827Pallet </v>
      </c>
      <c r="O1314" s="39">
        <v>20</v>
      </c>
      <c r="P1314" s="33" t="s">
        <v>202</v>
      </c>
      <c r="Q1314" s="168" t="s">
        <v>786</v>
      </c>
      <c r="R1314" s="169"/>
      <c r="S1314" s="39"/>
      <c r="T1314" s="119" t="s">
        <v>3597</v>
      </c>
      <c r="U1314" s="258"/>
      <c r="V1314" s="262"/>
      <c r="W1314" s="258">
        <f t="shared" ref="W1314:W1322" si="407">IFERROR(U1314/V1314,0)</f>
        <v>0</v>
      </c>
      <c r="X1314" s="45" t="s">
        <v>3622</v>
      </c>
      <c r="Y1314" s="43"/>
      <c r="Z1314" s="43"/>
      <c r="AA1314" s="43"/>
      <c r="AB1314" s="43"/>
      <c r="AC1314" s="43"/>
    </row>
    <row r="1315" spans="1:29" ht="12.9" customHeight="1">
      <c r="A1315" s="272">
        <v>45827</v>
      </c>
      <c r="B1315" s="111" t="s">
        <v>3653</v>
      </c>
      <c r="C1315" s="111" t="s">
        <v>3602</v>
      </c>
      <c r="D1315" s="111" t="s">
        <v>3614</v>
      </c>
      <c r="E1315" s="111"/>
      <c r="F1315" s="111">
        <v>1</v>
      </c>
      <c r="G1315" s="111"/>
      <c r="H1315" s="111">
        <v>20</v>
      </c>
      <c r="I1315" s="116">
        <v>20</v>
      </c>
      <c r="J1315" s="118"/>
      <c r="K1315" s="33"/>
      <c r="L1315" s="44">
        <f t="shared" ref="L1315:L1322" si="408">SUM(E1315:F1315)</f>
        <v>1</v>
      </c>
      <c r="M1315" s="33" t="str">
        <f t="shared" ref="M1315:M1322" si="409">A1315&amp;$O$1</f>
        <v>45827Container q'ty</v>
      </c>
      <c r="N1315" s="33" t="str">
        <f t="shared" ref="N1315:N1322" si="410">A1315&amp;P1315</f>
        <v xml:space="preserve">45827Pallet </v>
      </c>
      <c r="O1315" s="39">
        <v>20</v>
      </c>
      <c r="P1315" s="33" t="s">
        <v>202</v>
      </c>
      <c r="Q1315" s="168" t="s">
        <v>786</v>
      </c>
      <c r="R1315" s="169"/>
      <c r="S1315" s="39"/>
      <c r="T1315" s="119" t="s">
        <v>3597</v>
      </c>
      <c r="U1315" s="258"/>
      <c r="V1315" s="262"/>
      <c r="W1315" s="258">
        <f t="shared" si="407"/>
        <v>0</v>
      </c>
      <c r="X1315" s="45" t="s">
        <v>3623</v>
      </c>
      <c r="Y1315" s="43"/>
      <c r="Z1315" s="43"/>
      <c r="AA1315" s="43"/>
      <c r="AB1315" s="43"/>
      <c r="AC1315" s="43"/>
    </row>
    <row r="1316" spans="1:29" ht="12.9" customHeight="1">
      <c r="A1316" s="272">
        <v>45827</v>
      </c>
      <c r="B1316" s="111" t="s">
        <v>3653</v>
      </c>
      <c r="C1316" s="111" t="s">
        <v>3603</v>
      </c>
      <c r="D1316" s="111" t="s">
        <v>3615</v>
      </c>
      <c r="E1316" s="111"/>
      <c r="F1316" s="111">
        <v>1</v>
      </c>
      <c r="G1316" s="111"/>
      <c r="H1316" s="111">
        <v>20</v>
      </c>
      <c r="I1316" s="116">
        <v>20</v>
      </c>
      <c r="J1316" s="118"/>
      <c r="K1316" s="33"/>
      <c r="L1316" s="44">
        <f t="shared" si="408"/>
        <v>1</v>
      </c>
      <c r="M1316" s="33" t="str">
        <f t="shared" si="409"/>
        <v>45827Container q'ty</v>
      </c>
      <c r="N1316" s="33" t="str">
        <f t="shared" si="410"/>
        <v xml:space="preserve">45827Pallet </v>
      </c>
      <c r="O1316" s="39">
        <v>20</v>
      </c>
      <c r="P1316" s="33" t="s">
        <v>202</v>
      </c>
      <c r="Q1316" s="168" t="s">
        <v>786</v>
      </c>
      <c r="R1316" s="169"/>
      <c r="S1316" s="39"/>
      <c r="T1316" s="119" t="s">
        <v>3597</v>
      </c>
      <c r="U1316" s="258"/>
      <c r="V1316" s="262"/>
      <c r="W1316" s="258">
        <f t="shared" si="407"/>
        <v>0</v>
      </c>
      <c r="X1316" s="45" t="s">
        <v>3624</v>
      </c>
      <c r="Y1316" s="43"/>
      <c r="Z1316" s="43"/>
      <c r="AA1316" s="43"/>
      <c r="AB1316" s="43"/>
      <c r="AC1316" s="43"/>
    </row>
    <row r="1317" spans="1:29" ht="12.9" customHeight="1">
      <c r="A1317" s="272">
        <v>45827</v>
      </c>
      <c r="B1317" s="111" t="s">
        <v>3653</v>
      </c>
      <c r="C1317" s="111" t="s">
        <v>3604</v>
      </c>
      <c r="D1317" s="111" t="s">
        <v>3616</v>
      </c>
      <c r="E1317" s="111"/>
      <c r="F1317" s="111">
        <v>1</v>
      </c>
      <c r="G1317" s="111"/>
      <c r="H1317" s="111">
        <v>20</v>
      </c>
      <c r="I1317" s="116">
        <v>20</v>
      </c>
      <c r="J1317" s="118"/>
      <c r="K1317" s="33"/>
      <c r="L1317" s="44">
        <f t="shared" si="408"/>
        <v>1</v>
      </c>
      <c r="M1317" s="33" t="str">
        <f t="shared" si="409"/>
        <v>45827Container q'ty</v>
      </c>
      <c r="N1317" s="33" t="str">
        <f t="shared" si="410"/>
        <v xml:space="preserve">45827Pallet </v>
      </c>
      <c r="O1317" s="39">
        <v>20</v>
      </c>
      <c r="P1317" s="33" t="s">
        <v>202</v>
      </c>
      <c r="Q1317" s="168" t="s">
        <v>786</v>
      </c>
      <c r="R1317" s="169"/>
      <c r="S1317" s="39"/>
      <c r="T1317" s="119" t="s">
        <v>3597</v>
      </c>
      <c r="U1317" s="258"/>
      <c r="V1317" s="262"/>
      <c r="W1317" s="258">
        <f t="shared" si="407"/>
        <v>0</v>
      </c>
      <c r="X1317" s="45" t="s">
        <v>3625</v>
      </c>
      <c r="Y1317" s="43"/>
      <c r="Z1317" s="43"/>
      <c r="AA1317" s="43"/>
      <c r="AB1317" s="43"/>
      <c r="AC1317" s="43"/>
    </row>
    <row r="1318" spans="1:29" ht="12.9" customHeight="1">
      <c r="A1318" s="272">
        <v>45827</v>
      </c>
      <c r="B1318" s="111" t="s">
        <v>3653</v>
      </c>
      <c r="C1318" s="111" t="s">
        <v>3605</v>
      </c>
      <c r="D1318" s="111" t="s">
        <v>3617</v>
      </c>
      <c r="E1318" s="111"/>
      <c r="F1318" s="111">
        <v>1</v>
      </c>
      <c r="G1318" s="111"/>
      <c r="H1318" s="111">
        <v>20</v>
      </c>
      <c r="I1318" s="116">
        <v>20</v>
      </c>
      <c r="J1318" s="118"/>
      <c r="K1318" s="33"/>
      <c r="L1318" s="44">
        <f t="shared" si="408"/>
        <v>1</v>
      </c>
      <c r="M1318" s="33" t="str">
        <f t="shared" si="409"/>
        <v>45827Container q'ty</v>
      </c>
      <c r="N1318" s="33" t="str">
        <f t="shared" si="410"/>
        <v xml:space="preserve">45827Pallet </v>
      </c>
      <c r="O1318" s="39">
        <v>20</v>
      </c>
      <c r="P1318" s="33" t="s">
        <v>202</v>
      </c>
      <c r="Q1318" s="168" t="s">
        <v>786</v>
      </c>
      <c r="R1318" s="169"/>
      <c r="S1318" s="39"/>
      <c r="T1318" s="119" t="s">
        <v>3597</v>
      </c>
      <c r="U1318" s="258"/>
      <c r="V1318" s="262"/>
      <c r="W1318" s="258">
        <f t="shared" si="407"/>
        <v>0</v>
      </c>
      <c r="X1318" s="45"/>
      <c r="Y1318" s="43"/>
      <c r="Z1318" s="43"/>
      <c r="AA1318" s="43"/>
      <c r="AB1318" s="43"/>
      <c r="AC1318" s="43"/>
    </row>
    <row r="1319" spans="1:29" ht="12.9" customHeight="1">
      <c r="A1319" s="272">
        <v>45827</v>
      </c>
      <c r="B1319" s="111" t="s">
        <v>3653</v>
      </c>
      <c r="C1319" s="111" t="s">
        <v>3606</v>
      </c>
      <c r="D1319" s="111" t="s">
        <v>3618</v>
      </c>
      <c r="E1319" s="111"/>
      <c r="F1319" s="111">
        <v>1</v>
      </c>
      <c r="G1319" s="111"/>
      <c r="H1319" s="111">
        <v>20</v>
      </c>
      <c r="I1319" s="116">
        <v>20</v>
      </c>
      <c r="J1319" s="118"/>
      <c r="K1319" s="33"/>
      <c r="L1319" s="44">
        <f t="shared" si="408"/>
        <v>1</v>
      </c>
      <c r="M1319" s="33" t="str">
        <f t="shared" si="409"/>
        <v>45827Container q'ty</v>
      </c>
      <c r="N1319" s="33" t="str">
        <f t="shared" si="410"/>
        <v xml:space="preserve">45827Pallet </v>
      </c>
      <c r="O1319" s="39">
        <v>20</v>
      </c>
      <c r="P1319" s="33" t="s">
        <v>202</v>
      </c>
      <c r="Q1319" s="168" t="s">
        <v>786</v>
      </c>
      <c r="R1319" s="169"/>
      <c r="S1319" s="39"/>
      <c r="T1319" s="119" t="s">
        <v>3597</v>
      </c>
      <c r="U1319" s="258"/>
      <c r="V1319" s="262"/>
      <c r="W1319" s="258">
        <f t="shared" si="407"/>
        <v>0</v>
      </c>
      <c r="X1319" s="45"/>
      <c r="Y1319" s="43"/>
      <c r="Z1319" s="43"/>
      <c r="AA1319" s="43"/>
      <c r="AB1319" s="43"/>
      <c r="AC1319" s="43"/>
    </row>
    <row r="1320" spans="1:29" ht="12.9" customHeight="1">
      <c r="A1320" s="272">
        <v>45827</v>
      </c>
      <c r="B1320" s="111" t="s">
        <v>3653</v>
      </c>
      <c r="C1320" s="111" t="s">
        <v>3608</v>
      </c>
      <c r="D1320" s="111" t="s">
        <v>3620</v>
      </c>
      <c r="E1320" s="111"/>
      <c r="F1320" s="111">
        <v>1</v>
      </c>
      <c r="G1320" s="111"/>
      <c r="H1320" s="111">
        <v>20</v>
      </c>
      <c r="I1320" s="116">
        <v>20</v>
      </c>
      <c r="J1320" s="118"/>
      <c r="K1320" s="33"/>
      <c r="L1320" s="44">
        <f t="shared" si="408"/>
        <v>1</v>
      </c>
      <c r="M1320" s="33" t="str">
        <f t="shared" si="409"/>
        <v>45827Container q'ty</v>
      </c>
      <c r="N1320" s="33" t="str">
        <f t="shared" si="410"/>
        <v xml:space="preserve">45827Pallet </v>
      </c>
      <c r="O1320" s="39">
        <v>20</v>
      </c>
      <c r="P1320" s="33" t="s">
        <v>202</v>
      </c>
      <c r="Q1320" s="168" t="s">
        <v>786</v>
      </c>
      <c r="R1320" s="169"/>
      <c r="S1320" s="39"/>
      <c r="T1320" s="119" t="s">
        <v>3597</v>
      </c>
      <c r="U1320" s="258"/>
      <c r="V1320" s="262"/>
      <c r="W1320" s="258">
        <f t="shared" si="407"/>
        <v>0</v>
      </c>
      <c r="X1320" s="45"/>
      <c r="Y1320" s="43"/>
      <c r="Z1320" s="43"/>
      <c r="AA1320" s="43"/>
      <c r="AB1320" s="43"/>
      <c r="AC1320" s="43"/>
    </row>
    <row r="1321" spans="1:29" ht="12.9" customHeight="1">
      <c r="A1321" s="272">
        <v>45827</v>
      </c>
      <c r="B1321" s="111" t="s">
        <v>3653</v>
      </c>
      <c r="C1321" s="111" t="s">
        <v>3607</v>
      </c>
      <c r="D1321" s="111" t="s">
        <v>3619</v>
      </c>
      <c r="E1321" s="111"/>
      <c r="F1321" s="111">
        <v>1</v>
      </c>
      <c r="G1321" s="111"/>
      <c r="H1321" s="111">
        <v>20</v>
      </c>
      <c r="I1321" s="116">
        <v>20</v>
      </c>
      <c r="J1321" s="118"/>
      <c r="K1321" s="33"/>
      <c r="L1321" s="44">
        <f>SUM(E1321:F1321)</f>
        <v>1</v>
      </c>
      <c r="M1321" s="33" t="str">
        <f>A1321&amp;$O$1</f>
        <v>45827Container q'ty</v>
      </c>
      <c r="N1321" s="33" t="str">
        <f>A1321&amp;P1321</f>
        <v xml:space="preserve">45827Pallet </v>
      </c>
      <c r="O1321" s="39">
        <v>20</v>
      </c>
      <c r="P1321" s="33" t="s">
        <v>202</v>
      </c>
      <c r="Q1321" s="168" t="s">
        <v>786</v>
      </c>
      <c r="R1321" s="169"/>
      <c r="S1321" s="39"/>
      <c r="T1321" s="119" t="s">
        <v>3597</v>
      </c>
      <c r="U1321" s="258"/>
      <c r="V1321" s="262"/>
      <c r="W1321" s="258">
        <f>IFERROR(U1321/V1321,0)</f>
        <v>0</v>
      </c>
      <c r="X1321" s="45"/>
      <c r="Y1321" s="43"/>
      <c r="Z1321" s="43"/>
      <c r="AA1321" s="43"/>
      <c r="AB1321" s="43"/>
      <c r="AC1321" s="43"/>
    </row>
    <row r="1322" spans="1:29" ht="12.9" customHeight="1">
      <c r="A1322" s="272">
        <v>45827</v>
      </c>
      <c r="B1322" s="111" t="s">
        <v>3653</v>
      </c>
      <c r="C1322" s="111" t="s">
        <v>3609</v>
      </c>
      <c r="D1322" s="111" t="s">
        <v>3621</v>
      </c>
      <c r="E1322" s="111"/>
      <c r="F1322" s="111">
        <v>1</v>
      </c>
      <c r="G1322" s="111"/>
      <c r="H1322" s="111">
        <v>20</v>
      </c>
      <c r="I1322" s="116">
        <v>20</v>
      </c>
      <c r="J1322" s="118"/>
      <c r="K1322" s="33"/>
      <c r="L1322" s="44">
        <f t="shared" si="408"/>
        <v>1</v>
      </c>
      <c r="M1322" s="33" t="str">
        <f t="shared" si="409"/>
        <v>45827Container q'ty</v>
      </c>
      <c r="N1322" s="33" t="str">
        <f t="shared" si="410"/>
        <v xml:space="preserve">45827Pallet </v>
      </c>
      <c r="O1322" s="39">
        <v>20</v>
      </c>
      <c r="P1322" s="33" t="s">
        <v>202</v>
      </c>
      <c r="Q1322" s="168" t="s">
        <v>786</v>
      </c>
      <c r="R1322" s="169"/>
      <c r="S1322" s="39"/>
      <c r="T1322" s="119" t="s">
        <v>3597</v>
      </c>
      <c r="U1322" s="258"/>
      <c r="V1322" s="262"/>
      <c r="W1322" s="258">
        <f t="shared" si="407"/>
        <v>0</v>
      </c>
      <c r="X1322" s="45"/>
      <c r="Y1322" s="43"/>
      <c r="Z1322" s="43"/>
      <c r="AA1322" s="43"/>
      <c r="AB1322" s="43"/>
      <c r="AC1322" s="43"/>
    </row>
    <row r="1323" spans="1:29" ht="12.9" customHeight="1">
      <c r="A1323" s="272">
        <v>45827</v>
      </c>
      <c r="B1323" s="111" t="s">
        <v>383</v>
      </c>
      <c r="C1323" s="111" t="s">
        <v>3638</v>
      </c>
      <c r="D1323" s="275" t="s">
        <v>3639</v>
      </c>
      <c r="E1323" s="111"/>
      <c r="F1323" s="111">
        <v>1</v>
      </c>
      <c r="G1323" s="111"/>
      <c r="H1323" s="111">
        <v>10</v>
      </c>
      <c r="I1323" s="117">
        <v>1200</v>
      </c>
      <c r="J1323" s="118"/>
      <c r="K1323" s="33"/>
      <c r="L1323" s="44">
        <f t="shared" ref="L1323:L1334" si="411">SUM(E1323:F1323)</f>
        <v>1</v>
      </c>
      <c r="M1323" s="33" t="str">
        <f t="shared" ref="M1323:M1334" si="412">A1323&amp;$O$1</f>
        <v>45827Container q'ty</v>
      </c>
      <c r="N1323" s="33" t="str">
        <f t="shared" ref="N1323:N1334" si="413">A1323&amp;P1323</f>
        <v>45827bulk</v>
      </c>
      <c r="O1323" s="39">
        <v>240</v>
      </c>
      <c r="P1323" s="235" t="s">
        <v>201</v>
      </c>
      <c r="Q1323" s="168" t="s">
        <v>454</v>
      </c>
      <c r="R1323" s="169"/>
      <c r="S1323" s="39"/>
      <c r="T1323" s="119" t="s">
        <v>3637</v>
      </c>
      <c r="U1323" s="258">
        <v>45100</v>
      </c>
      <c r="V1323" s="262">
        <v>4100</v>
      </c>
      <c r="W1323" s="258">
        <f t="shared" ref="W1323:W1365" si="414">IFERROR(U1323/V1323,0)</f>
        <v>11</v>
      </c>
      <c r="X1323" s="45" t="s">
        <v>3647</v>
      </c>
      <c r="Y1323" s="43"/>
      <c r="Z1323" s="43"/>
      <c r="AA1323" s="43"/>
      <c r="AB1323" s="43"/>
      <c r="AC1323" s="43"/>
    </row>
    <row r="1324" spans="1:29" ht="12.9" customHeight="1">
      <c r="A1324" s="272">
        <v>45827</v>
      </c>
      <c r="B1324" s="111" t="s">
        <v>383</v>
      </c>
      <c r="C1324" s="111" t="s">
        <v>3638</v>
      </c>
      <c r="D1324" s="275" t="s">
        <v>3639</v>
      </c>
      <c r="E1324" s="111"/>
      <c r="F1324" s="151"/>
      <c r="G1324" s="111"/>
      <c r="H1324" s="111">
        <v>6</v>
      </c>
      <c r="I1324" s="117">
        <v>700</v>
      </c>
      <c r="J1324" s="118"/>
      <c r="K1324" s="33"/>
      <c r="L1324" s="44">
        <f t="shared" si="411"/>
        <v>0</v>
      </c>
      <c r="M1324" s="33" t="str">
        <f t="shared" si="412"/>
        <v>45827Container q'ty</v>
      </c>
      <c r="N1324" s="33" t="str">
        <f t="shared" si="413"/>
        <v>45827bulk</v>
      </c>
      <c r="O1324" s="39">
        <v>240</v>
      </c>
      <c r="P1324" s="235" t="s">
        <v>201</v>
      </c>
      <c r="Q1324" s="168" t="s">
        <v>455</v>
      </c>
      <c r="R1324" s="169"/>
      <c r="S1324" s="39"/>
      <c r="T1324" s="119" t="s">
        <v>3637</v>
      </c>
      <c r="U1324" s="258"/>
      <c r="V1324" s="262"/>
      <c r="W1324" s="258">
        <f t="shared" si="414"/>
        <v>0</v>
      </c>
      <c r="X1324" s="45"/>
      <c r="Y1324" s="43"/>
      <c r="Z1324" s="43"/>
      <c r="AA1324" s="43"/>
      <c r="AB1324" s="43"/>
      <c r="AC1324" s="43"/>
    </row>
    <row r="1325" spans="1:29" ht="12.9" customHeight="1">
      <c r="A1325" s="272">
        <v>45827</v>
      </c>
      <c r="B1325" s="111" t="s">
        <v>383</v>
      </c>
      <c r="C1325" s="111" t="s">
        <v>3638</v>
      </c>
      <c r="D1325" s="275" t="s">
        <v>3639</v>
      </c>
      <c r="E1325" s="111"/>
      <c r="F1325" s="151"/>
      <c r="G1325" s="111"/>
      <c r="H1325" s="111">
        <v>3</v>
      </c>
      <c r="I1325" s="117">
        <v>250</v>
      </c>
      <c r="J1325" s="118"/>
      <c r="K1325" s="33"/>
      <c r="L1325" s="44">
        <f t="shared" si="411"/>
        <v>0</v>
      </c>
      <c r="M1325" s="33" t="str">
        <f t="shared" si="412"/>
        <v>45827Container q'ty</v>
      </c>
      <c r="N1325" s="33" t="str">
        <f t="shared" si="413"/>
        <v>45827bulk</v>
      </c>
      <c r="O1325" s="39">
        <v>240</v>
      </c>
      <c r="P1325" s="235" t="s">
        <v>201</v>
      </c>
      <c r="Q1325" s="168" t="s">
        <v>456</v>
      </c>
      <c r="R1325" s="169"/>
      <c r="S1325" s="39"/>
      <c r="T1325" s="119" t="s">
        <v>3637</v>
      </c>
      <c r="U1325" s="258"/>
      <c r="V1325" s="262"/>
      <c r="W1325" s="258">
        <f t="shared" si="414"/>
        <v>0</v>
      </c>
      <c r="X1325" s="45"/>
      <c r="Y1325" s="43"/>
      <c r="Z1325" s="43"/>
      <c r="AA1325" s="43"/>
      <c r="AB1325" s="43"/>
      <c r="AC1325" s="43"/>
    </row>
    <row r="1326" spans="1:29" ht="12.9" customHeight="1">
      <c r="A1326" s="272">
        <v>45827</v>
      </c>
      <c r="B1326" s="111" t="s">
        <v>383</v>
      </c>
      <c r="C1326" s="111" t="s">
        <v>3640</v>
      </c>
      <c r="D1326" s="275" t="s">
        <v>3641</v>
      </c>
      <c r="E1326" s="111"/>
      <c r="F1326" s="111">
        <v>1</v>
      </c>
      <c r="G1326" s="111"/>
      <c r="H1326" s="111">
        <v>16</v>
      </c>
      <c r="I1326" s="117">
        <v>1850</v>
      </c>
      <c r="J1326" s="118"/>
      <c r="K1326" s="33"/>
      <c r="L1326" s="44">
        <f t="shared" si="411"/>
        <v>1</v>
      </c>
      <c r="M1326" s="33" t="str">
        <f t="shared" si="412"/>
        <v>45827Container q'ty</v>
      </c>
      <c r="N1326" s="33" t="str">
        <f t="shared" si="413"/>
        <v>45827bulk</v>
      </c>
      <c r="O1326" s="39">
        <v>240</v>
      </c>
      <c r="P1326" s="235" t="s">
        <v>201</v>
      </c>
      <c r="Q1326" s="168" t="s">
        <v>457</v>
      </c>
      <c r="R1326" s="169"/>
      <c r="S1326" s="39"/>
      <c r="T1326" s="119" t="s">
        <v>3637</v>
      </c>
      <c r="U1326" s="258"/>
      <c r="V1326" s="262"/>
      <c r="W1326" s="258">
        <f t="shared" si="414"/>
        <v>0</v>
      </c>
      <c r="X1326" s="45"/>
      <c r="Y1326" s="43"/>
      <c r="Z1326" s="43"/>
      <c r="AA1326" s="43"/>
      <c r="AB1326" s="43"/>
      <c r="AC1326" s="43"/>
    </row>
    <row r="1327" spans="1:29" ht="12.9" customHeight="1">
      <c r="A1327" s="272">
        <v>45827</v>
      </c>
      <c r="B1327" s="111" t="s">
        <v>383</v>
      </c>
      <c r="C1327" s="111" t="s">
        <v>3640</v>
      </c>
      <c r="D1327" s="275" t="s">
        <v>3641</v>
      </c>
      <c r="E1327" s="111"/>
      <c r="F1327" s="151"/>
      <c r="G1327" s="111"/>
      <c r="H1327" s="111">
        <v>1</v>
      </c>
      <c r="I1327" s="117">
        <v>100</v>
      </c>
      <c r="J1327" s="118"/>
      <c r="K1327" s="33"/>
      <c r="L1327" s="44">
        <f t="shared" si="411"/>
        <v>0</v>
      </c>
      <c r="M1327" s="33" t="str">
        <f t="shared" si="412"/>
        <v>45827Container q'ty</v>
      </c>
      <c r="N1327" s="33" t="str">
        <f t="shared" si="413"/>
        <v>45827bulk</v>
      </c>
      <c r="O1327" s="39">
        <v>240</v>
      </c>
      <c r="P1327" s="235" t="s">
        <v>201</v>
      </c>
      <c r="Q1327" s="168" t="s">
        <v>823</v>
      </c>
      <c r="R1327" s="169"/>
      <c r="S1327" s="39"/>
      <c r="T1327" s="119" t="s">
        <v>3637</v>
      </c>
      <c r="U1327" s="258"/>
      <c r="V1327" s="262"/>
      <c r="W1327" s="258">
        <f t="shared" si="414"/>
        <v>0</v>
      </c>
      <c r="X1327" s="45"/>
      <c r="Y1327" s="43"/>
      <c r="Z1327" s="43"/>
      <c r="AA1327" s="43"/>
      <c r="AB1327" s="43"/>
      <c r="AC1327" s="43"/>
    </row>
    <row r="1328" spans="1:29" ht="12.9" customHeight="1">
      <c r="A1328" s="272">
        <v>45827</v>
      </c>
      <c r="B1328" s="111" t="s">
        <v>383</v>
      </c>
      <c r="C1328" s="111" t="s">
        <v>3645</v>
      </c>
      <c r="D1328" s="275" t="s">
        <v>3646</v>
      </c>
      <c r="E1328" s="111"/>
      <c r="F1328" s="111">
        <v>1</v>
      </c>
      <c r="G1328" s="111"/>
      <c r="H1328" s="111">
        <v>3</v>
      </c>
      <c r="I1328" s="117">
        <v>361</v>
      </c>
      <c r="J1328" s="118"/>
      <c r="K1328" s="33"/>
      <c r="L1328" s="44">
        <f t="shared" ref="L1328:L1333" si="415">SUM(E1328:F1328)</f>
        <v>1</v>
      </c>
      <c r="M1328" s="33" t="str">
        <f t="shared" si="412"/>
        <v>45827Container q'ty</v>
      </c>
      <c r="N1328" s="33" t="str">
        <f t="shared" si="413"/>
        <v>45827bulk</v>
      </c>
      <c r="O1328" s="39">
        <v>240</v>
      </c>
      <c r="P1328" s="235" t="s">
        <v>201</v>
      </c>
      <c r="Q1328" s="168" t="s">
        <v>545</v>
      </c>
      <c r="R1328" s="169"/>
      <c r="S1328" s="39"/>
      <c r="T1328" s="119" t="s">
        <v>3644</v>
      </c>
      <c r="U1328" s="258">
        <v>19371</v>
      </c>
      <c r="V1328" s="262">
        <v>1761</v>
      </c>
      <c r="W1328" s="258">
        <f t="shared" si="414"/>
        <v>11</v>
      </c>
      <c r="X1328" s="45" t="s">
        <v>3648</v>
      </c>
      <c r="Y1328" s="43"/>
      <c r="Z1328" s="43"/>
      <c r="AA1328" s="43"/>
      <c r="AB1328" s="43"/>
      <c r="AC1328" s="43"/>
    </row>
    <row r="1329" spans="1:29" ht="12.9" customHeight="1">
      <c r="A1329" s="272">
        <v>45827</v>
      </c>
      <c r="B1329" s="111" t="s">
        <v>383</v>
      </c>
      <c r="C1329" s="111" t="s">
        <v>3645</v>
      </c>
      <c r="D1329" s="275" t="s">
        <v>3646</v>
      </c>
      <c r="E1329" s="111"/>
      <c r="F1329" s="151"/>
      <c r="G1329" s="111"/>
      <c r="H1329" s="111">
        <v>5</v>
      </c>
      <c r="I1329" s="117">
        <v>500</v>
      </c>
      <c r="J1329" s="118"/>
      <c r="K1329" s="33"/>
      <c r="L1329" s="44">
        <f t="shared" si="415"/>
        <v>0</v>
      </c>
      <c r="M1329" s="33" t="str">
        <f t="shared" si="412"/>
        <v>45827Container q'ty</v>
      </c>
      <c r="N1329" s="33" t="str">
        <f t="shared" si="413"/>
        <v>45827bulk</v>
      </c>
      <c r="O1329" s="39">
        <v>240</v>
      </c>
      <c r="P1329" s="235" t="s">
        <v>201</v>
      </c>
      <c r="Q1329" s="168" t="s">
        <v>546</v>
      </c>
      <c r="R1329" s="169"/>
      <c r="S1329" s="39"/>
      <c r="T1329" s="119" t="s">
        <v>3644</v>
      </c>
      <c r="U1329" s="258"/>
      <c r="V1329" s="262"/>
      <c r="W1329" s="258">
        <f t="shared" si="414"/>
        <v>0</v>
      </c>
      <c r="X1329" s="45"/>
      <c r="Y1329" s="43"/>
      <c r="Z1329" s="43"/>
      <c r="AA1329" s="43"/>
      <c r="AB1329" s="43"/>
      <c r="AC1329" s="43"/>
    </row>
    <row r="1330" spans="1:29" ht="12.9" customHeight="1">
      <c r="A1330" s="272">
        <v>45827</v>
      </c>
      <c r="B1330" s="111" t="s">
        <v>383</v>
      </c>
      <c r="C1330" s="111" t="s">
        <v>3645</v>
      </c>
      <c r="D1330" s="275" t="s">
        <v>3646</v>
      </c>
      <c r="E1330" s="111"/>
      <c r="F1330" s="151"/>
      <c r="G1330" s="111"/>
      <c r="H1330" s="111">
        <v>5</v>
      </c>
      <c r="I1330" s="117">
        <v>500</v>
      </c>
      <c r="J1330" s="118"/>
      <c r="K1330" s="33"/>
      <c r="L1330" s="44">
        <f t="shared" si="415"/>
        <v>0</v>
      </c>
      <c r="M1330" s="33" t="str">
        <f t="shared" si="412"/>
        <v>45827Container q'ty</v>
      </c>
      <c r="N1330" s="33" t="str">
        <f t="shared" si="413"/>
        <v>45827bulk</v>
      </c>
      <c r="O1330" s="39">
        <v>240</v>
      </c>
      <c r="P1330" s="235" t="s">
        <v>201</v>
      </c>
      <c r="Q1330" s="168" t="s">
        <v>3642</v>
      </c>
      <c r="R1330" s="169"/>
      <c r="S1330" s="39"/>
      <c r="T1330" s="119" t="s">
        <v>3644</v>
      </c>
      <c r="U1330" s="258"/>
      <c r="V1330" s="262"/>
      <c r="W1330" s="258">
        <f t="shared" si="414"/>
        <v>0</v>
      </c>
      <c r="X1330" s="45"/>
      <c r="Y1330" s="43"/>
      <c r="Z1330" s="43"/>
      <c r="AA1330" s="43"/>
      <c r="AB1330" s="43"/>
      <c r="AC1330" s="43"/>
    </row>
    <row r="1331" spans="1:29" ht="12.9" customHeight="1">
      <c r="A1331" s="272">
        <v>45827</v>
      </c>
      <c r="B1331" s="111" t="s">
        <v>383</v>
      </c>
      <c r="C1331" s="111" t="s">
        <v>3645</v>
      </c>
      <c r="D1331" s="275" t="s">
        <v>3646</v>
      </c>
      <c r="E1331" s="111"/>
      <c r="F1331" s="151"/>
      <c r="G1331" s="111"/>
      <c r="H1331" s="111">
        <v>3</v>
      </c>
      <c r="I1331" s="117">
        <v>300</v>
      </c>
      <c r="J1331" s="118"/>
      <c r="K1331" s="33"/>
      <c r="L1331" s="44">
        <f t="shared" si="415"/>
        <v>0</v>
      </c>
      <c r="M1331" s="33" t="str">
        <f t="shared" si="412"/>
        <v>45827Container q'ty</v>
      </c>
      <c r="N1331" s="33" t="str">
        <f t="shared" si="413"/>
        <v>45827bulk</v>
      </c>
      <c r="O1331" s="39">
        <v>240</v>
      </c>
      <c r="P1331" s="235" t="s">
        <v>201</v>
      </c>
      <c r="Q1331" s="168" t="s">
        <v>3643</v>
      </c>
      <c r="R1331" s="169"/>
      <c r="S1331" s="39"/>
      <c r="T1331" s="119" t="s">
        <v>3644</v>
      </c>
      <c r="U1331" s="258"/>
      <c r="V1331" s="262"/>
      <c r="W1331" s="258">
        <f t="shared" si="414"/>
        <v>0</v>
      </c>
      <c r="X1331" s="45"/>
      <c r="Y1331" s="43"/>
      <c r="Z1331" s="43"/>
      <c r="AA1331" s="43"/>
      <c r="AB1331" s="43"/>
      <c r="AC1331" s="43"/>
    </row>
    <row r="1332" spans="1:29" ht="12.9" customHeight="1">
      <c r="A1332" s="272">
        <v>45827</v>
      </c>
      <c r="B1332" s="111" t="s">
        <v>383</v>
      </c>
      <c r="C1332" s="111" t="s">
        <v>3645</v>
      </c>
      <c r="D1332" s="275" t="s">
        <v>3646</v>
      </c>
      <c r="E1332" s="111"/>
      <c r="F1332" s="151"/>
      <c r="G1332" s="111"/>
      <c r="H1332" s="111">
        <v>1</v>
      </c>
      <c r="I1332" s="117">
        <v>100</v>
      </c>
      <c r="J1332" s="118"/>
      <c r="K1332" s="33"/>
      <c r="L1332" s="44">
        <f t="shared" si="415"/>
        <v>0</v>
      </c>
      <c r="M1332" s="33" t="str">
        <f t="shared" si="412"/>
        <v>45827Container q'ty</v>
      </c>
      <c r="N1332" s="33" t="str">
        <f t="shared" si="413"/>
        <v>45827bulk</v>
      </c>
      <c r="O1332" s="39">
        <v>240</v>
      </c>
      <c r="P1332" s="235" t="s">
        <v>201</v>
      </c>
      <c r="Q1332" s="168" t="s">
        <v>2622</v>
      </c>
      <c r="R1332" s="169"/>
      <c r="S1332" s="39"/>
      <c r="T1332" s="119" t="s">
        <v>3644</v>
      </c>
      <c r="U1332" s="258"/>
      <c r="V1332" s="262"/>
      <c r="W1332" s="258">
        <f t="shared" si="414"/>
        <v>0</v>
      </c>
      <c r="X1332" s="45"/>
      <c r="Y1332" s="43"/>
      <c r="Z1332" s="43"/>
      <c r="AA1332" s="43"/>
      <c r="AB1332" s="43"/>
      <c r="AC1332" s="43"/>
    </row>
    <row r="1333" spans="1:29" ht="12.9" customHeight="1">
      <c r="A1333" s="272">
        <v>45827</v>
      </c>
      <c r="B1333" s="111" t="s">
        <v>220</v>
      </c>
      <c r="C1333" s="111" t="s">
        <v>3657</v>
      </c>
      <c r="D1333" s="190" t="s">
        <v>3658</v>
      </c>
      <c r="E1333" s="111"/>
      <c r="F1333" s="111">
        <v>1</v>
      </c>
      <c r="G1333" s="111"/>
      <c r="H1333" s="111">
        <v>0</v>
      </c>
      <c r="I1333" s="111"/>
      <c r="J1333" s="118">
        <v>210</v>
      </c>
      <c r="K1333" s="33"/>
      <c r="L1333" s="44">
        <f t="shared" si="415"/>
        <v>1</v>
      </c>
      <c r="M1333" s="33" t="str">
        <f>A1333&amp;$O$1</f>
        <v>45827Container q'ty</v>
      </c>
      <c r="N1333" s="33" t="str">
        <f>A1333&amp;P1333</f>
        <v>45827bulk</v>
      </c>
      <c r="O1333" s="39">
        <v>40</v>
      </c>
      <c r="P1333" s="235" t="s">
        <v>201</v>
      </c>
      <c r="Q1333" s="168" t="s">
        <v>221</v>
      </c>
      <c r="R1333" s="169"/>
      <c r="S1333" s="39"/>
      <c r="T1333" s="119" t="s">
        <v>3656</v>
      </c>
      <c r="U1333" s="258">
        <v>2010</v>
      </c>
      <c r="V1333" s="262">
        <v>210</v>
      </c>
      <c r="W1333" s="258">
        <f t="shared" si="414"/>
        <v>9.5714285714285712</v>
      </c>
      <c r="X1333" s="45"/>
      <c r="Y1333" s="43"/>
      <c r="Z1333" s="43"/>
      <c r="AA1333" s="43"/>
      <c r="AB1333" s="43"/>
      <c r="AC1333" s="43"/>
    </row>
    <row r="1334" spans="1:29" ht="12.9" customHeight="1">
      <c r="A1334" s="272">
        <v>45827</v>
      </c>
      <c r="B1334" s="111" t="s">
        <v>242</v>
      </c>
      <c r="C1334" s="111" t="s">
        <v>402</v>
      </c>
      <c r="D1334" s="111"/>
      <c r="E1334" s="111"/>
      <c r="F1334" s="111"/>
      <c r="G1334" s="111">
        <v>1</v>
      </c>
      <c r="H1334" s="111">
        <v>10</v>
      </c>
      <c r="I1334" s="184"/>
      <c r="J1334" s="118">
        <v>10</v>
      </c>
      <c r="K1334" s="33"/>
      <c r="L1334" s="44">
        <f t="shared" si="411"/>
        <v>0</v>
      </c>
      <c r="M1334" s="33" t="str">
        <f t="shared" si="412"/>
        <v>45827Container q'ty</v>
      </c>
      <c r="N1334" s="33" t="str">
        <f t="shared" si="413"/>
        <v xml:space="preserve">45827Pallet </v>
      </c>
      <c r="O1334" s="39">
        <v>5</v>
      </c>
      <c r="P1334" s="33" t="s">
        <v>202</v>
      </c>
      <c r="Q1334" s="168" t="s">
        <v>3218</v>
      </c>
      <c r="R1334" s="169"/>
      <c r="S1334" s="39"/>
      <c r="T1334" s="119" t="s">
        <v>3524</v>
      </c>
      <c r="U1334" s="258"/>
      <c r="V1334" s="262"/>
      <c r="W1334" s="258">
        <f t="shared" si="414"/>
        <v>0</v>
      </c>
      <c r="X1334" s="45" t="s">
        <v>3525</v>
      </c>
      <c r="Y1334" s="43"/>
      <c r="Z1334" s="43"/>
      <c r="AA1334" s="43"/>
      <c r="AB1334" s="43"/>
      <c r="AC1334" s="43"/>
    </row>
    <row r="1335" spans="1:29" ht="12.9" customHeight="1">
      <c r="A1335" s="272">
        <v>45828</v>
      </c>
      <c r="B1335" s="111" t="s">
        <v>383</v>
      </c>
      <c r="C1335" s="111" t="s">
        <v>3651</v>
      </c>
      <c r="D1335" s="275" t="s">
        <v>3652</v>
      </c>
      <c r="E1335" s="111"/>
      <c r="F1335" s="111">
        <v>1</v>
      </c>
      <c r="G1335" s="111"/>
      <c r="H1335" s="111">
        <v>11</v>
      </c>
      <c r="I1335" s="117">
        <v>900</v>
      </c>
      <c r="J1335" s="118"/>
      <c r="K1335" s="33"/>
      <c r="L1335" s="44">
        <f t="shared" ref="L1335:L1363" si="416">SUM(E1335:F1335)</f>
        <v>1</v>
      </c>
      <c r="M1335" s="33" t="str">
        <f t="shared" ref="M1335:M1340" si="417">A1335&amp;$O$1</f>
        <v>45828Container q'ty</v>
      </c>
      <c r="N1335" s="33" t="str">
        <f t="shared" ref="N1335:N1340" si="418">A1335&amp;P1335</f>
        <v>45828bulk</v>
      </c>
      <c r="O1335" s="39">
        <v>240</v>
      </c>
      <c r="P1335" s="235" t="s">
        <v>201</v>
      </c>
      <c r="Q1335" s="168" t="s">
        <v>384</v>
      </c>
      <c r="R1335" s="169"/>
      <c r="S1335" s="39"/>
      <c r="T1335" s="119" t="s">
        <v>3650</v>
      </c>
      <c r="U1335" s="258">
        <v>21600</v>
      </c>
      <c r="V1335" s="262">
        <v>1600</v>
      </c>
      <c r="W1335" s="258">
        <f t="shared" si="414"/>
        <v>13.5</v>
      </c>
      <c r="X1335" s="45" t="s">
        <v>3649</v>
      </c>
      <c r="Y1335" s="43"/>
      <c r="Z1335" s="43"/>
      <c r="AA1335" s="43"/>
      <c r="AB1335" s="43"/>
      <c r="AC1335" s="43"/>
    </row>
    <row r="1336" spans="1:29" ht="12.9" customHeight="1">
      <c r="A1336" s="272">
        <v>45828</v>
      </c>
      <c r="B1336" s="111" t="s">
        <v>383</v>
      </c>
      <c r="C1336" s="111" t="s">
        <v>3651</v>
      </c>
      <c r="D1336" s="275" t="s">
        <v>3652</v>
      </c>
      <c r="E1336" s="111"/>
      <c r="F1336" s="151"/>
      <c r="G1336" s="111"/>
      <c r="H1336" s="111">
        <v>9</v>
      </c>
      <c r="I1336" s="117">
        <v>700</v>
      </c>
      <c r="J1336" s="118"/>
      <c r="K1336" s="33"/>
      <c r="L1336" s="44">
        <f t="shared" si="416"/>
        <v>0</v>
      </c>
      <c r="M1336" s="33" t="str">
        <f t="shared" si="417"/>
        <v>45828Container q'ty</v>
      </c>
      <c r="N1336" s="33" t="str">
        <f t="shared" si="418"/>
        <v>45828bulk</v>
      </c>
      <c r="O1336" s="39">
        <v>240</v>
      </c>
      <c r="P1336" s="235" t="s">
        <v>201</v>
      </c>
      <c r="Q1336" s="168" t="s">
        <v>385</v>
      </c>
      <c r="R1336" s="169"/>
      <c r="S1336" s="39"/>
      <c r="T1336" s="119" t="s">
        <v>3650</v>
      </c>
      <c r="U1336" s="258"/>
      <c r="V1336" s="262"/>
      <c r="W1336" s="258">
        <f t="shared" si="414"/>
        <v>0</v>
      </c>
      <c r="X1336" s="45"/>
      <c r="Y1336" s="43"/>
      <c r="Z1336" s="43"/>
      <c r="AA1336" s="43"/>
      <c r="AB1336" s="43"/>
      <c r="AC1336" s="43"/>
    </row>
    <row r="1337" spans="1:29" ht="12.9" customHeight="1">
      <c r="A1337" s="272">
        <v>45828</v>
      </c>
      <c r="B1337" s="111" t="s">
        <v>318</v>
      </c>
      <c r="C1337" s="111" t="s">
        <v>3633</v>
      </c>
      <c r="D1337" s="111" t="s">
        <v>3634</v>
      </c>
      <c r="E1337" s="111">
        <v>1</v>
      </c>
      <c r="F1337" s="111"/>
      <c r="G1337" s="111"/>
      <c r="H1337" s="111">
        <v>18</v>
      </c>
      <c r="I1337" s="116"/>
      <c r="J1337" s="116">
        <v>990</v>
      </c>
      <c r="K1337" s="33"/>
      <c r="L1337" s="44">
        <f t="shared" si="416"/>
        <v>1</v>
      </c>
      <c r="M1337" s="33" t="str">
        <f t="shared" si="417"/>
        <v>45828Container q'ty</v>
      </c>
      <c r="N1337" s="33" t="str">
        <f t="shared" si="418"/>
        <v xml:space="preserve">45828Pallet </v>
      </c>
      <c r="O1337" s="39">
        <v>40</v>
      </c>
      <c r="P1337" s="33" t="s">
        <v>202</v>
      </c>
      <c r="Q1337" s="168" t="s">
        <v>3476</v>
      </c>
      <c r="R1337" s="169"/>
      <c r="S1337" s="39"/>
      <c r="T1337" s="119" t="s">
        <v>3475</v>
      </c>
      <c r="U1337" s="258"/>
      <c r="V1337" s="262"/>
      <c r="W1337" s="258">
        <f t="shared" si="414"/>
        <v>0</v>
      </c>
      <c r="X1337" s="45" t="s">
        <v>3586</v>
      </c>
      <c r="Y1337" s="43"/>
      <c r="Z1337" s="43"/>
      <c r="AA1337" s="43"/>
      <c r="AB1337" s="43"/>
      <c r="AC1337" s="43"/>
    </row>
    <row r="1338" spans="1:29" ht="12.9" customHeight="1">
      <c r="A1338" s="272">
        <v>45829</v>
      </c>
      <c r="B1338" s="111" t="s">
        <v>318</v>
      </c>
      <c r="C1338" s="111" t="s">
        <v>3627</v>
      </c>
      <c r="D1338" s="111" t="s">
        <v>3630</v>
      </c>
      <c r="E1338" s="111">
        <v>1</v>
      </c>
      <c r="F1338" s="111"/>
      <c r="G1338" s="111"/>
      <c r="H1338" s="111">
        <v>16</v>
      </c>
      <c r="I1338" s="116"/>
      <c r="J1338" s="116">
        <v>960</v>
      </c>
      <c r="K1338" s="33"/>
      <c r="L1338" s="44">
        <f t="shared" si="416"/>
        <v>1</v>
      </c>
      <c r="M1338" s="33" t="str">
        <f t="shared" si="417"/>
        <v>45829Container q'ty</v>
      </c>
      <c r="N1338" s="33" t="str">
        <f t="shared" si="418"/>
        <v xml:space="preserve">45829Pallet </v>
      </c>
      <c r="O1338" s="39">
        <v>40</v>
      </c>
      <c r="P1338" s="33" t="s">
        <v>202</v>
      </c>
      <c r="Q1338" s="168" t="s">
        <v>279</v>
      </c>
      <c r="R1338" s="169"/>
      <c r="S1338" s="39"/>
      <c r="T1338" s="119" t="s">
        <v>3626</v>
      </c>
      <c r="U1338" s="258"/>
      <c r="V1338" s="262"/>
      <c r="W1338" s="258">
        <f t="shared" si="414"/>
        <v>0</v>
      </c>
      <c r="X1338" s="45" t="s">
        <v>3659</v>
      </c>
      <c r="Y1338" s="43"/>
      <c r="Z1338" s="43"/>
      <c r="AA1338" s="43"/>
      <c r="AB1338" s="43"/>
      <c r="AC1338" s="43"/>
    </row>
    <row r="1339" spans="1:29" ht="12.9" customHeight="1">
      <c r="A1339" s="272">
        <v>45829</v>
      </c>
      <c r="B1339" s="111" t="s">
        <v>318</v>
      </c>
      <c r="C1339" s="111" t="s">
        <v>3628</v>
      </c>
      <c r="D1339" s="111" t="s">
        <v>3631</v>
      </c>
      <c r="E1339" s="111">
        <v>1</v>
      </c>
      <c r="F1339" s="111"/>
      <c r="G1339" s="111"/>
      <c r="H1339" s="111">
        <v>16</v>
      </c>
      <c r="I1339" s="116"/>
      <c r="J1339" s="116">
        <v>960</v>
      </c>
      <c r="K1339" s="33"/>
      <c r="L1339" s="44">
        <f t="shared" si="416"/>
        <v>1</v>
      </c>
      <c r="M1339" s="33" t="str">
        <f t="shared" si="417"/>
        <v>45829Container q'ty</v>
      </c>
      <c r="N1339" s="33" t="str">
        <f t="shared" si="418"/>
        <v xml:space="preserve">45829Pallet </v>
      </c>
      <c r="O1339" s="39">
        <v>40</v>
      </c>
      <c r="P1339" s="33" t="s">
        <v>202</v>
      </c>
      <c r="Q1339" s="168" t="s">
        <v>279</v>
      </c>
      <c r="R1339" s="169"/>
      <c r="S1339" s="39"/>
      <c r="T1339" s="119" t="s">
        <v>3626</v>
      </c>
      <c r="U1339" s="258"/>
      <c r="V1339" s="262"/>
      <c r="W1339" s="258">
        <f t="shared" si="414"/>
        <v>0</v>
      </c>
      <c r="X1339" s="45" t="s">
        <v>3660</v>
      </c>
      <c r="Y1339" s="43"/>
      <c r="Z1339" s="43"/>
      <c r="AA1339" s="43"/>
      <c r="AB1339" s="43"/>
      <c r="AC1339" s="43"/>
    </row>
    <row r="1340" spans="1:29" ht="12.9" customHeight="1">
      <c r="A1340" s="272">
        <v>45829</v>
      </c>
      <c r="B1340" s="111" t="s">
        <v>318</v>
      </c>
      <c r="C1340" s="111" t="s">
        <v>3629</v>
      </c>
      <c r="D1340" s="111" t="s">
        <v>3632</v>
      </c>
      <c r="E1340" s="111">
        <v>1</v>
      </c>
      <c r="F1340" s="111"/>
      <c r="G1340" s="111"/>
      <c r="H1340" s="111">
        <v>16</v>
      </c>
      <c r="I1340" s="116"/>
      <c r="J1340" s="116">
        <v>960</v>
      </c>
      <c r="K1340" s="33"/>
      <c r="L1340" s="44">
        <f t="shared" si="416"/>
        <v>1</v>
      </c>
      <c r="M1340" s="33" t="str">
        <f t="shared" si="417"/>
        <v>45829Container q'ty</v>
      </c>
      <c r="N1340" s="33" t="str">
        <f t="shared" si="418"/>
        <v xml:space="preserve">45829Pallet </v>
      </c>
      <c r="O1340" s="39">
        <v>40</v>
      </c>
      <c r="P1340" s="33" t="s">
        <v>202</v>
      </c>
      <c r="Q1340" s="168" t="s">
        <v>279</v>
      </c>
      <c r="R1340" s="169"/>
      <c r="S1340" s="39"/>
      <c r="T1340" s="119" t="s">
        <v>3626</v>
      </c>
      <c r="U1340" s="258"/>
      <c r="V1340" s="262"/>
      <c r="W1340" s="258">
        <f t="shared" si="414"/>
        <v>0</v>
      </c>
      <c r="X1340" s="45" t="s">
        <v>3661</v>
      </c>
      <c r="Y1340" s="43"/>
      <c r="Z1340" s="43"/>
      <c r="AA1340" s="43"/>
      <c r="AB1340" s="43"/>
      <c r="AC1340" s="43"/>
    </row>
    <row r="1341" spans="1:29" ht="12.9" customHeight="1">
      <c r="A1341" s="272">
        <v>45831</v>
      </c>
      <c r="B1341" s="111" t="s">
        <v>32</v>
      </c>
      <c r="C1341" s="111" t="s">
        <v>3587</v>
      </c>
      <c r="D1341" s="111" t="s">
        <v>3526</v>
      </c>
      <c r="E1341" s="111"/>
      <c r="F1341" s="111">
        <v>1</v>
      </c>
      <c r="G1341" s="111"/>
      <c r="H1341" s="111">
        <v>16</v>
      </c>
      <c r="I1341" s="111">
        <v>16</v>
      </c>
      <c r="J1341" s="118"/>
      <c r="K1341" s="33"/>
      <c r="L1341" s="44">
        <f t="shared" si="416"/>
        <v>1</v>
      </c>
      <c r="M1341" s="33" t="str">
        <f t="shared" ref="M1341:M1382" si="419">A1341&amp;$O$1</f>
        <v>45831Container q'ty</v>
      </c>
      <c r="N1341" s="33" t="str">
        <f t="shared" ref="N1341:N1382" si="420">A1341&amp;P1341</f>
        <v xml:space="preserve">45831Pallet </v>
      </c>
      <c r="O1341" s="39">
        <v>20</v>
      </c>
      <c r="P1341" s="33" t="s">
        <v>202</v>
      </c>
      <c r="Q1341" s="168" t="s">
        <v>3531</v>
      </c>
      <c r="R1341" s="169"/>
      <c r="S1341" s="39"/>
      <c r="T1341" s="119" t="s">
        <v>3541</v>
      </c>
      <c r="U1341" s="258"/>
      <c r="V1341" s="262"/>
      <c r="W1341" s="258">
        <f t="shared" si="414"/>
        <v>0</v>
      </c>
      <c r="X1341" s="45"/>
      <c r="Y1341" s="43"/>
      <c r="Z1341" s="43"/>
      <c r="AA1341" s="43"/>
      <c r="AB1341" s="43"/>
      <c r="AC1341" s="43"/>
    </row>
    <row r="1342" spans="1:29" ht="12.9" customHeight="1">
      <c r="A1342" s="272">
        <v>45831</v>
      </c>
      <c r="B1342" s="111" t="s">
        <v>32</v>
      </c>
      <c r="C1342" s="111" t="s">
        <v>3587</v>
      </c>
      <c r="D1342" s="111" t="s">
        <v>3526</v>
      </c>
      <c r="E1342" s="111"/>
      <c r="F1342" s="151"/>
      <c r="G1342" s="111"/>
      <c r="H1342" s="111">
        <v>2</v>
      </c>
      <c r="I1342" s="111">
        <v>2</v>
      </c>
      <c r="J1342" s="118"/>
      <c r="K1342" s="33"/>
      <c r="L1342" s="44">
        <f t="shared" si="416"/>
        <v>0</v>
      </c>
      <c r="M1342" s="33" t="str">
        <f t="shared" si="419"/>
        <v>45831Container q'ty</v>
      </c>
      <c r="N1342" s="33" t="str">
        <f t="shared" si="420"/>
        <v xml:space="preserve">45831Pallet </v>
      </c>
      <c r="O1342" s="39"/>
      <c r="P1342" s="33" t="s">
        <v>202</v>
      </c>
      <c r="Q1342" s="168" t="s">
        <v>3532</v>
      </c>
      <c r="R1342" s="169"/>
      <c r="S1342" s="39"/>
      <c r="T1342" s="119" t="s">
        <v>3541</v>
      </c>
      <c r="U1342" s="258"/>
      <c r="V1342" s="262"/>
      <c r="W1342" s="258">
        <f t="shared" si="414"/>
        <v>0</v>
      </c>
      <c r="X1342" s="45"/>
      <c r="Y1342" s="43"/>
      <c r="Z1342" s="43"/>
      <c r="AA1342" s="43"/>
      <c r="AB1342" s="43"/>
      <c r="AC1342" s="43"/>
    </row>
    <row r="1343" spans="1:29" ht="12.9" customHeight="1">
      <c r="A1343" s="272">
        <v>45831</v>
      </c>
      <c r="B1343" s="111" t="s">
        <v>32</v>
      </c>
      <c r="C1343" s="111" t="s">
        <v>3587</v>
      </c>
      <c r="D1343" s="111" t="s">
        <v>3526</v>
      </c>
      <c r="E1343" s="111"/>
      <c r="F1343" s="151"/>
      <c r="G1343" s="111"/>
      <c r="H1343" s="111">
        <v>2</v>
      </c>
      <c r="I1343" s="111">
        <v>2</v>
      </c>
      <c r="J1343" s="118"/>
      <c r="K1343" s="33"/>
      <c r="L1343" s="44">
        <f t="shared" si="416"/>
        <v>0</v>
      </c>
      <c r="M1343" s="33" t="str">
        <f t="shared" si="419"/>
        <v>45831Container q'ty</v>
      </c>
      <c r="N1343" s="33" t="str">
        <f t="shared" si="420"/>
        <v xml:space="preserve">45831Pallet </v>
      </c>
      <c r="O1343" s="39"/>
      <c r="P1343" s="33" t="s">
        <v>202</v>
      </c>
      <c r="Q1343" s="168" t="s">
        <v>3533</v>
      </c>
      <c r="R1343" s="169"/>
      <c r="S1343" s="39"/>
      <c r="T1343" s="119" t="s">
        <v>3541</v>
      </c>
      <c r="U1343" s="258"/>
      <c r="V1343" s="262"/>
      <c r="W1343" s="258">
        <f t="shared" si="414"/>
        <v>0</v>
      </c>
      <c r="X1343" s="45"/>
      <c r="Y1343" s="43"/>
      <c r="Z1343" s="43"/>
      <c r="AA1343" s="43"/>
      <c r="AB1343" s="43"/>
      <c r="AC1343" s="43"/>
    </row>
    <row r="1344" spans="1:29" ht="12.9" customHeight="1">
      <c r="A1344" s="272">
        <v>45831</v>
      </c>
      <c r="B1344" s="111" t="s">
        <v>32</v>
      </c>
      <c r="C1344" s="111" t="s">
        <v>3588</v>
      </c>
      <c r="D1344" s="111" t="s">
        <v>3527</v>
      </c>
      <c r="E1344" s="111"/>
      <c r="F1344" s="111">
        <v>1</v>
      </c>
      <c r="G1344" s="111"/>
      <c r="H1344" s="111">
        <v>20</v>
      </c>
      <c r="I1344" s="111">
        <v>20</v>
      </c>
      <c r="J1344" s="118"/>
      <c r="K1344" s="33"/>
      <c r="L1344" s="44">
        <f t="shared" si="416"/>
        <v>1</v>
      </c>
      <c r="M1344" s="33" t="str">
        <f t="shared" si="419"/>
        <v>45831Container q'ty</v>
      </c>
      <c r="N1344" s="33" t="str">
        <f t="shared" si="420"/>
        <v xml:space="preserve">45831Pallet </v>
      </c>
      <c r="O1344" s="39">
        <v>20</v>
      </c>
      <c r="P1344" s="33" t="s">
        <v>202</v>
      </c>
      <c r="Q1344" s="168" t="s">
        <v>3534</v>
      </c>
      <c r="R1344" s="169"/>
      <c r="S1344" s="39"/>
      <c r="T1344" s="119" t="s">
        <v>3541</v>
      </c>
      <c r="U1344" s="258"/>
      <c r="V1344" s="262"/>
      <c r="W1344" s="258">
        <f t="shared" si="414"/>
        <v>0</v>
      </c>
      <c r="X1344" s="45"/>
      <c r="Y1344" s="43"/>
      <c r="Z1344" s="43"/>
      <c r="AA1344" s="43"/>
      <c r="AB1344" s="43"/>
      <c r="AC1344" s="43"/>
    </row>
    <row r="1345" spans="1:29" ht="12.9" customHeight="1">
      <c r="A1345" s="272">
        <v>45831</v>
      </c>
      <c r="B1345" s="111" t="s">
        <v>32</v>
      </c>
      <c r="C1345" s="111" t="s">
        <v>3589</v>
      </c>
      <c r="D1345" s="111" t="s">
        <v>3528</v>
      </c>
      <c r="E1345" s="111"/>
      <c r="F1345" s="111">
        <v>1</v>
      </c>
      <c r="G1345" s="111"/>
      <c r="H1345" s="111">
        <v>13</v>
      </c>
      <c r="I1345" s="111">
        <v>13</v>
      </c>
      <c r="J1345" s="118"/>
      <c r="K1345" s="33"/>
      <c r="L1345" s="44">
        <f t="shared" si="416"/>
        <v>1</v>
      </c>
      <c r="M1345" s="33" t="str">
        <f t="shared" si="419"/>
        <v>45831Container q'ty</v>
      </c>
      <c r="N1345" s="33" t="str">
        <f t="shared" si="420"/>
        <v xml:space="preserve">45831Pallet </v>
      </c>
      <c r="O1345" s="39">
        <v>20</v>
      </c>
      <c r="P1345" s="33" t="s">
        <v>202</v>
      </c>
      <c r="Q1345" s="168" t="s">
        <v>3531</v>
      </c>
      <c r="R1345" s="169"/>
      <c r="S1345" s="39"/>
      <c r="T1345" s="119" t="s">
        <v>3541</v>
      </c>
      <c r="U1345" s="258"/>
      <c r="V1345" s="262"/>
      <c r="W1345" s="258">
        <f t="shared" si="414"/>
        <v>0</v>
      </c>
      <c r="X1345" s="45"/>
      <c r="Y1345" s="43"/>
      <c r="Z1345" s="43"/>
      <c r="AA1345" s="43"/>
      <c r="AB1345" s="43"/>
      <c r="AC1345" s="43"/>
    </row>
    <row r="1346" spans="1:29" ht="12.9" customHeight="1">
      <c r="A1346" s="272">
        <v>45831</v>
      </c>
      <c r="B1346" s="111" t="s">
        <v>32</v>
      </c>
      <c r="C1346" s="111" t="s">
        <v>3589</v>
      </c>
      <c r="D1346" s="111" t="s">
        <v>3528</v>
      </c>
      <c r="E1346" s="111"/>
      <c r="F1346" s="151"/>
      <c r="G1346" s="111"/>
      <c r="H1346" s="111">
        <v>2</v>
      </c>
      <c r="I1346" s="111">
        <v>2</v>
      </c>
      <c r="J1346" s="118"/>
      <c r="K1346" s="33"/>
      <c r="L1346" s="44">
        <f t="shared" si="416"/>
        <v>0</v>
      </c>
      <c r="M1346" s="33" t="str">
        <f t="shared" si="419"/>
        <v>45831Container q'ty</v>
      </c>
      <c r="N1346" s="33" t="str">
        <f t="shared" si="420"/>
        <v xml:space="preserve">45831Pallet </v>
      </c>
      <c r="O1346" s="39"/>
      <c r="P1346" s="33" t="s">
        <v>202</v>
      </c>
      <c r="Q1346" s="297" t="s">
        <v>3535</v>
      </c>
      <c r="R1346" s="169"/>
      <c r="S1346" s="39"/>
      <c r="T1346" s="119" t="s">
        <v>3541</v>
      </c>
      <c r="U1346" s="258"/>
      <c r="V1346" s="262"/>
      <c r="W1346" s="258">
        <f t="shared" si="414"/>
        <v>0</v>
      </c>
      <c r="X1346" s="45"/>
      <c r="Y1346" s="43"/>
      <c r="Z1346" s="43"/>
      <c r="AA1346" s="43"/>
      <c r="AB1346" s="43"/>
      <c r="AC1346" s="43"/>
    </row>
    <row r="1347" spans="1:29" ht="12.9" customHeight="1">
      <c r="A1347" s="272">
        <v>45831</v>
      </c>
      <c r="B1347" s="111" t="s">
        <v>32</v>
      </c>
      <c r="C1347" s="111" t="s">
        <v>3589</v>
      </c>
      <c r="D1347" s="111" t="s">
        <v>3528</v>
      </c>
      <c r="E1347" s="111"/>
      <c r="F1347" s="151"/>
      <c r="G1347" s="111"/>
      <c r="H1347" s="111">
        <v>5</v>
      </c>
      <c r="I1347" s="111">
        <v>5</v>
      </c>
      <c r="J1347" s="118"/>
      <c r="K1347" s="33"/>
      <c r="L1347" s="44">
        <f t="shared" si="416"/>
        <v>0</v>
      </c>
      <c r="M1347" s="33" t="str">
        <f t="shared" si="419"/>
        <v>45831Container q'ty</v>
      </c>
      <c r="N1347" s="33" t="str">
        <f t="shared" si="420"/>
        <v xml:space="preserve">45831Pallet </v>
      </c>
      <c r="O1347" s="39"/>
      <c r="P1347" s="33" t="s">
        <v>202</v>
      </c>
      <c r="Q1347" s="168" t="s">
        <v>3536</v>
      </c>
      <c r="R1347" s="169"/>
      <c r="S1347" s="39"/>
      <c r="T1347" s="119" t="s">
        <v>3541</v>
      </c>
      <c r="U1347" s="258"/>
      <c r="V1347" s="262"/>
      <c r="W1347" s="258">
        <f t="shared" si="414"/>
        <v>0</v>
      </c>
      <c r="X1347" s="45"/>
      <c r="Y1347" s="43"/>
      <c r="Z1347" s="43"/>
      <c r="AA1347" s="43"/>
      <c r="AB1347" s="43"/>
      <c r="AC1347" s="43"/>
    </row>
    <row r="1348" spans="1:29" ht="12.9" customHeight="1">
      <c r="A1348" s="272">
        <v>45831</v>
      </c>
      <c r="B1348" s="111" t="s">
        <v>32</v>
      </c>
      <c r="C1348" s="111" t="s">
        <v>3590</v>
      </c>
      <c r="D1348" s="111" t="s">
        <v>3529</v>
      </c>
      <c r="E1348" s="111"/>
      <c r="F1348" s="111">
        <v>1</v>
      </c>
      <c r="G1348" s="111"/>
      <c r="H1348" s="111">
        <v>3</v>
      </c>
      <c r="I1348" s="111">
        <v>3</v>
      </c>
      <c r="J1348" s="118"/>
      <c r="K1348" s="33"/>
      <c r="L1348" s="44">
        <f t="shared" si="416"/>
        <v>1</v>
      </c>
      <c r="M1348" s="33" t="str">
        <f t="shared" si="419"/>
        <v>45831Container q'ty</v>
      </c>
      <c r="N1348" s="33" t="str">
        <f t="shared" si="420"/>
        <v xml:space="preserve">45831Pallet </v>
      </c>
      <c r="O1348" s="39">
        <v>20</v>
      </c>
      <c r="P1348" s="33" t="s">
        <v>202</v>
      </c>
      <c r="Q1348" s="168" t="s">
        <v>3537</v>
      </c>
      <c r="R1348" s="169"/>
      <c r="S1348" s="39"/>
      <c r="T1348" s="119" t="s">
        <v>3541</v>
      </c>
      <c r="U1348" s="258"/>
      <c r="V1348" s="262"/>
      <c r="W1348" s="258">
        <f t="shared" si="414"/>
        <v>0</v>
      </c>
      <c r="X1348" s="45"/>
      <c r="Y1348" s="43"/>
      <c r="Z1348" s="43"/>
      <c r="AA1348" s="43"/>
      <c r="AB1348" s="43"/>
      <c r="AC1348" s="43"/>
    </row>
    <row r="1349" spans="1:29" ht="12.9" customHeight="1">
      <c r="A1349" s="272">
        <v>45831</v>
      </c>
      <c r="B1349" s="111" t="s">
        <v>32</v>
      </c>
      <c r="C1349" s="111" t="s">
        <v>3590</v>
      </c>
      <c r="D1349" s="111" t="s">
        <v>3529</v>
      </c>
      <c r="E1349" s="111"/>
      <c r="F1349" s="151"/>
      <c r="G1349" s="111"/>
      <c r="H1349" s="111">
        <v>17</v>
      </c>
      <c r="I1349" s="111">
        <v>17</v>
      </c>
      <c r="J1349" s="118"/>
      <c r="K1349" s="33"/>
      <c r="L1349" s="44">
        <f t="shared" si="416"/>
        <v>0</v>
      </c>
      <c r="M1349" s="33" t="str">
        <f t="shared" si="419"/>
        <v>45831Container q'ty</v>
      </c>
      <c r="N1349" s="33" t="str">
        <f t="shared" si="420"/>
        <v xml:space="preserve">45831Pallet </v>
      </c>
      <c r="O1349" s="39"/>
      <c r="P1349" s="33" t="s">
        <v>202</v>
      </c>
      <c r="Q1349" s="168" t="s">
        <v>3538</v>
      </c>
      <c r="R1349" s="169"/>
      <c r="S1349" s="39"/>
      <c r="T1349" s="119" t="s">
        <v>3541</v>
      </c>
      <c r="U1349" s="258"/>
      <c r="V1349" s="262"/>
      <c r="W1349" s="258">
        <f t="shared" si="414"/>
        <v>0</v>
      </c>
      <c r="X1349" s="45"/>
      <c r="Y1349" s="43"/>
      <c r="Z1349" s="43"/>
      <c r="AA1349" s="43"/>
      <c r="AB1349" s="43"/>
      <c r="AC1349" s="43"/>
    </row>
    <row r="1350" spans="1:29" ht="12.9" customHeight="1">
      <c r="A1350" s="272">
        <v>45831</v>
      </c>
      <c r="B1350" s="111" t="s">
        <v>32</v>
      </c>
      <c r="C1350" s="111" t="s">
        <v>3662</v>
      </c>
      <c r="D1350" s="111" t="s">
        <v>3530</v>
      </c>
      <c r="E1350" s="111"/>
      <c r="F1350" s="111">
        <v>1</v>
      </c>
      <c r="G1350" s="111"/>
      <c r="H1350" s="111">
        <v>5</v>
      </c>
      <c r="I1350" s="111">
        <v>5</v>
      </c>
      <c r="J1350" s="118"/>
      <c r="K1350" s="33"/>
      <c r="L1350" s="44">
        <f t="shared" si="416"/>
        <v>1</v>
      </c>
      <c r="M1350" s="33" t="str">
        <f t="shared" si="419"/>
        <v>45831Container q'ty</v>
      </c>
      <c r="N1350" s="33" t="str">
        <f t="shared" si="420"/>
        <v xml:space="preserve">45831Pallet </v>
      </c>
      <c r="O1350" s="39">
        <v>20</v>
      </c>
      <c r="P1350" s="33" t="s">
        <v>202</v>
      </c>
      <c r="Q1350" s="168" t="s">
        <v>3531</v>
      </c>
      <c r="R1350" s="169"/>
      <c r="S1350" s="39"/>
      <c r="T1350" s="119" t="s">
        <v>3595</v>
      </c>
      <c r="U1350" s="258"/>
      <c r="V1350" s="262"/>
      <c r="W1350" s="258">
        <f t="shared" si="414"/>
        <v>0</v>
      </c>
      <c r="X1350" s="45"/>
      <c r="Y1350" s="43"/>
      <c r="Z1350" s="43"/>
      <c r="AA1350" s="43"/>
      <c r="AB1350" s="43"/>
      <c r="AC1350" s="43"/>
    </row>
    <row r="1351" spans="1:29" ht="12.9" customHeight="1">
      <c r="A1351" s="272">
        <v>45831</v>
      </c>
      <c r="B1351" s="111" t="s">
        <v>32</v>
      </c>
      <c r="C1351" s="111" t="s">
        <v>3662</v>
      </c>
      <c r="D1351" s="111" t="s">
        <v>3530</v>
      </c>
      <c r="E1351" s="111"/>
      <c r="F1351" s="151"/>
      <c r="G1351" s="111"/>
      <c r="H1351" s="111">
        <v>10</v>
      </c>
      <c r="I1351" s="111">
        <v>10</v>
      </c>
      <c r="J1351" s="118"/>
      <c r="K1351" s="33"/>
      <c r="L1351" s="44">
        <f t="shared" si="416"/>
        <v>0</v>
      </c>
      <c r="M1351" s="33" t="str">
        <f t="shared" si="419"/>
        <v>45831Container q'ty</v>
      </c>
      <c r="N1351" s="33" t="str">
        <f t="shared" si="420"/>
        <v xml:space="preserve">45831Pallet </v>
      </c>
      <c r="O1351" s="39"/>
      <c r="P1351" s="33" t="s">
        <v>202</v>
      </c>
      <c r="Q1351" s="168" t="s">
        <v>3539</v>
      </c>
      <c r="R1351" s="169"/>
      <c r="S1351" s="39"/>
      <c r="T1351" s="119" t="s">
        <v>3595</v>
      </c>
      <c r="U1351" s="258"/>
      <c r="V1351" s="262"/>
      <c r="W1351" s="258">
        <f t="shared" si="414"/>
        <v>0</v>
      </c>
      <c r="X1351" s="45"/>
      <c r="Y1351" s="43"/>
      <c r="Z1351" s="43"/>
      <c r="AA1351" s="43"/>
      <c r="AB1351" s="43"/>
      <c r="AC1351" s="43"/>
    </row>
    <row r="1352" spans="1:29" ht="12.9" customHeight="1">
      <c r="A1352" s="272">
        <v>45831</v>
      </c>
      <c r="B1352" s="111" t="s">
        <v>32</v>
      </c>
      <c r="C1352" s="111" t="s">
        <v>3662</v>
      </c>
      <c r="D1352" s="111" t="s">
        <v>3530</v>
      </c>
      <c r="E1352" s="111"/>
      <c r="F1352" s="151"/>
      <c r="G1352" s="111"/>
      <c r="H1352" s="111">
        <v>5</v>
      </c>
      <c r="I1352" s="111">
        <v>5</v>
      </c>
      <c r="J1352" s="118"/>
      <c r="K1352" s="33"/>
      <c r="L1352" s="44">
        <f t="shared" si="416"/>
        <v>0</v>
      </c>
      <c r="M1352" s="33" t="str">
        <f t="shared" si="419"/>
        <v>45831Container q'ty</v>
      </c>
      <c r="N1352" s="33" t="str">
        <f t="shared" si="420"/>
        <v xml:space="preserve">45831Pallet </v>
      </c>
      <c r="O1352" s="39"/>
      <c r="P1352" s="33" t="s">
        <v>202</v>
      </c>
      <c r="Q1352" s="168" t="s">
        <v>3540</v>
      </c>
      <c r="R1352" s="169"/>
      <c r="S1352" s="39"/>
      <c r="T1352" s="119" t="s">
        <v>3595</v>
      </c>
      <c r="U1352" s="258"/>
      <c r="V1352" s="262"/>
      <c r="W1352" s="258">
        <f t="shared" si="414"/>
        <v>0</v>
      </c>
      <c r="X1352" s="45"/>
      <c r="Y1352" s="43"/>
      <c r="Z1352" s="43"/>
      <c r="AA1352" s="43"/>
      <c r="AB1352" s="43"/>
      <c r="AC1352" s="43"/>
    </row>
    <row r="1353" spans="1:29" ht="12.9" customHeight="1">
      <c r="A1353" s="272">
        <v>45831</v>
      </c>
      <c r="B1353" s="111" t="s">
        <v>318</v>
      </c>
      <c r="C1353" s="111" t="s">
        <v>3635</v>
      </c>
      <c r="D1353" s="111">
        <v>2638499</v>
      </c>
      <c r="E1353" s="111">
        <v>1</v>
      </c>
      <c r="F1353" s="111"/>
      <c r="G1353" s="111"/>
      <c r="H1353" s="111">
        <v>18</v>
      </c>
      <c r="I1353" s="116"/>
      <c r="J1353" s="116">
        <v>990</v>
      </c>
      <c r="K1353" s="33"/>
      <c r="L1353" s="44">
        <f t="shared" si="416"/>
        <v>1</v>
      </c>
      <c r="M1353" s="33" t="str">
        <f t="shared" si="419"/>
        <v>45831Container q'ty</v>
      </c>
      <c r="N1353" s="33" t="str">
        <f t="shared" si="420"/>
        <v xml:space="preserve">45831Pallet </v>
      </c>
      <c r="O1353" s="39">
        <v>40</v>
      </c>
      <c r="P1353" s="33" t="s">
        <v>202</v>
      </c>
      <c r="Q1353" s="168" t="s">
        <v>3476</v>
      </c>
      <c r="R1353" s="169"/>
      <c r="S1353" s="39"/>
      <c r="T1353" s="119" t="s">
        <v>3475</v>
      </c>
      <c r="U1353" s="258"/>
      <c r="V1353" s="262"/>
      <c r="W1353" s="258">
        <f t="shared" si="414"/>
        <v>0</v>
      </c>
      <c r="X1353" s="45" t="s">
        <v>3585</v>
      </c>
      <c r="Y1353" s="43"/>
      <c r="Z1353" s="43"/>
      <c r="AA1353" s="43"/>
      <c r="AB1353" s="43"/>
      <c r="AC1353" s="43"/>
    </row>
    <row r="1354" spans="1:29" ht="12.9" customHeight="1">
      <c r="A1354" s="272">
        <v>45831</v>
      </c>
      <c r="B1354" s="111" t="s">
        <v>383</v>
      </c>
      <c r="C1354" s="170" t="s">
        <v>3728</v>
      </c>
      <c r="D1354" s="275" t="s">
        <v>3729</v>
      </c>
      <c r="E1354" s="111"/>
      <c r="F1354" s="111">
        <v>1</v>
      </c>
      <c r="G1354" s="111"/>
      <c r="H1354" s="111">
        <v>10</v>
      </c>
      <c r="I1354" s="117">
        <v>591</v>
      </c>
      <c r="J1354" s="118"/>
      <c r="K1354" s="33"/>
      <c r="L1354" s="44">
        <f t="shared" si="416"/>
        <v>1</v>
      </c>
      <c r="M1354" s="33" t="str">
        <f t="shared" si="419"/>
        <v>45831Container q'ty</v>
      </c>
      <c r="N1354" s="33" t="str">
        <f t="shared" si="420"/>
        <v>45831bulk</v>
      </c>
      <c r="O1354" s="39">
        <v>240</v>
      </c>
      <c r="P1354" s="235" t="s">
        <v>201</v>
      </c>
      <c r="Q1354" s="168" t="s">
        <v>2117</v>
      </c>
      <c r="R1354" s="169"/>
      <c r="S1354" s="39"/>
      <c r="T1354" s="119" t="s">
        <v>3727</v>
      </c>
      <c r="U1354" s="258">
        <v>8175</v>
      </c>
      <c r="V1354" s="262">
        <v>1041</v>
      </c>
      <c r="W1354" s="258">
        <f t="shared" si="414"/>
        <v>7.8530259365994235</v>
      </c>
      <c r="X1354" s="45"/>
      <c r="Y1354" s="43"/>
      <c r="Z1354" s="43"/>
      <c r="AA1354" s="43"/>
      <c r="AB1354" s="43"/>
      <c r="AC1354" s="43"/>
    </row>
    <row r="1355" spans="1:29" ht="12.9" customHeight="1">
      <c r="A1355" s="272">
        <v>45831</v>
      </c>
      <c r="B1355" s="111" t="s">
        <v>383</v>
      </c>
      <c r="C1355" s="170" t="s">
        <v>3728</v>
      </c>
      <c r="D1355" s="275" t="s">
        <v>3729</v>
      </c>
      <c r="E1355" s="111"/>
      <c r="F1355" s="151"/>
      <c r="G1355" s="111"/>
      <c r="H1355" s="111">
        <v>5</v>
      </c>
      <c r="I1355" s="117">
        <v>250</v>
      </c>
      <c r="J1355" s="118"/>
      <c r="K1355" s="33"/>
      <c r="L1355" s="44">
        <f t="shared" si="416"/>
        <v>0</v>
      </c>
      <c r="M1355" s="33" t="str">
        <f t="shared" si="419"/>
        <v>45831Container q'ty</v>
      </c>
      <c r="N1355" s="33" t="str">
        <f t="shared" si="420"/>
        <v>45831bulk</v>
      </c>
      <c r="O1355" s="39">
        <v>240</v>
      </c>
      <c r="P1355" s="235" t="s">
        <v>201</v>
      </c>
      <c r="Q1355" s="168" t="s">
        <v>2118</v>
      </c>
      <c r="R1355" s="169"/>
      <c r="S1355" s="39"/>
      <c r="T1355" s="119" t="s">
        <v>3727</v>
      </c>
      <c r="U1355" s="258"/>
      <c r="V1355" s="262"/>
      <c r="W1355" s="258">
        <f t="shared" si="414"/>
        <v>0</v>
      </c>
      <c r="X1355" s="45"/>
      <c r="Y1355" s="43"/>
      <c r="Z1355" s="43"/>
      <c r="AA1355" s="43"/>
      <c r="AB1355" s="43"/>
      <c r="AC1355" s="43"/>
    </row>
    <row r="1356" spans="1:29" ht="12.9" customHeight="1">
      <c r="A1356" s="272">
        <v>45831</v>
      </c>
      <c r="B1356" s="111" t="s">
        <v>383</v>
      </c>
      <c r="C1356" s="170" t="s">
        <v>3728</v>
      </c>
      <c r="D1356" s="275" t="s">
        <v>3729</v>
      </c>
      <c r="E1356" s="111"/>
      <c r="F1356" s="151"/>
      <c r="G1356" s="111"/>
      <c r="H1356" s="111">
        <v>4</v>
      </c>
      <c r="I1356" s="117">
        <v>200</v>
      </c>
      <c r="J1356" s="118"/>
      <c r="K1356" s="33"/>
      <c r="L1356" s="44">
        <f t="shared" si="416"/>
        <v>0</v>
      </c>
      <c r="M1356" s="33" t="str">
        <f t="shared" si="419"/>
        <v>45831Container q'ty</v>
      </c>
      <c r="N1356" s="33" t="str">
        <f t="shared" si="420"/>
        <v>45831bulk</v>
      </c>
      <c r="O1356" s="39">
        <v>240</v>
      </c>
      <c r="P1356" s="235" t="s">
        <v>201</v>
      </c>
      <c r="Q1356" s="168" t="s">
        <v>2120</v>
      </c>
      <c r="R1356" s="169"/>
      <c r="S1356" s="39"/>
      <c r="T1356" s="119" t="s">
        <v>3727</v>
      </c>
      <c r="U1356" s="258"/>
      <c r="V1356" s="262"/>
      <c r="W1356" s="258">
        <f t="shared" si="414"/>
        <v>0</v>
      </c>
      <c r="X1356" s="45"/>
      <c r="Y1356" s="43"/>
      <c r="Z1356" s="43"/>
      <c r="AA1356" s="43"/>
      <c r="AB1356" s="43"/>
      <c r="AC1356" s="43"/>
    </row>
    <row r="1357" spans="1:29" ht="12.9" customHeight="1">
      <c r="A1357" s="272">
        <v>45832</v>
      </c>
      <c r="B1357" s="111" t="s">
        <v>32</v>
      </c>
      <c r="C1357" s="111" t="s">
        <v>3663</v>
      </c>
      <c r="D1357" s="111" t="s">
        <v>3542</v>
      </c>
      <c r="E1357" s="111">
        <v>1</v>
      </c>
      <c r="F1357" s="111"/>
      <c r="G1357" s="111"/>
      <c r="H1357" s="111">
        <v>7</v>
      </c>
      <c r="I1357" s="111">
        <v>7</v>
      </c>
      <c r="J1357" s="118"/>
      <c r="K1357" s="33"/>
      <c r="L1357" s="44">
        <f t="shared" si="416"/>
        <v>1</v>
      </c>
      <c r="M1357" s="33" t="str">
        <f t="shared" si="419"/>
        <v>45832Container q'ty</v>
      </c>
      <c r="N1357" s="33" t="str">
        <f t="shared" si="420"/>
        <v xml:space="preserve">45832Pallet </v>
      </c>
      <c r="O1357" s="39">
        <v>40</v>
      </c>
      <c r="P1357" s="33" t="s">
        <v>202</v>
      </c>
      <c r="Q1357" s="168" t="s">
        <v>3547</v>
      </c>
      <c r="R1357" s="169"/>
      <c r="S1357" s="39"/>
      <c r="T1357" s="119" t="s">
        <v>3596</v>
      </c>
      <c r="U1357" s="258"/>
      <c r="V1357" s="262"/>
      <c r="W1357" s="258">
        <f t="shared" si="414"/>
        <v>0</v>
      </c>
      <c r="X1357" s="45"/>
      <c r="Y1357" s="43"/>
      <c r="Z1357" s="43"/>
      <c r="AA1357" s="43"/>
      <c r="AB1357" s="43"/>
      <c r="AC1357" s="43"/>
    </row>
    <row r="1358" spans="1:29" ht="12.9" customHeight="1">
      <c r="A1358" s="272">
        <v>45832</v>
      </c>
      <c r="B1358" s="111" t="s">
        <v>32</v>
      </c>
      <c r="C1358" s="111" t="s">
        <v>3663</v>
      </c>
      <c r="D1358" s="111" t="s">
        <v>3542</v>
      </c>
      <c r="E1358" s="151"/>
      <c r="F1358" s="111"/>
      <c r="G1358" s="111"/>
      <c r="H1358" s="111">
        <v>3</v>
      </c>
      <c r="I1358" s="111">
        <v>3</v>
      </c>
      <c r="J1358" s="118"/>
      <c r="K1358" s="33"/>
      <c r="L1358" s="44">
        <f t="shared" si="416"/>
        <v>0</v>
      </c>
      <c r="M1358" s="33" t="str">
        <f t="shared" si="419"/>
        <v>45832Container q'ty</v>
      </c>
      <c r="N1358" s="33" t="str">
        <f t="shared" si="420"/>
        <v xml:space="preserve">45832Pallet </v>
      </c>
      <c r="O1358" s="39"/>
      <c r="P1358" s="33" t="s">
        <v>202</v>
      </c>
      <c r="Q1358" s="168" t="s">
        <v>3548</v>
      </c>
      <c r="R1358" s="169"/>
      <c r="S1358" s="39"/>
      <c r="T1358" s="119" t="s">
        <v>3553</v>
      </c>
      <c r="U1358" s="258"/>
      <c r="V1358" s="262"/>
      <c r="W1358" s="258">
        <f t="shared" si="414"/>
        <v>0</v>
      </c>
      <c r="X1358" s="45"/>
      <c r="Y1358" s="43"/>
      <c r="Z1358" s="43"/>
      <c r="AA1358" s="43"/>
      <c r="AB1358" s="43"/>
      <c r="AC1358" s="43"/>
    </row>
    <row r="1359" spans="1:29" ht="12.9" customHeight="1">
      <c r="A1359" s="272">
        <v>45832</v>
      </c>
      <c r="B1359" s="111" t="s">
        <v>32</v>
      </c>
      <c r="C1359" s="111" t="s">
        <v>3663</v>
      </c>
      <c r="D1359" s="111" t="s">
        <v>3543</v>
      </c>
      <c r="E1359" s="151"/>
      <c r="F1359" s="111"/>
      <c r="G1359" s="111"/>
      <c r="H1359" s="111">
        <v>10</v>
      </c>
      <c r="I1359" s="111">
        <v>10</v>
      </c>
      <c r="J1359" s="118"/>
      <c r="K1359" s="33"/>
      <c r="L1359" s="44">
        <f t="shared" si="416"/>
        <v>0</v>
      </c>
      <c r="M1359" s="33" t="str">
        <f t="shared" si="419"/>
        <v>45832Container q'ty</v>
      </c>
      <c r="N1359" s="33" t="str">
        <f t="shared" si="420"/>
        <v xml:space="preserve">45832Pallet </v>
      </c>
      <c r="O1359" s="39"/>
      <c r="P1359" s="33" t="s">
        <v>202</v>
      </c>
      <c r="Q1359" s="168" t="s">
        <v>3549</v>
      </c>
      <c r="R1359" s="169"/>
      <c r="S1359" s="39"/>
      <c r="T1359" s="119" t="s">
        <v>3553</v>
      </c>
      <c r="U1359" s="258"/>
      <c r="V1359" s="262"/>
      <c r="W1359" s="258">
        <f t="shared" si="414"/>
        <v>0</v>
      </c>
      <c r="X1359" s="45"/>
      <c r="Y1359" s="43"/>
      <c r="Z1359" s="43"/>
      <c r="AA1359" s="43"/>
      <c r="AB1359" s="43"/>
      <c r="AC1359" s="43"/>
    </row>
    <row r="1360" spans="1:29" ht="12.9" customHeight="1">
      <c r="A1360" s="272">
        <v>45832</v>
      </c>
      <c r="B1360" s="111" t="s">
        <v>32</v>
      </c>
      <c r="C1360" s="111" t="s">
        <v>3674</v>
      </c>
      <c r="D1360" s="111" t="s">
        <v>3563</v>
      </c>
      <c r="E1360" s="111">
        <v>1</v>
      </c>
      <c r="F1360" s="111"/>
      <c r="G1360" s="111"/>
      <c r="H1360" s="111">
        <v>10</v>
      </c>
      <c r="I1360" s="111">
        <v>10</v>
      </c>
      <c r="J1360" s="118"/>
      <c r="K1360" s="33"/>
      <c r="L1360" s="44">
        <f t="shared" si="416"/>
        <v>1</v>
      </c>
      <c r="M1360" s="33" t="str">
        <f>A1360&amp;$O$1</f>
        <v>45832Container q'ty</v>
      </c>
      <c r="N1360" s="33" t="str">
        <f>A1360&amp;P1360</f>
        <v xml:space="preserve">45832Pallet </v>
      </c>
      <c r="O1360" s="39">
        <v>40</v>
      </c>
      <c r="P1360" s="33" t="s">
        <v>202</v>
      </c>
      <c r="Q1360" s="168" t="s">
        <v>3567</v>
      </c>
      <c r="R1360" s="169"/>
      <c r="S1360" s="39"/>
      <c r="T1360" s="119" t="s">
        <v>3673</v>
      </c>
      <c r="U1360" s="258"/>
      <c r="V1360" s="262"/>
      <c r="W1360" s="258">
        <f t="shared" si="414"/>
        <v>0</v>
      </c>
      <c r="X1360" s="45"/>
      <c r="Y1360" s="43"/>
      <c r="Z1360" s="43"/>
      <c r="AA1360" s="43"/>
      <c r="AB1360" s="43"/>
      <c r="AC1360" s="43"/>
    </row>
    <row r="1361" spans="1:29" ht="12.9" customHeight="1">
      <c r="A1361" s="272">
        <v>45832</v>
      </c>
      <c r="B1361" s="111" t="s">
        <v>32</v>
      </c>
      <c r="C1361" s="111" t="s">
        <v>3674</v>
      </c>
      <c r="D1361" s="111" t="s">
        <v>3564</v>
      </c>
      <c r="E1361" s="151"/>
      <c r="F1361" s="111"/>
      <c r="G1361" s="111"/>
      <c r="H1361" s="111">
        <v>10</v>
      </c>
      <c r="I1361" s="111">
        <v>10</v>
      </c>
      <c r="J1361" s="118"/>
      <c r="K1361" s="33"/>
      <c r="L1361" s="44">
        <f t="shared" si="416"/>
        <v>0</v>
      </c>
      <c r="M1361" s="33" t="str">
        <f>A1361&amp;$O$1</f>
        <v>45832Container q'ty</v>
      </c>
      <c r="N1361" s="33" t="str">
        <f>A1361&amp;P1361</f>
        <v xml:space="preserve">45832Pallet </v>
      </c>
      <c r="O1361" s="39"/>
      <c r="P1361" s="33" t="s">
        <v>202</v>
      </c>
      <c r="Q1361" s="168" t="s">
        <v>3568</v>
      </c>
      <c r="R1361" s="169"/>
      <c r="S1361" s="39"/>
      <c r="T1361" s="119" t="s">
        <v>3573</v>
      </c>
      <c r="U1361" s="258"/>
      <c r="V1361" s="262"/>
      <c r="W1361" s="258">
        <f t="shared" si="414"/>
        <v>0</v>
      </c>
      <c r="X1361" s="45"/>
      <c r="Y1361" s="43"/>
      <c r="Z1361" s="43"/>
      <c r="AA1361" s="43"/>
      <c r="AB1361" s="43"/>
      <c r="AC1361" s="43"/>
    </row>
    <row r="1362" spans="1:29" ht="12.9" customHeight="1">
      <c r="A1362" s="272">
        <v>45832</v>
      </c>
      <c r="B1362" s="111" t="s">
        <v>32</v>
      </c>
      <c r="C1362" s="111" t="s">
        <v>3665</v>
      </c>
      <c r="D1362" s="111" t="s">
        <v>3544</v>
      </c>
      <c r="E1362" s="111"/>
      <c r="F1362" s="111">
        <v>1</v>
      </c>
      <c r="G1362" s="111"/>
      <c r="H1362" s="111">
        <v>9</v>
      </c>
      <c r="I1362" s="111">
        <v>9</v>
      </c>
      <c r="J1362" s="118"/>
      <c r="K1362" s="33"/>
      <c r="L1362" s="44">
        <f t="shared" si="416"/>
        <v>1</v>
      </c>
      <c r="M1362" s="33" t="str">
        <f>A1362&amp;$O$1</f>
        <v>45832Container q'ty</v>
      </c>
      <c r="N1362" s="33" t="str">
        <f>A1362&amp;P1362</f>
        <v xml:space="preserve">45832Pallet </v>
      </c>
      <c r="O1362" s="39">
        <v>20</v>
      </c>
      <c r="P1362" s="33" t="s">
        <v>202</v>
      </c>
      <c r="Q1362" s="168" t="s">
        <v>3550</v>
      </c>
      <c r="R1362" s="169"/>
      <c r="S1362" s="39"/>
      <c r="T1362" s="119" t="s">
        <v>3664</v>
      </c>
      <c r="U1362" s="258"/>
      <c r="V1362" s="262"/>
      <c r="W1362" s="258">
        <f t="shared" si="414"/>
        <v>0</v>
      </c>
      <c r="X1362" s="45"/>
      <c r="Y1362" s="43"/>
      <c r="Z1362" s="43"/>
      <c r="AA1362" s="43"/>
      <c r="AB1362" s="43"/>
      <c r="AC1362" s="43"/>
    </row>
    <row r="1363" spans="1:29" ht="12.9" customHeight="1">
      <c r="A1363" s="272">
        <v>45832</v>
      </c>
      <c r="B1363" s="111" t="s">
        <v>32</v>
      </c>
      <c r="C1363" s="111" t="s">
        <v>3665</v>
      </c>
      <c r="D1363" s="111" t="s">
        <v>3544</v>
      </c>
      <c r="E1363" s="111"/>
      <c r="F1363" s="151"/>
      <c r="G1363" s="111"/>
      <c r="H1363" s="111">
        <v>1</v>
      </c>
      <c r="I1363" s="111">
        <v>1</v>
      </c>
      <c r="J1363" s="118"/>
      <c r="K1363" s="33"/>
      <c r="L1363" s="44">
        <f t="shared" si="416"/>
        <v>0</v>
      </c>
      <c r="M1363" s="33" t="str">
        <f>A1363&amp;$O$1</f>
        <v>45832Container q'ty</v>
      </c>
      <c r="N1363" s="33" t="str">
        <f>A1363&amp;P1363</f>
        <v xml:space="preserve">45832Pallet </v>
      </c>
      <c r="O1363" s="39"/>
      <c r="P1363" s="33" t="s">
        <v>202</v>
      </c>
      <c r="Q1363" s="168" t="s">
        <v>3551</v>
      </c>
      <c r="R1363" s="169"/>
      <c r="S1363" s="39"/>
      <c r="T1363" s="119" t="s">
        <v>3740</v>
      </c>
      <c r="U1363" s="258"/>
      <c r="V1363" s="262"/>
      <c r="W1363" s="258">
        <f t="shared" si="414"/>
        <v>0</v>
      </c>
      <c r="X1363" s="45"/>
      <c r="Y1363" s="43"/>
      <c r="Z1363" s="43"/>
      <c r="AA1363" s="43"/>
      <c r="AB1363" s="43"/>
      <c r="AC1363" s="43"/>
    </row>
    <row r="1364" spans="1:29" ht="12.9" customHeight="1">
      <c r="A1364" s="272">
        <v>45832</v>
      </c>
      <c r="B1364" s="111" t="s">
        <v>151</v>
      </c>
      <c r="C1364" s="111" t="s">
        <v>3680</v>
      </c>
      <c r="D1364" s="111" t="s">
        <v>3681</v>
      </c>
      <c r="E1364" s="111"/>
      <c r="F1364" s="111">
        <v>1</v>
      </c>
      <c r="G1364" s="111"/>
      <c r="H1364" s="111">
        <v>16</v>
      </c>
      <c r="I1364" s="116">
        <v>882</v>
      </c>
      <c r="J1364" s="118"/>
      <c r="K1364" s="33"/>
      <c r="L1364" s="44">
        <f t="shared" ref="L1364:L1371" si="421">SUM(E1364:F1364)</f>
        <v>1</v>
      </c>
      <c r="M1364" s="33" t="str">
        <f>A1364&amp;$O$1</f>
        <v>45832Container q'ty</v>
      </c>
      <c r="N1364" s="33" t="str">
        <f>A1364&amp;P1364</f>
        <v xml:space="preserve">45832Pallet </v>
      </c>
      <c r="O1364" s="39">
        <v>20</v>
      </c>
      <c r="P1364" s="33" t="s">
        <v>202</v>
      </c>
      <c r="Q1364" s="168" t="s">
        <v>1088</v>
      </c>
      <c r="R1364" s="169"/>
      <c r="S1364" s="39"/>
      <c r="T1364" s="119" t="s">
        <v>3670</v>
      </c>
      <c r="U1364" s="258"/>
      <c r="V1364" s="262"/>
      <c r="W1364" s="258">
        <f t="shared" si="414"/>
        <v>0</v>
      </c>
      <c r="X1364" s="45" t="s">
        <v>3671</v>
      </c>
      <c r="Y1364" s="43"/>
      <c r="Z1364" s="43"/>
      <c r="AA1364" s="43"/>
      <c r="AB1364" s="43"/>
      <c r="AC1364" s="43"/>
    </row>
    <row r="1365" spans="1:29" ht="12.9" customHeight="1">
      <c r="A1365" s="272">
        <v>45832</v>
      </c>
      <c r="B1365" s="111" t="s">
        <v>318</v>
      </c>
      <c r="C1365" s="111" t="s">
        <v>3636</v>
      </c>
      <c r="D1365" s="111">
        <v>2638459</v>
      </c>
      <c r="E1365" s="111">
        <v>1</v>
      </c>
      <c r="F1365" s="111"/>
      <c r="G1365" s="111"/>
      <c r="H1365" s="111">
        <v>18</v>
      </c>
      <c r="I1365" s="116"/>
      <c r="J1365" s="116">
        <v>990</v>
      </c>
      <c r="K1365" s="33"/>
      <c r="L1365" s="44">
        <f t="shared" si="421"/>
        <v>1</v>
      </c>
      <c r="M1365" s="33" t="str">
        <f t="shared" si="419"/>
        <v>45832Container q'ty</v>
      </c>
      <c r="N1365" s="33" t="str">
        <f t="shared" si="420"/>
        <v xml:space="preserve">45832Pallet </v>
      </c>
      <c r="O1365" s="39">
        <v>40</v>
      </c>
      <c r="P1365" s="33" t="s">
        <v>202</v>
      </c>
      <c r="Q1365" s="168" t="s">
        <v>3476</v>
      </c>
      <c r="R1365" s="169"/>
      <c r="S1365" s="39"/>
      <c r="T1365" s="119" t="s">
        <v>3475</v>
      </c>
      <c r="U1365" s="258"/>
      <c r="V1365" s="262"/>
      <c r="W1365" s="258">
        <f t="shared" si="414"/>
        <v>0</v>
      </c>
      <c r="X1365" s="45" t="s">
        <v>3585</v>
      </c>
      <c r="Y1365" s="43"/>
      <c r="Z1365" s="43"/>
      <c r="AA1365" s="43"/>
      <c r="AB1365" s="43"/>
      <c r="AC1365" s="43"/>
    </row>
    <row r="1366" spans="1:29" ht="12.9" customHeight="1">
      <c r="A1366" s="272">
        <v>45832</v>
      </c>
      <c r="B1366" s="111" t="s">
        <v>4032</v>
      </c>
      <c r="C1366" s="111" t="s">
        <v>3684</v>
      </c>
      <c r="D1366" s="111" t="s">
        <v>3685</v>
      </c>
      <c r="E1366" s="111"/>
      <c r="F1366" s="111">
        <v>1</v>
      </c>
      <c r="G1366" s="111"/>
      <c r="H1366" s="111">
        <v>10</v>
      </c>
      <c r="I1366" s="116">
        <v>140</v>
      </c>
      <c r="J1366" s="118"/>
      <c r="K1366" s="33"/>
      <c r="L1366" s="44">
        <f t="shared" si="421"/>
        <v>1</v>
      </c>
      <c r="M1366" s="33" t="str">
        <f t="shared" ref="M1366:M1371" si="422">A1366&amp;$O$1</f>
        <v>45832Container q'ty</v>
      </c>
      <c r="N1366" s="33" t="str">
        <f t="shared" ref="N1366:N1371" si="423">A1366&amp;P1366</f>
        <v xml:space="preserve">45832Pallet </v>
      </c>
      <c r="O1366" s="39">
        <v>20</v>
      </c>
      <c r="P1366" s="33" t="s">
        <v>202</v>
      </c>
      <c r="Q1366" s="168" t="s">
        <v>3741</v>
      </c>
      <c r="R1366" s="169"/>
      <c r="S1366" s="39"/>
      <c r="T1366" s="119" t="s">
        <v>3669</v>
      </c>
      <c r="U1366" s="258"/>
      <c r="V1366" s="262"/>
      <c r="W1366" s="258">
        <f t="shared" ref="W1366:W1371" si="424">IFERROR(U1366/V1366,0)</f>
        <v>0</v>
      </c>
      <c r="X1366" s="45"/>
      <c r="Y1366" s="43"/>
      <c r="Z1366" s="43"/>
      <c r="AA1366" s="43"/>
      <c r="AB1366" s="43"/>
      <c r="AC1366" s="43"/>
    </row>
    <row r="1367" spans="1:29" ht="12.9" customHeight="1">
      <c r="A1367" s="272">
        <v>45832</v>
      </c>
      <c r="B1367" s="111" t="s">
        <v>4032</v>
      </c>
      <c r="C1367" s="111" t="s">
        <v>3684</v>
      </c>
      <c r="D1367" s="111" t="s">
        <v>3685</v>
      </c>
      <c r="E1367" s="111"/>
      <c r="F1367" s="151"/>
      <c r="G1367" s="111"/>
      <c r="H1367" s="111">
        <v>0</v>
      </c>
      <c r="I1367" s="116">
        <v>68</v>
      </c>
      <c r="J1367" s="118"/>
      <c r="K1367" s="33"/>
      <c r="L1367" s="44">
        <f t="shared" si="421"/>
        <v>0</v>
      </c>
      <c r="M1367" s="33" t="str">
        <f t="shared" si="422"/>
        <v>45832Container q'ty</v>
      </c>
      <c r="N1367" s="33" t="str">
        <f t="shared" si="423"/>
        <v xml:space="preserve">45832Pallet </v>
      </c>
      <c r="O1367" s="39"/>
      <c r="P1367" s="33" t="s">
        <v>202</v>
      </c>
      <c r="Q1367" s="168" t="s">
        <v>3742</v>
      </c>
      <c r="R1367" s="169"/>
      <c r="S1367" s="39"/>
      <c r="T1367" s="119" t="s">
        <v>3669</v>
      </c>
      <c r="U1367" s="258"/>
      <c r="V1367" s="262"/>
      <c r="W1367" s="258">
        <f t="shared" si="424"/>
        <v>0</v>
      </c>
      <c r="X1367" s="45"/>
      <c r="Y1367" s="43"/>
      <c r="Z1367" s="43"/>
      <c r="AA1367" s="43"/>
      <c r="AB1367" s="43"/>
      <c r="AC1367" s="43"/>
    </row>
    <row r="1368" spans="1:29" ht="12.9" customHeight="1">
      <c r="A1368" s="272">
        <v>45832</v>
      </c>
      <c r="B1368" s="111" t="s">
        <v>4032</v>
      </c>
      <c r="C1368" s="111" t="s">
        <v>3684</v>
      </c>
      <c r="D1368" s="111" t="s">
        <v>3685</v>
      </c>
      <c r="E1368" s="111"/>
      <c r="F1368" s="151"/>
      <c r="G1368" s="111"/>
      <c r="H1368" s="111">
        <v>0</v>
      </c>
      <c r="I1368" s="116">
        <v>208</v>
      </c>
      <c r="J1368" s="118"/>
      <c r="K1368" s="33"/>
      <c r="L1368" s="44">
        <f t="shared" si="421"/>
        <v>0</v>
      </c>
      <c r="M1368" s="33" t="str">
        <f t="shared" si="422"/>
        <v>45832Container q'ty</v>
      </c>
      <c r="N1368" s="33" t="str">
        <f t="shared" si="423"/>
        <v xml:space="preserve">45832Pallet </v>
      </c>
      <c r="O1368" s="39"/>
      <c r="P1368" s="33" t="s">
        <v>202</v>
      </c>
      <c r="Q1368" s="168" t="s">
        <v>3743</v>
      </c>
      <c r="R1368" s="169"/>
      <c r="S1368" s="39"/>
      <c r="T1368" s="119" t="s">
        <v>3669</v>
      </c>
      <c r="U1368" s="258"/>
      <c r="V1368" s="262"/>
      <c r="W1368" s="258">
        <f t="shared" si="424"/>
        <v>0</v>
      </c>
      <c r="X1368" s="45"/>
      <c r="Y1368" s="43"/>
      <c r="Z1368" s="43"/>
      <c r="AA1368" s="43"/>
      <c r="AB1368" s="43"/>
      <c r="AC1368" s="43"/>
    </row>
    <row r="1369" spans="1:29" ht="12.9" customHeight="1">
      <c r="A1369" s="272">
        <v>45832</v>
      </c>
      <c r="B1369" s="111" t="s">
        <v>4032</v>
      </c>
      <c r="C1369" s="111" t="s">
        <v>3684</v>
      </c>
      <c r="D1369" s="111" t="s">
        <v>3685</v>
      </c>
      <c r="E1369" s="111"/>
      <c r="F1369" s="151"/>
      <c r="G1369" s="111"/>
      <c r="H1369" s="111">
        <v>0</v>
      </c>
      <c r="I1369" s="116">
        <v>208</v>
      </c>
      <c r="J1369" s="118"/>
      <c r="K1369" s="33"/>
      <c r="L1369" s="44">
        <f t="shared" si="421"/>
        <v>0</v>
      </c>
      <c r="M1369" s="33" t="str">
        <f t="shared" si="422"/>
        <v>45832Container q'ty</v>
      </c>
      <c r="N1369" s="33" t="str">
        <f t="shared" si="423"/>
        <v xml:space="preserve">45832Pallet </v>
      </c>
      <c r="O1369" s="39"/>
      <c r="P1369" s="33" t="s">
        <v>202</v>
      </c>
      <c r="Q1369" s="168" t="s">
        <v>3744</v>
      </c>
      <c r="R1369" s="169"/>
      <c r="S1369" s="39"/>
      <c r="T1369" s="119" t="s">
        <v>3669</v>
      </c>
      <c r="U1369" s="258"/>
      <c r="V1369" s="262"/>
      <c r="W1369" s="258">
        <f t="shared" si="424"/>
        <v>0</v>
      </c>
      <c r="X1369" s="45"/>
      <c r="Y1369" s="43"/>
      <c r="Z1369" s="43"/>
      <c r="AA1369" s="43"/>
      <c r="AB1369" s="43"/>
      <c r="AC1369" s="43"/>
    </row>
    <row r="1370" spans="1:29" ht="12.9" customHeight="1">
      <c r="A1370" s="272">
        <v>45832</v>
      </c>
      <c r="B1370" s="111" t="s">
        <v>4032</v>
      </c>
      <c r="C1370" s="111" t="s">
        <v>3684</v>
      </c>
      <c r="D1370" s="111" t="s">
        <v>3685</v>
      </c>
      <c r="E1370" s="111"/>
      <c r="F1370" s="151"/>
      <c r="G1370" s="111"/>
      <c r="H1370" s="111">
        <v>0</v>
      </c>
      <c r="I1370" s="116">
        <v>208</v>
      </c>
      <c r="J1370" s="118"/>
      <c r="K1370" s="33"/>
      <c r="L1370" s="44">
        <f t="shared" si="421"/>
        <v>0</v>
      </c>
      <c r="M1370" s="33" t="str">
        <f t="shared" si="422"/>
        <v>45832Container q'ty</v>
      </c>
      <c r="N1370" s="33" t="str">
        <f t="shared" si="423"/>
        <v xml:space="preserve">45832Pallet </v>
      </c>
      <c r="O1370" s="39"/>
      <c r="P1370" s="33" t="s">
        <v>202</v>
      </c>
      <c r="Q1370" s="168" t="s">
        <v>3745</v>
      </c>
      <c r="R1370" s="169"/>
      <c r="S1370" s="39"/>
      <c r="T1370" s="119" t="s">
        <v>3669</v>
      </c>
      <c r="U1370" s="258"/>
      <c r="V1370" s="262"/>
      <c r="W1370" s="258">
        <f t="shared" si="424"/>
        <v>0</v>
      </c>
      <c r="X1370" s="45"/>
      <c r="Y1370" s="43"/>
      <c r="Z1370" s="43"/>
      <c r="AA1370" s="43"/>
      <c r="AB1370" s="43"/>
      <c r="AC1370" s="43"/>
    </row>
    <row r="1371" spans="1:29" ht="12.9" customHeight="1">
      <c r="A1371" s="272">
        <v>45832</v>
      </c>
      <c r="B1371" s="111" t="s">
        <v>4032</v>
      </c>
      <c r="C1371" s="111" t="s">
        <v>3684</v>
      </c>
      <c r="D1371" s="111" t="s">
        <v>3685</v>
      </c>
      <c r="E1371" s="111"/>
      <c r="F1371" s="151"/>
      <c r="G1371" s="111"/>
      <c r="H1371" s="111">
        <v>0</v>
      </c>
      <c r="I1371" s="116">
        <v>208</v>
      </c>
      <c r="J1371" s="118"/>
      <c r="K1371" s="33"/>
      <c r="L1371" s="44">
        <f t="shared" si="421"/>
        <v>0</v>
      </c>
      <c r="M1371" s="33" t="str">
        <f t="shared" si="422"/>
        <v>45832Container q'ty</v>
      </c>
      <c r="N1371" s="33" t="str">
        <f t="shared" si="423"/>
        <v xml:space="preserve">45832Pallet </v>
      </c>
      <c r="O1371" s="39"/>
      <c r="P1371" s="33" t="s">
        <v>202</v>
      </c>
      <c r="Q1371" s="168" t="s">
        <v>3746</v>
      </c>
      <c r="R1371" s="169"/>
      <c r="S1371" s="39"/>
      <c r="T1371" s="119" t="s">
        <v>3669</v>
      </c>
      <c r="U1371" s="258"/>
      <c r="V1371" s="262"/>
      <c r="W1371" s="258">
        <f t="shared" si="424"/>
        <v>0</v>
      </c>
      <c r="X1371" s="45"/>
      <c r="Y1371" s="43"/>
      <c r="Z1371" s="43"/>
      <c r="AA1371" s="43"/>
      <c r="AB1371" s="43"/>
      <c r="AC1371" s="43"/>
    </row>
    <row r="1372" spans="1:29" ht="12.9" customHeight="1">
      <c r="A1372" s="272">
        <v>45832</v>
      </c>
      <c r="B1372" s="111" t="s">
        <v>3502</v>
      </c>
      <c r="C1372" s="111" t="s">
        <v>3738</v>
      </c>
      <c r="D1372" s="111"/>
      <c r="E1372" s="111"/>
      <c r="F1372" s="111"/>
      <c r="G1372" s="111">
        <v>1</v>
      </c>
      <c r="H1372" s="111">
        <v>3</v>
      </c>
      <c r="I1372" s="116"/>
      <c r="J1372" s="118">
        <v>3</v>
      </c>
      <c r="K1372" s="33"/>
      <c r="L1372" s="44">
        <f t="shared" ref="L1372:L1382" si="425">SUM(E1372:F1372)</f>
        <v>0</v>
      </c>
      <c r="M1372" s="33" t="str">
        <f t="shared" ref="M1372:M1377" si="426">A1372&amp;$O$1</f>
        <v>45832Container q'ty</v>
      </c>
      <c r="N1372" s="33" t="str">
        <f t="shared" ref="N1372:N1377" si="427">A1372&amp;P1372</f>
        <v xml:space="preserve">45832Pallet </v>
      </c>
      <c r="O1372" s="39"/>
      <c r="P1372" s="33" t="s">
        <v>202</v>
      </c>
      <c r="Q1372" s="168" t="s">
        <v>3737</v>
      </c>
      <c r="R1372" s="169"/>
      <c r="S1372" s="39"/>
      <c r="T1372" s="119" t="s">
        <v>3739</v>
      </c>
      <c r="U1372" s="258"/>
      <c r="V1372" s="262"/>
      <c r="W1372" s="258">
        <f t="shared" ref="W1372:W1382" si="428">IFERROR(U1372/V1372,0)</f>
        <v>0</v>
      </c>
      <c r="X1372" s="45"/>
      <c r="Y1372" s="43" t="s">
        <v>2448</v>
      </c>
      <c r="Z1372" s="43"/>
      <c r="AA1372" s="43"/>
      <c r="AB1372" s="43"/>
      <c r="AC1372" s="43"/>
    </row>
    <row r="1373" spans="1:29" ht="12.9" customHeight="1">
      <c r="A1373" s="272">
        <v>45833</v>
      </c>
      <c r="B1373" s="111" t="s">
        <v>151</v>
      </c>
      <c r="C1373" s="111" t="s">
        <v>3686</v>
      </c>
      <c r="D1373" s="111" t="s">
        <v>3696</v>
      </c>
      <c r="E1373" s="111"/>
      <c r="F1373" s="111">
        <v>1</v>
      </c>
      <c r="G1373" s="111"/>
      <c r="H1373" s="111">
        <v>21</v>
      </c>
      <c r="I1373" s="116">
        <v>1540</v>
      </c>
      <c r="J1373" s="118"/>
      <c r="K1373" s="33"/>
      <c r="L1373" s="44">
        <f t="shared" si="425"/>
        <v>1</v>
      </c>
      <c r="M1373" s="33" t="str">
        <f t="shared" si="426"/>
        <v>45833Container q'ty</v>
      </c>
      <c r="N1373" s="33" t="str">
        <f t="shared" si="427"/>
        <v>45833bulk</v>
      </c>
      <c r="O1373" s="39">
        <v>5</v>
      </c>
      <c r="P1373" s="235" t="s">
        <v>201</v>
      </c>
      <c r="Q1373" s="168" t="s">
        <v>990</v>
      </c>
      <c r="R1373" s="169"/>
      <c r="S1373" s="39"/>
      <c r="T1373" s="119" t="s">
        <v>3511</v>
      </c>
      <c r="U1373" s="258">
        <v>233156</v>
      </c>
      <c r="V1373" s="262">
        <v>15400</v>
      </c>
      <c r="W1373" s="258">
        <f t="shared" si="428"/>
        <v>15.14</v>
      </c>
      <c r="X1373" s="45" t="s">
        <v>3512</v>
      </c>
      <c r="Y1373" s="43"/>
      <c r="Z1373" s="43"/>
      <c r="AA1373" s="43"/>
      <c r="AB1373" s="43"/>
      <c r="AC1373" s="43"/>
    </row>
    <row r="1374" spans="1:29" ht="12.9" customHeight="1">
      <c r="A1374" s="272">
        <v>45833</v>
      </c>
      <c r="B1374" s="111" t="s">
        <v>151</v>
      </c>
      <c r="C1374" s="111" t="s">
        <v>3687</v>
      </c>
      <c r="D1374" s="111" t="s">
        <v>3697</v>
      </c>
      <c r="E1374" s="111"/>
      <c r="F1374" s="111">
        <v>1</v>
      </c>
      <c r="G1374" s="111"/>
      <c r="H1374" s="111">
        <v>21</v>
      </c>
      <c r="I1374" s="116">
        <v>1540</v>
      </c>
      <c r="J1374" s="118"/>
      <c r="K1374" s="33"/>
      <c r="L1374" s="44">
        <f t="shared" si="425"/>
        <v>1</v>
      </c>
      <c r="M1374" s="33" t="str">
        <f t="shared" si="426"/>
        <v>45833Container q'ty</v>
      </c>
      <c r="N1374" s="33" t="str">
        <f t="shared" si="427"/>
        <v>45833bulk</v>
      </c>
      <c r="O1374" s="39">
        <v>160</v>
      </c>
      <c r="P1374" s="235" t="s">
        <v>201</v>
      </c>
      <c r="Q1374" s="168" t="s">
        <v>990</v>
      </c>
      <c r="R1374" s="169"/>
      <c r="S1374" s="39"/>
      <c r="T1374" s="119" t="s">
        <v>3511</v>
      </c>
      <c r="U1374" s="258"/>
      <c r="V1374" s="262"/>
      <c r="W1374" s="258">
        <f t="shared" si="428"/>
        <v>0</v>
      </c>
      <c r="X1374" s="45" t="s">
        <v>3513</v>
      </c>
      <c r="Y1374" s="43"/>
      <c r="Z1374" s="43"/>
      <c r="AA1374" s="43"/>
      <c r="AB1374" s="43"/>
      <c r="AC1374" s="43"/>
    </row>
    <row r="1375" spans="1:29" ht="12.9" customHeight="1">
      <c r="A1375" s="272">
        <v>45833</v>
      </c>
      <c r="B1375" s="111" t="s">
        <v>151</v>
      </c>
      <c r="C1375" s="111" t="s">
        <v>3688</v>
      </c>
      <c r="D1375" s="111" t="s">
        <v>3698</v>
      </c>
      <c r="E1375" s="111"/>
      <c r="F1375" s="111">
        <v>1</v>
      </c>
      <c r="G1375" s="111"/>
      <c r="H1375" s="111">
        <v>21</v>
      </c>
      <c r="I1375" s="116">
        <v>1540</v>
      </c>
      <c r="J1375" s="118"/>
      <c r="K1375" s="33"/>
      <c r="L1375" s="44">
        <f t="shared" si="425"/>
        <v>1</v>
      </c>
      <c r="M1375" s="33" t="str">
        <f t="shared" si="426"/>
        <v>45833Container q'ty</v>
      </c>
      <c r="N1375" s="33" t="str">
        <f t="shared" si="427"/>
        <v>45833bulk</v>
      </c>
      <c r="O1375" s="39">
        <v>160</v>
      </c>
      <c r="P1375" s="235" t="s">
        <v>201</v>
      </c>
      <c r="Q1375" s="168" t="s">
        <v>990</v>
      </c>
      <c r="R1375" s="169"/>
      <c r="S1375" s="39"/>
      <c r="T1375" s="119" t="s">
        <v>3511</v>
      </c>
      <c r="U1375" s="258"/>
      <c r="V1375" s="262"/>
      <c r="W1375" s="258">
        <f t="shared" si="428"/>
        <v>0</v>
      </c>
      <c r="X1375" s="45"/>
      <c r="Y1375" s="43"/>
      <c r="Z1375" s="43"/>
      <c r="AA1375" s="43"/>
      <c r="AB1375" s="43"/>
      <c r="AC1375" s="43"/>
    </row>
    <row r="1376" spans="1:29" ht="12.9" customHeight="1">
      <c r="A1376" s="272">
        <v>45833</v>
      </c>
      <c r="B1376" s="111" t="s">
        <v>151</v>
      </c>
      <c r="C1376" s="111" t="s">
        <v>3689</v>
      </c>
      <c r="D1376" s="111" t="s">
        <v>3699</v>
      </c>
      <c r="E1376" s="111"/>
      <c r="F1376" s="111">
        <v>1</v>
      </c>
      <c r="G1376" s="111"/>
      <c r="H1376" s="111">
        <v>21</v>
      </c>
      <c r="I1376" s="116">
        <v>1540</v>
      </c>
      <c r="J1376" s="118"/>
      <c r="K1376" s="33"/>
      <c r="L1376" s="44">
        <f t="shared" si="425"/>
        <v>1</v>
      </c>
      <c r="M1376" s="33" t="str">
        <f t="shared" si="426"/>
        <v>45833Container q'ty</v>
      </c>
      <c r="N1376" s="33" t="str">
        <f t="shared" si="427"/>
        <v>45833bulk</v>
      </c>
      <c r="O1376" s="39">
        <v>160</v>
      </c>
      <c r="P1376" s="235" t="s">
        <v>201</v>
      </c>
      <c r="Q1376" s="168" t="s">
        <v>990</v>
      </c>
      <c r="R1376" s="169"/>
      <c r="S1376" s="39"/>
      <c r="T1376" s="119" t="s">
        <v>3511</v>
      </c>
      <c r="U1376" s="258"/>
      <c r="V1376" s="262"/>
      <c r="W1376" s="258">
        <f t="shared" si="428"/>
        <v>0</v>
      </c>
      <c r="X1376" s="45"/>
      <c r="Y1376" s="43"/>
      <c r="Z1376" s="43"/>
      <c r="AA1376" s="43"/>
      <c r="AB1376" s="43"/>
      <c r="AC1376" s="43"/>
    </row>
    <row r="1377" spans="1:29" ht="12.9" customHeight="1">
      <c r="A1377" s="272">
        <v>45833</v>
      </c>
      <c r="B1377" s="111" t="s">
        <v>151</v>
      </c>
      <c r="C1377" s="111" t="s">
        <v>3690</v>
      </c>
      <c r="D1377" s="111" t="s">
        <v>3700</v>
      </c>
      <c r="E1377" s="111"/>
      <c r="F1377" s="111">
        <v>1</v>
      </c>
      <c r="G1377" s="111"/>
      <c r="H1377" s="111">
        <v>21</v>
      </c>
      <c r="I1377" s="116">
        <v>1540</v>
      </c>
      <c r="J1377" s="118"/>
      <c r="K1377" s="33"/>
      <c r="L1377" s="44">
        <f t="shared" si="425"/>
        <v>1</v>
      </c>
      <c r="M1377" s="33" t="str">
        <f t="shared" si="426"/>
        <v>45833Container q'ty</v>
      </c>
      <c r="N1377" s="33" t="str">
        <f t="shared" si="427"/>
        <v>45833bulk</v>
      </c>
      <c r="O1377" s="39">
        <v>160</v>
      </c>
      <c r="P1377" s="235" t="s">
        <v>201</v>
      </c>
      <c r="Q1377" s="168" t="s">
        <v>990</v>
      </c>
      <c r="R1377" s="169"/>
      <c r="S1377" s="39"/>
      <c r="T1377" s="119" t="s">
        <v>3511</v>
      </c>
      <c r="U1377" s="258"/>
      <c r="V1377" s="262"/>
      <c r="W1377" s="258">
        <f t="shared" si="428"/>
        <v>0</v>
      </c>
      <c r="X1377" s="45"/>
      <c r="Y1377" s="43"/>
      <c r="Z1377" s="43"/>
      <c r="AA1377" s="43"/>
      <c r="AB1377" s="43"/>
      <c r="AC1377" s="43"/>
    </row>
    <row r="1378" spans="1:29" ht="12.9" customHeight="1">
      <c r="A1378" s="272">
        <v>45834</v>
      </c>
      <c r="B1378" s="111" t="s">
        <v>32</v>
      </c>
      <c r="C1378" s="111" t="s">
        <v>3591</v>
      </c>
      <c r="D1378" s="111" t="s">
        <v>3554</v>
      </c>
      <c r="E1378" s="111"/>
      <c r="F1378" s="111">
        <v>1</v>
      </c>
      <c r="G1378" s="111"/>
      <c r="H1378" s="111">
        <v>20</v>
      </c>
      <c r="I1378" s="111">
        <v>20</v>
      </c>
      <c r="J1378" s="118"/>
      <c r="K1378" s="33"/>
      <c r="L1378" s="44">
        <f t="shared" si="425"/>
        <v>1</v>
      </c>
      <c r="M1378" s="33" t="str">
        <f t="shared" si="419"/>
        <v>45834Container q'ty</v>
      </c>
      <c r="N1378" s="33" t="str">
        <f t="shared" si="420"/>
        <v xml:space="preserve">45834Pallet </v>
      </c>
      <c r="O1378" s="39">
        <v>20</v>
      </c>
      <c r="P1378" s="33" t="s">
        <v>202</v>
      </c>
      <c r="Q1378" s="168" t="s">
        <v>3558</v>
      </c>
      <c r="R1378" s="169"/>
      <c r="S1378" s="39"/>
      <c r="T1378" s="119" t="s">
        <v>3562</v>
      </c>
      <c r="U1378" s="258"/>
      <c r="V1378" s="262"/>
      <c r="W1378" s="258">
        <f t="shared" si="428"/>
        <v>0</v>
      </c>
      <c r="X1378" s="45"/>
      <c r="Y1378" s="43"/>
      <c r="Z1378" s="43"/>
      <c r="AA1378" s="43"/>
      <c r="AB1378" s="43"/>
      <c r="AC1378" s="43"/>
    </row>
    <row r="1379" spans="1:29" ht="12.9" customHeight="1">
      <c r="A1379" s="272">
        <v>45834</v>
      </c>
      <c r="B1379" s="111" t="s">
        <v>32</v>
      </c>
      <c r="C1379" s="111" t="s">
        <v>3592</v>
      </c>
      <c r="D1379" s="111" t="s">
        <v>3555</v>
      </c>
      <c r="E1379" s="111"/>
      <c r="F1379" s="111">
        <v>1</v>
      </c>
      <c r="G1379" s="111"/>
      <c r="H1379" s="111">
        <v>20</v>
      </c>
      <c r="I1379" s="111">
        <v>20</v>
      </c>
      <c r="J1379" s="118"/>
      <c r="K1379" s="33"/>
      <c r="L1379" s="44">
        <f t="shared" si="425"/>
        <v>1</v>
      </c>
      <c r="M1379" s="33" t="str">
        <f t="shared" si="419"/>
        <v>45834Container q'ty</v>
      </c>
      <c r="N1379" s="33" t="str">
        <f t="shared" si="420"/>
        <v xml:space="preserve">45834Pallet </v>
      </c>
      <c r="O1379" s="39">
        <v>20</v>
      </c>
      <c r="P1379" s="33" t="s">
        <v>202</v>
      </c>
      <c r="Q1379" s="168" t="s">
        <v>3559</v>
      </c>
      <c r="R1379" s="169"/>
      <c r="S1379" s="39"/>
      <c r="T1379" s="119" t="s">
        <v>3562</v>
      </c>
      <c r="U1379" s="258"/>
      <c r="V1379" s="262"/>
      <c r="W1379" s="258">
        <f t="shared" si="428"/>
        <v>0</v>
      </c>
      <c r="X1379" s="45"/>
      <c r="Y1379" s="43"/>
      <c r="Z1379" s="43"/>
      <c r="AA1379" s="43"/>
      <c r="AB1379" s="43"/>
      <c r="AC1379" s="43"/>
    </row>
    <row r="1380" spans="1:29" ht="12.9" customHeight="1">
      <c r="A1380" s="272">
        <v>45834</v>
      </c>
      <c r="B1380" s="111" t="s">
        <v>32</v>
      </c>
      <c r="C1380" s="111" t="s">
        <v>3593</v>
      </c>
      <c r="D1380" s="111" t="s">
        <v>3556</v>
      </c>
      <c r="E1380" s="111"/>
      <c r="F1380" s="111">
        <v>1</v>
      </c>
      <c r="G1380" s="111"/>
      <c r="H1380" s="111">
        <v>20</v>
      </c>
      <c r="I1380" s="111">
        <v>20</v>
      </c>
      <c r="J1380" s="118"/>
      <c r="K1380" s="33"/>
      <c r="L1380" s="44">
        <f t="shared" si="425"/>
        <v>1</v>
      </c>
      <c r="M1380" s="33" t="str">
        <f t="shared" si="419"/>
        <v>45834Container q'ty</v>
      </c>
      <c r="N1380" s="33" t="str">
        <f t="shared" si="420"/>
        <v xml:space="preserve">45834Pallet </v>
      </c>
      <c r="O1380" s="39">
        <v>20</v>
      </c>
      <c r="P1380" s="33" t="s">
        <v>202</v>
      </c>
      <c r="Q1380" s="168" t="s">
        <v>3560</v>
      </c>
      <c r="R1380" s="169"/>
      <c r="S1380" s="39"/>
      <c r="T1380" s="119" t="s">
        <v>3562</v>
      </c>
      <c r="U1380" s="258"/>
      <c r="V1380" s="262"/>
      <c r="W1380" s="258">
        <f t="shared" si="428"/>
        <v>0</v>
      </c>
      <c r="X1380" s="45"/>
      <c r="Y1380" s="43"/>
      <c r="Z1380" s="43"/>
      <c r="AA1380" s="43"/>
      <c r="AB1380" s="43"/>
      <c r="AC1380" s="43"/>
    </row>
    <row r="1381" spans="1:29" ht="12.9" customHeight="1">
      <c r="A1381" s="272">
        <v>45834</v>
      </c>
      <c r="B1381" s="111" t="s">
        <v>32</v>
      </c>
      <c r="C1381" s="111" t="s">
        <v>3594</v>
      </c>
      <c r="D1381" s="111" t="s">
        <v>3557</v>
      </c>
      <c r="E1381" s="111"/>
      <c r="F1381" s="111">
        <v>1</v>
      </c>
      <c r="G1381" s="111"/>
      <c r="H1381" s="111">
        <v>10</v>
      </c>
      <c r="I1381" s="111">
        <v>10</v>
      </c>
      <c r="J1381" s="118"/>
      <c r="K1381" s="33"/>
      <c r="L1381" s="44">
        <f t="shared" si="425"/>
        <v>1</v>
      </c>
      <c r="M1381" s="33" t="str">
        <f t="shared" si="419"/>
        <v>45834Container q'ty</v>
      </c>
      <c r="N1381" s="33" t="str">
        <f t="shared" si="420"/>
        <v xml:space="preserve">45834Pallet </v>
      </c>
      <c r="O1381" s="39">
        <v>20</v>
      </c>
      <c r="P1381" s="33" t="s">
        <v>202</v>
      </c>
      <c r="Q1381" s="168" t="s">
        <v>3531</v>
      </c>
      <c r="R1381" s="169"/>
      <c r="S1381" s="39"/>
      <c r="T1381" s="119" t="s">
        <v>3562</v>
      </c>
      <c r="U1381" s="258"/>
      <c r="V1381" s="262"/>
      <c r="W1381" s="258">
        <f t="shared" si="428"/>
        <v>0</v>
      </c>
      <c r="X1381" s="45"/>
      <c r="Y1381" s="43"/>
      <c r="Z1381" s="43"/>
      <c r="AA1381" s="43"/>
      <c r="AB1381" s="43"/>
      <c r="AC1381" s="43"/>
    </row>
    <row r="1382" spans="1:29" ht="12.9" customHeight="1">
      <c r="A1382" s="272">
        <v>45834</v>
      </c>
      <c r="B1382" s="111" t="s">
        <v>32</v>
      </c>
      <c r="C1382" s="111" t="s">
        <v>3594</v>
      </c>
      <c r="D1382" s="111" t="s">
        <v>3557</v>
      </c>
      <c r="E1382" s="111"/>
      <c r="F1382" s="151"/>
      <c r="G1382" s="111"/>
      <c r="H1382" s="111">
        <v>10</v>
      </c>
      <c r="I1382" s="111">
        <v>10</v>
      </c>
      <c r="J1382" s="118"/>
      <c r="K1382" s="33"/>
      <c r="L1382" s="44">
        <f t="shared" si="425"/>
        <v>0</v>
      </c>
      <c r="M1382" s="33" t="str">
        <f t="shared" si="419"/>
        <v>45834Container q'ty</v>
      </c>
      <c r="N1382" s="33" t="str">
        <f t="shared" si="420"/>
        <v xml:space="preserve">45834Pallet </v>
      </c>
      <c r="O1382" s="39"/>
      <c r="P1382" s="33" t="s">
        <v>202</v>
      </c>
      <c r="Q1382" s="168" t="s">
        <v>3561</v>
      </c>
      <c r="R1382" s="169"/>
      <c r="S1382" s="39"/>
      <c r="T1382" s="119" t="s">
        <v>3562</v>
      </c>
      <c r="U1382" s="258"/>
      <c r="V1382" s="262"/>
      <c r="W1382" s="258">
        <f t="shared" si="428"/>
        <v>0</v>
      </c>
      <c r="X1382" s="45"/>
      <c r="Y1382" s="43"/>
      <c r="Z1382" s="43"/>
      <c r="AA1382" s="43"/>
      <c r="AB1382" s="43"/>
      <c r="AC1382" s="43"/>
    </row>
    <row r="1383" spans="1:29" ht="12.9" customHeight="1">
      <c r="A1383" s="272">
        <v>45834</v>
      </c>
      <c r="B1383" s="111" t="s">
        <v>32</v>
      </c>
      <c r="C1383" s="111" t="s">
        <v>3672</v>
      </c>
      <c r="D1383" s="111" t="s">
        <v>3545</v>
      </c>
      <c r="E1383" s="111"/>
      <c r="F1383" s="111">
        <v>1</v>
      </c>
      <c r="G1383" s="111"/>
      <c r="H1383" s="111">
        <v>10</v>
      </c>
      <c r="I1383" s="111">
        <v>10</v>
      </c>
      <c r="J1383" s="118"/>
      <c r="K1383" s="33"/>
      <c r="L1383" s="44">
        <f t="shared" ref="L1383:L1389" si="429">SUM(E1383:F1383)</f>
        <v>1</v>
      </c>
      <c r="M1383" s="33" t="str">
        <f t="shared" ref="M1383:M1389" si="430">A1383&amp;$O$1</f>
        <v>45834Container q'ty</v>
      </c>
      <c r="N1383" s="33" t="str">
        <f t="shared" ref="N1383:N1389" si="431">A1383&amp;P1383</f>
        <v xml:space="preserve">45834Pallet </v>
      </c>
      <c r="O1383" s="39">
        <v>20</v>
      </c>
      <c r="P1383" s="33" t="s">
        <v>202</v>
      </c>
      <c r="Q1383" s="168" t="s">
        <v>3531</v>
      </c>
      <c r="R1383" s="169"/>
      <c r="S1383" s="39"/>
      <c r="T1383" s="119" t="s">
        <v>3666</v>
      </c>
      <c r="U1383" s="258"/>
      <c r="V1383" s="262"/>
      <c r="W1383" s="258">
        <f t="shared" ref="W1383:W1389" si="432">IFERROR(U1383/V1383,0)</f>
        <v>0</v>
      </c>
      <c r="X1383" s="45"/>
      <c r="Y1383" s="43"/>
      <c r="Z1383" s="43"/>
      <c r="AA1383" s="43"/>
      <c r="AB1383" s="43"/>
      <c r="AC1383" s="43"/>
    </row>
    <row r="1384" spans="1:29" ht="12.9" customHeight="1">
      <c r="A1384" s="272">
        <v>45834</v>
      </c>
      <c r="B1384" s="111" t="s">
        <v>32</v>
      </c>
      <c r="C1384" s="111" t="s">
        <v>3672</v>
      </c>
      <c r="D1384" s="111" t="s">
        <v>3546</v>
      </c>
      <c r="E1384" s="111"/>
      <c r="F1384" s="151"/>
      <c r="G1384" s="111"/>
      <c r="H1384" s="111">
        <v>10</v>
      </c>
      <c r="I1384" s="111">
        <v>10</v>
      </c>
      <c r="J1384" s="118"/>
      <c r="K1384" s="33"/>
      <c r="L1384" s="44">
        <f t="shared" si="429"/>
        <v>0</v>
      </c>
      <c r="M1384" s="33" t="str">
        <f t="shared" si="430"/>
        <v>45834Container q'ty</v>
      </c>
      <c r="N1384" s="33" t="str">
        <f t="shared" si="431"/>
        <v xml:space="preserve">45834Pallet </v>
      </c>
      <c r="O1384" s="39"/>
      <c r="P1384" s="33" t="s">
        <v>202</v>
      </c>
      <c r="Q1384" s="168" t="s">
        <v>3552</v>
      </c>
      <c r="R1384" s="169"/>
      <c r="S1384" s="39"/>
      <c r="T1384" s="119" t="s">
        <v>3667</v>
      </c>
      <c r="U1384" s="258"/>
      <c r="V1384" s="262"/>
      <c r="W1384" s="258">
        <f t="shared" si="432"/>
        <v>0</v>
      </c>
      <c r="X1384" s="45"/>
      <c r="Y1384" s="43"/>
      <c r="Z1384" s="43"/>
      <c r="AA1384" s="43"/>
      <c r="AB1384" s="43"/>
      <c r="AC1384" s="43"/>
    </row>
    <row r="1385" spans="1:29" ht="12.9" customHeight="1">
      <c r="A1385" s="272">
        <v>45834</v>
      </c>
      <c r="B1385" s="111" t="s">
        <v>151</v>
      </c>
      <c r="C1385" s="111" t="s">
        <v>3691</v>
      </c>
      <c r="D1385" s="111" t="s">
        <v>3701</v>
      </c>
      <c r="E1385" s="111"/>
      <c r="F1385" s="111">
        <v>1</v>
      </c>
      <c r="G1385" s="111"/>
      <c r="H1385" s="111">
        <v>21</v>
      </c>
      <c r="I1385" s="116">
        <v>1540</v>
      </c>
      <c r="J1385" s="118"/>
      <c r="K1385" s="33"/>
      <c r="L1385" s="44">
        <f t="shared" si="429"/>
        <v>1</v>
      </c>
      <c r="M1385" s="33" t="str">
        <f t="shared" si="430"/>
        <v>45834Container q'ty</v>
      </c>
      <c r="N1385" s="33" t="str">
        <f t="shared" si="431"/>
        <v>45834bulk</v>
      </c>
      <c r="O1385" s="39">
        <v>160</v>
      </c>
      <c r="P1385" s="235" t="s">
        <v>201</v>
      </c>
      <c r="Q1385" s="168" t="s">
        <v>990</v>
      </c>
      <c r="R1385" s="169"/>
      <c r="S1385" s="39"/>
      <c r="T1385" s="119" t="s">
        <v>3511</v>
      </c>
      <c r="U1385" s="258"/>
      <c r="V1385" s="262"/>
      <c r="W1385" s="258">
        <f t="shared" si="432"/>
        <v>0</v>
      </c>
      <c r="X1385" s="45"/>
      <c r="Y1385" s="43"/>
      <c r="Z1385" s="43"/>
      <c r="AA1385" s="43"/>
      <c r="AB1385" s="43"/>
      <c r="AC1385" s="43"/>
    </row>
    <row r="1386" spans="1:29" ht="12.9" customHeight="1">
      <c r="A1386" s="272">
        <v>45834</v>
      </c>
      <c r="B1386" s="111" t="s">
        <v>151</v>
      </c>
      <c r="C1386" s="111" t="s">
        <v>3692</v>
      </c>
      <c r="D1386" s="111" t="s">
        <v>3702</v>
      </c>
      <c r="E1386" s="111"/>
      <c r="F1386" s="111">
        <v>1</v>
      </c>
      <c r="G1386" s="111"/>
      <c r="H1386" s="111">
        <v>22</v>
      </c>
      <c r="I1386" s="116">
        <v>1540</v>
      </c>
      <c r="J1386" s="118"/>
      <c r="K1386" s="33"/>
      <c r="L1386" s="44">
        <f t="shared" si="429"/>
        <v>1</v>
      </c>
      <c r="M1386" s="33" t="str">
        <f t="shared" si="430"/>
        <v>45834Container q'ty</v>
      </c>
      <c r="N1386" s="33" t="str">
        <f t="shared" si="431"/>
        <v>45834bulk</v>
      </c>
      <c r="O1386" s="39">
        <v>160</v>
      </c>
      <c r="P1386" s="235" t="s">
        <v>201</v>
      </c>
      <c r="Q1386" s="168" t="s">
        <v>990</v>
      </c>
      <c r="R1386" s="169"/>
      <c r="S1386" s="39"/>
      <c r="T1386" s="119" t="s">
        <v>3511</v>
      </c>
      <c r="U1386" s="258"/>
      <c r="V1386" s="262"/>
      <c r="W1386" s="258">
        <f t="shared" si="432"/>
        <v>0</v>
      </c>
      <c r="X1386" s="45"/>
      <c r="Y1386" s="43"/>
      <c r="Z1386" s="43"/>
      <c r="AA1386" s="43"/>
      <c r="AB1386" s="43"/>
      <c r="AC1386" s="43"/>
    </row>
    <row r="1387" spans="1:29" ht="12.9" customHeight="1">
      <c r="A1387" s="272">
        <v>45834</v>
      </c>
      <c r="B1387" s="111" t="s">
        <v>151</v>
      </c>
      <c r="C1387" s="111" t="s">
        <v>3693</v>
      </c>
      <c r="D1387" s="111" t="s">
        <v>3703</v>
      </c>
      <c r="E1387" s="111"/>
      <c r="F1387" s="111">
        <v>1</v>
      </c>
      <c r="G1387" s="111"/>
      <c r="H1387" s="111">
        <v>22</v>
      </c>
      <c r="I1387" s="116">
        <v>1540</v>
      </c>
      <c r="J1387" s="118"/>
      <c r="K1387" s="33"/>
      <c r="L1387" s="44">
        <f t="shared" si="429"/>
        <v>1</v>
      </c>
      <c r="M1387" s="33" t="str">
        <f t="shared" si="430"/>
        <v>45834Container q'ty</v>
      </c>
      <c r="N1387" s="33" t="str">
        <f t="shared" si="431"/>
        <v>45834bulk</v>
      </c>
      <c r="O1387" s="39">
        <v>160</v>
      </c>
      <c r="P1387" s="235" t="s">
        <v>201</v>
      </c>
      <c r="Q1387" s="168" t="s">
        <v>990</v>
      </c>
      <c r="R1387" s="169"/>
      <c r="S1387" s="39"/>
      <c r="T1387" s="119" t="s">
        <v>3511</v>
      </c>
      <c r="U1387" s="258"/>
      <c r="V1387" s="262"/>
      <c r="W1387" s="258">
        <f t="shared" si="432"/>
        <v>0</v>
      </c>
      <c r="X1387" s="45"/>
      <c r="Y1387" s="43"/>
      <c r="Z1387" s="43"/>
      <c r="AA1387" s="43"/>
      <c r="AB1387" s="43"/>
      <c r="AC1387" s="43"/>
    </row>
    <row r="1388" spans="1:29" ht="12.9" customHeight="1">
      <c r="A1388" s="272">
        <v>45834</v>
      </c>
      <c r="B1388" s="111" t="s">
        <v>151</v>
      </c>
      <c r="C1388" s="111" t="s">
        <v>3694</v>
      </c>
      <c r="D1388" s="111" t="s">
        <v>3704</v>
      </c>
      <c r="E1388" s="111"/>
      <c r="F1388" s="111">
        <v>1</v>
      </c>
      <c r="G1388" s="111"/>
      <c r="H1388" s="111">
        <v>22</v>
      </c>
      <c r="I1388" s="116">
        <v>1540</v>
      </c>
      <c r="J1388" s="118"/>
      <c r="K1388" s="33"/>
      <c r="L1388" s="44">
        <f t="shared" si="429"/>
        <v>1</v>
      </c>
      <c r="M1388" s="33" t="str">
        <f t="shared" si="430"/>
        <v>45834Container q'ty</v>
      </c>
      <c r="N1388" s="33" t="str">
        <f t="shared" si="431"/>
        <v>45834bulk</v>
      </c>
      <c r="O1388" s="39">
        <v>160</v>
      </c>
      <c r="P1388" s="235" t="s">
        <v>201</v>
      </c>
      <c r="Q1388" s="168" t="s">
        <v>990</v>
      </c>
      <c r="R1388" s="169"/>
      <c r="S1388" s="39"/>
      <c r="T1388" s="119" t="s">
        <v>3511</v>
      </c>
      <c r="U1388" s="258"/>
      <c r="V1388" s="262"/>
      <c r="W1388" s="258">
        <f t="shared" si="432"/>
        <v>0</v>
      </c>
      <c r="X1388" s="45"/>
      <c r="Y1388" s="43"/>
      <c r="Z1388" s="43"/>
      <c r="AA1388" s="43"/>
      <c r="AB1388" s="43"/>
      <c r="AC1388" s="43"/>
    </row>
    <row r="1389" spans="1:29" ht="12.9" customHeight="1">
      <c r="A1389" s="272">
        <v>45834</v>
      </c>
      <c r="B1389" s="111" t="s">
        <v>151</v>
      </c>
      <c r="C1389" s="111" t="s">
        <v>3695</v>
      </c>
      <c r="D1389" s="111" t="s">
        <v>3705</v>
      </c>
      <c r="E1389" s="111"/>
      <c r="F1389" s="111">
        <v>1</v>
      </c>
      <c r="G1389" s="111"/>
      <c r="H1389" s="111">
        <v>22</v>
      </c>
      <c r="I1389" s="116">
        <v>1540</v>
      </c>
      <c r="J1389" s="118"/>
      <c r="K1389" s="33"/>
      <c r="L1389" s="44">
        <f t="shared" si="429"/>
        <v>1</v>
      </c>
      <c r="M1389" s="33" t="str">
        <f t="shared" si="430"/>
        <v>45834Container q'ty</v>
      </c>
      <c r="N1389" s="33" t="str">
        <f t="shared" si="431"/>
        <v>45834bulk</v>
      </c>
      <c r="O1389" s="39">
        <v>160</v>
      </c>
      <c r="P1389" s="235" t="s">
        <v>201</v>
      </c>
      <c r="Q1389" s="168" t="s">
        <v>990</v>
      </c>
      <c r="R1389" s="169"/>
      <c r="S1389" s="39"/>
      <c r="T1389" s="119" t="s">
        <v>3511</v>
      </c>
      <c r="U1389" s="258"/>
      <c r="V1389" s="262"/>
      <c r="W1389" s="258">
        <f t="shared" si="432"/>
        <v>0</v>
      </c>
      <c r="X1389" s="45"/>
      <c r="Y1389" s="43"/>
      <c r="Z1389" s="43"/>
      <c r="AA1389" s="43"/>
      <c r="AB1389" s="43"/>
      <c r="AC1389" s="43"/>
    </row>
    <row r="1390" spans="1:29" ht="12.9" customHeight="1">
      <c r="A1390" s="272">
        <v>45834</v>
      </c>
      <c r="B1390" s="111" t="s">
        <v>239</v>
      </c>
      <c r="C1390" s="111" t="s">
        <v>3753</v>
      </c>
      <c r="D1390" s="111" t="s">
        <v>3754</v>
      </c>
      <c r="E1390" s="111"/>
      <c r="F1390" s="111">
        <v>1</v>
      </c>
      <c r="G1390" s="111"/>
      <c r="H1390" s="111">
        <v>18</v>
      </c>
      <c r="I1390" s="111">
        <v>400</v>
      </c>
      <c r="J1390" s="118"/>
      <c r="K1390" s="33"/>
      <c r="L1390" s="44">
        <f t="shared" ref="L1390:L1432" si="433">SUM(E1390:F1390)</f>
        <v>1</v>
      </c>
      <c r="M1390" s="33" t="str">
        <f t="shared" ref="M1390:M1432" si="434">A1390&amp;$O$1</f>
        <v>45834Container q'ty</v>
      </c>
      <c r="N1390" s="33" t="str">
        <f t="shared" ref="N1390:N1432" si="435">A1390&amp;P1390</f>
        <v>45834bulk</v>
      </c>
      <c r="O1390" s="39">
        <v>210</v>
      </c>
      <c r="P1390" s="235" t="s">
        <v>201</v>
      </c>
      <c r="Q1390" s="168" t="s">
        <v>1528</v>
      </c>
      <c r="R1390" s="169"/>
      <c r="S1390" s="39"/>
      <c r="T1390" s="119" t="s">
        <v>3752</v>
      </c>
      <c r="U1390" s="258">
        <v>14510</v>
      </c>
      <c r="V1390" s="262">
        <v>1520</v>
      </c>
      <c r="W1390" s="258">
        <f t="shared" ref="W1390:W1414" si="436">IFERROR(U1390/V1390,0)</f>
        <v>9.5460526315789469</v>
      </c>
      <c r="X1390" s="45" t="s">
        <v>3755</v>
      </c>
      <c r="Y1390" s="43"/>
      <c r="Z1390" s="43"/>
      <c r="AA1390" s="43"/>
      <c r="AB1390" s="43"/>
      <c r="AC1390" s="43"/>
    </row>
    <row r="1391" spans="1:29" ht="12.9" customHeight="1">
      <c r="A1391" s="272">
        <v>45834</v>
      </c>
      <c r="B1391" s="111" t="s">
        <v>1527</v>
      </c>
      <c r="C1391" s="111" t="s">
        <v>3753</v>
      </c>
      <c r="D1391" s="111" t="s">
        <v>3754</v>
      </c>
      <c r="E1391" s="111"/>
      <c r="F1391" s="151"/>
      <c r="G1391" s="111"/>
      <c r="H1391" s="111">
        <v>0</v>
      </c>
      <c r="I1391" s="111">
        <v>300</v>
      </c>
      <c r="J1391" s="118"/>
      <c r="K1391" s="33"/>
      <c r="L1391" s="44">
        <f t="shared" si="433"/>
        <v>0</v>
      </c>
      <c r="M1391" s="33" t="str">
        <f t="shared" si="434"/>
        <v>45834Container q'ty</v>
      </c>
      <c r="N1391" s="33" t="str">
        <f t="shared" si="435"/>
        <v>45834bulk</v>
      </c>
      <c r="O1391" s="39"/>
      <c r="P1391" s="235" t="s">
        <v>201</v>
      </c>
      <c r="Q1391" s="168" t="s">
        <v>1529</v>
      </c>
      <c r="R1391" s="169"/>
      <c r="S1391" s="39"/>
      <c r="T1391" s="119" t="s">
        <v>3752</v>
      </c>
      <c r="U1391" s="258"/>
      <c r="V1391" s="262"/>
      <c r="W1391" s="258">
        <f t="shared" si="436"/>
        <v>0</v>
      </c>
      <c r="X1391" s="45"/>
      <c r="Y1391" s="43"/>
      <c r="Z1391" s="43"/>
      <c r="AA1391" s="43"/>
      <c r="AB1391" s="43"/>
      <c r="AC1391" s="43"/>
    </row>
    <row r="1392" spans="1:29" ht="12.9" customHeight="1">
      <c r="A1392" s="272">
        <v>45834</v>
      </c>
      <c r="B1392" s="111" t="s">
        <v>1527</v>
      </c>
      <c r="C1392" s="111" t="s">
        <v>3753</v>
      </c>
      <c r="D1392" s="111" t="s">
        <v>3754</v>
      </c>
      <c r="E1392" s="111"/>
      <c r="F1392" s="151"/>
      <c r="G1392" s="111"/>
      <c r="H1392" s="111">
        <v>0</v>
      </c>
      <c r="I1392" s="111">
        <v>300</v>
      </c>
      <c r="J1392" s="118"/>
      <c r="K1392" s="33"/>
      <c r="L1392" s="44">
        <f t="shared" si="433"/>
        <v>0</v>
      </c>
      <c r="M1392" s="33" t="str">
        <f t="shared" si="434"/>
        <v>45834Container q'ty</v>
      </c>
      <c r="N1392" s="33" t="str">
        <f t="shared" si="435"/>
        <v>45834bulk</v>
      </c>
      <c r="O1392" s="39"/>
      <c r="P1392" s="235" t="s">
        <v>201</v>
      </c>
      <c r="Q1392" s="168" t="s">
        <v>1530</v>
      </c>
      <c r="R1392" s="169"/>
      <c r="S1392" s="39"/>
      <c r="T1392" s="119" t="s">
        <v>3752</v>
      </c>
      <c r="U1392" s="258"/>
      <c r="V1392" s="262"/>
      <c r="W1392" s="258">
        <f t="shared" si="436"/>
        <v>0</v>
      </c>
      <c r="X1392" s="45"/>
      <c r="Y1392" s="43"/>
      <c r="Z1392" s="43"/>
      <c r="AA1392" s="43"/>
      <c r="AB1392" s="43"/>
      <c r="AC1392" s="43"/>
    </row>
    <row r="1393" spans="1:29" ht="12.9" customHeight="1">
      <c r="A1393" s="272">
        <v>45834</v>
      </c>
      <c r="B1393" s="111" t="s">
        <v>1527</v>
      </c>
      <c r="C1393" s="111" t="s">
        <v>3753</v>
      </c>
      <c r="D1393" s="111" t="s">
        <v>3754</v>
      </c>
      <c r="E1393" s="111"/>
      <c r="F1393" s="151"/>
      <c r="G1393" s="111"/>
      <c r="H1393" s="111">
        <v>0</v>
      </c>
      <c r="I1393" s="111">
        <v>150</v>
      </c>
      <c r="J1393" s="118"/>
      <c r="K1393" s="33"/>
      <c r="L1393" s="44">
        <f t="shared" si="433"/>
        <v>0</v>
      </c>
      <c r="M1393" s="33" t="str">
        <f t="shared" si="434"/>
        <v>45834Container q'ty</v>
      </c>
      <c r="N1393" s="33" t="str">
        <f t="shared" si="435"/>
        <v>45834bulk</v>
      </c>
      <c r="O1393" s="39"/>
      <c r="P1393" s="235" t="s">
        <v>201</v>
      </c>
      <c r="Q1393" s="168" t="s">
        <v>1531</v>
      </c>
      <c r="R1393" s="169"/>
      <c r="S1393" s="39"/>
      <c r="T1393" s="119" t="s">
        <v>3752</v>
      </c>
      <c r="U1393" s="258"/>
      <c r="V1393" s="262"/>
      <c r="W1393" s="258">
        <f t="shared" si="436"/>
        <v>0</v>
      </c>
      <c r="X1393" s="45"/>
      <c r="Y1393" s="43"/>
      <c r="Z1393" s="43"/>
      <c r="AA1393" s="43"/>
      <c r="AB1393" s="43"/>
      <c r="AC1393" s="43"/>
    </row>
    <row r="1394" spans="1:29" ht="12.9" customHeight="1">
      <c r="A1394" s="272">
        <v>45834</v>
      </c>
      <c r="B1394" s="111" t="s">
        <v>1527</v>
      </c>
      <c r="C1394" s="111" t="s">
        <v>3753</v>
      </c>
      <c r="D1394" s="111" t="s">
        <v>3754</v>
      </c>
      <c r="E1394" s="111"/>
      <c r="F1394" s="151"/>
      <c r="G1394" s="111"/>
      <c r="H1394" s="111">
        <v>0</v>
      </c>
      <c r="I1394" s="111">
        <v>20</v>
      </c>
      <c r="J1394" s="118"/>
      <c r="K1394" s="33"/>
      <c r="L1394" s="44">
        <f t="shared" si="433"/>
        <v>0</v>
      </c>
      <c r="M1394" s="33" t="str">
        <f t="shared" si="434"/>
        <v>45834Container q'ty</v>
      </c>
      <c r="N1394" s="33" t="str">
        <f t="shared" si="435"/>
        <v>45834bulk</v>
      </c>
      <c r="O1394" s="39"/>
      <c r="P1394" s="235" t="s">
        <v>201</v>
      </c>
      <c r="Q1394" s="168" t="s">
        <v>2615</v>
      </c>
      <c r="R1394" s="169"/>
      <c r="S1394" s="39"/>
      <c r="T1394" s="119" t="s">
        <v>3752</v>
      </c>
      <c r="U1394" s="258"/>
      <c r="V1394" s="262"/>
      <c r="W1394" s="258">
        <f t="shared" si="436"/>
        <v>0</v>
      </c>
      <c r="X1394" s="45"/>
      <c r="Y1394" s="43"/>
      <c r="Z1394" s="43"/>
      <c r="AA1394" s="43"/>
      <c r="AB1394" s="43"/>
      <c r="AC1394" s="43"/>
    </row>
    <row r="1395" spans="1:29" ht="12.9" customHeight="1">
      <c r="A1395" s="272">
        <v>45834</v>
      </c>
      <c r="B1395" s="111" t="s">
        <v>1527</v>
      </c>
      <c r="C1395" s="111" t="s">
        <v>3753</v>
      </c>
      <c r="D1395" s="111" t="s">
        <v>3754</v>
      </c>
      <c r="E1395" s="111"/>
      <c r="F1395" s="151"/>
      <c r="G1395" s="111"/>
      <c r="H1395" s="111">
        <v>0</v>
      </c>
      <c r="I1395" s="111">
        <v>100</v>
      </c>
      <c r="J1395" s="118"/>
      <c r="K1395" s="33"/>
      <c r="L1395" s="44">
        <f t="shared" si="433"/>
        <v>0</v>
      </c>
      <c r="M1395" s="33" t="str">
        <f t="shared" si="434"/>
        <v>45834Container q'ty</v>
      </c>
      <c r="N1395" s="33" t="str">
        <f t="shared" si="435"/>
        <v>45834bulk</v>
      </c>
      <c r="O1395" s="39"/>
      <c r="P1395" s="235" t="s">
        <v>201</v>
      </c>
      <c r="Q1395" s="168" t="s">
        <v>1532</v>
      </c>
      <c r="R1395" s="169"/>
      <c r="S1395" s="39"/>
      <c r="T1395" s="119" t="s">
        <v>3752</v>
      </c>
      <c r="U1395" s="258"/>
      <c r="V1395" s="262"/>
      <c r="W1395" s="258">
        <f t="shared" si="436"/>
        <v>0</v>
      </c>
      <c r="X1395" s="45"/>
      <c r="Y1395" s="43"/>
      <c r="Z1395" s="43"/>
      <c r="AA1395" s="43"/>
      <c r="AB1395" s="43"/>
      <c r="AC1395" s="43"/>
    </row>
    <row r="1396" spans="1:29" ht="12.9" customHeight="1">
      <c r="A1396" s="272">
        <v>45834</v>
      </c>
      <c r="B1396" s="111" t="s">
        <v>1527</v>
      </c>
      <c r="C1396" s="111" t="s">
        <v>3753</v>
      </c>
      <c r="D1396" s="111" t="s">
        <v>3754</v>
      </c>
      <c r="E1396" s="111"/>
      <c r="F1396" s="151"/>
      <c r="G1396" s="111"/>
      <c r="H1396" s="111">
        <v>0</v>
      </c>
      <c r="I1396" s="111">
        <v>200</v>
      </c>
      <c r="J1396" s="118"/>
      <c r="K1396" s="33"/>
      <c r="L1396" s="44">
        <f t="shared" si="433"/>
        <v>0</v>
      </c>
      <c r="M1396" s="33" t="str">
        <f t="shared" si="434"/>
        <v>45834Container q'ty</v>
      </c>
      <c r="N1396" s="33" t="str">
        <f t="shared" si="435"/>
        <v>45834bulk</v>
      </c>
      <c r="O1396" s="39"/>
      <c r="P1396" s="235" t="s">
        <v>201</v>
      </c>
      <c r="Q1396" s="168" t="s">
        <v>2616</v>
      </c>
      <c r="R1396" s="169"/>
      <c r="S1396" s="39"/>
      <c r="T1396" s="119" t="s">
        <v>3752</v>
      </c>
      <c r="U1396" s="258"/>
      <c r="V1396" s="262"/>
      <c r="W1396" s="258">
        <f t="shared" si="436"/>
        <v>0</v>
      </c>
      <c r="X1396" s="45"/>
      <c r="Y1396" s="43"/>
      <c r="Z1396" s="43"/>
      <c r="AA1396" s="43"/>
      <c r="AB1396" s="43"/>
      <c r="AC1396" s="43"/>
    </row>
    <row r="1397" spans="1:29" ht="12.9" customHeight="1">
      <c r="A1397" s="272">
        <v>45834</v>
      </c>
      <c r="B1397" s="111" t="s">
        <v>3830</v>
      </c>
      <c r="C1397" s="111" t="s">
        <v>3753</v>
      </c>
      <c r="D1397" s="111" t="s">
        <v>3754</v>
      </c>
      <c r="E1397" s="111"/>
      <c r="F1397" s="151"/>
      <c r="G1397" s="111"/>
      <c r="H1397" s="111">
        <v>0</v>
      </c>
      <c r="I1397" s="111">
        <v>50</v>
      </c>
      <c r="J1397" s="118"/>
      <c r="K1397" s="33"/>
      <c r="L1397" s="44">
        <f t="shared" si="433"/>
        <v>0</v>
      </c>
      <c r="M1397" s="33" t="str">
        <f t="shared" si="434"/>
        <v>45834Container q'ty</v>
      </c>
      <c r="N1397" s="33" t="str">
        <f t="shared" si="435"/>
        <v>45834bulk</v>
      </c>
      <c r="O1397" s="39"/>
      <c r="P1397" s="235" t="s">
        <v>201</v>
      </c>
      <c r="Q1397" s="168" t="s">
        <v>1535</v>
      </c>
      <c r="R1397" s="169"/>
      <c r="S1397" s="39"/>
      <c r="T1397" s="119" t="s">
        <v>3752</v>
      </c>
      <c r="U1397" s="258"/>
      <c r="V1397" s="262"/>
      <c r="W1397" s="258">
        <f t="shared" si="436"/>
        <v>0</v>
      </c>
      <c r="X1397" s="45"/>
      <c r="Y1397" s="43"/>
      <c r="Z1397" s="43"/>
      <c r="AA1397" s="43"/>
      <c r="AB1397" s="43"/>
      <c r="AC1397" s="43"/>
    </row>
    <row r="1398" spans="1:29" ht="12.9" customHeight="1">
      <c r="A1398" s="272">
        <v>45834</v>
      </c>
      <c r="B1398" s="111" t="s">
        <v>242</v>
      </c>
      <c r="C1398" s="111" t="s">
        <v>402</v>
      </c>
      <c r="D1398" s="111"/>
      <c r="E1398" s="111"/>
      <c r="F1398" s="111"/>
      <c r="G1398" s="111">
        <v>1</v>
      </c>
      <c r="H1398" s="111">
        <v>10</v>
      </c>
      <c r="I1398" s="184"/>
      <c r="J1398" s="118">
        <v>10</v>
      </c>
      <c r="K1398" s="33"/>
      <c r="L1398" s="44">
        <f t="shared" si="433"/>
        <v>0</v>
      </c>
      <c r="M1398" s="33" t="str">
        <f t="shared" si="434"/>
        <v>45834Container q'ty</v>
      </c>
      <c r="N1398" s="33" t="str">
        <f t="shared" si="435"/>
        <v xml:space="preserve">45834Pallet </v>
      </c>
      <c r="O1398" s="39">
        <v>5</v>
      </c>
      <c r="P1398" s="33" t="s">
        <v>202</v>
      </c>
      <c r="Q1398" s="168" t="s">
        <v>403</v>
      </c>
      <c r="R1398" s="169"/>
      <c r="S1398" s="39"/>
      <c r="T1398" s="119" t="s">
        <v>3678</v>
      </c>
      <c r="U1398" s="258"/>
      <c r="V1398" s="262"/>
      <c r="W1398" s="258">
        <f t="shared" si="436"/>
        <v>0</v>
      </c>
      <c r="X1398" s="45" t="s">
        <v>3679</v>
      </c>
      <c r="Y1398" s="43"/>
      <c r="Z1398" s="43"/>
      <c r="AA1398" s="43"/>
      <c r="AB1398" s="43"/>
      <c r="AC1398" s="43"/>
    </row>
    <row r="1399" spans="1:29" ht="12.9" customHeight="1">
      <c r="A1399" s="272">
        <v>45834</v>
      </c>
      <c r="B1399" s="111" t="s">
        <v>3829</v>
      </c>
      <c r="C1399" s="111" t="s">
        <v>3773</v>
      </c>
      <c r="D1399" s="111"/>
      <c r="E1399" s="111"/>
      <c r="F1399" s="111"/>
      <c r="G1399" s="111">
        <v>1</v>
      </c>
      <c r="H1399" s="111">
        <v>2</v>
      </c>
      <c r="I1399" s="116">
        <v>65</v>
      </c>
      <c r="J1399" s="118"/>
      <c r="K1399" s="33"/>
      <c r="L1399" s="44">
        <f t="shared" si="433"/>
        <v>0</v>
      </c>
      <c r="M1399" s="33" t="str">
        <f t="shared" si="434"/>
        <v>45834Container q'ty</v>
      </c>
      <c r="N1399" s="33" t="str">
        <f t="shared" si="435"/>
        <v xml:space="preserve">45834Pallet </v>
      </c>
      <c r="O1399" s="39"/>
      <c r="P1399" s="33" t="s">
        <v>202</v>
      </c>
      <c r="Q1399" s="168" t="s">
        <v>1311</v>
      </c>
      <c r="R1399" s="169"/>
      <c r="S1399" s="39"/>
      <c r="T1399" s="119" t="s">
        <v>3759</v>
      </c>
      <c r="U1399" s="258"/>
      <c r="V1399" s="262"/>
      <c r="W1399" s="258">
        <f t="shared" si="436"/>
        <v>0</v>
      </c>
      <c r="X1399" s="45" t="s">
        <v>3760</v>
      </c>
      <c r="Y1399" s="43"/>
      <c r="Z1399" s="43"/>
      <c r="AA1399" s="43"/>
      <c r="AB1399" s="43"/>
      <c r="AC1399" s="43"/>
    </row>
    <row r="1400" spans="1:29" ht="12.9" customHeight="1">
      <c r="A1400" s="272">
        <v>45834</v>
      </c>
      <c r="B1400" s="111" t="s">
        <v>151</v>
      </c>
      <c r="C1400" s="111" t="s">
        <v>3774</v>
      </c>
      <c r="D1400" s="111"/>
      <c r="E1400" s="111"/>
      <c r="F1400" s="111"/>
      <c r="G1400" s="111">
        <v>1</v>
      </c>
      <c r="H1400" s="111">
        <v>2</v>
      </c>
      <c r="I1400" s="116">
        <v>40</v>
      </c>
      <c r="J1400" s="118"/>
      <c r="K1400" s="33"/>
      <c r="L1400" s="44">
        <f t="shared" si="433"/>
        <v>0</v>
      </c>
      <c r="M1400" s="33" t="str">
        <f t="shared" si="434"/>
        <v>45834Container q'ty</v>
      </c>
      <c r="N1400" s="33" t="str">
        <f t="shared" si="435"/>
        <v>45834bulk</v>
      </c>
      <c r="O1400" s="39"/>
      <c r="P1400" s="235" t="s">
        <v>201</v>
      </c>
      <c r="Q1400" s="168" t="s">
        <v>725</v>
      </c>
      <c r="R1400" s="169"/>
      <c r="S1400" s="39"/>
      <c r="T1400" s="119" t="s">
        <v>3769</v>
      </c>
      <c r="U1400" s="258">
        <v>440</v>
      </c>
      <c r="V1400" s="262">
        <v>4</v>
      </c>
      <c r="W1400" s="258">
        <f t="shared" si="436"/>
        <v>110</v>
      </c>
      <c r="X1400" s="45"/>
      <c r="Y1400" s="43"/>
      <c r="Z1400" s="43"/>
      <c r="AA1400" s="43"/>
      <c r="AB1400" s="43"/>
      <c r="AC1400" s="43"/>
    </row>
    <row r="1401" spans="1:29" ht="12.9" customHeight="1">
      <c r="A1401" s="272">
        <v>45834</v>
      </c>
      <c r="B1401" s="111" t="s">
        <v>220</v>
      </c>
      <c r="C1401" s="111" t="s">
        <v>3771</v>
      </c>
      <c r="D1401" s="190" t="s">
        <v>3772</v>
      </c>
      <c r="E1401" s="111"/>
      <c r="F1401" s="111">
        <v>1</v>
      </c>
      <c r="G1401" s="111"/>
      <c r="H1401" s="111">
        <v>0</v>
      </c>
      <c r="I1401" s="111"/>
      <c r="J1401" s="118">
        <v>320</v>
      </c>
      <c r="K1401" s="33"/>
      <c r="L1401" s="44">
        <f t="shared" si="433"/>
        <v>1</v>
      </c>
      <c r="M1401" s="33" t="str">
        <f t="shared" si="434"/>
        <v>45834Container q'ty</v>
      </c>
      <c r="N1401" s="33" t="str">
        <f t="shared" si="435"/>
        <v>45834bulk</v>
      </c>
      <c r="O1401" s="39">
        <v>40</v>
      </c>
      <c r="P1401" s="235" t="s">
        <v>201</v>
      </c>
      <c r="Q1401" s="168" t="s">
        <v>221</v>
      </c>
      <c r="R1401" s="169"/>
      <c r="S1401" s="39"/>
      <c r="T1401" s="119" t="s">
        <v>3770</v>
      </c>
      <c r="U1401" s="258">
        <v>2810</v>
      </c>
      <c r="V1401" s="262">
        <v>320</v>
      </c>
      <c r="W1401" s="258">
        <f t="shared" si="436"/>
        <v>8.78125</v>
      </c>
      <c r="X1401" s="45"/>
      <c r="Y1401" s="43"/>
      <c r="Z1401" s="43"/>
      <c r="AA1401" s="43"/>
      <c r="AB1401" s="43"/>
      <c r="AC1401" s="43"/>
    </row>
    <row r="1402" spans="1:29" ht="12.9" customHeight="1">
      <c r="A1402" s="272">
        <v>45835</v>
      </c>
      <c r="B1402" s="111" t="s">
        <v>32</v>
      </c>
      <c r="C1402" s="111" t="s">
        <v>3762</v>
      </c>
      <c r="D1402" s="111" t="s">
        <v>3575</v>
      </c>
      <c r="E1402" s="111"/>
      <c r="F1402" s="111">
        <v>1</v>
      </c>
      <c r="G1402" s="111"/>
      <c r="H1402" s="111">
        <v>4</v>
      </c>
      <c r="I1402" s="116">
        <v>120</v>
      </c>
      <c r="J1402" s="118"/>
      <c r="K1402" s="33"/>
      <c r="L1402" s="44">
        <f t="shared" si="433"/>
        <v>1</v>
      </c>
      <c r="M1402" s="33" t="str">
        <f t="shared" si="434"/>
        <v>45835Container q'ty</v>
      </c>
      <c r="N1402" s="33" t="str">
        <f t="shared" si="435"/>
        <v>45835bulk</v>
      </c>
      <c r="O1402" s="39">
        <v>80</v>
      </c>
      <c r="P1402" s="235" t="s">
        <v>201</v>
      </c>
      <c r="Q1402" s="168" t="s">
        <v>3577</v>
      </c>
      <c r="R1402" s="169"/>
      <c r="S1402" s="39"/>
      <c r="T1402" s="119" t="s">
        <v>3761</v>
      </c>
      <c r="U1402" s="258">
        <v>5225</v>
      </c>
      <c r="V1402" s="262">
        <v>485</v>
      </c>
      <c r="W1402" s="258">
        <f t="shared" si="436"/>
        <v>10.773195876288661</v>
      </c>
      <c r="X1402" s="45"/>
      <c r="Y1402" s="43"/>
      <c r="Z1402" s="43"/>
      <c r="AA1402" s="43"/>
      <c r="AB1402" s="43"/>
      <c r="AC1402" s="43"/>
    </row>
    <row r="1403" spans="1:29" ht="12.9" customHeight="1">
      <c r="A1403" s="272">
        <v>45835</v>
      </c>
      <c r="B1403" s="111" t="s">
        <v>32</v>
      </c>
      <c r="C1403" s="111" t="s">
        <v>3762</v>
      </c>
      <c r="D1403" s="111" t="s">
        <v>3575</v>
      </c>
      <c r="E1403" s="111"/>
      <c r="F1403" s="151"/>
      <c r="G1403" s="111"/>
      <c r="H1403" s="111">
        <v>9</v>
      </c>
      <c r="I1403" s="116">
        <v>315</v>
      </c>
      <c r="J1403" s="118"/>
      <c r="K1403" s="33"/>
      <c r="L1403" s="44">
        <f t="shared" si="433"/>
        <v>0</v>
      </c>
      <c r="M1403" s="33" t="str">
        <f t="shared" si="434"/>
        <v>45835Container q'ty</v>
      </c>
      <c r="N1403" s="33" t="str">
        <f t="shared" si="435"/>
        <v>45835bulk</v>
      </c>
      <c r="O1403" s="39"/>
      <c r="P1403" s="235" t="s">
        <v>201</v>
      </c>
      <c r="Q1403" s="168" t="s">
        <v>3578</v>
      </c>
      <c r="R1403" s="169"/>
      <c r="S1403" s="39"/>
      <c r="T1403" s="119" t="s">
        <v>3583</v>
      </c>
      <c r="U1403" s="258"/>
      <c r="V1403" s="262"/>
      <c r="W1403" s="258">
        <f t="shared" si="436"/>
        <v>0</v>
      </c>
      <c r="X1403" s="45"/>
      <c r="Y1403" s="43"/>
      <c r="Z1403" s="43"/>
      <c r="AA1403" s="43"/>
      <c r="AB1403" s="43"/>
      <c r="AC1403" s="43"/>
    </row>
    <row r="1404" spans="1:29" ht="12.9" customHeight="1">
      <c r="A1404" s="272">
        <v>45835</v>
      </c>
      <c r="B1404" s="111" t="s">
        <v>32</v>
      </c>
      <c r="C1404" s="111" t="s">
        <v>3762</v>
      </c>
      <c r="D1404" s="111" t="s">
        <v>3575</v>
      </c>
      <c r="E1404" s="111"/>
      <c r="F1404" s="151"/>
      <c r="G1404" s="111"/>
      <c r="H1404" s="111">
        <v>1</v>
      </c>
      <c r="I1404" s="116">
        <v>50</v>
      </c>
      <c r="J1404" s="118"/>
      <c r="K1404" s="33"/>
      <c r="L1404" s="44">
        <f t="shared" si="433"/>
        <v>0</v>
      </c>
      <c r="M1404" s="33" t="str">
        <f t="shared" si="434"/>
        <v>45835Container q'ty</v>
      </c>
      <c r="N1404" s="33" t="str">
        <f t="shared" si="435"/>
        <v>45835bulk</v>
      </c>
      <c r="O1404" s="39"/>
      <c r="P1404" s="235" t="s">
        <v>201</v>
      </c>
      <c r="Q1404" s="168" t="s">
        <v>3579</v>
      </c>
      <c r="R1404" s="169"/>
      <c r="S1404" s="39"/>
      <c r="T1404" s="119" t="s">
        <v>3583</v>
      </c>
      <c r="U1404" s="258"/>
      <c r="V1404" s="262"/>
      <c r="W1404" s="258">
        <f t="shared" si="436"/>
        <v>0</v>
      </c>
      <c r="X1404" s="45"/>
      <c r="Y1404" s="43"/>
      <c r="Z1404" s="43"/>
      <c r="AA1404" s="43"/>
      <c r="AB1404" s="43"/>
      <c r="AC1404" s="43"/>
    </row>
    <row r="1405" spans="1:29" ht="12.9" customHeight="1">
      <c r="A1405" s="272">
        <v>45835</v>
      </c>
      <c r="B1405" s="111" t="s">
        <v>32</v>
      </c>
      <c r="C1405" s="111" t="s">
        <v>3764</v>
      </c>
      <c r="D1405" s="111" t="s">
        <v>3576</v>
      </c>
      <c r="E1405" s="111">
        <v>1</v>
      </c>
      <c r="F1405" s="111"/>
      <c r="G1405" s="111"/>
      <c r="H1405" s="111">
        <v>18</v>
      </c>
      <c r="I1405" s="116">
        <v>1296</v>
      </c>
      <c r="J1405" s="118"/>
      <c r="K1405" s="33"/>
      <c r="L1405" s="44">
        <f t="shared" si="433"/>
        <v>1</v>
      </c>
      <c r="M1405" s="33" t="str">
        <f t="shared" si="434"/>
        <v>45835Container q'ty</v>
      </c>
      <c r="N1405" s="33" t="str">
        <f t="shared" si="435"/>
        <v>45835bulk</v>
      </c>
      <c r="O1405" s="39">
        <v>180</v>
      </c>
      <c r="P1405" s="235" t="s">
        <v>201</v>
      </c>
      <c r="Q1405" s="168" t="s">
        <v>3580</v>
      </c>
      <c r="R1405" s="169"/>
      <c r="S1405" s="39"/>
      <c r="T1405" s="119" t="s">
        <v>3763</v>
      </c>
      <c r="U1405" s="258">
        <v>13772.4</v>
      </c>
      <c r="V1405" s="262">
        <v>1996</v>
      </c>
      <c r="W1405" s="258">
        <f t="shared" si="436"/>
        <v>6.8999999999999995</v>
      </c>
      <c r="X1405" s="45"/>
      <c r="Y1405" s="43"/>
      <c r="Z1405" s="43"/>
      <c r="AA1405" s="43"/>
      <c r="AB1405" s="43"/>
      <c r="AC1405" s="43"/>
    </row>
    <row r="1406" spans="1:29" ht="12.9" customHeight="1">
      <c r="A1406" s="272">
        <v>45835</v>
      </c>
      <c r="B1406" s="111" t="s">
        <v>32</v>
      </c>
      <c r="C1406" s="111" t="s">
        <v>3764</v>
      </c>
      <c r="D1406" s="111" t="s">
        <v>3576</v>
      </c>
      <c r="E1406" s="151"/>
      <c r="F1406" s="111"/>
      <c r="G1406" s="111"/>
      <c r="H1406" s="111">
        <v>10</v>
      </c>
      <c r="I1406" s="116">
        <v>700</v>
      </c>
      <c r="J1406" s="118"/>
      <c r="K1406" s="33"/>
      <c r="L1406" s="44">
        <f t="shared" si="433"/>
        <v>0</v>
      </c>
      <c r="M1406" s="33" t="str">
        <f t="shared" si="434"/>
        <v>45835Container q'ty</v>
      </c>
      <c r="N1406" s="33" t="str">
        <f t="shared" si="435"/>
        <v>45835bulk</v>
      </c>
      <c r="O1406" s="39"/>
      <c r="P1406" s="235" t="s">
        <v>201</v>
      </c>
      <c r="Q1406" s="168" t="s">
        <v>3581</v>
      </c>
      <c r="R1406" s="169"/>
      <c r="S1406" s="39"/>
      <c r="T1406" s="119" t="s">
        <v>3584</v>
      </c>
      <c r="U1406" s="258"/>
      <c r="V1406" s="262"/>
      <c r="W1406" s="258">
        <f t="shared" si="436"/>
        <v>0</v>
      </c>
      <c r="X1406" s="45"/>
      <c r="Y1406" s="43"/>
      <c r="Z1406" s="43"/>
      <c r="AA1406" s="43"/>
      <c r="AB1406" s="43"/>
      <c r="AC1406" s="43"/>
    </row>
    <row r="1407" spans="1:29" ht="12.9" customHeight="1">
      <c r="A1407" s="272">
        <v>45835</v>
      </c>
      <c r="B1407" s="111" t="s">
        <v>32</v>
      </c>
      <c r="C1407" s="111" t="s">
        <v>3766</v>
      </c>
      <c r="D1407" s="111" t="s">
        <v>3889</v>
      </c>
      <c r="E1407" s="111"/>
      <c r="F1407" s="111">
        <v>1</v>
      </c>
      <c r="G1407" s="111"/>
      <c r="H1407" s="111">
        <v>10</v>
      </c>
      <c r="I1407" s="116">
        <v>10</v>
      </c>
      <c r="J1407" s="118"/>
      <c r="K1407" s="33"/>
      <c r="L1407" s="44">
        <f t="shared" si="433"/>
        <v>1</v>
      </c>
      <c r="M1407" s="33" t="str">
        <f t="shared" si="434"/>
        <v>45835Container q'ty</v>
      </c>
      <c r="N1407" s="33" t="str">
        <f t="shared" si="435"/>
        <v xml:space="preserve">45835Pallet </v>
      </c>
      <c r="O1407" s="39">
        <v>20</v>
      </c>
      <c r="P1407" s="33" t="s">
        <v>202</v>
      </c>
      <c r="Q1407" s="168" t="s">
        <v>3582</v>
      </c>
      <c r="R1407" s="169"/>
      <c r="S1407" s="39"/>
      <c r="T1407" s="119" t="s">
        <v>3765</v>
      </c>
      <c r="U1407" s="258"/>
      <c r="V1407" s="262"/>
      <c r="W1407" s="258">
        <f t="shared" si="436"/>
        <v>0</v>
      </c>
      <c r="X1407" s="45"/>
      <c r="Y1407" s="43"/>
      <c r="Z1407" s="43"/>
      <c r="AA1407" s="43"/>
      <c r="AB1407" s="43"/>
      <c r="AC1407" s="43"/>
    </row>
    <row r="1408" spans="1:29" ht="12.9" customHeight="1">
      <c r="A1408" s="272">
        <v>45835</v>
      </c>
      <c r="B1408" s="111" t="s">
        <v>3493</v>
      </c>
      <c r="C1408" s="111" t="s">
        <v>3748</v>
      </c>
      <c r="D1408" s="111" t="s">
        <v>3749</v>
      </c>
      <c r="E1408" s="111">
        <v>1</v>
      </c>
      <c r="F1408" s="111"/>
      <c r="G1408" s="111"/>
      <c r="H1408" s="111">
        <v>18</v>
      </c>
      <c r="I1408" s="116"/>
      <c r="J1408" s="118">
        <v>18</v>
      </c>
      <c r="K1408" s="33"/>
      <c r="L1408" s="44">
        <f t="shared" si="433"/>
        <v>1</v>
      </c>
      <c r="M1408" s="33" t="str">
        <f t="shared" si="434"/>
        <v>45835Container q'ty</v>
      </c>
      <c r="N1408" s="33" t="str">
        <f t="shared" si="435"/>
        <v xml:space="preserve">45835Pallet </v>
      </c>
      <c r="O1408" s="39">
        <v>40</v>
      </c>
      <c r="P1408" s="33" t="s">
        <v>202</v>
      </c>
      <c r="Q1408" s="168" t="s">
        <v>439</v>
      </c>
      <c r="R1408" s="169"/>
      <c r="S1408" s="39"/>
      <c r="T1408" s="119" t="s">
        <v>3747</v>
      </c>
      <c r="U1408" s="258"/>
      <c r="V1408" s="262"/>
      <c r="W1408" s="258">
        <f t="shared" si="436"/>
        <v>0</v>
      </c>
      <c r="X1408" s="45" t="s">
        <v>3751</v>
      </c>
      <c r="Y1408" s="43"/>
      <c r="Z1408" s="43"/>
      <c r="AA1408" s="43"/>
      <c r="AB1408" s="43"/>
      <c r="AC1408" s="43"/>
    </row>
    <row r="1409" spans="1:29" ht="12.9" customHeight="1">
      <c r="A1409" s="272">
        <v>45835</v>
      </c>
      <c r="B1409" s="111" t="s">
        <v>3767</v>
      </c>
      <c r="C1409" s="111" t="s">
        <v>3682</v>
      </c>
      <c r="D1409" s="111" t="s">
        <v>3683</v>
      </c>
      <c r="E1409" s="111"/>
      <c r="F1409" s="111">
        <v>1</v>
      </c>
      <c r="G1409" s="111"/>
      <c r="H1409" s="111">
        <v>20</v>
      </c>
      <c r="I1409" s="116">
        <v>800</v>
      </c>
      <c r="J1409" s="118"/>
      <c r="K1409" s="33"/>
      <c r="L1409" s="44">
        <f t="shared" si="433"/>
        <v>1</v>
      </c>
      <c r="M1409" s="33" t="str">
        <f t="shared" si="434"/>
        <v>45835Container q'ty</v>
      </c>
      <c r="N1409" s="33" t="str">
        <f t="shared" si="435"/>
        <v xml:space="preserve">45835Pallet </v>
      </c>
      <c r="O1409" s="39">
        <v>20</v>
      </c>
      <c r="P1409" s="33" t="s">
        <v>202</v>
      </c>
      <c r="Q1409" s="168" t="s">
        <v>3768</v>
      </c>
      <c r="R1409" s="169"/>
      <c r="S1409" s="39"/>
      <c r="T1409" s="119" t="s">
        <v>3668</v>
      </c>
      <c r="U1409" s="258"/>
      <c r="V1409" s="262"/>
      <c r="W1409" s="258">
        <f t="shared" si="436"/>
        <v>0</v>
      </c>
      <c r="X1409" s="45" t="s">
        <v>3726</v>
      </c>
      <c r="Y1409" s="43"/>
      <c r="Z1409" s="43"/>
      <c r="AA1409" s="43"/>
      <c r="AB1409" s="43"/>
      <c r="AC1409" s="43"/>
    </row>
    <row r="1410" spans="1:29" ht="12.9" customHeight="1">
      <c r="A1410" s="272">
        <v>45835</v>
      </c>
      <c r="B1410" s="111" t="s">
        <v>151</v>
      </c>
      <c r="C1410" s="111" t="s">
        <v>3706</v>
      </c>
      <c r="D1410" s="111" t="s">
        <v>3716</v>
      </c>
      <c r="E1410" s="111"/>
      <c r="F1410" s="111">
        <v>1</v>
      </c>
      <c r="G1410" s="111"/>
      <c r="H1410" s="111">
        <v>21</v>
      </c>
      <c r="I1410" s="116">
        <v>1540</v>
      </c>
      <c r="J1410" s="118"/>
      <c r="K1410" s="33"/>
      <c r="L1410" s="44">
        <f t="shared" si="433"/>
        <v>1</v>
      </c>
      <c r="M1410" s="33" t="str">
        <f t="shared" si="434"/>
        <v>45835Container q'ty</v>
      </c>
      <c r="N1410" s="33" t="str">
        <f t="shared" si="435"/>
        <v>45835bulk</v>
      </c>
      <c r="O1410" s="39">
        <v>160</v>
      </c>
      <c r="P1410" s="235" t="s">
        <v>201</v>
      </c>
      <c r="Q1410" s="168" t="s">
        <v>990</v>
      </c>
      <c r="R1410" s="169"/>
      <c r="S1410" s="39"/>
      <c r="T1410" s="119" t="s">
        <v>3514</v>
      </c>
      <c r="U1410" s="258">
        <v>233156</v>
      </c>
      <c r="V1410" s="262">
        <v>15400</v>
      </c>
      <c r="W1410" s="258">
        <f t="shared" si="436"/>
        <v>15.14</v>
      </c>
      <c r="X1410" s="45" t="s">
        <v>3515</v>
      </c>
      <c r="Y1410" s="43"/>
      <c r="Z1410" s="43"/>
      <c r="AA1410" s="43"/>
      <c r="AB1410" s="43"/>
      <c r="AC1410" s="43"/>
    </row>
    <row r="1411" spans="1:29" ht="12.9" customHeight="1">
      <c r="A1411" s="272">
        <v>45835</v>
      </c>
      <c r="B1411" s="111" t="s">
        <v>151</v>
      </c>
      <c r="C1411" s="111" t="s">
        <v>3715</v>
      </c>
      <c r="D1411" s="111" t="s">
        <v>3725</v>
      </c>
      <c r="E1411" s="111"/>
      <c r="F1411" s="111">
        <v>1</v>
      </c>
      <c r="G1411" s="111"/>
      <c r="H1411" s="111">
        <v>22</v>
      </c>
      <c r="I1411" s="116">
        <v>1540</v>
      </c>
      <c r="J1411" s="118"/>
      <c r="K1411" s="33"/>
      <c r="L1411" s="44">
        <f t="shared" si="433"/>
        <v>1</v>
      </c>
      <c r="M1411" s="33" t="str">
        <f t="shared" si="434"/>
        <v>45835Container q'ty</v>
      </c>
      <c r="N1411" s="33" t="str">
        <f t="shared" si="435"/>
        <v>45835bulk</v>
      </c>
      <c r="O1411" s="39">
        <v>160</v>
      </c>
      <c r="P1411" s="235" t="s">
        <v>201</v>
      </c>
      <c r="Q1411" s="168" t="s">
        <v>990</v>
      </c>
      <c r="R1411" s="169"/>
      <c r="S1411" s="39"/>
      <c r="T1411" s="119" t="s">
        <v>3514</v>
      </c>
      <c r="U1411" s="258"/>
      <c r="V1411" s="262"/>
      <c r="W1411" s="258">
        <f t="shared" si="436"/>
        <v>0</v>
      </c>
      <c r="X1411" s="45"/>
      <c r="Y1411" s="43"/>
      <c r="Z1411" s="43"/>
      <c r="AA1411" s="43"/>
      <c r="AB1411" s="43"/>
      <c r="AC1411" s="43"/>
    </row>
    <row r="1412" spans="1:29" ht="12.9" customHeight="1">
      <c r="A1412" s="272">
        <v>45835</v>
      </c>
      <c r="B1412" s="111" t="s">
        <v>151</v>
      </c>
      <c r="C1412" s="111" t="s">
        <v>3710</v>
      </c>
      <c r="D1412" s="111" t="s">
        <v>3720</v>
      </c>
      <c r="E1412" s="111"/>
      <c r="F1412" s="111">
        <v>1</v>
      </c>
      <c r="G1412" s="111"/>
      <c r="H1412" s="111">
        <v>21</v>
      </c>
      <c r="I1412" s="116">
        <v>1540</v>
      </c>
      <c r="J1412" s="118"/>
      <c r="K1412" s="33"/>
      <c r="L1412" s="44">
        <f t="shared" si="433"/>
        <v>1</v>
      </c>
      <c r="M1412" s="33" t="str">
        <f t="shared" si="434"/>
        <v>45835Container q'ty</v>
      </c>
      <c r="N1412" s="33" t="str">
        <f t="shared" si="435"/>
        <v>45835bulk</v>
      </c>
      <c r="O1412" s="39">
        <v>160</v>
      </c>
      <c r="P1412" s="235" t="s">
        <v>201</v>
      </c>
      <c r="Q1412" s="168" t="s">
        <v>990</v>
      </c>
      <c r="R1412" s="169"/>
      <c r="S1412" s="39"/>
      <c r="T1412" s="119" t="s">
        <v>3514</v>
      </c>
      <c r="U1412" s="258"/>
      <c r="V1412" s="262"/>
      <c r="W1412" s="258">
        <f t="shared" si="436"/>
        <v>0</v>
      </c>
      <c r="X1412" s="45"/>
      <c r="Y1412" s="43"/>
      <c r="Z1412" s="43"/>
      <c r="AA1412" s="43"/>
      <c r="AB1412" s="43"/>
      <c r="AC1412" s="43"/>
    </row>
    <row r="1413" spans="1:29" ht="12.9" customHeight="1">
      <c r="A1413" s="272">
        <v>45835</v>
      </c>
      <c r="B1413" s="111" t="s">
        <v>151</v>
      </c>
      <c r="C1413" s="111" t="s">
        <v>3713</v>
      </c>
      <c r="D1413" s="111" t="s">
        <v>3723</v>
      </c>
      <c r="E1413" s="111"/>
      <c r="F1413" s="111">
        <v>1</v>
      </c>
      <c r="G1413" s="111"/>
      <c r="H1413" s="111">
        <v>22</v>
      </c>
      <c r="I1413" s="116">
        <v>1540</v>
      </c>
      <c r="J1413" s="118"/>
      <c r="K1413" s="33"/>
      <c r="L1413" s="44">
        <f t="shared" si="433"/>
        <v>1</v>
      </c>
      <c r="M1413" s="33" t="str">
        <f t="shared" si="434"/>
        <v>45835Container q'ty</v>
      </c>
      <c r="N1413" s="33" t="str">
        <f t="shared" si="435"/>
        <v>45835bulk</v>
      </c>
      <c r="O1413" s="39">
        <v>160</v>
      </c>
      <c r="P1413" s="235" t="s">
        <v>201</v>
      </c>
      <c r="Q1413" s="168" t="s">
        <v>990</v>
      </c>
      <c r="R1413" s="169"/>
      <c r="S1413" s="39"/>
      <c r="T1413" s="119" t="s">
        <v>3514</v>
      </c>
      <c r="U1413" s="258"/>
      <c r="V1413" s="262"/>
      <c r="W1413" s="258">
        <f t="shared" si="436"/>
        <v>0</v>
      </c>
      <c r="X1413" s="45"/>
      <c r="Y1413" s="43"/>
      <c r="Z1413" s="43"/>
      <c r="AA1413" s="43"/>
      <c r="AB1413" s="43"/>
      <c r="AC1413" s="43"/>
    </row>
    <row r="1414" spans="1:29" ht="12.9" customHeight="1">
      <c r="A1414" s="272">
        <v>45835</v>
      </c>
      <c r="B1414" s="111" t="s">
        <v>151</v>
      </c>
      <c r="C1414" s="111" t="s">
        <v>3708</v>
      </c>
      <c r="D1414" s="111" t="s">
        <v>3718</v>
      </c>
      <c r="E1414" s="111"/>
      <c r="F1414" s="111">
        <v>1</v>
      </c>
      <c r="G1414" s="111"/>
      <c r="H1414" s="111">
        <v>21</v>
      </c>
      <c r="I1414" s="116">
        <v>1540</v>
      </c>
      <c r="J1414" s="118"/>
      <c r="K1414" s="33"/>
      <c r="L1414" s="44">
        <f t="shared" si="433"/>
        <v>1</v>
      </c>
      <c r="M1414" s="33" t="str">
        <f t="shared" si="434"/>
        <v>45835Container q'ty</v>
      </c>
      <c r="N1414" s="33" t="str">
        <f t="shared" si="435"/>
        <v>45835bulk</v>
      </c>
      <c r="O1414" s="39">
        <v>160</v>
      </c>
      <c r="P1414" s="235" t="s">
        <v>201</v>
      </c>
      <c r="Q1414" s="168" t="s">
        <v>990</v>
      </c>
      <c r="R1414" s="169"/>
      <c r="S1414" s="39"/>
      <c r="T1414" s="119" t="s">
        <v>3514</v>
      </c>
      <c r="U1414" s="258"/>
      <c r="V1414" s="262"/>
      <c r="W1414" s="258">
        <f t="shared" si="436"/>
        <v>0</v>
      </c>
      <c r="X1414" s="45"/>
      <c r="Y1414" s="43"/>
      <c r="Z1414" s="43"/>
      <c r="AA1414" s="43"/>
      <c r="AB1414" s="43"/>
      <c r="AC1414" s="43"/>
    </row>
    <row r="1415" spans="1:29" ht="12.9" customHeight="1">
      <c r="A1415" s="272">
        <v>45838</v>
      </c>
      <c r="B1415" s="111" t="s">
        <v>32</v>
      </c>
      <c r="C1415" s="111" t="s">
        <v>3676</v>
      </c>
      <c r="D1415" s="111" t="s">
        <v>3565</v>
      </c>
      <c r="E1415" s="111"/>
      <c r="F1415" s="111">
        <v>1</v>
      </c>
      <c r="G1415" s="111"/>
      <c r="H1415" s="111">
        <v>8</v>
      </c>
      <c r="I1415" s="111">
        <v>8</v>
      </c>
      <c r="J1415" s="118"/>
      <c r="K1415" s="33"/>
      <c r="L1415" s="44">
        <f t="shared" si="433"/>
        <v>1</v>
      </c>
      <c r="M1415" s="33" t="str">
        <f t="shared" si="434"/>
        <v>45838Container q'ty</v>
      </c>
      <c r="N1415" s="33" t="str">
        <f t="shared" si="435"/>
        <v xml:space="preserve">45838Pallet </v>
      </c>
      <c r="O1415" s="39">
        <v>20</v>
      </c>
      <c r="P1415" s="33" t="s">
        <v>202</v>
      </c>
      <c r="Q1415" s="168" t="s">
        <v>3569</v>
      </c>
      <c r="R1415" s="169"/>
      <c r="S1415" s="39"/>
      <c r="T1415" s="119" t="s">
        <v>3675</v>
      </c>
      <c r="U1415" s="258"/>
      <c r="V1415" s="262"/>
      <c r="W1415" s="258">
        <f t="shared" ref="W1415:W1423" si="437">IFERROR(U1415/V1415,0)</f>
        <v>0</v>
      </c>
      <c r="X1415" s="45"/>
      <c r="Y1415" s="43"/>
      <c r="Z1415" s="43"/>
      <c r="AA1415" s="43"/>
      <c r="AB1415" s="43"/>
      <c r="AC1415" s="43"/>
    </row>
    <row r="1416" spans="1:29" ht="12.9" customHeight="1">
      <c r="A1416" s="272">
        <v>45838</v>
      </c>
      <c r="B1416" s="111" t="s">
        <v>32</v>
      </c>
      <c r="C1416" s="111" t="s">
        <v>3676</v>
      </c>
      <c r="D1416" s="111" t="s">
        <v>3565</v>
      </c>
      <c r="E1416" s="111"/>
      <c r="F1416" s="151"/>
      <c r="G1416" s="111"/>
      <c r="H1416" s="111">
        <v>10</v>
      </c>
      <c r="I1416" s="111">
        <v>10</v>
      </c>
      <c r="J1416" s="118"/>
      <c r="K1416" s="33"/>
      <c r="L1416" s="44">
        <f t="shared" si="433"/>
        <v>0</v>
      </c>
      <c r="M1416" s="33" t="str">
        <f t="shared" si="434"/>
        <v>45838Container q'ty</v>
      </c>
      <c r="N1416" s="33" t="str">
        <f t="shared" si="435"/>
        <v xml:space="preserve">45838Pallet </v>
      </c>
      <c r="O1416" s="39"/>
      <c r="P1416" s="33" t="s">
        <v>202</v>
      </c>
      <c r="Q1416" s="168" t="s">
        <v>3570</v>
      </c>
      <c r="R1416" s="169"/>
      <c r="S1416" s="39"/>
      <c r="T1416" s="119" t="s">
        <v>3574</v>
      </c>
      <c r="U1416" s="258"/>
      <c r="V1416" s="262"/>
      <c r="W1416" s="258">
        <f t="shared" si="437"/>
        <v>0</v>
      </c>
      <c r="X1416" s="45"/>
      <c r="Y1416" s="43"/>
      <c r="Z1416" s="43"/>
      <c r="AA1416" s="43"/>
      <c r="AB1416" s="43"/>
      <c r="AC1416" s="43"/>
    </row>
    <row r="1417" spans="1:29" ht="12.9" customHeight="1">
      <c r="A1417" s="272">
        <v>45838</v>
      </c>
      <c r="B1417" s="111" t="s">
        <v>32</v>
      </c>
      <c r="C1417" s="111" t="s">
        <v>3676</v>
      </c>
      <c r="D1417" s="111" t="s">
        <v>3565</v>
      </c>
      <c r="E1417" s="111"/>
      <c r="F1417" s="151"/>
      <c r="G1417" s="111"/>
      <c r="H1417" s="111">
        <v>2</v>
      </c>
      <c r="I1417" s="111">
        <v>2</v>
      </c>
      <c r="J1417" s="118"/>
      <c r="K1417" s="33"/>
      <c r="L1417" s="44">
        <f t="shared" si="433"/>
        <v>0</v>
      </c>
      <c r="M1417" s="33" t="str">
        <f t="shared" si="434"/>
        <v>45838Container q'ty</v>
      </c>
      <c r="N1417" s="33" t="str">
        <f t="shared" si="435"/>
        <v xml:space="preserve">45838Pallet </v>
      </c>
      <c r="O1417" s="39"/>
      <c r="P1417" s="33" t="s">
        <v>202</v>
      </c>
      <c r="Q1417" s="168" t="s">
        <v>3571</v>
      </c>
      <c r="R1417" s="169"/>
      <c r="S1417" s="39"/>
      <c r="T1417" s="119" t="s">
        <v>3574</v>
      </c>
      <c r="U1417" s="258"/>
      <c r="V1417" s="262"/>
      <c r="W1417" s="258">
        <f t="shared" si="437"/>
        <v>0</v>
      </c>
      <c r="X1417" s="45"/>
      <c r="Y1417" s="43"/>
      <c r="Z1417" s="43"/>
      <c r="AA1417" s="43"/>
      <c r="AB1417" s="43"/>
      <c r="AC1417" s="43"/>
    </row>
    <row r="1418" spans="1:29" ht="12.9" customHeight="1">
      <c r="A1418" s="272">
        <v>45838</v>
      </c>
      <c r="B1418" s="111" t="s">
        <v>32</v>
      </c>
      <c r="C1418" s="111" t="s">
        <v>3888</v>
      </c>
      <c r="D1418" s="111" t="s">
        <v>3566</v>
      </c>
      <c r="E1418" s="111"/>
      <c r="F1418" s="111">
        <v>1</v>
      </c>
      <c r="G1418" s="111"/>
      <c r="H1418" s="111">
        <v>20</v>
      </c>
      <c r="I1418" s="111">
        <v>20</v>
      </c>
      <c r="J1418" s="118"/>
      <c r="K1418" s="33"/>
      <c r="L1418" s="44">
        <f t="shared" si="433"/>
        <v>1</v>
      </c>
      <c r="M1418" s="33" t="str">
        <f t="shared" si="434"/>
        <v>45838Container q'ty</v>
      </c>
      <c r="N1418" s="33" t="str">
        <f t="shared" si="435"/>
        <v xml:space="preserve">45838Pallet </v>
      </c>
      <c r="O1418" s="39">
        <v>20</v>
      </c>
      <c r="P1418" s="33" t="s">
        <v>202</v>
      </c>
      <c r="Q1418" s="168" t="s">
        <v>3572</v>
      </c>
      <c r="R1418" s="169"/>
      <c r="S1418" s="39"/>
      <c r="T1418" s="119" t="s">
        <v>3677</v>
      </c>
      <c r="U1418" s="258"/>
      <c r="V1418" s="262"/>
      <c r="W1418" s="258">
        <f t="shared" si="437"/>
        <v>0</v>
      </c>
      <c r="X1418" s="45"/>
      <c r="Y1418" s="43"/>
      <c r="Z1418" s="43"/>
      <c r="AA1418" s="43"/>
      <c r="AB1418" s="43"/>
      <c r="AC1418" s="43"/>
    </row>
    <row r="1419" spans="1:29" ht="12.9" customHeight="1">
      <c r="A1419" s="272">
        <v>45838</v>
      </c>
      <c r="B1419" s="111" t="s">
        <v>151</v>
      </c>
      <c r="C1419" s="111" t="s">
        <v>3707</v>
      </c>
      <c r="D1419" s="111" t="s">
        <v>3717</v>
      </c>
      <c r="E1419" s="111"/>
      <c r="F1419" s="111">
        <v>1</v>
      </c>
      <c r="G1419" s="111"/>
      <c r="H1419" s="111">
        <v>21</v>
      </c>
      <c r="I1419" s="116">
        <v>1540</v>
      </c>
      <c r="J1419" s="118"/>
      <c r="K1419" s="33"/>
      <c r="L1419" s="44">
        <f t="shared" si="433"/>
        <v>1</v>
      </c>
      <c r="M1419" s="33" t="str">
        <f t="shared" si="434"/>
        <v>45838Container q'ty</v>
      </c>
      <c r="N1419" s="33" t="str">
        <f t="shared" si="435"/>
        <v>45838bulk</v>
      </c>
      <c r="O1419" s="39">
        <v>160</v>
      </c>
      <c r="P1419" s="235" t="s">
        <v>201</v>
      </c>
      <c r="Q1419" s="168" t="s">
        <v>990</v>
      </c>
      <c r="R1419" s="169"/>
      <c r="S1419" s="39"/>
      <c r="T1419" s="119" t="s">
        <v>3514</v>
      </c>
      <c r="U1419" s="258"/>
      <c r="V1419" s="262"/>
      <c r="W1419" s="258">
        <f t="shared" si="437"/>
        <v>0</v>
      </c>
      <c r="X1419" s="45" t="s">
        <v>3516</v>
      </c>
      <c r="Y1419" s="43"/>
      <c r="Z1419" s="43"/>
      <c r="AA1419" s="43"/>
      <c r="AB1419" s="43"/>
      <c r="AC1419" s="43"/>
    </row>
    <row r="1420" spans="1:29" ht="12.9" customHeight="1">
      <c r="A1420" s="272">
        <v>45838</v>
      </c>
      <c r="B1420" s="111" t="s">
        <v>151</v>
      </c>
      <c r="C1420" s="111" t="s">
        <v>3709</v>
      </c>
      <c r="D1420" s="111" t="s">
        <v>3719</v>
      </c>
      <c r="E1420" s="111"/>
      <c r="F1420" s="111">
        <v>1</v>
      </c>
      <c r="G1420" s="111"/>
      <c r="H1420" s="111">
        <v>21</v>
      </c>
      <c r="I1420" s="116">
        <v>1540</v>
      </c>
      <c r="J1420" s="118"/>
      <c r="K1420" s="33"/>
      <c r="L1420" s="44">
        <f t="shared" si="433"/>
        <v>1</v>
      </c>
      <c r="M1420" s="33" t="str">
        <f t="shared" si="434"/>
        <v>45838Container q'ty</v>
      </c>
      <c r="N1420" s="33" t="str">
        <f t="shared" si="435"/>
        <v>45838bulk</v>
      </c>
      <c r="O1420" s="39">
        <v>160</v>
      </c>
      <c r="P1420" s="235" t="s">
        <v>201</v>
      </c>
      <c r="Q1420" s="168" t="s">
        <v>990</v>
      </c>
      <c r="R1420" s="169"/>
      <c r="S1420" s="39"/>
      <c r="T1420" s="119" t="s">
        <v>3514</v>
      </c>
      <c r="U1420" s="258"/>
      <c r="V1420" s="262"/>
      <c r="W1420" s="258">
        <f t="shared" si="437"/>
        <v>0</v>
      </c>
      <c r="X1420" s="45"/>
      <c r="Y1420" s="43"/>
      <c r="Z1420" s="43"/>
      <c r="AA1420" s="43"/>
      <c r="AB1420" s="43"/>
      <c r="AC1420" s="43"/>
    </row>
    <row r="1421" spans="1:29" ht="12.9" customHeight="1">
      <c r="A1421" s="272">
        <v>45838</v>
      </c>
      <c r="B1421" s="111" t="s">
        <v>151</v>
      </c>
      <c r="C1421" s="111" t="s">
        <v>3712</v>
      </c>
      <c r="D1421" s="111" t="s">
        <v>3722</v>
      </c>
      <c r="E1421" s="111"/>
      <c r="F1421" s="111">
        <v>1</v>
      </c>
      <c r="G1421" s="111"/>
      <c r="H1421" s="111">
        <v>22</v>
      </c>
      <c r="I1421" s="116">
        <v>1540</v>
      </c>
      <c r="J1421" s="118"/>
      <c r="K1421" s="33"/>
      <c r="L1421" s="44">
        <f t="shared" si="433"/>
        <v>1</v>
      </c>
      <c r="M1421" s="33" t="str">
        <f t="shared" si="434"/>
        <v>45838Container q'ty</v>
      </c>
      <c r="N1421" s="33" t="str">
        <f t="shared" si="435"/>
        <v>45838bulk</v>
      </c>
      <c r="O1421" s="39">
        <v>160</v>
      </c>
      <c r="P1421" s="235" t="s">
        <v>201</v>
      </c>
      <c r="Q1421" s="168" t="s">
        <v>990</v>
      </c>
      <c r="R1421" s="169"/>
      <c r="S1421" s="39"/>
      <c r="T1421" s="119" t="s">
        <v>3514</v>
      </c>
      <c r="U1421" s="258"/>
      <c r="V1421" s="262"/>
      <c r="W1421" s="258">
        <f t="shared" si="437"/>
        <v>0</v>
      </c>
      <c r="X1421" s="45"/>
      <c r="Y1421" s="43"/>
      <c r="Z1421" s="43"/>
      <c r="AA1421" s="43"/>
      <c r="AB1421" s="43"/>
      <c r="AC1421" s="43"/>
    </row>
    <row r="1422" spans="1:29" ht="12.9" customHeight="1">
      <c r="A1422" s="272">
        <v>45838</v>
      </c>
      <c r="B1422" s="111" t="s">
        <v>151</v>
      </c>
      <c r="C1422" s="111" t="s">
        <v>3711</v>
      </c>
      <c r="D1422" s="111" t="s">
        <v>3721</v>
      </c>
      <c r="E1422" s="111"/>
      <c r="F1422" s="111">
        <v>1</v>
      </c>
      <c r="G1422" s="111"/>
      <c r="H1422" s="111">
        <v>21</v>
      </c>
      <c r="I1422" s="116">
        <v>1540</v>
      </c>
      <c r="J1422" s="118"/>
      <c r="K1422" s="33"/>
      <c r="L1422" s="44">
        <f t="shared" si="433"/>
        <v>1</v>
      </c>
      <c r="M1422" s="33" t="str">
        <f t="shared" si="434"/>
        <v>45838Container q'ty</v>
      </c>
      <c r="N1422" s="33" t="str">
        <f t="shared" si="435"/>
        <v>45838bulk</v>
      </c>
      <c r="O1422" s="39">
        <v>160</v>
      </c>
      <c r="P1422" s="235" t="s">
        <v>201</v>
      </c>
      <c r="Q1422" s="168" t="s">
        <v>990</v>
      </c>
      <c r="R1422" s="169"/>
      <c r="S1422" s="39"/>
      <c r="T1422" s="119" t="s">
        <v>3514</v>
      </c>
      <c r="U1422" s="258"/>
      <c r="V1422" s="262"/>
      <c r="W1422" s="258">
        <f>IFERROR(U1422/V1422,0)</f>
        <v>0</v>
      </c>
      <c r="X1422" s="45"/>
      <c r="Y1422" s="43"/>
      <c r="Z1422" s="43"/>
      <c r="AA1422" s="43"/>
      <c r="AB1422" s="43"/>
      <c r="AC1422" s="43"/>
    </row>
    <row r="1423" spans="1:29" ht="12.9" customHeight="1">
      <c r="A1423" s="272">
        <v>45838</v>
      </c>
      <c r="B1423" s="111" t="s">
        <v>3493</v>
      </c>
      <c r="C1423" s="111" t="s">
        <v>3757</v>
      </c>
      <c r="D1423" s="111" t="s">
        <v>3758</v>
      </c>
      <c r="E1423" s="111">
        <v>1</v>
      </c>
      <c r="F1423" s="111"/>
      <c r="G1423" s="111"/>
      <c r="H1423" s="111">
        <v>40</v>
      </c>
      <c r="I1423" s="116"/>
      <c r="J1423" s="118">
        <v>86400</v>
      </c>
      <c r="K1423" s="33"/>
      <c r="L1423" s="44">
        <f t="shared" si="433"/>
        <v>1</v>
      </c>
      <c r="M1423" s="33" t="str">
        <f t="shared" si="434"/>
        <v>45838Container q'ty</v>
      </c>
      <c r="N1423" s="33" t="str">
        <f t="shared" si="435"/>
        <v xml:space="preserve">45838Pallet </v>
      </c>
      <c r="O1423" s="39">
        <v>40</v>
      </c>
      <c r="P1423" s="33" t="s">
        <v>202</v>
      </c>
      <c r="Q1423" s="168" t="s">
        <v>3750</v>
      </c>
      <c r="R1423" s="169"/>
      <c r="S1423" s="39"/>
      <c r="T1423" s="119" t="s">
        <v>3756</v>
      </c>
      <c r="U1423" s="258"/>
      <c r="V1423" s="262"/>
      <c r="W1423" s="258">
        <f t="shared" si="437"/>
        <v>0</v>
      </c>
      <c r="X1423" s="45" t="s">
        <v>1827</v>
      </c>
      <c r="Y1423" s="43"/>
      <c r="Z1423" s="43"/>
      <c r="AA1423" s="43"/>
      <c r="AB1423" s="43"/>
      <c r="AC1423" s="43"/>
    </row>
    <row r="1424" spans="1:29" ht="12.9" customHeight="1">
      <c r="A1424" s="272">
        <v>45838</v>
      </c>
      <c r="B1424" s="111" t="s">
        <v>192</v>
      </c>
      <c r="C1424" s="111" t="s">
        <v>3826</v>
      </c>
      <c r="D1424" s="111" t="s">
        <v>3827</v>
      </c>
      <c r="E1424" s="111"/>
      <c r="F1424" s="111">
        <v>1</v>
      </c>
      <c r="G1424" s="111"/>
      <c r="H1424" s="111">
        <v>9</v>
      </c>
      <c r="I1424" s="116">
        <v>432</v>
      </c>
      <c r="J1424" s="118"/>
      <c r="K1424" s="33"/>
      <c r="L1424" s="44">
        <f t="shared" si="433"/>
        <v>1</v>
      </c>
      <c r="M1424" s="33" t="str">
        <f t="shared" si="434"/>
        <v>45838Container q'ty</v>
      </c>
      <c r="N1424" s="33" t="str">
        <f t="shared" si="435"/>
        <v xml:space="preserve">45838Pallet </v>
      </c>
      <c r="O1424" s="39">
        <v>20</v>
      </c>
      <c r="P1424" s="33" t="s">
        <v>202</v>
      </c>
      <c r="Q1424" s="168" t="s">
        <v>3824</v>
      </c>
      <c r="R1424" s="169"/>
      <c r="S1424" s="39"/>
      <c r="T1424" s="119" t="s">
        <v>3825</v>
      </c>
      <c r="U1424" s="258"/>
      <c r="V1424" s="262"/>
      <c r="W1424" s="258">
        <f>IFERROR(U1424/V1424,0)</f>
        <v>0</v>
      </c>
      <c r="X1424" s="45" t="s">
        <v>2506</v>
      </c>
      <c r="Y1424" s="43"/>
      <c r="Z1424" s="43"/>
      <c r="AA1424" s="43"/>
      <c r="AB1424" s="43"/>
      <c r="AC1424" s="43"/>
    </row>
    <row r="1425" spans="1:29" ht="12.9" customHeight="1">
      <c r="A1425" s="272">
        <v>45838</v>
      </c>
      <c r="B1425" s="111" t="s">
        <v>242</v>
      </c>
      <c r="C1425" s="111" t="s">
        <v>402</v>
      </c>
      <c r="D1425" s="111"/>
      <c r="E1425" s="111"/>
      <c r="F1425" s="111"/>
      <c r="G1425" s="111">
        <v>1</v>
      </c>
      <c r="H1425" s="111">
        <v>2</v>
      </c>
      <c r="I1425" s="184"/>
      <c r="J1425" s="118">
        <v>2</v>
      </c>
      <c r="K1425" s="33"/>
      <c r="L1425" s="44">
        <f t="shared" si="433"/>
        <v>0</v>
      </c>
      <c r="M1425" s="33" t="str">
        <f t="shared" si="434"/>
        <v>45838Container q'ty</v>
      </c>
      <c r="N1425" s="33" t="str">
        <f t="shared" si="435"/>
        <v xml:space="preserve">45838Pallet </v>
      </c>
      <c r="O1425" s="39">
        <v>5</v>
      </c>
      <c r="P1425" s="33" t="s">
        <v>202</v>
      </c>
      <c r="Q1425" s="168" t="s">
        <v>731</v>
      </c>
      <c r="R1425" s="169"/>
      <c r="S1425" s="39"/>
      <c r="T1425" s="119" t="s">
        <v>3879</v>
      </c>
      <c r="U1425" s="258"/>
      <c r="V1425" s="262"/>
      <c r="W1425" s="258">
        <f>IFERROR(U1425/V1425,0)</f>
        <v>0</v>
      </c>
      <c r="X1425" s="45" t="s">
        <v>3880</v>
      </c>
      <c r="Y1425" s="43"/>
      <c r="Z1425" s="43"/>
      <c r="AA1425" s="43"/>
      <c r="AB1425" s="43"/>
      <c r="AC1425" s="43"/>
    </row>
    <row r="1426" spans="1:29" ht="12.9" customHeight="1">
      <c r="A1426" s="272">
        <v>45838</v>
      </c>
      <c r="B1426" s="111" t="s">
        <v>383</v>
      </c>
      <c r="C1426" s="170" t="s">
        <v>3891</v>
      </c>
      <c r="D1426" s="275" t="s">
        <v>3892</v>
      </c>
      <c r="E1426" s="111"/>
      <c r="F1426" s="111">
        <v>1</v>
      </c>
      <c r="G1426" s="111"/>
      <c r="H1426" s="111">
        <v>7</v>
      </c>
      <c r="I1426" s="117">
        <v>815</v>
      </c>
      <c r="J1426" s="118"/>
      <c r="K1426" s="33"/>
      <c r="L1426" s="44">
        <f t="shared" si="433"/>
        <v>1</v>
      </c>
      <c r="M1426" s="33" t="str">
        <f t="shared" si="434"/>
        <v>45838Container q'ty</v>
      </c>
      <c r="N1426" s="33" t="str">
        <f t="shared" si="435"/>
        <v>45838bulk</v>
      </c>
      <c r="O1426" s="39">
        <v>240</v>
      </c>
      <c r="P1426" s="235" t="s">
        <v>201</v>
      </c>
      <c r="Q1426" s="168" t="s">
        <v>549</v>
      </c>
      <c r="R1426" s="169"/>
      <c r="S1426" s="39"/>
      <c r="T1426" s="119" t="s">
        <v>3890</v>
      </c>
      <c r="U1426" s="258">
        <v>19030</v>
      </c>
      <c r="V1426" s="262">
        <v>1730</v>
      </c>
      <c r="W1426" s="258">
        <f>IFERROR(U1426/V1426,0)</f>
        <v>11</v>
      </c>
      <c r="X1426" s="45"/>
      <c r="Y1426" s="43"/>
      <c r="Z1426" s="43"/>
      <c r="AA1426" s="43"/>
      <c r="AB1426" s="43"/>
      <c r="AC1426" s="43"/>
    </row>
    <row r="1427" spans="1:29" ht="12.9" customHeight="1">
      <c r="A1427" s="272">
        <v>45838</v>
      </c>
      <c r="B1427" s="111" t="s">
        <v>383</v>
      </c>
      <c r="C1427" s="170" t="s">
        <v>3891</v>
      </c>
      <c r="D1427" s="275" t="s">
        <v>3892</v>
      </c>
      <c r="E1427" s="111"/>
      <c r="F1427" s="151"/>
      <c r="G1427" s="111"/>
      <c r="H1427" s="111">
        <v>8</v>
      </c>
      <c r="I1427" s="117">
        <v>915</v>
      </c>
      <c r="J1427" s="118"/>
      <c r="K1427" s="33"/>
      <c r="L1427" s="44">
        <f t="shared" si="433"/>
        <v>0</v>
      </c>
      <c r="M1427" s="33" t="str">
        <f t="shared" si="434"/>
        <v>45838Container q'ty</v>
      </c>
      <c r="N1427" s="33" t="str">
        <f t="shared" si="435"/>
        <v>45838bulk</v>
      </c>
      <c r="O1427" s="39">
        <v>240</v>
      </c>
      <c r="P1427" s="235" t="s">
        <v>201</v>
      </c>
      <c r="Q1427" s="168" t="s">
        <v>2089</v>
      </c>
      <c r="R1427" s="169"/>
      <c r="S1427" s="39"/>
      <c r="T1427" s="119" t="s">
        <v>3890</v>
      </c>
      <c r="U1427" s="258"/>
      <c r="V1427" s="262"/>
      <c r="W1427" s="258">
        <f>IFERROR(U1427/V1427,0)</f>
        <v>0</v>
      </c>
      <c r="X1427" s="45"/>
      <c r="Y1427" s="43"/>
      <c r="Z1427" s="43"/>
      <c r="AA1427" s="43"/>
      <c r="AB1427" s="43"/>
      <c r="AC1427" s="43"/>
    </row>
    <row r="1428" spans="1:29" ht="12.9" customHeight="1">
      <c r="A1428" s="272">
        <v>45839</v>
      </c>
      <c r="B1428" s="111" t="s">
        <v>32</v>
      </c>
      <c r="C1428" s="111" t="s">
        <v>3893</v>
      </c>
      <c r="D1428" s="111" t="s">
        <v>3792</v>
      </c>
      <c r="E1428" s="111">
        <v>1</v>
      </c>
      <c r="F1428" s="111"/>
      <c r="G1428" s="111"/>
      <c r="H1428" s="111">
        <v>10</v>
      </c>
      <c r="I1428" s="111">
        <v>10</v>
      </c>
      <c r="J1428" s="118"/>
      <c r="K1428" s="33"/>
      <c r="L1428" s="44">
        <f t="shared" si="433"/>
        <v>1</v>
      </c>
      <c r="M1428" s="33" t="str">
        <f t="shared" si="434"/>
        <v>45839Container q'ty</v>
      </c>
      <c r="N1428" s="33" t="str">
        <f t="shared" si="435"/>
        <v xml:space="preserve">45839Pallet </v>
      </c>
      <c r="O1428" s="39">
        <v>40</v>
      </c>
      <c r="P1428" s="33" t="s">
        <v>202</v>
      </c>
      <c r="Q1428" s="168" t="s">
        <v>3794</v>
      </c>
      <c r="R1428" s="169"/>
      <c r="S1428" s="39"/>
      <c r="T1428" s="119" t="s">
        <v>3796</v>
      </c>
      <c r="U1428" s="258"/>
      <c r="V1428" s="262"/>
      <c r="W1428" s="258">
        <f t="shared" ref="W1428:W1443" si="438">IFERROR(U1428/V1428,0)</f>
        <v>0</v>
      </c>
      <c r="X1428" s="45"/>
      <c r="Y1428" s="43"/>
      <c r="Z1428" s="43"/>
      <c r="AA1428" s="43"/>
      <c r="AB1428" s="43"/>
      <c r="AC1428" s="43"/>
    </row>
    <row r="1429" spans="1:29" ht="12.9" customHeight="1">
      <c r="A1429" s="272">
        <v>45839</v>
      </c>
      <c r="B1429" s="111" t="s">
        <v>32</v>
      </c>
      <c r="C1429" s="111" t="s">
        <v>3893</v>
      </c>
      <c r="D1429" s="111" t="s">
        <v>3793</v>
      </c>
      <c r="E1429" s="151"/>
      <c r="F1429" s="111"/>
      <c r="G1429" s="111"/>
      <c r="H1429" s="111">
        <v>10</v>
      </c>
      <c r="I1429" s="111">
        <v>10</v>
      </c>
      <c r="J1429" s="118"/>
      <c r="K1429" s="33"/>
      <c r="L1429" s="44">
        <f t="shared" si="433"/>
        <v>0</v>
      </c>
      <c r="M1429" s="33" t="str">
        <f t="shared" si="434"/>
        <v>45839Container q'ty</v>
      </c>
      <c r="N1429" s="33" t="str">
        <f t="shared" si="435"/>
        <v xml:space="preserve">45839Pallet </v>
      </c>
      <c r="O1429" s="39"/>
      <c r="P1429" s="33" t="s">
        <v>202</v>
      </c>
      <c r="Q1429" s="168" t="s">
        <v>3795</v>
      </c>
      <c r="R1429" s="169"/>
      <c r="S1429" s="39"/>
      <c r="T1429" s="119" t="s">
        <v>3796</v>
      </c>
      <c r="U1429" s="258"/>
      <c r="V1429" s="262"/>
      <c r="W1429" s="258">
        <f t="shared" si="438"/>
        <v>0</v>
      </c>
      <c r="X1429" s="45"/>
      <c r="Y1429" s="43"/>
      <c r="Z1429" s="43"/>
      <c r="AA1429" s="43"/>
      <c r="AB1429" s="43"/>
      <c r="AC1429" s="43"/>
    </row>
    <row r="1430" spans="1:29" ht="12.9" customHeight="1">
      <c r="A1430" s="272">
        <v>45839</v>
      </c>
      <c r="B1430" s="111" t="s">
        <v>151</v>
      </c>
      <c r="C1430" s="111" t="s">
        <v>3714</v>
      </c>
      <c r="D1430" s="111" t="s">
        <v>3724</v>
      </c>
      <c r="E1430" s="111"/>
      <c r="F1430" s="111">
        <v>1</v>
      </c>
      <c r="G1430" s="111"/>
      <c r="H1430" s="111">
        <v>22</v>
      </c>
      <c r="I1430" s="116">
        <v>1540</v>
      </c>
      <c r="J1430" s="118"/>
      <c r="K1430" s="33"/>
      <c r="L1430" s="44">
        <f t="shared" si="433"/>
        <v>1</v>
      </c>
      <c r="M1430" s="33" t="str">
        <f t="shared" si="434"/>
        <v>45839Container q'ty</v>
      </c>
      <c r="N1430" s="33" t="str">
        <f t="shared" si="435"/>
        <v>45839bulk</v>
      </c>
      <c r="O1430" s="39">
        <v>160</v>
      </c>
      <c r="P1430" s="235" t="s">
        <v>201</v>
      </c>
      <c r="Q1430" s="168" t="s">
        <v>990</v>
      </c>
      <c r="R1430" s="169"/>
      <c r="S1430" s="39"/>
      <c r="T1430" s="119" t="s">
        <v>3514</v>
      </c>
      <c r="U1430" s="258"/>
      <c r="V1430" s="262"/>
      <c r="W1430" s="258">
        <f>IFERROR(U1430/V1430,0)</f>
        <v>0</v>
      </c>
      <c r="X1430" s="45"/>
      <c r="Y1430" s="43"/>
      <c r="Z1430" s="43"/>
      <c r="AA1430" s="43"/>
      <c r="AB1430" s="43"/>
      <c r="AC1430" s="43"/>
    </row>
    <row r="1431" spans="1:29" ht="12.9" customHeight="1">
      <c r="A1431" s="272">
        <v>45839</v>
      </c>
      <c r="B1431" s="111" t="s">
        <v>4709</v>
      </c>
      <c r="C1431" s="111" t="s">
        <v>3791</v>
      </c>
      <c r="D1431" s="111">
        <v>28620071</v>
      </c>
      <c r="E1431" s="111"/>
      <c r="F1431" s="111">
        <v>1</v>
      </c>
      <c r="G1431" s="111"/>
      <c r="H1431" s="111">
        <f>I1431/40</f>
        <v>20</v>
      </c>
      <c r="I1431" s="116">
        <v>800</v>
      </c>
      <c r="J1431" s="118"/>
      <c r="K1431" s="33"/>
      <c r="L1431" s="44">
        <f t="shared" si="433"/>
        <v>1</v>
      </c>
      <c r="M1431" s="33" t="str">
        <f t="shared" si="434"/>
        <v>45839Container q'ty</v>
      </c>
      <c r="N1431" s="33" t="str">
        <f t="shared" si="435"/>
        <v>45839bulk</v>
      </c>
      <c r="O1431" s="39">
        <v>150</v>
      </c>
      <c r="P1431" s="235" t="s">
        <v>201</v>
      </c>
      <c r="Q1431" s="168" t="s">
        <v>3776</v>
      </c>
      <c r="R1431" s="169"/>
      <c r="S1431" s="39"/>
      <c r="T1431" s="119" t="s">
        <v>3775</v>
      </c>
      <c r="U1431" s="258">
        <v>20200</v>
      </c>
      <c r="V1431" s="262">
        <v>800</v>
      </c>
      <c r="W1431" s="258">
        <f t="shared" si="438"/>
        <v>25.25</v>
      </c>
      <c r="X1431" s="45" t="s">
        <v>3777</v>
      </c>
      <c r="Y1431" s="43"/>
      <c r="Z1431" s="43"/>
      <c r="AA1431" s="43"/>
      <c r="AB1431" s="43"/>
      <c r="AC1431" s="43"/>
    </row>
    <row r="1432" spans="1:29" ht="12.9" customHeight="1">
      <c r="A1432" s="272">
        <v>45839</v>
      </c>
      <c r="B1432" s="111" t="s">
        <v>4054</v>
      </c>
      <c r="C1432" s="111" t="s">
        <v>3859</v>
      </c>
      <c r="D1432" s="111" t="s">
        <v>3869</v>
      </c>
      <c r="E1432" s="111"/>
      <c r="F1432" s="111">
        <v>1</v>
      </c>
      <c r="G1432" s="111"/>
      <c r="H1432" s="111">
        <v>20</v>
      </c>
      <c r="I1432" s="116">
        <v>20</v>
      </c>
      <c r="J1432" s="118"/>
      <c r="K1432" s="33"/>
      <c r="L1432" s="44">
        <f t="shared" si="433"/>
        <v>1</v>
      </c>
      <c r="M1432" s="33" t="str">
        <f t="shared" si="434"/>
        <v>45839Container q'ty</v>
      </c>
      <c r="N1432" s="33" t="str">
        <f t="shared" si="435"/>
        <v xml:space="preserve">45839Pallet </v>
      </c>
      <c r="O1432" s="39">
        <v>20</v>
      </c>
      <c r="P1432" s="33" t="s">
        <v>202</v>
      </c>
      <c r="Q1432" s="168" t="s">
        <v>3779</v>
      </c>
      <c r="R1432" s="169"/>
      <c r="S1432" s="39"/>
      <c r="T1432" s="119" t="s">
        <v>3778</v>
      </c>
      <c r="U1432" s="258"/>
      <c r="V1432" s="262"/>
      <c r="W1432" s="258">
        <f t="shared" si="438"/>
        <v>0</v>
      </c>
      <c r="X1432" s="45" t="s">
        <v>3780</v>
      </c>
      <c r="Y1432" s="43"/>
      <c r="Z1432" s="43"/>
      <c r="AA1432" s="43"/>
      <c r="AB1432" s="43"/>
      <c r="AC1432" s="43"/>
    </row>
    <row r="1433" spans="1:29" ht="12.9" customHeight="1">
      <c r="A1433" s="272">
        <v>45839</v>
      </c>
      <c r="B1433" s="111" t="s">
        <v>3654</v>
      </c>
      <c r="C1433" s="111" t="s">
        <v>3860</v>
      </c>
      <c r="D1433" s="111" t="s">
        <v>3870</v>
      </c>
      <c r="E1433" s="111"/>
      <c r="F1433" s="111">
        <v>1</v>
      </c>
      <c r="G1433" s="111"/>
      <c r="H1433" s="111">
        <v>20</v>
      </c>
      <c r="I1433" s="116">
        <v>20</v>
      </c>
      <c r="J1433" s="118"/>
      <c r="K1433" s="33"/>
      <c r="L1433" s="44">
        <f t="shared" ref="L1433:L1440" si="439">SUM(E1433:F1433)</f>
        <v>1</v>
      </c>
      <c r="M1433" s="33" t="str">
        <f t="shared" ref="M1433:M1440" si="440">A1433&amp;$O$1</f>
        <v>45839Container q'ty</v>
      </c>
      <c r="N1433" s="33" t="str">
        <f t="shared" ref="N1433:N1440" si="441">A1433&amp;P1433</f>
        <v xml:space="preserve">45839Pallet </v>
      </c>
      <c r="O1433" s="39">
        <v>20</v>
      </c>
      <c r="P1433" s="33" t="s">
        <v>202</v>
      </c>
      <c r="Q1433" s="168" t="s">
        <v>3779</v>
      </c>
      <c r="R1433" s="169"/>
      <c r="S1433" s="39"/>
      <c r="T1433" s="119" t="s">
        <v>3778</v>
      </c>
      <c r="U1433" s="258"/>
      <c r="V1433" s="262"/>
      <c r="W1433" s="258">
        <f t="shared" si="438"/>
        <v>0</v>
      </c>
      <c r="X1433" s="45" t="s">
        <v>3781</v>
      </c>
      <c r="Y1433" s="43"/>
      <c r="Z1433" s="43"/>
      <c r="AA1433" s="43"/>
      <c r="AB1433" s="43"/>
      <c r="AC1433" s="43"/>
    </row>
    <row r="1434" spans="1:29" ht="12.9" customHeight="1">
      <c r="A1434" s="272">
        <v>45839</v>
      </c>
      <c r="B1434" s="111" t="s">
        <v>3654</v>
      </c>
      <c r="C1434" s="111" t="s">
        <v>3861</v>
      </c>
      <c r="D1434" s="111" t="s">
        <v>3871</v>
      </c>
      <c r="E1434" s="111"/>
      <c r="F1434" s="111">
        <v>1</v>
      </c>
      <c r="G1434" s="111"/>
      <c r="H1434" s="111">
        <v>20</v>
      </c>
      <c r="I1434" s="116">
        <v>20</v>
      </c>
      <c r="J1434" s="118"/>
      <c r="K1434" s="33"/>
      <c r="L1434" s="44">
        <f t="shared" si="439"/>
        <v>1</v>
      </c>
      <c r="M1434" s="33" t="str">
        <f t="shared" si="440"/>
        <v>45839Container q'ty</v>
      </c>
      <c r="N1434" s="33" t="str">
        <f t="shared" si="441"/>
        <v xml:space="preserve">45839Pallet </v>
      </c>
      <c r="O1434" s="39">
        <v>20</v>
      </c>
      <c r="P1434" s="33" t="s">
        <v>202</v>
      </c>
      <c r="Q1434" s="168" t="s">
        <v>3779</v>
      </c>
      <c r="R1434" s="169"/>
      <c r="S1434" s="39"/>
      <c r="T1434" s="119" t="s">
        <v>3778</v>
      </c>
      <c r="U1434" s="258"/>
      <c r="V1434" s="262"/>
      <c r="W1434" s="258">
        <f t="shared" si="438"/>
        <v>0</v>
      </c>
      <c r="X1434" s="45" t="s">
        <v>3782</v>
      </c>
      <c r="Y1434" s="43"/>
      <c r="Z1434" s="43"/>
      <c r="AA1434" s="43"/>
      <c r="AB1434" s="43"/>
      <c r="AC1434" s="43"/>
    </row>
    <row r="1435" spans="1:29" ht="12.9" customHeight="1">
      <c r="A1435" s="272">
        <v>45839</v>
      </c>
      <c r="B1435" s="111" t="s">
        <v>3654</v>
      </c>
      <c r="C1435" s="111" t="s">
        <v>3862</v>
      </c>
      <c r="D1435" s="111" t="s">
        <v>3872</v>
      </c>
      <c r="E1435" s="111"/>
      <c r="F1435" s="111">
        <v>1</v>
      </c>
      <c r="G1435" s="111"/>
      <c r="H1435" s="111">
        <v>20</v>
      </c>
      <c r="I1435" s="116">
        <v>20</v>
      </c>
      <c r="J1435" s="118"/>
      <c r="K1435" s="33"/>
      <c r="L1435" s="44">
        <f t="shared" si="439"/>
        <v>1</v>
      </c>
      <c r="M1435" s="33" t="str">
        <f t="shared" si="440"/>
        <v>45839Container q'ty</v>
      </c>
      <c r="N1435" s="33" t="str">
        <f t="shared" si="441"/>
        <v xml:space="preserve">45839Pallet </v>
      </c>
      <c r="O1435" s="39">
        <v>20</v>
      </c>
      <c r="P1435" s="33" t="s">
        <v>202</v>
      </c>
      <c r="Q1435" s="168" t="s">
        <v>3779</v>
      </c>
      <c r="R1435" s="169"/>
      <c r="S1435" s="39"/>
      <c r="T1435" s="119" t="s">
        <v>3778</v>
      </c>
      <c r="U1435" s="258"/>
      <c r="V1435" s="262"/>
      <c r="W1435" s="258">
        <f t="shared" si="438"/>
        <v>0</v>
      </c>
      <c r="X1435" s="45"/>
      <c r="Y1435" s="43"/>
      <c r="Z1435" s="43"/>
      <c r="AA1435" s="43"/>
      <c r="AB1435" s="43"/>
      <c r="AC1435" s="43"/>
    </row>
    <row r="1436" spans="1:29" ht="12.9" customHeight="1">
      <c r="A1436" s="272">
        <v>45839</v>
      </c>
      <c r="B1436" s="111" t="s">
        <v>3654</v>
      </c>
      <c r="C1436" s="111" t="s">
        <v>3863</v>
      </c>
      <c r="D1436" s="111" t="s">
        <v>3873</v>
      </c>
      <c r="E1436" s="111"/>
      <c r="F1436" s="111">
        <v>1</v>
      </c>
      <c r="G1436" s="111"/>
      <c r="H1436" s="111">
        <v>20</v>
      </c>
      <c r="I1436" s="116">
        <v>20</v>
      </c>
      <c r="J1436" s="118"/>
      <c r="K1436" s="33"/>
      <c r="L1436" s="44">
        <f t="shared" si="439"/>
        <v>1</v>
      </c>
      <c r="M1436" s="33" t="str">
        <f t="shared" si="440"/>
        <v>45839Container q'ty</v>
      </c>
      <c r="N1436" s="33" t="str">
        <f t="shared" si="441"/>
        <v xml:space="preserve">45839Pallet </v>
      </c>
      <c r="O1436" s="39">
        <v>20</v>
      </c>
      <c r="P1436" s="33" t="s">
        <v>202</v>
      </c>
      <c r="Q1436" s="168" t="s">
        <v>3779</v>
      </c>
      <c r="R1436" s="169"/>
      <c r="S1436" s="39"/>
      <c r="T1436" s="119" t="s">
        <v>3778</v>
      </c>
      <c r="U1436" s="258"/>
      <c r="V1436" s="262"/>
      <c r="W1436" s="258">
        <f t="shared" si="438"/>
        <v>0</v>
      </c>
      <c r="X1436" s="45"/>
      <c r="Y1436" s="43"/>
      <c r="Z1436" s="43"/>
      <c r="AA1436" s="43"/>
      <c r="AB1436" s="43"/>
      <c r="AC1436" s="43"/>
    </row>
    <row r="1437" spans="1:29" ht="12.9" customHeight="1">
      <c r="A1437" s="272">
        <v>45839</v>
      </c>
      <c r="B1437" s="111" t="s">
        <v>1527</v>
      </c>
      <c r="C1437" s="111" t="s">
        <v>3900</v>
      </c>
      <c r="D1437" s="111"/>
      <c r="E1437" s="111"/>
      <c r="F1437" s="111"/>
      <c r="G1437" s="111">
        <v>1</v>
      </c>
      <c r="H1437" s="111">
        <v>1</v>
      </c>
      <c r="I1437" s="116">
        <v>56</v>
      </c>
      <c r="J1437" s="118"/>
      <c r="K1437" s="33"/>
      <c r="L1437" s="44">
        <f>SUM(E1437:F1437)</f>
        <v>0</v>
      </c>
      <c r="M1437" s="33" t="str">
        <f t="shared" si="440"/>
        <v>45839Container q'ty</v>
      </c>
      <c r="N1437" s="33" t="str">
        <f t="shared" si="441"/>
        <v xml:space="preserve">45839Pallet </v>
      </c>
      <c r="O1437" s="39"/>
      <c r="P1437" s="33" t="s">
        <v>202</v>
      </c>
      <c r="Q1437" s="168" t="s">
        <v>3902</v>
      </c>
      <c r="R1437" s="169"/>
      <c r="S1437" s="39"/>
      <c r="T1437" s="119" t="s">
        <v>3901</v>
      </c>
      <c r="U1437" s="258"/>
      <c r="V1437" s="262"/>
      <c r="W1437" s="258">
        <f t="shared" si="438"/>
        <v>0</v>
      </c>
      <c r="X1437" s="45"/>
      <c r="Y1437" s="43"/>
      <c r="Z1437" s="43"/>
      <c r="AA1437" s="43"/>
      <c r="AB1437" s="43"/>
      <c r="AC1437" s="43"/>
    </row>
    <row r="1438" spans="1:29" ht="12.9" customHeight="1">
      <c r="A1438" s="272">
        <v>45840</v>
      </c>
      <c r="B1438" s="111" t="s">
        <v>4054</v>
      </c>
      <c r="C1438" s="111" t="s">
        <v>3864</v>
      </c>
      <c r="D1438" s="111" t="s">
        <v>3874</v>
      </c>
      <c r="E1438" s="111"/>
      <c r="F1438" s="111">
        <v>1</v>
      </c>
      <c r="G1438" s="111"/>
      <c r="H1438" s="111">
        <v>20</v>
      </c>
      <c r="I1438" s="116">
        <v>20</v>
      </c>
      <c r="J1438" s="118"/>
      <c r="K1438" s="33"/>
      <c r="L1438" s="44">
        <f t="shared" si="439"/>
        <v>1</v>
      </c>
      <c r="M1438" s="33" t="str">
        <f t="shared" si="440"/>
        <v>45840Container q'ty</v>
      </c>
      <c r="N1438" s="33" t="str">
        <f t="shared" si="441"/>
        <v xml:space="preserve">45840Pallet </v>
      </c>
      <c r="O1438" s="39">
        <v>20</v>
      </c>
      <c r="P1438" s="33" t="s">
        <v>202</v>
      </c>
      <c r="Q1438" s="168" t="s">
        <v>3779</v>
      </c>
      <c r="R1438" s="169"/>
      <c r="S1438" s="39"/>
      <c r="T1438" s="119" t="s">
        <v>3778</v>
      </c>
      <c r="U1438" s="258"/>
      <c r="V1438" s="262"/>
      <c r="W1438" s="258">
        <f t="shared" si="438"/>
        <v>0</v>
      </c>
      <c r="X1438" s="45"/>
      <c r="Y1438" s="43"/>
      <c r="Z1438" s="43"/>
      <c r="AA1438" s="43"/>
      <c r="AB1438" s="43"/>
      <c r="AC1438" s="43"/>
    </row>
    <row r="1439" spans="1:29" ht="12.9" customHeight="1">
      <c r="A1439" s="272">
        <v>45840</v>
      </c>
      <c r="B1439" s="111" t="s">
        <v>3654</v>
      </c>
      <c r="C1439" s="111" t="s">
        <v>3865</v>
      </c>
      <c r="D1439" s="111" t="s">
        <v>3875</v>
      </c>
      <c r="E1439" s="111"/>
      <c r="F1439" s="111">
        <v>1</v>
      </c>
      <c r="G1439" s="111"/>
      <c r="H1439" s="111">
        <v>20</v>
      </c>
      <c r="I1439" s="116">
        <v>20</v>
      </c>
      <c r="J1439" s="118"/>
      <c r="K1439" s="33"/>
      <c r="L1439" s="44">
        <f t="shared" si="439"/>
        <v>1</v>
      </c>
      <c r="M1439" s="33" t="str">
        <f t="shared" si="440"/>
        <v>45840Container q'ty</v>
      </c>
      <c r="N1439" s="33" t="str">
        <f t="shared" si="441"/>
        <v xml:space="preserve">45840Pallet </v>
      </c>
      <c r="O1439" s="39">
        <v>20</v>
      </c>
      <c r="P1439" s="33" t="s">
        <v>202</v>
      </c>
      <c r="Q1439" s="168" t="s">
        <v>3779</v>
      </c>
      <c r="R1439" s="169"/>
      <c r="S1439" s="39"/>
      <c r="T1439" s="119" t="s">
        <v>3778</v>
      </c>
      <c r="U1439" s="258"/>
      <c r="V1439" s="262"/>
      <c r="W1439" s="258">
        <f t="shared" si="438"/>
        <v>0</v>
      </c>
      <c r="X1439" s="45"/>
      <c r="Y1439" s="43"/>
      <c r="Z1439" s="43"/>
      <c r="AA1439" s="43"/>
      <c r="AB1439" s="43"/>
      <c r="AC1439" s="43"/>
    </row>
    <row r="1440" spans="1:29" ht="12.9" customHeight="1">
      <c r="A1440" s="272">
        <v>45840</v>
      </c>
      <c r="B1440" s="111" t="s">
        <v>3654</v>
      </c>
      <c r="C1440" s="111" t="s">
        <v>3866</v>
      </c>
      <c r="D1440" s="111" t="s">
        <v>3876</v>
      </c>
      <c r="E1440" s="111"/>
      <c r="F1440" s="111">
        <v>1</v>
      </c>
      <c r="G1440" s="111"/>
      <c r="H1440" s="111">
        <v>20</v>
      </c>
      <c r="I1440" s="116">
        <v>20</v>
      </c>
      <c r="J1440" s="118"/>
      <c r="K1440" s="33"/>
      <c r="L1440" s="44">
        <f t="shared" si="439"/>
        <v>1</v>
      </c>
      <c r="M1440" s="33" t="str">
        <f t="shared" si="440"/>
        <v>45840Container q'ty</v>
      </c>
      <c r="N1440" s="33" t="str">
        <f t="shared" si="441"/>
        <v xml:space="preserve">45840Pallet </v>
      </c>
      <c r="O1440" s="39">
        <v>20</v>
      </c>
      <c r="P1440" s="33" t="s">
        <v>202</v>
      </c>
      <c r="Q1440" s="168" t="s">
        <v>3779</v>
      </c>
      <c r="R1440" s="169"/>
      <c r="S1440" s="39"/>
      <c r="T1440" s="119" t="s">
        <v>3778</v>
      </c>
      <c r="U1440" s="258"/>
      <c r="V1440" s="262"/>
      <c r="W1440" s="258">
        <f t="shared" si="438"/>
        <v>0</v>
      </c>
      <c r="X1440" s="45"/>
      <c r="Y1440" s="43"/>
      <c r="Z1440" s="43"/>
      <c r="AA1440" s="43"/>
      <c r="AB1440" s="43"/>
      <c r="AC1440" s="43"/>
    </row>
    <row r="1441" spans="1:29" ht="12.9" customHeight="1">
      <c r="A1441" s="272">
        <v>45840</v>
      </c>
      <c r="B1441" s="111" t="s">
        <v>3654</v>
      </c>
      <c r="C1441" s="111" t="s">
        <v>3867</v>
      </c>
      <c r="D1441" s="111" t="s">
        <v>3877</v>
      </c>
      <c r="E1441" s="111"/>
      <c r="F1441" s="111">
        <v>1</v>
      </c>
      <c r="G1441" s="111"/>
      <c r="H1441" s="111">
        <v>20</v>
      </c>
      <c r="I1441" s="116">
        <v>20</v>
      </c>
      <c r="J1441" s="118"/>
      <c r="K1441" s="33"/>
      <c r="L1441" s="44">
        <f>SUM(E1441:F1441)</f>
        <v>1</v>
      </c>
      <c r="M1441" s="33" t="str">
        <f>A1441&amp;$O$1</f>
        <v>45840Container q'ty</v>
      </c>
      <c r="N1441" s="33" t="str">
        <f>A1441&amp;P1441</f>
        <v xml:space="preserve">45840Pallet </v>
      </c>
      <c r="O1441" s="39">
        <v>20</v>
      </c>
      <c r="P1441" s="33" t="s">
        <v>202</v>
      </c>
      <c r="Q1441" s="168" t="s">
        <v>3779</v>
      </c>
      <c r="R1441" s="169"/>
      <c r="S1441" s="39"/>
      <c r="T1441" s="119" t="s">
        <v>3778</v>
      </c>
      <c r="U1441" s="258"/>
      <c r="V1441" s="262"/>
      <c r="W1441" s="258">
        <f t="shared" si="438"/>
        <v>0</v>
      </c>
      <c r="X1441" s="45"/>
      <c r="Y1441" s="43"/>
      <c r="Z1441" s="43"/>
      <c r="AA1441" s="43"/>
      <c r="AB1441" s="43"/>
      <c r="AC1441" s="43"/>
    </row>
    <row r="1442" spans="1:29" ht="12.9" customHeight="1">
      <c r="A1442" s="272">
        <v>45840</v>
      </c>
      <c r="B1442" s="111" t="s">
        <v>3654</v>
      </c>
      <c r="C1442" s="111" t="s">
        <v>3868</v>
      </c>
      <c r="D1442" s="111" t="s">
        <v>3878</v>
      </c>
      <c r="E1442" s="111"/>
      <c r="F1442" s="111">
        <v>1</v>
      </c>
      <c r="G1442" s="111"/>
      <c r="H1442" s="111">
        <v>20</v>
      </c>
      <c r="I1442" s="116">
        <v>20</v>
      </c>
      <c r="J1442" s="118"/>
      <c r="K1442" s="33"/>
      <c r="L1442" s="44">
        <f>SUM(E1442:F1442)</f>
        <v>1</v>
      </c>
      <c r="M1442" s="33" t="str">
        <f>A1442&amp;$O$1</f>
        <v>45840Container q'ty</v>
      </c>
      <c r="N1442" s="33" t="str">
        <f>A1442&amp;P1442</f>
        <v xml:space="preserve">45840Pallet </v>
      </c>
      <c r="O1442" s="39">
        <v>20</v>
      </c>
      <c r="P1442" s="33" t="s">
        <v>202</v>
      </c>
      <c r="Q1442" s="168" t="s">
        <v>3779</v>
      </c>
      <c r="R1442" s="169"/>
      <c r="S1442" s="39"/>
      <c r="T1442" s="119" t="s">
        <v>3778</v>
      </c>
      <c r="U1442" s="258"/>
      <c r="V1442" s="262"/>
      <c r="W1442" s="258">
        <f t="shared" si="438"/>
        <v>0</v>
      </c>
      <c r="X1442" s="45"/>
      <c r="Y1442" s="43"/>
      <c r="Z1442" s="43"/>
      <c r="AA1442" s="43"/>
      <c r="AB1442" s="43"/>
      <c r="AC1442" s="43"/>
    </row>
    <row r="1443" spans="1:29" ht="12.9" customHeight="1">
      <c r="A1443" s="272">
        <v>45840</v>
      </c>
      <c r="B1443" s="111" t="s">
        <v>124</v>
      </c>
      <c r="C1443" s="111" t="s">
        <v>3858</v>
      </c>
      <c r="D1443" s="111">
        <v>8178374</v>
      </c>
      <c r="E1443" s="111">
        <v>1</v>
      </c>
      <c r="F1443" s="111"/>
      <c r="G1443" s="111"/>
      <c r="H1443" s="111">
        <v>18</v>
      </c>
      <c r="I1443" s="116"/>
      <c r="J1443" s="118">
        <v>990</v>
      </c>
      <c r="K1443" s="33"/>
      <c r="L1443" s="44">
        <f>SUM(E1443:F1443)</f>
        <v>1</v>
      </c>
      <c r="M1443" s="33" t="str">
        <f>A1443&amp;$O$1</f>
        <v>45840Container q'ty</v>
      </c>
      <c r="N1443" s="33" t="str">
        <f>A1443&amp;P1443</f>
        <v xml:space="preserve">45840Pallet </v>
      </c>
      <c r="O1443" s="39">
        <v>40</v>
      </c>
      <c r="P1443" s="33" t="s">
        <v>202</v>
      </c>
      <c r="Q1443" s="168" t="s">
        <v>3856</v>
      </c>
      <c r="R1443" s="169"/>
      <c r="S1443" s="39"/>
      <c r="T1443" s="119" t="s">
        <v>3857</v>
      </c>
      <c r="U1443" s="258"/>
      <c r="V1443" s="262"/>
      <c r="W1443" s="258">
        <f t="shared" si="438"/>
        <v>0</v>
      </c>
      <c r="X1443" s="45" t="s">
        <v>556</v>
      </c>
      <c r="Y1443" s="43"/>
      <c r="Z1443" s="43"/>
      <c r="AA1443" s="43"/>
      <c r="AB1443" s="43"/>
      <c r="AC1443" s="43"/>
    </row>
    <row r="1444" spans="1:29" ht="12.9" customHeight="1">
      <c r="A1444" s="272">
        <v>45840</v>
      </c>
      <c r="B1444" s="111" t="s">
        <v>3495</v>
      </c>
      <c r="C1444" s="111" t="s">
        <v>3784</v>
      </c>
      <c r="D1444" s="111" t="s">
        <v>3785</v>
      </c>
      <c r="E1444" s="111"/>
      <c r="F1444" s="111">
        <v>1</v>
      </c>
      <c r="G1444" s="111"/>
      <c r="H1444" s="111">
        <v>20</v>
      </c>
      <c r="I1444" s="116"/>
      <c r="J1444" s="118">
        <v>20</v>
      </c>
      <c r="K1444" s="33"/>
      <c r="L1444" s="44">
        <f>SUM(E1444:F1444)</f>
        <v>1</v>
      </c>
      <c r="M1444" s="33" t="str">
        <f>A1444&amp;$O$1</f>
        <v>45840Container q'ty</v>
      </c>
      <c r="N1444" s="33" t="str">
        <f>A1444&amp;P1444</f>
        <v xml:space="preserve">45840Pallet </v>
      </c>
      <c r="O1444" s="39">
        <v>20</v>
      </c>
      <c r="P1444" s="33" t="s">
        <v>202</v>
      </c>
      <c r="Q1444" s="168" t="s">
        <v>3788</v>
      </c>
      <c r="R1444" s="169"/>
      <c r="S1444" s="39"/>
      <c r="T1444" s="119" t="s">
        <v>3783</v>
      </c>
      <c r="U1444" s="258"/>
      <c r="V1444" s="262"/>
      <c r="W1444" s="258">
        <f>IFERROR(U1444/V1444,0)</f>
        <v>0</v>
      </c>
      <c r="X1444" s="45" t="s">
        <v>3789</v>
      </c>
      <c r="Y1444" s="43"/>
      <c r="Z1444" s="43"/>
      <c r="AA1444" s="43"/>
      <c r="AB1444" s="43"/>
      <c r="AC1444" s="43"/>
    </row>
    <row r="1445" spans="1:29" ht="12.9" customHeight="1">
      <c r="A1445" s="272">
        <v>45840</v>
      </c>
      <c r="B1445" s="111" t="s">
        <v>3495</v>
      </c>
      <c r="C1445" s="111" t="s">
        <v>3786</v>
      </c>
      <c r="D1445" s="111" t="s">
        <v>3787</v>
      </c>
      <c r="E1445" s="111"/>
      <c r="F1445" s="111">
        <v>1</v>
      </c>
      <c r="G1445" s="111"/>
      <c r="H1445" s="111">
        <v>20</v>
      </c>
      <c r="I1445" s="116"/>
      <c r="J1445" s="118">
        <v>20</v>
      </c>
      <c r="K1445" s="33"/>
      <c r="L1445" s="44">
        <f>SUM(E1445:F1445)</f>
        <v>1</v>
      </c>
      <c r="M1445" s="33" t="str">
        <f>A1445&amp;$O$1</f>
        <v>45840Container q'ty</v>
      </c>
      <c r="N1445" s="33" t="str">
        <f>A1445&amp;P1445</f>
        <v xml:space="preserve">45840Pallet </v>
      </c>
      <c r="O1445" s="39">
        <v>20</v>
      </c>
      <c r="P1445" s="33" t="s">
        <v>202</v>
      </c>
      <c r="Q1445" s="168" t="s">
        <v>3788</v>
      </c>
      <c r="R1445" s="169"/>
      <c r="S1445" s="39"/>
      <c r="T1445" s="119" t="s">
        <v>3783</v>
      </c>
      <c r="U1445" s="258"/>
      <c r="V1445" s="262"/>
      <c r="W1445" s="258">
        <f>IFERROR(U1445/V1445,0)</f>
        <v>0</v>
      </c>
      <c r="X1445" s="45" t="s">
        <v>3790</v>
      </c>
      <c r="Y1445" s="43"/>
      <c r="Z1445" s="43"/>
      <c r="AA1445" s="43"/>
      <c r="AB1445" s="43"/>
      <c r="AC1445" s="43"/>
    </row>
    <row r="1446" spans="1:29" ht="12.9" customHeight="1">
      <c r="A1446" s="272">
        <v>45841</v>
      </c>
      <c r="B1446" s="111" t="s">
        <v>32</v>
      </c>
      <c r="C1446" s="111" t="s">
        <v>3884</v>
      </c>
      <c r="D1446" s="111" t="s">
        <v>3797</v>
      </c>
      <c r="E1446" s="111"/>
      <c r="F1446" s="111">
        <v>1</v>
      </c>
      <c r="G1446" s="111"/>
      <c r="H1446" s="111">
        <v>13</v>
      </c>
      <c r="I1446" s="111">
        <v>13</v>
      </c>
      <c r="J1446" s="118"/>
      <c r="K1446" s="33"/>
      <c r="L1446" s="44">
        <f t="shared" ref="L1446:L1458" si="442">SUM(E1446:F1446)</f>
        <v>1</v>
      </c>
      <c r="M1446" s="33" t="str">
        <f t="shared" ref="M1446:M1459" si="443">A1446&amp;$O$1</f>
        <v>45841Container q'ty</v>
      </c>
      <c r="N1446" s="33" t="str">
        <f t="shared" ref="N1446:N1459" si="444">A1446&amp;P1446</f>
        <v xml:space="preserve">45841Pallet </v>
      </c>
      <c r="O1446" s="39">
        <v>20</v>
      </c>
      <c r="P1446" s="33" t="s">
        <v>202</v>
      </c>
      <c r="Q1446" s="168" t="s">
        <v>3801</v>
      </c>
      <c r="R1446" s="169"/>
      <c r="S1446" s="39"/>
      <c r="T1446" s="119" t="s">
        <v>3811</v>
      </c>
      <c r="U1446" s="258"/>
      <c r="V1446" s="262"/>
      <c r="W1446" s="258">
        <f t="shared" ref="W1446:W1459" si="445">IFERROR(U1446/V1446,0)</f>
        <v>0</v>
      </c>
      <c r="X1446" s="45"/>
      <c r="Y1446" s="43"/>
      <c r="Z1446" s="43"/>
      <c r="AA1446" s="43"/>
      <c r="AB1446" s="43"/>
      <c r="AC1446" s="43"/>
    </row>
    <row r="1447" spans="1:29" ht="12.9" customHeight="1">
      <c r="A1447" s="272">
        <v>45841</v>
      </c>
      <c r="B1447" s="111" t="s">
        <v>32</v>
      </c>
      <c r="C1447" s="111" t="s">
        <v>3884</v>
      </c>
      <c r="D1447" s="111" t="s">
        <v>3797</v>
      </c>
      <c r="E1447" s="111"/>
      <c r="F1447" s="151"/>
      <c r="G1447" s="111"/>
      <c r="H1447" s="111">
        <v>2</v>
      </c>
      <c r="I1447" s="111">
        <v>2</v>
      </c>
      <c r="J1447" s="118"/>
      <c r="K1447" s="33"/>
      <c r="L1447" s="44">
        <f t="shared" si="442"/>
        <v>0</v>
      </c>
      <c r="M1447" s="33" t="str">
        <f t="shared" si="443"/>
        <v>45841Container q'ty</v>
      </c>
      <c r="N1447" s="33" t="str">
        <f t="shared" si="444"/>
        <v xml:space="preserve">45841Pallet </v>
      </c>
      <c r="O1447" s="39"/>
      <c r="P1447" s="33" t="s">
        <v>202</v>
      </c>
      <c r="Q1447" s="168" t="s">
        <v>3802</v>
      </c>
      <c r="R1447" s="169"/>
      <c r="S1447" s="39"/>
      <c r="T1447" s="119" t="s">
        <v>3811</v>
      </c>
      <c r="U1447" s="258"/>
      <c r="V1447" s="262"/>
      <c r="W1447" s="258">
        <f t="shared" si="445"/>
        <v>0</v>
      </c>
      <c r="X1447" s="45"/>
      <c r="Y1447" s="43"/>
      <c r="Z1447" s="43"/>
      <c r="AA1447" s="43"/>
      <c r="AB1447" s="43"/>
      <c r="AC1447" s="43"/>
    </row>
    <row r="1448" spans="1:29" ht="12.9" customHeight="1">
      <c r="A1448" s="272">
        <v>45841</v>
      </c>
      <c r="B1448" s="111" t="s">
        <v>32</v>
      </c>
      <c r="C1448" s="111" t="s">
        <v>3884</v>
      </c>
      <c r="D1448" s="111" t="s">
        <v>3797</v>
      </c>
      <c r="E1448" s="111"/>
      <c r="F1448" s="151"/>
      <c r="G1448" s="111"/>
      <c r="H1448" s="111">
        <v>5</v>
      </c>
      <c r="I1448" s="111">
        <v>5</v>
      </c>
      <c r="J1448" s="118"/>
      <c r="K1448" s="33"/>
      <c r="L1448" s="44">
        <f t="shared" si="442"/>
        <v>0</v>
      </c>
      <c r="M1448" s="33" t="str">
        <f t="shared" si="443"/>
        <v>45841Container q'ty</v>
      </c>
      <c r="N1448" s="33" t="str">
        <f t="shared" si="444"/>
        <v xml:space="preserve">45841Pallet </v>
      </c>
      <c r="O1448" s="39"/>
      <c r="P1448" s="33" t="s">
        <v>202</v>
      </c>
      <c r="Q1448" s="168" t="s">
        <v>3803</v>
      </c>
      <c r="R1448" s="169"/>
      <c r="S1448" s="39"/>
      <c r="T1448" s="119" t="s">
        <v>3811</v>
      </c>
      <c r="U1448" s="258"/>
      <c r="V1448" s="262"/>
      <c r="W1448" s="258">
        <f t="shared" si="445"/>
        <v>0</v>
      </c>
      <c r="X1448" s="45"/>
      <c r="Y1448" s="43"/>
      <c r="Z1448" s="43"/>
      <c r="AA1448" s="43"/>
      <c r="AB1448" s="43"/>
      <c r="AC1448" s="43"/>
    </row>
    <row r="1449" spans="1:29" ht="12.9" customHeight="1">
      <c r="A1449" s="272">
        <v>45841</v>
      </c>
      <c r="B1449" s="111" t="s">
        <v>32</v>
      </c>
      <c r="C1449" s="111" t="s">
        <v>3885</v>
      </c>
      <c r="D1449" s="111" t="s">
        <v>3798</v>
      </c>
      <c r="E1449" s="111"/>
      <c r="F1449" s="111">
        <v>1</v>
      </c>
      <c r="G1449" s="111"/>
      <c r="H1449" s="111">
        <v>13</v>
      </c>
      <c r="I1449" s="111">
        <v>13</v>
      </c>
      <c r="J1449" s="118"/>
      <c r="K1449" s="33"/>
      <c r="L1449" s="44">
        <f t="shared" si="442"/>
        <v>1</v>
      </c>
      <c r="M1449" s="33" t="str">
        <f t="shared" si="443"/>
        <v>45841Container q'ty</v>
      </c>
      <c r="N1449" s="33" t="str">
        <f t="shared" si="444"/>
        <v xml:space="preserve">45841Pallet </v>
      </c>
      <c r="O1449" s="39">
        <v>20</v>
      </c>
      <c r="P1449" s="33" t="s">
        <v>202</v>
      </c>
      <c r="Q1449" s="168" t="s">
        <v>3801</v>
      </c>
      <c r="R1449" s="169"/>
      <c r="S1449" s="39"/>
      <c r="T1449" s="119" t="s">
        <v>3811</v>
      </c>
      <c r="U1449" s="258"/>
      <c r="V1449" s="262"/>
      <c r="W1449" s="258">
        <f t="shared" si="445"/>
        <v>0</v>
      </c>
      <c r="X1449" s="45"/>
      <c r="Y1449" s="43"/>
      <c r="Z1449" s="43"/>
      <c r="AA1449" s="43"/>
      <c r="AB1449" s="43"/>
      <c r="AC1449" s="43"/>
    </row>
    <row r="1450" spans="1:29" ht="12.9" customHeight="1">
      <c r="A1450" s="272">
        <v>45841</v>
      </c>
      <c r="B1450" s="111" t="s">
        <v>32</v>
      </c>
      <c r="C1450" s="111" t="s">
        <v>3885</v>
      </c>
      <c r="D1450" s="111" t="s">
        <v>3798</v>
      </c>
      <c r="E1450" s="111"/>
      <c r="F1450" s="151"/>
      <c r="G1450" s="111"/>
      <c r="H1450" s="111">
        <v>2</v>
      </c>
      <c r="I1450" s="111">
        <v>2</v>
      </c>
      <c r="J1450" s="118"/>
      <c r="K1450" s="33"/>
      <c r="L1450" s="44">
        <f t="shared" si="442"/>
        <v>0</v>
      </c>
      <c r="M1450" s="33" t="str">
        <f t="shared" si="443"/>
        <v>45841Container q'ty</v>
      </c>
      <c r="N1450" s="33" t="str">
        <f t="shared" si="444"/>
        <v xml:space="preserve">45841Pallet </v>
      </c>
      <c r="O1450" s="39"/>
      <c r="P1450" s="33" t="s">
        <v>202</v>
      </c>
      <c r="Q1450" s="168" t="s">
        <v>3804</v>
      </c>
      <c r="R1450" s="169"/>
      <c r="S1450" s="39"/>
      <c r="T1450" s="119" t="s">
        <v>3811</v>
      </c>
      <c r="U1450" s="258"/>
      <c r="V1450" s="262"/>
      <c r="W1450" s="258">
        <f t="shared" si="445"/>
        <v>0</v>
      </c>
      <c r="X1450" s="45"/>
      <c r="Y1450" s="43"/>
      <c r="Z1450" s="43"/>
      <c r="AA1450" s="43"/>
      <c r="AB1450" s="43"/>
      <c r="AC1450" s="43"/>
    </row>
    <row r="1451" spans="1:29" ht="12.9" customHeight="1">
      <c r="A1451" s="272">
        <v>45841</v>
      </c>
      <c r="B1451" s="111" t="s">
        <v>32</v>
      </c>
      <c r="C1451" s="111" t="s">
        <v>3885</v>
      </c>
      <c r="D1451" s="111" t="s">
        <v>3798</v>
      </c>
      <c r="E1451" s="111"/>
      <c r="F1451" s="151"/>
      <c r="G1451" s="111"/>
      <c r="H1451" s="111">
        <v>5</v>
      </c>
      <c r="I1451" s="111">
        <v>5</v>
      </c>
      <c r="J1451" s="118"/>
      <c r="K1451" s="33"/>
      <c r="L1451" s="44">
        <f t="shared" si="442"/>
        <v>0</v>
      </c>
      <c r="M1451" s="33" t="str">
        <f t="shared" si="443"/>
        <v>45841Container q'ty</v>
      </c>
      <c r="N1451" s="33" t="str">
        <f t="shared" si="444"/>
        <v xml:space="preserve">45841Pallet </v>
      </c>
      <c r="O1451" s="39"/>
      <c r="P1451" s="33" t="s">
        <v>202</v>
      </c>
      <c r="Q1451" s="168" t="s">
        <v>3805</v>
      </c>
      <c r="R1451" s="169"/>
      <c r="S1451" s="39"/>
      <c r="T1451" s="119" t="s">
        <v>3811</v>
      </c>
      <c r="U1451" s="258"/>
      <c r="V1451" s="262"/>
      <c r="W1451" s="258">
        <f t="shared" si="445"/>
        <v>0</v>
      </c>
      <c r="X1451" s="45"/>
      <c r="Y1451" s="43"/>
      <c r="Z1451" s="43"/>
      <c r="AA1451" s="43"/>
      <c r="AB1451" s="43"/>
      <c r="AC1451" s="43"/>
    </row>
    <row r="1452" spans="1:29" ht="12.9" customHeight="1">
      <c r="A1452" s="272">
        <v>45841</v>
      </c>
      <c r="B1452" s="111" t="s">
        <v>32</v>
      </c>
      <c r="C1452" s="111" t="s">
        <v>3886</v>
      </c>
      <c r="D1452" s="111" t="s">
        <v>3799</v>
      </c>
      <c r="E1452" s="111"/>
      <c r="F1452" s="111">
        <v>1</v>
      </c>
      <c r="G1452" s="111"/>
      <c r="H1452" s="111">
        <v>17</v>
      </c>
      <c r="I1452" s="111">
        <v>17</v>
      </c>
      <c r="J1452" s="118"/>
      <c r="K1452" s="33"/>
      <c r="L1452" s="44">
        <f t="shared" si="442"/>
        <v>1</v>
      </c>
      <c r="M1452" s="33" t="str">
        <f t="shared" si="443"/>
        <v>45841Container q'ty</v>
      </c>
      <c r="N1452" s="33" t="str">
        <f t="shared" si="444"/>
        <v xml:space="preserve">45841Pallet </v>
      </c>
      <c r="O1452" s="39">
        <v>20</v>
      </c>
      <c r="P1452" s="33" t="s">
        <v>202</v>
      </c>
      <c r="Q1452" s="168" t="s">
        <v>3801</v>
      </c>
      <c r="R1452" s="169"/>
      <c r="S1452" s="39"/>
      <c r="T1452" s="119" t="s">
        <v>3811</v>
      </c>
      <c r="U1452" s="258"/>
      <c r="V1452" s="262"/>
      <c r="W1452" s="258">
        <f t="shared" si="445"/>
        <v>0</v>
      </c>
      <c r="X1452" s="45"/>
      <c r="Y1452" s="43"/>
      <c r="Z1452" s="43"/>
      <c r="AA1452" s="43"/>
      <c r="AB1452" s="43"/>
      <c r="AC1452" s="43"/>
    </row>
    <row r="1453" spans="1:29" ht="12.9" customHeight="1">
      <c r="A1453" s="272">
        <v>45841</v>
      </c>
      <c r="B1453" s="111" t="s">
        <v>32</v>
      </c>
      <c r="C1453" s="111" t="s">
        <v>3886</v>
      </c>
      <c r="D1453" s="111" t="s">
        <v>3799</v>
      </c>
      <c r="E1453" s="111"/>
      <c r="F1453" s="151"/>
      <c r="G1453" s="111"/>
      <c r="H1453" s="111">
        <v>2</v>
      </c>
      <c r="I1453" s="111">
        <v>2</v>
      </c>
      <c r="J1453" s="118"/>
      <c r="K1453" s="33"/>
      <c r="L1453" s="44">
        <f t="shared" si="442"/>
        <v>0</v>
      </c>
      <c r="M1453" s="33" t="str">
        <f t="shared" si="443"/>
        <v>45841Container q'ty</v>
      </c>
      <c r="N1453" s="33" t="str">
        <f t="shared" si="444"/>
        <v xml:space="preserve">45841Pallet </v>
      </c>
      <c r="O1453" s="39"/>
      <c r="P1453" s="33" t="s">
        <v>202</v>
      </c>
      <c r="Q1453" s="168" t="s">
        <v>3806</v>
      </c>
      <c r="R1453" s="169"/>
      <c r="S1453" s="39"/>
      <c r="T1453" s="119" t="s">
        <v>3811</v>
      </c>
      <c r="U1453" s="258"/>
      <c r="V1453" s="262"/>
      <c r="W1453" s="258">
        <f t="shared" si="445"/>
        <v>0</v>
      </c>
      <c r="X1453" s="45"/>
      <c r="Y1453" s="43"/>
      <c r="Z1453" s="43"/>
      <c r="AA1453" s="43"/>
      <c r="AB1453" s="43"/>
      <c r="AC1453" s="43"/>
    </row>
    <row r="1454" spans="1:29" ht="12.9" customHeight="1">
      <c r="A1454" s="272">
        <v>45841</v>
      </c>
      <c r="B1454" s="111" t="s">
        <v>32</v>
      </c>
      <c r="C1454" s="111" t="s">
        <v>3886</v>
      </c>
      <c r="D1454" s="111" t="s">
        <v>3799</v>
      </c>
      <c r="E1454" s="111"/>
      <c r="F1454" s="151"/>
      <c r="G1454" s="111"/>
      <c r="H1454" s="111">
        <v>1</v>
      </c>
      <c r="I1454" s="111">
        <v>1</v>
      </c>
      <c r="J1454" s="118"/>
      <c r="K1454" s="33"/>
      <c r="L1454" s="44">
        <f t="shared" si="442"/>
        <v>0</v>
      </c>
      <c r="M1454" s="33" t="str">
        <f t="shared" si="443"/>
        <v>45841Container q'ty</v>
      </c>
      <c r="N1454" s="33" t="str">
        <f t="shared" si="444"/>
        <v xml:space="preserve">45841Pallet </v>
      </c>
      <c r="O1454" s="39"/>
      <c r="P1454" s="33" t="s">
        <v>202</v>
      </c>
      <c r="Q1454" s="168" t="s">
        <v>3807</v>
      </c>
      <c r="R1454" s="169"/>
      <c r="S1454" s="39"/>
      <c r="T1454" s="119" t="s">
        <v>3811</v>
      </c>
      <c r="U1454" s="258"/>
      <c r="V1454" s="262"/>
      <c r="W1454" s="258">
        <f t="shared" si="445"/>
        <v>0</v>
      </c>
      <c r="X1454" s="45"/>
      <c r="Y1454" s="43"/>
      <c r="Z1454" s="43"/>
      <c r="AA1454" s="43"/>
      <c r="AB1454" s="43"/>
      <c r="AC1454" s="43"/>
    </row>
    <row r="1455" spans="1:29" ht="12.9" customHeight="1">
      <c r="A1455" s="272">
        <v>45841</v>
      </c>
      <c r="B1455" s="111" t="s">
        <v>32</v>
      </c>
      <c r="C1455" s="111" t="s">
        <v>3887</v>
      </c>
      <c r="D1455" s="111" t="s">
        <v>3800</v>
      </c>
      <c r="E1455" s="111"/>
      <c r="F1455" s="111">
        <v>1</v>
      </c>
      <c r="G1455" s="111"/>
      <c r="H1455" s="111">
        <v>16</v>
      </c>
      <c r="I1455" s="111">
        <v>16</v>
      </c>
      <c r="J1455" s="118"/>
      <c r="K1455" s="33"/>
      <c r="L1455" s="44">
        <f t="shared" si="442"/>
        <v>1</v>
      </c>
      <c r="M1455" s="33" t="str">
        <f t="shared" si="443"/>
        <v>45841Container q'ty</v>
      </c>
      <c r="N1455" s="33" t="str">
        <f t="shared" si="444"/>
        <v xml:space="preserve">45841Pallet </v>
      </c>
      <c r="O1455" s="39">
        <v>20</v>
      </c>
      <c r="P1455" s="33" t="s">
        <v>202</v>
      </c>
      <c r="Q1455" s="168" t="s">
        <v>3801</v>
      </c>
      <c r="R1455" s="169"/>
      <c r="S1455" s="39"/>
      <c r="T1455" s="119" t="s">
        <v>3811</v>
      </c>
      <c r="U1455" s="258"/>
      <c r="V1455" s="262"/>
      <c r="W1455" s="258">
        <f t="shared" si="445"/>
        <v>0</v>
      </c>
      <c r="X1455" s="45"/>
      <c r="Y1455" s="43"/>
      <c r="Z1455" s="43"/>
      <c r="AA1455" s="43"/>
      <c r="AB1455" s="43"/>
      <c r="AC1455" s="43"/>
    </row>
    <row r="1456" spans="1:29" ht="12.9" customHeight="1">
      <c r="A1456" s="272">
        <v>45841</v>
      </c>
      <c r="B1456" s="111" t="s">
        <v>32</v>
      </c>
      <c r="C1456" s="111" t="s">
        <v>3887</v>
      </c>
      <c r="D1456" s="111" t="s">
        <v>3800</v>
      </c>
      <c r="E1456" s="111"/>
      <c r="F1456" s="151"/>
      <c r="G1456" s="111"/>
      <c r="H1456" s="111">
        <v>1</v>
      </c>
      <c r="I1456" s="111">
        <v>1</v>
      </c>
      <c r="J1456" s="118"/>
      <c r="K1456" s="33"/>
      <c r="L1456" s="44">
        <f t="shared" si="442"/>
        <v>0</v>
      </c>
      <c r="M1456" s="33" t="str">
        <f t="shared" si="443"/>
        <v>45841Container q'ty</v>
      </c>
      <c r="N1456" s="33" t="str">
        <f t="shared" si="444"/>
        <v xml:space="preserve">45841Pallet </v>
      </c>
      <c r="O1456" s="39"/>
      <c r="P1456" s="33" t="s">
        <v>202</v>
      </c>
      <c r="Q1456" s="168" t="s">
        <v>3808</v>
      </c>
      <c r="R1456" s="169"/>
      <c r="S1456" s="39"/>
      <c r="T1456" s="119" t="s">
        <v>3811</v>
      </c>
      <c r="U1456" s="258"/>
      <c r="V1456" s="262"/>
      <c r="W1456" s="258">
        <f t="shared" si="445"/>
        <v>0</v>
      </c>
      <c r="X1456" s="45"/>
      <c r="Y1456" s="43"/>
      <c r="Z1456" s="43"/>
      <c r="AA1456" s="43"/>
      <c r="AB1456" s="43"/>
      <c r="AC1456" s="43"/>
    </row>
    <row r="1457" spans="1:29" ht="12.9" customHeight="1">
      <c r="A1457" s="272">
        <v>45841</v>
      </c>
      <c r="B1457" s="111" t="s">
        <v>32</v>
      </c>
      <c r="C1457" s="111" t="s">
        <v>3887</v>
      </c>
      <c r="D1457" s="111" t="s">
        <v>3800</v>
      </c>
      <c r="E1457" s="111"/>
      <c r="F1457" s="151"/>
      <c r="G1457" s="111"/>
      <c r="H1457" s="111">
        <v>2</v>
      </c>
      <c r="I1457" s="111">
        <v>2</v>
      </c>
      <c r="J1457" s="118"/>
      <c r="K1457" s="33"/>
      <c r="L1457" s="44">
        <f t="shared" si="442"/>
        <v>0</v>
      </c>
      <c r="M1457" s="33" t="str">
        <f t="shared" si="443"/>
        <v>45841Container q'ty</v>
      </c>
      <c r="N1457" s="33" t="str">
        <f t="shared" si="444"/>
        <v xml:space="preserve">45841Pallet </v>
      </c>
      <c r="O1457" s="39"/>
      <c r="P1457" s="33" t="s">
        <v>202</v>
      </c>
      <c r="Q1457" s="168" t="s">
        <v>3809</v>
      </c>
      <c r="R1457" s="169"/>
      <c r="S1457" s="39"/>
      <c r="T1457" s="119" t="s">
        <v>3811</v>
      </c>
      <c r="U1457" s="258"/>
      <c r="V1457" s="262"/>
      <c r="W1457" s="258">
        <f t="shared" si="445"/>
        <v>0</v>
      </c>
      <c r="X1457" s="45"/>
      <c r="Y1457" s="43"/>
      <c r="Z1457" s="43"/>
      <c r="AA1457" s="43"/>
      <c r="AB1457" s="43"/>
      <c r="AC1457" s="43"/>
    </row>
    <row r="1458" spans="1:29" ht="12.9" customHeight="1">
      <c r="A1458" s="272">
        <v>45841</v>
      </c>
      <c r="B1458" s="111" t="s">
        <v>32</v>
      </c>
      <c r="C1458" s="111" t="s">
        <v>3887</v>
      </c>
      <c r="D1458" s="111" t="s">
        <v>3800</v>
      </c>
      <c r="E1458" s="111"/>
      <c r="F1458" s="151"/>
      <c r="G1458" s="111"/>
      <c r="H1458" s="111">
        <v>1</v>
      </c>
      <c r="I1458" s="111">
        <v>1</v>
      </c>
      <c r="J1458" s="118"/>
      <c r="K1458" s="33"/>
      <c r="L1458" s="44">
        <f t="shared" si="442"/>
        <v>0</v>
      </c>
      <c r="M1458" s="33" t="str">
        <f t="shared" si="443"/>
        <v>45841Container q'ty</v>
      </c>
      <c r="N1458" s="33" t="str">
        <f t="shared" si="444"/>
        <v xml:space="preserve">45841Pallet </v>
      </c>
      <c r="O1458" s="39"/>
      <c r="P1458" s="33" t="s">
        <v>202</v>
      </c>
      <c r="Q1458" s="168" t="s">
        <v>3810</v>
      </c>
      <c r="R1458" s="169"/>
      <c r="S1458" s="39"/>
      <c r="T1458" s="119" t="s">
        <v>3811</v>
      </c>
      <c r="U1458" s="258"/>
      <c r="V1458" s="262"/>
      <c r="W1458" s="258">
        <f t="shared" si="445"/>
        <v>0</v>
      </c>
      <c r="X1458" s="45"/>
      <c r="Y1458" s="43"/>
      <c r="Z1458" s="43"/>
      <c r="AA1458" s="43"/>
      <c r="AB1458" s="43"/>
      <c r="AC1458" s="43"/>
    </row>
    <row r="1459" spans="1:29" ht="12.9" customHeight="1">
      <c r="A1459" s="272">
        <v>45841</v>
      </c>
      <c r="B1459" s="111" t="s">
        <v>242</v>
      </c>
      <c r="C1459" s="111" t="s">
        <v>402</v>
      </c>
      <c r="D1459" s="111"/>
      <c r="E1459" s="111"/>
      <c r="F1459" s="111"/>
      <c r="G1459" s="111">
        <v>1</v>
      </c>
      <c r="H1459" s="111">
        <v>8</v>
      </c>
      <c r="I1459" s="184"/>
      <c r="J1459" s="118">
        <v>8</v>
      </c>
      <c r="K1459" s="33"/>
      <c r="L1459" s="44">
        <f>SUM(E1459:F1459)</f>
        <v>0</v>
      </c>
      <c r="M1459" s="33" t="str">
        <f t="shared" si="443"/>
        <v>45841Container q'ty</v>
      </c>
      <c r="N1459" s="33" t="str">
        <f t="shared" si="444"/>
        <v xml:space="preserve">45841Pallet </v>
      </c>
      <c r="O1459" s="39">
        <v>5</v>
      </c>
      <c r="P1459" s="33" t="s">
        <v>202</v>
      </c>
      <c r="Q1459" s="168" t="s">
        <v>731</v>
      </c>
      <c r="R1459" s="169"/>
      <c r="S1459" s="39"/>
      <c r="T1459" s="119" t="s">
        <v>3881</v>
      </c>
      <c r="U1459" s="258"/>
      <c r="V1459" s="262"/>
      <c r="W1459" s="258">
        <f t="shared" si="445"/>
        <v>0</v>
      </c>
      <c r="X1459" s="45" t="s">
        <v>3880</v>
      </c>
      <c r="Y1459" s="43"/>
      <c r="Z1459" s="43"/>
      <c r="AA1459" s="43"/>
      <c r="AB1459" s="43"/>
      <c r="AC1459" s="43"/>
    </row>
    <row r="1460" spans="1:29" ht="12.9" customHeight="1">
      <c r="A1460" s="272">
        <v>45841</v>
      </c>
      <c r="B1460" s="111" t="s">
        <v>3499</v>
      </c>
      <c r="C1460" s="111" t="s">
        <v>3913</v>
      </c>
      <c r="D1460" s="111" t="s">
        <v>3914</v>
      </c>
      <c r="E1460" s="111"/>
      <c r="F1460" s="111">
        <v>1</v>
      </c>
      <c r="G1460" s="111"/>
      <c r="H1460" s="111">
        <v>18</v>
      </c>
      <c r="I1460" s="111">
        <v>18</v>
      </c>
      <c r="J1460" s="118"/>
      <c r="K1460" s="33"/>
      <c r="L1460" s="44">
        <f>SUM(E1460:F1460)</f>
        <v>1</v>
      </c>
      <c r="M1460" s="33" t="str">
        <f>A1460&amp;$O$1</f>
        <v>45841Container q'ty</v>
      </c>
      <c r="N1460" s="33" t="str">
        <f>A1460&amp;P1460</f>
        <v xml:space="preserve">45841Pallet </v>
      </c>
      <c r="O1460" s="39">
        <v>20</v>
      </c>
      <c r="P1460" s="33" t="s">
        <v>202</v>
      </c>
      <c r="Q1460" s="168" t="s">
        <v>831</v>
      </c>
      <c r="R1460" s="169"/>
      <c r="S1460" s="39"/>
      <c r="T1460" s="119" t="s">
        <v>3912</v>
      </c>
      <c r="U1460" s="258"/>
      <c r="V1460" s="262"/>
      <c r="W1460" s="258">
        <f>IFERROR(U1460/V1460,0)</f>
        <v>0</v>
      </c>
      <c r="X1460" s="45" t="s">
        <v>2082</v>
      </c>
      <c r="Y1460" s="43"/>
      <c r="Z1460" s="43"/>
      <c r="AA1460" s="43"/>
      <c r="AB1460" s="43"/>
      <c r="AC1460" s="43"/>
    </row>
    <row r="1461" spans="1:29" ht="12.9" customHeight="1">
      <c r="A1461" s="272">
        <v>45841</v>
      </c>
      <c r="B1461" s="111" t="s">
        <v>3499</v>
      </c>
      <c r="C1461" s="111" t="s">
        <v>3913</v>
      </c>
      <c r="D1461" s="111" t="s">
        <v>3914</v>
      </c>
      <c r="E1461" s="111"/>
      <c r="F1461" s="151"/>
      <c r="G1461" s="111"/>
      <c r="H1461" s="111">
        <v>0</v>
      </c>
      <c r="I1461" s="111">
        <v>4</v>
      </c>
      <c r="J1461" s="118"/>
      <c r="K1461" s="33"/>
      <c r="L1461" s="44">
        <f>SUM(E1461:F1461)</f>
        <v>0</v>
      </c>
      <c r="M1461" s="33" t="str">
        <f>A1461&amp;$O$1</f>
        <v>45841Container q'ty</v>
      </c>
      <c r="N1461" s="33" t="str">
        <f>A1461&amp;P1461</f>
        <v xml:space="preserve">45841Pallet </v>
      </c>
      <c r="O1461" s="39"/>
      <c r="P1461" s="33" t="s">
        <v>202</v>
      </c>
      <c r="Q1461" s="168" t="s">
        <v>1264</v>
      </c>
      <c r="R1461" s="169"/>
      <c r="S1461" s="39"/>
      <c r="T1461" s="119" t="s">
        <v>3912</v>
      </c>
      <c r="U1461" s="258"/>
      <c r="V1461" s="262"/>
      <c r="W1461" s="258">
        <f>IFERROR(U1461/V1461,0)</f>
        <v>0</v>
      </c>
      <c r="X1461" s="45"/>
      <c r="Y1461" s="43"/>
      <c r="Z1461" s="43"/>
      <c r="AA1461" s="43"/>
      <c r="AB1461" s="43"/>
      <c r="AC1461" s="43"/>
    </row>
    <row r="1462" spans="1:29" ht="12.9" customHeight="1">
      <c r="A1462" s="272">
        <v>45841</v>
      </c>
      <c r="B1462" s="111" t="s">
        <v>244</v>
      </c>
      <c r="C1462" s="111" t="s">
        <v>3833</v>
      </c>
      <c r="D1462" s="111" t="s">
        <v>3843</v>
      </c>
      <c r="E1462" s="111"/>
      <c r="F1462" s="111">
        <v>1</v>
      </c>
      <c r="G1462" s="111"/>
      <c r="H1462" s="111">
        <v>20</v>
      </c>
      <c r="I1462" s="111">
        <v>20</v>
      </c>
      <c r="J1462" s="118"/>
      <c r="K1462" s="33"/>
      <c r="L1462" s="44">
        <f>SUM(E1462:F1462)</f>
        <v>1</v>
      </c>
      <c r="M1462" s="33" t="str">
        <f>A1462&amp;$O$1</f>
        <v>45841Container q'ty</v>
      </c>
      <c r="N1462" s="33" t="str">
        <f>A1462&amp;P1462</f>
        <v xml:space="preserve">45841Pallet </v>
      </c>
      <c r="O1462" s="39">
        <v>20</v>
      </c>
      <c r="P1462" s="33" t="s">
        <v>202</v>
      </c>
      <c r="Q1462" s="168" t="s">
        <v>3853</v>
      </c>
      <c r="R1462" s="169"/>
      <c r="S1462" s="39"/>
      <c r="T1462" s="119" t="s">
        <v>3730</v>
      </c>
      <c r="U1462" s="258"/>
      <c r="V1462" s="262"/>
      <c r="W1462" s="258">
        <f>IFERROR(U1462/V1462,0)</f>
        <v>0</v>
      </c>
      <c r="X1462" s="45" t="s">
        <v>991</v>
      </c>
      <c r="Y1462" s="43"/>
      <c r="Z1462" s="43"/>
      <c r="AA1462" s="43"/>
      <c r="AB1462" s="43"/>
      <c r="AC1462" s="43"/>
    </row>
    <row r="1463" spans="1:29" ht="12.9" customHeight="1">
      <c r="A1463" s="272">
        <v>45841</v>
      </c>
      <c r="B1463" s="111" t="s">
        <v>3324</v>
      </c>
      <c r="C1463" s="111" t="s">
        <v>3841</v>
      </c>
      <c r="D1463" s="111" t="s">
        <v>3851</v>
      </c>
      <c r="E1463" s="111"/>
      <c r="F1463" s="111">
        <v>1</v>
      </c>
      <c r="G1463" s="111"/>
      <c r="H1463" s="111">
        <v>20</v>
      </c>
      <c r="I1463" s="111">
        <v>20</v>
      </c>
      <c r="J1463" s="118"/>
      <c r="K1463" s="33"/>
      <c r="L1463" s="44">
        <f t="shared" ref="L1463:L1468" si="446">SUM(E1463:F1463)</f>
        <v>1</v>
      </c>
      <c r="M1463" s="33" t="str">
        <f t="shared" ref="M1463:M1468" si="447">A1463&amp;$O$1</f>
        <v>45841Container q'ty</v>
      </c>
      <c r="N1463" s="33" t="str">
        <f t="shared" ref="N1463:N1468" si="448">A1463&amp;P1463</f>
        <v xml:space="preserve">45841Pallet </v>
      </c>
      <c r="O1463" s="39">
        <v>20</v>
      </c>
      <c r="P1463" s="33" t="s">
        <v>202</v>
      </c>
      <c r="Q1463" s="168" t="s">
        <v>3853</v>
      </c>
      <c r="R1463" s="169"/>
      <c r="S1463" s="39"/>
      <c r="T1463" s="119" t="s">
        <v>3730</v>
      </c>
      <c r="U1463" s="258"/>
      <c r="V1463" s="262"/>
      <c r="W1463" s="258">
        <f t="shared" ref="W1463:W1468" si="449">IFERROR(U1463/V1463,0)</f>
        <v>0</v>
      </c>
      <c r="X1463" s="45" t="s">
        <v>3326</v>
      </c>
      <c r="Y1463" s="43"/>
      <c r="Z1463" s="43"/>
      <c r="AA1463" s="43"/>
      <c r="AB1463" s="43"/>
      <c r="AC1463" s="43"/>
    </row>
    <row r="1464" spans="1:29" ht="12.9" customHeight="1">
      <c r="A1464" s="272">
        <v>45841</v>
      </c>
      <c r="B1464" s="111" t="s">
        <v>3324</v>
      </c>
      <c r="C1464" s="111" t="s">
        <v>3838</v>
      </c>
      <c r="D1464" s="111" t="s">
        <v>3848</v>
      </c>
      <c r="E1464" s="111"/>
      <c r="F1464" s="111">
        <v>1</v>
      </c>
      <c r="G1464" s="111"/>
      <c r="H1464" s="111">
        <v>20</v>
      </c>
      <c r="I1464" s="111">
        <v>20</v>
      </c>
      <c r="J1464" s="118"/>
      <c r="K1464" s="33"/>
      <c r="L1464" s="44">
        <f t="shared" si="446"/>
        <v>1</v>
      </c>
      <c r="M1464" s="33" t="str">
        <f t="shared" si="447"/>
        <v>45841Container q'ty</v>
      </c>
      <c r="N1464" s="33" t="str">
        <f t="shared" si="448"/>
        <v xml:space="preserve">45841Pallet </v>
      </c>
      <c r="O1464" s="39">
        <v>20</v>
      </c>
      <c r="P1464" s="33" t="s">
        <v>202</v>
      </c>
      <c r="Q1464" s="168" t="s">
        <v>3853</v>
      </c>
      <c r="R1464" s="169"/>
      <c r="S1464" s="39"/>
      <c r="T1464" s="119" t="s">
        <v>3730</v>
      </c>
      <c r="U1464" s="258"/>
      <c r="V1464" s="262"/>
      <c r="W1464" s="258">
        <f t="shared" si="449"/>
        <v>0</v>
      </c>
      <c r="X1464" s="45" t="s">
        <v>3325</v>
      </c>
      <c r="Y1464" s="43"/>
      <c r="Z1464" s="43"/>
      <c r="AA1464" s="43"/>
      <c r="AB1464" s="43"/>
      <c r="AC1464" s="43"/>
    </row>
    <row r="1465" spans="1:29" ht="12.9" customHeight="1">
      <c r="A1465" s="272">
        <v>45841</v>
      </c>
      <c r="B1465" s="111" t="s">
        <v>3324</v>
      </c>
      <c r="C1465" s="111" t="s">
        <v>3839</v>
      </c>
      <c r="D1465" s="111" t="s">
        <v>3849</v>
      </c>
      <c r="E1465" s="111"/>
      <c r="F1465" s="111">
        <v>1</v>
      </c>
      <c r="G1465" s="111"/>
      <c r="H1465" s="111">
        <v>20</v>
      </c>
      <c r="I1465" s="111">
        <v>20</v>
      </c>
      <c r="J1465" s="118"/>
      <c r="K1465" s="33"/>
      <c r="L1465" s="44">
        <f t="shared" si="446"/>
        <v>1</v>
      </c>
      <c r="M1465" s="33" t="str">
        <f t="shared" si="447"/>
        <v>45841Container q'ty</v>
      </c>
      <c r="N1465" s="33" t="str">
        <f t="shared" si="448"/>
        <v xml:space="preserve">45841Pallet </v>
      </c>
      <c r="O1465" s="39">
        <v>20</v>
      </c>
      <c r="P1465" s="33" t="s">
        <v>202</v>
      </c>
      <c r="Q1465" s="168" t="s">
        <v>3853</v>
      </c>
      <c r="R1465" s="169"/>
      <c r="S1465" s="39"/>
      <c r="T1465" s="119" t="s">
        <v>3730</v>
      </c>
      <c r="U1465" s="258"/>
      <c r="V1465" s="262"/>
      <c r="W1465" s="258">
        <f t="shared" si="449"/>
        <v>0</v>
      </c>
      <c r="X1465" s="45" t="s">
        <v>3928</v>
      </c>
      <c r="Y1465" s="43"/>
      <c r="Z1465" s="43"/>
      <c r="AA1465" s="43"/>
      <c r="AB1465" s="43"/>
      <c r="AC1465" s="43"/>
    </row>
    <row r="1466" spans="1:29" ht="12.9" customHeight="1">
      <c r="A1466" s="272">
        <v>45841</v>
      </c>
      <c r="B1466" s="111" t="s">
        <v>3324</v>
      </c>
      <c r="C1466" s="111" t="s">
        <v>3835</v>
      </c>
      <c r="D1466" s="111" t="s">
        <v>3845</v>
      </c>
      <c r="E1466" s="111"/>
      <c r="F1466" s="111">
        <v>1</v>
      </c>
      <c r="G1466" s="111"/>
      <c r="H1466" s="111">
        <v>4</v>
      </c>
      <c r="I1466" s="111">
        <v>4</v>
      </c>
      <c r="J1466" s="118"/>
      <c r="K1466" s="33"/>
      <c r="L1466" s="44">
        <f t="shared" si="446"/>
        <v>1</v>
      </c>
      <c r="M1466" s="33" t="str">
        <f t="shared" si="447"/>
        <v>45841Container q'ty</v>
      </c>
      <c r="N1466" s="33" t="str">
        <f t="shared" si="448"/>
        <v xml:space="preserve">45841Pallet </v>
      </c>
      <c r="O1466" s="39">
        <v>20</v>
      </c>
      <c r="P1466" s="33" t="s">
        <v>202</v>
      </c>
      <c r="Q1466" s="168" t="s">
        <v>3853</v>
      </c>
      <c r="R1466" s="169"/>
      <c r="S1466" s="39"/>
      <c r="T1466" s="119" t="s">
        <v>3730</v>
      </c>
      <c r="U1466" s="258"/>
      <c r="V1466" s="262"/>
      <c r="W1466" s="258">
        <f t="shared" si="449"/>
        <v>0</v>
      </c>
      <c r="X1466" s="45" t="s">
        <v>3474</v>
      </c>
      <c r="Y1466" s="43"/>
      <c r="Z1466" s="43"/>
      <c r="AA1466" s="43"/>
      <c r="AB1466" s="43"/>
      <c r="AC1466" s="43"/>
    </row>
    <row r="1467" spans="1:29" ht="12.9" customHeight="1">
      <c r="A1467" s="272">
        <v>45841</v>
      </c>
      <c r="B1467" s="111" t="s">
        <v>3324</v>
      </c>
      <c r="C1467" s="111" t="s">
        <v>3835</v>
      </c>
      <c r="D1467" s="111" t="s">
        <v>3845</v>
      </c>
      <c r="E1467" s="111"/>
      <c r="F1467" s="151"/>
      <c r="G1467" s="111"/>
      <c r="H1467" s="111">
        <v>12</v>
      </c>
      <c r="I1467" s="111">
        <v>12</v>
      </c>
      <c r="J1467" s="118"/>
      <c r="K1467" s="33"/>
      <c r="L1467" s="44">
        <f t="shared" si="446"/>
        <v>0</v>
      </c>
      <c r="M1467" s="33" t="str">
        <f t="shared" si="447"/>
        <v>45841Container q'ty</v>
      </c>
      <c r="N1467" s="33" t="str">
        <f t="shared" si="448"/>
        <v xml:space="preserve">45841Pallet </v>
      </c>
      <c r="O1467" s="39">
        <v>20</v>
      </c>
      <c r="P1467" s="33" t="s">
        <v>202</v>
      </c>
      <c r="Q1467" s="168" t="s">
        <v>3854</v>
      </c>
      <c r="R1467" s="169"/>
      <c r="S1467" s="39"/>
      <c r="T1467" s="119" t="s">
        <v>3730</v>
      </c>
      <c r="U1467" s="258"/>
      <c r="V1467" s="262"/>
      <c r="W1467" s="258">
        <f t="shared" si="449"/>
        <v>0</v>
      </c>
      <c r="X1467" s="45"/>
      <c r="Y1467" s="43"/>
      <c r="Z1467" s="43"/>
      <c r="AA1467" s="43"/>
      <c r="AB1467" s="43"/>
      <c r="AC1467" s="43"/>
    </row>
    <row r="1468" spans="1:29" ht="12.9" customHeight="1">
      <c r="A1468" s="272">
        <v>45841</v>
      </c>
      <c r="B1468" s="111" t="s">
        <v>3324</v>
      </c>
      <c r="C1468" s="111" t="s">
        <v>3835</v>
      </c>
      <c r="D1468" s="111" t="s">
        <v>3845</v>
      </c>
      <c r="E1468" s="111"/>
      <c r="F1468" s="151"/>
      <c r="G1468" s="111"/>
      <c r="H1468" s="111">
        <v>4</v>
      </c>
      <c r="I1468" s="111">
        <v>4</v>
      </c>
      <c r="J1468" s="118"/>
      <c r="K1468" s="33"/>
      <c r="L1468" s="44">
        <f t="shared" si="446"/>
        <v>0</v>
      </c>
      <c r="M1468" s="33" t="str">
        <f t="shared" si="447"/>
        <v>45841Container q'ty</v>
      </c>
      <c r="N1468" s="33" t="str">
        <f t="shared" si="448"/>
        <v xml:space="preserve">45841Pallet </v>
      </c>
      <c r="O1468" s="39">
        <v>20</v>
      </c>
      <c r="P1468" s="33" t="s">
        <v>202</v>
      </c>
      <c r="Q1468" s="168" t="s">
        <v>3855</v>
      </c>
      <c r="R1468" s="169"/>
      <c r="S1468" s="39"/>
      <c r="T1468" s="119" t="s">
        <v>3730</v>
      </c>
      <c r="U1468" s="258"/>
      <c r="V1468" s="262"/>
      <c r="W1468" s="258">
        <f t="shared" si="449"/>
        <v>0</v>
      </c>
      <c r="X1468" s="45"/>
      <c r="Y1468" s="43"/>
      <c r="Z1468" s="43"/>
      <c r="AA1468" s="43"/>
      <c r="AB1468" s="43"/>
      <c r="AC1468" s="43"/>
    </row>
    <row r="1469" spans="1:29" ht="12.9" customHeight="1">
      <c r="A1469" s="272">
        <v>45841</v>
      </c>
      <c r="B1469" s="111" t="s">
        <v>220</v>
      </c>
      <c r="C1469" s="111" t="s">
        <v>3921</v>
      </c>
      <c r="D1469" s="190" t="s">
        <v>3922</v>
      </c>
      <c r="E1469" s="111"/>
      <c r="F1469" s="111">
        <v>1</v>
      </c>
      <c r="G1469" s="111"/>
      <c r="H1469" s="111">
        <v>0</v>
      </c>
      <c r="I1469" s="111"/>
      <c r="J1469" s="118">
        <v>341</v>
      </c>
      <c r="K1469" s="33"/>
      <c r="L1469" s="44">
        <f t="shared" ref="L1469:L1477" si="450">SUM(E1469:F1469)</f>
        <v>1</v>
      </c>
      <c r="M1469" s="33" t="str">
        <f t="shared" ref="M1469:M1478" si="451">A1469&amp;$O$1</f>
        <v>45841Container q'ty</v>
      </c>
      <c r="N1469" s="33" t="str">
        <f t="shared" ref="N1469:N1478" si="452">A1469&amp;P1469</f>
        <v>45841bulk</v>
      </c>
      <c r="O1469" s="39">
        <v>40</v>
      </c>
      <c r="P1469" s="235" t="s">
        <v>201</v>
      </c>
      <c r="Q1469" s="168" t="s">
        <v>221</v>
      </c>
      <c r="R1469" s="169"/>
      <c r="S1469" s="39"/>
      <c r="T1469" s="119" t="s">
        <v>3920</v>
      </c>
      <c r="U1469" s="258">
        <v>4900</v>
      </c>
      <c r="V1469" s="262">
        <v>341</v>
      </c>
      <c r="W1469" s="258">
        <f t="shared" ref="W1469:W1477" si="453">IFERROR(U1469/V1469,0)</f>
        <v>14.369501466275659</v>
      </c>
      <c r="X1469" s="45"/>
      <c r="Y1469" s="43"/>
      <c r="Z1469" s="43"/>
      <c r="AA1469" s="43"/>
      <c r="AB1469" s="43"/>
      <c r="AC1469" s="43"/>
    </row>
    <row r="1470" spans="1:29" ht="12.9" customHeight="1">
      <c r="A1470" s="272">
        <v>45842</v>
      </c>
      <c r="B1470" s="111" t="s">
        <v>32</v>
      </c>
      <c r="C1470" s="111" t="s">
        <v>3882</v>
      </c>
      <c r="D1470" s="111" t="s">
        <v>3813</v>
      </c>
      <c r="E1470" s="111"/>
      <c r="F1470" s="111">
        <v>1</v>
      </c>
      <c r="G1470" s="111"/>
      <c r="H1470" s="111">
        <v>20</v>
      </c>
      <c r="I1470" s="116">
        <v>20</v>
      </c>
      <c r="J1470" s="118"/>
      <c r="K1470" s="33"/>
      <c r="L1470" s="44">
        <f t="shared" si="450"/>
        <v>1</v>
      </c>
      <c r="M1470" s="33" t="str">
        <f t="shared" si="451"/>
        <v>45842Container q'ty</v>
      </c>
      <c r="N1470" s="33" t="str">
        <f t="shared" si="452"/>
        <v xml:space="preserve">45842Pallet </v>
      </c>
      <c r="O1470" s="39">
        <v>20</v>
      </c>
      <c r="P1470" s="33" t="s">
        <v>202</v>
      </c>
      <c r="Q1470" s="168" t="s">
        <v>3812</v>
      </c>
      <c r="R1470" s="169"/>
      <c r="S1470" s="39"/>
      <c r="T1470" s="119" t="s">
        <v>3811</v>
      </c>
      <c r="U1470" s="258"/>
      <c r="V1470" s="262"/>
      <c r="W1470" s="258">
        <f t="shared" si="453"/>
        <v>0</v>
      </c>
      <c r="X1470" s="45"/>
      <c r="Y1470" s="43"/>
      <c r="Z1470" s="43"/>
      <c r="AA1470" s="43"/>
      <c r="AB1470" s="43"/>
      <c r="AC1470" s="43"/>
    </row>
    <row r="1471" spans="1:29" ht="12.9" customHeight="1">
      <c r="A1471" s="272">
        <v>45842</v>
      </c>
      <c r="B1471" s="111" t="s">
        <v>32</v>
      </c>
      <c r="C1471" s="111" t="s">
        <v>3883</v>
      </c>
      <c r="D1471" s="111" t="s">
        <v>3814</v>
      </c>
      <c r="E1471" s="111"/>
      <c r="F1471" s="111">
        <v>1</v>
      </c>
      <c r="G1471" s="111"/>
      <c r="H1471" s="111">
        <v>20</v>
      </c>
      <c r="I1471" s="116">
        <v>20</v>
      </c>
      <c r="J1471" s="118"/>
      <c r="K1471" s="33"/>
      <c r="L1471" s="44">
        <f t="shared" si="450"/>
        <v>1</v>
      </c>
      <c r="M1471" s="33" t="str">
        <f t="shared" si="451"/>
        <v>45842Container q'ty</v>
      </c>
      <c r="N1471" s="33" t="str">
        <f t="shared" si="452"/>
        <v xml:space="preserve">45842Pallet </v>
      </c>
      <c r="O1471" s="39">
        <v>20</v>
      </c>
      <c r="P1471" s="33" t="s">
        <v>202</v>
      </c>
      <c r="Q1471" s="168" t="s">
        <v>492</v>
      </c>
      <c r="R1471" s="169"/>
      <c r="S1471" s="39"/>
      <c r="T1471" s="119" t="s">
        <v>3811</v>
      </c>
      <c r="U1471" s="258"/>
      <c r="V1471" s="262"/>
      <c r="W1471" s="258">
        <f t="shared" si="453"/>
        <v>0</v>
      </c>
      <c r="X1471" s="45"/>
      <c r="Y1471" s="43"/>
      <c r="Z1471" s="43"/>
      <c r="AA1471" s="43"/>
      <c r="AB1471" s="43"/>
      <c r="AC1471" s="43"/>
    </row>
    <row r="1472" spans="1:29" ht="12.9" customHeight="1">
      <c r="A1472" s="272">
        <v>45842</v>
      </c>
      <c r="B1472" s="111" t="s">
        <v>3324</v>
      </c>
      <c r="C1472" s="111" t="s">
        <v>3836</v>
      </c>
      <c r="D1472" s="111" t="s">
        <v>3846</v>
      </c>
      <c r="E1472" s="111"/>
      <c r="F1472" s="111">
        <v>1</v>
      </c>
      <c r="G1472" s="111"/>
      <c r="H1472" s="111">
        <v>20</v>
      </c>
      <c r="I1472" s="111">
        <v>20</v>
      </c>
      <c r="J1472" s="118"/>
      <c r="K1472" s="33"/>
      <c r="L1472" s="44">
        <f t="shared" si="450"/>
        <v>1</v>
      </c>
      <c r="M1472" s="33" t="str">
        <f t="shared" si="451"/>
        <v>45842Container q'ty</v>
      </c>
      <c r="N1472" s="33" t="str">
        <f t="shared" si="452"/>
        <v xml:space="preserve">45842Pallet </v>
      </c>
      <c r="O1472" s="39">
        <v>20</v>
      </c>
      <c r="P1472" s="33" t="s">
        <v>202</v>
      </c>
      <c r="Q1472" s="168" t="s">
        <v>3854</v>
      </c>
      <c r="R1472" s="169"/>
      <c r="S1472" s="39"/>
      <c r="T1472" s="119" t="s">
        <v>3730</v>
      </c>
      <c r="U1472" s="258"/>
      <c r="V1472" s="262"/>
      <c r="W1472" s="258">
        <f t="shared" si="453"/>
        <v>0</v>
      </c>
      <c r="X1472" s="45"/>
      <c r="Y1472" s="43"/>
      <c r="Z1472" s="43"/>
      <c r="AA1472" s="43"/>
      <c r="AB1472" s="43"/>
      <c r="AC1472" s="43"/>
    </row>
    <row r="1473" spans="1:29" ht="12.9" customHeight="1">
      <c r="A1473" s="272">
        <v>45842</v>
      </c>
      <c r="B1473" s="111" t="s">
        <v>3324</v>
      </c>
      <c r="C1473" s="111" t="s">
        <v>3840</v>
      </c>
      <c r="D1473" s="111" t="s">
        <v>3850</v>
      </c>
      <c r="E1473" s="111"/>
      <c r="F1473" s="111">
        <v>1</v>
      </c>
      <c r="G1473" s="111"/>
      <c r="H1473" s="111">
        <v>20</v>
      </c>
      <c r="I1473" s="111">
        <v>20</v>
      </c>
      <c r="J1473" s="118"/>
      <c r="K1473" s="33"/>
      <c r="L1473" s="44">
        <f t="shared" si="450"/>
        <v>1</v>
      </c>
      <c r="M1473" s="33" t="str">
        <f t="shared" si="451"/>
        <v>45842Container q'ty</v>
      </c>
      <c r="N1473" s="33" t="str">
        <f t="shared" si="452"/>
        <v xml:space="preserve">45842Pallet </v>
      </c>
      <c r="O1473" s="39">
        <v>20</v>
      </c>
      <c r="P1473" s="33" t="s">
        <v>202</v>
      </c>
      <c r="Q1473" s="168" t="s">
        <v>3854</v>
      </c>
      <c r="R1473" s="169"/>
      <c r="S1473" s="39"/>
      <c r="T1473" s="119" t="s">
        <v>3730</v>
      </c>
      <c r="U1473" s="258"/>
      <c r="V1473" s="262"/>
      <c r="W1473" s="258">
        <f t="shared" si="453"/>
        <v>0</v>
      </c>
      <c r="X1473" s="45"/>
      <c r="Y1473" s="43"/>
      <c r="Z1473" s="43"/>
      <c r="AA1473" s="43"/>
      <c r="AB1473" s="43"/>
      <c r="AC1473" s="43"/>
    </row>
    <row r="1474" spans="1:29" ht="12.9" customHeight="1">
      <c r="A1474" s="272">
        <v>45842</v>
      </c>
      <c r="B1474" s="111" t="s">
        <v>3324</v>
      </c>
      <c r="C1474" s="111" t="s">
        <v>3837</v>
      </c>
      <c r="D1474" s="111" t="s">
        <v>3847</v>
      </c>
      <c r="E1474" s="111"/>
      <c r="F1474" s="111">
        <v>1</v>
      </c>
      <c r="G1474" s="111"/>
      <c r="H1474" s="111">
        <v>20</v>
      </c>
      <c r="I1474" s="111">
        <v>20</v>
      </c>
      <c r="J1474" s="118"/>
      <c r="K1474" s="33"/>
      <c r="L1474" s="44">
        <f t="shared" si="450"/>
        <v>1</v>
      </c>
      <c r="M1474" s="33" t="str">
        <f t="shared" si="451"/>
        <v>45842Container q'ty</v>
      </c>
      <c r="N1474" s="33" t="str">
        <f t="shared" si="452"/>
        <v xml:space="preserve">45842Pallet </v>
      </c>
      <c r="O1474" s="39">
        <v>20</v>
      </c>
      <c r="P1474" s="33" t="s">
        <v>202</v>
      </c>
      <c r="Q1474" s="168" t="s">
        <v>3854</v>
      </c>
      <c r="R1474" s="169"/>
      <c r="S1474" s="39"/>
      <c r="T1474" s="119" t="s">
        <v>3730</v>
      </c>
      <c r="U1474" s="258"/>
      <c r="V1474" s="262"/>
      <c r="W1474" s="258">
        <f t="shared" si="453"/>
        <v>0</v>
      </c>
      <c r="X1474" s="45"/>
      <c r="Y1474" s="43"/>
      <c r="Z1474" s="43"/>
      <c r="AA1474" s="43"/>
      <c r="AB1474" s="43"/>
      <c r="AC1474" s="43"/>
    </row>
    <row r="1475" spans="1:29" ht="12.9" customHeight="1">
      <c r="A1475" s="272">
        <v>45842</v>
      </c>
      <c r="B1475" s="111" t="s">
        <v>3324</v>
      </c>
      <c r="C1475" s="111" t="s">
        <v>3842</v>
      </c>
      <c r="D1475" s="111" t="s">
        <v>3852</v>
      </c>
      <c r="E1475" s="111"/>
      <c r="F1475" s="111">
        <v>1</v>
      </c>
      <c r="G1475" s="111"/>
      <c r="H1475" s="111">
        <v>20</v>
      </c>
      <c r="I1475" s="111">
        <v>20</v>
      </c>
      <c r="J1475" s="118"/>
      <c r="K1475" s="33"/>
      <c r="L1475" s="44">
        <f t="shared" si="450"/>
        <v>1</v>
      </c>
      <c r="M1475" s="33" t="str">
        <f t="shared" si="451"/>
        <v>45842Container q'ty</v>
      </c>
      <c r="N1475" s="33" t="str">
        <f t="shared" si="452"/>
        <v xml:space="preserve">45842Pallet </v>
      </c>
      <c r="O1475" s="39">
        <v>20</v>
      </c>
      <c r="P1475" s="33" t="s">
        <v>202</v>
      </c>
      <c r="Q1475" s="168" t="s">
        <v>3855</v>
      </c>
      <c r="R1475" s="169"/>
      <c r="S1475" s="39"/>
      <c r="T1475" s="119" t="s">
        <v>3730</v>
      </c>
      <c r="U1475" s="258"/>
      <c r="V1475" s="262"/>
      <c r="W1475" s="258">
        <f t="shared" si="453"/>
        <v>0</v>
      </c>
      <c r="X1475" s="45"/>
      <c r="Y1475" s="43"/>
      <c r="Z1475" s="43"/>
      <c r="AA1475" s="43"/>
      <c r="AB1475" s="43"/>
      <c r="AC1475" s="43"/>
    </row>
    <row r="1476" spans="1:29" ht="12.9" customHeight="1">
      <c r="A1476" s="272">
        <v>45842</v>
      </c>
      <c r="B1476" s="111" t="s">
        <v>3324</v>
      </c>
      <c r="C1476" s="111" t="s">
        <v>3834</v>
      </c>
      <c r="D1476" s="111" t="s">
        <v>3844</v>
      </c>
      <c r="E1476" s="111"/>
      <c r="F1476" s="111">
        <v>1</v>
      </c>
      <c r="G1476" s="111"/>
      <c r="H1476" s="111">
        <v>20</v>
      </c>
      <c r="I1476" s="111">
        <v>20</v>
      </c>
      <c r="J1476" s="118"/>
      <c r="K1476" s="33"/>
      <c r="L1476" s="44">
        <f t="shared" si="450"/>
        <v>1</v>
      </c>
      <c r="M1476" s="33" t="str">
        <f t="shared" si="451"/>
        <v>45842Container q'ty</v>
      </c>
      <c r="N1476" s="33" t="str">
        <f t="shared" si="452"/>
        <v xml:space="preserve">45842Pallet </v>
      </c>
      <c r="O1476" s="39">
        <v>20</v>
      </c>
      <c r="P1476" s="33" t="s">
        <v>202</v>
      </c>
      <c r="Q1476" s="168" t="s">
        <v>3855</v>
      </c>
      <c r="R1476" s="169"/>
      <c r="S1476" s="39"/>
      <c r="T1476" s="119" t="s">
        <v>3730</v>
      </c>
      <c r="U1476" s="258"/>
      <c r="V1476" s="262"/>
      <c r="W1476" s="258">
        <f t="shared" si="453"/>
        <v>0</v>
      </c>
      <c r="X1476" s="45"/>
      <c r="Y1476" s="43"/>
      <c r="Z1476" s="43"/>
      <c r="AA1476" s="43"/>
      <c r="AB1476" s="43"/>
      <c r="AC1476" s="43"/>
    </row>
    <row r="1477" spans="1:29" ht="12.9" customHeight="1">
      <c r="A1477" s="272">
        <v>45842</v>
      </c>
      <c r="B1477" s="111" t="s">
        <v>3501</v>
      </c>
      <c r="C1477" s="111" t="s">
        <v>3904</v>
      </c>
      <c r="D1477" s="111" t="s">
        <v>3905</v>
      </c>
      <c r="E1477" s="111"/>
      <c r="F1477" s="111">
        <v>1</v>
      </c>
      <c r="G1477" s="111"/>
      <c r="H1477" s="111">
        <v>4</v>
      </c>
      <c r="I1477" s="116"/>
      <c r="J1477" s="118">
        <v>4</v>
      </c>
      <c r="K1477" s="33"/>
      <c r="L1477" s="44">
        <f t="shared" si="450"/>
        <v>1</v>
      </c>
      <c r="M1477" s="33" t="str">
        <f t="shared" si="451"/>
        <v>45842Container q'ty</v>
      </c>
      <c r="N1477" s="33" t="str">
        <f t="shared" si="452"/>
        <v xml:space="preserve">45842Pallet </v>
      </c>
      <c r="O1477" s="39">
        <v>20</v>
      </c>
      <c r="P1477" s="33" t="s">
        <v>202</v>
      </c>
      <c r="Q1477" s="168" t="s">
        <v>1847</v>
      </c>
      <c r="R1477" s="169"/>
      <c r="S1477" s="39"/>
      <c r="T1477" s="119" t="s">
        <v>3903</v>
      </c>
      <c r="U1477" s="258"/>
      <c r="V1477" s="262"/>
      <c r="W1477" s="258">
        <f t="shared" si="453"/>
        <v>0</v>
      </c>
      <c r="X1477" s="45" t="s">
        <v>1524</v>
      </c>
      <c r="Y1477" s="43"/>
      <c r="Z1477" s="43"/>
      <c r="AA1477" s="43"/>
      <c r="AB1477" s="43"/>
      <c r="AC1477" s="43"/>
    </row>
    <row r="1478" spans="1:29" ht="12.9" customHeight="1">
      <c r="A1478" s="272">
        <v>45842</v>
      </c>
      <c r="B1478" s="111" t="s">
        <v>3501</v>
      </c>
      <c r="C1478" s="111" t="s">
        <v>3904</v>
      </c>
      <c r="D1478" s="111" t="s">
        <v>3905</v>
      </c>
      <c r="E1478" s="111"/>
      <c r="F1478" s="151"/>
      <c r="G1478" s="111"/>
      <c r="H1478" s="111">
        <v>16</v>
      </c>
      <c r="I1478" s="116"/>
      <c r="J1478" s="118">
        <v>16</v>
      </c>
      <c r="K1478" s="33"/>
      <c r="L1478" s="44">
        <f t="shared" ref="L1478:L1483" si="454">SUM(E1478:F1478)</f>
        <v>0</v>
      </c>
      <c r="M1478" s="33" t="str">
        <f t="shared" si="451"/>
        <v>45842Container q'ty</v>
      </c>
      <c r="N1478" s="33" t="str">
        <f t="shared" si="452"/>
        <v xml:space="preserve">45842Pallet </v>
      </c>
      <c r="O1478" s="39"/>
      <c r="P1478" s="33" t="s">
        <v>202</v>
      </c>
      <c r="Q1478" s="168" t="s">
        <v>1848</v>
      </c>
      <c r="R1478" s="169"/>
      <c r="S1478" s="39"/>
      <c r="T1478" s="119" t="s">
        <v>3903</v>
      </c>
      <c r="U1478" s="258"/>
      <c r="V1478" s="262"/>
      <c r="W1478" s="258">
        <f t="shared" ref="W1478:W1483" si="455">IFERROR(U1478/V1478,0)</f>
        <v>0</v>
      </c>
      <c r="X1478" s="45" t="s">
        <v>1524</v>
      </c>
      <c r="Y1478" s="43"/>
      <c r="Z1478" s="43"/>
      <c r="AA1478" s="43"/>
      <c r="AB1478" s="43"/>
      <c r="AC1478" s="43"/>
    </row>
    <row r="1479" spans="1:29" ht="12.9" customHeight="1">
      <c r="A1479" s="272">
        <v>45842</v>
      </c>
      <c r="B1479" s="111" t="s">
        <v>383</v>
      </c>
      <c r="C1479" s="111" t="s">
        <v>3916</v>
      </c>
      <c r="D1479" s="275" t="s">
        <v>3917</v>
      </c>
      <c r="E1479" s="111"/>
      <c r="F1479" s="111">
        <v>1</v>
      </c>
      <c r="G1479" s="111"/>
      <c r="H1479" s="111">
        <v>5</v>
      </c>
      <c r="I1479" s="117">
        <v>400</v>
      </c>
      <c r="J1479" s="118"/>
      <c r="K1479" s="33"/>
      <c r="L1479" s="44">
        <f t="shared" si="454"/>
        <v>1</v>
      </c>
      <c r="M1479" s="33" t="str">
        <f t="shared" ref="M1479:M1484" si="456">A1479&amp;$O$1</f>
        <v>45842Container q'ty</v>
      </c>
      <c r="N1479" s="33" t="str">
        <f t="shared" ref="N1479:N1484" si="457">A1479&amp;P1479</f>
        <v>45842bulk</v>
      </c>
      <c r="O1479" s="39">
        <v>240</v>
      </c>
      <c r="P1479" s="235" t="s">
        <v>201</v>
      </c>
      <c r="Q1479" s="168" t="s">
        <v>384</v>
      </c>
      <c r="R1479" s="169"/>
      <c r="S1479" s="39"/>
      <c r="T1479" s="119" t="s">
        <v>3915</v>
      </c>
      <c r="U1479" s="258">
        <v>23824</v>
      </c>
      <c r="V1479" s="262">
        <v>1740</v>
      </c>
      <c r="W1479" s="258">
        <f t="shared" si="455"/>
        <v>13.691954022988506</v>
      </c>
      <c r="X1479" s="45"/>
      <c r="Y1479" s="43"/>
      <c r="Z1479" s="43"/>
      <c r="AA1479" s="43"/>
      <c r="AB1479" s="43"/>
      <c r="AC1479" s="43"/>
    </row>
    <row r="1480" spans="1:29" ht="12.9" customHeight="1">
      <c r="A1480" s="272">
        <v>45842</v>
      </c>
      <c r="B1480" s="111" t="s">
        <v>383</v>
      </c>
      <c r="C1480" s="111" t="s">
        <v>3916</v>
      </c>
      <c r="D1480" s="275" t="s">
        <v>3917</v>
      </c>
      <c r="E1480" s="111"/>
      <c r="F1480" s="151"/>
      <c r="G1480" s="111"/>
      <c r="H1480" s="111">
        <v>11</v>
      </c>
      <c r="I1480" s="117">
        <v>900</v>
      </c>
      <c r="J1480" s="118"/>
      <c r="K1480" s="33"/>
      <c r="L1480" s="44">
        <f t="shared" si="454"/>
        <v>0</v>
      </c>
      <c r="M1480" s="33" t="str">
        <f t="shared" si="456"/>
        <v>45842Container q'ty</v>
      </c>
      <c r="N1480" s="33" t="str">
        <f t="shared" si="457"/>
        <v>45842bulk</v>
      </c>
      <c r="O1480" s="39">
        <v>240</v>
      </c>
      <c r="P1480" s="235" t="s">
        <v>201</v>
      </c>
      <c r="Q1480" s="168" t="s">
        <v>385</v>
      </c>
      <c r="R1480" s="169"/>
      <c r="S1480" s="39"/>
      <c r="T1480" s="119" t="s">
        <v>3915</v>
      </c>
      <c r="U1480" s="258"/>
      <c r="V1480" s="262"/>
      <c r="W1480" s="258">
        <f t="shared" si="455"/>
        <v>0</v>
      </c>
      <c r="X1480" s="45"/>
      <c r="Y1480" s="43"/>
      <c r="Z1480" s="43"/>
      <c r="AA1480" s="43"/>
      <c r="AB1480" s="43"/>
      <c r="AC1480" s="43"/>
    </row>
    <row r="1481" spans="1:29" ht="12.9" customHeight="1">
      <c r="A1481" s="272">
        <v>45842</v>
      </c>
      <c r="B1481" s="111" t="s">
        <v>383</v>
      </c>
      <c r="C1481" s="111" t="s">
        <v>3916</v>
      </c>
      <c r="D1481" s="275" t="s">
        <v>3917</v>
      </c>
      <c r="E1481" s="111"/>
      <c r="F1481" s="151"/>
      <c r="G1481" s="111"/>
      <c r="H1481" s="111">
        <v>4</v>
      </c>
      <c r="I1481" s="117">
        <v>300</v>
      </c>
      <c r="J1481" s="118"/>
      <c r="K1481" s="33"/>
      <c r="L1481" s="44">
        <f t="shared" si="454"/>
        <v>0</v>
      </c>
      <c r="M1481" s="33" t="str">
        <f t="shared" si="456"/>
        <v>45842Container q'ty</v>
      </c>
      <c r="N1481" s="33" t="str">
        <f t="shared" si="457"/>
        <v>45842bulk</v>
      </c>
      <c r="O1481" s="39">
        <v>240</v>
      </c>
      <c r="P1481" s="235" t="s">
        <v>201</v>
      </c>
      <c r="Q1481" s="168" t="s">
        <v>386</v>
      </c>
      <c r="R1481" s="169"/>
      <c r="S1481" s="39"/>
      <c r="T1481" s="119" t="s">
        <v>3915</v>
      </c>
      <c r="U1481" s="258"/>
      <c r="V1481" s="262"/>
      <c r="W1481" s="258">
        <f t="shared" si="455"/>
        <v>0</v>
      </c>
      <c r="X1481" s="45"/>
      <c r="Y1481" s="43"/>
      <c r="Z1481" s="43"/>
      <c r="AA1481" s="43"/>
      <c r="AB1481" s="43"/>
      <c r="AC1481" s="43"/>
    </row>
    <row r="1482" spans="1:29" ht="12.9" customHeight="1">
      <c r="A1482" s="272">
        <v>45842</v>
      </c>
      <c r="B1482" s="111" t="s">
        <v>383</v>
      </c>
      <c r="C1482" s="111" t="s">
        <v>3916</v>
      </c>
      <c r="D1482" s="275" t="s">
        <v>3917</v>
      </c>
      <c r="E1482" s="111"/>
      <c r="F1482" s="151"/>
      <c r="G1482" s="111"/>
      <c r="H1482" s="111">
        <v>2</v>
      </c>
      <c r="I1482" s="117">
        <v>100</v>
      </c>
      <c r="J1482" s="118"/>
      <c r="K1482" s="33"/>
      <c r="L1482" s="44">
        <f t="shared" si="454"/>
        <v>0</v>
      </c>
      <c r="M1482" s="33" t="str">
        <f t="shared" si="456"/>
        <v>45842Container q'ty</v>
      </c>
      <c r="N1482" s="33" t="str">
        <f t="shared" si="457"/>
        <v>45842bulk</v>
      </c>
      <c r="O1482" s="39">
        <v>240</v>
      </c>
      <c r="P1482" s="235" t="s">
        <v>201</v>
      </c>
      <c r="Q1482" s="168" t="s">
        <v>387</v>
      </c>
      <c r="R1482" s="169"/>
      <c r="S1482" s="39"/>
      <c r="T1482" s="119" t="s">
        <v>3915</v>
      </c>
      <c r="U1482" s="258"/>
      <c r="V1482" s="262"/>
      <c r="W1482" s="258">
        <f t="shared" si="455"/>
        <v>0</v>
      </c>
      <c r="X1482" s="45"/>
      <c r="Y1482" s="43"/>
      <c r="Z1482" s="43"/>
      <c r="AA1482" s="43"/>
      <c r="AB1482" s="43"/>
      <c r="AC1482" s="43"/>
    </row>
    <row r="1483" spans="1:29" ht="12.9" customHeight="1">
      <c r="A1483" s="272">
        <v>45842</v>
      </c>
      <c r="B1483" s="111" t="s">
        <v>383</v>
      </c>
      <c r="C1483" s="111" t="s">
        <v>3916</v>
      </c>
      <c r="D1483" s="275" t="s">
        <v>3917</v>
      </c>
      <c r="E1483" s="111"/>
      <c r="F1483" s="151"/>
      <c r="G1483" s="111"/>
      <c r="H1483" s="111">
        <v>0</v>
      </c>
      <c r="I1483" s="117">
        <v>40</v>
      </c>
      <c r="J1483" s="118"/>
      <c r="K1483" s="33"/>
      <c r="L1483" s="44">
        <f t="shared" si="454"/>
        <v>0</v>
      </c>
      <c r="M1483" s="33" t="str">
        <f t="shared" si="456"/>
        <v>45842Container q'ty</v>
      </c>
      <c r="N1483" s="33" t="str">
        <f t="shared" si="457"/>
        <v>45842bulk</v>
      </c>
      <c r="O1483" s="39">
        <v>240</v>
      </c>
      <c r="P1483" s="235" t="s">
        <v>201</v>
      </c>
      <c r="Q1483" s="168" t="s">
        <v>2093</v>
      </c>
      <c r="R1483" s="169"/>
      <c r="S1483" s="39"/>
      <c r="T1483" s="119" t="s">
        <v>3915</v>
      </c>
      <c r="U1483" s="258"/>
      <c r="V1483" s="262"/>
      <c r="W1483" s="258">
        <f t="shared" si="455"/>
        <v>0</v>
      </c>
      <c r="X1483" s="45"/>
      <c r="Y1483" s="43"/>
      <c r="Z1483" s="43"/>
      <c r="AA1483" s="43"/>
      <c r="AB1483" s="43"/>
      <c r="AC1483" s="43"/>
    </row>
    <row r="1484" spans="1:29" ht="12.9" customHeight="1">
      <c r="A1484" s="272">
        <v>45842</v>
      </c>
      <c r="B1484" s="111" t="s">
        <v>235</v>
      </c>
      <c r="C1484" s="111" t="s">
        <v>3918</v>
      </c>
      <c r="D1484" s="111" t="s">
        <v>3919</v>
      </c>
      <c r="E1484" s="111"/>
      <c r="F1484" s="111">
        <v>1</v>
      </c>
      <c r="G1484" s="111"/>
      <c r="H1484" s="111">
        <v>16</v>
      </c>
      <c r="I1484" s="116">
        <v>1344</v>
      </c>
      <c r="J1484" s="118"/>
      <c r="K1484" s="33"/>
      <c r="L1484" s="44">
        <f t="shared" ref="L1484:L1489" si="458">SUM(E1484:F1484)</f>
        <v>1</v>
      </c>
      <c r="M1484" s="33" t="str">
        <f t="shared" si="456"/>
        <v>45842Container q'ty</v>
      </c>
      <c r="N1484" s="33" t="str">
        <f t="shared" si="457"/>
        <v>45842bulk</v>
      </c>
      <c r="O1484" s="39">
        <v>180</v>
      </c>
      <c r="P1484" s="235" t="s">
        <v>201</v>
      </c>
      <c r="Q1484" s="168" t="s">
        <v>3909</v>
      </c>
      <c r="R1484" s="169"/>
      <c r="S1484" s="39"/>
      <c r="T1484" s="119" t="s">
        <v>3908</v>
      </c>
      <c r="U1484" s="258">
        <v>21498.62</v>
      </c>
      <c r="V1484" s="262">
        <v>1344</v>
      </c>
      <c r="W1484" s="258">
        <f t="shared" ref="W1484:W1489" si="459">IFERROR(U1484/V1484,0)</f>
        <v>15.995997023809522</v>
      </c>
      <c r="X1484" s="45" t="s">
        <v>3911</v>
      </c>
      <c r="Y1484" s="43"/>
      <c r="Z1484" s="43"/>
      <c r="AA1484" s="43"/>
      <c r="AB1484" s="43"/>
      <c r="AC1484" s="43"/>
    </row>
    <row r="1485" spans="1:29" ht="12.9" customHeight="1">
      <c r="A1485" s="272">
        <v>45845</v>
      </c>
      <c r="B1485" s="111" t="s">
        <v>32</v>
      </c>
      <c r="C1485" s="111" t="s">
        <v>3957</v>
      </c>
      <c r="D1485" s="111" t="s">
        <v>3815</v>
      </c>
      <c r="E1485" s="111"/>
      <c r="F1485" s="111">
        <v>1</v>
      </c>
      <c r="G1485" s="111"/>
      <c r="H1485" s="111">
        <v>3</v>
      </c>
      <c r="I1485" s="111">
        <v>3</v>
      </c>
      <c r="J1485" s="118"/>
      <c r="K1485" s="33"/>
      <c r="L1485" s="44">
        <f t="shared" si="458"/>
        <v>1</v>
      </c>
      <c r="M1485" s="33" t="str">
        <f t="shared" ref="M1485:M1497" si="460">A1485&amp;$O$1</f>
        <v>45845Container q'ty</v>
      </c>
      <c r="N1485" s="33" t="str">
        <f t="shared" ref="N1485:N1497" si="461">A1485&amp;P1485</f>
        <v xml:space="preserve">45845Pallet </v>
      </c>
      <c r="O1485" s="39">
        <v>20</v>
      </c>
      <c r="P1485" s="33" t="s">
        <v>202</v>
      </c>
      <c r="Q1485" s="168" t="s">
        <v>3817</v>
      </c>
      <c r="R1485" s="169"/>
      <c r="S1485" s="39"/>
      <c r="T1485" s="119" t="s">
        <v>3956</v>
      </c>
      <c r="U1485" s="258"/>
      <c r="V1485" s="262"/>
      <c r="W1485" s="258">
        <f t="shared" si="459"/>
        <v>0</v>
      </c>
      <c r="X1485" s="45"/>
      <c r="Y1485" s="43"/>
      <c r="Z1485" s="43"/>
      <c r="AA1485" s="43"/>
      <c r="AB1485" s="43"/>
      <c r="AC1485" s="43"/>
    </row>
    <row r="1486" spans="1:29" ht="12.9" customHeight="1">
      <c r="A1486" s="272">
        <v>45845</v>
      </c>
      <c r="B1486" s="111" t="s">
        <v>32</v>
      </c>
      <c r="C1486" s="111" t="s">
        <v>3957</v>
      </c>
      <c r="D1486" s="111" t="s">
        <v>3815</v>
      </c>
      <c r="E1486" s="111"/>
      <c r="F1486" s="151"/>
      <c r="G1486" s="111"/>
      <c r="H1486" s="111">
        <v>4</v>
      </c>
      <c r="I1486" s="111">
        <v>4</v>
      </c>
      <c r="J1486" s="118"/>
      <c r="K1486" s="33"/>
      <c r="L1486" s="44">
        <f t="shared" si="458"/>
        <v>0</v>
      </c>
      <c r="M1486" s="33" t="str">
        <f t="shared" si="460"/>
        <v>45845Container q'ty</v>
      </c>
      <c r="N1486" s="33" t="str">
        <f t="shared" si="461"/>
        <v xml:space="preserve">45845Pallet </v>
      </c>
      <c r="O1486" s="39"/>
      <c r="P1486" s="33" t="s">
        <v>202</v>
      </c>
      <c r="Q1486" s="168" t="s">
        <v>3818</v>
      </c>
      <c r="R1486" s="169"/>
      <c r="S1486" s="39"/>
      <c r="T1486" s="119" t="s">
        <v>3822</v>
      </c>
      <c r="U1486" s="258"/>
      <c r="V1486" s="262"/>
      <c r="W1486" s="258">
        <f t="shared" si="459"/>
        <v>0</v>
      </c>
      <c r="X1486" s="45"/>
      <c r="Y1486" s="43"/>
      <c r="Z1486" s="43"/>
      <c r="AA1486" s="43"/>
      <c r="AB1486" s="43"/>
      <c r="AC1486" s="43"/>
    </row>
    <row r="1487" spans="1:29" ht="12.9" customHeight="1">
      <c r="A1487" s="272">
        <v>45845</v>
      </c>
      <c r="B1487" s="111" t="s">
        <v>32</v>
      </c>
      <c r="C1487" s="111" t="s">
        <v>3957</v>
      </c>
      <c r="D1487" s="111" t="s">
        <v>3815</v>
      </c>
      <c r="E1487" s="111"/>
      <c r="F1487" s="151"/>
      <c r="G1487" s="111"/>
      <c r="H1487" s="111">
        <v>3</v>
      </c>
      <c r="I1487" s="111">
        <v>3</v>
      </c>
      <c r="J1487" s="118"/>
      <c r="K1487" s="33"/>
      <c r="L1487" s="44">
        <f t="shared" si="458"/>
        <v>0</v>
      </c>
      <c r="M1487" s="33" t="str">
        <f t="shared" si="460"/>
        <v>45845Container q'ty</v>
      </c>
      <c r="N1487" s="33" t="str">
        <f t="shared" si="461"/>
        <v xml:space="preserve">45845Pallet </v>
      </c>
      <c r="O1487" s="39"/>
      <c r="P1487" s="33" t="s">
        <v>202</v>
      </c>
      <c r="Q1487" s="168" t="s">
        <v>3819</v>
      </c>
      <c r="R1487" s="169"/>
      <c r="S1487" s="39"/>
      <c r="T1487" s="119" t="s">
        <v>3822</v>
      </c>
      <c r="U1487" s="258"/>
      <c r="V1487" s="262"/>
      <c r="W1487" s="258">
        <f t="shared" si="459"/>
        <v>0</v>
      </c>
      <c r="X1487" s="45"/>
      <c r="Y1487" s="43"/>
      <c r="Z1487" s="43"/>
      <c r="AA1487" s="43"/>
      <c r="AB1487" s="43"/>
      <c r="AC1487" s="43"/>
    </row>
    <row r="1488" spans="1:29" ht="12.9" customHeight="1">
      <c r="A1488" s="272">
        <v>45845</v>
      </c>
      <c r="B1488" s="111" t="s">
        <v>32</v>
      </c>
      <c r="C1488" s="111" t="s">
        <v>3959</v>
      </c>
      <c r="D1488" s="111" t="s">
        <v>3816</v>
      </c>
      <c r="E1488" s="111"/>
      <c r="F1488" s="111">
        <v>1</v>
      </c>
      <c r="G1488" s="111"/>
      <c r="H1488" s="111">
        <v>5</v>
      </c>
      <c r="I1488" s="111">
        <v>5</v>
      </c>
      <c r="J1488" s="118"/>
      <c r="K1488" s="33"/>
      <c r="L1488" s="44">
        <f t="shared" si="458"/>
        <v>1</v>
      </c>
      <c r="M1488" s="33" t="str">
        <f t="shared" si="460"/>
        <v>45845Container q'ty</v>
      </c>
      <c r="N1488" s="33" t="str">
        <f t="shared" si="461"/>
        <v xml:space="preserve">45845Pallet </v>
      </c>
      <c r="O1488" s="39">
        <v>20</v>
      </c>
      <c r="P1488" s="33" t="s">
        <v>202</v>
      </c>
      <c r="Q1488" s="168" t="s">
        <v>3820</v>
      </c>
      <c r="R1488" s="169"/>
      <c r="S1488" s="39"/>
      <c r="T1488" s="119" t="s">
        <v>3958</v>
      </c>
      <c r="U1488" s="258"/>
      <c r="V1488" s="262"/>
      <c r="W1488" s="258">
        <f t="shared" si="459"/>
        <v>0</v>
      </c>
      <c r="X1488" s="45"/>
      <c r="Y1488" s="43"/>
      <c r="Z1488" s="43"/>
      <c r="AA1488" s="43"/>
      <c r="AB1488" s="43"/>
      <c r="AC1488" s="43"/>
    </row>
    <row r="1489" spans="1:29" ht="12.9" customHeight="1">
      <c r="A1489" s="272">
        <v>45845</v>
      </c>
      <c r="B1489" s="111" t="s">
        <v>32</v>
      </c>
      <c r="C1489" s="111" t="s">
        <v>3959</v>
      </c>
      <c r="D1489" s="111" t="s">
        <v>3816</v>
      </c>
      <c r="E1489" s="111"/>
      <c r="F1489" s="151"/>
      <c r="G1489" s="111"/>
      <c r="H1489" s="111">
        <v>5</v>
      </c>
      <c r="I1489" s="111">
        <v>5</v>
      </c>
      <c r="J1489" s="118"/>
      <c r="K1489" s="33"/>
      <c r="L1489" s="44">
        <f t="shared" si="458"/>
        <v>0</v>
      </c>
      <c r="M1489" s="33" t="str">
        <f t="shared" si="460"/>
        <v>45845Container q'ty</v>
      </c>
      <c r="N1489" s="33" t="str">
        <f t="shared" si="461"/>
        <v xml:space="preserve">45845Pallet </v>
      </c>
      <c r="O1489" s="39"/>
      <c r="P1489" s="33" t="s">
        <v>202</v>
      </c>
      <c r="Q1489" s="168" t="s">
        <v>3821</v>
      </c>
      <c r="R1489" s="169"/>
      <c r="S1489" s="39"/>
      <c r="T1489" s="119" t="s">
        <v>3823</v>
      </c>
      <c r="U1489" s="258"/>
      <c r="V1489" s="262"/>
      <c r="W1489" s="258">
        <f t="shared" si="459"/>
        <v>0</v>
      </c>
      <c r="X1489" s="45"/>
      <c r="Y1489" s="43"/>
      <c r="Z1489" s="43"/>
      <c r="AA1489" s="43"/>
      <c r="AB1489" s="43"/>
      <c r="AC1489" s="43"/>
    </row>
    <row r="1490" spans="1:29" ht="12.9" customHeight="1">
      <c r="A1490" s="272">
        <v>45845</v>
      </c>
      <c r="B1490" s="111" t="s">
        <v>32</v>
      </c>
      <c r="C1490" s="111" t="s">
        <v>3960</v>
      </c>
      <c r="D1490" s="111" t="s">
        <v>3931</v>
      </c>
      <c r="E1490" s="111"/>
      <c r="F1490" s="111">
        <v>1</v>
      </c>
      <c r="G1490" s="111"/>
      <c r="H1490" s="111">
        <v>10</v>
      </c>
      <c r="I1490" s="116">
        <v>10</v>
      </c>
      <c r="J1490" s="118"/>
      <c r="K1490" s="33"/>
      <c r="L1490" s="44">
        <f t="shared" ref="L1490:L1497" si="462">SUM(E1490:F1490)</f>
        <v>1</v>
      </c>
      <c r="M1490" s="33" t="str">
        <f t="shared" si="460"/>
        <v>45845Container q'ty</v>
      </c>
      <c r="N1490" s="33" t="str">
        <f t="shared" si="461"/>
        <v xml:space="preserve">45845Pallet </v>
      </c>
      <c r="O1490" s="39">
        <v>20</v>
      </c>
      <c r="P1490" s="33" t="s">
        <v>202</v>
      </c>
      <c r="Q1490" s="168" t="s">
        <v>3930</v>
      </c>
      <c r="R1490" s="169"/>
      <c r="S1490" s="39"/>
      <c r="T1490" s="119" t="s">
        <v>4076</v>
      </c>
      <c r="U1490" s="258"/>
      <c r="V1490" s="262"/>
      <c r="W1490" s="258">
        <f t="shared" ref="W1490:W1497" si="463">IFERROR(U1490/V1490,0)</f>
        <v>0</v>
      </c>
      <c r="X1490" s="45"/>
      <c r="Y1490" s="43"/>
      <c r="Z1490" s="43"/>
      <c r="AA1490" s="43"/>
      <c r="AB1490" s="43"/>
      <c r="AC1490" s="43"/>
    </row>
    <row r="1491" spans="1:29" ht="12.9" customHeight="1">
      <c r="A1491" s="272">
        <v>45845</v>
      </c>
      <c r="B1491" s="111" t="s">
        <v>32</v>
      </c>
      <c r="C1491" s="111" t="s">
        <v>3962</v>
      </c>
      <c r="D1491" s="111" t="s">
        <v>3932</v>
      </c>
      <c r="E1491" s="111"/>
      <c r="F1491" s="111">
        <v>1</v>
      </c>
      <c r="G1491" s="111"/>
      <c r="H1491" s="111">
        <v>10</v>
      </c>
      <c r="I1491" s="116">
        <v>10</v>
      </c>
      <c r="J1491" s="118"/>
      <c r="K1491" s="33"/>
      <c r="L1491" s="44">
        <f t="shared" si="462"/>
        <v>1</v>
      </c>
      <c r="M1491" s="33" t="str">
        <f t="shared" si="460"/>
        <v>45845Container q'ty</v>
      </c>
      <c r="N1491" s="33" t="str">
        <f t="shared" si="461"/>
        <v xml:space="preserve">45845Pallet </v>
      </c>
      <c r="O1491" s="39">
        <v>20</v>
      </c>
      <c r="P1491" s="33" t="s">
        <v>202</v>
      </c>
      <c r="Q1491" s="168" t="s">
        <v>3930</v>
      </c>
      <c r="R1491" s="169"/>
      <c r="S1491" s="39"/>
      <c r="T1491" s="119" t="s">
        <v>3961</v>
      </c>
      <c r="U1491" s="258"/>
      <c r="V1491" s="262"/>
      <c r="W1491" s="258">
        <f t="shared" si="463"/>
        <v>0</v>
      </c>
      <c r="X1491" s="45"/>
      <c r="Y1491" s="43"/>
      <c r="Z1491" s="43"/>
      <c r="AA1491" s="43"/>
      <c r="AB1491" s="43"/>
      <c r="AC1491" s="43"/>
    </row>
    <row r="1492" spans="1:29" ht="12.9" customHeight="1">
      <c r="A1492" s="272">
        <v>45845</v>
      </c>
      <c r="B1492" s="111" t="s">
        <v>3493</v>
      </c>
      <c r="C1492" s="111" t="s">
        <v>3974</v>
      </c>
      <c r="D1492" s="111" t="s">
        <v>3975</v>
      </c>
      <c r="E1492" s="111">
        <v>1</v>
      </c>
      <c r="F1492" s="111"/>
      <c r="G1492" s="111"/>
      <c r="H1492" s="111">
        <v>40</v>
      </c>
      <c r="I1492" s="116"/>
      <c r="J1492" s="118">
        <v>86400</v>
      </c>
      <c r="K1492" s="33"/>
      <c r="L1492" s="44">
        <f t="shared" si="462"/>
        <v>1</v>
      </c>
      <c r="M1492" s="33" t="str">
        <f t="shared" si="460"/>
        <v>45845Container q'ty</v>
      </c>
      <c r="N1492" s="33" t="str">
        <f t="shared" si="461"/>
        <v xml:space="preserve">45845Pallet </v>
      </c>
      <c r="O1492" s="39">
        <v>40</v>
      </c>
      <c r="P1492" s="33" t="s">
        <v>202</v>
      </c>
      <c r="Q1492" s="168" t="s">
        <v>3971</v>
      </c>
      <c r="R1492" s="169"/>
      <c r="S1492" s="39"/>
      <c r="T1492" s="119" t="s">
        <v>3972</v>
      </c>
      <c r="U1492" s="258"/>
      <c r="V1492" s="262"/>
      <c r="W1492" s="258">
        <f t="shared" si="463"/>
        <v>0</v>
      </c>
      <c r="X1492" s="45" t="s">
        <v>3973</v>
      </c>
      <c r="Y1492" s="43"/>
      <c r="Z1492" s="43"/>
      <c r="AA1492" s="43"/>
      <c r="AB1492" s="43"/>
      <c r="AC1492" s="43"/>
    </row>
    <row r="1493" spans="1:29" ht="12.9" customHeight="1">
      <c r="A1493" s="272">
        <v>45845</v>
      </c>
      <c r="B1493" s="111" t="s">
        <v>3493</v>
      </c>
      <c r="C1493" s="111" t="s">
        <v>3977</v>
      </c>
      <c r="D1493" s="111" t="s">
        <v>3978</v>
      </c>
      <c r="E1493" s="111">
        <v>1</v>
      </c>
      <c r="F1493" s="111"/>
      <c r="G1493" s="111"/>
      <c r="H1493" s="111">
        <v>40</v>
      </c>
      <c r="I1493" s="116"/>
      <c r="J1493" s="118">
        <v>86400</v>
      </c>
      <c r="K1493" s="33"/>
      <c r="L1493" s="44">
        <f t="shared" si="462"/>
        <v>1</v>
      </c>
      <c r="M1493" s="33" t="str">
        <f t="shared" si="460"/>
        <v>45845Container q'ty</v>
      </c>
      <c r="N1493" s="33" t="str">
        <f t="shared" si="461"/>
        <v xml:space="preserve">45845Pallet </v>
      </c>
      <c r="O1493" s="39">
        <v>40</v>
      </c>
      <c r="P1493" s="33" t="s">
        <v>202</v>
      </c>
      <c r="Q1493" s="168" t="s">
        <v>3971</v>
      </c>
      <c r="R1493" s="169"/>
      <c r="S1493" s="39"/>
      <c r="T1493" s="119" t="s">
        <v>3976</v>
      </c>
      <c r="U1493" s="258"/>
      <c r="V1493" s="262"/>
      <c r="W1493" s="258">
        <f t="shared" si="463"/>
        <v>0</v>
      </c>
      <c r="X1493" s="45"/>
      <c r="Y1493" s="43"/>
      <c r="Z1493" s="43"/>
      <c r="AA1493" s="43"/>
      <c r="AB1493" s="43"/>
      <c r="AC1493" s="43"/>
    </row>
    <row r="1494" spans="1:29" ht="12.9" customHeight="1">
      <c r="A1494" s="272">
        <v>45846</v>
      </c>
      <c r="B1494" s="111" t="s">
        <v>32</v>
      </c>
      <c r="C1494" s="111" t="s">
        <v>3964</v>
      </c>
      <c r="D1494" s="111" t="s">
        <v>3933</v>
      </c>
      <c r="E1494" s="111"/>
      <c r="F1494" s="111">
        <v>1</v>
      </c>
      <c r="G1494" s="111"/>
      <c r="H1494" s="111">
        <v>10</v>
      </c>
      <c r="I1494" s="111">
        <v>10</v>
      </c>
      <c r="J1494" s="118"/>
      <c r="K1494" s="33"/>
      <c r="L1494" s="44">
        <f t="shared" si="462"/>
        <v>1</v>
      </c>
      <c r="M1494" s="33" t="str">
        <f t="shared" si="460"/>
        <v>45846Container q'ty</v>
      </c>
      <c r="N1494" s="33" t="str">
        <f t="shared" si="461"/>
        <v xml:space="preserve">45846Pallet </v>
      </c>
      <c r="O1494" s="39"/>
      <c r="P1494" s="33" t="s">
        <v>202</v>
      </c>
      <c r="Q1494" s="168" t="s">
        <v>3936</v>
      </c>
      <c r="R1494" s="169"/>
      <c r="S1494" s="39"/>
      <c r="T1494" s="119" t="s">
        <v>3963</v>
      </c>
      <c r="U1494" s="258"/>
      <c r="V1494" s="262"/>
      <c r="W1494" s="258">
        <f t="shared" si="463"/>
        <v>0</v>
      </c>
      <c r="X1494" s="45"/>
      <c r="Y1494" s="43"/>
      <c r="Z1494" s="43"/>
      <c r="AA1494" s="43"/>
      <c r="AB1494" s="43"/>
      <c r="AC1494" s="43"/>
    </row>
    <row r="1495" spans="1:29" ht="12.9" customHeight="1">
      <c r="A1495" s="272">
        <v>45846</v>
      </c>
      <c r="B1495" s="111" t="s">
        <v>32</v>
      </c>
      <c r="C1495" s="111" t="s">
        <v>3966</v>
      </c>
      <c r="D1495" s="111" t="s">
        <v>3934</v>
      </c>
      <c r="E1495" s="111">
        <v>1</v>
      </c>
      <c r="F1495" s="111"/>
      <c r="G1495" s="111"/>
      <c r="H1495" s="111">
        <v>5</v>
      </c>
      <c r="I1495" s="111">
        <v>5</v>
      </c>
      <c r="J1495" s="118"/>
      <c r="K1495" s="33"/>
      <c r="L1495" s="44">
        <f t="shared" si="462"/>
        <v>1</v>
      </c>
      <c r="M1495" s="33" t="str">
        <f t="shared" si="460"/>
        <v>45846Container q'ty</v>
      </c>
      <c r="N1495" s="33" t="str">
        <f t="shared" si="461"/>
        <v xml:space="preserve">45846Pallet </v>
      </c>
      <c r="O1495" s="39"/>
      <c r="P1495" s="33" t="s">
        <v>202</v>
      </c>
      <c r="Q1495" s="168" t="s">
        <v>3937</v>
      </c>
      <c r="R1495" s="169"/>
      <c r="S1495" s="39"/>
      <c r="T1495" s="119" t="s">
        <v>3965</v>
      </c>
      <c r="U1495" s="258"/>
      <c r="V1495" s="262"/>
      <c r="W1495" s="258">
        <f t="shared" si="463"/>
        <v>0</v>
      </c>
      <c r="X1495" s="45"/>
      <c r="Y1495" s="43"/>
      <c r="Z1495" s="43"/>
      <c r="AA1495" s="43"/>
      <c r="AB1495" s="43"/>
      <c r="AC1495" s="43"/>
    </row>
    <row r="1496" spans="1:29" ht="12.9" customHeight="1">
      <c r="A1496" s="272">
        <v>45846</v>
      </c>
      <c r="B1496" s="111" t="s">
        <v>32</v>
      </c>
      <c r="C1496" s="111" t="s">
        <v>3966</v>
      </c>
      <c r="D1496" s="111" t="s">
        <v>3934</v>
      </c>
      <c r="E1496" s="298"/>
      <c r="F1496" s="111"/>
      <c r="G1496" s="111"/>
      <c r="H1496" s="111">
        <v>5</v>
      </c>
      <c r="I1496" s="111">
        <v>5</v>
      </c>
      <c r="J1496" s="118"/>
      <c r="K1496" s="33"/>
      <c r="L1496" s="44">
        <f t="shared" si="462"/>
        <v>0</v>
      </c>
      <c r="M1496" s="33" t="str">
        <f t="shared" si="460"/>
        <v>45846Container q'ty</v>
      </c>
      <c r="N1496" s="33" t="str">
        <f t="shared" si="461"/>
        <v xml:space="preserve">45846Pallet </v>
      </c>
      <c r="O1496" s="39"/>
      <c r="P1496" s="33" t="s">
        <v>202</v>
      </c>
      <c r="Q1496" s="168" t="s">
        <v>4053</v>
      </c>
      <c r="R1496" s="169"/>
      <c r="S1496" s="39"/>
      <c r="T1496" s="119" t="s">
        <v>3939</v>
      </c>
      <c r="U1496" s="258"/>
      <c r="V1496" s="262"/>
      <c r="W1496" s="258">
        <f t="shared" si="463"/>
        <v>0</v>
      </c>
      <c r="X1496" s="45"/>
      <c r="Y1496" s="43"/>
      <c r="Z1496" s="43"/>
      <c r="AA1496" s="43"/>
      <c r="AB1496" s="43"/>
      <c r="AC1496" s="43"/>
    </row>
    <row r="1497" spans="1:29" ht="12.9" customHeight="1">
      <c r="A1497" s="272">
        <v>45846</v>
      </c>
      <c r="B1497" s="111" t="s">
        <v>32</v>
      </c>
      <c r="C1497" s="111" t="s">
        <v>3966</v>
      </c>
      <c r="D1497" s="111" t="s">
        <v>3935</v>
      </c>
      <c r="E1497" s="298"/>
      <c r="F1497" s="111"/>
      <c r="G1497" s="111"/>
      <c r="H1497" s="111">
        <v>10</v>
      </c>
      <c r="I1497" s="111">
        <v>10</v>
      </c>
      <c r="J1497" s="118"/>
      <c r="K1497" s="33"/>
      <c r="L1497" s="44">
        <f t="shared" si="462"/>
        <v>0</v>
      </c>
      <c r="M1497" s="33" t="str">
        <f t="shared" si="460"/>
        <v>45846Container q'ty</v>
      </c>
      <c r="N1497" s="33" t="str">
        <f t="shared" si="461"/>
        <v xml:space="preserve">45846Pallet </v>
      </c>
      <c r="O1497" s="39"/>
      <c r="P1497" s="33" t="s">
        <v>202</v>
      </c>
      <c r="Q1497" s="168" t="s">
        <v>3938</v>
      </c>
      <c r="R1497" s="169"/>
      <c r="S1497" s="39"/>
      <c r="T1497" s="119" t="s">
        <v>3939</v>
      </c>
      <c r="U1497" s="258"/>
      <c r="V1497" s="262"/>
      <c r="W1497" s="258">
        <f t="shared" si="463"/>
        <v>0</v>
      </c>
      <c r="X1497" s="45" t="s">
        <v>3731</v>
      </c>
      <c r="Y1497" s="43"/>
      <c r="Z1497" s="43"/>
      <c r="AA1497" s="43"/>
      <c r="AB1497" s="43"/>
      <c r="AC1497" s="43"/>
    </row>
    <row r="1498" spans="1:29" ht="12.9" customHeight="1">
      <c r="A1498" s="272">
        <v>45846</v>
      </c>
      <c r="B1498" s="111" t="s">
        <v>244</v>
      </c>
      <c r="C1498" s="111" t="s">
        <v>3991</v>
      </c>
      <c r="D1498" s="111" t="s">
        <v>4004</v>
      </c>
      <c r="E1498" s="111"/>
      <c r="F1498" s="111">
        <v>1</v>
      </c>
      <c r="G1498" s="111"/>
      <c r="H1498" s="111">
        <v>18</v>
      </c>
      <c r="I1498" s="116">
        <v>1540</v>
      </c>
      <c r="J1498" s="118"/>
      <c r="K1498" s="33"/>
      <c r="L1498" s="44">
        <f t="shared" ref="L1498:L1507" si="464">SUM(E1498:F1498)</f>
        <v>1</v>
      </c>
      <c r="M1498" s="33" t="str">
        <f t="shared" ref="M1498:M1507" si="465">A1498&amp;$O$1</f>
        <v>45846Container q'ty</v>
      </c>
      <c r="N1498" s="33" t="str">
        <f t="shared" ref="N1498:N1507" si="466">A1498&amp;P1498</f>
        <v>45846bulk</v>
      </c>
      <c r="O1498" s="39">
        <v>180</v>
      </c>
      <c r="P1498" s="235" t="s">
        <v>201</v>
      </c>
      <c r="Q1498" s="168" t="s">
        <v>4020</v>
      </c>
      <c r="R1498" s="169"/>
      <c r="S1498" s="39"/>
      <c r="T1498" s="119" t="s">
        <v>3986</v>
      </c>
      <c r="U1498" s="258">
        <v>303703</v>
      </c>
      <c r="V1498" s="262">
        <v>20020</v>
      </c>
      <c r="W1498" s="258">
        <f t="shared" ref="W1498:W1507" si="467">IFERROR(U1498/V1498,0)</f>
        <v>15.16998001998002</v>
      </c>
      <c r="X1498" s="45" t="s">
        <v>3732</v>
      </c>
      <c r="Y1498" s="43"/>
      <c r="Z1498" s="43"/>
      <c r="AA1498" s="43"/>
      <c r="AB1498" s="43"/>
      <c r="AC1498" s="43"/>
    </row>
    <row r="1499" spans="1:29" ht="12.9" customHeight="1">
      <c r="A1499" s="272">
        <v>45846</v>
      </c>
      <c r="B1499" s="111" t="s">
        <v>3324</v>
      </c>
      <c r="C1499" s="111" t="s">
        <v>3990</v>
      </c>
      <c r="D1499" s="111" t="s">
        <v>4003</v>
      </c>
      <c r="E1499" s="111"/>
      <c r="F1499" s="111">
        <v>1</v>
      </c>
      <c r="G1499" s="111"/>
      <c r="H1499" s="111">
        <v>18</v>
      </c>
      <c r="I1499" s="116">
        <v>1540</v>
      </c>
      <c r="J1499" s="118"/>
      <c r="K1499" s="33"/>
      <c r="L1499" s="44">
        <f t="shared" si="464"/>
        <v>1</v>
      </c>
      <c r="M1499" s="33" t="str">
        <f t="shared" si="465"/>
        <v>45846Container q'ty</v>
      </c>
      <c r="N1499" s="33" t="str">
        <f t="shared" si="466"/>
        <v>45846bulk</v>
      </c>
      <c r="O1499" s="39">
        <v>180</v>
      </c>
      <c r="P1499" s="235" t="s">
        <v>201</v>
      </c>
      <c r="Q1499" s="168" t="s">
        <v>4020</v>
      </c>
      <c r="R1499" s="169"/>
      <c r="S1499" s="39"/>
      <c r="T1499" s="119" t="s">
        <v>3986</v>
      </c>
      <c r="U1499" s="258"/>
      <c r="V1499" s="262"/>
      <c r="W1499" s="258">
        <f t="shared" si="467"/>
        <v>0</v>
      </c>
      <c r="X1499" s="45" t="s">
        <v>3733</v>
      </c>
      <c r="Y1499" s="43"/>
      <c r="Z1499" s="43"/>
      <c r="AA1499" s="43"/>
      <c r="AB1499" s="43"/>
      <c r="AC1499" s="43"/>
    </row>
    <row r="1500" spans="1:29" ht="12.9" customHeight="1">
      <c r="A1500" s="272">
        <v>45846</v>
      </c>
      <c r="B1500" s="111" t="s">
        <v>3324</v>
      </c>
      <c r="C1500" s="111" t="s">
        <v>3993</v>
      </c>
      <c r="D1500" s="111" t="s">
        <v>4006</v>
      </c>
      <c r="E1500" s="111"/>
      <c r="F1500" s="111">
        <v>1</v>
      </c>
      <c r="G1500" s="111"/>
      <c r="H1500" s="111">
        <v>18</v>
      </c>
      <c r="I1500" s="116">
        <v>1540</v>
      </c>
      <c r="J1500" s="118"/>
      <c r="K1500" s="33"/>
      <c r="L1500" s="44">
        <f t="shared" si="464"/>
        <v>1</v>
      </c>
      <c r="M1500" s="33" t="str">
        <f t="shared" si="465"/>
        <v>45846Container q'ty</v>
      </c>
      <c r="N1500" s="33" t="str">
        <f t="shared" si="466"/>
        <v>45846bulk</v>
      </c>
      <c r="O1500" s="39">
        <v>180</v>
      </c>
      <c r="P1500" s="235" t="s">
        <v>201</v>
      </c>
      <c r="Q1500" s="168" t="s">
        <v>4020</v>
      </c>
      <c r="R1500" s="169"/>
      <c r="S1500" s="39"/>
      <c r="T1500" s="119" t="s">
        <v>3986</v>
      </c>
      <c r="U1500" s="258"/>
      <c r="V1500" s="262"/>
      <c r="W1500" s="258">
        <f t="shared" si="467"/>
        <v>0</v>
      </c>
      <c r="X1500" s="45" t="s">
        <v>3899</v>
      </c>
      <c r="Y1500" s="43"/>
      <c r="Z1500" s="43"/>
      <c r="AA1500" s="43"/>
      <c r="AB1500" s="43"/>
      <c r="AC1500" s="43"/>
    </row>
    <row r="1501" spans="1:29" ht="12.9" customHeight="1">
      <c r="A1501" s="272">
        <v>45846</v>
      </c>
      <c r="B1501" s="111" t="s">
        <v>4033</v>
      </c>
      <c r="C1501" s="111" t="s">
        <v>4034</v>
      </c>
      <c r="D1501" s="111" t="s">
        <v>4035</v>
      </c>
      <c r="E1501" s="111">
        <v>1</v>
      </c>
      <c r="F1501" s="111"/>
      <c r="G1501" s="111"/>
      <c r="H1501" s="111">
        <v>3</v>
      </c>
      <c r="I1501" s="116">
        <v>277</v>
      </c>
      <c r="J1501" s="118"/>
      <c r="K1501" s="33"/>
      <c r="L1501" s="44">
        <f t="shared" si="464"/>
        <v>1</v>
      </c>
      <c r="M1501" s="33" t="str">
        <f t="shared" si="465"/>
        <v>45846Container q'ty</v>
      </c>
      <c r="N1501" s="33" t="str">
        <f t="shared" si="466"/>
        <v xml:space="preserve">45846Pallet </v>
      </c>
      <c r="O1501" s="39">
        <v>40</v>
      </c>
      <c r="P1501" s="33" t="s">
        <v>202</v>
      </c>
      <c r="Q1501" s="168" t="s">
        <v>4031</v>
      </c>
      <c r="R1501" s="169"/>
      <c r="S1501" s="39"/>
      <c r="T1501" s="119" t="s">
        <v>4029</v>
      </c>
      <c r="U1501" s="258"/>
      <c r="V1501" s="262"/>
      <c r="W1501" s="258">
        <f t="shared" si="467"/>
        <v>0</v>
      </c>
      <c r="X1501" s="45" t="s">
        <v>4038</v>
      </c>
      <c r="Y1501" s="43"/>
      <c r="Z1501" s="43"/>
      <c r="AA1501" s="43"/>
      <c r="AB1501" s="43"/>
      <c r="AC1501" s="43"/>
    </row>
    <row r="1502" spans="1:29" ht="12.9" customHeight="1">
      <c r="A1502" s="272">
        <v>45846</v>
      </c>
      <c r="B1502" s="111" t="s">
        <v>4032</v>
      </c>
      <c r="C1502" s="111" t="s">
        <v>4034</v>
      </c>
      <c r="D1502" s="111" t="s">
        <v>4035</v>
      </c>
      <c r="E1502" s="298"/>
      <c r="F1502" s="111"/>
      <c r="G1502" s="111"/>
      <c r="H1502" s="111">
        <v>1</v>
      </c>
      <c r="I1502" s="116">
        <v>139</v>
      </c>
      <c r="J1502" s="118"/>
      <c r="K1502" s="33"/>
      <c r="L1502" s="44">
        <f t="shared" si="464"/>
        <v>0</v>
      </c>
      <c r="M1502" s="33" t="str">
        <f t="shared" si="465"/>
        <v>45846Container q'ty</v>
      </c>
      <c r="N1502" s="33" t="str">
        <f t="shared" si="466"/>
        <v xml:space="preserve">45846Pallet </v>
      </c>
      <c r="O1502" s="39"/>
      <c r="P1502" s="33" t="s">
        <v>202</v>
      </c>
      <c r="Q1502" s="168" t="s">
        <v>4024</v>
      </c>
      <c r="R1502" s="169"/>
      <c r="S1502" s="39"/>
      <c r="T1502" s="119" t="s">
        <v>4029</v>
      </c>
      <c r="U1502" s="258"/>
      <c r="V1502" s="262"/>
      <c r="W1502" s="258">
        <f t="shared" si="467"/>
        <v>0</v>
      </c>
      <c r="X1502" s="45"/>
      <c r="Y1502" s="43"/>
      <c r="Z1502" s="43"/>
      <c r="AA1502" s="43"/>
      <c r="AB1502" s="43"/>
      <c r="AC1502" s="43"/>
    </row>
    <row r="1503" spans="1:29" ht="12.9" customHeight="1">
      <c r="A1503" s="272">
        <v>45846</v>
      </c>
      <c r="B1503" s="111" t="s">
        <v>4032</v>
      </c>
      <c r="C1503" s="111" t="s">
        <v>4034</v>
      </c>
      <c r="D1503" s="111" t="s">
        <v>4035</v>
      </c>
      <c r="E1503" s="298"/>
      <c r="F1503" s="111"/>
      <c r="G1503" s="111"/>
      <c r="H1503" s="111">
        <v>4</v>
      </c>
      <c r="I1503" s="116">
        <v>416</v>
      </c>
      <c r="J1503" s="118"/>
      <c r="K1503" s="33"/>
      <c r="L1503" s="44">
        <f t="shared" si="464"/>
        <v>0</v>
      </c>
      <c r="M1503" s="33" t="str">
        <f t="shared" si="465"/>
        <v>45846Container q'ty</v>
      </c>
      <c r="N1503" s="33" t="str">
        <f t="shared" si="466"/>
        <v xml:space="preserve">45846Pallet </v>
      </c>
      <c r="O1503" s="39"/>
      <c r="P1503" s="33" t="s">
        <v>202</v>
      </c>
      <c r="Q1503" s="168" t="s">
        <v>4025</v>
      </c>
      <c r="R1503" s="169"/>
      <c r="S1503" s="39"/>
      <c r="T1503" s="119" t="s">
        <v>4029</v>
      </c>
      <c r="U1503" s="258"/>
      <c r="V1503" s="262"/>
      <c r="W1503" s="258">
        <f t="shared" si="467"/>
        <v>0</v>
      </c>
      <c r="X1503" s="45"/>
      <c r="Y1503" s="43"/>
      <c r="Z1503" s="43"/>
      <c r="AA1503" s="43"/>
      <c r="AB1503" s="43"/>
      <c r="AC1503" s="43"/>
    </row>
    <row r="1504" spans="1:29" ht="12.9" customHeight="1">
      <c r="A1504" s="272">
        <v>45846</v>
      </c>
      <c r="B1504" s="111" t="s">
        <v>4032</v>
      </c>
      <c r="C1504" s="111" t="s">
        <v>4034</v>
      </c>
      <c r="D1504" s="111" t="s">
        <v>4035</v>
      </c>
      <c r="E1504" s="298"/>
      <c r="F1504" s="111"/>
      <c r="G1504" s="111"/>
      <c r="H1504" s="111">
        <v>4</v>
      </c>
      <c r="I1504" s="116">
        <v>416</v>
      </c>
      <c r="J1504" s="118"/>
      <c r="K1504" s="33"/>
      <c r="L1504" s="44">
        <f t="shared" si="464"/>
        <v>0</v>
      </c>
      <c r="M1504" s="33" t="str">
        <f t="shared" si="465"/>
        <v>45846Container q'ty</v>
      </c>
      <c r="N1504" s="33" t="str">
        <f t="shared" si="466"/>
        <v xml:space="preserve">45846Pallet </v>
      </c>
      <c r="O1504" s="39"/>
      <c r="P1504" s="33" t="s">
        <v>202</v>
      </c>
      <c r="Q1504" s="168" t="s">
        <v>4026</v>
      </c>
      <c r="R1504" s="169"/>
      <c r="S1504" s="39"/>
      <c r="T1504" s="119" t="s">
        <v>4029</v>
      </c>
      <c r="U1504" s="258"/>
      <c r="V1504" s="262"/>
      <c r="W1504" s="258">
        <f t="shared" si="467"/>
        <v>0</v>
      </c>
      <c r="X1504" s="45"/>
      <c r="Y1504" s="43"/>
      <c r="Z1504" s="43"/>
      <c r="AA1504" s="43"/>
      <c r="AB1504" s="43"/>
      <c r="AC1504" s="43"/>
    </row>
    <row r="1505" spans="1:29" ht="12.9" customHeight="1">
      <c r="A1505" s="272">
        <v>45846</v>
      </c>
      <c r="B1505" s="111" t="s">
        <v>4032</v>
      </c>
      <c r="C1505" s="111" t="s">
        <v>4034</v>
      </c>
      <c r="D1505" s="111" t="s">
        <v>4035</v>
      </c>
      <c r="E1505" s="298"/>
      <c r="F1505" s="111"/>
      <c r="G1505" s="111"/>
      <c r="H1505" s="111">
        <v>4</v>
      </c>
      <c r="I1505" s="116">
        <v>416</v>
      </c>
      <c r="J1505" s="118"/>
      <c r="K1505" s="33"/>
      <c r="L1505" s="44">
        <f t="shared" si="464"/>
        <v>0</v>
      </c>
      <c r="M1505" s="33" t="str">
        <f t="shared" si="465"/>
        <v>45846Container q'ty</v>
      </c>
      <c r="N1505" s="33" t="str">
        <f t="shared" si="466"/>
        <v xml:space="preserve">45846Pallet </v>
      </c>
      <c r="O1505" s="39"/>
      <c r="P1505" s="33" t="s">
        <v>202</v>
      </c>
      <c r="Q1505" s="168" t="s">
        <v>4027</v>
      </c>
      <c r="R1505" s="169"/>
      <c r="S1505" s="39"/>
      <c r="T1505" s="119" t="s">
        <v>4029</v>
      </c>
      <c r="U1505" s="258"/>
      <c r="V1505" s="262"/>
      <c r="W1505" s="258">
        <f t="shared" si="467"/>
        <v>0</v>
      </c>
      <c r="X1505" s="45"/>
      <c r="Y1505" s="43"/>
      <c r="Z1505" s="43"/>
      <c r="AA1505" s="43"/>
      <c r="AB1505" s="43"/>
      <c r="AC1505" s="43"/>
    </row>
    <row r="1506" spans="1:29" ht="12.9" customHeight="1">
      <c r="A1506" s="272">
        <v>45846</v>
      </c>
      <c r="B1506" s="111" t="s">
        <v>4032</v>
      </c>
      <c r="C1506" s="111" t="s">
        <v>4034</v>
      </c>
      <c r="D1506" s="111" t="s">
        <v>4035</v>
      </c>
      <c r="E1506" s="298"/>
      <c r="F1506" s="111"/>
      <c r="G1506" s="111"/>
      <c r="H1506" s="111">
        <v>4</v>
      </c>
      <c r="I1506" s="116">
        <v>416</v>
      </c>
      <c r="J1506" s="118"/>
      <c r="K1506" s="33"/>
      <c r="L1506" s="44">
        <f t="shared" si="464"/>
        <v>0</v>
      </c>
      <c r="M1506" s="33" t="str">
        <f t="shared" si="465"/>
        <v>45846Container q'ty</v>
      </c>
      <c r="N1506" s="33" t="str">
        <f t="shared" si="466"/>
        <v xml:space="preserve">45846Pallet </v>
      </c>
      <c r="O1506" s="39"/>
      <c r="P1506" s="33" t="s">
        <v>202</v>
      </c>
      <c r="Q1506" s="168" t="s">
        <v>4028</v>
      </c>
      <c r="R1506" s="169"/>
      <c r="S1506" s="39"/>
      <c r="T1506" s="119" t="s">
        <v>4029</v>
      </c>
      <c r="U1506" s="258"/>
      <c r="V1506" s="262"/>
      <c r="W1506" s="258">
        <f t="shared" si="467"/>
        <v>0</v>
      </c>
      <c r="X1506" s="45"/>
      <c r="Y1506" s="43"/>
      <c r="Z1506" s="43"/>
      <c r="AA1506" s="43"/>
      <c r="AB1506" s="43"/>
      <c r="AC1506" s="43"/>
    </row>
    <row r="1507" spans="1:29" ht="12.9" customHeight="1">
      <c r="A1507" s="272">
        <v>45846</v>
      </c>
      <c r="B1507" s="111" t="s">
        <v>4032</v>
      </c>
      <c r="C1507" s="111" t="s">
        <v>4036</v>
      </c>
      <c r="D1507" s="111" t="s">
        <v>4037</v>
      </c>
      <c r="E1507" s="111">
        <v>1</v>
      </c>
      <c r="F1507" s="111"/>
      <c r="G1507" s="111"/>
      <c r="H1507" s="111">
        <v>2</v>
      </c>
      <c r="I1507" s="116">
        <v>207</v>
      </c>
      <c r="J1507" s="118"/>
      <c r="K1507" s="33"/>
      <c r="L1507" s="44">
        <f t="shared" si="464"/>
        <v>1</v>
      </c>
      <c r="M1507" s="33" t="str">
        <f t="shared" si="465"/>
        <v>45846Container q'ty</v>
      </c>
      <c r="N1507" s="33" t="str">
        <f t="shared" si="466"/>
        <v xml:space="preserve">45846Pallet </v>
      </c>
      <c r="O1507" s="39">
        <v>40</v>
      </c>
      <c r="P1507" s="33" t="s">
        <v>202</v>
      </c>
      <c r="Q1507" s="168" t="s">
        <v>4023</v>
      </c>
      <c r="R1507" s="169"/>
      <c r="S1507" s="39"/>
      <c r="T1507" s="119" t="s">
        <v>4030</v>
      </c>
      <c r="U1507" s="258"/>
      <c r="V1507" s="262"/>
      <c r="W1507" s="258">
        <f t="shared" si="467"/>
        <v>0</v>
      </c>
      <c r="X1507" s="45" t="s">
        <v>4039</v>
      </c>
      <c r="Y1507" s="43"/>
      <c r="Z1507" s="43"/>
      <c r="AA1507" s="43"/>
      <c r="AB1507" s="43"/>
      <c r="AC1507" s="43"/>
    </row>
    <row r="1508" spans="1:29" ht="12.9" customHeight="1">
      <c r="A1508" s="272">
        <v>45846</v>
      </c>
      <c r="B1508" s="111" t="s">
        <v>4032</v>
      </c>
      <c r="C1508" s="111" t="s">
        <v>4036</v>
      </c>
      <c r="D1508" s="111" t="s">
        <v>4037</v>
      </c>
      <c r="E1508" s="298"/>
      <c r="F1508" s="111"/>
      <c r="G1508" s="111"/>
      <c r="H1508" s="111">
        <v>1</v>
      </c>
      <c r="I1508" s="116">
        <v>105</v>
      </c>
      <c r="J1508" s="118"/>
      <c r="K1508" s="33"/>
      <c r="L1508" s="44">
        <f>SUM(E1508:F1508)</f>
        <v>0</v>
      </c>
      <c r="M1508" s="33" t="str">
        <f>A1508&amp;$O$1</f>
        <v>45846Container q'ty</v>
      </c>
      <c r="N1508" s="33" t="str">
        <f>A1508&amp;P1508</f>
        <v xml:space="preserve">45846Pallet </v>
      </c>
      <c r="O1508" s="39"/>
      <c r="P1508" s="33" t="s">
        <v>202</v>
      </c>
      <c r="Q1508" s="168" t="s">
        <v>4024</v>
      </c>
      <c r="R1508" s="169"/>
      <c r="S1508" s="39"/>
      <c r="T1508" s="119" t="s">
        <v>4030</v>
      </c>
      <c r="U1508" s="258"/>
      <c r="V1508" s="262"/>
      <c r="W1508" s="258">
        <f>IFERROR(U1508/V1508,0)</f>
        <v>0</v>
      </c>
      <c r="X1508" s="45"/>
      <c r="Y1508" s="43"/>
      <c r="Z1508" s="43"/>
      <c r="AA1508" s="43"/>
      <c r="AB1508" s="43"/>
      <c r="AC1508" s="43"/>
    </row>
    <row r="1509" spans="1:29" ht="12.9" customHeight="1">
      <c r="A1509" s="272">
        <v>45846</v>
      </c>
      <c r="B1509" s="111" t="s">
        <v>4032</v>
      </c>
      <c r="C1509" s="111" t="s">
        <v>4036</v>
      </c>
      <c r="D1509" s="111" t="s">
        <v>4037</v>
      </c>
      <c r="E1509" s="298"/>
      <c r="F1509" s="111"/>
      <c r="G1509" s="111"/>
      <c r="H1509" s="111">
        <v>3</v>
      </c>
      <c r="I1509" s="116">
        <v>312</v>
      </c>
      <c r="J1509" s="118"/>
      <c r="K1509" s="33"/>
      <c r="L1509" s="44">
        <f t="shared" ref="L1509:L1514" si="468">SUM(E1509:F1509)</f>
        <v>0</v>
      </c>
      <c r="M1509" s="33" t="str">
        <f t="shared" ref="M1509:M1514" si="469">A1509&amp;$O$1</f>
        <v>45846Container q'ty</v>
      </c>
      <c r="N1509" s="33" t="str">
        <f t="shared" ref="N1509:N1514" si="470">A1509&amp;P1509</f>
        <v xml:space="preserve">45846Pallet </v>
      </c>
      <c r="O1509" s="39"/>
      <c r="P1509" s="33" t="s">
        <v>202</v>
      </c>
      <c r="Q1509" s="168" t="s">
        <v>4025</v>
      </c>
      <c r="R1509" s="169"/>
      <c r="S1509" s="39"/>
      <c r="T1509" s="119" t="s">
        <v>4030</v>
      </c>
      <c r="U1509" s="258"/>
      <c r="V1509" s="262"/>
      <c r="W1509" s="258">
        <f t="shared" ref="W1509:W1514" si="471">IFERROR(U1509/V1509,0)</f>
        <v>0</v>
      </c>
      <c r="X1509" s="45"/>
      <c r="Y1509" s="43"/>
      <c r="Z1509" s="43"/>
      <c r="AA1509" s="43"/>
      <c r="AB1509" s="43"/>
      <c r="AC1509" s="43"/>
    </row>
    <row r="1510" spans="1:29" ht="12.9" customHeight="1">
      <c r="A1510" s="272">
        <v>45846</v>
      </c>
      <c r="B1510" s="111" t="s">
        <v>4032</v>
      </c>
      <c r="C1510" s="111" t="s">
        <v>4036</v>
      </c>
      <c r="D1510" s="111" t="s">
        <v>4037</v>
      </c>
      <c r="E1510" s="298"/>
      <c r="F1510" s="111"/>
      <c r="G1510" s="111"/>
      <c r="H1510" s="111">
        <v>3</v>
      </c>
      <c r="I1510" s="116">
        <v>312</v>
      </c>
      <c r="J1510" s="118"/>
      <c r="K1510" s="33"/>
      <c r="L1510" s="44">
        <f t="shared" si="468"/>
        <v>0</v>
      </c>
      <c r="M1510" s="33" t="str">
        <f t="shared" si="469"/>
        <v>45846Container q'ty</v>
      </c>
      <c r="N1510" s="33" t="str">
        <f t="shared" si="470"/>
        <v xml:space="preserve">45846Pallet </v>
      </c>
      <c r="O1510" s="39"/>
      <c r="P1510" s="33" t="s">
        <v>202</v>
      </c>
      <c r="Q1510" s="168" t="s">
        <v>4026</v>
      </c>
      <c r="R1510" s="169"/>
      <c r="S1510" s="39"/>
      <c r="T1510" s="119" t="s">
        <v>4030</v>
      </c>
      <c r="U1510" s="258"/>
      <c r="V1510" s="262"/>
      <c r="W1510" s="258">
        <f t="shared" si="471"/>
        <v>0</v>
      </c>
      <c r="X1510" s="45"/>
      <c r="Y1510" s="43"/>
      <c r="Z1510" s="43"/>
      <c r="AA1510" s="43"/>
      <c r="AB1510" s="43"/>
      <c r="AC1510" s="43"/>
    </row>
    <row r="1511" spans="1:29" ht="12.9" customHeight="1">
      <c r="A1511" s="272">
        <v>45846</v>
      </c>
      <c r="B1511" s="111" t="s">
        <v>4032</v>
      </c>
      <c r="C1511" s="111" t="s">
        <v>4036</v>
      </c>
      <c r="D1511" s="111" t="s">
        <v>4037</v>
      </c>
      <c r="E1511" s="298"/>
      <c r="F1511" s="111"/>
      <c r="G1511" s="111"/>
      <c r="H1511" s="111">
        <v>3</v>
      </c>
      <c r="I1511" s="116">
        <v>312</v>
      </c>
      <c r="J1511" s="118"/>
      <c r="K1511" s="33"/>
      <c r="L1511" s="44">
        <f t="shared" si="468"/>
        <v>0</v>
      </c>
      <c r="M1511" s="33" t="str">
        <f t="shared" si="469"/>
        <v>45846Container q'ty</v>
      </c>
      <c r="N1511" s="33" t="str">
        <f t="shared" si="470"/>
        <v xml:space="preserve">45846Pallet </v>
      </c>
      <c r="O1511" s="39"/>
      <c r="P1511" s="33" t="s">
        <v>202</v>
      </c>
      <c r="Q1511" s="168" t="s">
        <v>4027</v>
      </c>
      <c r="R1511" s="169"/>
      <c r="S1511" s="39"/>
      <c r="T1511" s="119" t="s">
        <v>4030</v>
      </c>
      <c r="U1511" s="258"/>
      <c r="V1511" s="262"/>
      <c r="W1511" s="258">
        <f t="shared" si="471"/>
        <v>0</v>
      </c>
      <c r="X1511" s="45"/>
      <c r="Y1511" s="43"/>
      <c r="Z1511" s="43"/>
      <c r="AA1511" s="43"/>
      <c r="AB1511" s="43"/>
      <c r="AC1511" s="43"/>
    </row>
    <row r="1512" spans="1:29" ht="12.9" customHeight="1">
      <c r="A1512" s="272">
        <v>45846</v>
      </c>
      <c r="B1512" s="111" t="s">
        <v>4032</v>
      </c>
      <c r="C1512" s="111" t="s">
        <v>4036</v>
      </c>
      <c r="D1512" s="111" t="s">
        <v>4037</v>
      </c>
      <c r="E1512" s="298"/>
      <c r="F1512" s="111"/>
      <c r="G1512" s="111"/>
      <c r="H1512" s="111">
        <v>3</v>
      </c>
      <c r="I1512" s="116">
        <v>312</v>
      </c>
      <c r="J1512" s="118"/>
      <c r="K1512" s="33"/>
      <c r="L1512" s="44">
        <f t="shared" si="468"/>
        <v>0</v>
      </c>
      <c r="M1512" s="33" t="str">
        <f t="shared" si="469"/>
        <v>45846Container q'ty</v>
      </c>
      <c r="N1512" s="33" t="str">
        <f t="shared" si="470"/>
        <v xml:space="preserve">45846Pallet </v>
      </c>
      <c r="O1512" s="39"/>
      <c r="P1512" s="33" t="s">
        <v>202</v>
      </c>
      <c r="Q1512" s="168" t="s">
        <v>4028</v>
      </c>
      <c r="R1512" s="169"/>
      <c r="S1512" s="39"/>
      <c r="T1512" s="119" t="s">
        <v>4030</v>
      </c>
      <c r="U1512" s="258"/>
      <c r="V1512" s="262"/>
      <c r="W1512" s="258">
        <f t="shared" si="471"/>
        <v>0</v>
      </c>
      <c r="X1512" s="45"/>
      <c r="Y1512" s="43"/>
      <c r="Z1512" s="43"/>
      <c r="AA1512" s="43"/>
      <c r="AB1512" s="43"/>
      <c r="AC1512" s="43"/>
    </row>
    <row r="1513" spans="1:29" ht="12.9" customHeight="1">
      <c r="A1513" s="272">
        <v>45847</v>
      </c>
      <c r="B1513" s="111" t="s">
        <v>4067</v>
      </c>
      <c r="C1513" s="111" t="s">
        <v>3992</v>
      </c>
      <c r="D1513" s="111" t="s">
        <v>4005</v>
      </c>
      <c r="E1513" s="111"/>
      <c r="F1513" s="111">
        <v>1</v>
      </c>
      <c r="G1513" s="111"/>
      <c r="H1513" s="111">
        <v>19</v>
      </c>
      <c r="I1513" s="116">
        <v>1540</v>
      </c>
      <c r="J1513" s="118"/>
      <c r="K1513" s="33"/>
      <c r="L1513" s="44">
        <f t="shared" si="468"/>
        <v>1</v>
      </c>
      <c r="M1513" s="33" t="str">
        <f t="shared" si="469"/>
        <v>45847Container q'ty</v>
      </c>
      <c r="N1513" s="33" t="str">
        <f t="shared" si="470"/>
        <v>45847bulk</v>
      </c>
      <c r="O1513" s="39">
        <v>180</v>
      </c>
      <c r="P1513" s="235" t="s">
        <v>201</v>
      </c>
      <c r="Q1513" s="168" t="s">
        <v>4020</v>
      </c>
      <c r="R1513" s="169"/>
      <c r="S1513" s="39"/>
      <c r="T1513" s="119" t="s">
        <v>3986</v>
      </c>
      <c r="U1513" s="258"/>
      <c r="V1513" s="262"/>
      <c r="W1513" s="258">
        <f t="shared" si="471"/>
        <v>0</v>
      </c>
      <c r="X1513" s="45" t="s">
        <v>988</v>
      </c>
      <c r="Y1513" s="43"/>
      <c r="Z1513" s="43"/>
      <c r="AA1513" s="43"/>
      <c r="AB1513" s="43"/>
      <c r="AC1513" s="43"/>
    </row>
    <row r="1514" spans="1:29" ht="12.9" customHeight="1">
      <c r="A1514" s="272">
        <v>45847</v>
      </c>
      <c r="B1514" s="111" t="s">
        <v>3324</v>
      </c>
      <c r="C1514" s="111" t="s">
        <v>3995</v>
      </c>
      <c r="D1514" s="111" t="s">
        <v>4008</v>
      </c>
      <c r="E1514" s="111"/>
      <c r="F1514" s="111">
        <v>1</v>
      </c>
      <c r="G1514" s="111"/>
      <c r="H1514" s="111">
        <v>19</v>
      </c>
      <c r="I1514" s="116">
        <v>1540</v>
      </c>
      <c r="J1514" s="118"/>
      <c r="K1514" s="33"/>
      <c r="L1514" s="44">
        <f t="shared" si="468"/>
        <v>1</v>
      </c>
      <c r="M1514" s="33" t="str">
        <f t="shared" si="469"/>
        <v>45847Container q'ty</v>
      </c>
      <c r="N1514" s="33" t="str">
        <f t="shared" si="470"/>
        <v>45847bulk</v>
      </c>
      <c r="O1514" s="39">
        <v>180</v>
      </c>
      <c r="P1514" s="235" t="s">
        <v>201</v>
      </c>
      <c r="Q1514" s="168" t="s">
        <v>4020</v>
      </c>
      <c r="R1514" s="169"/>
      <c r="S1514" s="39"/>
      <c r="T1514" s="119" t="s">
        <v>3986</v>
      </c>
      <c r="U1514" s="258"/>
      <c r="V1514" s="262"/>
      <c r="W1514" s="258">
        <f t="shared" si="471"/>
        <v>0</v>
      </c>
      <c r="X1514" s="45"/>
      <c r="Y1514" s="43"/>
      <c r="Z1514" s="43"/>
      <c r="AA1514" s="43"/>
      <c r="AB1514" s="43"/>
      <c r="AC1514" s="43"/>
    </row>
    <row r="1515" spans="1:29" ht="12.9" customHeight="1">
      <c r="A1515" s="272">
        <v>45847</v>
      </c>
      <c r="B1515" s="111" t="s">
        <v>3324</v>
      </c>
      <c r="C1515" s="111" t="s">
        <v>3996</v>
      </c>
      <c r="D1515" s="111" t="s">
        <v>4009</v>
      </c>
      <c r="E1515" s="111"/>
      <c r="F1515" s="111">
        <v>1</v>
      </c>
      <c r="G1515" s="111"/>
      <c r="H1515" s="111">
        <v>19</v>
      </c>
      <c r="I1515" s="116">
        <v>1540</v>
      </c>
      <c r="J1515" s="118"/>
      <c r="K1515" s="33"/>
      <c r="L1515" s="44">
        <f t="shared" ref="L1515:L1529" si="472">SUM(E1515:F1515)</f>
        <v>1</v>
      </c>
      <c r="M1515" s="33" t="str">
        <f t="shared" ref="M1515:M1529" si="473">A1515&amp;$O$1</f>
        <v>45847Container q'ty</v>
      </c>
      <c r="N1515" s="33" t="str">
        <f t="shared" ref="N1515:N1529" si="474">A1515&amp;P1515</f>
        <v>45847bulk</v>
      </c>
      <c r="O1515" s="39">
        <v>180</v>
      </c>
      <c r="P1515" s="235" t="s">
        <v>201</v>
      </c>
      <c r="Q1515" s="168" t="s">
        <v>4020</v>
      </c>
      <c r="R1515" s="169"/>
      <c r="S1515" s="39"/>
      <c r="T1515" s="119" t="s">
        <v>3986</v>
      </c>
      <c r="U1515" s="258"/>
      <c r="V1515" s="262"/>
      <c r="W1515" s="258">
        <f t="shared" ref="W1515:W1529" si="475">IFERROR(U1515/V1515,0)</f>
        <v>0</v>
      </c>
      <c r="X1515" s="45"/>
      <c r="Y1515" s="43"/>
      <c r="Z1515" s="43"/>
      <c r="AA1515" s="43"/>
      <c r="AB1515" s="43"/>
      <c r="AC1515" s="43"/>
    </row>
    <row r="1516" spans="1:29" ht="12.9" customHeight="1">
      <c r="A1516" s="272">
        <v>45847</v>
      </c>
      <c r="B1516" s="111" t="s">
        <v>4197</v>
      </c>
      <c r="C1516" s="111" t="s">
        <v>3999</v>
      </c>
      <c r="D1516" s="111" t="s">
        <v>4012</v>
      </c>
      <c r="E1516" s="111"/>
      <c r="F1516" s="111">
        <v>1</v>
      </c>
      <c r="G1516" s="111"/>
      <c r="H1516" s="111">
        <v>19</v>
      </c>
      <c r="I1516" s="116">
        <v>1540</v>
      </c>
      <c r="J1516" s="118"/>
      <c r="K1516" s="33"/>
      <c r="L1516" s="44">
        <f t="shared" si="472"/>
        <v>1</v>
      </c>
      <c r="M1516" s="33" t="str">
        <f t="shared" si="473"/>
        <v>45847Container q'ty</v>
      </c>
      <c r="N1516" s="33" t="str">
        <f t="shared" si="474"/>
        <v>45847bulk</v>
      </c>
      <c r="O1516" s="39">
        <v>180</v>
      </c>
      <c r="P1516" s="235" t="s">
        <v>201</v>
      </c>
      <c r="Q1516" s="168" t="s">
        <v>4020</v>
      </c>
      <c r="R1516" s="169"/>
      <c r="S1516" s="39"/>
      <c r="T1516" s="119" t="s">
        <v>3986</v>
      </c>
      <c r="U1516" s="258"/>
      <c r="V1516" s="262"/>
      <c r="W1516" s="258">
        <f t="shared" si="475"/>
        <v>0</v>
      </c>
      <c r="X1516" s="45"/>
      <c r="Y1516" s="43"/>
      <c r="Z1516" s="43"/>
      <c r="AA1516" s="43"/>
      <c r="AB1516" s="43"/>
      <c r="AC1516" s="43"/>
    </row>
    <row r="1517" spans="1:29" ht="12.9" customHeight="1">
      <c r="A1517" s="272">
        <v>45847</v>
      </c>
      <c r="B1517" s="111" t="s">
        <v>383</v>
      </c>
      <c r="C1517" s="111" t="s">
        <v>4050</v>
      </c>
      <c r="D1517" s="275" t="s">
        <v>4051</v>
      </c>
      <c r="E1517" s="111"/>
      <c r="F1517" s="111">
        <v>1</v>
      </c>
      <c r="G1517" s="111"/>
      <c r="H1517" s="111">
        <v>4</v>
      </c>
      <c r="I1517" s="117">
        <v>460</v>
      </c>
      <c r="J1517" s="118"/>
      <c r="K1517" s="33"/>
      <c r="L1517" s="44">
        <f t="shared" si="472"/>
        <v>1</v>
      </c>
      <c r="M1517" s="33" t="str">
        <f t="shared" si="473"/>
        <v>45847Container q'ty</v>
      </c>
      <c r="N1517" s="33" t="str">
        <f t="shared" si="474"/>
        <v>45847bulk</v>
      </c>
      <c r="O1517" s="39">
        <v>240</v>
      </c>
      <c r="P1517" s="235" t="s">
        <v>201</v>
      </c>
      <c r="Q1517" s="168" t="s">
        <v>1453</v>
      </c>
      <c r="R1517" s="169"/>
      <c r="S1517" s="39"/>
      <c r="T1517" s="119" t="s">
        <v>4049</v>
      </c>
      <c r="U1517" s="258">
        <v>19030</v>
      </c>
      <c r="V1517" s="262">
        <v>1730</v>
      </c>
      <c r="W1517" s="258">
        <f t="shared" si="475"/>
        <v>11</v>
      </c>
      <c r="X1517" s="45"/>
      <c r="Y1517" s="43"/>
      <c r="Z1517" s="43"/>
      <c r="AA1517" s="43"/>
      <c r="AB1517" s="43"/>
      <c r="AC1517" s="43"/>
    </row>
    <row r="1518" spans="1:29" ht="12.9" customHeight="1">
      <c r="A1518" s="272">
        <v>45847</v>
      </c>
      <c r="B1518" s="111" t="s">
        <v>383</v>
      </c>
      <c r="C1518" s="111" t="s">
        <v>4050</v>
      </c>
      <c r="D1518" s="275" t="s">
        <v>4051</v>
      </c>
      <c r="E1518" s="111"/>
      <c r="F1518" s="151"/>
      <c r="G1518" s="111"/>
      <c r="H1518" s="111">
        <v>3</v>
      </c>
      <c r="I1518" s="117">
        <v>357</v>
      </c>
      <c r="J1518" s="118"/>
      <c r="K1518" s="33"/>
      <c r="L1518" s="44">
        <f t="shared" si="472"/>
        <v>0</v>
      </c>
      <c r="M1518" s="33" t="str">
        <f t="shared" si="473"/>
        <v>45847Container q'ty</v>
      </c>
      <c r="N1518" s="33" t="str">
        <f t="shared" si="474"/>
        <v>45847bulk</v>
      </c>
      <c r="O1518" s="39">
        <v>240</v>
      </c>
      <c r="P1518" s="235" t="s">
        <v>201</v>
      </c>
      <c r="Q1518" s="168" t="s">
        <v>1454</v>
      </c>
      <c r="R1518" s="169"/>
      <c r="S1518" s="39"/>
      <c r="T1518" s="119" t="s">
        <v>4049</v>
      </c>
      <c r="U1518" s="258"/>
      <c r="V1518" s="262"/>
      <c r="W1518" s="258">
        <f t="shared" si="475"/>
        <v>0</v>
      </c>
      <c r="X1518" s="45"/>
      <c r="Y1518" s="43"/>
      <c r="Z1518" s="43"/>
      <c r="AA1518" s="43"/>
      <c r="AB1518" s="43"/>
      <c r="AC1518" s="43"/>
    </row>
    <row r="1519" spans="1:29" ht="12.9" customHeight="1">
      <c r="A1519" s="272">
        <v>45847</v>
      </c>
      <c r="B1519" s="111" t="s">
        <v>383</v>
      </c>
      <c r="C1519" s="111" t="s">
        <v>4050</v>
      </c>
      <c r="D1519" s="275" t="s">
        <v>4051</v>
      </c>
      <c r="E1519" s="111"/>
      <c r="F1519" s="151"/>
      <c r="G1519" s="111"/>
      <c r="H1519" s="111">
        <v>3</v>
      </c>
      <c r="I1519" s="117">
        <v>250</v>
      </c>
      <c r="J1519" s="118"/>
      <c r="K1519" s="33"/>
      <c r="L1519" s="44">
        <f t="shared" si="472"/>
        <v>0</v>
      </c>
      <c r="M1519" s="33" t="str">
        <f t="shared" si="473"/>
        <v>45847Container q'ty</v>
      </c>
      <c r="N1519" s="33" t="str">
        <f t="shared" si="474"/>
        <v>45847bulk</v>
      </c>
      <c r="O1519" s="39">
        <v>240</v>
      </c>
      <c r="P1519" s="235" t="s">
        <v>201</v>
      </c>
      <c r="Q1519" s="168" t="s">
        <v>699</v>
      </c>
      <c r="R1519" s="169"/>
      <c r="S1519" s="39"/>
      <c r="T1519" s="119" t="s">
        <v>4049</v>
      </c>
      <c r="U1519" s="258"/>
      <c r="V1519" s="262"/>
      <c r="W1519" s="258">
        <f t="shared" si="475"/>
        <v>0</v>
      </c>
      <c r="X1519" s="45"/>
      <c r="Y1519" s="43"/>
      <c r="Z1519" s="43"/>
      <c r="AA1519" s="43"/>
      <c r="AB1519" s="43"/>
      <c r="AC1519" s="43"/>
    </row>
    <row r="1520" spans="1:29" ht="12.9" customHeight="1">
      <c r="A1520" s="272">
        <v>45847</v>
      </c>
      <c r="B1520" s="111" t="s">
        <v>383</v>
      </c>
      <c r="C1520" s="111" t="s">
        <v>4050</v>
      </c>
      <c r="D1520" s="275" t="s">
        <v>4051</v>
      </c>
      <c r="E1520" s="111"/>
      <c r="F1520" s="151"/>
      <c r="G1520" s="111"/>
      <c r="H1520" s="111">
        <v>4</v>
      </c>
      <c r="I1520" s="117">
        <v>460</v>
      </c>
      <c r="J1520" s="118"/>
      <c r="K1520" s="33"/>
      <c r="L1520" s="44">
        <f t="shared" si="472"/>
        <v>0</v>
      </c>
      <c r="M1520" s="33" t="str">
        <f t="shared" si="473"/>
        <v>45847Container q'ty</v>
      </c>
      <c r="N1520" s="33" t="str">
        <f t="shared" si="474"/>
        <v>45847bulk</v>
      </c>
      <c r="O1520" s="39">
        <v>240</v>
      </c>
      <c r="P1520" s="235" t="s">
        <v>201</v>
      </c>
      <c r="Q1520" s="168" t="s">
        <v>700</v>
      </c>
      <c r="R1520" s="169"/>
      <c r="S1520" s="39"/>
      <c r="T1520" s="119" t="s">
        <v>4049</v>
      </c>
      <c r="U1520" s="258"/>
      <c r="V1520" s="262"/>
      <c r="W1520" s="258">
        <f t="shared" si="475"/>
        <v>0</v>
      </c>
      <c r="X1520" s="45"/>
      <c r="Y1520" s="43"/>
      <c r="Z1520" s="43"/>
      <c r="AA1520" s="43"/>
      <c r="AB1520" s="43"/>
      <c r="AC1520" s="43"/>
    </row>
    <row r="1521" spans="1:29" ht="12.9" customHeight="1">
      <c r="A1521" s="272">
        <v>45847</v>
      </c>
      <c r="B1521" s="111" t="s">
        <v>383</v>
      </c>
      <c r="C1521" s="111" t="s">
        <v>4050</v>
      </c>
      <c r="D1521" s="275" t="s">
        <v>4051</v>
      </c>
      <c r="E1521" s="111"/>
      <c r="F1521" s="151"/>
      <c r="G1521" s="111"/>
      <c r="H1521" s="111">
        <v>1</v>
      </c>
      <c r="I1521" s="117">
        <v>100</v>
      </c>
      <c r="J1521" s="118"/>
      <c r="K1521" s="33"/>
      <c r="L1521" s="44">
        <f t="shared" si="472"/>
        <v>0</v>
      </c>
      <c r="M1521" s="33" t="str">
        <f t="shared" si="473"/>
        <v>45847Container q'ty</v>
      </c>
      <c r="N1521" s="33" t="str">
        <f t="shared" si="474"/>
        <v>45847bulk</v>
      </c>
      <c r="O1521" s="39">
        <v>240</v>
      </c>
      <c r="P1521" s="235" t="s">
        <v>201</v>
      </c>
      <c r="Q1521" s="168" t="s">
        <v>2622</v>
      </c>
      <c r="R1521" s="169"/>
      <c r="S1521" s="39"/>
      <c r="T1521" s="119" t="s">
        <v>4049</v>
      </c>
      <c r="U1521" s="258"/>
      <c r="V1521" s="262"/>
      <c r="W1521" s="258">
        <f t="shared" si="475"/>
        <v>0</v>
      </c>
      <c r="X1521" s="45"/>
      <c r="Y1521" s="43"/>
      <c r="Z1521" s="43"/>
      <c r="AA1521" s="43"/>
      <c r="AB1521" s="43"/>
      <c r="AC1521" s="43"/>
    </row>
    <row r="1522" spans="1:29" ht="12.9" customHeight="1">
      <c r="A1522" s="272">
        <v>45847</v>
      </c>
      <c r="B1522" s="111" t="s">
        <v>383</v>
      </c>
      <c r="C1522" s="111" t="s">
        <v>4050</v>
      </c>
      <c r="D1522" s="275" t="s">
        <v>4051</v>
      </c>
      <c r="E1522" s="111"/>
      <c r="F1522" s="151"/>
      <c r="G1522" s="111"/>
      <c r="H1522" s="111">
        <v>1</v>
      </c>
      <c r="I1522" s="117">
        <v>23</v>
      </c>
      <c r="J1522" s="118"/>
      <c r="K1522" s="33"/>
      <c r="L1522" s="44">
        <f t="shared" si="472"/>
        <v>0</v>
      </c>
      <c r="M1522" s="33" t="str">
        <f t="shared" si="473"/>
        <v>45847Container q'ty</v>
      </c>
      <c r="N1522" s="33" t="str">
        <f t="shared" si="474"/>
        <v>45847bulk</v>
      </c>
      <c r="O1522" s="39">
        <v>240</v>
      </c>
      <c r="P1522" s="235" t="s">
        <v>201</v>
      </c>
      <c r="Q1522" s="168" t="s">
        <v>549</v>
      </c>
      <c r="R1522" s="169"/>
      <c r="S1522" s="39"/>
      <c r="T1522" s="119" t="s">
        <v>4049</v>
      </c>
      <c r="U1522" s="258"/>
      <c r="V1522" s="262"/>
      <c r="W1522" s="258">
        <f t="shared" si="475"/>
        <v>0</v>
      </c>
      <c r="X1522" s="45"/>
      <c r="Y1522" s="43"/>
      <c r="Z1522" s="43"/>
      <c r="AA1522" s="43"/>
      <c r="AB1522" s="43"/>
      <c r="AC1522" s="43"/>
    </row>
    <row r="1523" spans="1:29" ht="12.9" customHeight="1">
      <c r="A1523" s="272">
        <v>45847</v>
      </c>
      <c r="B1523" s="111" t="s">
        <v>383</v>
      </c>
      <c r="C1523" s="111" t="s">
        <v>4050</v>
      </c>
      <c r="D1523" s="275" t="s">
        <v>4051</v>
      </c>
      <c r="E1523" s="111"/>
      <c r="F1523" s="151"/>
      <c r="G1523" s="111"/>
      <c r="H1523" s="111">
        <v>1</v>
      </c>
      <c r="I1523" s="117">
        <v>80</v>
      </c>
      <c r="J1523" s="118"/>
      <c r="K1523" s="33"/>
      <c r="L1523" s="44">
        <f t="shared" si="472"/>
        <v>0</v>
      </c>
      <c r="M1523" s="33" t="str">
        <f t="shared" si="473"/>
        <v>45847Container q'ty</v>
      </c>
      <c r="N1523" s="33" t="str">
        <f t="shared" si="474"/>
        <v>45847bulk</v>
      </c>
      <c r="O1523" s="39">
        <v>240</v>
      </c>
      <c r="P1523" s="235" t="s">
        <v>201</v>
      </c>
      <c r="Q1523" s="168" t="s">
        <v>2089</v>
      </c>
      <c r="R1523" s="169"/>
      <c r="S1523" s="39"/>
      <c r="T1523" s="119" t="s">
        <v>4049</v>
      </c>
      <c r="U1523" s="258"/>
      <c r="V1523" s="262"/>
      <c r="W1523" s="258">
        <f t="shared" si="475"/>
        <v>0</v>
      </c>
      <c r="X1523" s="45"/>
      <c r="Y1523" s="43"/>
      <c r="Z1523" s="43"/>
      <c r="AA1523" s="43"/>
      <c r="AB1523" s="43"/>
      <c r="AC1523" s="43"/>
    </row>
    <row r="1524" spans="1:29" ht="12.9" customHeight="1">
      <c r="A1524" s="272">
        <v>45847</v>
      </c>
      <c r="B1524" s="111" t="s">
        <v>383</v>
      </c>
      <c r="C1524" s="111" t="s">
        <v>4073</v>
      </c>
      <c r="D1524" s="275" t="s">
        <v>4074</v>
      </c>
      <c r="E1524" s="111"/>
      <c r="F1524" s="111">
        <v>1</v>
      </c>
      <c r="G1524" s="111"/>
      <c r="H1524" s="111">
        <v>16</v>
      </c>
      <c r="I1524" s="117">
        <v>460</v>
      </c>
      <c r="J1524" s="118"/>
      <c r="K1524" s="33"/>
      <c r="L1524" s="44">
        <f t="shared" si="472"/>
        <v>1</v>
      </c>
      <c r="M1524" s="33" t="str">
        <f t="shared" si="473"/>
        <v>45847Container q'ty</v>
      </c>
      <c r="N1524" s="33" t="str">
        <f t="shared" si="474"/>
        <v>45847bulk</v>
      </c>
      <c r="O1524" s="39">
        <v>240</v>
      </c>
      <c r="P1524" s="235" t="s">
        <v>201</v>
      </c>
      <c r="Q1524" s="168" t="s">
        <v>1850</v>
      </c>
      <c r="R1524" s="169"/>
      <c r="S1524" s="39"/>
      <c r="T1524" s="119" t="s">
        <v>4072</v>
      </c>
      <c r="U1524" s="258">
        <v>3772</v>
      </c>
      <c r="V1524" s="262">
        <v>460</v>
      </c>
      <c r="W1524" s="258">
        <f t="shared" si="475"/>
        <v>8.1999999999999993</v>
      </c>
      <c r="X1524" s="45"/>
      <c r="Y1524" s="43"/>
      <c r="Z1524" s="43"/>
      <c r="AA1524" s="43"/>
      <c r="AB1524" s="43"/>
      <c r="AC1524" s="43"/>
    </row>
    <row r="1525" spans="1:29" ht="12.9" customHeight="1">
      <c r="A1525" s="272">
        <v>45847</v>
      </c>
      <c r="B1525" s="111" t="s">
        <v>2996</v>
      </c>
      <c r="C1525" s="111" t="s">
        <v>4070</v>
      </c>
      <c r="D1525" s="111" t="s">
        <v>4071</v>
      </c>
      <c r="E1525" s="111"/>
      <c r="F1525" s="111">
        <v>1</v>
      </c>
      <c r="G1525" s="111"/>
      <c r="H1525" s="111">
        <v>2</v>
      </c>
      <c r="I1525" s="116"/>
      <c r="J1525" s="118">
        <v>2</v>
      </c>
      <c r="K1525" s="33"/>
      <c r="L1525" s="44">
        <f t="shared" si="472"/>
        <v>1</v>
      </c>
      <c r="M1525" s="33" t="str">
        <f t="shared" si="473"/>
        <v>45847Container q'ty</v>
      </c>
      <c r="N1525" s="33" t="str">
        <f t="shared" si="474"/>
        <v xml:space="preserve">45847Pallet </v>
      </c>
      <c r="O1525" s="39">
        <v>10</v>
      </c>
      <c r="P1525" s="33" t="s">
        <v>202</v>
      </c>
      <c r="Q1525" s="168" t="s">
        <v>3000</v>
      </c>
      <c r="R1525" s="169"/>
      <c r="S1525" s="39"/>
      <c r="T1525" s="119" t="s">
        <v>4069</v>
      </c>
      <c r="U1525" s="258"/>
      <c r="V1525" s="262"/>
      <c r="W1525" s="258">
        <f t="shared" si="475"/>
        <v>0</v>
      </c>
      <c r="X1525" s="45"/>
      <c r="Y1525" s="43"/>
      <c r="Z1525" s="43"/>
      <c r="AA1525" s="43"/>
      <c r="AB1525" s="43"/>
      <c r="AC1525" s="43"/>
    </row>
    <row r="1526" spans="1:29" ht="12.9" customHeight="1">
      <c r="A1526" s="272">
        <v>45847</v>
      </c>
      <c r="B1526" s="111" t="s">
        <v>124</v>
      </c>
      <c r="C1526" s="111" t="s">
        <v>4014</v>
      </c>
      <c r="D1526" s="111" t="s">
        <v>4015</v>
      </c>
      <c r="E1526" s="111">
        <v>1</v>
      </c>
      <c r="F1526" s="111"/>
      <c r="G1526" s="111"/>
      <c r="H1526" s="111">
        <v>16</v>
      </c>
      <c r="I1526" s="116"/>
      <c r="J1526" s="116">
        <v>960</v>
      </c>
      <c r="K1526" s="33"/>
      <c r="L1526" s="44">
        <f t="shared" si="472"/>
        <v>1</v>
      </c>
      <c r="M1526" s="33" t="str">
        <f t="shared" si="473"/>
        <v>45847Container q'ty</v>
      </c>
      <c r="N1526" s="33" t="str">
        <f t="shared" si="474"/>
        <v xml:space="preserve">45847Pallet </v>
      </c>
      <c r="O1526" s="39">
        <v>40</v>
      </c>
      <c r="P1526" s="33" t="s">
        <v>202</v>
      </c>
      <c r="Q1526" s="168" t="s">
        <v>3984</v>
      </c>
      <c r="R1526" s="169"/>
      <c r="S1526" s="39"/>
      <c r="T1526" s="119" t="s">
        <v>3985</v>
      </c>
      <c r="U1526" s="258"/>
      <c r="V1526" s="262"/>
      <c r="W1526" s="258">
        <f t="shared" si="475"/>
        <v>0</v>
      </c>
      <c r="X1526" s="45" t="s">
        <v>556</v>
      </c>
      <c r="Y1526" s="43"/>
      <c r="Z1526" s="43"/>
      <c r="AA1526" s="43"/>
      <c r="AB1526" s="43"/>
      <c r="AC1526" s="43"/>
    </row>
    <row r="1527" spans="1:29" ht="12.9" customHeight="1">
      <c r="A1527" s="272">
        <v>45847</v>
      </c>
      <c r="B1527" s="111" t="s">
        <v>242</v>
      </c>
      <c r="C1527" s="111" t="s">
        <v>4068</v>
      </c>
      <c r="D1527" s="111"/>
      <c r="E1527" s="111"/>
      <c r="F1527" s="111"/>
      <c r="G1527" s="111">
        <v>1</v>
      </c>
      <c r="H1527" s="111">
        <v>5</v>
      </c>
      <c r="I1527" s="184"/>
      <c r="J1527" s="118">
        <v>5</v>
      </c>
      <c r="K1527" s="33"/>
      <c r="L1527" s="44">
        <f t="shared" si="472"/>
        <v>0</v>
      </c>
      <c r="M1527" s="33" t="str">
        <f t="shared" si="473"/>
        <v>45847Container q'ty</v>
      </c>
      <c r="N1527" s="33" t="str">
        <f t="shared" si="474"/>
        <v xml:space="preserve">45847Pallet </v>
      </c>
      <c r="O1527" s="39">
        <v>5</v>
      </c>
      <c r="P1527" s="33" t="s">
        <v>202</v>
      </c>
      <c r="Q1527" s="168" t="s">
        <v>731</v>
      </c>
      <c r="R1527" s="169"/>
      <c r="S1527" s="39"/>
      <c r="T1527" s="119" t="s">
        <v>4013</v>
      </c>
      <c r="U1527" s="258"/>
      <c r="V1527" s="262"/>
      <c r="W1527" s="258">
        <f t="shared" si="475"/>
        <v>0</v>
      </c>
      <c r="X1527" s="45" t="s">
        <v>3880</v>
      </c>
      <c r="Y1527" s="43"/>
      <c r="Z1527" s="43"/>
      <c r="AA1527" s="43"/>
      <c r="AB1527" s="43"/>
      <c r="AC1527" s="43"/>
    </row>
    <row r="1528" spans="1:29" ht="12.9" customHeight="1">
      <c r="A1528" s="272">
        <v>45847</v>
      </c>
      <c r="B1528" s="111" t="s">
        <v>151</v>
      </c>
      <c r="C1528" s="111" t="s">
        <v>3773</v>
      </c>
      <c r="D1528" s="111"/>
      <c r="E1528" s="111"/>
      <c r="F1528" s="111"/>
      <c r="G1528" s="111">
        <v>1</v>
      </c>
      <c r="H1528" s="111">
        <v>2</v>
      </c>
      <c r="I1528" s="116">
        <v>60</v>
      </c>
      <c r="J1528" s="118"/>
      <c r="K1528" s="33"/>
      <c r="L1528" s="44">
        <f t="shared" si="472"/>
        <v>0</v>
      </c>
      <c r="M1528" s="33" t="str">
        <f t="shared" si="473"/>
        <v>45847Container q'ty</v>
      </c>
      <c r="N1528" s="33" t="str">
        <f t="shared" si="474"/>
        <v xml:space="preserve">45847Pallet </v>
      </c>
      <c r="O1528" s="39">
        <v>5</v>
      </c>
      <c r="P1528" s="33" t="s">
        <v>202</v>
      </c>
      <c r="Q1528" s="168" t="s">
        <v>4063</v>
      </c>
      <c r="R1528" s="169"/>
      <c r="S1528" s="39"/>
      <c r="T1528" s="119" t="s">
        <v>4062</v>
      </c>
      <c r="U1528" s="258"/>
      <c r="V1528" s="262"/>
      <c r="W1528" s="258">
        <f t="shared" si="475"/>
        <v>0</v>
      </c>
      <c r="X1528" s="45" t="s">
        <v>4064</v>
      </c>
      <c r="Y1528" s="43"/>
      <c r="Z1528" s="43"/>
      <c r="AA1528" s="43"/>
      <c r="AB1528" s="43"/>
      <c r="AC1528" s="43"/>
    </row>
    <row r="1529" spans="1:29" ht="12.9" customHeight="1">
      <c r="A1529" s="272">
        <v>45847</v>
      </c>
      <c r="B1529" s="111" t="s">
        <v>662</v>
      </c>
      <c r="C1529" s="111" t="s">
        <v>3774</v>
      </c>
      <c r="D1529" s="111"/>
      <c r="E1529" s="111"/>
      <c r="F1529" s="111"/>
      <c r="G1529" s="111">
        <v>1</v>
      </c>
      <c r="H1529" s="111">
        <v>9</v>
      </c>
      <c r="I1529" s="116">
        <v>288</v>
      </c>
      <c r="J1529" s="118"/>
      <c r="K1529" s="33"/>
      <c r="L1529" s="44">
        <f t="shared" si="472"/>
        <v>0</v>
      </c>
      <c r="M1529" s="33" t="str">
        <f t="shared" si="473"/>
        <v>45847Container q'ty</v>
      </c>
      <c r="N1529" s="33" t="str">
        <f t="shared" si="474"/>
        <v xml:space="preserve">45847Pallet </v>
      </c>
      <c r="O1529" s="39"/>
      <c r="P1529" s="33" t="s">
        <v>202</v>
      </c>
      <c r="Q1529" s="168" t="s">
        <v>661</v>
      </c>
      <c r="R1529" s="169"/>
      <c r="S1529" s="39"/>
      <c r="T1529" s="119" t="s">
        <v>4052</v>
      </c>
      <c r="U1529" s="258"/>
      <c r="V1529" s="262"/>
      <c r="W1529" s="258">
        <f t="shared" si="475"/>
        <v>0</v>
      </c>
      <c r="X1529" s="45" t="s">
        <v>3907</v>
      </c>
      <c r="Y1529" s="43"/>
      <c r="Z1529" s="43"/>
      <c r="AA1529" s="43"/>
      <c r="AB1529" s="43"/>
      <c r="AC1529" s="43"/>
    </row>
    <row r="1530" spans="1:29" ht="12.9" customHeight="1">
      <c r="A1530" s="272">
        <v>45848</v>
      </c>
      <c r="B1530" s="111" t="s">
        <v>4198</v>
      </c>
      <c r="C1530" s="111" t="s">
        <v>3968</v>
      </c>
      <c r="D1530" s="111" t="s">
        <v>3940</v>
      </c>
      <c r="E1530" s="111">
        <v>1</v>
      </c>
      <c r="F1530" s="111"/>
      <c r="G1530" s="111"/>
      <c r="H1530" s="111">
        <v>24</v>
      </c>
      <c r="I1530" s="116">
        <v>1728</v>
      </c>
      <c r="J1530" s="118"/>
      <c r="K1530" s="33"/>
      <c r="L1530" s="44">
        <f t="shared" ref="L1530:L1536" si="476">SUM(E1530:F1530)</f>
        <v>1</v>
      </c>
      <c r="M1530" s="33" t="str">
        <f t="shared" ref="M1530:M1536" si="477">A1530&amp;$O$1</f>
        <v>45848Container q'ty</v>
      </c>
      <c r="N1530" s="33" t="str">
        <f t="shared" ref="N1530:N1536" si="478">A1530&amp;P1530</f>
        <v>45848bulk</v>
      </c>
      <c r="O1530" s="39">
        <v>210</v>
      </c>
      <c r="P1530" s="235" t="s">
        <v>201</v>
      </c>
      <c r="Q1530" s="168" t="s">
        <v>3942</v>
      </c>
      <c r="R1530" s="169"/>
      <c r="S1530" s="39"/>
      <c r="T1530" s="119" t="s">
        <v>3967</v>
      </c>
      <c r="U1530" s="258">
        <v>14227.2</v>
      </c>
      <c r="V1530" s="262">
        <v>1968</v>
      </c>
      <c r="W1530" s="258">
        <f t="shared" ref="W1530:W1536" si="479">IFERROR(U1530/V1530,0)</f>
        <v>7.229268292682927</v>
      </c>
      <c r="X1530" s="45"/>
      <c r="Y1530" s="43"/>
      <c r="Z1530" s="43"/>
      <c r="AA1530" s="43"/>
      <c r="AB1530" s="43"/>
      <c r="AC1530" s="43"/>
    </row>
    <row r="1531" spans="1:29" ht="12.9" customHeight="1">
      <c r="A1531" s="272">
        <v>45848</v>
      </c>
      <c r="B1531" s="111" t="s">
        <v>32</v>
      </c>
      <c r="C1531" s="111" t="s">
        <v>3968</v>
      </c>
      <c r="D1531" s="111" t="s">
        <v>3940</v>
      </c>
      <c r="E1531" s="298"/>
      <c r="F1531" s="111"/>
      <c r="G1531" s="111"/>
      <c r="H1531" s="111">
        <v>4</v>
      </c>
      <c r="I1531" s="116">
        <v>240</v>
      </c>
      <c r="J1531" s="118"/>
      <c r="K1531" s="33"/>
      <c r="L1531" s="44">
        <f t="shared" si="476"/>
        <v>0</v>
      </c>
      <c r="M1531" s="33" t="str">
        <f t="shared" si="477"/>
        <v>45848Container q'ty</v>
      </c>
      <c r="N1531" s="33" t="str">
        <f t="shared" si="478"/>
        <v>45848bulk</v>
      </c>
      <c r="O1531" s="39"/>
      <c r="P1531" s="235" t="s">
        <v>201</v>
      </c>
      <c r="Q1531" s="168" t="s">
        <v>3943</v>
      </c>
      <c r="R1531" s="169"/>
      <c r="S1531" s="39"/>
      <c r="T1531" s="119" t="s">
        <v>3946</v>
      </c>
      <c r="U1531" s="258"/>
      <c r="V1531" s="262"/>
      <c r="W1531" s="258">
        <f t="shared" si="479"/>
        <v>0</v>
      </c>
      <c r="X1531" s="45"/>
      <c r="Y1531" s="43"/>
      <c r="Z1531" s="43"/>
      <c r="AA1531" s="43"/>
      <c r="AB1531" s="43"/>
      <c r="AC1531" s="43"/>
    </row>
    <row r="1532" spans="1:29" ht="12.9" customHeight="1">
      <c r="A1532" s="272">
        <v>45848</v>
      </c>
      <c r="B1532" s="111" t="s">
        <v>244</v>
      </c>
      <c r="C1532" s="111" t="s">
        <v>3998</v>
      </c>
      <c r="D1532" s="111" t="s">
        <v>4011</v>
      </c>
      <c r="E1532" s="111"/>
      <c r="F1532" s="111">
        <v>1</v>
      </c>
      <c r="G1532" s="111"/>
      <c r="H1532" s="111">
        <v>5</v>
      </c>
      <c r="I1532" s="116">
        <v>480</v>
      </c>
      <c r="J1532" s="118"/>
      <c r="K1532" s="33"/>
      <c r="L1532" s="44">
        <f t="shared" si="476"/>
        <v>1</v>
      </c>
      <c r="M1532" s="33" t="str">
        <f t="shared" si="477"/>
        <v>45848Container q'ty</v>
      </c>
      <c r="N1532" s="33" t="str">
        <f t="shared" si="478"/>
        <v>45848bulk</v>
      </c>
      <c r="O1532" s="39">
        <v>160</v>
      </c>
      <c r="P1532" s="235" t="s">
        <v>201</v>
      </c>
      <c r="Q1532" s="168" t="s">
        <v>4020</v>
      </c>
      <c r="R1532" s="169"/>
      <c r="S1532" s="39"/>
      <c r="T1532" s="119" t="s">
        <v>3986</v>
      </c>
      <c r="U1532" s="258"/>
      <c r="V1532" s="262"/>
      <c r="W1532" s="258">
        <f t="shared" si="479"/>
        <v>0</v>
      </c>
      <c r="X1532" s="45"/>
      <c r="Y1532" s="43"/>
      <c r="Z1532" s="43"/>
      <c r="AA1532" s="43"/>
      <c r="AB1532" s="43"/>
      <c r="AC1532" s="43"/>
    </row>
    <row r="1533" spans="1:29" ht="12.9" customHeight="1">
      <c r="A1533" s="272">
        <v>45848</v>
      </c>
      <c r="B1533" s="111" t="s">
        <v>3324</v>
      </c>
      <c r="C1533" s="111" t="s">
        <v>3998</v>
      </c>
      <c r="D1533" s="111" t="s">
        <v>4011</v>
      </c>
      <c r="E1533" s="111"/>
      <c r="F1533" s="298"/>
      <c r="G1533" s="111"/>
      <c r="H1533" s="111">
        <v>2</v>
      </c>
      <c r="I1533" s="116">
        <v>210</v>
      </c>
      <c r="J1533" s="118"/>
      <c r="K1533" s="33"/>
      <c r="L1533" s="44">
        <f t="shared" si="476"/>
        <v>0</v>
      </c>
      <c r="M1533" s="33" t="str">
        <f t="shared" si="477"/>
        <v>45848Container q'ty</v>
      </c>
      <c r="N1533" s="33" t="str">
        <f t="shared" si="478"/>
        <v>45848bulk</v>
      </c>
      <c r="O1533" s="39"/>
      <c r="P1533" s="235" t="s">
        <v>201</v>
      </c>
      <c r="Q1533" s="168" t="s">
        <v>4021</v>
      </c>
      <c r="R1533" s="169"/>
      <c r="S1533" s="39"/>
      <c r="T1533" s="119" t="s">
        <v>3986</v>
      </c>
      <c r="U1533" s="258"/>
      <c r="V1533" s="262"/>
      <c r="W1533" s="258">
        <f t="shared" si="479"/>
        <v>0</v>
      </c>
      <c r="X1533" s="45"/>
      <c r="Y1533" s="43"/>
      <c r="Z1533" s="43"/>
      <c r="AA1533" s="43"/>
      <c r="AB1533" s="43"/>
      <c r="AC1533" s="43"/>
    </row>
    <row r="1534" spans="1:29" ht="12.9" customHeight="1">
      <c r="A1534" s="272">
        <v>45848</v>
      </c>
      <c r="B1534" s="111" t="s">
        <v>3324</v>
      </c>
      <c r="C1534" s="111" t="s">
        <v>3998</v>
      </c>
      <c r="D1534" s="111" t="s">
        <v>4011</v>
      </c>
      <c r="E1534" s="111"/>
      <c r="F1534" s="298"/>
      <c r="G1534" s="111"/>
      <c r="H1534" s="111">
        <v>10</v>
      </c>
      <c r="I1534" s="116">
        <v>850</v>
      </c>
      <c r="J1534" s="118"/>
      <c r="K1534" s="33"/>
      <c r="L1534" s="44">
        <f t="shared" si="476"/>
        <v>0</v>
      </c>
      <c r="M1534" s="33" t="str">
        <f t="shared" si="477"/>
        <v>45848Container q'ty</v>
      </c>
      <c r="N1534" s="33" t="str">
        <f t="shared" si="478"/>
        <v>45848bulk</v>
      </c>
      <c r="O1534" s="39"/>
      <c r="P1534" s="235" t="s">
        <v>201</v>
      </c>
      <c r="Q1534" s="168" t="s">
        <v>4022</v>
      </c>
      <c r="R1534" s="169"/>
      <c r="S1534" s="39"/>
      <c r="T1534" s="119" t="s">
        <v>3986</v>
      </c>
      <c r="U1534" s="258"/>
      <c r="V1534" s="262"/>
      <c r="W1534" s="258">
        <f t="shared" si="479"/>
        <v>0</v>
      </c>
      <c r="X1534" s="45"/>
      <c r="Y1534" s="43"/>
      <c r="Z1534" s="43"/>
      <c r="AA1534" s="43"/>
      <c r="AB1534" s="43"/>
      <c r="AC1534" s="43"/>
    </row>
    <row r="1535" spans="1:29" ht="12.9" customHeight="1">
      <c r="A1535" s="272">
        <v>45848</v>
      </c>
      <c r="B1535" s="111" t="s">
        <v>3324</v>
      </c>
      <c r="C1535" s="111" t="s">
        <v>3989</v>
      </c>
      <c r="D1535" s="111" t="s">
        <v>4002</v>
      </c>
      <c r="E1535" s="111"/>
      <c r="F1535" s="111">
        <v>1</v>
      </c>
      <c r="G1535" s="111"/>
      <c r="H1535" s="111">
        <v>19</v>
      </c>
      <c r="I1535" s="116">
        <v>1540</v>
      </c>
      <c r="J1535" s="118"/>
      <c r="K1535" s="33"/>
      <c r="L1535" s="44">
        <f t="shared" si="476"/>
        <v>1</v>
      </c>
      <c r="M1535" s="33" t="str">
        <f t="shared" si="477"/>
        <v>45848Container q'ty</v>
      </c>
      <c r="N1535" s="33" t="str">
        <f t="shared" si="478"/>
        <v>45848bulk</v>
      </c>
      <c r="O1535" s="39">
        <v>160</v>
      </c>
      <c r="P1535" s="235" t="s">
        <v>201</v>
      </c>
      <c r="Q1535" s="168" t="s">
        <v>4021</v>
      </c>
      <c r="R1535" s="169"/>
      <c r="S1535" s="39"/>
      <c r="T1535" s="119" t="s">
        <v>3986</v>
      </c>
      <c r="U1535" s="258"/>
      <c r="V1535" s="262"/>
      <c r="W1535" s="258">
        <f t="shared" si="479"/>
        <v>0</v>
      </c>
      <c r="X1535" s="45"/>
      <c r="Y1535" s="43"/>
      <c r="Z1535" s="43"/>
      <c r="AA1535" s="43"/>
      <c r="AB1535" s="43"/>
      <c r="AC1535" s="43"/>
    </row>
    <row r="1536" spans="1:29" ht="12.9" customHeight="1">
      <c r="A1536" s="272">
        <v>45848</v>
      </c>
      <c r="B1536" s="111" t="s">
        <v>3324</v>
      </c>
      <c r="C1536" s="111" t="s">
        <v>3994</v>
      </c>
      <c r="D1536" s="111" t="s">
        <v>4007</v>
      </c>
      <c r="E1536" s="111"/>
      <c r="F1536" s="111">
        <v>1</v>
      </c>
      <c r="G1536" s="111"/>
      <c r="H1536" s="111">
        <v>19</v>
      </c>
      <c r="I1536" s="116">
        <v>1540</v>
      </c>
      <c r="J1536" s="118"/>
      <c r="K1536" s="33"/>
      <c r="L1536" s="44">
        <f t="shared" si="476"/>
        <v>1</v>
      </c>
      <c r="M1536" s="33" t="str">
        <f t="shared" si="477"/>
        <v>45848Container q'ty</v>
      </c>
      <c r="N1536" s="33" t="str">
        <f t="shared" si="478"/>
        <v>45848bulk</v>
      </c>
      <c r="O1536" s="39">
        <v>160</v>
      </c>
      <c r="P1536" s="235" t="s">
        <v>201</v>
      </c>
      <c r="Q1536" s="168" t="s">
        <v>4021</v>
      </c>
      <c r="R1536" s="169"/>
      <c r="S1536" s="39"/>
      <c r="T1536" s="119" t="s">
        <v>3986</v>
      </c>
      <c r="U1536" s="258"/>
      <c r="V1536" s="262"/>
      <c r="W1536" s="258">
        <f t="shared" si="479"/>
        <v>0</v>
      </c>
      <c r="X1536" s="45"/>
      <c r="Y1536" s="43"/>
      <c r="Z1536" s="43"/>
      <c r="AA1536" s="43"/>
      <c r="AB1536" s="43"/>
      <c r="AC1536" s="43"/>
    </row>
    <row r="1537" spans="1:29" ht="12.9" customHeight="1">
      <c r="A1537" s="272">
        <v>45848</v>
      </c>
      <c r="B1537" s="111" t="s">
        <v>3324</v>
      </c>
      <c r="C1537" s="111" t="s">
        <v>3997</v>
      </c>
      <c r="D1537" s="111" t="s">
        <v>4010</v>
      </c>
      <c r="E1537" s="111"/>
      <c r="F1537" s="111">
        <v>1</v>
      </c>
      <c r="G1537" s="111"/>
      <c r="H1537" s="111">
        <v>18</v>
      </c>
      <c r="I1537" s="116">
        <v>1540</v>
      </c>
      <c r="J1537" s="118"/>
      <c r="K1537" s="33"/>
      <c r="L1537" s="44">
        <f t="shared" ref="L1537:L1550" si="480">SUM(E1537:F1537)</f>
        <v>1</v>
      </c>
      <c r="M1537" s="33" t="str">
        <f t="shared" ref="M1537:M1550" si="481">A1537&amp;$O$1</f>
        <v>45848Container q'ty</v>
      </c>
      <c r="N1537" s="33" t="str">
        <f t="shared" ref="N1537:N1550" si="482">A1537&amp;P1537</f>
        <v>45848bulk</v>
      </c>
      <c r="O1537" s="39">
        <v>160</v>
      </c>
      <c r="P1537" s="235" t="s">
        <v>201</v>
      </c>
      <c r="Q1537" s="168" t="s">
        <v>4021</v>
      </c>
      <c r="R1537" s="169"/>
      <c r="S1537" s="39"/>
      <c r="T1537" s="119" t="s">
        <v>3986</v>
      </c>
      <c r="U1537" s="258"/>
      <c r="V1537" s="262"/>
      <c r="W1537" s="258">
        <f t="shared" ref="W1537:W1543" si="483">IFERROR(U1537/V1537,0)</f>
        <v>0</v>
      </c>
      <c r="X1537" s="45"/>
      <c r="Y1537" s="43"/>
      <c r="Z1537" s="43"/>
      <c r="AA1537" s="43"/>
      <c r="AB1537" s="43"/>
      <c r="AC1537" s="43"/>
    </row>
    <row r="1538" spans="1:29" ht="12.9" customHeight="1">
      <c r="A1538" s="272">
        <v>45848</v>
      </c>
      <c r="B1538" s="111" t="s">
        <v>3324</v>
      </c>
      <c r="C1538" s="111" t="s">
        <v>3988</v>
      </c>
      <c r="D1538" s="111" t="s">
        <v>4001</v>
      </c>
      <c r="E1538" s="111"/>
      <c r="F1538" s="111">
        <v>1</v>
      </c>
      <c r="G1538" s="111"/>
      <c r="H1538" s="111">
        <v>21</v>
      </c>
      <c r="I1538" s="116">
        <v>1540</v>
      </c>
      <c r="J1538" s="118"/>
      <c r="K1538" s="33"/>
      <c r="L1538" s="44">
        <f t="shared" si="480"/>
        <v>1</v>
      </c>
      <c r="M1538" s="33" t="str">
        <f t="shared" si="481"/>
        <v>45848Container q'ty</v>
      </c>
      <c r="N1538" s="33" t="str">
        <f t="shared" si="482"/>
        <v>45848bulk</v>
      </c>
      <c r="O1538" s="39">
        <v>160</v>
      </c>
      <c r="P1538" s="235" t="s">
        <v>201</v>
      </c>
      <c r="Q1538" s="168" t="s">
        <v>4047</v>
      </c>
      <c r="R1538" s="169"/>
      <c r="S1538" s="39"/>
      <c r="T1538" s="119" t="s">
        <v>3986</v>
      </c>
      <c r="U1538" s="258"/>
      <c r="V1538" s="262"/>
      <c r="W1538" s="258">
        <f>IFERROR(U1538/V1538,0)</f>
        <v>0</v>
      </c>
      <c r="X1538" s="45"/>
      <c r="Y1538" s="43"/>
      <c r="Z1538" s="43"/>
      <c r="AA1538" s="43"/>
      <c r="AB1538" s="43"/>
      <c r="AC1538" s="43"/>
    </row>
    <row r="1539" spans="1:29" ht="12.9" customHeight="1">
      <c r="A1539" s="272">
        <v>45848</v>
      </c>
      <c r="B1539" s="111" t="s">
        <v>244</v>
      </c>
      <c r="C1539" s="111" t="s">
        <v>3987</v>
      </c>
      <c r="D1539" s="111" t="s">
        <v>4000</v>
      </c>
      <c r="E1539" s="111"/>
      <c r="F1539" s="111">
        <v>1</v>
      </c>
      <c r="G1539" s="111"/>
      <c r="H1539" s="111">
        <v>7</v>
      </c>
      <c r="I1539" s="116">
        <v>476</v>
      </c>
      <c r="J1539" s="118"/>
      <c r="K1539" s="33"/>
      <c r="L1539" s="44">
        <f t="shared" si="480"/>
        <v>1</v>
      </c>
      <c r="M1539" s="33" t="str">
        <f t="shared" si="481"/>
        <v>45848Container q'ty</v>
      </c>
      <c r="N1539" s="33" t="str">
        <f t="shared" si="482"/>
        <v>45848bulk</v>
      </c>
      <c r="O1539" s="39">
        <v>160</v>
      </c>
      <c r="P1539" s="235" t="s">
        <v>201</v>
      </c>
      <c r="Q1539" s="168" t="s">
        <v>4047</v>
      </c>
      <c r="R1539" s="169"/>
      <c r="S1539" s="39"/>
      <c r="T1539" s="119" t="s">
        <v>3986</v>
      </c>
      <c r="U1539" s="258"/>
      <c r="V1539" s="262"/>
      <c r="W1539" s="258">
        <f>IFERROR(U1539/V1539,0)</f>
        <v>0</v>
      </c>
      <c r="X1539" s="45"/>
      <c r="Y1539" s="43"/>
      <c r="Z1539" s="43"/>
      <c r="AA1539" s="43"/>
      <c r="AB1539" s="43"/>
      <c r="AC1539" s="43"/>
    </row>
    <row r="1540" spans="1:29" ht="12.9" customHeight="1">
      <c r="A1540" s="272">
        <v>45848</v>
      </c>
      <c r="B1540" s="111" t="s">
        <v>244</v>
      </c>
      <c r="C1540" s="111" t="s">
        <v>3987</v>
      </c>
      <c r="D1540" s="111" t="s">
        <v>4000</v>
      </c>
      <c r="E1540" s="111"/>
      <c r="F1540" s="298"/>
      <c r="G1540" s="111"/>
      <c r="H1540" s="111">
        <v>13</v>
      </c>
      <c r="I1540" s="116">
        <f>1540-476</f>
        <v>1064</v>
      </c>
      <c r="J1540" s="118"/>
      <c r="K1540" s="33"/>
      <c r="L1540" s="44">
        <f t="shared" si="480"/>
        <v>0</v>
      </c>
      <c r="M1540" s="33" t="str">
        <f t="shared" si="481"/>
        <v>45848Container q'ty</v>
      </c>
      <c r="N1540" s="33" t="str">
        <f t="shared" si="482"/>
        <v>45848bulk</v>
      </c>
      <c r="O1540" s="39"/>
      <c r="P1540" s="235" t="s">
        <v>201</v>
      </c>
      <c r="Q1540" s="168" t="s">
        <v>4048</v>
      </c>
      <c r="R1540" s="169"/>
      <c r="S1540" s="39"/>
      <c r="T1540" s="119" t="s">
        <v>3986</v>
      </c>
      <c r="U1540" s="258"/>
      <c r="V1540" s="262"/>
      <c r="W1540" s="258">
        <f>IFERROR(U1540/V1540,0)</f>
        <v>0</v>
      </c>
      <c r="X1540" s="45"/>
      <c r="Y1540" s="43"/>
      <c r="Z1540" s="43"/>
      <c r="AA1540" s="43"/>
      <c r="AB1540" s="43"/>
      <c r="AC1540" s="43"/>
    </row>
    <row r="1541" spans="1:29" ht="12.9" customHeight="1">
      <c r="A1541" s="272">
        <v>45848</v>
      </c>
      <c r="B1541" s="111" t="s">
        <v>3493</v>
      </c>
      <c r="C1541" s="111" t="s">
        <v>4041</v>
      </c>
      <c r="D1541" s="111" t="s">
        <v>4042</v>
      </c>
      <c r="E1541" s="111">
        <v>1</v>
      </c>
      <c r="F1541" s="111"/>
      <c r="G1541" s="111"/>
      <c r="H1541" s="111">
        <v>40</v>
      </c>
      <c r="I1541" s="116"/>
      <c r="J1541" s="118">
        <f>6+2+6+8+12+6</f>
        <v>40</v>
      </c>
      <c r="K1541" s="33"/>
      <c r="L1541" s="44">
        <f t="shared" si="480"/>
        <v>1</v>
      </c>
      <c r="M1541" s="33" t="str">
        <f t="shared" si="481"/>
        <v>45848Container q'ty</v>
      </c>
      <c r="N1541" s="33" t="str">
        <f t="shared" si="482"/>
        <v xml:space="preserve">45848Pallet </v>
      </c>
      <c r="O1541" s="39">
        <v>40</v>
      </c>
      <c r="P1541" s="33" t="s">
        <v>202</v>
      </c>
      <c r="Q1541" s="168" t="s">
        <v>410</v>
      </c>
      <c r="R1541" s="169"/>
      <c r="S1541" s="39"/>
      <c r="T1541" s="119" t="s">
        <v>4040</v>
      </c>
      <c r="U1541" s="258"/>
      <c r="V1541" s="262"/>
      <c r="W1541" s="258">
        <f t="shared" si="483"/>
        <v>0</v>
      </c>
      <c r="X1541" s="45" t="s">
        <v>4045</v>
      </c>
      <c r="Y1541" s="43"/>
      <c r="Z1541" s="43"/>
      <c r="AA1541" s="43"/>
      <c r="AB1541" s="43"/>
      <c r="AC1541" s="43"/>
    </row>
    <row r="1542" spans="1:29" ht="12.9" customHeight="1">
      <c r="A1542" s="272">
        <v>45848</v>
      </c>
      <c r="B1542" s="111" t="s">
        <v>3493</v>
      </c>
      <c r="C1542" s="111" t="s">
        <v>4043</v>
      </c>
      <c r="D1542" s="111" t="s">
        <v>4044</v>
      </c>
      <c r="E1542" s="111">
        <v>1</v>
      </c>
      <c r="F1542" s="111"/>
      <c r="G1542" s="111"/>
      <c r="H1542" s="111">
        <v>32</v>
      </c>
      <c r="I1542" s="116"/>
      <c r="J1542" s="118">
        <f>6+1+1+5+1+3+1+2+1+9+1+1</f>
        <v>32</v>
      </c>
      <c r="K1542" s="33"/>
      <c r="L1542" s="44">
        <f t="shared" si="480"/>
        <v>1</v>
      </c>
      <c r="M1542" s="33" t="str">
        <f t="shared" si="481"/>
        <v>45848Container q'ty</v>
      </c>
      <c r="N1542" s="33" t="str">
        <f t="shared" si="482"/>
        <v xml:space="preserve">45848Pallet </v>
      </c>
      <c r="O1542" s="39">
        <v>40</v>
      </c>
      <c r="P1542" s="33" t="s">
        <v>202</v>
      </c>
      <c r="Q1542" s="168" t="s">
        <v>410</v>
      </c>
      <c r="R1542" s="169"/>
      <c r="S1542" s="39"/>
      <c r="T1542" s="119" t="s">
        <v>4040</v>
      </c>
      <c r="U1542" s="258"/>
      <c r="V1542" s="262"/>
      <c r="W1542" s="258">
        <f t="shared" si="483"/>
        <v>0</v>
      </c>
      <c r="X1542" s="45" t="s">
        <v>4046</v>
      </c>
      <c r="Y1542" s="43"/>
      <c r="Z1542" s="43"/>
      <c r="AA1542" s="43"/>
      <c r="AB1542" s="43"/>
      <c r="AC1542" s="43"/>
    </row>
    <row r="1543" spans="1:29" ht="12.9" customHeight="1">
      <c r="A1543" s="272">
        <v>45848</v>
      </c>
      <c r="B1543" s="111" t="s">
        <v>124</v>
      </c>
      <c r="C1543" s="111" t="s">
        <v>4016</v>
      </c>
      <c r="D1543" s="111" t="s">
        <v>4017</v>
      </c>
      <c r="E1543" s="111">
        <v>1</v>
      </c>
      <c r="F1543" s="111"/>
      <c r="G1543" s="111"/>
      <c r="H1543" s="111">
        <v>16</v>
      </c>
      <c r="I1543" s="116"/>
      <c r="J1543" s="116">
        <v>960</v>
      </c>
      <c r="K1543" s="33"/>
      <c r="L1543" s="44">
        <f t="shared" si="480"/>
        <v>1</v>
      </c>
      <c r="M1543" s="33" t="str">
        <f t="shared" si="481"/>
        <v>45848Container q'ty</v>
      </c>
      <c r="N1543" s="33" t="str">
        <f t="shared" si="482"/>
        <v xml:space="preserve">45848Pallet </v>
      </c>
      <c r="O1543" s="39">
        <v>40</v>
      </c>
      <c r="P1543" s="33" t="s">
        <v>202</v>
      </c>
      <c r="Q1543" s="168" t="s">
        <v>3984</v>
      </c>
      <c r="R1543" s="169"/>
      <c r="S1543" s="39"/>
      <c r="T1543" s="119" t="s">
        <v>3985</v>
      </c>
      <c r="U1543" s="258"/>
      <c r="V1543" s="262"/>
      <c r="W1543" s="258">
        <f t="shared" si="483"/>
        <v>0</v>
      </c>
      <c r="X1543" s="45" t="s">
        <v>556</v>
      </c>
      <c r="Y1543" s="43"/>
      <c r="Z1543" s="43"/>
      <c r="AA1543" s="43"/>
      <c r="AB1543" s="43"/>
      <c r="AC1543" s="43"/>
    </row>
    <row r="1544" spans="1:29" ht="12.9" customHeight="1">
      <c r="A1544" s="272">
        <v>45848</v>
      </c>
      <c r="B1544" s="111" t="s">
        <v>220</v>
      </c>
      <c r="C1544" s="111" t="s">
        <v>4078</v>
      </c>
      <c r="D1544" s="190">
        <v>844783</v>
      </c>
      <c r="E1544" s="111"/>
      <c r="F1544" s="111">
        <v>1</v>
      </c>
      <c r="G1544" s="111"/>
      <c r="H1544" s="111">
        <v>0</v>
      </c>
      <c r="I1544" s="111"/>
      <c r="J1544" s="118">
        <v>401</v>
      </c>
      <c r="K1544" s="33"/>
      <c r="L1544" s="44">
        <f t="shared" si="480"/>
        <v>1</v>
      </c>
      <c r="M1544" s="33" t="str">
        <f t="shared" si="481"/>
        <v>45848Container q'ty</v>
      </c>
      <c r="N1544" s="33" t="str">
        <f t="shared" si="482"/>
        <v>45848bulk</v>
      </c>
      <c r="O1544" s="39">
        <v>40</v>
      </c>
      <c r="P1544" s="235" t="s">
        <v>201</v>
      </c>
      <c r="Q1544" s="168" t="s">
        <v>221</v>
      </c>
      <c r="R1544" s="169"/>
      <c r="S1544" s="39"/>
      <c r="T1544" s="119" t="s">
        <v>4077</v>
      </c>
      <c r="U1544" s="258">
        <v>3540</v>
      </c>
      <c r="V1544" s="262">
        <v>401</v>
      </c>
      <c r="W1544" s="258">
        <f t="shared" ref="W1544:W1550" si="484">IFERROR(U1544/V1544,0)</f>
        <v>8.8279301745635905</v>
      </c>
      <c r="X1544" s="45"/>
      <c r="Y1544" s="43"/>
      <c r="Z1544" s="43"/>
      <c r="AA1544" s="43"/>
      <c r="AB1544" s="43"/>
      <c r="AC1544" s="43"/>
    </row>
    <row r="1545" spans="1:29" ht="12.9" customHeight="1">
      <c r="A1545" s="272">
        <v>45849</v>
      </c>
      <c r="B1545" s="111" t="s">
        <v>32</v>
      </c>
      <c r="C1545" s="111" t="s">
        <v>3970</v>
      </c>
      <c r="D1545" s="111" t="s">
        <v>3941</v>
      </c>
      <c r="E1545" s="111">
        <v>1</v>
      </c>
      <c r="F1545" s="111"/>
      <c r="G1545" s="111"/>
      <c r="H1545" s="111">
        <v>7</v>
      </c>
      <c r="I1545" s="116">
        <v>504</v>
      </c>
      <c r="J1545" s="118"/>
      <c r="K1545" s="33"/>
      <c r="L1545" s="44">
        <f t="shared" si="480"/>
        <v>1</v>
      </c>
      <c r="M1545" s="33" t="str">
        <f t="shared" si="481"/>
        <v>45849Container q'ty</v>
      </c>
      <c r="N1545" s="33" t="str">
        <f t="shared" si="482"/>
        <v>45849bulk</v>
      </c>
      <c r="O1545" s="39">
        <v>210</v>
      </c>
      <c r="P1545" s="235" t="s">
        <v>201</v>
      </c>
      <c r="Q1545" s="168" t="s">
        <v>3942</v>
      </c>
      <c r="R1545" s="169"/>
      <c r="S1545" s="39"/>
      <c r="T1545" s="119" t="s">
        <v>3969</v>
      </c>
      <c r="U1545" s="258">
        <v>13910.4</v>
      </c>
      <c r="V1545" s="262">
        <v>2016</v>
      </c>
      <c r="W1545" s="258">
        <f t="shared" si="484"/>
        <v>6.8999999999999995</v>
      </c>
      <c r="X1545" s="45"/>
      <c r="Y1545" s="43"/>
      <c r="Z1545" s="43"/>
      <c r="AA1545" s="43"/>
      <c r="AB1545" s="43"/>
      <c r="AC1545" s="43"/>
    </row>
    <row r="1546" spans="1:29" ht="12.9" customHeight="1">
      <c r="A1546" s="272">
        <v>45849</v>
      </c>
      <c r="B1546" s="111" t="s">
        <v>32</v>
      </c>
      <c r="C1546" s="111" t="s">
        <v>3970</v>
      </c>
      <c r="D1546" s="111" t="s">
        <v>3941</v>
      </c>
      <c r="E1546" s="298"/>
      <c r="F1546" s="111"/>
      <c r="G1546" s="111"/>
      <c r="H1546" s="111">
        <v>14</v>
      </c>
      <c r="I1546" s="116">
        <v>1008</v>
      </c>
      <c r="J1546" s="118"/>
      <c r="K1546" s="33"/>
      <c r="L1546" s="44">
        <f t="shared" si="480"/>
        <v>0</v>
      </c>
      <c r="M1546" s="33" t="str">
        <f t="shared" si="481"/>
        <v>45849Container q'ty</v>
      </c>
      <c r="N1546" s="33" t="str">
        <f t="shared" si="482"/>
        <v>45849bulk</v>
      </c>
      <c r="O1546" s="39"/>
      <c r="P1546" s="235" t="s">
        <v>201</v>
      </c>
      <c r="Q1546" s="168" t="s">
        <v>3944</v>
      </c>
      <c r="R1546" s="169"/>
      <c r="S1546" s="39"/>
      <c r="T1546" s="119" t="s">
        <v>3947</v>
      </c>
      <c r="U1546" s="258"/>
      <c r="V1546" s="262"/>
      <c r="W1546" s="258">
        <f t="shared" si="484"/>
        <v>0</v>
      </c>
      <c r="X1546" s="45"/>
      <c r="Y1546" s="43"/>
      <c r="Z1546" s="43"/>
      <c r="AA1546" s="43"/>
      <c r="AB1546" s="43"/>
      <c r="AC1546" s="43"/>
    </row>
    <row r="1547" spans="1:29" ht="12.9" customHeight="1">
      <c r="A1547" s="272">
        <v>45849</v>
      </c>
      <c r="B1547" s="111" t="s">
        <v>32</v>
      </c>
      <c r="C1547" s="111" t="s">
        <v>3970</v>
      </c>
      <c r="D1547" s="111" t="s">
        <v>3941</v>
      </c>
      <c r="E1547" s="298"/>
      <c r="F1547" s="111"/>
      <c r="G1547" s="111"/>
      <c r="H1547" s="111">
        <v>7</v>
      </c>
      <c r="I1547" s="116">
        <v>504</v>
      </c>
      <c r="J1547" s="118"/>
      <c r="K1547" s="33"/>
      <c r="L1547" s="44">
        <f t="shared" si="480"/>
        <v>0</v>
      </c>
      <c r="M1547" s="33" t="str">
        <f t="shared" si="481"/>
        <v>45849Container q'ty</v>
      </c>
      <c r="N1547" s="33" t="str">
        <f t="shared" si="482"/>
        <v>45849bulk</v>
      </c>
      <c r="O1547" s="39"/>
      <c r="P1547" s="235" t="s">
        <v>201</v>
      </c>
      <c r="Q1547" s="168" t="s">
        <v>3945</v>
      </c>
      <c r="R1547" s="169"/>
      <c r="S1547" s="39"/>
      <c r="T1547" s="119" t="s">
        <v>3947</v>
      </c>
      <c r="U1547" s="258"/>
      <c r="V1547" s="262"/>
      <c r="W1547" s="258">
        <f t="shared" si="484"/>
        <v>0</v>
      </c>
      <c r="X1547" s="45"/>
      <c r="Y1547" s="43"/>
      <c r="Z1547" s="43"/>
      <c r="AA1547" s="43"/>
      <c r="AB1547" s="43"/>
      <c r="AC1547" s="43"/>
    </row>
    <row r="1548" spans="1:29" ht="12.9" customHeight="1">
      <c r="A1548" s="272">
        <v>45849</v>
      </c>
      <c r="B1548" s="111" t="s">
        <v>32</v>
      </c>
      <c r="C1548" s="111" t="s">
        <v>4079</v>
      </c>
      <c r="D1548" s="111" t="s">
        <v>3948</v>
      </c>
      <c r="E1548" s="111">
        <v>1</v>
      </c>
      <c r="F1548" s="111"/>
      <c r="G1548" s="111"/>
      <c r="H1548" s="111">
        <v>8</v>
      </c>
      <c r="I1548" s="111">
        <v>8</v>
      </c>
      <c r="J1548" s="118"/>
      <c r="K1548" s="33"/>
      <c r="L1548" s="44">
        <f t="shared" si="480"/>
        <v>1</v>
      </c>
      <c r="M1548" s="33" t="str">
        <f t="shared" si="481"/>
        <v>45849Container q'ty</v>
      </c>
      <c r="N1548" s="33" t="str">
        <f t="shared" si="482"/>
        <v xml:space="preserve">45849Pallet </v>
      </c>
      <c r="O1548" s="39"/>
      <c r="P1548" s="33" t="s">
        <v>202</v>
      </c>
      <c r="Q1548" s="168" t="s">
        <v>3952</v>
      </c>
      <c r="R1548" s="169"/>
      <c r="S1548" s="39"/>
      <c r="T1548" s="119" t="s">
        <v>4055</v>
      </c>
      <c r="U1548" s="258"/>
      <c r="V1548" s="262"/>
      <c r="W1548" s="258">
        <f t="shared" si="484"/>
        <v>0</v>
      </c>
      <c r="X1548" s="45"/>
      <c r="Y1548" s="43"/>
      <c r="Z1548" s="43"/>
      <c r="AA1548" s="43"/>
      <c r="AB1548" s="43"/>
      <c r="AC1548" s="43"/>
    </row>
    <row r="1549" spans="1:29" ht="12.9" customHeight="1">
      <c r="A1549" s="272">
        <v>45849</v>
      </c>
      <c r="B1549" s="111" t="s">
        <v>32</v>
      </c>
      <c r="C1549" s="111" t="s">
        <v>4079</v>
      </c>
      <c r="D1549" s="111" t="s">
        <v>3948</v>
      </c>
      <c r="E1549" s="298"/>
      <c r="F1549" s="111"/>
      <c r="G1549" s="111"/>
      <c r="H1549" s="111">
        <v>2</v>
      </c>
      <c r="I1549" s="111">
        <v>2</v>
      </c>
      <c r="J1549" s="118"/>
      <c r="K1549" s="33"/>
      <c r="L1549" s="44">
        <f t="shared" si="480"/>
        <v>0</v>
      </c>
      <c r="M1549" s="33" t="str">
        <f t="shared" si="481"/>
        <v>45849Container q'ty</v>
      </c>
      <c r="N1549" s="33" t="str">
        <f t="shared" si="482"/>
        <v xml:space="preserve">45849Pallet </v>
      </c>
      <c r="O1549" s="39"/>
      <c r="P1549" s="33" t="s">
        <v>202</v>
      </c>
      <c r="Q1549" s="168" t="s">
        <v>3953</v>
      </c>
      <c r="R1549" s="169"/>
      <c r="S1549" s="39"/>
      <c r="T1549" s="119" t="s">
        <v>4055</v>
      </c>
      <c r="U1549" s="258"/>
      <c r="V1549" s="262"/>
      <c r="W1549" s="258">
        <f t="shared" si="484"/>
        <v>0</v>
      </c>
      <c r="X1549" s="45"/>
      <c r="Y1549" s="43"/>
      <c r="Z1549" s="43"/>
      <c r="AA1549" s="43"/>
      <c r="AB1549" s="43"/>
      <c r="AC1549" s="43"/>
    </row>
    <row r="1550" spans="1:29" ht="12.9" customHeight="1">
      <c r="A1550" s="272">
        <v>45849</v>
      </c>
      <c r="B1550" s="111" t="s">
        <v>32</v>
      </c>
      <c r="C1550" s="111" t="s">
        <v>4079</v>
      </c>
      <c r="D1550" s="111" t="s">
        <v>3949</v>
      </c>
      <c r="E1550" s="298"/>
      <c r="F1550" s="111"/>
      <c r="G1550" s="111"/>
      <c r="H1550" s="111">
        <v>10</v>
      </c>
      <c r="I1550" s="111">
        <v>10</v>
      </c>
      <c r="J1550" s="118"/>
      <c r="K1550" s="33"/>
      <c r="L1550" s="44">
        <f t="shared" si="480"/>
        <v>0</v>
      </c>
      <c r="M1550" s="33" t="str">
        <f t="shared" si="481"/>
        <v>45849Container q'ty</v>
      </c>
      <c r="N1550" s="33" t="str">
        <f t="shared" si="482"/>
        <v xml:space="preserve">45849Pallet </v>
      </c>
      <c r="O1550" s="39"/>
      <c r="P1550" s="33" t="s">
        <v>202</v>
      </c>
      <c r="Q1550" s="168" t="s">
        <v>3954</v>
      </c>
      <c r="R1550" s="169"/>
      <c r="S1550" s="39"/>
      <c r="T1550" s="119" t="s">
        <v>4055</v>
      </c>
      <c r="U1550" s="258"/>
      <c r="V1550" s="262"/>
      <c r="W1550" s="258">
        <f t="shared" si="484"/>
        <v>0</v>
      </c>
      <c r="X1550" s="45"/>
      <c r="Y1550" s="43"/>
      <c r="Z1550" s="43"/>
      <c r="AA1550" s="43"/>
      <c r="AB1550" s="43"/>
      <c r="AC1550" s="43"/>
    </row>
    <row r="1551" spans="1:29" ht="12.9" customHeight="1">
      <c r="A1551" s="272">
        <v>45849</v>
      </c>
      <c r="B1551" s="111" t="s">
        <v>151</v>
      </c>
      <c r="C1551" s="111" t="s">
        <v>4080</v>
      </c>
      <c r="D1551" s="111" t="s">
        <v>4081</v>
      </c>
      <c r="E1551" s="111"/>
      <c r="F1551" s="111">
        <v>1</v>
      </c>
      <c r="G1551" s="111"/>
      <c r="H1551" s="111">
        <v>17</v>
      </c>
      <c r="I1551" s="116">
        <v>1175</v>
      </c>
      <c r="J1551" s="118"/>
      <c r="K1551" s="33"/>
      <c r="L1551" s="44">
        <f t="shared" ref="L1551:L1556" si="485">SUM(E1551:F1551)</f>
        <v>1</v>
      </c>
      <c r="M1551" s="33" t="str">
        <f t="shared" ref="M1551:M1556" si="486">A1551&amp;$O$1</f>
        <v>45849Container q'ty</v>
      </c>
      <c r="N1551" s="33" t="str">
        <f t="shared" ref="N1551:N1556" si="487">A1551&amp;P1551</f>
        <v>45849bulk</v>
      </c>
      <c r="O1551" s="39">
        <v>180</v>
      </c>
      <c r="P1551" s="235" t="s">
        <v>201</v>
      </c>
      <c r="Q1551" s="168" t="s">
        <v>1917</v>
      </c>
      <c r="R1551" s="169"/>
      <c r="S1551" s="39"/>
      <c r="T1551" s="119" t="s">
        <v>3831</v>
      </c>
      <c r="U1551" s="258">
        <v>19975</v>
      </c>
      <c r="V1551" s="262">
        <v>1175</v>
      </c>
      <c r="W1551" s="258">
        <f t="shared" ref="W1551:W1556" si="488">IFERROR(U1551/V1551,0)</f>
        <v>17</v>
      </c>
      <c r="X1551" s="45" t="s">
        <v>3832</v>
      </c>
      <c r="Y1551" s="43" t="s">
        <v>1945</v>
      </c>
      <c r="Z1551" s="43"/>
      <c r="AA1551" s="43"/>
      <c r="AB1551" s="43"/>
      <c r="AC1551" s="43"/>
    </row>
    <row r="1552" spans="1:29" ht="12.9" customHeight="1">
      <c r="A1552" s="272">
        <v>45849</v>
      </c>
      <c r="B1552" s="111" t="s">
        <v>3497</v>
      </c>
      <c r="C1552" s="111" t="s">
        <v>3980</v>
      </c>
      <c r="D1552" s="111" t="s">
        <v>3981</v>
      </c>
      <c r="E1552" s="111"/>
      <c r="F1552" s="111">
        <v>1</v>
      </c>
      <c r="G1552" s="111"/>
      <c r="H1552" s="111">
        <v>18</v>
      </c>
      <c r="I1552" s="111">
        <v>18</v>
      </c>
      <c r="J1552" s="118"/>
      <c r="K1552" s="33"/>
      <c r="L1552" s="44">
        <f t="shared" si="485"/>
        <v>1</v>
      </c>
      <c r="M1552" s="33" t="str">
        <f t="shared" si="486"/>
        <v>45849Container q'ty</v>
      </c>
      <c r="N1552" s="33" t="str">
        <f t="shared" si="487"/>
        <v xml:space="preserve">45849Pallet </v>
      </c>
      <c r="O1552" s="39">
        <v>20</v>
      </c>
      <c r="P1552" s="33" t="s">
        <v>202</v>
      </c>
      <c r="Q1552" s="168" t="s">
        <v>831</v>
      </c>
      <c r="R1552" s="169"/>
      <c r="S1552" s="39"/>
      <c r="T1552" s="119" t="s">
        <v>3979</v>
      </c>
      <c r="U1552" s="258"/>
      <c r="V1552" s="262"/>
      <c r="W1552" s="258">
        <f t="shared" si="488"/>
        <v>0</v>
      </c>
      <c r="X1552" s="45" t="s">
        <v>933</v>
      </c>
      <c r="Y1552" s="43"/>
      <c r="Z1552" s="43"/>
      <c r="AA1552" s="43"/>
      <c r="AB1552" s="43"/>
      <c r="AC1552" s="43"/>
    </row>
    <row r="1553" spans="1:29" ht="12.9" customHeight="1">
      <c r="A1553" s="272">
        <v>45849</v>
      </c>
      <c r="B1553" s="111" t="s">
        <v>3497</v>
      </c>
      <c r="C1553" s="111" t="s">
        <v>3980</v>
      </c>
      <c r="D1553" s="111" t="s">
        <v>3981</v>
      </c>
      <c r="E1553" s="111"/>
      <c r="F1553" s="151"/>
      <c r="G1553" s="111"/>
      <c r="H1553" s="111">
        <v>0</v>
      </c>
      <c r="I1553" s="111">
        <v>4</v>
      </c>
      <c r="J1553" s="118"/>
      <c r="K1553" s="33"/>
      <c r="L1553" s="44">
        <f t="shared" si="485"/>
        <v>0</v>
      </c>
      <c r="M1553" s="33" t="str">
        <f t="shared" si="486"/>
        <v>45849Container q'ty</v>
      </c>
      <c r="N1553" s="33" t="str">
        <f t="shared" si="487"/>
        <v xml:space="preserve">45849Pallet </v>
      </c>
      <c r="O1553" s="39"/>
      <c r="P1553" s="33" t="s">
        <v>202</v>
      </c>
      <c r="Q1553" s="168" t="s">
        <v>1264</v>
      </c>
      <c r="R1553" s="169"/>
      <c r="S1553" s="39"/>
      <c r="T1553" s="119" t="s">
        <v>3979</v>
      </c>
      <c r="U1553" s="258"/>
      <c r="V1553" s="262"/>
      <c r="W1553" s="258">
        <f t="shared" si="488"/>
        <v>0</v>
      </c>
      <c r="X1553" s="45" t="s">
        <v>2506</v>
      </c>
      <c r="Y1553" s="43"/>
      <c r="Z1553" s="43"/>
      <c r="AA1553" s="43"/>
      <c r="AB1553" s="43"/>
      <c r="AC1553" s="43"/>
    </row>
    <row r="1554" spans="1:29" ht="12.9" customHeight="1">
      <c r="A1554" s="272">
        <v>45849</v>
      </c>
      <c r="B1554" s="111" t="s">
        <v>3497</v>
      </c>
      <c r="C1554" s="111" t="s">
        <v>3982</v>
      </c>
      <c r="D1554" s="111" t="s">
        <v>3983</v>
      </c>
      <c r="E1554" s="111"/>
      <c r="F1554" s="111">
        <v>1</v>
      </c>
      <c r="G1554" s="111"/>
      <c r="H1554" s="111">
        <v>18</v>
      </c>
      <c r="I1554" s="111">
        <v>18</v>
      </c>
      <c r="J1554" s="118"/>
      <c r="K1554" s="33"/>
      <c r="L1554" s="44">
        <f t="shared" si="485"/>
        <v>1</v>
      </c>
      <c r="M1554" s="33" t="str">
        <f t="shared" si="486"/>
        <v>45849Container q'ty</v>
      </c>
      <c r="N1554" s="33" t="str">
        <f t="shared" si="487"/>
        <v xml:space="preserve">45849Pallet </v>
      </c>
      <c r="O1554" s="39">
        <v>20</v>
      </c>
      <c r="P1554" s="33" t="s">
        <v>202</v>
      </c>
      <c r="Q1554" s="168" t="s">
        <v>1113</v>
      </c>
      <c r="R1554" s="169"/>
      <c r="S1554" s="39"/>
      <c r="T1554" s="119" t="s">
        <v>3979</v>
      </c>
      <c r="U1554" s="258"/>
      <c r="V1554" s="262"/>
      <c r="W1554" s="258">
        <f t="shared" si="488"/>
        <v>0</v>
      </c>
      <c r="X1554" s="45" t="s">
        <v>4075</v>
      </c>
      <c r="Y1554" s="43"/>
      <c r="Z1554" s="43"/>
      <c r="AA1554" s="43"/>
      <c r="AB1554" s="43"/>
      <c r="AC1554" s="43"/>
    </row>
    <row r="1555" spans="1:29" ht="12.9" customHeight="1">
      <c r="A1555" s="272">
        <v>45849</v>
      </c>
      <c r="B1555" s="111" t="s">
        <v>3497</v>
      </c>
      <c r="C1555" s="111" t="s">
        <v>3982</v>
      </c>
      <c r="D1555" s="111" t="s">
        <v>3983</v>
      </c>
      <c r="E1555" s="111"/>
      <c r="F1555" s="151"/>
      <c r="G1555" s="111"/>
      <c r="H1555" s="111">
        <v>0</v>
      </c>
      <c r="I1555" s="111">
        <v>4</v>
      </c>
      <c r="J1555" s="118"/>
      <c r="K1555" s="33"/>
      <c r="L1555" s="44">
        <f t="shared" si="485"/>
        <v>0</v>
      </c>
      <c r="M1555" s="33" t="str">
        <f t="shared" si="486"/>
        <v>45849Container q'ty</v>
      </c>
      <c r="N1555" s="33" t="str">
        <f t="shared" si="487"/>
        <v xml:space="preserve">45849Pallet </v>
      </c>
      <c r="O1555" s="39"/>
      <c r="P1555" s="33" t="s">
        <v>202</v>
      </c>
      <c r="Q1555" s="168" t="s">
        <v>1204</v>
      </c>
      <c r="R1555" s="169"/>
      <c r="S1555" s="39"/>
      <c r="T1555" s="119" t="s">
        <v>3979</v>
      </c>
      <c r="U1555" s="258"/>
      <c r="V1555" s="262"/>
      <c r="W1555" s="258">
        <f t="shared" si="488"/>
        <v>0</v>
      </c>
      <c r="X1555" s="45"/>
      <c r="Y1555" s="43"/>
      <c r="Z1555" s="43"/>
      <c r="AA1555" s="43"/>
      <c r="AB1555" s="43"/>
      <c r="AC1555" s="43"/>
    </row>
    <row r="1556" spans="1:29" ht="12.9" customHeight="1">
      <c r="A1556" s="272">
        <v>45849</v>
      </c>
      <c r="B1556" s="111" t="s">
        <v>4172</v>
      </c>
      <c r="C1556" s="111" t="s">
        <v>4018</v>
      </c>
      <c r="D1556" s="111" t="s">
        <v>4019</v>
      </c>
      <c r="E1556" s="111">
        <v>1</v>
      </c>
      <c r="F1556" s="111"/>
      <c r="G1556" s="111"/>
      <c r="H1556" s="111">
        <v>16</v>
      </c>
      <c r="I1556" s="116"/>
      <c r="J1556" s="116">
        <v>960</v>
      </c>
      <c r="K1556" s="33"/>
      <c r="L1556" s="44">
        <f t="shared" si="485"/>
        <v>1</v>
      </c>
      <c r="M1556" s="33" t="str">
        <f t="shared" si="486"/>
        <v>45849Container q'ty</v>
      </c>
      <c r="N1556" s="33" t="str">
        <f t="shared" si="487"/>
        <v xml:space="preserve">45849Pallet </v>
      </c>
      <c r="O1556" s="39">
        <v>40</v>
      </c>
      <c r="P1556" s="33" t="s">
        <v>202</v>
      </c>
      <c r="Q1556" s="168" t="s">
        <v>3984</v>
      </c>
      <c r="R1556" s="169"/>
      <c r="S1556" s="39"/>
      <c r="T1556" s="119" t="s">
        <v>3985</v>
      </c>
      <c r="U1556" s="258"/>
      <c r="V1556" s="262"/>
      <c r="W1556" s="258">
        <f t="shared" si="488"/>
        <v>0</v>
      </c>
      <c r="X1556" s="45" t="s">
        <v>556</v>
      </c>
      <c r="Y1556" s="43"/>
      <c r="Z1556" s="43"/>
      <c r="AA1556" s="43"/>
      <c r="AB1556" s="43"/>
      <c r="AC1556" s="43"/>
    </row>
    <row r="1557" spans="1:29" ht="12.9" customHeight="1">
      <c r="A1557" s="272">
        <v>45852</v>
      </c>
      <c r="B1557" s="111" t="s">
        <v>32</v>
      </c>
      <c r="C1557" s="111" t="s">
        <v>4082</v>
      </c>
      <c r="D1557" s="111" t="s">
        <v>3950</v>
      </c>
      <c r="E1557" s="111">
        <v>1</v>
      </c>
      <c r="F1557" s="111"/>
      <c r="G1557" s="111"/>
      <c r="H1557" s="111">
        <v>10</v>
      </c>
      <c r="I1557" s="111">
        <v>10</v>
      </c>
      <c r="J1557" s="118"/>
      <c r="K1557" s="33"/>
      <c r="L1557" s="44">
        <f t="shared" ref="L1557:L1562" si="489">SUM(E1557:F1557)</f>
        <v>1</v>
      </c>
      <c r="M1557" s="33" t="str">
        <f t="shared" ref="M1557:M1562" si="490">A1557&amp;$O$1</f>
        <v>45852Container q'ty</v>
      </c>
      <c r="N1557" s="33" t="str">
        <f t="shared" ref="N1557:N1562" si="491">A1557&amp;P1557</f>
        <v xml:space="preserve">45852Pallet </v>
      </c>
      <c r="O1557" s="39">
        <v>40</v>
      </c>
      <c r="P1557" s="33" t="s">
        <v>202</v>
      </c>
      <c r="Q1557" s="168" t="s">
        <v>3955</v>
      </c>
      <c r="R1557" s="169"/>
      <c r="S1557" s="39"/>
      <c r="T1557" s="119" t="s">
        <v>4056</v>
      </c>
      <c r="U1557" s="258"/>
      <c r="V1557" s="262"/>
      <c r="W1557" s="258">
        <f t="shared" ref="W1557:W1562" si="492">IFERROR(U1557/V1557,0)</f>
        <v>0</v>
      </c>
      <c r="X1557" s="45"/>
      <c r="Y1557" s="43"/>
      <c r="Z1557" s="43"/>
      <c r="AA1557" s="43"/>
      <c r="AB1557" s="43"/>
      <c r="AC1557" s="43"/>
    </row>
    <row r="1558" spans="1:29" ht="12.9" customHeight="1">
      <c r="A1558" s="272">
        <v>45852</v>
      </c>
      <c r="B1558" s="111" t="s">
        <v>32</v>
      </c>
      <c r="C1558" s="111" t="s">
        <v>4082</v>
      </c>
      <c r="D1558" s="111" t="s">
        <v>3951</v>
      </c>
      <c r="E1558" s="298"/>
      <c r="F1558" s="111"/>
      <c r="G1558" s="111"/>
      <c r="H1558" s="111">
        <v>10</v>
      </c>
      <c r="I1558" s="111">
        <v>10</v>
      </c>
      <c r="J1558" s="118"/>
      <c r="K1558" s="33"/>
      <c r="L1558" s="44">
        <f t="shared" si="489"/>
        <v>0</v>
      </c>
      <c r="M1558" s="33" t="str">
        <f t="shared" si="490"/>
        <v>45852Container q'ty</v>
      </c>
      <c r="N1558" s="33" t="str">
        <f t="shared" si="491"/>
        <v xml:space="preserve">45852Pallet </v>
      </c>
      <c r="O1558" s="39"/>
      <c r="P1558" s="33" t="s">
        <v>202</v>
      </c>
      <c r="Q1558" s="168" t="s">
        <v>3955</v>
      </c>
      <c r="R1558" s="169"/>
      <c r="S1558" s="39"/>
      <c r="T1558" s="119" t="s">
        <v>4056</v>
      </c>
      <c r="U1558" s="258"/>
      <c r="V1558" s="262"/>
      <c r="W1558" s="258">
        <f t="shared" si="492"/>
        <v>0</v>
      </c>
      <c r="X1558" s="45"/>
      <c r="Y1558" s="43"/>
      <c r="Z1558" s="43"/>
      <c r="AA1558" s="43"/>
      <c r="AB1558" s="43"/>
      <c r="AC1558" s="43"/>
    </row>
    <row r="1559" spans="1:29" ht="12.9" customHeight="1">
      <c r="A1559" s="272">
        <v>45852</v>
      </c>
      <c r="B1559" s="111" t="s">
        <v>32</v>
      </c>
      <c r="C1559" s="111" t="s">
        <v>4164</v>
      </c>
      <c r="D1559" s="111" t="s">
        <v>4160</v>
      </c>
      <c r="E1559" s="111"/>
      <c r="F1559" s="111">
        <v>1</v>
      </c>
      <c r="G1559" s="111"/>
      <c r="H1559" s="111">
        <v>1</v>
      </c>
      <c r="I1559" s="116">
        <v>1</v>
      </c>
      <c r="J1559" s="118"/>
      <c r="K1559" s="33"/>
      <c r="L1559" s="44">
        <f t="shared" si="489"/>
        <v>1</v>
      </c>
      <c r="M1559" s="33" t="str">
        <f t="shared" si="490"/>
        <v>45852Container q'ty</v>
      </c>
      <c r="N1559" s="33" t="str">
        <f t="shared" si="491"/>
        <v xml:space="preserve">45852Pallet </v>
      </c>
      <c r="O1559" s="39">
        <v>20</v>
      </c>
      <c r="P1559" s="33" t="s">
        <v>202</v>
      </c>
      <c r="Q1559" s="168" t="s">
        <v>4161</v>
      </c>
      <c r="R1559" s="169"/>
      <c r="S1559" s="39"/>
      <c r="T1559" s="119" t="s">
        <v>4163</v>
      </c>
      <c r="U1559" s="258"/>
      <c r="V1559" s="262"/>
      <c r="W1559" s="258">
        <f t="shared" si="492"/>
        <v>0</v>
      </c>
      <c r="X1559" s="45"/>
      <c r="Y1559" s="43"/>
      <c r="Z1559" s="43"/>
      <c r="AA1559" s="43"/>
      <c r="AB1559" s="43"/>
      <c r="AC1559" s="43"/>
    </row>
    <row r="1560" spans="1:29" ht="12.9" customHeight="1">
      <c r="A1560" s="272">
        <v>45852</v>
      </c>
      <c r="B1560" s="111" t="s">
        <v>32</v>
      </c>
      <c r="C1560" s="111" t="s">
        <v>4164</v>
      </c>
      <c r="D1560" s="111" t="s">
        <v>4160</v>
      </c>
      <c r="E1560" s="111"/>
      <c r="F1560" s="151"/>
      <c r="G1560" s="111"/>
      <c r="H1560" s="111">
        <v>11</v>
      </c>
      <c r="I1560" s="116">
        <v>11</v>
      </c>
      <c r="J1560" s="118"/>
      <c r="K1560" s="33"/>
      <c r="L1560" s="44">
        <f t="shared" si="489"/>
        <v>0</v>
      </c>
      <c r="M1560" s="33" t="str">
        <f t="shared" si="490"/>
        <v>45852Container q'ty</v>
      </c>
      <c r="N1560" s="33" t="str">
        <f t="shared" si="491"/>
        <v xml:space="preserve">45852Pallet </v>
      </c>
      <c r="O1560" s="39"/>
      <c r="P1560" s="33" t="s">
        <v>202</v>
      </c>
      <c r="Q1560" s="168" t="s">
        <v>4162</v>
      </c>
      <c r="R1560" s="169"/>
      <c r="S1560" s="39"/>
      <c r="T1560" s="119" t="s">
        <v>4163</v>
      </c>
      <c r="U1560" s="258"/>
      <c r="V1560" s="262"/>
      <c r="W1560" s="258">
        <f t="shared" si="492"/>
        <v>0</v>
      </c>
      <c r="X1560" s="45"/>
      <c r="Y1560" s="43"/>
      <c r="Z1560" s="43"/>
      <c r="AA1560" s="43"/>
      <c r="AB1560" s="43"/>
      <c r="AC1560" s="43"/>
    </row>
    <row r="1561" spans="1:29" ht="12.9" customHeight="1">
      <c r="A1561" s="272">
        <v>45852</v>
      </c>
      <c r="B1561" s="111" t="s">
        <v>32</v>
      </c>
      <c r="C1561" s="111" t="s">
        <v>4174</v>
      </c>
      <c r="D1561" s="111" t="s">
        <v>4132</v>
      </c>
      <c r="E1561" s="111">
        <v>1</v>
      </c>
      <c r="F1561" s="111"/>
      <c r="G1561" s="111"/>
      <c r="H1561" s="111">
        <v>10</v>
      </c>
      <c r="I1561" s="111">
        <v>10</v>
      </c>
      <c r="J1561" s="118"/>
      <c r="K1561" s="33"/>
      <c r="L1561" s="44">
        <f t="shared" si="489"/>
        <v>1</v>
      </c>
      <c r="M1561" s="33" t="str">
        <f t="shared" si="490"/>
        <v>45852Container q'ty</v>
      </c>
      <c r="N1561" s="33" t="str">
        <f t="shared" si="491"/>
        <v xml:space="preserve">45852Pallet </v>
      </c>
      <c r="O1561" s="39"/>
      <c r="P1561" s="33" t="s">
        <v>202</v>
      </c>
      <c r="Q1561" s="168" t="s">
        <v>4135</v>
      </c>
      <c r="R1561" s="169"/>
      <c r="S1561" s="39"/>
      <c r="T1561" s="119" t="s">
        <v>4173</v>
      </c>
      <c r="U1561" s="258"/>
      <c r="V1561" s="262"/>
      <c r="W1561" s="258">
        <f t="shared" si="492"/>
        <v>0</v>
      </c>
      <c r="X1561" s="45"/>
      <c r="Y1561" s="43"/>
      <c r="Z1561" s="43"/>
      <c r="AA1561" s="43"/>
      <c r="AB1561" s="43"/>
      <c r="AC1561" s="43"/>
    </row>
    <row r="1562" spans="1:29" ht="12.9" customHeight="1">
      <c r="A1562" s="272">
        <v>45852</v>
      </c>
      <c r="B1562" s="111" t="s">
        <v>32</v>
      </c>
      <c r="C1562" s="111" t="s">
        <v>4174</v>
      </c>
      <c r="D1562" s="111" t="s">
        <v>4133</v>
      </c>
      <c r="E1562" s="151"/>
      <c r="F1562" s="111"/>
      <c r="G1562" s="111"/>
      <c r="H1562" s="111">
        <v>10</v>
      </c>
      <c r="I1562" s="111">
        <v>10</v>
      </c>
      <c r="J1562" s="118"/>
      <c r="K1562" s="33"/>
      <c r="L1562" s="44">
        <f t="shared" si="489"/>
        <v>0</v>
      </c>
      <c r="M1562" s="33" t="str">
        <f t="shared" si="490"/>
        <v>45852Container q'ty</v>
      </c>
      <c r="N1562" s="33" t="str">
        <f t="shared" si="491"/>
        <v xml:space="preserve">45852Pallet </v>
      </c>
      <c r="O1562" s="39"/>
      <c r="P1562" s="33" t="s">
        <v>202</v>
      </c>
      <c r="Q1562" s="168" t="s">
        <v>4135</v>
      </c>
      <c r="R1562" s="169"/>
      <c r="S1562" s="39"/>
      <c r="T1562" s="119" t="s">
        <v>4173</v>
      </c>
      <c r="U1562" s="258"/>
      <c r="V1562" s="262"/>
      <c r="W1562" s="258">
        <f t="shared" si="492"/>
        <v>0</v>
      </c>
      <c r="X1562" s="45"/>
      <c r="Y1562" s="43"/>
      <c r="Z1562" s="43"/>
      <c r="AA1562" s="43"/>
      <c r="AB1562" s="43"/>
      <c r="AC1562" s="43"/>
    </row>
    <row r="1563" spans="1:29" ht="12.9" customHeight="1">
      <c r="A1563" s="272">
        <v>45852</v>
      </c>
      <c r="B1563" s="111" t="s">
        <v>242</v>
      </c>
      <c r="C1563" s="111" t="s">
        <v>402</v>
      </c>
      <c r="D1563" s="111"/>
      <c r="E1563" s="111"/>
      <c r="F1563" s="111"/>
      <c r="G1563" s="111">
        <v>1</v>
      </c>
      <c r="H1563" s="111">
        <v>5</v>
      </c>
      <c r="I1563" s="184"/>
      <c r="J1563" s="118">
        <v>5</v>
      </c>
      <c r="K1563" s="33"/>
      <c r="L1563" s="44">
        <f t="shared" ref="L1563:L1607" si="493">SUM(E1563:F1563)</f>
        <v>0</v>
      </c>
      <c r="M1563" s="33" t="str">
        <f t="shared" ref="M1563:M1607" si="494">A1563&amp;$O$1</f>
        <v>45852Container q'ty</v>
      </c>
      <c r="N1563" s="33" t="str">
        <f t="shared" ref="N1563:N1607" si="495">A1563&amp;P1563</f>
        <v xml:space="preserve">45852Pallet </v>
      </c>
      <c r="O1563" s="39">
        <v>5</v>
      </c>
      <c r="P1563" s="33" t="s">
        <v>202</v>
      </c>
      <c r="Q1563" s="168" t="s">
        <v>731</v>
      </c>
      <c r="R1563" s="169"/>
      <c r="S1563" s="39"/>
      <c r="T1563" s="119" t="s">
        <v>4130</v>
      </c>
      <c r="U1563" s="258"/>
      <c r="V1563" s="262"/>
      <c r="W1563" s="258">
        <f t="shared" ref="W1563:W1569" si="496">IFERROR(U1563/V1563,0)</f>
        <v>0</v>
      </c>
      <c r="X1563" s="45" t="s">
        <v>3880</v>
      </c>
      <c r="Y1563" s="43"/>
      <c r="Z1563" s="43"/>
      <c r="AA1563" s="43"/>
      <c r="AB1563" s="43"/>
      <c r="AC1563" s="43"/>
    </row>
    <row r="1564" spans="1:29" ht="12.9" customHeight="1">
      <c r="A1564" s="272">
        <v>45852</v>
      </c>
      <c r="B1564" s="111" t="s">
        <v>151</v>
      </c>
      <c r="C1564" s="111" t="s">
        <v>4113</v>
      </c>
      <c r="D1564" s="111" t="s">
        <v>4123</v>
      </c>
      <c r="E1564" s="111"/>
      <c r="F1564" s="111">
        <v>1</v>
      </c>
      <c r="G1564" s="111"/>
      <c r="H1564" s="111">
        <v>21</v>
      </c>
      <c r="I1564" s="116">
        <v>1540</v>
      </c>
      <c r="J1564" s="118"/>
      <c r="K1564" s="33"/>
      <c r="L1564" s="44">
        <f t="shared" si="493"/>
        <v>1</v>
      </c>
      <c r="M1564" s="33" t="str">
        <f t="shared" si="494"/>
        <v>45852Container q'ty</v>
      </c>
      <c r="N1564" s="33" t="str">
        <f t="shared" si="495"/>
        <v>45852bulk</v>
      </c>
      <c r="O1564" s="39">
        <v>160</v>
      </c>
      <c r="P1564" s="235" t="s">
        <v>201</v>
      </c>
      <c r="Q1564" s="168" t="s">
        <v>990</v>
      </c>
      <c r="R1564" s="169"/>
      <c r="S1564" s="39"/>
      <c r="T1564" s="119" t="s">
        <v>3895</v>
      </c>
      <c r="U1564" s="258"/>
      <c r="V1564" s="262"/>
      <c r="W1564" s="258">
        <f t="shared" si="496"/>
        <v>0</v>
      </c>
      <c r="X1564" s="45"/>
      <c r="Y1564" s="43"/>
      <c r="Z1564" s="43"/>
      <c r="AA1564" s="43"/>
      <c r="AB1564" s="43"/>
      <c r="AC1564" s="43"/>
    </row>
    <row r="1565" spans="1:29" ht="12.9" customHeight="1">
      <c r="A1565" s="272">
        <v>45852</v>
      </c>
      <c r="B1565" s="111" t="s">
        <v>151</v>
      </c>
      <c r="C1565" s="111" t="s">
        <v>4116</v>
      </c>
      <c r="D1565" s="111" t="s">
        <v>4126</v>
      </c>
      <c r="E1565" s="111"/>
      <c r="F1565" s="111">
        <v>1</v>
      </c>
      <c r="G1565" s="111"/>
      <c r="H1565" s="111">
        <v>22</v>
      </c>
      <c r="I1565" s="116">
        <v>1540</v>
      </c>
      <c r="J1565" s="118"/>
      <c r="K1565" s="33"/>
      <c r="L1565" s="44">
        <f t="shared" si="493"/>
        <v>1</v>
      </c>
      <c r="M1565" s="33" t="str">
        <f t="shared" si="494"/>
        <v>45852Container q'ty</v>
      </c>
      <c r="N1565" s="33" t="str">
        <f t="shared" si="495"/>
        <v>45852bulk</v>
      </c>
      <c r="O1565" s="39">
        <v>160</v>
      </c>
      <c r="P1565" s="235" t="s">
        <v>201</v>
      </c>
      <c r="Q1565" s="168" t="s">
        <v>990</v>
      </c>
      <c r="R1565" s="169"/>
      <c r="S1565" s="39"/>
      <c r="T1565" s="119" t="s">
        <v>3895</v>
      </c>
      <c r="U1565" s="258"/>
      <c r="V1565" s="262"/>
      <c r="W1565" s="258">
        <f t="shared" si="496"/>
        <v>0</v>
      </c>
      <c r="X1565" s="45"/>
      <c r="Y1565" s="43"/>
      <c r="Z1565" s="43"/>
      <c r="AA1565" s="43"/>
      <c r="AB1565" s="43"/>
      <c r="AC1565" s="43"/>
    </row>
    <row r="1566" spans="1:29" ht="12.9" customHeight="1">
      <c r="A1566" s="272">
        <v>45852</v>
      </c>
      <c r="B1566" s="111" t="s">
        <v>151</v>
      </c>
      <c r="C1566" s="111" t="s">
        <v>4119</v>
      </c>
      <c r="D1566" s="111" t="s">
        <v>4129</v>
      </c>
      <c r="E1566" s="111"/>
      <c r="F1566" s="111">
        <v>1</v>
      </c>
      <c r="G1566" s="111"/>
      <c r="H1566" s="111">
        <v>22</v>
      </c>
      <c r="I1566" s="116">
        <v>1540</v>
      </c>
      <c r="J1566" s="118"/>
      <c r="K1566" s="33"/>
      <c r="L1566" s="44">
        <f t="shared" si="493"/>
        <v>1</v>
      </c>
      <c r="M1566" s="33" t="str">
        <f t="shared" si="494"/>
        <v>45852Container q'ty</v>
      </c>
      <c r="N1566" s="33" t="str">
        <f t="shared" si="495"/>
        <v>45852bulk</v>
      </c>
      <c r="O1566" s="39">
        <v>160</v>
      </c>
      <c r="P1566" s="235" t="s">
        <v>201</v>
      </c>
      <c r="Q1566" s="168" t="s">
        <v>990</v>
      </c>
      <c r="R1566" s="169"/>
      <c r="S1566" s="39"/>
      <c r="T1566" s="119" t="s">
        <v>3895</v>
      </c>
      <c r="U1566" s="258"/>
      <c r="V1566" s="262"/>
      <c r="W1566" s="258">
        <f t="shared" si="496"/>
        <v>0</v>
      </c>
      <c r="X1566" s="45"/>
      <c r="Y1566" s="43"/>
      <c r="Z1566" s="43"/>
      <c r="AA1566" s="43"/>
      <c r="AB1566" s="43"/>
      <c r="AC1566" s="43"/>
    </row>
    <row r="1567" spans="1:29" ht="12.9" customHeight="1">
      <c r="A1567" s="272">
        <v>45852</v>
      </c>
      <c r="B1567" s="111" t="s">
        <v>151</v>
      </c>
      <c r="C1567" s="111" t="s">
        <v>4114</v>
      </c>
      <c r="D1567" s="111" t="s">
        <v>4124</v>
      </c>
      <c r="E1567" s="111"/>
      <c r="F1567" s="111">
        <v>1</v>
      </c>
      <c r="G1567" s="111"/>
      <c r="H1567" s="111">
        <v>21</v>
      </c>
      <c r="I1567" s="116">
        <v>1540</v>
      </c>
      <c r="J1567" s="118"/>
      <c r="K1567" s="33"/>
      <c r="L1567" s="44">
        <f t="shared" si="493"/>
        <v>1</v>
      </c>
      <c r="M1567" s="33" t="str">
        <f t="shared" si="494"/>
        <v>45852Container q'ty</v>
      </c>
      <c r="N1567" s="33" t="str">
        <f t="shared" si="495"/>
        <v>45852bulk</v>
      </c>
      <c r="O1567" s="39">
        <v>160</v>
      </c>
      <c r="P1567" s="235" t="s">
        <v>201</v>
      </c>
      <c r="Q1567" s="168" t="s">
        <v>990</v>
      </c>
      <c r="R1567" s="169"/>
      <c r="S1567" s="39"/>
      <c r="T1567" s="119" t="s">
        <v>3895</v>
      </c>
      <c r="U1567" s="258"/>
      <c r="V1567" s="262"/>
      <c r="W1567" s="258">
        <f t="shared" si="496"/>
        <v>0</v>
      </c>
      <c r="X1567" s="45"/>
      <c r="Y1567" s="43"/>
      <c r="Z1567" s="43"/>
      <c r="AA1567" s="43"/>
      <c r="AB1567" s="43"/>
      <c r="AC1567" s="43"/>
    </row>
    <row r="1568" spans="1:29" ht="12.9" customHeight="1">
      <c r="A1568" s="272">
        <v>45852</v>
      </c>
      <c r="B1568" s="111" t="s">
        <v>151</v>
      </c>
      <c r="C1568" s="111" t="s">
        <v>4118</v>
      </c>
      <c r="D1568" s="111" t="s">
        <v>4128</v>
      </c>
      <c r="E1568" s="111"/>
      <c r="F1568" s="111">
        <v>1</v>
      </c>
      <c r="G1568" s="111"/>
      <c r="H1568" s="111">
        <v>22</v>
      </c>
      <c r="I1568" s="116">
        <v>1540</v>
      </c>
      <c r="J1568" s="118"/>
      <c r="K1568" s="33"/>
      <c r="L1568" s="44">
        <f t="shared" si="493"/>
        <v>1</v>
      </c>
      <c r="M1568" s="33" t="str">
        <f t="shared" si="494"/>
        <v>45852Container q'ty</v>
      </c>
      <c r="N1568" s="33" t="str">
        <f t="shared" si="495"/>
        <v>45852bulk</v>
      </c>
      <c r="O1568" s="39">
        <v>160</v>
      </c>
      <c r="P1568" s="235" t="s">
        <v>201</v>
      </c>
      <c r="Q1568" s="168" t="s">
        <v>990</v>
      </c>
      <c r="R1568" s="169"/>
      <c r="S1568" s="39"/>
      <c r="T1568" s="119" t="s">
        <v>3895</v>
      </c>
      <c r="U1568" s="258"/>
      <c r="V1568" s="262"/>
      <c r="W1568" s="258">
        <f t="shared" si="496"/>
        <v>0</v>
      </c>
      <c r="X1568" s="45"/>
      <c r="Y1568" s="43"/>
      <c r="Z1568" s="43"/>
      <c r="AA1568" s="43"/>
      <c r="AB1568" s="43"/>
      <c r="AC1568" s="43"/>
    </row>
    <row r="1569" spans="1:29" ht="12.9" customHeight="1">
      <c r="A1569" s="272">
        <v>45852</v>
      </c>
      <c r="B1569" s="111" t="s">
        <v>151</v>
      </c>
      <c r="C1569" s="111" t="s">
        <v>4083</v>
      </c>
      <c r="D1569" s="111" t="s">
        <v>4084</v>
      </c>
      <c r="E1569" s="111"/>
      <c r="F1569" s="111">
        <v>1</v>
      </c>
      <c r="G1569" s="111"/>
      <c r="H1569" s="111">
        <v>18</v>
      </c>
      <c r="I1569" s="116">
        <v>1000</v>
      </c>
      <c r="J1569" s="118"/>
      <c r="K1569" s="33"/>
      <c r="L1569" s="44">
        <f t="shared" si="493"/>
        <v>1</v>
      </c>
      <c r="M1569" s="33" t="str">
        <f t="shared" si="494"/>
        <v>45852Container q'ty</v>
      </c>
      <c r="N1569" s="33" t="str">
        <f t="shared" si="495"/>
        <v>45852bulk</v>
      </c>
      <c r="O1569" s="39">
        <v>160</v>
      </c>
      <c r="P1569" s="235" t="s">
        <v>201</v>
      </c>
      <c r="Q1569" s="168" t="s">
        <v>3518</v>
      </c>
      <c r="R1569" s="169"/>
      <c r="S1569" s="39"/>
      <c r="T1569" s="119" t="s">
        <v>3910</v>
      </c>
      <c r="U1569" s="258">
        <v>21120</v>
      </c>
      <c r="V1569" s="262">
        <v>1000</v>
      </c>
      <c r="W1569" s="258">
        <f t="shared" si="496"/>
        <v>21.12</v>
      </c>
      <c r="X1569" s="45" t="s">
        <v>556</v>
      </c>
      <c r="Y1569" s="43"/>
      <c r="Z1569" s="43"/>
      <c r="AA1569" s="43"/>
      <c r="AB1569" s="43"/>
      <c r="AC1569" s="43"/>
    </row>
    <row r="1570" spans="1:29" ht="12.9" customHeight="1">
      <c r="A1570" s="272">
        <v>45853</v>
      </c>
      <c r="B1570" s="111" t="s">
        <v>151</v>
      </c>
      <c r="C1570" s="111" t="s">
        <v>4110</v>
      </c>
      <c r="D1570" s="111" t="s">
        <v>4120</v>
      </c>
      <c r="E1570" s="111"/>
      <c r="F1570" s="111">
        <v>1</v>
      </c>
      <c r="G1570" s="111"/>
      <c r="H1570" s="111">
        <v>21</v>
      </c>
      <c r="I1570" s="116">
        <v>1540</v>
      </c>
      <c r="J1570" s="118"/>
      <c r="K1570" s="33"/>
      <c r="L1570" s="44">
        <f t="shared" si="493"/>
        <v>1</v>
      </c>
      <c r="M1570" s="33" t="str">
        <f t="shared" si="494"/>
        <v>45853Container q'ty</v>
      </c>
      <c r="N1570" s="33" t="str">
        <f t="shared" si="495"/>
        <v>45853bulk</v>
      </c>
      <c r="O1570" s="39">
        <v>160</v>
      </c>
      <c r="P1570" s="235" t="s">
        <v>201</v>
      </c>
      <c r="Q1570" s="168" t="s">
        <v>990</v>
      </c>
      <c r="R1570" s="169"/>
      <c r="S1570" s="39"/>
      <c r="T1570" s="119" t="s">
        <v>3895</v>
      </c>
      <c r="U1570" s="258">
        <v>233156</v>
      </c>
      <c r="V1570" s="262">
        <v>15400</v>
      </c>
      <c r="W1570" s="258">
        <f t="shared" ref="W1570:W1577" si="497">IFERROR(U1570/V1570,0)</f>
        <v>15.14</v>
      </c>
      <c r="X1570" s="45" t="s">
        <v>3896</v>
      </c>
      <c r="Y1570" s="43"/>
      <c r="Z1570" s="43"/>
      <c r="AA1570" s="43"/>
      <c r="AB1570" s="43"/>
      <c r="AC1570" s="43"/>
    </row>
    <row r="1571" spans="1:29" ht="12.9" customHeight="1">
      <c r="A1571" s="272">
        <v>45853</v>
      </c>
      <c r="B1571" s="111" t="s">
        <v>151</v>
      </c>
      <c r="C1571" s="111" t="s">
        <v>4112</v>
      </c>
      <c r="D1571" s="111" t="s">
        <v>4122</v>
      </c>
      <c r="E1571" s="111"/>
      <c r="F1571" s="111">
        <v>1</v>
      </c>
      <c r="G1571" s="111"/>
      <c r="H1571" s="111">
        <v>21</v>
      </c>
      <c r="I1571" s="116">
        <v>1540</v>
      </c>
      <c r="J1571" s="118"/>
      <c r="K1571" s="33"/>
      <c r="L1571" s="44">
        <f t="shared" si="493"/>
        <v>1</v>
      </c>
      <c r="M1571" s="33" t="str">
        <f t="shared" si="494"/>
        <v>45853Container q'ty</v>
      </c>
      <c r="N1571" s="33" t="str">
        <f t="shared" si="495"/>
        <v>45853bulk</v>
      </c>
      <c r="O1571" s="39">
        <v>160</v>
      </c>
      <c r="P1571" s="235" t="s">
        <v>201</v>
      </c>
      <c r="Q1571" s="168" t="s">
        <v>990</v>
      </c>
      <c r="R1571" s="169"/>
      <c r="S1571" s="39"/>
      <c r="T1571" s="119" t="s">
        <v>3895</v>
      </c>
      <c r="U1571" s="258"/>
      <c r="V1571" s="262"/>
      <c r="W1571" s="258">
        <f>IFERROR(U1571/V1571,0)</f>
        <v>0</v>
      </c>
      <c r="X1571" s="45" t="s">
        <v>4065</v>
      </c>
      <c r="Y1571" s="43"/>
      <c r="Z1571" s="43"/>
      <c r="AA1571" s="43"/>
      <c r="AB1571" s="43"/>
      <c r="AC1571" s="43"/>
    </row>
    <row r="1572" spans="1:29" ht="12.9" customHeight="1">
      <c r="A1572" s="272">
        <v>45853</v>
      </c>
      <c r="B1572" s="111" t="s">
        <v>151</v>
      </c>
      <c r="C1572" s="111" t="s">
        <v>4111</v>
      </c>
      <c r="D1572" s="111" t="s">
        <v>4121</v>
      </c>
      <c r="E1572" s="111"/>
      <c r="F1572" s="111">
        <v>1</v>
      </c>
      <c r="G1572" s="111"/>
      <c r="H1572" s="111">
        <v>21</v>
      </c>
      <c r="I1572" s="116">
        <v>1540</v>
      </c>
      <c r="J1572" s="118"/>
      <c r="K1572" s="33"/>
      <c r="L1572" s="44">
        <f t="shared" si="493"/>
        <v>1</v>
      </c>
      <c r="M1572" s="33" t="str">
        <f t="shared" si="494"/>
        <v>45853Container q'ty</v>
      </c>
      <c r="N1572" s="33" t="str">
        <f t="shared" si="495"/>
        <v>45853bulk</v>
      </c>
      <c r="O1572" s="39">
        <v>160</v>
      </c>
      <c r="P1572" s="235" t="s">
        <v>201</v>
      </c>
      <c r="Q1572" s="168" t="s">
        <v>990</v>
      </c>
      <c r="R1572" s="169"/>
      <c r="S1572" s="39"/>
      <c r="T1572" s="119" t="s">
        <v>3895</v>
      </c>
      <c r="U1572" s="258"/>
      <c r="V1572" s="262"/>
      <c r="W1572" s="258">
        <f t="shared" si="497"/>
        <v>0</v>
      </c>
      <c r="X1572" s="45" t="s">
        <v>3897</v>
      </c>
      <c r="Y1572" s="43"/>
      <c r="Z1572" s="43"/>
      <c r="AA1572" s="43"/>
      <c r="AB1572" s="43"/>
      <c r="AC1572" s="43"/>
    </row>
    <row r="1573" spans="1:29" ht="12.9" customHeight="1">
      <c r="A1573" s="272">
        <v>45853</v>
      </c>
      <c r="B1573" s="111" t="s">
        <v>151</v>
      </c>
      <c r="C1573" s="111" t="s">
        <v>4115</v>
      </c>
      <c r="D1573" s="111" t="s">
        <v>4125</v>
      </c>
      <c r="E1573" s="111"/>
      <c r="F1573" s="111">
        <v>1</v>
      </c>
      <c r="G1573" s="111"/>
      <c r="H1573" s="111">
        <v>21</v>
      </c>
      <c r="I1573" s="116">
        <v>1540</v>
      </c>
      <c r="J1573" s="118"/>
      <c r="K1573" s="33"/>
      <c r="L1573" s="44">
        <f t="shared" si="493"/>
        <v>1</v>
      </c>
      <c r="M1573" s="33" t="str">
        <f t="shared" si="494"/>
        <v>45853Container q'ty</v>
      </c>
      <c r="N1573" s="33" t="str">
        <f t="shared" si="495"/>
        <v>45853bulk</v>
      </c>
      <c r="O1573" s="39">
        <v>160</v>
      </c>
      <c r="P1573" s="235" t="s">
        <v>201</v>
      </c>
      <c r="Q1573" s="168" t="s">
        <v>990</v>
      </c>
      <c r="R1573" s="169"/>
      <c r="S1573" s="39"/>
      <c r="T1573" s="119" t="s">
        <v>3895</v>
      </c>
      <c r="U1573" s="258"/>
      <c r="V1573" s="262"/>
      <c r="W1573" s="258">
        <f t="shared" si="497"/>
        <v>0</v>
      </c>
      <c r="X1573" s="45"/>
      <c r="Y1573" s="43"/>
      <c r="Z1573" s="43"/>
      <c r="AA1573" s="43"/>
      <c r="AB1573" s="43"/>
      <c r="AC1573" s="43"/>
    </row>
    <row r="1574" spans="1:29" ht="12.9" customHeight="1">
      <c r="A1574" s="272">
        <v>45853</v>
      </c>
      <c r="B1574" s="111" t="s">
        <v>151</v>
      </c>
      <c r="C1574" s="111" t="s">
        <v>4117</v>
      </c>
      <c r="D1574" s="111" t="s">
        <v>4127</v>
      </c>
      <c r="E1574" s="111"/>
      <c r="F1574" s="111">
        <v>1</v>
      </c>
      <c r="G1574" s="111"/>
      <c r="H1574" s="111">
        <v>22</v>
      </c>
      <c r="I1574" s="116">
        <v>1540</v>
      </c>
      <c r="J1574" s="118"/>
      <c r="K1574" s="33"/>
      <c r="L1574" s="44">
        <f t="shared" si="493"/>
        <v>1</v>
      </c>
      <c r="M1574" s="33" t="str">
        <f t="shared" si="494"/>
        <v>45853Container q'ty</v>
      </c>
      <c r="N1574" s="33" t="str">
        <f t="shared" si="495"/>
        <v>45853bulk</v>
      </c>
      <c r="O1574" s="39">
        <v>160</v>
      </c>
      <c r="P1574" s="235" t="s">
        <v>201</v>
      </c>
      <c r="Q1574" s="168" t="s">
        <v>990</v>
      </c>
      <c r="R1574" s="169"/>
      <c r="S1574" s="39"/>
      <c r="T1574" s="119" t="s">
        <v>3895</v>
      </c>
      <c r="U1574" s="258"/>
      <c r="V1574" s="262"/>
      <c r="W1574" s="258">
        <f t="shared" si="497"/>
        <v>0</v>
      </c>
      <c r="X1574" s="45"/>
      <c r="Y1574" s="43"/>
      <c r="Z1574" s="43"/>
      <c r="AA1574" s="43"/>
      <c r="AB1574" s="43"/>
      <c r="AC1574" s="43"/>
    </row>
    <row r="1575" spans="1:29" ht="12.9" customHeight="1">
      <c r="A1575" s="272">
        <v>45853</v>
      </c>
      <c r="B1575" s="111" t="s">
        <v>151</v>
      </c>
      <c r="C1575" s="111" t="s">
        <v>4085</v>
      </c>
      <c r="D1575" s="111" t="s">
        <v>4086</v>
      </c>
      <c r="E1575" s="111"/>
      <c r="F1575" s="111">
        <v>1</v>
      </c>
      <c r="G1575" s="111"/>
      <c r="H1575" s="111">
        <v>18</v>
      </c>
      <c r="I1575" s="116">
        <v>997</v>
      </c>
      <c r="J1575" s="118"/>
      <c r="K1575" s="33"/>
      <c r="L1575" s="44">
        <f t="shared" si="493"/>
        <v>1</v>
      </c>
      <c r="M1575" s="33" t="str">
        <f t="shared" si="494"/>
        <v>45853Container q'ty</v>
      </c>
      <c r="N1575" s="33" t="str">
        <f t="shared" si="495"/>
        <v>45853bulk</v>
      </c>
      <c r="O1575" s="39">
        <v>160</v>
      </c>
      <c r="P1575" s="235" t="s">
        <v>201</v>
      </c>
      <c r="Q1575" s="168" t="s">
        <v>3518</v>
      </c>
      <c r="R1575" s="169"/>
      <c r="S1575" s="39"/>
      <c r="T1575" s="119" t="s">
        <v>3894</v>
      </c>
      <c r="U1575" s="258">
        <v>21056.639999999999</v>
      </c>
      <c r="V1575" s="262">
        <v>997</v>
      </c>
      <c r="W1575" s="258">
        <f t="shared" si="497"/>
        <v>21.12</v>
      </c>
      <c r="X1575" s="45" t="s">
        <v>556</v>
      </c>
      <c r="Y1575" s="43"/>
      <c r="Z1575" s="43"/>
      <c r="AA1575" s="43"/>
      <c r="AB1575" s="43"/>
      <c r="AC1575" s="43"/>
    </row>
    <row r="1576" spans="1:29" ht="12.9" customHeight="1">
      <c r="A1576" s="272">
        <v>45853</v>
      </c>
      <c r="B1576" s="111" t="s">
        <v>383</v>
      </c>
      <c r="C1576" s="111" t="s">
        <v>4196</v>
      </c>
      <c r="D1576" s="190">
        <v>353012</v>
      </c>
      <c r="E1576" s="111"/>
      <c r="F1576" s="111">
        <v>1</v>
      </c>
      <c r="G1576" s="111"/>
      <c r="H1576" s="111">
        <v>9</v>
      </c>
      <c r="I1576" s="116">
        <v>400</v>
      </c>
      <c r="J1576" s="118"/>
      <c r="K1576" s="33"/>
      <c r="L1576" s="44">
        <f t="shared" si="493"/>
        <v>1</v>
      </c>
      <c r="M1576" s="33" t="str">
        <f t="shared" si="494"/>
        <v>45853Container q'ty</v>
      </c>
      <c r="N1576" s="33" t="str">
        <f t="shared" si="495"/>
        <v>45853bulk</v>
      </c>
      <c r="O1576" s="39">
        <v>120</v>
      </c>
      <c r="P1576" s="235" t="s">
        <v>201</v>
      </c>
      <c r="Q1576" s="168" t="s">
        <v>627</v>
      </c>
      <c r="R1576" s="169"/>
      <c r="S1576" s="39"/>
      <c r="T1576" s="119" t="s">
        <v>4195</v>
      </c>
      <c r="U1576" s="258">
        <v>7000</v>
      </c>
      <c r="V1576" s="262">
        <v>962</v>
      </c>
      <c r="W1576" s="258">
        <f t="shared" si="497"/>
        <v>7.2765072765072762</v>
      </c>
      <c r="X1576" s="45"/>
      <c r="Y1576" s="43"/>
      <c r="Z1576" s="43"/>
      <c r="AA1576" s="43"/>
      <c r="AB1576" s="43"/>
      <c r="AC1576" s="43"/>
    </row>
    <row r="1577" spans="1:29" ht="12.9" customHeight="1">
      <c r="A1577" s="272">
        <v>45853</v>
      </c>
      <c r="B1577" s="111" t="s">
        <v>383</v>
      </c>
      <c r="C1577" s="111" t="s">
        <v>4196</v>
      </c>
      <c r="D1577" s="190">
        <v>353012</v>
      </c>
      <c r="E1577" s="111"/>
      <c r="F1577" s="151"/>
      <c r="G1577" s="111"/>
      <c r="H1577" s="111">
        <v>6</v>
      </c>
      <c r="I1577" s="116">
        <v>562</v>
      </c>
      <c r="J1577" s="118"/>
      <c r="K1577" s="33"/>
      <c r="L1577" s="44">
        <f t="shared" si="493"/>
        <v>0</v>
      </c>
      <c r="M1577" s="33" t="str">
        <f t="shared" si="494"/>
        <v>45853Container q'ty</v>
      </c>
      <c r="N1577" s="33" t="str">
        <f t="shared" si="495"/>
        <v>45853bulk</v>
      </c>
      <c r="O1577" s="39"/>
      <c r="P1577" s="235" t="s">
        <v>201</v>
      </c>
      <c r="Q1577" s="168" t="s">
        <v>626</v>
      </c>
      <c r="R1577" s="169"/>
      <c r="S1577" s="39"/>
      <c r="T1577" s="119" t="s">
        <v>4195</v>
      </c>
      <c r="U1577" s="258"/>
      <c r="V1577" s="262"/>
      <c r="W1577" s="258">
        <f t="shared" si="497"/>
        <v>0</v>
      </c>
      <c r="X1577" s="45"/>
      <c r="Y1577" s="43"/>
      <c r="Z1577" s="43"/>
      <c r="AA1577" s="43"/>
      <c r="AB1577" s="43"/>
      <c r="AC1577" s="43"/>
    </row>
    <row r="1578" spans="1:29" ht="12.9" customHeight="1">
      <c r="A1578" s="272">
        <v>45854</v>
      </c>
      <c r="B1578" s="111" t="s">
        <v>32</v>
      </c>
      <c r="C1578" s="111" t="s">
        <v>4213</v>
      </c>
      <c r="D1578" s="111" t="s">
        <v>4134</v>
      </c>
      <c r="E1578" s="111"/>
      <c r="F1578" s="111">
        <v>1</v>
      </c>
      <c r="G1578" s="111"/>
      <c r="H1578" s="111">
        <v>10</v>
      </c>
      <c r="I1578" s="111">
        <v>10</v>
      </c>
      <c r="J1578" s="118"/>
      <c r="K1578" s="33"/>
      <c r="L1578" s="44">
        <f t="shared" si="493"/>
        <v>1</v>
      </c>
      <c r="M1578" s="33" t="str">
        <f t="shared" si="494"/>
        <v>45854Container q'ty</v>
      </c>
      <c r="N1578" s="33" t="str">
        <f t="shared" si="495"/>
        <v xml:space="preserve">45854Pallet </v>
      </c>
      <c r="O1578" s="39">
        <v>20</v>
      </c>
      <c r="P1578" s="33" t="s">
        <v>202</v>
      </c>
      <c r="Q1578" s="168" t="s">
        <v>4136</v>
      </c>
      <c r="R1578" s="169"/>
      <c r="S1578" s="39"/>
      <c r="T1578" s="119" t="s">
        <v>4171</v>
      </c>
      <c r="U1578" s="258"/>
      <c r="V1578" s="262"/>
      <c r="W1578" s="258">
        <f t="shared" ref="W1578:W1584" si="498">IFERROR(U1578/V1578,0)</f>
        <v>0</v>
      </c>
      <c r="X1578" s="45"/>
      <c r="Y1578" s="43"/>
      <c r="Z1578" s="43"/>
      <c r="AA1578" s="43"/>
      <c r="AB1578" s="43"/>
      <c r="AC1578" s="43"/>
    </row>
    <row r="1579" spans="1:29" ht="12.9" customHeight="1">
      <c r="A1579" s="272">
        <v>45854</v>
      </c>
      <c r="B1579" s="111" t="s">
        <v>32</v>
      </c>
      <c r="C1579" s="111" t="s">
        <v>4215</v>
      </c>
      <c r="D1579" s="111" t="s">
        <v>4143</v>
      </c>
      <c r="E1579" s="111"/>
      <c r="F1579" s="111">
        <v>1</v>
      </c>
      <c r="G1579" s="111"/>
      <c r="H1579" s="111">
        <v>3</v>
      </c>
      <c r="I1579" s="116">
        <v>501</v>
      </c>
      <c r="J1579" s="118"/>
      <c r="K1579" s="33"/>
      <c r="L1579" s="44">
        <f t="shared" si="493"/>
        <v>1</v>
      </c>
      <c r="M1579" s="33" t="str">
        <f t="shared" si="494"/>
        <v>45854Container q'ty</v>
      </c>
      <c r="N1579" s="33" t="str">
        <f t="shared" si="495"/>
        <v xml:space="preserve">45854Pallet </v>
      </c>
      <c r="O1579" s="39">
        <v>20</v>
      </c>
      <c r="P1579" s="33" t="s">
        <v>202</v>
      </c>
      <c r="Q1579" s="168" t="s">
        <v>4137</v>
      </c>
      <c r="R1579" s="169"/>
      <c r="S1579" s="39"/>
      <c r="T1579" s="119" t="s">
        <v>4214</v>
      </c>
      <c r="U1579" s="258"/>
      <c r="V1579" s="262"/>
      <c r="W1579" s="258">
        <f t="shared" si="498"/>
        <v>0</v>
      </c>
      <c r="X1579" s="45"/>
      <c r="Y1579" s="43"/>
      <c r="Z1579" s="43"/>
      <c r="AA1579" s="43"/>
      <c r="AB1579" s="43"/>
      <c r="AC1579" s="43"/>
    </row>
    <row r="1580" spans="1:29" ht="12.9" customHeight="1">
      <c r="A1580" s="272">
        <v>45854</v>
      </c>
      <c r="B1580" s="111" t="s">
        <v>32</v>
      </c>
      <c r="C1580" s="111" t="s">
        <v>4215</v>
      </c>
      <c r="D1580" s="111" t="s">
        <v>4143</v>
      </c>
      <c r="E1580" s="111"/>
      <c r="F1580" s="151"/>
      <c r="G1580" s="111"/>
      <c r="H1580" s="111">
        <v>2</v>
      </c>
      <c r="I1580" s="116">
        <v>261</v>
      </c>
      <c r="J1580" s="118"/>
      <c r="K1580" s="33"/>
      <c r="L1580" s="44">
        <f t="shared" si="493"/>
        <v>0</v>
      </c>
      <c r="M1580" s="33" t="str">
        <f t="shared" si="494"/>
        <v>45854Container q'ty</v>
      </c>
      <c r="N1580" s="33" t="str">
        <f t="shared" si="495"/>
        <v xml:space="preserve">45854Pallet </v>
      </c>
      <c r="O1580" s="39"/>
      <c r="P1580" s="33" t="s">
        <v>202</v>
      </c>
      <c r="Q1580" s="168" t="s">
        <v>4138</v>
      </c>
      <c r="R1580" s="169"/>
      <c r="S1580" s="39"/>
      <c r="T1580" s="119" t="s">
        <v>4145</v>
      </c>
      <c r="U1580" s="258"/>
      <c r="V1580" s="262"/>
      <c r="W1580" s="258">
        <f t="shared" si="498"/>
        <v>0</v>
      </c>
      <c r="X1580" s="45"/>
      <c r="Y1580" s="43"/>
      <c r="Z1580" s="43"/>
      <c r="AA1580" s="43"/>
      <c r="AB1580" s="43"/>
      <c r="AC1580" s="43"/>
    </row>
    <row r="1581" spans="1:29" ht="12.9" customHeight="1">
      <c r="A1581" s="272">
        <v>45854</v>
      </c>
      <c r="B1581" s="111" t="s">
        <v>32</v>
      </c>
      <c r="C1581" s="111" t="s">
        <v>4215</v>
      </c>
      <c r="D1581" s="111" t="s">
        <v>4144</v>
      </c>
      <c r="E1581" s="111"/>
      <c r="F1581" s="151"/>
      <c r="G1581" s="111"/>
      <c r="H1581" s="111">
        <v>1</v>
      </c>
      <c r="I1581" s="116">
        <v>162</v>
      </c>
      <c r="J1581" s="118"/>
      <c r="K1581" s="33"/>
      <c r="L1581" s="44">
        <f t="shared" si="493"/>
        <v>0</v>
      </c>
      <c r="M1581" s="33" t="str">
        <f t="shared" si="494"/>
        <v>45854Container q'ty</v>
      </c>
      <c r="N1581" s="33" t="str">
        <f t="shared" si="495"/>
        <v xml:space="preserve">45854Pallet </v>
      </c>
      <c r="O1581" s="39"/>
      <c r="P1581" s="33" t="s">
        <v>202</v>
      </c>
      <c r="Q1581" s="168" t="s">
        <v>4139</v>
      </c>
      <c r="R1581" s="169"/>
      <c r="S1581" s="39"/>
      <c r="T1581" s="119" t="s">
        <v>4145</v>
      </c>
      <c r="U1581" s="258"/>
      <c r="V1581" s="262"/>
      <c r="W1581" s="258">
        <f t="shared" si="498"/>
        <v>0</v>
      </c>
      <c r="X1581" s="45"/>
      <c r="Y1581" s="43"/>
      <c r="Z1581" s="43"/>
      <c r="AA1581" s="43"/>
      <c r="AB1581" s="43"/>
      <c r="AC1581" s="43"/>
    </row>
    <row r="1582" spans="1:29" ht="12.9" customHeight="1">
      <c r="A1582" s="272">
        <v>45854</v>
      </c>
      <c r="B1582" s="111" t="s">
        <v>32</v>
      </c>
      <c r="C1582" s="111" t="s">
        <v>4215</v>
      </c>
      <c r="D1582" s="111" t="s">
        <v>4144</v>
      </c>
      <c r="E1582" s="111"/>
      <c r="F1582" s="151"/>
      <c r="G1582" s="111"/>
      <c r="H1582" s="111">
        <v>1</v>
      </c>
      <c r="I1582" s="116">
        <v>165</v>
      </c>
      <c r="J1582" s="118"/>
      <c r="K1582" s="33"/>
      <c r="L1582" s="44">
        <f t="shared" si="493"/>
        <v>0</v>
      </c>
      <c r="M1582" s="33" t="str">
        <f t="shared" si="494"/>
        <v>45854Container q'ty</v>
      </c>
      <c r="N1582" s="33" t="str">
        <f t="shared" si="495"/>
        <v xml:space="preserve">45854Pallet </v>
      </c>
      <c r="O1582" s="39"/>
      <c r="P1582" s="33" t="s">
        <v>202</v>
      </c>
      <c r="Q1582" s="168" t="s">
        <v>4140</v>
      </c>
      <c r="R1582" s="169"/>
      <c r="S1582" s="39"/>
      <c r="T1582" s="119" t="s">
        <v>4145</v>
      </c>
      <c r="U1582" s="258"/>
      <c r="V1582" s="262"/>
      <c r="W1582" s="258">
        <f t="shared" si="498"/>
        <v>0</v>
      </c>
      <c r="X1582" s="45"/>
      <c r="Y1582" s="43"/>
      <c r="Z1582" s="43"/>
      <c r="AA1582" s="43"/>
      <c r="AB1582" s="43"/>
      <c r="AC1582" s="43"/>
    </row>
    <row r="1583" spans="1:29" ht="12.9" customHeight="1">
      <c r="A1583" s="272">
        <v>45854</v>
      </c>
      <c r="B1583" s="111" t="s">
        <v>32</v>
      </c>
      <c r="C1583" s="111" t="s">
        <v>4215</v>
      </c>
      <c r="D1583" s="111" t="s">
        <v>4144</v>
      </c>
      <c r="E1583" s="111"/>
      <c r="F1583" s="151"/>
      <c r="G1583" s="111"/>
      <c r="H1583" s="111">
        <v>3</v>
      </c>
      <c r="I1583" s="116">
        <v>488</v>
      </c>
      <c r="J1583" s="118"/>
      <c r="K1583" s="33"/>
      <c r="L1583" s="44">
        <f t="shared" si="493"/>
        <v>0</v>
      </c>
      <c r="M1583" s="33" t="str">
        <f t="shared" si="494"/>
        <v>45854Container q'ty</v>
      </c>
      <c r="N1583" s="33" t="str">
        <f t="shared" si="495"/>
        <v xml:space="preserve">45854Pallet </v>
      </c>
      <c r="O1583" s="39"/>
      <c r="P1583" s="33" t="s">
        <v>202</v>
      </c>
      <c r="Q1583" s="168" t="s">
        <v>4141</v>
      </c>
      <c r="R1583" s="169"/>
      <c r="S1583" s="39"/>
      <c r="T1583" s="119" t="s">
        <v>4145</v>
      </c>
      <c r="U1583" s="258"/>
      <c r="V1583" s="262"/>
      <c r="W1583" s="258">
        <f t="shared" si="498"/>
        <v>0</v>
      </c>
      <c r="X1583" s="45"/>
      <c r="Y1583" s="43"/>
      <c r="Z1583" s="43"/>
      <c r="AA1583" s="43"/>
      <c r="AB1583" s="43"/>
      <c r="AC1583" s="43"/>
    </row>
    <row r="1584" spans="1:29" ht="12.9" customHeight="1">
      <c r="A1584" s="272">
        <v>45854</v>
      </c>
      <c r="B1584" s="111" t="s">
        <v>32</v>
      </c>
      <c r="C1584" s="111" t="s">
        <v>4215</v>
      </c>
      <c r="D1584" s="111" t="s">
        <v>4144</v>
      </c>
      <c r="E1584" s="111"/>
      <c r="F1584" s="151"/>
      <c r="G1584" s="111"/>
      <c r="H1584" s="111">
        <v>2</v>
      </c>
      <c r="I1584" s="116">
        <v>316</v>
      </c>
      <c r="J1584" s="118"/>
      <c r="K1584" s="33"/>
      <c r="L1584" s="44">
        <f t="shared" si="493"/>
        <v>0</v>
      </c>
      <c r="M1584" s="33" t="str">
        <f t="shared" si="494"/>
        <v>45854Container q'ty</v>
      </c>
      <c r="N1584" s="33" t="str">
        <f t="shared" si="495"/>
        <v xml:space="preserve">45854Pallet </v>
      </c>
      <c r="O1584" s="39"/>
      <c r="P1584" s="33" t="s">
        <v>202</v>
      </c>
      <c r="Q1584" s="168" t="s">
        <v>4142</v>
      </c>
      <c r="R1584" s="169"/>
      <c r="S1584" s="39"/>
      <c r="T1584" s="119" t="s">
        <v>4145</v>
      </c>
      <c r="U1584" s="258"/>
      <c r="V1584" s="262"/>
      <c r="W1584" s="258">
        <f t="shared" si="498"/>
        <v>0</v>
      </c>
      <c r="X1584" s="45"/>
      <c r="Y1584" s="43"/>
      <c r="Z1584" s="43"/>
      <c r="AA1584" s="43"/>
      <c r="AB1584" s="43"/>
      <c r="AC1584" s="43"/>
    </row>
    <row r="1585" spans="1:29" ht="12.9" customHeight="1">
      <c r="A1585" s="272">
        <v>45854</v>
      </c>
      <c r="B1585" s="111" t="s">
        <v>662</v>
      </c>
      <c r="C1585" s="111" t="s">
        <v>4216</v>
      </c>
      <c r="D1585" s="111" t="s">
        <v>4217</v>
      </c>
      <c r="E1585" s="111"/>
      <c r="F1585" s="111">
        <v>1</v>
      </c>
      <c r="G1585" s="111"/>
      <c r="H1585" s="111">
        <v>25</v>
      </c>
      <c r="I1585" s="116">
        <v>1000</v>
      </c>
      <c r="J1585" s="118"/>
      <c r="K1585" s="33"/>
      <c r="L1585" s="44">
        <f t="shared" si="493"/>
        <v>1</v>
      </c>
      <c r="M1585" s="33" t="str">
        <f t="shared" si="494"/>
        <v>45854Container q'ty</v>
      </c>
      <c r="N1585" s="33" t="str">
        <f t="shared" si="495"/>
        <v>45854bulk</v>
      </c>
      <c r="O1585" s="39">
        <v>200</v>
      </c>
      <c r="P1585" s="235" t="s">
        <v>201</v>
      </c>
      <c r="Q1585" s="168" t="s">
        <v>666</v>
      </c>
      <c r="R1585" s="169"/>
      <c r="S1585" s="39"/>
      <c r="T1585" s="119" t="s">
        <v>3906</v>
      </c>
      <c r="U1585" s="258">
        <v>20100</v>
      </c>
      <c r="V1585" s="262">
        <v>1000</v>
      </c>
      <c r="W1585" s="258">
        <f t="shared" ref="W1585:W1591" si="499">IFERROR(U1585/V1585,0)</f>
        <v>20.100000000000001</v>
      </c>
      <c r="X1585" s="45" t="s">
        <v>4109</v>
      </c>
      <c r="Y1585" s="43"/>
      <c r="Z1585" s="43"/>
      <c r="AA1585" s="43"/>
      <c r="AB1585" s="43"/>
      <c r="AC1585" s="43"/>
    </row>
    <row r="1586" spans="1:29" ht="12.9" customHeight="1">
      <c r="A1586" s="272">
        <v>45854</v>
      </c>
      <c r="B1586" s="111" t="s">
        <v>383</v>
      </c>
      <c r="C1586" s="111" t="s">
        <v>4210</v>
      </c>
      <c r="D1586" s="190" t="s">
        <v>4211</v>
      </c>
      <c r="E1586" s="111"/>
      <c r="F1586" s="111">
        <v>1</v>
      </c>
      <c r="G1586" s="111"/>
      <c r="H1586" s="111">
        <v>23</v>
      </c>
      <c r="I1586" s="116">
        <v>1450</v>
      </c>
      <c r="J1586" s="118"/>
      <c r="K1586" s="33"/>
      <c r="L1586" s="44">
        <f t="shared" si="493"/>
        <v>1</v>
      </c>
      <c r="M1586" s="33" t="str">
        <f t="shared" si="494"/>
        <v>45854Container q'ty</v>
      </c>
      <c r="N1586" s="33" t="str">
        <f t="shared" si="495"/>
        <v>45854bulk</v>
      </c>
      <c r="O1586" s="39">
        <v>120</v>
      </c>
      <c r="P1586" s="235" t="s">
        <v>201</v>
      </c>
      <c r="Q1586" s="168" t="s">
        <v>4212</v>
      </c>
      <c r="R1586" s="169"/>
      <c r="S1586" s="39"/>
      <c r="T1586" s="119" t="s">
        <v>4209</v>
      </c>
      <c r="U1586" s="258">
        <v>7900</v>
      </c>
      <c r="V1586" s="262">
        <v>1450</v>
      </c>
      <c r="W1586" s="258">
        <f>IFERROR(U1586/V1586,0)</f>
        <v>5.4482758620689653</v>
      </c>
      <c r="X1586" s="45"/>
      <c r="Y1586" s="43"/>
      <c r="Z1586" s="43"/>
      <c r="AA1586" s="43"/>
      <c r="AB1586" s="43"/>
      <c r="AC1586" s="43"/>
    </row>
    <row r="1587" spans="1:29" ht="12.9" customHeight="1">
      <c r="A1587" s="272">
        <v>45854</v>
      </c>
      <c r="B1587" s="111" t="s">
        <v>151</v>
      </c>
      <c r="C1587" s="111" t="s">
        <v>4175</v>
      </c>
      <c r="D1587" s="111" t="s">
        <v>4185</v>
      </c>
      <c r="E1587" s="111"/>
      <c r="F1587" s="111">
        <v>1</v>
      </c>
      <c r="G1587" s="111"/>
      <c r="H1587" s="111">
        <v>21</v>
      </c>
      <c r="I1587" s="116">
        <v>1540</v>
      </c>
      <c r="J1587" s="118"/>
      <c r="K1587" s="33"/>
      <c r="L1587" s="44">
        <f t="shared" si="493"/>
        <v>1</v>
      </c>
      <c r="M1587" s="33" t="str">
        <f t="shared" si="494"/>
        <v>45854Container q'ty</v>
      </c>
      <c r="N1587" s="33" t="str">
        <f t="shared" si="495"/>
        <v>45854bulk</v>
      </c>
      <c r="O1587" s="39">
        <v>160</v>
      </c>
      <c r="P1587" s="235" t="s">
        <v>201</v>
      </c>
      <c r="Q1587" s="168" t="s">
        <v>990</v>
      </c>
      <c r="R1587" s="169"/>
      <c r="S1587" s="39"/>
      <c r="T1587" s="119" t="s">
        <v>3898</v>
      </c>
      <c r="U1587" s="258">
        <v>233156</v>
      </c>
      <c r="V1587" s="262">
        <v>15400</v>
      </c>
      <c r="W1587" s="258">
        <f t="shared" si="499"/>
        <v>15.14</v>
      </c>
      <c r="X1587" s="45" t="s">
        <v>3896</v>
      </c>
      <c r="Y1587" s="43"/>
      <c r="Z1587" s="43"/>
      <c r="AA1587" s="43"/>
      <c r="AB1587" s="43"/>
      <c r="AC1587" s="43"/>
    </row>
    <row r="1588" spans="1:29" ht="12.9" customHeight="1">
      <c r="A1588" s="272">
        <v>45854</v>
      </c>
      <c r="B1588" s="111" t="s">
        <v>151</v>
      </c>
      <c r="C1588" s="111" t="s">
        <v>4176</v>
      </c>
      <c r="D1588" s="111" t="s">
        <v>4186</v>
      </c>
      <c r="E1588" s="111"/>
      <c r="F1588" s="111">
        <v>1</v>
      </c>
      <c r="G1588" s="111"/>
      <c r="H1588" s="111">
        <v>21</v>
      </c>
      <c r="I1588" s="116">
        <v>1540</v>
      </c>
      <c r="J1588" s="118"/>
      <c r="K1588" s="33"/>
      <c r="L1588" s="44">
        <f t="shared" si="493"/>
        <v>1</v>
      </c>
      <c r="M1588" s="33" t="str">
        <f t="shared" si="494"/>
        <v>45854Container q'ty</v>
      </c>
      <c r="N1588" s="33" t="str">
        <f t="shared" si="495"/>
        <v>45854bulk</v>
      </c>
      <c r="O1588" s="39">
        <v>160</v>
      </c>
      <c r="P1588" s="235" t="s">
        <v>201</v>
      </c>
      <c r="Q1588" s="168" t="s">
        <v>990</v>
      </c>
      <c r="R1588" s="169"/>
      <c r="S1588" s="39"/>
      <c r="T1588" s="119" t="s">
        <v>3898</v>
      </c>
      <c r="U1588" s="258"/>
      <c r="V1588" s="262"/>
      <c r="W1588" s="258">
        <f t="shared" si="499"/>
        <v>0</v>
      </c>
      <c r="X1588" s="45" t="s">
        <v>3897</v>
      </c>
      <c r="Y1588" s="43"/>
      <c r="Z1588" s="43"/>
      <c r="AA1588" s="43"/>
      <c r="AB1588" s="43"/>
      <c r="AC1588" s="43"/>
    </row>
    <row r="1589" spans="1:29" ht="12.9" customHeight="1">
      <c r="A1589" s="272">
        <v>45854</v>
      </c>
      <c r="B1589" s="111" t="s">
        <v>151</v>
      </c>
      <c r="C1589" s="111" t="s">
        <v>4177</v>
      </c>
      <c r="D1589" s="111" t="s">
        <v>4187</v>
      </c>
      <c r="E1589" s="111"/>
      <c r="F1589" s="111">
        <v>1</v>
      </c>
      <c r="G1589" s="111"/>
      <c r="H1589" s="111">
        <v>21</v>
      </c>
      <c r="I1589" s="116">
        <v>1540</v>
      </c>
      <c r="J1589" s="118"/>
      <c r="K1589" s="33"/>
      <c r="L1589" s="44">
        <f t="shared" si="493"/>
        <v>1</v>
      </c>
      <c r="M1589" s="33" t="str">
        <f t="shared" si="494"/>
        <v>45854Container q'ty</v>
      </c>
      <c r="N1589" s="33" t="str">
        <f t="shared" si="495"/>
        <v>45854bulk</v>
      </c>
      <c r="O1589" s="39">
        <v>160</v>
      </c>
      <c r="P1589" s="235" t="s">
        <v>201</v>
      </c>
      <c r="Q1589" s="168" t="s">
        <v>990</v>
      </c>
      <c r="R1589" s="169"/>
      <c r="S1589" s="39"/>
      <c r="T1589" s="119" t="s">
        <v>3898</v>
      </c>
      <c r="U1589" s="258"/>
      <c r="V1589" s="262"/>
      <c r="W1589" s="258">
        <f t="shared" si="499"/>
        <v>0</v>
      </c>
      <c r="X1589" s="45" t="s">
        <v>4066</v>
      </c>
      <c r="Y1589" s="43"/>
      <c r="Z1589" s="43"/>
      <c r="AA1589" s="43"/>
      <c r="AB1589" s="43"/>
      <c r="AC1589" s="43"/>
    </row>
    <row r="1590" spans="1:29" ht="12.9" customHeight="1">
      <c r="A1590" s="272">
        <v>45854</v>
      </c>
      <c r="B1590" s="111" t="s">
        <v>151</v>
      </c>
      <c r="C1590" s="111" t="s">
        <v>4179</v>
      </c>
      <c r="D1590" s="111" t="s">
        <v>4189</v>
      </c>
      <c r="E1590" s="111"/>
      <c r="F1590" s="111">
        <v>1</v>
      </c>
      <c r="G1590" s="111"/>
      <c r="H1590" s="111">
        <v>21</v>
      </c>
      <c r="I1590" s="116">
        <v>1540</v>
      </c>
      <c r="J1590" s="118"/>
      <c r="K1590" s="33"/>
      <c r="L1590" s="44">
        <f t="shared" si="493"/>
        <v>1</v>
      </c>
      <c r="M1590" s="33" t="str">
        <f t="shared" si="494"/>
        <v>45854Container q'ty</v>
      </c>
      <c r="N1590" s="33" t="str">
        <f t="shared" si="495"/>
        <v>45854bulk</v>
      </c>
      <c r="O1590" s="39">
        <v>160</v>
      </c>
      <c r="P1590" s="235" t="s">
        <v>201</v>
      </c>
      <c r="Q1590" s="168" t="s">
        <v>990</v>
      </c>
      <c r="R1590" s="169"/>
      <c r="S1590" s="39"/>
      <c r="T1590" s="119" t="s">
        <v>3898</v>
      </c>
      <c r="U1590" s="258"/>
      <c r="V1590" s="262"/>
      <c r="W1590" s="258">
        <f>IFERROR(U1590/V1590,0)</f>
        <v>0</v>
      </c>
      <c r="X1590" s="45"/>
      <c r="Y1590" s="43"/>
      <c r="Z1590" s="43"/>
      <c r="AA1590" s="43"/>
      <c r="AB1590" s="43"/>
      <c r="AC1590" s="43"/>
    </row>
    <row r="1591" spans="1:29" ht="12.9" customHeight="1">
      <c r="A1591" s="272">
        <v>45854</v>
      </c>
      <c r="B1591" s="111" t="s">
        <v>151</v>
      </c>
      <c r="C1591" s="111" t="s">
        <v>4178</v>
      </c>
      <c r="D1591" s="111" t="s">
        <v>4188</v>
      </c>
      <c r="E1591" s="111"/>
      <c r="F1591" s="111">
        <v>1</v>
      </c>
      <c r="G1591" s="111"/>
      <c r="H1591" s="111">
        <v>21</v>
      </c>
      <c r="I1591" s="116">
        <v>1540</v>
      </c>
      <c r="J1591" s="118"/>
      <c r="K1591" s="33"/>
      <c r="L1591" s="44">
        <f t="shared" si="493"/>
        <v>1</v>
      </c>
      <c r="M1591" s="33" t="str">
        <f t="shared" si="494"/>
        <v>45854Container q'ty</v>
      </c>
      <c r="N1591" s="33" t="str">
        <f t="shared" si="495"/>
        <v>45854bulk</v>
      </c>
      <c r="O1591" s="39">
        <v>160</v>
      </c>
      <c r="P1591" s="235" t="s">
        <v>201</v>
      </c>
      <c r="Q1591" s="168" t="s">
        <v>990</v>
      </c>
      <c r="R1591" s="169"/>
      <c r="S1591" s="39"/>
      <c r="T1591" s="119" t="s">
        <v>3898</v>
      </c>
      <c r="U1591" s="258"/>
      <c r="V1591" s="262"/>
      <c r="W1591" s="258">
        <f t="shared" si="499"/>
        <v>0</v>
      </c>
      <c r="X1591" s="45"/>
      <c r="Y1591" s="43"/>
      <c r="Z1591" s="43"/>
      <c r="AA1591" s="43"/>
      <c r="AB1591" s="43"/>
      <c r="AC1591" s="43"/>
    </row>
    <row r="1592" spans="1:29" ht="12.9" customHeight="1">
      <c r="A1592" s="272">
        <v>45855</v>
      </c>
      <c r="B1592" s="111" t="s">
        <v>32</v>
      </c>
      <c r="C1592" s="111" t="s">
        <v>4218</v>
      </c>
      <c r="D1592" s="111" t="s">
        <v>4146</v>
      </c>
      <c r="E1592" s="111">
        <v>1</v>
      </c>
      <c r="F1592" s="111"/>
      <c r="G1592" s="111"/>
      <c r="H1592" s="111">
        <v>31</v>
      </c>
      <c r="I1592" s="116">
        <v>1860</v>
      </c>
      <c r="J1592" s="118"/>
      <c r="K1592" s="33"/>
      <c r="L1592" s="44">
        <f t="shared" si="493"/>
        <v>1</v>
      </c>
      <c r="M1592" s="33" t="str">
        <f t="shared" si="494"/>
        <v>45855Container q'ty</v>
      </c>
      <c r="N1592" s="33" t="str">
        <f t="shared" si="495"/>
        <v>45855bulk</v>
      </c>
      <c r="O1592" s="39">
        <v>200</v>
      </c>
      <c r="P1592" s="235" t="s">
        <v>201</v>
      </c>
      <c r="Q1592" s="168" t="s">
        <v>4148</v>
      </c>
      <c r="R1592" s="169"/>
      <c r="S1592" s="39"/>
      <c r="T1592" s="119" t="s">
        <v>4169</v>
      </c>
      <c r="U1592" s="258">
        <v>12834</v>
      </c>
      <c r="V1592" s="262">
        <v>1860</v>
      </c>
      <c r="W1592" s="258">
        <f t="shared" ref="W1592:W1607" si="500">IFERROR(U1592/V1592,0)</f>
        <v>6.9</v>
      </c>
      <c r="X1592" s="45"/>
      <c r="Y1592" s="43"/>
      <c r="Z1592" s="43"/>
      <c r="AA1592" s="43"/>
      <c r="AB1592" s="43"/>
      <c r="AC1592" s="43"/>
    </row>
    <row r="1593" spans="1:29" ht="12.9" customHeight="1">
      <c r="A1593" s="272">
        <v>45855</v>
      </c>
      <c r="B1593" s="111" t="s">
        <v>32</v>
      </c>
      <c r="C1593" s="111" t="s">
        <v>4219</v>
      </c>
      <c r="D1593" s="111" t="s">
        <v>4147</v>
      </c>
      <c r="E1593" s="111">
        <v>1</v>
      </c>
      <c r="F1593" s="111"/>
      <c r="G1593" s="111"/>
      <c r="H1593" s="111">
        <v>28</v>
      </c>
      <c r="I1593" s="116">
        <v>2016</v>
      </c>
      <c r="J1593" s="118"/>
      <c r="K1593" s="33"/>
      <c r="L1593" s="44">
        <f t="shared" si="493"/>
        <v>1</v>
      </c>
      <c r="M1593" s="33" t="str">
        <f t="shared" si="494"/>
        <v>45855Container q'ty</v>
      </c>
      <c r="N1593" s="33" t="str">
        <f t="shared" si="495"/>
        <v>45855bulk</v>
      </c>
      <c r="O1593" s="39">
        <v>200</v>
      </c>
      <c r="P1593" s="235" t="s">
        <v>201</v>
      </c>
      <c r="Q1593" s="168" t="s">
        <v>4149</v>
      </c>
      <c r="R1593" s="169"/>
      <c r="S1593" s="39"/>
      <c r="T1593" s="119" t="s">
        <v>4170</v>
      </c>
      <c r="U1593" s="258">
        <v>13910.4</v>
      </c>
      <c r="V1593" s="262">
        <v>2016</v>
      </c>
      <c r="W1593" s="258">
        <f t="shared" si="500"/>
        <v>6.8999999999999995</v>
      </c>
      <c r="X1593" s="45"/>
      <c r="Y1593" s="43"/>
      <c r="Z1593" s="43"/>
      <c r="AA1593" s="43"/>
      <c r="AB1593" s="43"/>
      <c r="AC1593" s="43"/>
    </row>
    <row r="1594" spans="1:29" ht="12.9" customHeight="1">
      <c r="A1594" s="272">
        <v>45855</v>
      </c>
      <c r="B1594" s="111" t="s">
        <v>151</v>
      </c>
      <c r="C1594" s="111" t="s">
        <v>4180</v>
      </c>
      <c r="D1594" s="111" t="s">
        <v>4190</v>
      </c>
      <c r="E1594" s="111"/>
      <c r="F1594" s="111">
        <v>1</v>
      </c>
      <c r="G1594" s="111"/>
      <c r="H1594" s="111">
        <v>21</v>
      </c>
      <c r="I1594" s="116">
        <v>1540</v>
      </c>
      <c r="J1594" s="118"/>
      <c r="K1594" s="33"/>
      <c r="L1594" s="44">
        <f t="shared" si="493"/>
        <v>1</v>
      </c>
      <c r="M1594" s="33" t="str">
        <f t="shared" si="494"/>
        <v>45855Container q'ty</v>
      </c>
      <c r="N1594" s="33" t="str">
        <f t="shared" si="495"/>
        <v>45855bulk</v>
      </c>
      <c r="O1594" s="39">
        <v>160</v>
      </c>
      <c r="P1594" s="235" t="s">
        <v>201</v>
      </c>
      <c r="Q1594" s="168" t="s">
        <v>990</v>
      </c>
      <c r="R1594" s="169"/>
      <c r="S1594" s="39"/>
      <c r="T1594" s="119" t="s">
        <v>3898</v>
      </c>
      <c r="U1594" s="258"/>
      <c r="V1594" s="262"/>
      <c r="W1594" s="258">
        <f t="shared" si="500"/>
        <v>0</v>
      </c>
      <c r="X1594" s="45"/>
      <c r="Y1594" s="43"/>
      <c r="Z1594" s="43"/>
      <c r="AA1594" s="43"/>
      <c r="AB1594" s="43"/>
      <c r="AC1594" s="43"/>
    </row>
    <row r="1595" spans="1:29" ht="12.9" customHeight="1">
      <c r="A1595" s="272">
        <v>45855</v>
      </c>
      <c r="B1595" s="111" t="s">
        <v>151</v>
      </c>
      <c r="C1595" s="111" t="s">
        <v>4181</v>
      </c>
      <c r="D1595" s="111" t="s">
        <v>4191</v>
      </c>
      <c r="E1595" s="111"/>
      <c r="F1595" s="111">
        <v>1</v>
      </c>
      <c r="G1595" s="111"/>
      <c r="H1595" s="111">
        <v>22</v>
      </c>
      <c r="I1595" s="116">
        <v>1540</v>
      </c>
      <c r="J1595" s="118"/>
      <c r="K1595" s="33"/>
      <c r="L1595" s="44">
        <f t="shared" si="493"/>
        <v>1</v>
      </c>
      <c r="M1595" s="33" t="str">
        <f t="shared" si="494"/>
        <v>45855Container q'ty</v>
      </c>
      <c r="N1595" s="33" t="str">
        <f t="shared" si="495"/>
        <v>45855bulk</v>
      </c>
      <c r="O1595" s="39">
        <v>160</v>
      </c>
      <c r="P1595" s="235" t="s">
        <v>201</v>
      </c>
      <c r="Q1595" s="168" t="s">
        <v>990</v>
      </c>
      <c r="R1595" s="169"/>
      <c r="S1595" s="39"/>
      <c r="T1595" s="119" t="s">
        <v>3898</v>
      </c>
      <c r="U1595" s="258"/>
      <c r="V1595" s="262"/>
      <c r="W1595" s="258">
        <f t="shared" si="500"/>
        <v>0</v>
      </c>
      <c r="X1595" s="45"/>
      <c r="Y1595" s="43"/>
      <c r="Z1595" s="43"/>
      <c r="AA1595" s="43"/>
      <c r="AB1595" s="43"/>
      <c r="AC1595" s="43"/>
    </row>
    <row r="1596" spans="1:29" ht="12.9" customHeight="1">
      <c r="A1596" s="272">
        <v>45855</v>
      </c>
      <c r="B1596" s="111" t="s">
        <v>151</v>
      </c>
      <c r="C1596" s="111" t="s">
        <v>4182</v>
      </c>
      <c r="D1596" s="111" t="s">
        <v>4192</v>
      </c>
      <c r="E1596" s="111"/>
      <c r="F1596" s="111">
        <v>1</v>
      </c>
      <c r="G1596" s="111"/>
      <c r="H1596" s="111">
        <v>22</v>
      </c>
      <c r="I1596" s="116">
        <v>1540</v>
      </c>
      <c r="J1596" s="118"/>
      <c r="K1596" s="33"/>
      <c r="L1596" s="44">
        <f t="shared" si="493"/>
        <v>1</v>
      </c>
      <c r="M1596" s="33" t="str">
        <f t="shared" si="494"/>
        <v>45855Container q'ty</v>
      </c>
      <c r="N1596" s="33" t="str">
        <f t="shared" si="495"/>
        <v>45855bulk</v>
      </c>
      <c r="O1596" s="39">
        <v>160</v>
      </c>
      <c r="P1596" s="235" t="s">
        <v>201</v>
      </c>
      <c r="Q1596" s="168" t="s">
        <v>990</v>
      </c>
      <c r="R1596" s="169"/>
      <c r="S1596" s="39"/>
      <c r="T1596" s="119" t="s">
        <v>3898</v>
      </c>
      <c r="U1596" s="258"/>
      <c r="V1596" s="262"/>
      <c r="W1596" s="258">
        <f t="shared" si="500"/>
        <v>0</v>
      </c>
      <c r="X1596" s="45"/>
      <c r="Y1596" s="43"/>
      <c r="Z1596" s="43"/>
      <c r="AA1596" s="43"/>
      <c r="AB1596" s="43"/>
      <c r="AC1596" s="43"/>
    </row>
    <row r="1597" spans="1:29" ht="12.9" customHeight="1">
      <c r="A1597" s="272">
        <v>45855</v>
      </c>
      <c r="B1597" s="111" t="s">
        <v>151</v>
      </c>
      <c r="C1597" s="111" t="s">
        <v>4183</v>
      </c>
      <c r="D1597" s="111" t="s">
        <v>4193</v>
      </c>
      <c r="E1597" s="111"/>
      <c r="F1597" s="111">
        <v>1</v>
      </c>
      <c r="G1597" s="111"/>
      <c r="H1597" s="111">
        <v>22</v>
      </c>
      <c r="I1597" s="116">
        <v>1540</v>
      </c>
      <c r="J1597" s="118"/>
      <c r="K1597" s="33"/>
      <c r="L1597" s="44">
        <f t="shared" si="493"/>
        <v>1</v>
      </c>
      <c r="M1597" s="33" t="str">
        <f t="shared" si="494"/>
        <v>45855Container q'ty</v>
      </c>
      <c r="N1597" s="33" t="str">
        <f t="shared" si="495"/>
        <v>45855bulk</v>
      </c>
      <c r="O1597" s="39">
        <v>160</v>
      </c>
      <c r="P1597" s="235" t="s">
        <v>201</v>
      </c>
      <c r="Q1597" s="168" t="s">
        <v>990</v>
      </c>
      <c r="R1597" s="169"/>
      <c r="S1597" s="39"/>
      <c r="T1597" s="119" t="s">
        <v>3898</v>
      </c>
      <c r="U1597" s="258"/>
      <c r="V1597" s="262"/>
      <c r="W1597" s="258">
        <f t="shared" si="500"/>
        <v>0</v>
      </c>
      <c r="X1597" s="45"/>
      <c r="Y1597" s="43"/>
      <c r="Z1597" s="43"/>
      <c r="AA1597" s="43"/>
      <c r="AB1597" s="43"/>
      <c r="AC1597" s="43"/>
    </row>
    <row r="1598" spans="1:29" ht="12.9" customHeight="1">
      <c r="A1598" s="272">
        <v>45855</v>
      </c>
      <c r="B1598" s="111" t="s">
        <v>151</v>
      </c>
      <c r="C1598" s="111" t="s">
        <v>4184</v>
      </c>
      <c r="D1598" s="111" t="s">
        <v>4194</v>
      </c>
      <c r="E1598" s="111"/>
      <c r="F1598" s="111">
        <v>1</v>
      </c>
      <c r="G1598" s="111"/>
      <c r="H1598" s="111">
        <v>22</v>
      </c>
      <c r="I1598" s="116">
        <v>1540</v>
      </c>
      <c r="J1598" s="118"/>
      <c r="K1598" s="33"/>
      <c r="L1598" s="44">
        <f t="shared" si="493"/>
        <v>1</v>
      </c>
      <c r="M1598" s="33" t="str">
        <f t="shared" si="494"/>
        <v>45855Container q'ty</v>
      </c>
      <c r="N1598" s="33" t="str">
        <f t="shared" si="495"/>
        <v>45855bulk</v>
      </c>
      <c r="O1598" s="39">
        <v>160</v>
      </c>
      <c r="P1598" s="235" t="s">
        <v>201</v>
      </c>
      <c r="Q1598" s="168" t="s">
        <v>990</v>
      </c>
      <c r="R1598" s="169"/>
      <c r="S1598" s="39"/>
      <c r="T1598" s="119" t="s">
        <v>3898</v>
      </c>
      <c r="U1598" s="258"/>
      <c r="V1598" s="262"/>
      <c r="W1598" s="258">
        <f t="shared" si="500"/>
        <v>0</v>
      </c>
      <c r="X1598" s="45"/>
      <c r="Y1598" s="43"/>
      <c r="Z1598" s="43"/>
      <c r="AA1598" s="43"/>
      <c r="AB1598" s="43"/>
      <c r="AC1598" s="43"/>
    </row>
    <row r="1599" spans="1:29" ht="12.9" customHeight="1">
      <c r="A1599" s="272">
        <v>45855</v>
      </c>
      <c r="B1599" s="111" t="s">
        <v>242</v>
      </c>
      <c r="C1599" s="111" t="s">
        <v>402</v>
      </c>
      <c r="D1599" s="111"/>
      <c r="E1599" s="111"/>
      <c r="F1599" s="111"/>
      <c r="G1599" s="111">
        <v>1</v>
      </c>
      <c r="H1599" s="111">
        <v>10</v>
      </c>
      <c r="I1599" s="184"/>
      <c r="J1599" s="118">
        <v>10</v>
      </c>
      <c r="K1599" s="33"/>
      <c r="L1599" s="44">
        <f t="shared" si="493"/>
        <v>0</v>
      </c>
      <c r="M1599" s="33" t="str">
        <f t="shared" si="494"/>
        <v>45855Container q'ty</v>
      </c>
      <c r="N1599" s="33" t="str">
        <f t="shared" si="495"/>
        <v xml:space="preserve">45855Pallet </v>
      </c>
      <c r="O1599" s="39">
        <v>5</v>
      </c>
      <c r="P1599" s="33" t="s">
        <v>202</v>
      </c>
      <c r="Q1599" s="168" t="s">
        <v>733</v>
      </c>
      <c r="R1599" s="169"/>
      <c r="S1599" s="39"/>
      <c r="T1599" s="119" t="s">
        <v>4131</v>
      </c>
      <c r="U1599" s="258"/>
      <c r="V1599" s="262"/>
      <c r="W1599" s="258">
        <f t="shared" si="500"/>
        <v>0</v>
      </c>
      <c r="X1599" s="45" t="s">
        <v>3880</v>
      </c>
      <c r="Y1599" s="43"/>
      <c r="Z1599" s="43"/>
      <c r="AA1599" s="43"/>
      <c r="AB1599" s="43"/>
      <c r="AC1599" s="43"/>
    </row>
    <row r="1600" spans="1:29" ht="12.9" customHeight="1">
      <c r="A1600" s="272">
        <v>45855</v>
      </c>
      <c r="B1600" s="111" t="s">
        <v>220</v>
      </c>
      <c r="C1600" s="111" t="s">
        <v>4265</v>
      </c>
      <c r="D1600" s="190">
        <v>844739</v>
      </c>
      <c r="E1600" s="111"/>
      <c r="F1600" s="111">
        <v>1</v>
      </c>
      <c r="G1600" s="111"/>
      <c r="H1600" s="111">
        <v>0</v>
      </c>
      <c r="I1600" s="111"/>
      <c r="J1600" s="118">
        <v>412</v>
      </c>
      <c r="K1600" s="33"/>
      <c r="L1600" s="44">
        <f t="shared" si="493"/>
        <v>1</v>
      </c>
      <c r="M1600" s="33" t="str">
        <f t="shared" si="494"/>
        <v>45855Container q'ty</v>
      </c>
      <c r="N1600" s="33" t="str">
        <f t="shared" si="495"/>
        <v>45855bulk</v>
      </c>
      <c r="O1600" s="39">
        <v>40</v>
      </c>
      <c r="P1600" s="235" t="s">
        <v>201</v>
      </c>
      <c r="Q1600" s="168" t="s">
        <v>221</v>
      </c>
      <c r="R1600" s="169"/>
      <c r="S1600" s="39"/>
      <c r="T1600" s="119" t="s">
        <v>4264</v>
      </c>
      <c r="U1600" s="258">
        <v>3770</v>
      </c>
      <c r="V1600" s="262">
        <v>412</v>
      </c>
      <c r="W1600" s="258">
        <f t="shared" si="500"/>
        <v>9.150485436893204</v>
      </c>
      <c r="X1600" s="45"/>
      <c r="Y1600" s="43"/>
      <c r="Z1600" s="43"/>
      <c r="AA1600" s="43"/>
      <c r="AB1600" s="43"/>
      <c r="AC1600" s="43"/>
    </row>
    <row r="1601" spans="1:29" ht="12.9" customHeight="1">
      <c r="A1601" s="272">
        <v>45856</v>
      </c>
      <c r="B1601" s="111" t="s">
        <v>32</v>
      </c>
      <c r="C1601" s="111" t="s">
        <v>4165</v>
      </c>
      <c r="D1601" s="111" t="s">
        <v>4150</v>
      </c>
      <c r="E1601" s="111"/>
      <c r="F1601" s="111">
        <v>1</v>
      </c>
      <c r="G1601" s="111"/>
      <c r="H1601" s="111">
        <v>20</v>
      </c>
      <c r="I1601" s="111">
        <v>20</v>
      </c>
      <c r="J1601" s="118"/>
      <c r="K1601" s="33"/>
      <c r="L1601" s="44">
        <f t="shared" si="493"/>
        <v>1</v>
      </c>
      <c r="M1601" s="33" t="str">
        <f t="shared" si="494"/>
        <v>45856Container q'ty</v>
      </c>
      <c r="N1601" s="33" t="str">
        <f t="shared" si="495"/>
        <v xml:space="preserve">45856Pallet </v>
      </c>
      <c r="O1601" s="39">
        <v>20</v>
      </c>
      <c r="P1601" s="33" t="s">
        <v>202</v>
      </c>
      <c r="Q1601" s="168" t="s">
        <v>4154</v>
      </c>
      <c r="R1601" s="169"/>
      <c r="S1601" s="39"/>
      <c r="T1601" s="119" t="s">
        <v>4159</v>
      </c>
      <c r="U1601" s="258"/>
      <c r="V1601" s="262"/>
      <c r="W1601" s="258">
        <f t="shared" si="500"/>
        <v>0</v>
      </c>
      <c r="X1601" s="45"/>
      <c r="Y1601" s="43"/>
      <c r="Z1601" s="43"/>
      <c r="AA1601" s="43"/>
      <c r="AB1601" s="43"/>
      <c r="AC1601" s="43"/>
    </row>
    <row r="1602" spans="1:29" ht="12.9" customHeight="1">
      <c r="A1602" s="272">
        <v>45856</v>
      </c>
      <c r="B1602" s="111" t="s">
        <v>32</v>
      </c>
      <c r="C1602" s="111" t="s">
        <v>4166</v>
      </c>
      <c r="D1602" s="111" t="s">
        <v>4151</v>
      </c>
      <c r="E1602" s="111"/>
      <c r="F1602" s="111">
        <v>1</v>
      </c>
      <c r="G1602" s="111"/>
      <c r="H1602" s="111">
        <v>20</v>
      </c>
      <c r="I1602" s="111">
        <v>20</v>
      </c>
      <c r="J1602" s="118"/>
      <c r="K1602" s="33"/>
      <c r="L1602" s="44">
        <f t="shared" si="493"/>
        <v>1</v>
      </c>
      <c r="M1602" s="33" t="str">
        <f t="shared" si="494"/>
        <v>45856Container q'ty</v>
      </c>
      <c r="N1602" s="33" t="str">
        <f t="shared" si="495"/>
        <v xml:space="preserve">45856Pallet </v>
      </c>
      <c r="O1602" s="39">
        <v>20</v>
      </c>
      <c r="P1602" s="33" t="s">
        <v>202</v>
      </c>
      <c r="Q1602" s="168" t="s">
        <v>4155</v>
      </c>
      <c r="R1602" s="169"/>
      <c r="S1602" s="39"/>
      <c r="T1602" s="119" t="s">
        <v>4159</v>
      </c>
      <c r="U1602" s="258"/>
      <c r="V1602" s="262"/>
      <c r="W1602" s="258">
        <f t="shared" si="500"/>
        <v>0</v>
      </c>
      <c r="X1602" s="45"/>
      <c r="Y1602" s="43"/>
      <c r="Z1602" s="43"/>
      <c r="AA1602" s="43"/>
      <c r="AB1602" s="43"/>
      <c r="AC1602" s="43"/>
    </row>
    <row r="1603" spans="1:29" ht="12.9" customHeight="1">
      <c r="A1603" s="272">
        <v>45856</v>
      </c>
      <c r="B1603" s="111" t="s">
        <v>32</v>
      </c>
      <c r="C1603" s="111" t="s">
        <v>4167</v>
      </c>
      <c r="D1603" s="111" t="s">
        <v>4152</v>
      </c>
      <c r="E1603" s="111"/>
      <c r="F1603" s="111">
        <v>1</v>
      </c>
      <c r="G1603" s="111"/>
      <c r="H1603" s="111">
        <v>10</v>
      </c>
      <c r="I1603" s="111">
        <v>10</v>
      </c>
      <c r="J1603" s="118"/>
      <c r="K1603" s="33"/>
      <c r="L1603" s="44">
        <f t="shared" si="493"/>
        <v>1</v>
      </c>
      <c r="M1603" s="33" t="str">
        <f t="shared" si="494"/>
        <v>45856Container q'ty</v>
      </c>
      <c r="N1603" s="33" t="str">
        <f t="shared" si="495"/>
        <v xml:space="preserve">45856Pallet </v>
      </c>
      <c r="O1603" s="39">
        <v>20</v>
      </c>
      <c r="P1603" s="33" t="s">
        <v>202</v>
      </c>
      <c r="Q1603" s="168" t="s">
        <v>4156</v>
      </c>
      <c r="R1603" s="169"/>
      <c r="S1603" s="39"/>
      <c r="T1603" s="119" t="s">
        <v>4159</v>
      </c>
      <c r="U1603" s="258"/>
      <c r="V1603" s="262"/>
      <c r="W1603" s="258">
        <f t="shared" si="500"/>
        <v>0</v>
      </c>
      <c r="X1603" s="45"/>
      <c r="Y1603" s="43"/>
      <c r="Z1603" s="43"/>
      <c r="AA1603" s="43"/>
      <c r="AB1603" s="43"/>
      <c r="AC1603" s="43"/>
    </row>
    <row r="1604" spans="1:29" ht="12.9" customHeight="1">
      <c r="A1604" s="272">
        <v>45856</v>
      </c>
      <c r="B1604" s="111" t="s">
        <v>32</v>
      </c>
      <c r="C1604" s="111" t="s">
        <v>4167</v>
      </c>
      <c r="D1604" s="111" t="s">
        <v>4152</v>
      </c>
      <c r="E1604" s="111"/>
      <c r="F1604" s="151"/>
      <c r="G1604" s="111"/>
      <c r="H1604" s="111">
        <v>10</v>
      </c>
      <c r="I1604" s="111">
        <v>10</v>
      </c>
      <c r="J1604" s="118"/>
      <c r="K1604" s="33"/>
      <c r="L1604" s="44">
        <f t="shared" si="493"/>
        <v>0</v>
      </c>
      <c r="M1604" s="33" t="str">
        <f t="shared" si="494"/>
        <v>45856Container q'ty</v>
      </c>
      <c r="N1604" s="33" t="str">
        <f t="shared" si="495"/>
        <v xml:space="preserve">45856Pallet </v>
      </c>
      <c r="O1604" s="39"/>
      <c r="P1604" s="33" t="s">
        <v>202</v>
      </c>
      <c r="Q1604" s="168" t="s">
        <v>4157</v>
      </c>
      <c r="R1604" s="169"/>
      <c r="S1604" s="39"/>
      <c r="T1604" s="119" t="s">
        <v>4159</v>
      </c>
      <c r="U1604" s="258"/>
      <c r="V1604" s="262"/>
      <c r="W1604" s="258">
        <f t="shared" si="500"/>
        <v>0</v>
      </c>
      <c r="X1604" s="45"/>
      <c r="Y1604" s="43"/>
      <c r="Z1604" s="43"/>
      <c r="AA1604" s="43"/>
      <c r="AB1604" s="43"/>
      <c r="AC1604" s="43"/>
    </row>
    <row r="1605" spans="1:29" ht="12.9" customHeight="1">
      <c r="A1605" s="272">
        <v>45856</v>
      </c>
      <c r="B1605" s="111" t="s">
        <v>32</v>
      </c>
      <c r="C1605" s="111" t="s">
        <v>4168</v>
      </c>
      <c r="D1605" s="111" t="s">
        <v>4153</v>
      </c>
      <c r="E1605" s="111"/>
      <c r="F1605" s="111">
        <v>1</v>
      </c>
      <c r="G1605" s="111"/>
      <c r="H1605" s="111">
        <v>20</v>
      </c>
      <c r="I1605" s="111">
        <v>20</v>
      </c>
      <c r="J1605" s="118"/>
      <c r="K1605" s="33"/>
      <c r="L1605" s="44">
        <f t="shared" si="493"/>
        <v>1</v>
      </c>
      <c r="M1605" s="33" t="str">
        <f t="shared" si="494"/>
        <v>45856Container q'ty</v>
      </c>
      <c r="N1605" s="33" t="str">
        <f t="shared" si="495"/>
        <v xml:space="preserve">45856Pallet </v>
      </c>
      <c r="O1605" s="39">
        <v>20</v>
      </c>
      <c r="P1605" s="33" t="s">
        <v>202</v>
      </c>
      <c r="Q1605" s="168" t="s">
        <v>4158</v>
      </c>
      <c r="R1605" s="169"/>
      <c r="S1605" s="39"/>
      <c r="T1605" s="119" t="s">
        <v>4159</v>
      </c>
      <c r="U1605" s="258"/>
      <c r="V1605" s="262"/>
      <c r="W1605" s="258">
        <f t="shared" si="500"/>
        <v>0</v>
      </c>
      <c r="X1605" s="45"/>
      <c r="Y1605" s="43"/>
      <c r="Z1605" s="43"/>
      <c r="AA1605" s="43"/>
      <c r="AB1605" s="43"/>
      <c r="AC1605" s="43"/>
    </row>
    <row r="1606" spans="1:29" ht="12.9" customHeight="1">
      <c r="A1606" s="272">
        <v>45856</v>
      </c>
      <c r="B1606" s="111" t="s">
        <v>383</v>
      </c>
      <c r="C1606" s="111" t="s">
        <v>4268</v>
      </c>
      <c r="D1606" s="190" t="s">
        <v>4269</v>
      </c>
      <c r="E1606" s="111"/>
      <c r="F1606" s="111">
        <v>1</v>
      </c>
      <c r="G1606" s="111"/>
      <c r="H1606" s="111">
        <v>14</v>
      </c>
      <c r="I1606" s="116">
        <v>900</v>
      </c>
      <c r="J1606" s="118"/>
      <c r="K1606" s="33"/>
      <c r="L1606" s="44">
        <f t="shared" si="493"/>
        <v>1</v>
      </c>
      <c r="M1606" s="33" t="str">
        <f t="shared" si="494"/>
        <v>45856Container q'ty</v>
      </c>
      <c r="N1606" s="33" t="str">
        <f t="shared" si="495"/>
        <v>45856bulk</v>
      </c>
      <c r="O1606" s="39">
        <v>70</v>
      </c>
      <c r="P1606" s="235" t="s">
        <v>201</v>
      </c>
      <c r="Q1606" s="168" t="s">
        <v>2935</v>
      </c>
      <c r="R1606" s="169"/>
      <c r="S1606" s="39"/>
      <c r="T1606" s="119" t="s">
        <v>4266</v>
      </c>
      <c r="U1606" s="258">
        <v>7900</v>
      </c>
      <c r="V1606" s="262">
        <v>1100</v>
      </c>
      <c r="W1606" s="258">
        <f t="shared" si="500"/>
        <v>7.1818181818181817</v>
      </c>
      <c r="X1606" s="45"/>
      <c r="Y1606" s="43"/>
      <c r="Z1606" s="43"/>
      <c r="AA1606" s="43"/>
      <c r="AB1606" s="43"/>
      <c r="AC1606" s="43"/>
    </row>
    <row r="1607" spans="1:29" ht="12.9" customHeight="1">
      <c r="A1607" s="272">
        <v>45856</v>
      </c>
      <c r="B1607" s="111" t="s">
        <v>383</v>
      </c>
      <c r="C1607" s="111" t="s">
        <v>4268</v>
      </c>
      <c r="D1607" s="190" t="s">
        <v>4269</v>
      </c>
      <c r="E1607" s="111"/>
      <c r="F1607" s="151"/>
      <c r="G1607" s="111"/>
      <c r="H1607" s="111">
        <v>4</v>
      </c>
      <c r="I1607" s="116">
        <v>200</v>
      </c>
      <c r="J1607" s="118"/>
      <c r="K1607" s="33"/>
      <c r="L1607" s="44">
        <f t="shared" si="493"/>
        <v>0</v>
      </c>
      <c r="M1607" s="33" t="str">
        <f t="shared" si="494"/>
        <v>45856Container q'ty</v>
      </c>
      <c r="N1607" s="33" t="str">
        <f t="shared" si="495"/>
        <v>45856bulk</v>
      </c>
      <c r="O1607" s="39"/>
      <c r="P1607" s="235" t="s">
        <v>201</v>
      </c>
      <c r="Q1607" s="168" t="s">
        <v>4267</v>
      </c>
      <c r="R1607" s="169"/>
      <c r="S1607" s="39"/>
      <c r="T1607" s="119" t="s">
        <v>4266</v>
      </c>
      <c r="U1607" s="258"/>
      <c r="V1607" s="262"/>
      <c r="W1607" s="258">
        <f t="shared" si="500"/>
        <v>0</v>
      </c>
      <c r="X1607" s="45"/>
      <c r="Y1607" s="43"/>
      <c r="Z1607" s="43"/>
      <c r="AA1607" s="43"/>
      <c r="AB1607" s="43"/>
      <c r="AC1607" s="43"/>
    </row>
    <row r="1608" spans="1:29" ht="12.9" customHeight="1">
      <c r="A1608" s="272">
        <v>45856</v>
      </c>
      <c r="B1608" s="111" t="s">
        <v>383</v>
      </c>
      <c r="C1608" s="111" t="s">
        <v>4275</v>
      </c>
      <c r="D1608" s="275" t="s">
        <v>4276</v>
      </c>
      <c r="E1608" s="111"/>
      <c r="F1608" s="111">
        <v>1</v>
      </c>
      <c r="G1608" s="111"/>
      <c r="H1608" s="111">
        <v>5</v>
      </c>
      <c r="I1608" s="117">
        <v>400</v>
      </c>
      <c r="J1608" s="118"/>
      <c r="K1608" s="33"/>
      <c r="L1608" s="44">
        <f t="shared" ref="L1608:L1614" si="501">SUM(E1608:F1608)</f>
        <v>1</v>
      </c>
      <c r="M1608" s="33" t="str">
        <f t="shared" ref="M1608:M1614" si="502">A1608&amp;$O$1</f>
        <v>45856Container q'ty</v>
      </c>
      <c r="N1608" s="33" t="str">
        <f t="shared" ref="N1608:N1614" si="503">A1608&amp;P1608</f>
        <v>45856bulk</v>
      </c>
      <c r="O1608" s="39">
        <v>240</v>
      </c>
      <c r="P1608" s="235" t="s">
        <v>201</v>
      </c>
      <c r="Q1608" s="168" t="s">
        <v>384</v>
      </c>
      <c r="R1608" s="169"/>
      <c r="S1608" s="39"/>
      <c r="T1608" s="119" t="s">
        <v>4274</v>
      </c>
      <c r="U1608" s="258">
        <v>23565</v>
      </c>
      <c r="V1608" s="262">
        <v>1750</v>
      </c>
      <c r="W1608" s="258">
        <f t="shared" ref="W1608:W1614" si="504">IFERROR(U1608/V1608,0)</f>
        <v>13.465714285714286</v>
      </c>
      <c r="X1608" s="45"/>
      <c r="Y1608" s="43"/>
      <c r="Z1608" s="43"/>
      <c r="AA1608" s="43"/>
      <c r="AB1608" s="43"/>
      <c r="AC1608" s="43"/>
    </row>
    <row r="1609" spans="1:29" ht="12.9" customHeight="1">
      <c r="A1609" s="272">
        <v>45856</v>
      </c>
      <c r="B1609" s="111" t="s">
        <v>383</v>
      </c>
      <c r="C1609" s="111" t="s">
        <v>4275</v>
      </c>
      <c r="D1609" s="275" t="s">
        <v>4276</v>
      </c>
      <c r="E1609" s="111"/>
      <c r="F1609" s="151"/>
      <c r="G1609" s="111"/>
      <c r="H1609" s="111">
        <v>10</v>
      </c>
      <c r="I1609" s="117">
        <v>800</v>
      </c>
      <c r="J1609" s="118"/>
      <c r="K1609" s="33"/>
      <c r="L1609" s="44">
        <f t="shared" si="501"/>
        <v>0</v>
      </c>
      <c r="M1609" s="33" t="str">
        <f t="shared" si="502"/>
        <v>45856Container q'ty</v>
      </c>
      <c r="N1609" s="33" t="str">
        <f t="shared" si="503"/>
        <v>45856bulk</v>
      </c>
      <c r="O1609" s="39">
        <v>240</v>
      </c>
      <c r="P1609" s="235" t="s">
        <v>201</v>
      </c>
      <c r="Q1609" s="168" t="s">
        <v>385</v>
      </c>
      <c r="R1609" s="169"/>
      <c r="S1609" s="39"/>
      <c r="T1609" s="119" t="s">
        <v>4274</v>
      </c>
      <c r="U1609" s="258"/>
      <c r="V1609" s="262"/>
      <c r="W1609" s="258">
        <f t="shared" si="504"/>
        <v>0</v>
      </c>
      <c r="X1609" s="45"/>
      <c r="Y1609" s="43"/>
      <c r="Z1609" s="43"/>
      <c r="AA1609" s="43"/>
      <c r="AB1609" s="43"/>
      <c r="AC1609" s="43"/>
    </row>
    <row r="1610" spans="1:29" ht="12.9" customHeight="1">
      <c r="A1610" s="272">
        <v>45856</v>
      </c>
      <c r="B1610" s="111" t="s">
        <v>383</v>
      </c>
      <c r="C1610" s="111" t="s">
        <v>4275</v>
      </c>
      <c r="D1610" s="275" t="s">
        <v>4276</v>
      </c>
      <c r="E1610" s="111"/>
      <c r="F1610" s="151"/>
      <c r="G1610" s="111"/>
      <c r="H1610" s="111">
        <v>3</v>
      </c>
      <c r="I1610" s="117">
        <v>200</v>
      </c>
      <c r="J1610" s="118"/>
      <c r="K1610" s="33"/>
      <c r="L1610" s="44">
        <f t="shared" si="501"/>
        <v>0</v>
      </c>
      <c r="M1610" s="33" t="str">
        <f t="shared" si="502"/>
        <v>45856Container q'ty</v>
      </c>
      <c r="N1610" s="33" t="str">
        <f t="shared" si="503"/>
        <v>45856bulk</v>
      </c>
      <c r="O1610" s="39">
        <v>240</v>
      </c>
      <c r="P1610" s="235" t="s">
        <v>201</v>
      </c>
      <c r="Q1610" s="168" t="s">
        <v>386</v>
      </c>
      <c r="R1610" s="169"/>
      <c r="S1610" s="39"/>
      <c r="T1610" s="119" t="s">
        <v>4274</v>
      </c>
      <c r="U1610" s="258"/>
      <c r="V1610" s="262"/>
      <c r="W1610" s="258">
        <f t="shared" si="504"/>
        <v>0</v>
      </c>
      <c r="X1610" s="45"/>
      <c r="Y1610" s="43"/>
      <c r="Z1610" s="43"/>
      <c r="AA1610" s="43"/>
      <c r="AB1610" s="43"/>
      <c r="AC1610" s="43"/>
    </row>
    <row r="1611" spans="1:29" ht="12.9" customHeight="1">
      <c r="A1611" s="272">
        <v>45856</v>
      </c>
      <c r="B1611" s="111" t="s">
        <v>383</v>
      </c>
      <c r="C1611" s="111" t="s">
        <v>4275</v>
      </c>
      <c r="D1611" s="275" t="s">
        <v>4276</v>
      </c>
      <c r="E1611" s="111"/>
      <c r="F1611" s="151"/>
      <c r="G1611" s="111"/>
      <c r="H1611" s="111">
        <v>2</v>
      </c>
      <c r="I1611" s="117">
        <v>100</v>
      </c>
      <c r="J1611" s="118"/>
      <c r="K1611" s="33"/>
      <c r="L1611" s="44">
        <f t="shared" si="501"/>
        <v>0</v>
      </c>
      <c r="M1611" s="33" t="str">
        <f t="shared" si="502"/>
        <v>45856Container q'ty</v>
      </c>
      <c r="N1611" s="33" t="str">
        <f t="shared" si="503"/>
        <v>45856bulk</v>
      </c>
      <c r="O1611" s="39">
        <v>240</v>
      </c>
      <c r="P1611" s="235" t="s">
        <v>201</v>
      </c>
      <c r="Q1611" s="168" t="s">
        <v>387</v>
      </c>
      <c r="R1611" s="169"/>
      <c r="S1611" s="39"/>
      <c r="T1611" s="119" t="s">
        <v>4274</v>
      </c>
      <c r="U1611" s="258"/>
      <c r="V1611" s="262"/>
      <c r="W1611" s="258">
        <f t="shared" si="504"/>
        <v>0</v>
      </c>
      <c r="X1611" s="45"/>
      <c r="Y1611" s="43"/>
      <c r="Z1611" s="43"/>
      <c r="AA1611" s="43"/>
      <c r="AB1611" s="43"/>
      <c r="AC1611" s="43"/>
    </row>
    <row r="1612" spans="1:29" ht="12.9" customHeight="1">
      <c r="A1612" s="272">
        <v>45856</v>
      </c>
      <c r="B1612" s="111" t="s">
        <v>383</v>
      </c>
      <c r="C1612" s="111" t="s">
        <v>4275</v>
      </c>
      <c r="D1612" s="275" t="s">
        <v>4276</v>
      </c>
      <c r="E1612" s="111"/>
      <c r="F1612" s="151"/>
      <c r="G1612" s="111"/>
      <c r="H1612" s="111">
        <v>3</v>
      </c>
      <c r="I1612" s="117">
        <v>200</v>
      </c>
      <c r="J1612" s="118"/>
      <c r="K1612" s="33"/>
      <c r="L1612" s="44">
        <f t="shared" si="501"/>
        <v>0</v>
      </c>
      <c r="M1612" s="33" t="str">
        <f t="shared" si="502"/>
        <v>45856Container q'ty</v>
      </c>
      <c r="N1612" s="33" t="str">
        <f t="shared" si="503"/>
        <v>45856bulk</v>
      </c>
      <c r="O1612" s="39">
        <v>240</v>
      </c>
      <c r="P1612" s="235" t="s">
        <v>201</v>
      </c>
      <c r="Q1612" s="168" t="s">
        <v>4273</v>
      </c>
      <c r="R1612" s="169"/>
      <c r="S1612" s="39"/>
      <c r="T1612" s="119" t="s">
        <v>4274</v>
      </c>
      <c r="U1612" s="258"/>
      <c r="V1612" s="262"/>
      <c r="W1612" s="258">
        <f t="shared" si="504"/>
        <v>0</v>
      </c>
      <c r="X1612" s="45"/>
      <c r="Y1612" s="43"/>
      <c r="Z1612" s="43"/>
      <c r="AA1612" s="43"/>
      <c r="AB1612" s="43"/>
      <c r="AC1612" s="43"/>
    </row>
    <row r="1613" spans="1:29" ht="12.9" customHeight="1">
      <c r="A1613" s="272">
        <v>45856</v>
      </c>
      <c r="B1613" s="111" t="s">
        <v>383</v>
      </c>
      <c r="C1613" s="111" t="s">
        <v>4275</v>
      </c>
      <c r="D1613" s="275" t="s">
        <v>4276</v>
      </c>
      <c r="E1613" s="111"/>
      <c r="F1613" s="151"/>
      <c r="G1613" s="111"/>
      <c r="H1613" s="111">
        <v>0</v>
      </c>
      <c r="I1613" s="117">
        <v>50</v>
      </c>
      <c r="J1613" s="118"/>
      <c r="K1613" s="33"/>
      <c r="L1613" s="44">
        <f t="shared" si="501"/>
        <v>0</v>
      </c>
      <c r="M1613" s="33" t="str">
        <f t="shared" si="502"/>
        <v>45856Container q'ty</v>
      </c>
      <c r="N1613" s="33" t="str">
        <f t="shared" si="503"/>
        <v>45856bulk</v>
      </c>
      <c r="O1613" s="39">
        <v>240</v>
      </c>
      <c r="P1613" s="235" t="s">
        <v>201</v>
      </c>
      <c r="Q1613" s="168" t="s">
        <v>2093</v>
      </c>
      <c r="R1613" s="169"/>
      <c r="S1613" s="39"/>
      <c r="T1613" s="119" t="s">
        <v>4274</v>
      </c>
      <c r="U1613" s="258"/>
      <c r="V1613" s="262"/>
      <c r="W1613" s="258">
        <f t="shared" si="504"/>
        <v>0</v>
      </c>
      <c r="X1613" s="45"/>
      <c r="Y1613" s="43"/>
      <c r="Z1613" s="43"/>
      <c r="AA1613" s="43"/>
      <c r="AB1613" s="43"/>
      <c r="AC1613" s="43"/>
    </row>
    <row r="1614" spans="1:29" ht="12.9" customHeight="1">
      <c r="A1614" s="272">
        <v>45856</v>
      </c>
      <c r="B1614" s="111" t="s">
        <v>242</v>
      </c>
      <c r="C1614" s="111" t="s">
        <v>402</v>
      </c>
      <c r="D1614" s="111"/>
      <c r="E1614" s="111"/>
      <c r="F1614" s="111"/>
      <c r="G1614" s="111">
        <v>1</v>
      </c>
      <c r="H1614" s="111">
        <v>2</v>
      </c>
      <c r="I1614" s="184"/>
      <c r="J1614" s="118">
        <v>2</v>
      </c>
      <c r="K1614" s="33"/>
      <c r="L1614" s="44">
        <f t="shared" si="501"/>
        <v>0</v>
      </c>
      <c r="M1614" s="33" t="str">
        <f t="shared" si="502"/>
        <v>45856Container q'ty</v>
      </c>
      <c r="N1614" s="33" t="str">
        <f t="shared" si="503"/>
        <v xml:space="preserve">45856Pallet </v>
      </c>
      <c r="O1614" s="39">
        <v>5</v>
      </c>
      <c r="P1614" s="33" t="s">
        <v>202</v>
      </c>
      <c r="Q1614" s="168" t="s">
        <v>731</v>
      </c>
      <c r="R1614" s="169"/>
      <c r="S1614" s="39"/>
      <c r="T1614" s="119" t="s">
        <v>4272</v>
      </c>
      <c r="U1614" s="258"/>
      <c r="V1614" s="262"/>
      <c r="W1614" s="258">
        <f t="shared" si="504"/>
        <v>0</v>
      </c>
      <c r="X1614" s="45" t="s">
        <v>3880</v>
      </c>
      <c r="Y1614" s="43"/>
      <c r="Z1614" s="43"/>
      <c r="AA1614" s="43"/>
      <c r="AB1614" s="43"/>
      <c r="AC1614" s="43"/>
    </row>
    <row r="1615" spans="1:29" ht="12.9" customHeight="1">
      <c r="A1615" s="272">
        <v>45857</v>
      </c>
      <c r="B1615" s="111" t="s">
        <v>3493</v>
      </c>
      <c r="C1615" s="111" t="s">
        <v>4201</v>
      </c>
      <c r="D1615" s="111" t="s">
        <v>4204</v>
      </c>
      <c r="E1615" s="111">
        <v>1</v>
      </c>
      <c r="F1615" s="111"/>
      <c r="G1615" s="111"/>
      <c r="H1615" s="111">
        <v>18</v>
      </c>
      <c r="I1615" s="116"/>
      <c r="J1615" s="118">
        <v>18</v>
      </c>
      <c r="K1615" s="33"/>
      <c r="L1615" s="44">
        <f t="shared" ref="L1615:L1623" si="505">SUM(E1615:F1615)</f>
        <v>1</v>
      </c>
      <c r="M1615" s="33" t="str">
        <f t="shared" ref="M1615:M1623" si="506">A1615&amp;$O$1</f>
        <v>45857Container q'ty</v>
      </c>
      <c r="N1615" s="33" t="str">
        <f t="shared" ref="N1615:N1623" si="507">A1615&amp;P1615</f>
        <v xml:space="preserve">45857Pallet </v>
      </c>
      <c r="O1615" s="39">
        <v>40</v>
      </c>
      <c r="P1615" s="33" t="s">
        <v>202</v>
      </c>
      <c r="Q1615" s="168" t="s">
        <v>439</v>
      </c>
      <c r="R1615" s="169"/>
      <c r="S1615" s="39"/>
      <c r="T1615" s="119" t="s">
        <v>4199</v>
      </c>
      <c r="U1615" s="258"/>
      <c r="V1615" s="262"/>
      <c r="W1615" s="258">
        <f t="shared" ref="W1615:W1624" si="508">IFERROR(U1615/V1615,0)</f>
        <v>0</v>
      </c>
      <c r="X1615" s="45" t="s">
        <v>4271</v>
      </c>
      <c r="Y1615" s="43"/>
      <c r="Z1615" s="43"/>
      <c r="AA1615" s="43"/>
      <c r="AB1615" s="43"/>
      <c r="AC1615" s="43"/>
    </row>
    <row r="1616" spans="1:29" ht="12.9" customHeight="1">
      <c r="A1616" s="272">
        <v>45857</v>
      </c>
      <c r="B1616" s="111" t="s">
        <v>3493</v>
      </c>
      <c r="C1616" s="111" t="s">
        <v>4202</v>
      </c>
      <c r="D1616" s="111" t="s">
        <v>4203</v>
      </c>
      <c r="E1616" s="111">
        <v>1</v>
      </c>
      <c r="F1616" s="111"/>
      <c r="G1616" s="111"/>
      <c r="H1616" s="111">
        <v>18</v>
      </c>
      <c r="I1616" s="116"/>
      <c r="J1616" s="118">
        <v>18</v>
      </c>
      <c r="K1616" s="33"/>
      <c r="L1616" s="44">
        <f t="shared" si="505"/>
        <v>1</v>
      </c>
      <c r="M1616" s="33" t="str">
        <f t="shared" si="506"/>
        <v>45857Container q'ty</v>
      </c>
      <c r="N1616" s="33" t="str">
        <f t="shared" si="507"/>
        <v xml:space="preserve">45857Pallet </v>
      </c>
      <c r="O1616" s="39">
        <v>40</v>
      </c>
      <c r="P1616" s="33" t="s">
        <v>202</v>
      </c>
      <c r="Q1616" s="168" t="s">
        <v>439</v>
      </c>
      <c r="R1616" s="169"/>
      <c r="S1616" s="39"/>
      <c r="T1616" s="119" t="s">
        <v>4199</v>
      </c>
      <c r="U1616" s="258"/>
      <c r="V1616" s="262"/>
      <c r="W1616" s="258">
        <f t="shared" si="508"/>
        <v>0</v>
      </c>
      <c r="X1616" s="45" t="s">
        <v>556</v>
      </c>
      <c r="Y1616" s="43"/>
      <c r="Z1616" s="43"/>
      <c r="AA1616" s="43"/>
      <c r="AB1616" s="43"/>
      <c r="AC1616" s="43"/>
    </row>
    <row r="1617" spans="1:29" ht="12.9" customHeight="1">
      <c r="A1617" s="272">
        <v>45859</v>
      </c>
      <c r="B1617" s="111" t="s">
        <v>32</v>
      </c>
      <c r="C1617" s="111" t="s">
        <v>4280</v>
      </c>
      <c r="D1617" s="111" t="s">
        <v>4326</v>
      </c>
      <c r="E1617" s="111">
        <v>1</v>
      </c>
      <c r="F1617" s="111"/>
      <c r="G1617" s="111"/>
      <c r="H1617" s="111">
        <v>5</v>
      </c>
      <c r="I1617" s="111">
        <v>5</v>
      </c>
      <c r="J1617" s="118"/>
      <c r="K1617" s="33"/>
      <c r="L1617" s="44">
        <f t="shared" si="505"/>
        <v>1</v>
      </c>
      <c r="M1617" s="33" t="str">
        <f t="shared" si="506"/>
        <v>45859Container q'ty</v>
      </c>
      <c r="N1617" s="33" t="str">
        <f t="shared" si="507"/>
        <v xml:space="preserve">45859Pallet </v>
      </c>
      <c r="O1617" s="39">
        <v>40</v>
      </c>
      <c r="P1617" s="33" t="s">
        <v>202</v>
      </c>
      <c r="Q1617" s="168" t="s">
        <v>4224</v>
      </c>
      <c r="R1617" s="169"/>
      <c r="S1617" s="39"/>
      <c r="T1617" s="119" t="s">
        <v>4263</v>
      </c>
      <c r="U1617" s="258"/>
      <c r="V1617" s="262"/>
      <c r="W1617" s="258">
        <f t="shared" si="508"/>
        <v>0</v>
      </c>
      <c r="X1617" s="45"/>
      <c r="Y1617" s="43"/>
      <c r="Z1617" s="43"/>
      <c r="AA1617" s="43"/>
      <c r="AB1617" s="43"/>
      <c r="AC1617" s="43"/>
    </row>
    <row r="1618" spans="1:29" ht="12.9" customHeight="1">
      <c r="A1618" s="272">
        <v>45859</v>
      </c>
      <c r="B1618" s="111" t="s">
        <v>32</v>
      </c>
      <c r="C1618" s="111" t="s">
        <v>4280</v>
      </c>
      <c r="D1618" s="111" t="s">
        <v>4220</v>
      </c>
      <c r="E1618" s="151"/>
      <c r="F1618" s="111"/>
      <c r="G1618" s="111"/>
      <c r="H1618" s="111">
        <v>5</v>
      </c>
      <c r="I1618" s="111">
        <v>5</v>
      </c>
      <c r="J1618" s="118"/>
      <c r="K1618" s="33"/>
      <c r="L1618" s="44">
        <f t="shared" si="505"/>
        <v>0</v>
      </c>
      <c r="M1618" s="33" t="str">
        <f t="shared" si="506"/>
        <v>45859Container q'ty</v>
      </c>
      <c r="N1618" s="33" t="str">
        <f t="shared" si="507"/>
        <v xml:space="preserve">45859Pallet </v>
      </c>
      <c r="O1618" s="39"/>
      <c r="P1618" s="33" t="s">
        <v>202</v>
      </c>
      <c r="Q1618" s="168" t="s">
        <v>4225</v>
      </c>
      <c r="R1618" s="169"/>
      <c r="S1618" s="39"/>
      <c r="T1618" s="119" t="s">
        <v>4230</v>
      </c>
      <c r="U1618" s="258"/>
      <c r="V1618" s="262"/>
      <c r="W1618" s="258">
        <f t="shared" si="508"/>
        <v>0</v>
      </c>
      <c r="X1618" s="45"/>
      <c r="Y1618" s="43"/>
      <c r="Z1618" s="43"/>
      <c r="AA1618" s="43"/>
      <c r="AB1618" s="43"/>
      <c r="AC1618" s="43"/>
    </row>
    <row r="1619" spans="1:29" ht="12.9" customHeight="1">
      <c r="A1619" s="272">
        <v>45859</v>
      </c>
      <c r="B1619" s="111" t="s">
        <v>32</v>
      </c>
      <c r="C1619" s="111" t="s">
        <v>4280</v>
      </c>
      <c r="D1619" s="111" t="s">
        <v>4221</v>
      </c>
      <c r="E1619" s="151"/>
      <c r="F1619" s="111"/>
      <c r="G1619" s="111"/>
      <c r="H1619" s="111">
        <v>10</v>
      </c>
      <c r="I1619" s="111">
        <v>10</v>
      </c>
      <c r="J1619" s="118"/>
      <c r="K1619" s="33"/>
      <c r="L1619" s="44">
        <f t="shared" si="505"/>
        <v>0</v>
      </c>
      <c r="M1619" s="33" t="str">
        <f t="shared" si="506"/>
        <v>45859Container q'ty</v>
      </c>
      <c r="N1619" s="33" t="str">
        <f t="shared" si="507"/>
        <v xml:space="preserve">45859Pallet </v>
      </c>
      <c r="O1619" s="39"/>
      <c r="P1619" s="33" t="s">
        <v>202</v>
      </c>
      <c r="Q1619" s="168" t="s">
        <v>4226</v>
      </c>
      <c r="R1619" s="169"/>
      <c r="S1619" s="39"/>
      <c r="T1619" s="119" t="s">
        <v>4230</v>
      </c>
      <c r="U1619" s="258"/>
      <c r="V1619" s="262"/>
      <c r="W1619" s="258">
        <f t="shared" si="508"/>
        <v>0</v>
      </c>
      <c r="X1619" s="45"/>
      <c r="Y1619" s="43"/>
      <c r="Z1619" s="43"/>
      <c r="AA1619" s="43"/>
      <c r="AB1619" s="43"/>
      <c r="AC1619" s="43"/>
    </row>
    <row r="1620" spans="1:29" ht="12.9" customHeight="1">
      <c r="A1620" s="272">
        <v>45859</v>
      </c>
      <c r="B1620" s="111" t="s">
        <v>32</v>
      </c>
      <c r="C1620" s="111" t="s">
        <v>4282</v>
      </c>
      <c r="D1620" s="111" t="s">
        <v>4222</v>
      </c>
      <c r="E1620" s="111"/>
      <c r="F1620" s="111">
        <v>1</v>
      </c>
      <c r="G1620" s="111"/>
      <c r="H1620" s="111">
        <v>7</v>
      </c>
      <c r="I1620" s="111">
        <v>7</v>
      </c>
      <c r="J1620" s="118"/>
      <c r="K1620" s="33"/>
      <c r="L1620" s="44">
        <f t="shared" si="505"/>
        <v>1</v>
      </c>
      <c r="M1620" s="33" t="str">
        <f t="shared" si="506"/>
        <v>45859Container q'ty</v>
      </c>
      <c r="N1620" s="33" t="str">
        <f t="shared" si="507"/>
        <v xml:space="preserve">45859Pallet </v>
      </c>
      <c r="O1620" s="39">
        <v>20</v>
      </c>
      <c r="P1620" s="33" t="s">
        <v>202</v>
      </c>
      <c r="Q1620" s="168" t="s">
        <v>4227</v>
      </c>
      <c r="R1620" s="169"/>
      <c r="S1620" s="39"/>
      <c r="T1620" s="119" t="s">
        <v>4281</v>
      </c>
      <c r="U1620" s="258"/>
      <c r="V1620" s="262"/>
      <c r="W1620" s="258">
        <f t="shared" si="508"/>
        <v>0</v>
      </c>
      <c r="X1620" s="45"/>
      <c r="Y1620" s="43"/>
      <c r="Z1620" s="43"/>
      <c r="AA1620" s="43"/>
      <c r="AB1620" s="43"/>
      <c r="AC1620" s="43"/>
    </row>
    <row r="1621" spans="1:29" ht="12.9" customHeight="1">
      <c r="A1621" s="272">
        <v>45859</v>
      </c>
      <c r="B1621" s="111" t="s">
        <v>32</v>
      </c>
      <c r="C1621" s="111" t="s">
        <v>4282</v>
      </c>
      <c r="D1621" s="111" t="s">
        <v>4222</v>
      </c>
      <c r="E1621" s="111"/>
      <c r="F1621" s="151"/>
      <c r="G1621" s="111"/>
      <c r="H1621" s="111">
        <v>3</v>
      </c>
      <c r="I1621" s="111">
        <v>3</v>
      </c>
      <c r="J1621" s="118"/>
      <c r="K1621" s="33"/>
      <c r="L1621" s="44">
        <f t="shared" si="505"/>
        <v>0</v>
      </c>
      <c r="M1621" s="33" t="str">
        <f t="shared" si="506"/>
        <v>45859Container q'ty</v>
      </c>
      <c r="N1621" s="33" t="str">
        <f t="shared" si="507"/>
        <v xml:space="preserve">45859Pallet </v>
      </c>
      <c r="O1621" s="39"/>
      <c r="P1621" s="33" t="s">
        <v>202</v>
      </c>
      <c r="Q1621" s="168" t="s">
        <v>4228</v>
      </c>
      <c r="R1621" s="169"/>
      <c r="S1621" s="39"/>
      <c r="T1621" s="119" t="s">
        <v>4231</v>
      </c>
      <c r="U1621" s="258"/>
      <c r="V1621" s="262"/>
      <c r="W1621" s="258">
        <f t="shared" si="508"/>
        <v>0</v>
      </c>
      <c r="X1621" s="45"/>
      <c r="Y1621" s="43"/>
      <c r="Z1621" s="43"/>
      <c r="AA1621" s="43"/>
      <c r="AB1621" s="43"/>
      <c r="AC1621" s="43"/>
    </row>
    <row r="1622" spans="1:29" ht="12.9" customHeight="1">
      <c r="A1622" s="272">
        <v>45859</v>
      </c>
      <c r="B1622" s="111" t="s">
        <v>32</v>
      </c>
      <c r="C1622" s="111" t="s">
        <v>4282</v>
      </c>
      <c r="D1622" s="111" t="s">
        <v>4222</v>
      </c>
      <c r="E1622" s="111"/>
      <c r="F1622" s="151"/>
      <c r="G1622" s="111"/>
      <c r="H1622" s="111">
        <v>10</v>
      </c>
      <c r="I1622" s="111">
        <v>10</v>
      </c>
      <c r="J1622" s="118"/>
      <c r="K1622" s="33"/>
      <c r="L1622" s="44">
        <f t="shared" si="505"/>
        <v>0</v>
      </c>
      <c r="M1622" s="33" t="str">
        <f t="shared" si="506"/>
        <v>45859Container q'ty</v>
      </c>
      <c r="N1622" s="33" t="str">
        <f t="shared" si="507"/>
        <v xml:space="preserve">45859Pallet </v>
      </c>
      <c r="O1622" s="39"/>
      <c r="P1622" s="33" t="s">
        <v>202</v>
      </c>
      <c r="Q1622" s="168" t="s">
        <v>734</v>
      </c>
      <c r="R1622" s="169"/>
      <c r="S1622" s="39"/>
      <c r="T1622" s="119" t="s">
        <v>4231</v>
      </c>
      <c r="U1622" s="258"/>
      <c r="V1622" s="262"/>
      <c r="W1622" s="258">
        <f t="shared" si="508"/>
        <v>0</v>
      </c>
      <c r="X1622" s="45"/>
      <c r="Y1622" s="43"/>
      <c r="Z1622" s="43"/>
      <c r="AA1622" s="43"/>
      <c r="AB1622" s="43"/>
      <c r="AC1622" s="43"/>
    </row>
    <row r="1623" spans="1:29" ht="12.9" customHeight="1">
      <c r="A1623" s="272">
        <v>45859</v>
      </c>
      <c r="B1623" s="111" t="s">
        <v>32</v>
      </c>
      <c r="C1623" s="111" t="s">
        <v>4284</v>
      </c>
      <c r="D1623" s="111" t="s">
        <v>4223</v>
      </c>
      <c r="E1623" s="111"/>
      <c r="F1623" s="111">
        <v>1</v>
      </c>
      <c r="G1623" s="111"/>
      <c r="H1623" s="111">
        <v>10</v>
      </c>
      <c r="I1623" s="111">
        <v>10</v>
      </c>
      <c r="J1623" s="118"/>
      <c r="K1623" s="33"/>
      <c r="L1623" s="44">
        <f t="shared" si="505"/>
        <v>1</v>
      </c>
      <c r="M1623" s="33" t="str">
        <f t="shared" si="506"/>
        <v>45859Container q'ty</v>
      </c>
      <c r="N1623" s="33" t="str">
        <f t="shared" si="507"/>
        <v xml:space="preserve">45859Pallet </v>
      </c>
      <c r="O1623" s="39">
        <v>20</v>
      </c>
      <c r="P1623" s="33" t="s">
        <v>202</v>
      </c>
      <c r="Q1623" s="168" t="s">
        <v>4229</v>
      </c>
      <c r="R1623" s="169"/>
      <c r="S1623" s="39"/>
      <c r="T1623" s="119" t="s">
        <v>4283</v>
      </c>
      <c r="U1623" s="258"/>
      <c r="V1623" s="262"/>
      <c r="W1623" s="258">
        <f t="shared" si="508"/>
        <v>0</v>
      </c>
      <c r="X1623" s="45"/>
      <c r="Y1623" s="43"/>
      <c r="Z1623" s="43"/>
      <c r="AA1623" s="43"/>
      <c r="AB1623" s="43"/>
      <c r="AC1623" s="43"/>
    </row>
    <row r="1624" spans="1:29" ht="12.9" customHeight="1">
      <c r="A1624" s="272">
        <v>45859</v>
      </c>
      <c r="B1624" s="111" t="s">
        <v>662</v>
      </c>
      <c r="C1624" s="111" t="s">
        <v>4285</v>
      </c>
      <c r="D1624" s="111" t="s">
        <v>4287</v>
      </c>
      <c r="E1624" s="111"/>
      <c r="F1624" s="111">
        <v>1</v>
      </c>
      <c r="G1624" s="111"/>
      <c r="H1624" s="111">
        <v>20</v>
      </c>
      <c r="I1624" s="116">
        <v>800</v>
      </c>
      <c r="J1624" s="118"/>
      <c r="K1624" s="33"/>
      <c r="L1624" s="44">
        <f t="shared" ref="L1624:L1630" si="509">SUM(E1624:F1624)</f>
        <v>1</v>
      </c>
      <c r="M1624" s="33" t="str">
        <f t="shared" ref="M1624:M1630" si="510">A1624&amp;$O$1</f>
        <v>45859Container q'ty</v>
      </c>
      <c r="N1624" s="33" t="str">
        <f t="shared" ref="N1624:N1630" si="511">A1624&amp;P1624</f>
        <v>45859bulk</v>
      </c>
      <c r="O1624" s="39">
        <v>180</v>
      </c>
      <c r="P1624" s="235" t="s">
        <v>201</v>
      </c>
      <c r="Q1624" s="168" t="s">
        <v>1438</v>
      </c>
      <c r="R1624" s="169"/>
      <c r="S1624" s="39"/>
      <c r="T1624" s="119" t="s">
        <v>4206</v>
      </c>
      <c r="U1624" s="258">
        <v>32320</v>
      </c>
      <c r="V1624" s="262">
        <v>1600</v>
      </c>
      <c r="W1624" s="258">
        <f t="shared" si="508"/>
        <v>20.2</v>
      </c>
      <c r="X1624" s="45" t="s">
        <v>4207</v>
      </c>
      <c r="Y1624" s="43"/>
      <c r="Z1624" s="43"/>
      <c r="AA1624" s="43"/>
      <c r="AB1624" s="43"/>
      <c r="AC1624" s="43"/>
    </row>
    <row r="1625" spans="1:29" ht="12.9" customHeight="1">
      <c r="A1625" s="272">
        <v>45859</v>
      </c>
      <c r="B1625" s="111" t="s">
        <v>662</v>
      </c>
      <c r="C1625" s="111" t="s">
        <v>4286</v>
      </c>
      <c r="D1625" s="111" t="s">
        <v>4288</v>
      </c>
      <c r="E1625" s="111"/>
      <c r="F1625" s="111">
        <v>1</v>
      </c>
      <c r="G1625" s="111"/>
      <c r="H1625" s="111">
        <v>20</v>
      </c>
      <c r="I1625" s="116">
        <v>800</v>
      </c>
      <c r="J1625" s="118"/>
      <c r="K1625" s="33"/>
      <c r="L1625" s="44">
        <f t="shared" si="509"/>
        <v>1</v>
      </c>
      <c r="M1625" s="33" t="str">
        <f t="shared" si="510"/>
        <v>45859Container q'ty</v>
      </c>
      <c r="N1625" s="33" t="str">
        <f t="shared" si="511"/>
        <v>45859bulk</v>
      </c>
      <c r="O1625" s="39">
        <v>180</v>
      </c>
      <c r="P1625" s="235" t="s">
        <v>201</v>
      </c>
      <c r="Q1625" s="168" t="s">
        <v>1438</v>
      </c>
      <c r="R1625" s="169"/>
      <c r="S1625" s="39"/>
      <c r="T1625" s="119" t="s">
        <v>4206</v>
      </c>
      <c r="U1625" s="258"/>
      <c r="V1625" s="262"/>
      <c r="W1625" s="258">
        <f t="shared" ref="W1625:W1630" si="512">IFERROR(U1625/V1625,0)</f>
        <v>0</v>
      </c>
      <c r="X1625" s="45" t="s">
        <v>4208</v>
      </c>
      <c r="Y1625" s="43"/>
      <c r="Z1625" s="43"/>
      <c r="AA1625" s="43"/>
      <c r="AB1625" s="43"/>
      <c r="AC1625" s="43"/>
    </row>
    <row r="1626" spans="1:29" ht="12.9" customHeight="1">
      <c r="A1626" s="272">
        <v>45859</v>
      </c>
      <c r="B1626" s="111" t="s">
        <v>383</v>
      </c>
      <c r="C1626" s="111" t="s">
        <v>4277</v>
      </c>
      <c r="D1626" s="275" t="s">
        <v>4278</v>
      </c>
      <c r="E1626" s="111"/>
      <c r="F1626" s="111">
        <v>1</v>
      </c>
      <c r="G1626" s="111"/>
      <c r="H1626" s="111">
        <v>4</v>
      </c>
      <c r="I1626" s="117">
        <v>400</v>
      </c>
      <c r="J1626" s="118"/>
      <c r="K1626" s="33"/>
      <c r="L1626" s="44">
        <f t="shared" si="509"/>
        <v>1</v>
      </c>
      <c r="M1626" s="33" t="str">
        <f t="shared" si="510"/>
        <v>45859Container q'ty</v>
      </c>
      <c r="N1626" s="33" t="str">
        <f t="shared" si="511"/>
        <v>45859bulk</v>
      </c>
      <c r="O1626" s="39">
        <v>240</v>
      </c>
      <c r="P1626" s="235" t="s">
        <v>201</v>
      </c>
      <c r="Q1626" s="168" t="s">
        <v>454</v>
      </c>
      <c r="R1626" s="169"/>
      <c r="S1626" s="39"/>
      <c r="T1626" s="119" t="s">
        <v>4279</v>
      </c>
      <c r="U1626" s="258">
        <v>22550</v>
      </c>
      <c r="V1626" s="262">
        <v>2050</v>
      </c>
      <c r="W1626" s="258">
        <f t="shared" si="512"/>
        <v>11</v>
      </c>
      <c r="X1626" s="45" t="s">
        <v>3647</v>
      </c>
      <c r="Y1626" s="43"/>
      <c r="Z1626" s="43"/>
      <c r="AA1626" s="43"/>
      <c r="AB1626" s="43"/>
      <c r="AC1626" s="43"/>
    </row>
    <row r="1627" spans="1:29" ht="12.9" customHeight="1">
      <c r="A1627" s="272">
        <v>45859</v>
      </c>
      <c r="B1627" s="111" t="s">
        <v>383</v>
      </c>
      <c r="C1627" s="111" t="s">
        <v>4277</v>
      </c>
      <c r="D1627" s="275" t="s">
        <v>4278</v>
      </c>
      <c r="E1627" s="111"/>
      <c r="F1627" s="151"/>
      <c r="G1627" s="111"/>
      <c r="H1627" s="111">
        <v>2</v>
      </c>
      <c r="I1627" s="117">
        <v>200</v>
      </c>
      <c r="J1627" s="118"/>
      <c r="K1627" s="33"/>
      <c r="L1627" s="44">
        <f t="shared" si="509"/>
        <v>0</v>
      </c>
      <c r="M1627" s="33" t="str">
        <f t="shared" si="510"/>
        <v>45859Container q'ty</v>
      </c>
      <c r="N1627" s="33" t="str">
        <f t="shared" si="511"/>
        <v>45859bulk</v>
      </c>
      <c r="O1627" s="39">
        <v>240</v>
      </c>
      <c r="P1627" s="235" t="s">
        <v>201</v>
      </c>
      <c r="Q1627" s="168" t="s">
        <v>455</v>
      </c>
      <c r="R1627" s="169"/>
      <c r="S1627" s="39"/>
      <c r="T1627" s="119" t="s">
        <v>4279</v>
      </c>
      <c r="U1627" s="258"/>
      <c r="V1627" s="262"/>
      <c r="W1627" s="258">
        <f t="shared" si="512"/>
        <v>0</v>
      </c>
      <c r="X1627" s="45"/>
      <c r="Y1627" s="43"/>
      <c r="Z1627" s="43"/>
      <c r="AA1627" s="43"/>
      <c r="AB1627" s="43"/>
      <c r="AC1627" s="43"/>
    </row>
    <row r="1628" spans="1:29" ht="12.9" customHeight="1">
      <c r="A1628" s="272">
        <v>45859</v>
      </c>
      <c r="B1628" s="111" t="s">
        <v>383</v>
      </c>
      <c r="C1628" s="111" t="s">
        <v>4277</v>
      </c>
      <c r="D1628" s="275" t="s">
        <v>4278</v>
      </c>
      <c r="E1628" s="111"/>
      <c r="F1628" s="151"/>
      <c r="G1628" s="111"/>
      <c r="H1628" s="111">
        <v>1</v>
      </c>
      <c r="I1628" s="117">
        <v>100</v>
      </c>
      <c r="J1628" s="118"/>
      <c r="K1628" s="33"/>
      <c r="L1628" s="44">
        <f t="shared" si="509"/>
        <v>0</v>
      </c>
      <c r="M1628" s="33" t="str">
        <f t="shared" si="510"/>
        <v>45859Container q'ty</v>
      </c>
      <c r="N1628" s="33" t="str">
        <f t="shared" si="511"/>
        <v>45859bulk</v>
      </c>
      <c r="O1628" s="39">
        <v>240</v>
      </c>
      <c r="P1628" s="235" t="s">
        <v>201</v>
      </c>
      <c r="Q1628" s="168" t="s">
        <v>456</v>
      </c>
      <c r="R1628" s="169"/>
      <c r="S1628" s="39"/>
      <c r="T1628" s="119" t="s">
        <v>4279</v>
      </c>
      <c r="U1628" s="258"/>
      <c r="V1628" s="262"/>
      <c r="W1628" s="258">
        <f t="shared" si="512"/>
        <v>0</v>
      </c>
      <c r="X1628" s="45"/>
      <c r="Y1628" s="43"/>
      <c r="Z1628" s="43"/>
      <c r="AA1628" s="43"/>
      <c r="AB1628" s="43"/>
      <c r="AC1628" s="43"/>
    </row>
    <row r="1629" spans="1:29" ht="12.9" customHeight="1">
      <c r="A1629" s="272">
        <v>45859</v>
      </c>
      <c r="B1629" s="111" t="s">
        <v>383</v>
      </c>
      <c r="C1629" s="111" t="s">
        <v>4277</v>
      </c>
      <c r="D1629" s="275" t="s">
        <v>4278</v>
      </c>
      <c r="E1629" s="111"/>
      <c r="F1629" s="151"/>
      <c r="G1629" s="111"/>
      <c r="H1629" s="111">
        <v>10</v>
      </c>
      <c r="I1629" s="117">
        <v>1150</v>
      </c>
      <c r="J1629" s="118"/>
      <c r="K1629" s="33"/>
      <c r="L1629" s="44">
        <f t="shared" si="509"/>
        <v>0</v>
      </c>
      <c r="M1629" s="33" t="str">
        <f t="shared" si="510"/>
        <v>45859Container q'ty</v>
      </c>
      <c r="N1629" s="33" t="str">
        <f t="shared" si="511"/>
        <v>45859bulk</v>
      </c>
      <c r="O1629" s="39">
        <v>240</v>
      </c>
      <c r="P1629" s="235" t="s">
        <v>201</v>
      </c>
      <c r="Q1629" s="168" t="s">
        <v>457</v>
      </c>
      <c r="R1629" s="169"/>
      <c r="S1629" s="39"/>
      <c r="T1629" s="119" t="s">
        <v>4279</v>
      </c>
      <c r="U1629" s="258"/>
      <c r="V1629" s="262"/>
      <c r="W1629" s="258">
        <f t="shared" si="512"/>
        <v>0</v>
      </c>
      <c r="X1629" s="45"/>
      <c r="Y1629" s="43"/>
      <c r="Z1629" s="43"/>
      <c r="AA1629" s="43"/>
      <c r="AB1629" s="43"/>
      <c r="AC1629" s="43"/>
    </row>
    <row r="1630" spans="1:29" ht="12.9" customHeight="1">
      <c r="A1630" s="272">
        <v>45859</v>
      </c>
      <c r="B1630" s="111" t="s">
        <v>383</v>
      </c>
      <c r="C1630" s="111" t="s">
        <v>4277</v>
      </c>
      <c r="D1630" s="275" t="s">
        <v>4278</v>
      </c>
      <c r="E1630" s="111"/>
      <c r="F1630" s="151"/>
      <c r="G1630" s="111"/>
      <c r="H1630" s="111">
        <v>2</v>
      </c>
      <c r="I1630" s="117">
        <v>200</v>
      </c>
      <c r="J1630" s="118"/>
      <c r="K1630" s="33"/>
      <c r="L1630" s="44">
        <f t="shared" si="509"/>
        <v>0</v>
      </c>
      <c r="M1630" s="33" t="str">
        <f t="shared" si="510"/>
        <v>45859Container q'ty</v>
      </c>
      <c r="N1630" s="33" t="str">
        <f t="shared" si="511"/>
        <v>45859bulk</v>
      </c>
      <c r="O1630" s="39">
        <v>240</v>
      </c>
      <c r="P1630" s="235" t="s">
        <v>201</v>
      </c>
      <c r="Q1630" s="168" t="s">
        <v>823</v>
      </c>
      <c r="R1630" s="169"/>
      <c r="S1630" s="39"/>
      <c r="T1630" s="119" t="s">
        <v>4279</v>
      </c>
      <c r="U1630" s="258"/>
      <c r="V1630" s="262"/>
      <c r="W1630" s="258">
        <f t="shared" si="512"/>
        <v>0</v>
      </c>
      <c r="X1630" s="45"/>
      <c r="Y1630" s="43"/>
      <c r="Z1630" s="43"/>
      <c r="AA1630" s="43"/>
      <c r="AB1630" s="43"/>
      <c r="AC1630" s="43"/>
    </row>
    <row r="1631" spans="1:29" ht="12.9" customHeight="1">
      <c r="A1631" s="272">
        <v>45859</v>
      </c>
      <c r="B1631" s="111" t="s">
        <v>383</v>
      </c>
      <c r="C1631" s="111" t="s">
        <v>4309</v>
      </c>
      <c r="D1631" s="190" t="s">
        <v>4310</v>
      </c>
      <c r="E1631" s="111"/>
      <c r="F1631" s="111">
        <v>1</v>
      </c>
      <c r="G1631" s="111"/>
      <c r="H1631" s="111">
        <v>15</v>
      </c>
      <c r="I1631" s="116">
        <v>850</v>
      </c>
      <c r="J1631" s="118"/>
      <c r="K1631" s="33"/>
      <c r="L1631" s="44">
        <f t="shared" ref="L1631:L1655" si="513">SUM(E1631:F1631)</f>
        <v>1</v>
      </c>
      <c r="M1631" s="33" t="str">
        <f t="shared" ref="M1631:M1655" si="514">A1631&amp;$O$1</f>
        <v>45859Container q'ty</v>
      </c>
      <c r="N1631" s="33" t="str">
        <f t="shared" ref="N1631:N1655" si="515">A1631&amp;P1631</f>
        <v>45859bulk</v>
      </c>
      <c r="O1631" s="39">
        <v>70</v>
      </c>
      <c r="P1631" s="235" t="s">
        <v>201</v>
      </c>
      <c r="Q1631" s="168" t="s">
        <v>4306</v>
      </c>
      <c r="R1631" s="169"/>
      <c r="S1631" s="39"/>
      <c r="T1631" s="119" t="s">
        <v>4308</v>
      </c>
      <c r="U1631" s="258">
        <v>7875</v>
      </c>
      <c r="V1631" s="262">
        <v>1050</v>
      </c>
      <c r="W1631" s="258">
        <f t="shared" ref="W1631:W1655" si="516">IFERROR(U1631/V1631,0)</f>
        <v>7.5</v>
      </c>
      <c r="X1631" s="45"/>
      <c r="Y1631" s="43"/>
      <c r="Z1631" s="43"/>
      <c r="AA1631" s="43"/>
      <c r="AB1631" s="43"/>
      <c r="AC1631" s="43"/>
    </row>
    <row r="1632" spans="1:29" ht="12.9" customHeight="1">
      <c r="A1632" s="272">
        <v>45859</v>
      </c>
      <c r="B1632" s="111" t="s">
        <v>383</v>
      </c>
      <c r="C1632" s="111" t="s">
        <v>4309</v>
      </c>
      <c r="D1632" s="190" t="s">
        <v>4310</v>
      </c>
      <c r="E1632" s="111"/>
      <c r="F1632" s="151"/>
      <c r="G1632" s="111"/>
      <c r="H1632" s="111">
        <v>4</v>
      </c>
      <c r="I1632" s="116">
        <v>200</v>
      </c>
      <c r="J1632" s="118"/>
      <c r="K1632" s="33"/>
      <c r="L1632" s="44">
        <f t="shared" si="513"/>
        <v>0</v>
      </c>
      <c r="M1632" s="33" t="str">
        <f t="shared" si="514"/>
        <v>45859Container q'ty</v>
      </c>
      <c r="N1632" s="33" t="str">
        <f t="shared" si="515"/>
        <v>45859bulk</v>
      </c>
      <c r="O1632" s="39"/>
      <c r="P1632" s="235" t="s">
        <v>201</v>
      </c>
      <c r="Q1632" s="168" t="s">
        <v>4307</v>
      </c>
      <c r="R1632" s="169"/>
      <c r="S1632" s="39"/>
      <c r="T1632" s="119" t="s">
        <v>4308</v>
      </c>
      <c r="U1632" s="258"/>
      <c r="V1632" s="262"/>
      <c r="W1632" s="258">
        <f t="shared" si="516"/>
        <v>0</v>
      </c>
      <c r="X1632" s="45"/>
      <c r="Y1632" s="43"/>
      <c r="Z1632" s="43"/>
      <c r="AA1632" s="43"/>
      <c r="AB1632" s="43"/>
      <c r="AC1632" s="43"/>
    </row>
    <row r="1633" spans="1:29" ht="12.9" customHeight="1">
      <c r="A1633" s="272">
        <v>45859</v>
      </c>
      <c r="B1633" s="111" t="s">
        <v>3493</v>
      </c>
      <c r="C1633" s="111" t="s">
        <v>4200</v>
      </c>
      <c r="D1633" s="111" t="s">
        <v>4205</v>
      </c>
      <c r="E1633" s="111">
        <v>1</v>
      </c>
      <c r="F1633" s="111"/>
      <c r="G1633" s="111"/>
      <c r="H1633" s="111">
        <v>18</v>
      </c>
      <c r="I1633" s="116"/>
      <c r="J1633" s="118">
        <v>18</v>
      </c>
      <c r="K1633" s="33"/>
      <c r="L1633" s="44">
        <f t="shared" si="513"/>
        <v>1</v>
      </c>
      <c r="M1633" s="33" t="str">
        <f t="shared" si="514"/>
        <v>45859Container q'ty</v>
      </c>
      <c r="N1633" s="33" t="str">
        <f t="shared" si="515"/>
        <v xml:space="preserve">45859Pallet </v>
      </c>
      <c r="O1633" s="39">
        <v>40</v>
      </c>
      <c r="P1633" s="33" t="s">
        <v>202</v>
      </c>
      <c r="Q1633" s="168" t="s">
        <v>439</v>
      </c>
      <c r="R1633" s="169"/>
      <c r="S1633" s="39"/>
      <c r="T1633" s="119" t="s">
        <v>4199</v>
      </c>
      <c r="U1633" s="258"/>
      <c r="V1633" s="262"/>
      <c r="W1633" s="258">
        <f t="shared" si="516"/>
        <v>0</v>
      </c>
      <c r="X1633" s="45" t="s">
        <v>4270</v>
      </c>
      <c r="Y1633" s="43"/>
      <c r="Z1633" s="43"/>
      <c r="AA1633" s="43"/>
      <c r="AB1633" s="43"/>
      <c r="AC1633" s="43"/>
    </row>
    <row r="1634" spans="1:29" ht="12.9" customHeight="1">
      <c r="A1634" s="272">
        <v>45860</v>
      </c>
      <c r="B1634" s="111" t="s">
        <v>32</v>
      </c>
      <c r="C1634" s="111" t="s">
        <v>4290</v>
      </c>
      <c r="D1634" s="111" t="s">
        <v>4342</v>
      </c>
      <c r="E1634" s="111"/>
      <c r="F1634" s="111">
        <v>1</v>
      </c>
      <c r="G1634" s="111"/>
      <c r="H1634" s="111">
        <v>20</v>
      </c>
      <c r="I1634" s="111">
        <v>20</v>
      </c>
      <c r="J1634" s="118"/>
      <c r="K1634" s="33"/>
      <c r="L1634" s="44">
        <f t="shared" si="513"/>
        <v>1</v>
      </c>
      <c r="M1634" s="33" t="str">
        <f t="shared" si="514"/>
        <v>45860Container q'ty</v>
      </c>
      <c r="N1634" s="33" t="str">
        <f t="shared" si="515"/>
        <v xml:space="preserve">45860Pallet </v>
      </c>
      <c r="O1634" s="39">
        <v>20</v>
      </c>
      <c r="P1634" s="33" t="s">
        <v>202</v>
      </c>
      <c r="Q1634" s="168" t="s">
        <v>4233</v>
      </c>
      <c r="R1634" s="169"/>
      <c r="S1634" s="39"/>
      <c r="T1634" s="119" t="s">
        <v>4289</v>
      </c>
      <c r="U1634" s="258"/>
      <c r="V1634" s="262"/>
      <c r="W1634" s="258">
        <f t="shared" si="516"/>
        <v>0</v>
      </c>
      <c r="X1634" s="45"/>
      <c r="Y1634" s="43"/>
      <c r="Z1634" s="43"/>
      <c r="AA1634" s="43"/>
      <c r="AB1634" s="43"/>
      <c r="AC1634" s="43"/>
    </row>
    <row r="1635" spans="1:29" ht="12.9" customHeight="1">
      <c r="A1635" s="272">
        <v>45860</v>
      </c>
      <c r="B1635" s="111" t="s">
        <v>32</v>
      </c>
      <c r="C1635" s="111" t="s">
        <v>4292</v>
      </c>
      <c r="D1635" s="111" t="s">
        <v>4341</v>
      </c>
      <c r="E1635" s="111"/>
      <c r="F1635" s="111">
        <v>1</v>
      </c>
      <c r="G1635" s="111"/>
      <c r="H1635" s="111">
        <v>10</v>
      </c>
      <c r="I1635" s="111">
        <v>10</v>
      </c>
      <c r="J1635" s="118"/>
      <c r="K1635" s="33"/>
      <c r="L1635" s="44">
        <f t="shared" si="513"/>
        <v>1</v>
      </c>
      <c r="M1635" s="33" t="str">
        <f t="shared" si="514"/>
        <v>45860Container q'ty</v>
      </c>
      <c r="N1635" s="33" t="str">
        <f t="shared" si="515"/>
        <v xml:space="preserve">45860Pallet </v>
      </c>
      <c r="O1635" s="39">
        <v>20</v>
      </c>
      <c r="P1635" s="33" t="s">
        <v>202</v>
      </c>
      <c r="Q1635" s="168" t="s">
        <v>4234</v>
      </c>
      <c r="R1635" s="169"/>
      <c r="S1635" s="39"/>
      <c r="T1635" s="119" t="s">
        <v>4291</v>
      </c>
      <c r="U1635" s="258"/>
      <c r="V1635" s="262"/>
      <c r="W1635" s="258">
        <f t="shared" si="516"/>
        <v>0</v>
      </c>
      <c r="X1635" s="45"/>
      <c r="Y1635" s="43"/>
      <c r="Z1635" s="43"/>
      <c r="AA1635" s="43"/>
      <c r="AB1635" s="43"/>
      <c r="AC1635" s="43"/>
    </row>
    <row r="1636" spans="1:29" ht="12.9" customHeight="1">
      <c r="A1636" s="272">
        <v>45860</v>
      </c>
      <c r="B1636" s="111" t="s">
        <v>32</v>
      </c>
      <c r="C1636" s="111" t="s">
        <v>4294</v>
      </c>
      <c r="D1636" s="111" t="s">
        <v>4232</v>
      </c>
      <c r="E1636" s="111">
        <v>1</v>
      </c>
      <c r="F1636" s="111"/>
      <c r="G1636" s="111"/>
      <c r="H1636" s="111">
        <v>28</v>
      </c>
      <c r="I1636" s="116">
        <v>2016</v>
      </c>
      <c r="J1636" s="118"/>
      <c r="K1636" s="33"/>
      <c r="L1636" s="44">
        <f t="shared" si="513"/>
        <v>1</v>
      </c>
      <c r="M1636" s="33" t="str">
        <f t="shared" si="514"/>
        <v>45860Container q'ty</v>
      </c>
      <c r="N1636" s="33" t="str">
        <f t="shared" si="515"/>
        <v>45860bulk</v>
      </c>
      <c r="O1636" s="39">
        <v>180</v>
      </c>
      <c r="P1636" s="235" t="s">
        <v>201</v>
      </c>
      <c r="Q1636" s="168" t="s">
        <v>4235</v>
      </c>
      <c r="R1636" s="169"/>
      <c r="S1636" s="39"/>
      <c r="T1636" s="119" t="s">
        <v>4293</v>
      </c>
      <c r="U1636" s="258">
        <v>13910.4</v>
      </c>
      <c r="V1636" s="262">
        <v>2016</v>
      </c>
      <c r="W1636" s="258">
        <f t="shared" si="516"/>
        <v>6.8999999999999995</v>
      </c>
      <c r="X1636" s="45"/>
      <c r="Y1636" s="43"/>
      <c r="Z1636" s="43"/>
      <c r="AA1636" s="43"/>
      <c r="AB1636" s="43"/>
      <c r="AC1636" s="43"/>
    </row>
    <row r="1637" spans="1:29" ht="12.9" customHeight="1">
      <c r="A1637" s="272">
        <v>45860</v>
      </c>
      <c r="B1637" s="111" t="s">
        <v>244</v>
      </c>
      <c r="C1637" s="111" t="s">
        <v>4296</v>
      </c>
      <c r="D1637" s="111" t="s">
        <v>4314</v>
      </c>
      <c r="E1637" s="111"/>
      <c r="F1637" s="111">
        <v>1</v>
      </c>
      <c r="G1637" s="111"/>
      <c r="H1637" s="111">
        <v>19</v>
      </c>
      <c r="I1637" s="116">
        <v>1540</v>
      </c>
      <c r="J1637" s="118"/>
      <c r="K1637" s="33"/>
      <c r="L1637" s="44">
        <f t="shared" si="513"/>
        <v>1</v>
      </c>
      <c r="M1637" s="33" t="str">
        <f t="shared" si="514"/>
        <v>45860Container q'ty</v>
      </c>
      <c r="N1637" s="33" t="str">
        <f t="shared" si="515"/>
        <v>45860bulk</v>
      </c>
      <c r="O1637" s="39">
        <v>180</v>
      </c>
      <c r="P1637" s="235" t="s">
        <v>201</v>
      </c>
      <c r="Q1637" s="168" t="s">
        <v>990</v>
      </c>
      <c r="R1637" s="169"/>
      <c r="S1637" s="39"/>
      <c r="T1637" s="119" t="s">
        <v>4295</v>
      </c>
      <c r="U1637" s="258">
        <v>233618</v>
      </c>
      <c r="V1637" s="262">
        <v>15400</v>
      </c>
      <c r="W1637" s="258">
        <f t="shared" si="516"/>
        <v>15.17</v>
      </c>
      <c r="X1637" s="45" t="s">
        <v>991</v>
      </c>
      <c r="Y1637" s="43"/>
      <c r="Z1637" s="43"/>
      <c r="AA1637" s="43"/>
      <c r="AB1637" s="43"/>
      <c r="AC1637" s="43"/>
    </row>
    <row r="1638" spans="1:29" ht="12.9" customHeight="1">
      <c r="A1638" s="272">
        <v>45860</v>
      </c>
      <c r="B1638" s="111" t="s">
        <v>3324</v>
      </c>
      <c r="C1638" s="111" t="s">
        <v>4297</v>
      </c>
      <c r="D1638" s="111" t="s">
        <v>4315</v>
      </c>
      <c r="E1638" s="111"/>
      <c r="F1638" s="111">
        <v>1</v>
      </c>
      <c r="G1638" s="111"/>
      <c r="H1638" s="111">
        <v>19</v>
      </c>
      <c r="I1638" s="116">
        <v>1540</v>
      </c>
      <c r="J1638" s="118"/>
      <c r="K1638" s="33"/>
      <c r="L1638" s="44">
        <f t="shared" si="513"/>
        <v>1</v>
      </c>
      <c r="M1638" s="33" t="str">
        <f t="shared" si="514"/>
        <v>45860Container q'ty</v>
      </c>
      <c r="N1638" s="33" t="str">
        <f t="shared" si="515"/>
        <v>45860bulk</v>
      </c>
      <c r="O1638" s="39">
        <v>180</v>
      </c>
      <c r="P1638" s="235" t="s">
        <v>201</v>
      </c>
      <c r="Q1638" s="168" t="s">
        <v>990</v>
      </c>
      <c r="R1638" s="169"/>
      <c r="S1638" s="39"/>
      <c r="T1638" s="119" t="s">
        <v>4295</v>
      </c>
      <c r="U1638" s="258"/>
      <c r="V1638" s="262"/>
      <c r="W1638" s="258">
        <f t="shared" si="516"/>
        <v>0</v>
      </c>
      <c r="X1638" s="45" t="s">
        <v>3734</v>
      </c>
      <c r="Y1638" s="43"/>
      <c r="Z1638" s="43"/>
      <c r="AA1638" s="43"/>
      <c r="AB1638" s="43"/>
      <c r="AC1638" s="43"/>
    </row>
    <row r="1639" spans="1:29" ht="12.9" customHeight="1">
      <c r="A1639" s="272">
        <v>45860</v>
      </c>
      <c r="B1639" s="111" t="s">
        <v>3324</v>
      </c>
      <c r="C1639" s="111" t="s">
        <v>4298</v>
      </c>
      <c r="D1639" s="111" t="s">
        <v>4316</v>
      </c>
      <c r="E1639" s="111"/>
      <c r="F1639" s="111">
        <v>1</v>
      </c>
      <c r="G1639" s="111"/>
      <c r="H1639" s="111">
        <v>19</v>
      </c>
      <c r="I1639" s="116">
        <v>1540</v>
      </c>
      <c r="J1639" s="118"/>
      <c r="K1639" s="33"/>
      <c r="L1639" s="44">
        <f t="shared" si="513"/>
        <v>1</v>
      </c>
      <c r="M1639" s="33" t="str">
        <f t="shared" si="514"/>
        <v>45860Container q'ty</v>
      </c>
      <c r="N1639" s="33" t="str">
        <f t="shared" si="515"/>
        <v>45860bulk</v>
      </c>
      <c r="O1639" s="39">
        <v>180</v>
      </c>
      <c r="P1639" s="235" t="s">
        <v>201</v>
      </c>
      <c r="Q1639" s="168" t="s">
        <v>990</v>
      </c>
      <c r="R1639" s="169"/>
      <c r="S1639" s="39"/>
      <c r="T1639" s="119" t="s">
        <v>4295</v>
      </c>
      <c r="U1639" s="258"/>
      <c r="V1639" s="262"/>
      <c r="W1639" s="258">
        <f t="shared" si="516"/>
        <v>0</v>
      </c>
      <c r="X1639" s="45" t="s">
        <v>3735</v>
      </c>
      <c r="Y1639" s="43"/>
      <c r="Z1639" s="43"/>
      <c r="AA1639" s="43"/>
      <c r="AB1639" s="43"/>
      <c r="AC1639" s="43"/>
    </row>
    <row r="1640" spans="1:29" ht="12.9" customHeight="1">
      <c r="A1640" s="272">
        <v>45860</v>
      </c>
      <c r="B1640" s="111" t="s">
        <v>3324</v>
      </c>
      <c r="C1640" s="111" t="s">
        <v>4299</v>
      </c>
      <c r="D1640" s="111" t="s">
        <v>4317</v>
      </c>
      <c r="E1640" s="111"/>
      <c r="F1640" s="111">
        <v>1</v>
      </c>
      <c r="G1640" s="111"/>
      <c r="H1640" s="111">
        <v>19</v>
      </c>
      <c r="I1640" s="116">
        <v>1540</v>
      </c>
      <c r="J1640" s="118"/>
      <c r="K1640" s="33"/>
      <c r="L1640" s="44">
        <f t="shared" si="513"/>
        <v>1</v>
      </c>
      <c r="M1640" s="33" t="str">
        <f t="shared" si="514"/>
        <v>45860Container q'ty</v>
      </c>
      <c r="N1640" s="33" t="str">
        <f t="shared" si="515"/>
        <v>45860bulk</v>
      </c>
      <c r="O1640" s="39">
        <v>180</v>
      </c>
      <c r="P1640" s="235" t="s">
        <v>201</v>
      </c>
      <c r="Q1640" s="168" t="s">
        <v>990</v>
      </c>
      <c r="R1640" s="169"/>
      <c r="S1640" s="39"/>
      <c r="T1640" s="119" t="s">
        <v>4295</v>
      </c>
      <c r="U1640" s="258"/>
      <c r="V1640" s="262"/>
      <c r="W1640" s="258">
        <f t="shared" si="516"/>
        <v>0</v>
      </c>
      <c r="X1640" s="45" t="s">
        <v>3736</v>
      </c>
      <c r="Y1640" s="43"/>
      <c r="Z1640" s="43"/>
      <c r="AA1640" s="43"/>
      <c r="AB1640" s="43"/>
      <c r="AC1640" s="43"/>
    </row>
    <row r="1641" spans="1:29" ht="12.9" customHeight="1">
      <c r="A1641" s="272">
        <v>45860</v>
      </c>
      <c r="B1641" s="111" t="s">
        <v>151</v>
      </c>
      <c r="C1641" s="111" t="s">
        <v>402</v>
      </c>
      <c r="D1641" s="111"/>
      <c r="E1641" s="111"/>
      <c r="F1641" s="111"/>
      <c r="G1641" s="111">
        <v>1</v>
      </c>
      <c r="H1641" s="111">
        <v>1</v>
      </c>
      <c r="I1641" s="116">
        <v>15</v>
      </c>
      <c r="J1641" s="118"/>
      <c r="K1641" s="33"/>
      <c r="L1641" s="44">
        <f t="shared" si="513"/>
        <v>0</v>
      </c>
      <c r="M1641" s="33" t="str">
        <f t="shared" si="514"/>
        <v>45860Container q'ty</v>
      </c>
      <c r="N1641" s="33" t="str">
        <f t="shared" si="515"/>
        <v xml:space="preserve">45860Pallet </v>
      </c>
      <c r="O1641" s="39">
        <v>5</v>
      </c>
      <c r="P1641" s="33" t="s">
        <v>202</v>
      </c>
      <c r="Q1641" s="168" t="s">
        <v>559</v>
      </c>
      <c r="R1641" s="169"/>
      <c r="S1641" s="39"/>
      <c r="T1641" s="119" t="s">
        <v>4324</v>
      </c>
      <c r="U1641" s="258"/>
      <c r="V1641" s="262"/>
      <c r="W1641" s="258">
        <f t="shared" si="516"/>
        <v>0</v>
      </c>
      <c r="X1641" s="45"/>
      <c r="Y1641" s="43"/>
      <c r="Z1641" s="43"/>
      <c r="AA1641" s="43"/>
      <c r="AB1641" s="43"/>
      <c r="AC1641" s="43"/>
    </row>
    <row r="1642" spans="1:29" ht="12.9" customHeight="1">
      <c r="A1642" s="272">
        <v>45860</v>
      </c>
      <c r="B1642" s="111" t="s">
        <v>4327</v>
      </c>
      <c r="C1642" s="111" t="s">
        <v>2367</v>
      </c>
      <c r="D1642" s="111"/>
      <c r="E1642" s="111"/>
      <c r="F1642" s="111"/>
      <c r="G1642" s="111">
        <v>1</v>
      </c>
      <c r="H1642" s="111">
        <v>1</v>
      </c>
      <c r="I1642" s="116">
        <v>9</v>
      </c>
      <c r="J1642" s="118"/>
      <c r="K1642" s="33"/>
      <c r="L1642" s="44">
        <f t="shared" si="513"/>
        <v>0</v>
      </c>
      <c r="M1642" s="33" t="str">
        <f t="shared" si="514"/>
        <v>45860Container q'ty</v>
      </c>
      <c r="N1642" s="33" t="str">
        <f t="shared" si="515"/>
        <v xml:space="preserve">45860Pallet </v>
      </c>
      <c r="O1642" s="39">
        <v>5</v>
      </c>
      <c r="P1642" s="33" t="s">
        <v>202</v>
      </c>
      <c r="Q1642" s="168" t="s">
        <v>4328</v>
      </c>
      <c r="R1642" s="169"/>
      <c r="S1642" s="39"/>
      <c r="T1642" s="119">
        <v>11237390032</v>
      </c>
      <c r="U1642" s="258"/>
      <c r="V1642" s="262"/>
      <c r="W1642" s="258">
        <f t="shared" si="516"/>
        <v>0</v>
      </c>
      <c r="X1642" s="45"/>
      <c r="Y1642" s="43"/>
      <c r="Z1642" s="43"/>
      <c r="AA1642" s="43"/>
      <c r="AB1642" s="43"/>
      <c r="AC1642" s="43"/>
    </row>
    <row r="1643" spans="1:29" ht="12.9" customHeight="1">
      <c r="A1643" s="272">
        <v>45861</v>
      </c>
      <c r="B1643" s="111" t="s">
        <v>32</v>
      </c>
      <c r="C1643" s="111" t="s">
        <v>4257</v>
      </c>
      <c r="D1643" s="111" t="s">
        <v>4236</v>
      </c>
      <c r="E1643" s="111"/>
      <c r="F1643" s="111">
        <v>1</v>
      </c>
      <c r="G1643" s="111"/>
      <c r="H1643" s="111">
        <v>8</v>
      </c>
      <c r="I1643" s="111">
        <v>8</v>
      </c>
      <c r="J1643" s="118"/>
      <c r="K1643" s="33"/>
      <c r="L1643" s="44">
        <f t="shared" si="513"/>
        <v>1</v>
      </c>
      <c r="M1643" s="33" t="str">
        <f t="shared" si="514"/>
        <v>45861Container q'ty</v>
      </c>
      <c r="N1643" s="33" t="str">
        <f t="shared" si="515"/>
        <v xml:space="preserve">45861Pallet </v>
      </c>
      <c r="O1643" s="39">
        <v>20</v>
      </c>
      <c r="P1643" s="33" t="s">
        <v>202</v>
      </c>
      <c r="Q1643" s="168" t="s">
        <v>4238</v>
      </c>
      <c r="R1643" s="169"/>
      <c r="S1643" s="39"/>
      <c r="T1643" s="119" t="s">
        <v>4242</v>
      </c>
      <c r="U1643" s="258"/>
      <c r="V1643" s="262"/>
      <c r="W1643" s="258">
        <f t="shared" si="516"/>
        <v>0</v>
      </c>
      <c r="X1643" s="45"/>
      <c r="Y1643" s="43"/>
      <c r="Z1643" s="43"/>
      <c r="AA1643" s="43"/>
      <c r="AB1643" s="43"/>
      <c r="AC1643" s="43"/>
    </row>
    <row r="1644" spans="1:29" ht="12.9" customHeight="1">
      <c r="A1644" s="272">
        <v>45861</v>
      </c>
      <c r="B1644" s="111" t="s">
        <v>32</v>
      </c>
      <c r="C1644" s="111" t="s">
        <v>4257</v>
      </c>
      <c r="D1644" s="111" t="s">
        <v>4236</v>
      </c>
      <c r="E1644" s="111"/>
      <c r="F1644" s="151"/>
      <c r="G1644" s="111"/>
      <c r="H1644" s="111">
        <v>2</v>
      </c>
      <c r="I1644" s="111">
        <v>2</v>
      </c>
      <c r="J1644" s="118"/>
      <c r="K1644" s="33"/>
      <c r="L1644" s="44">
        <f t="shared" si="513"/>
        <v>0</v>
      </c>
      <c r="M1644" s="33" t="str">
        <f t="shared" si="514"/>
        <v>45861Container q'ty</v>
      </c>
      <c r="N1644" s="33" t="str">
        <f t="shared" si="515"/>
        <v xml:space="preserve">45861Pallet </v>
      </c>
      <c r="O1644" s="39"/>
      <c r="P1644" s="33" t="s">
        <v>202</v>
      </c>
      <c r="Q1644" s="168" t="s">
        <v>4239</v>
      </c>
      <c r="R1644" s="169"/>
      <c r="S1644" s="39"/>
      <c r="T1644" s="119" t="s">
        <v>4242</v>
      </c>
      <c r="U1644" s="258"/>
      <c r="V1644" s="262"/>
      <c r="W1644" s="258">
        <f t="shared" si="516"/>
        <v>0</v>
      </c>
      <c r="X1644" s="45"/>
      <c r="Y1644" s="43"/>
      <c r="Z1644" s="43"/>
      <c r="AA1644" s="43"/>
      <c r="AB1644" s="43"/>
      <c r="AC1644" s="43"/>
    </row>
    <row r="1645" spans="1:29" ht="12.9" customHeight="1">
      <c r="A1645" s="272">
        <v>45861</v>
      </c>
      <c r="B1645" s="111" t="s">
        <v>32</v>
      </c>
      <c r="C1645" s="111" t="s">
        <v>4258</v>
      </c>
      <c r="D1645" s="111" t="s">
        <v>4237</v>
      </c>
      <c r="E1645" s="111"/>
      <c r="F1645" s="111">
        <v>1</v>
      </c>
      <c r="G1645" s="111"/>
      <c r="H1645" s="111">
        <v>10</v>
      </c>
      <c r="I1645" s="111">
        <v>10</v>
      </c>
      <c r="J1645" s="118"/>
      <c r="K1645" s="33"/>
      <c r="L1645" s="44">
        <f t="shared" si="513"/>
        <v>1</v>
      </c>
      <c r="M1645" s="33" t="str">
        <f t="shared" si="514"/>
        <v>45861Container q'ty</v>
      </c>
      <c r="N1645" s="33" t="str">
        <f t="shared" si="515"/>
        <v xml:space="preserve">45861Pallet </v>
      </c>
      <c r="O1645" s="39">
        <v>20</v>
      </c>
      <c r="P1645" s="33" t="s">
        <v>202</v>
      </c>
      <c r="Q1645" s="168" t="s">
        <v>4240</v>
      </c>
      <c r="R1645" s="169"/>
      <c r="S1645" s="39"/>
      <c r="T1645" s="119" t="s">
        <v>4242</v>
      </c>
      <c r="U1645" s="258"/>
      <c r="V1645" s="262"/>
      <c r="W1645" s="258">
        <f t="shared" si="516"/>
        <v>0</v>
      </c>
      <c r="X1645" s="45"/>
      <c r="Y1645" s="43"/>
      <c r="Z1645" s="43"/>
      <c r="AA1645" s="43"/>
      <c r="AB1645" s="43"/>
      <c r="AC1645" s="43"/>
    </row>
    <row r="1646" spans="1:29" ht="12.9" customHeight="1">
      <c r="A1646" s="272">
        <v>45861</v>
      </c>
      <c r="B1646" s="111" t="s">
        <v>32</v>
      </c>
      <c r="C1646" s="111" t="s">
        <v>4340</v>
      </c>
      <c r="D1646" s="111" t="s">
        <v>4254</v>
      </c>
      <c r="E1646" s="111"/>
      <c r="F1646" s="111">
        <v>1</v>
      </c>
      <c r="G1646" s="111"/>
      <c r="H1646" s="111">
        <v>10</v>
      </c>
      <c r="I1646" s="116">
        <v>2112</v>
      </c>
      <c r="J1646" s="118"/>
      <c r="K1646" s="33"/>
      <c r="L1646" s="44">
        <f t="shared" si="513"/>
        <v>1</v>
      </c>
      <c r="M1646" s="33" t="str">
        <f t="shared" si="514"/>
        <v>45861Container q'ty</v>
      </c>
      <c r="N1646" s="33" t="str">
        <f t="shared" si="515"/>
        <v xml:space="preserve">45861Pallet </v>
      </c>
      <c r="O1646" s="39"/>
      <c r="P1646" s="33" t="s">
        <v>202</v>
      </c>
      <c r="Q1646" s="168" t="s">
        <v>4251</v>
      </c>
      <c r="R1646" s="169"/>
      <c r="S1646" s="39"/>
      <c r="T1646" s="119" t="s">
        <v>4339</v>
      </c>
      <c r="U1646" s="258"/>
      <c r="V1646" s="262"/>
      <c r="W1646" s="258">
        <f t="shared" si="516"/>
        <v>0</v>
      </c>
      <c r="X1646" s="45"/>
      <c r="Y1646" s="43"/>
      <c r="Z1646" s="43"/>
      <c r="AA1646" s="43"/>
      <c r="AB1646" s="43"/>
      <c r="AC1646" s="43"/>
    </row>
    <row r="1647" spans="1:29" ht="12.9" customHeight="1">
      <c r="A1647" s="272">
        <v>45861</v>
      </c>
      <c r="B1647" s="111" t="s">
        <v>32</v>
      </c>
      <c r="C1647" s="111" t="s">
        <v>4340</v>
      </c>
      <c r="D1647" s="111" t="s">
        <v>4255</v>
      </c>
      <c r="E1647" s="111"/>
      <c r="F1647" s="151"/>
      <c r="G1647" s="111"/>
      <c r="H1647" s="111">
        <v>1</v>
      </c>
      <c r="I1647" s="116">
        <v>238</v>
      </c>
      <c r="J1647" s="118"/>
      <c r="K1647" s="33"/>
      <c r="L1647" s="44">
        <f t="shared" si="513"/>
        <v>0</v>
      </c>
      <c r="M1647" s="33" t="str">
        <f t="shared" si="514"/>
        <v>45861Container q'ty</v>
      </c>
      <c r="N1647" s="33" t="str">
        <f t="shared" si="515"/>
        <v xml:space="preserve">45861Pallet </v>
      </c>
      <c r="O1647" s="39"/>
      <c r="P1647" s="33" t="s">
        <v>202</v>
      </c>
      <c r="Q1647" s="168" t="s">
        <v>4252</v>
      </c>
      <c r="R1647" s="169"/>
      <c r="S1647" s="39"/>
      <c r="T1647" s="119" t="s">
        <v>4256</v>
      </c>
      <c r="U1647" s="258"/>
      <c r="V1647" s="262"/>
      <c r="W1647" s="258">
        <f t="shared" si="516"/>
        <v>0</v>
      </c>
      <c r="X1647" s="45"/>
      <c r="Y1647" s="43"/>
      <c r="Z1647" s="43"/>
      <c r="AA1647" s="43"/>
      <c r="AB1647" s="43"/>
      <c r="AC1647" s="43"/>
    </row>
    <row r="1648" spans="1:29" ht="12.9" customHeight="1">
      <c r="A1648" s="272">
        <v>45861</v>
      </c>
      <c r="B1648" s="111" t="s">
        <v>3324</v>
      </c>
      <c r="C1648" s="111" t="s">
        <v>4300</v>
      </c>
      <c r="D1648" s="111" t="s">
        <v>4318</v>
      </c>
      <c r="E1648" s="111"/>
      <c r="F1648" s="111">
        <v>1</v>
      </c>
      <c r="G1648" s="111"/>
      <c r="H1648" s="111">
        <v>18</v>
      </c>
      <c r="I1648" s="116">
        <v>1540</v>
      </c>
      <c r="J1648" s="118"/>
      <c r="K1648" s="33"/>
      <c r="L1648" s="44">
        <f t="shared" si="513"/>
        <v>1</v>
      </c>
      <c r="M1648" s="33" t="str">
        <f t="shared" si="514"/>
        <v>45861Container q'ty</v>
      </c>
      <c r="N1648" s="33" t="str">
        <f t="shared" si="515"/>
        <v>45861bulk</v>
      </c>
      <c r="O1648" s="39">
        <v>160</v>
      </c>
      <c r="P1648" s="235" t="s">
        <v>201</v>
      </c>
      <c r="Q1648" s="168" t="s">
        <v>990</v>
      </c>
      <c r="R1648" s="169"/>
      <c r="S1648" s="39"/>
      <c r="T1648" s="119" t="s">
        <v>4295</v>
      </c>
      <c r="U1648" s="258"/>
      <c r="V1648" s="262"/>
      <c r="W1648" s="258">
        <f t="shared" si="516"/>
        <v>0</v>
      </c>
      <c r="X1648" s="45"/>
      <c r="Y1648" s="43"/>
      <c r="Z1648" s="43"/>
      <c r="AA1648" s="43"/>
      <c r="AB1648" s="43"/>
      <c r="AC1648" s="43"/>
    </row>
    <row r="1649" spans="1:29" ht="12.9" customHeight="1">
      <c r="A1649" s="272">
        <v>45861</v>
      </c>
      <c r="B1649" s="111" t="s">
        <v>3324</v>
      </c>
      <c r="C1649" s="111" t="s">
        <v>4301</v>
      </c>
      <c r="D1649" s="111" t="s">
        <v>4319</v>
      </c>
      <c r="E1649" s="111"/>
      <c r="F1649" s="111">
        <v>1</v>
      </c>
      <c r="G1649" s="111"/>
      <c r="H1649" s="111">
        <v>18</v>
      </c>
      <c r="I1649" s="116">
        <v>1540</v>
      </c>
      <c r="J1649" s="118"/>
      <c r="K1649" s="33"/>
      <c r="L1649" s="44">
        <f t="shared" si="513"/>
        <v>1</v>
      </c>
      <c r="M1649" s="33" t="str">
        <f t="shared" si="514"/>
        <v>45861Container q'ty</v>
      </c>
      <c r="N1649" s="33" t="str">
        <f t="shared" si="515"/>
        <v>45861bulk</v>
      </c>
      <c r="O1649" s="39">
        <v>160</v>
      </c>
      <c r="P1649" s="235" t="s">
        <v>201</v>
      </c>
      <c r="Q1649" s="168" t="s">
        <v>990</v>
      </c>
      <c r="R1649" s="169"/>
      <c r="S1649" s="39"/>
      <c r="T1649" s="119" t="s">
        <v>4295</v>
      </c>
      <c r="U1649" s="258"/>
      <c r="V1649" s="262"/>
      <c r="W1649" s="258">
        <f t="shared" si="516"/>
        <v>0</v>
      </c>
      <c r="X1649" s="45"/>
      <c r="Y1649" s="43"/>
      <c r="Z1649" s="43"/>
      <c r="AA1649" s="43"/>
      <c r="AB1649" s="43"/>
      <c r="AC1649" s="43"/>
    </row>
    <row r="1650" spans="1:29" ht="12.9" customHeight="1">
      <c r="A1650" s="272">
        <v>45861</v>
      </c>
      <c r="B1650" s="111" t="s">
        <v>3324</v>
      </c>
      <c r="C1650" s="111" t="s">
        <v>4302</v>
      </c>
      <c r="D1650" s="111" t="s">
        <v>4320</v>
      </c>
      <c r="E1650" s="111"/>
      <c r="F1650" s="111">
        <v>1</v>
      </c>
      <c r="G1650" s="111"/>
      <c r="H1650" s="111">
        <v>18</v>
      </c>
      <c r="I1650" s="116">
        <v>1540</v>
      </c>
      <c r="J1650" s="118"/>
      <c r="K1650" s="33"/>
      <c r="L1650" s="44">
        <f t="shared" si="513"/>
        <v>1</v>
      </c>
      <c r="M1650" s="33" t="str">
        <f t="shared" si="514"/>
        <v>45861Container q'ty</v>
      </c>
      <c r="N1650" s="33" t="str">
        <f t="shared" si="515"/>
        <v>45861bulk</v>
      </c>
      <c r="O1650" s="39">
        <v>160</v>
      </c>
      <c r="P1650" s="235" t="s">
        <v>201</v>
      </c>
      <c r="Q1650" s="168" t="s">
        <v>990</v>
      </c>
      <c r="R1650" s="169"/>
      <c r="S1650" s="39"/>
      <c r="T1650" s="119" t="s">
        <v>4295</v>
      </c>
      <c r="U1650" s="258"/>
      <c r="V1650" s="262"/>
      <c r="W1650" s="258">
        <f t="shared" si="516"/>
        <v>0</v>
      </c>
      <c r="X1650" s="45"/>
      <c r="Y1650" s="43"/>
      <c r="Z1650" s="43"/>
      <c r="AA1650" s="43"/>
      <c r="AB1650" s="43"/>
      <c r="AC1650" s="43"/>
    </row>
    <row r="1651" spans="1:29" ht="12.9" customHeight="1">
      <c r="A1651" s="272">
        <v>45861</v>
      </c>
      <c r="B1651" s="111" t="s">
        <v>3324</v>
      </c>
      <c r="C1651" s="111" t="s">
        <v>4305</v>
      </c>
      <c r="D1651" s="111" t="s">
        <v>4323</v>
      </c>
      <c r="E1651" s="111"/>
      <c r="F1651" s="111">
        <v>1</v>
      </c>
      <c r="G1651" s="111"/>
      <c r="H1651" s="111">
        <v>18</v>
      </c>
      <c r="I1651" s="116">
        <v>1540</v>
      </c>
      <c r="J1651" s="118"/>
      <c r="K1651" s="33"/>
      <c r="L1651" s="44">
        <f t="shared" si="513"/>
        <v>1</v>
      </c>
      <c r="M1651" s="33" t="str">
        <f t="shared" si="514"/>
        <v>45861Container q'ty</v>
      </c>
      <c r="N1651" s="33" t="str">
        <f t="shared" si="515"/>
        <v>45861bulk</v>
      </c>
      <c r="O1651" s="39">
        <v>160</v>
      </c>
      <c r="P1651" s="235" t="s">
        <v>201</v>
      </c>
      <c r="Q1651" s="168" t="s">
        <v>990</v>
      </c>
      <c r="R1651" s="169"/>
      <c r="S1651" s="39"/>
      <c r="T1651" s="119" t="s">
        <v>4295</v>
      </c>
      <c r="U1651" s="258"/>
      <c r="V1651" s="262"/>
      <c r="W1651" s="258">
        <f t="shared" si="516"/>
        <v>0</v>
      </c>
      <c r="X1651" s="45"/>
      <c r="Y1651" s="43"/>
      <c r="Z1651" s="43"/>
      <c r="AA1651" s="43"/>
      <c r="AB1651" s="43"/>
      <c r="AC1651" s="43"/>
    </row>
    <row r="1652" spans="1:29" ht="12.9" customHeight="1">
      <c r="A1652" s="272">
        <v>45861</v>
      </c>
      <c r="B1652" s="111" t="s">
        <v>383</v>
      </c>
      <c r="C1652" s="111" t="s">
        <v>4336</v>
      </c>
      <c r="D1652" s="275" t="s">
        <v>4337</v>
      </c>
      <c r="E1652" s="111"/>
      <c r="F1652" s="111">
        <v>1</v>
      </c>
      <c r="G1652" s="111"/>
      <c r="H1652" s="111">
        <v>5</v>
      </c>
      <c r="I1652" s="117">
        <v>500</v>
      </c>
      <c r="J1652" s="118"/>
      <c r="K1652" s="33"/>
      <c r="L1652" s="44">
        <f t="shared" si="513"/>
        <v>1</v>
      </c>
      <c r="M1652" s="33" t="str">
        <f t="shared" si="514"/>
        <v>45861Container q'ty</v>
      </c>
      <c r="N1652" s="33" t="str">
        <f t="shared" si="515"/>
        <v>45861bulk</v>
      </c>
      <c r="O1652" s="39">
        <v>240</v>
      </c>
      <c r="P1652" s="235" t="s">
        <v>201</v>
      </c>
      <c r="Q1652" s="168" t="s">
        <v>4330</v>
      </c>
      <c r="R1652" s="169"/>
      <c r="S1652" s="39"/>
      <c r="T1652" s="119" t="s">
        <v>4335</v>
      </c>
      <c r="U1652" s="258">
        <v>19250</v>
      </c>
      <c r="V1652" s="262">
        <v>1750</v>
      </c>
      <c r="W1652" s="258">
        <f t="shared" si="516"/>
        <v>11</v>
      </c>
      <c r="X1652" s="45"/>
      <c r="Y1652" s="43"/>
      <c r="Z1652" s="43"/>
      <c r="AA1652" s="43"/>
      <c r="AB1652" s="43"/>
      <c r="AC1652" s="43"/>
    </row>
    <row r="1653" spans="1:29" ht="12.9" customHeight="1">
      <c r="A1653" s="272">
        <v>45861</v>
      </c>
      <c r="B1653" s="111" t="s">
        <v>383</v>
      </c>
      <c r="C1653" s="111" t="s">
        <v>4336</v>
      </c>
      <c r="D1653" s="275" t="s">
        <v>4337</v>
      </c>
      <c r="E1653" s="111"/>
      <c r="F1653" s="151"/>
      <c r="G1653" s="111"/>
      <c r="H1653" s="111">
        <v>7</v>
      </c>
      <c r="I1653" s="117">
        <v>800</v>
      </c>
      <c r="J1653" s="118"/>
      <c r="K1653" s="33"/>
      <c r="L1653" s="44">
        <f t="shared" si="513"/>
        <v>0</v>
      </c>
      <c r="M1653" s="33" t="str">
        <f t="shared" si="514"/>
        <v>45861Container q'ty</v>
      </c>
      <c r="N1653" s="33" t="str">
        <f t="shared" si="515"/>
        <v>45861bulk</v>
      </c>
      <c r="O1653" s="39">
        <v>240</v>
      </c>
      <c r="P1653" s="235" t="s">
        <v>201</v>
      </c>
      <c r="Q1653" s="168" t="s">
        <v>4331</v>
      </c>
      <c r="R1653" s="169"/>
      <c r="S1653" s="39"/>
      <c r="T1653" s="119" t="s">
        <v>4335</v>
      </c>
      <c r="U1653" s="258"/>
      <c r="V1653" s="262"/>
      <c r="W1653" s="258">
        <f t="shared" si="516"/>
        <v>0</v>
      </c>
      <c r="X1653" s="45"/>
      <c r="Y1653" s="43"/>
      <c r="Z1653" s="43"/>
      <c r="AA1653" s="43"/>
      <c r="AB1653" s="43"/>
      <c r="AC1653" s="43"/>
    </row>
    <row r="1654" spans="1:29" ht="12.9" customHeight="1">
      <c r="A1654" s="272">
        <v>45861</v>
      </c>
      <c r="B1654" s="111" t="s">
        <v>383</v>
      </c>
      <c r="C1654" s="111" t="s">
        <v>4336</v>
      </c>
      <c r="D1654" s="275" t="s">
        <v>4337</v>
      </c>
      <c r="E1654" s="111"/>
      <c r="F1654" s="151"/>
      <c r="G1654" s="111"/>
      <c r="H1654" s="111">
        <v>2</v>
      </c>
      <c r="I1654" s="117">
        <v>200</v>
      </c>
      <c r="J1654" s="118"/>
      <c r="K1654" s="33"/>
      <c r="L1654" s="44">
        <f t="shared" si="513"/>
        <v>0</v>
      </c>
      <c r="M1654" s="33" t="str">
        <f t="shared" si="514"/>
        <v>45861Container q'ty</v>
      </c>
      <c r="N1654" s="33" t="str">
        <f t="shared" si="515"/>
        <v>45861bulk</v>
      </c>
      <c r="O1654" s="39">
        <v>240</v>
      </c>
      <c r="P1654" s="235" t="s">
        <v>201</v>
      </c>
      <c r="Q1654" s="168" t="s">
        <v>2620</v>
      </c>
      <c r="R1654" s="169"/>
      <c r="S1654" s="39"/>
      <c r="T1654" s="119" t="s">
        <v>4335</v>
      </c>
      <c r="U1654" s="258"/>
      <c r="V1654" s="262"/>
      <c r="W1654" s="258">
        <f t="shared" si="516"/>
        <v>0</v>
      </c>
      <c r="X1654" s="45"/>
      <c r="Y1654" s="43"/>
      <c r="Z1654" s="43"/>
      <c r="AA1654" s="43"/>
      <c r="AB1654" s="43"/>
      <c r="AC1654" s="43"/>
    </row>
    <row r="1655" spans="1:29" ht="12.9" customHeight="1">
      <c r="A1655" s="272">
        <v>45861</v>
      </c>
      <c r="B1655" s="111" t="s">
        <v>383</v>
      </c>
      <c r="C1655" s="111" t="s">
        <v>4336</v>
      </c>
      <c r="D1655" s="275" t="s">
        <v>4337</v>
      </c>
      <c r="E1655" s="111"/>
      <c r="F1655" s="151"/>
      <c r="G1655" s="111"/>
      <c r="H1655" s="111">
        <v>3</v>
      </c>
      <c r="I1655" s="117">
        <v>250</v>
      </c>
      <c r="J1655" s="118"/>
      <c r="K1655" s="33"/>
      <c r="L1655" s="44">
        <f t="shared" si="513"/>
        <v>0</v>
      </c>
      <c r="M1655" s="33" t="str">
        <f t="shared" si="514"/>
        <v>45861Container q'ty</v>
      </c>
      <c r="N1655" s="33" t="str">
        <f t="shared" si="515"/>
        <v>45861bulk</v>
      </c>
      <c r="O1655" s="39">
        <v>240</v>
      </c>
      <c r="P1655" s="235" t="s">
        <v>201</v>
      </c>
      <c r="Q1655" s="168" t="s">
        <v>2621</v>
      </c>
      <c r="R1655" s="169"/>
      <c r="S1655" s="39"/>
      <c r="T1655" s="119" t="s">
        <v>4335</v>
      </c>
      <c r="U1655" s="258"/>
      <c r="V1655" s="262"/>
      <c r="W1655" s="258">
        <f t="shared" si="516"/>
        <v>0</v>
      </c>
      <c r="X1655" s="45"/>
      <c r="Y1655" s="43"/>
      <c r="Z1655" s="43"/>
      <c r="AA1655" s="43"/>
      <c r="AB1655" s="43"/>
      <c r="AC1655" s="43"/>
    </row>
    <row r="1656" spans="1:29" ht="12.9" customHeight="1">
      <c r="A1656" s="272">
        <v>45862</v>
      </c>
      <c r="B1656" s="111" t="s">
        <v>32</v>
      </c>
      <c r="C1656" s="111" t="s">
        <v>4259</v>
      </c>
      <c r="D1656" s="111" t="s">
        <v>4243</v>
      </c>
      <c r="E1656" s="111"/>
      <c r="F1656" s="111">
        <v>1</v>
      </c>
      <c r="G1656" s="111"/>
      <c r="H1656" s="111">
        <v>10</v>
      </c>
      <c r="I1656" s="111">
        <v>10</v>
      </c>
      <c r="J1656" s="118"/>
      <c r="K1656" s="33"/>
      <c r="L1656" s="44">
        <f t="shared" ref="L1656:L1662" si="517">SUM(E1656:F1656)</f>
        <v>1</v>
      </c>
      <c r="M1656" s="33" t="str">
        <f t="shared" ref="M1656:M1662" si="518">A1656&amp;$O$1</f>
        <v>45862Container q'ty</v>
      </c>
      <c r="N1656" s="33" t="str">
        <f t="shared" ref="N1656:N1662" si="519">A1656&amp;P1656</f>
        <v xml:space="preserve">45862Pallet </v>
      </c>
      <c r="O1656" s="39">
        <v>20</v>
      </c>
      <c r="P1656" s="33" t="s">
        <v>202</v>
      </c>
      <c r="Q1656" s="168" t="s">
        <v>4247</v>
      </c>
      <c r="R1656" s="169"/>
      <c r="S1656" s="39"/>
      <c r="T1656" s="119" t="s">
        <v>4249</v>
      </c>
      <c r="U1656" s="258"/>
      <c r="V1656" s="262"/>
      <c r="W1656" s="258">
        <f t="shared" ref="W1656:W1662" si="520">IFERROR(U1656/V1656,0)</f>
        <v>0</v>
      </c>
      <c r="X1656" s="45"/>
      <c r="Y1656" s="43"/>
      <c r="Z1656" s="43"/>
      <c r="AA1656" s="43"/>
      <c r="AB1656" s="43"/>
      <c r="AC1656" s="43"/>
    </row>
    <row r="1657" spans="1:29" ht="12.9" customHeight="1">
      <c r="A1657" s="272">
        <v>45862</v>
      </c>
      <c r="B1657" s="111" t="s">
        <v>32</v>
      </c>
      <c r="C1657" s="111" t="s">
        <v>4259</v>
      </c>
      <c r="D1657" s="111" t="s">
        <v>4243</v>
      </c>
      <c r="E1657" s="111"/>
      <c r="F1657" s="151"/>
      <c r="G1657" s="111"/>
      <c r="H1657" s="111">
        <v>10</v>
      </c>
      <c r="I1657" s="111">
        <v>10</v>
      </c>
      <c r="J1657" s="118"/>
      <c r="K1657" s="33"/>
      <c r="L1657" s="44">
        <f t="shared" si="517"/>
        <v>0</v>
      </c>
      <c r="M1657" s="33" t="str">
        <f t="shared" si="518"/>
        <v>45862Container q'ty</v>
      </c>
      <c r="N1657" s="33" t="str">
        <f t="shared" si="519"/>
        <v xml:space="preserve">45862Pallet </v>
      </c>
      <c r="O1657" s="39"/>
      <c r="P1657" s="33" t="s">
        <v>202</v>
      </c>
      <c r="Q1657" s="168" t="s">
        <v>1196</v>
      </c>
      <c r="R1657" s="169"/>
      <c r="S1657" s="39"/>
      <c r="T1657" s="119" t="s">
        <v>4249</v>
      </c>
      <c r="U1657" s="258"/>
      <c r="V1657" s="262"/>
      <c r="W1657" s="258">
        <f t="shared" si="520"/>
        <v>0</v>
      </c>
      <c r="X1657" s="45"/>
      <c r="Y1657" s="43"/>
      <c r="Z1657" s="43"/>
      <c r="AA1657" s="43"/>
      <c r="AB1657" s="43"/>
      <c r="AC1657" s="43"/>
    </row>
    <row r="1658" spans="1:29" ht="12.9" customHeight="1">
      <c r="A1658" s="272">
        <v>45862</v>
      </c>
      <c r="B1658" s="111" t="s">
        <v>32</v>
      </c>
      <c r="C1658" s="111" t="s">
        <v>4260</v>
      </c>
      <c r="D1658" s="111" t="s">
        <v>4244</v>
      </c>
      <c r="E1658" s="111"/>
      <c r="F1658" s="111">
        <v>1</v>
      </c>
      <c r="G1658" s="111"/>
      <c r="H1658" s="111">
        <v>20</v>
      </c>
      <c r="I1658" s="111">
        <v>20</v>
      </c>
      <c r="J1658" s="118"/>
      <c r="K1658" s="33"/>
      <c r="L1658" s="44">
        <f t="shared" si="517"/>
        <v>1</v>
      </c>
      <c r="M1658" s="33" t="str">
        <f t="shared" si="518"/>
        <v>45862Container q'ty</v>
      </c>
      <c r="N1658" s="33" t="str">
        <f t="shared" si="519"/>
        <v xml:space="preserve">45862Pallet </v>
      </c>
      <c r="O1658" s="39">
        <v>20</v>
      </c>
      <c r="P1658" s="33" t="s">
        <v>202</v>
      </c>
      <c r="Q1658" s="168" t="s">
        <v>756</v>
      </c>
      <c r="R1658" s="169"/>
      <c r="S1658" s="39"/>
      <c r="T1658" s="119" t="s">
        <v>4249</v>
      </c>
      <c r="U1658" s="258"/>
      <c r="V1658" s="262"/>
      <c r="W1658" s="258">
        <f t="shared" si="520"/>
        <v>0</v>
      </c>
      <c r="X1658" s="45"/>
      <c r="Y1658" s="43"/>
      <c r="Z1658" s="43"/>
      <c r="AA1658" s="43"/>
      <c r="AB1658" s="43"/>
      <c r="AC1658" s="43"/>
    </row>
    <row r="1659" spans="1:29" ht="12.9" customHeight="1">
      <c r="A1659" s="272">
        <v>45862</v>
      </c>
      <c r="B1659" s="111" t="s">
        <v>32</v>
      </c>
      <c r="C1659" s="111" t="s">
        <v>4261</v>
      </c>
      <c r="D1659" s="111" t="s">
        <v>4245</v>
      </c>
      <c r="E1659" s="111"/>
      <c r="F1659" s="111">
        <v>1</v>
      </c>
      <c r="G1659" s="111"/>
      <c r="H1659" s="111">
        <v>20</v>
      </c>
      <c r="I1659" s="111">
        <v>20</v>
      </c>
      <c r="J1659" s="118"/>
      <c r="K1659" s="33"/>
      <c r="L1659" s="44">
        <f t="shared" si="517"/>
        <v>1</v>
      </c>
      <c r="M1659" s="33" t="str">
        <f t="shared" si="518"/>
        <v>45862Container q'ty</v>
      </c>
      <c r="N1659" s="33" t="str">
        <f t="shared" si="519"/>
        <v xml:space="preserve">45862Pallet </v>
      </c>
      <c r="O1659" s="39">
        <v>20</v>
      </c>
      <c r="P1659" s="33" t="s">
        <v>202</v>
      </c>
      <c r="Q1659" s="168" t="s">
        <v>4248</v>
      </c>
      <c r="R1659" s="169"/>
      <c r="S1659" s="39"/>
      <c r="T1659" s="119" t="s">
        <v>4249</v>
      </c>
      <c r="U1659" s="258"/>
      <c r="V1659" s="262"/>
      <c r="W1659" s="258">
        <f t="shared" si="520"/>
        <v>0</v>
      </c>
      <c r="X1659" s="45"/>
      <c r="Y1659" s="43"/>
      <c r="Z1659" s="43"/>
      <c r="AA1659" s="43"/>
      <c r="AB1659" s="43"/>
      <c r="AC1659" s="43"/>
    </row>
    <row r="1660" spans="1:29" ht="12.9" customHeight="1">
      <c r="A1660" s="272">
        <v>45862</v>
      </c>
      <c r="B1660" s="111" t="s">
        <v>32</v>
      </c>
      <c r="C1660" s="111" t="s">
        <v>4262</v>
      </c>
      <c r="D1660" s="111" t="s">
        <v>4246</v>
      </c>
      <c r="E1660" s="111"/>
      <c r="F1660" s="111">
        <v>1</v>
      </c>
      <c r="G1660" s="111"/>
      <c r="H1660" s="111">
        <v>20</v>
      </c>
      <c r="I1660" s="111">
        <v>20</v>
      </c>
      <c r="J1660" s="118"/>
      <c r="K1660" s="33"/>
      <c r="L1660" s="44">
        <f t="shared" si="517"/>
        <v>1</v>
      </c>
      <c r="M1660" s="33" t="str">
        <f t="shared" si="518"/>
        <v>45862Container q'ty</v>
      </c>
      <c r="N1660" s="33" t="str">
        <f t="shared" si="519"/>
        <v xml:space="preserve">45862Pallet </v>
      </c>
      <c r="O1660" s="39">
        <v>20</v>
      </c>
      <c r="P1660" s="33" t="s">
        <v>202</v>
      </c>
      <c r="Q1660" s="168" t="s">
        <v>4248</v>
      </c>
      <c r="R1660" s="169"/>
      <c r="S1660" s="39"/>
      <c r="T1660" s="119" t="s">
        <v>4249</v>
      </c>
      <c r="U1660" s="258"/>
      <c r="V1660" s="262"/>
      <c r="W1660" s="258">
        <f t="shared" si="520"/>
        <v>0</v>
      </c>
      <c r="X1660" s="45"/>
      <c r="Y1660" s="43"/>
      <c r="Z1660" s="43"/>
      <c r="AA1660" s="43"/>
      <c r="AB1660" s="43"/>
      <c r="AC1660" s="43"/>
    </row>
    <row r="1661" spans="1:29" ht="12.9" customHeight="1">
      <c r="A1661" s="272">
        <v>45862</v>
      </c>
      <c r="B1661" s="111" t="s">
        <v>151</v>
      </c>
      <c r="C1661" s="111" t="s">
        <v>4346</v>
      </c>
      <c r="D1661" s="111" t="s">
        <v>4347</v>
      </c>
      <c r="E1661" s="111">
        <v>1</v>
      </c>
      <c r="F1661" s="111"/>
      <c r="G1661" s="111"/>
      <c r="H1661" s="111">
        <v>50</v>
      </c>
      <c r="I1661" s="116">
        <v>600</v>
      </c>
      <c r="J1661" s="118"/>
      <c r="K1661" s="33"/>
      <c r="L1661" s="44">
        <f t="shared" si="517"/>
        <v>1</v>
      </c>
      <c r="M1661" s="33" t="str">
        <f t="shared" si="518"/>
        <v>45862Container q'ty</v>
      </c>
      <c r="N1661" s="33" t="str">
        <f t="shared" si="519"/>
        <v>45862bulk</v>
      </c>
      <c r="O1661" s="39">
        <v>20</v>
      </c>
      <c r="P1661" s="235" t="s">
        <v>201</v>
      </c>
      <c r="Q1661" s="168" t="s">
        <v>1719</v>
      </c>
      <c r="R1661" s="169"/>
      <c r="S1661" s="39"/>
      <c r="T1661" s="119" t="s">
        <v>4338</v>
      </c>
      <c r="U1661" s="258">
        <v>3534</v>
      </c>
      <c r="V1661" s="262">
        <v>660</v>
      </c>
      <c r="W1661" s="258">
        <f t="shared" si="520"/>
        <v>5.3545454545454545</v>
      </c>
      <c r="X1661" s="45"/>
      <c r="Y1661" s="43"/>
      <c r="Z1661" s="43"/>
      <c r="AA1661" s="43"/>
      <c r="AB1661" s="43"/>
      <c r="AC1661" s="43"/>
    </row>
    <row r="1662" spans="1:29" ht="12.9" customHeight="1">
      <c r="A1662" s="272">
        <v>45862</v>
      </c>
      <c r="B1662" s="111" t="s">
        <v>151</v>
      </c>
      <c r="C1662" s="111" t="s">
        <v>4346</v>
      </c>
      <c r="D1662" s="111" t="s">
        <v>4347</v>
      </c>
      <c r="E1662" s="151"/>
      <c r="F1662" s="111"/>
      <c r="G1662" s="111"/>
      <c r="H1662" s="111">
        <v>2</v>
      </c>
      <c r="I1662" s="116">
        <v>60</v>
      </c>
      <c r="J1662" s="118"/>
      <c r="K1662" s="33"/>
      <c r="L1662" s="44">
        <f t="shared" si="517"/>
        <v>0</v>
      </c>
      <c r="M1662" s="33" t="str">
        <f t="shared" si="518"/>
        <v>45862Container q'ty</v>
      </c>
      <c r="N1662" s="33" t="str">
        <f t="shared" si="519"/>
        <v>45862bulk</v>
      </c>
      <c r="O1662" s="39"/>
      <c r="P1662" s="235" t="s">
        <v>201</v>
      </c>
      <c r="Q1662" s="168" t="s">
        <v>4063</v>
      </c>
      <c r="R1662" s="169"/>
      <c r="S1662" s="39"/>
      <c r="T1662" s="119" t="s">
        <v>4338</v>
      </c>
      <c r="U1662" s="258"/>
      <c r="V1662" s="262"/>
      <c r="W1662" s="258">
        <f t="shared" si="520"/>
        <v>0</v>
      </c>
      <c r="X1662" s="45"/>
      <c r="Y1662" s="43"/>
      <c r="Z1662" s="43"/>
      <c r="AA1662" s="43"/>
      <c r="AB1662" s="43"/>
      <c r="AC1662" s="43"/>
    </row>
    <row r="1663" spans="1:29" ht="12.9" customHeight="1">
      <c r="A1663" s="272">
        <v>45862</v>
      </c>
      <c r="B1663" s="111" t="s">
        <v>3324</v>
      </c>
      <c r="C1663" s="111" t="s">
        <v>4304</v>
      </c>
      <c r="D1663" s="111" t="s">
        <v>4322</v>
      </c>
      <c r="E1663" s="111"/>
      <c r="F1663" s="111">
        <v>1</v>
      </c>
      <c r="G1663" s="111"/>
      <c r="H1663" s="111">
        <v>18</v>
      </c>
      <c r="I1663" s="116">
        <v>1540</v>
      </c>
      <c r="J1663" s="118"/>
      <c r="K1663" s="33"/>
      <c r="L1663" s="44">
        <f t="shared" ref="L1663:L1694" si="521">SUM(E1663:F1663)</f>
        <v>1</v>
      </c>
      <c r="M1663" s="33" t="str">
        <f t="shared" ref="M1663:M1694" si="522">A1663&amp;$O$1</f>
        <v>45862Container q'ty</v>
      </c>
      <c r="N1663" s="33" t="str">
        <f t="shared" ref="N1663:N1694" si="523">A1663&amp;P1663</f>
        <v>45862bulk</v>
      </c>
      <c r="O1663" s="39">
        <v>160</v>
      </c>
      <c r="P1663" s="235" t="s">
        <v>201</v>
      </c>
      <c r="Q1663" s="168" t="s">
        <v>990</v>
      </c>
      <c r="R1663" s="169"/>
      <c r="S1663" s="39"/>
      <c r="T1663" s="119" t="s">
        <v>4295</v>
      </c>
      <c r="U1663" s="258"/>
      <c r="V1663" s="262"/>
      <c r="W1663" s="258">
        <f t="shared" ref="W1663:W1694" si="524">IFERROR(U1663/V1663,0)</f>
        <v>0</v>
      </c>
      <c r="X1663" s="45"/>
      <c r="Y1663" s="43"/>
      <c r="Z1663" s="43"/>
      <c r="AA1663" s="43"/>
      <c r="AB1663" s="43"/>
      <c r="AC1663" s="43"/>
    </row>
    <row r="1664" spans="1:29" ht="12.9" customHeight="1">
      <c r="A1664" s="272">
        <v>45862</v>
      </c>
      <c r="B1664" s="111" t="s">
        <v>3324</v>
      </c>
      <c r="C1664" s="111" t="s">
        <v>4303</v>
      </c>
      <c r="D1664" s="111" t="s">
        <v>4321</v>
      </c>
      <c r="E1664" s="111"/>
      <c r="F1664" s="111">
        <v>1</v>
      </c>
      <c r="G1664" s="111"/>
      <c r="H1664" s="111">
        <v>18</v>
      </c>
      <c r="I1664" s="116">
        <v>1540</v>
      </c>
      <c r="J1664" s="118"/>
      <c r="K1664" s="33"/>
      <c r="L1664" s="44">
        <f t="shared" si="521"/>
        <v>1</v>
      </c>
      <c r="M1664" s="33" t="str">
        <f t="shared" si="522"/>
        <v>45862Container q'ty</v>
      </c>
      <c r="N1664" s="33" t="str">
        <f t="shared" si="523"/>
        <v>45862bulk</v>
      </c>
      <c r="O1664" s="39">
        <v>160</v>
      </c>
      <c r="P1664" s="235" t="s">
        <v>201</v>
      </c>
      <c r="Q1664" s="168" t="s">
        <v>990</v>
      </c>
      <c r="R1664" s="169"/>
      <c r="S1664" s="39"/>
      <c r="T1664" s="119" t="s">
        <v>4295</v>
      </c>
      <c r="U1664" s="258"/>
      <c r="V1664" s="262"/>
      <c r="W1664" s="258">
        <f t="shared" si="524"/>
        <v>0</v>
      </c>
      <c r="X1664" s="45"/>
      <c r="Y1664" s="43"/>
      <c r="Z1664" s="43"/>
      <c r="AA1664" s="43"/>
      <c r="AB1664" s="43"/>
      <c r="AC1664" s="43"/>
    </row>
    <row r="1665" spans="1:29" ht="12.9" customHeight="1">
      <c r="A1665" s="272">
        <v>45862</v>
      </c>
      <c r="B1665" s="111" t="s">
        <v>383</v>
      </c>
      <c r="C1665" s="111" t="s">
        <v>4333</v>
      </c>
      <c r="D1665" s="275" t="s">
        <v>4334</v>
      </c>
      <c r="E1665" s="111"/>
      <c r="F1665" s="111">
        <v>1</v>
      </c>
      <c r="G1665" s="111"/>
      <c r="H1665" s="111">
        <v>4</v>
      </c>
      <c r="I1665" s="117">
        <v>480</v>
      </c>
      <c r="J1665" s="118"/>
      <c r="K1665" s="33"/>
      <c r="L1665" s="44">
        <f t="shared" si="521"/>
        <v>1</v>
      </c>
      <c r="M1665" s="33" t="str">
        <f t="shared" si="522"/>
        <v>45862Container q'ty</v>
      </c>
      <c r="N1665" s="33" t="str">
        <f t="shared" si="523"/>
        <v>45862bulk</v>
      </c>
      <c r="O1665" s="39">
        <v>240</v>
      </c>
      <c r="P1665" s="235" t="s">
        <v>201</v>
      </c>
      <c r="Q1665" s="168" t="s">
        <v>4330</v>
      </c>
      <c r="R1665" s="169"/>
      <c r="S1665" s="39"/>
      <c r="T1665" s="119" t="s">
        <v>4332</v>
      </c>
      <c r="U1665" s="258">
        <v>19030</v>
      </c>
      <c r="V1665" s="262">
        <v>1730</v>
      </c>
      <c r="W1665" s="258">
        <f t="shared" si="524"/>
        <v>11</v>
      </c>
      <c r="X1665" s="45"/>
      <c r="Y1665" s="43"/>
      <c r="Z1665" s="43"/>
      <c r="AA1665" s="43"/>
      <c r="AB1665" s="43"/>
      <c r="AC1665" s="43"/>
    </row>
    <row r="1666" spans="1:29" ht="12.9" customHeight="1">
      <c r="A1666" s="272">
        <v>45862</v>
      </c>
      <c r="B1666" s="111" t="s">
        <v>383</v>
      </c>
      <c r="C1666" s="111" t="s">
        <v>4333</v>
      </c>
      <c r="D1666" s="275" t="s">
        <v>4334</v>
      </c>
      <c r="E1666" s="111"/>
      <c r="F1666" s="151"/>
      <c r="G1666" s="111"/>
      <c r="H1666" s="111">
        <v>4</v>
      </c>
      <c r="I1666" s="117">
        <v>380</v>
      </c>
      <c r="J1666" s="118"/>
      <c r="K1666" s="33"/>
      <c r="L1666" s="44">
        <f t="shared" si="521"/>
        <v>0</v>
      </c>
      <c r="M1666" s="33" t="str">
        <f t="shared" si="522"/>
        <v>45862Container q'ty</v>
      </c>
      <c r="N1666" s="33" t="str">
        <f t="shared" si="523"/>
        <v>45862bulk</v>
      </c>
      <c r="O1666" s="39">
        <v>240</v>
      </c>
      <c r="P1666" s="235" t="s">
        <v>201</v>
      </c>
      <c r="Q1666" s="168" t="s">
        <v>4331</v>
      </c>
      <c r="R1666" s="169"/>
      <c r="S1666" s="39"/>
      <c r="T1666" s="119" t="s">
        <v>4332</v>
      </c>
      <c r="U1666" s="258"/>
      <c r="V1666" s="262"/>
      <c r="W1666" s="258">
        <f t="shared" si="524"/>
        <v>0</v>
      </c>
      <c r="X1666" s="45"/>
      <c r="Y1666" s="43"/>
      <c r="Z1666" s="43"/>
      <c r="AA1666" s="43"/>
      <c r="AB1666" s="43"/>
      <c r="AC1666" s="43"/>
    </row>
    <row r="1667" spans="1:29" ht="12.9" customHeight="1">
      <c r="A1667" s="272">
        <v>45862</v>
      </c>
      <c r="B1667" s="111" t="s">
        <v>383</v>
      </c>
      <c r="C1667" s="111" t="s">
        <v>4333</v>
      </c>
      <c r="D1667" s="275" t="s">
        <v>4334</v>
      </c>
      <c r="E1667" s="111"/>
      <c r="F1667" s="151"/>
      <c r="G1667" s="111"/>
      <c r="H1667" s="111">
        <v>3</v>
      </c>
      <c r="I1667" s="117">
        <v>270</v>
      </c>
      <c r="J1667" s="118"/>
      <c r="K1667" s="33"/>
      <c r="L1667" s="44">
        <f t="shared" si="521"/>
        <v>0</v>
      </c>
      <c r="M1667" s="33" t="str">
        <f t="shared" si="522"/>
        <v>45862Container q'ty</v>
      </c>
      <c r="N1667" s="33" t="str">
        <f t="shared" si="523"/>
        <v>45862bulk</v>
      </c>
      <c r="O1667" s="39">
        <v>240</v>
      </c>
      <c r="P1667" s="235" t="s">
        <v>201</v>
      </c>
      <c r="Q1667" s="168" t="s">
        <v>2620</v>
      </c>
      <c r="R1667" s="169"/>
      <c r="S1667" s="39"/>
      <c r="T1667" s="119" t="s">
        <v>4332</v>
      </c>
      <c r="U1667" s="258"/>
      <c r="V1667" s="262"/>
      <c r="W1667" s="258">
        <f t="shared" si="524"/>
        <v>0</v>
      </c>
      <c r="X1667" s="45"/>
      <c r="Y1667" s="43"/>
      <c r="Z1667" s="43"/>
      <c r="AA1667" s="43"/>
      <c r="AB1667" s="43"/>
      <c r="AC1667" s="43"/>
    </row>
    <row r="1668" spans="1:29" ht="12.9" customHeight="1">
      <c r="A1668" s="272">
        <v>45862</v>
      </c>
      <c r="B1668" s="111" t="s">
        <v>383</v>
      </c>
      <c r="C1668" s="111" t="s">
        <v>4333</v>
      </c>
      <c r="D1668" s="275" t="s">
        <v>4334</v>
      </c>
      <c r="E1668" s="111"/>
      <c r="F1668" s="151"/>
      <c r="G1668" s="111"/>
      <c r="H1668" s="111">
        <v>5</v>
      </c>
      <c r="I1668" s="117">
        <v>500</v>
      </c>
      <c r="J1668" s="118"/>
      <c r="K1668" s="33"/>
      <c r="L1668" s="44">
        <f t="shared" si="521"/>
        <v>0</v>
      </c>
      <c r="M1668" s="33" t="str">
        <f t="shared" si="522"/>
        <v>45862Container q'ty</v>
      </c>
      <c r="N1668" s="33" t="str">
        <f t="shared" si="523"/>
        <v>45862bulk</v>
      </c>
      <c r="O1668" s="39">
        <v>240</v>
      </c>
      <c r="P1668" s="235" t="s">
        <v>201</v>
      </c>
      <c r="Q1668" s="168" t="s">
        <v>2621</v>
      </c>
      <c r="R1668" s="169"/>
      <c r="S1668" s="39"/>
      <c r="T1668" s="119" t="s">
        <v>4332</v>
      </c>
      <c r="U1668" s="258"/>
      <c r="V1668" s="262"/>
      <c r="W1668" s="258">
        <f t="shared" si="524"/>
        <v>0</v>
      </c>
      <c r="X1668" s="45"/>
      <c r="Y1668" s="43"/>
      <c r="Z1668" s="43"/>
      <c r="AA1668" s="43"/>
      <c r="AB1668" s="43"/>
      <c r="AC1668" s="43"/>
    </row>
    <row r="1669" spans="1:29" ht="12.9" customHeight="1">
      <c r="A1669" s="272">
        <v>45862</v>
      </c>
      <c r="B1669" s="111" t="s">
        <v>383</v>
      </c>
      <c r="C1669" s="111" t="s">
        <v>4333</v>
      </c>
      <c r="D1669" s="275" t="s">
        <v>4334</v>
      </c>
      <c r="E1669" s="111"/>
      <c r="F1669" s="151"/>
      <c r="G1669" s="111"/>
      <c r="H1669" s="111">
        <v>1</v>
      </c>
      <c r="I1669" s="117">
        <v>100</v>
      </c>
      <c r="J1669" s="118"/>
      <c r="K1669" s="33"/>
      <c r="L1669" s="44">
        <f t="shared" si="521"/>
        <v>0</v>
      </c>
      <c r="M1669" s="33" t="str">
        <f t="shared" si="522"/>
        <v>45862Container q'ty</v>
      </c>
      <c r="N1669" s="33" t="str">
        <f t="shared" si="523"/>
        <v>45862bulk</v>
      </c>
      <c r="O1669" s="39">
        <v>240</v>
      </c>
      <c r="P1669" s="235" t="s">
        <v>201</v>
      </c>
      <c r="Q1669" s="168" t="s">
        <v>2622</v>
      </c>
      <c r="R1669" s="169"/>
      <c r="S1669" s="39"/>
      <c r="T1669" s="119" t="s">
        <v>4332</v>
      </c>
      <c r="U1669" s="258"/>
      <c r="V1669" s="262"/>
      <c r="W1669" s="258">
        <f t="shared" si="524"/>
        <v>0</v>
      </c>
      <c r="X1669" s="45"/>
      <c r="Y1669" s="43"/>
      <c r="Z1669" s="43"/>
      <c r="AA1669" s="43"/>
      <c r="AB1669" s="43"/>
      <c r="AC1669" s="43"/>
    </row>
    <row r="1670" spans="1:29" ht="12.9" customHeight="1">
      <c r="A1670" s="272">
        <v>45862</v>
      </c>
      <c r="B1670" s="111" t="s">
        <v>239</v>
      </c>
      <c r="C1670" s="111" t="s">
        <v>4344</v>
      </c>
      <c r="D1670" s="111" t="s">
        <v>4345</v>
      </c>
      <c r="E1670" s="111"/>
      <c r="F1670" s="111">
        <v>1</v>
      </c>
      <c r="G1670" s="111"/>
      <c r="H1670" s="111">
        <v>18</v>
      </c>
      <c r="I1670" s="111">
        <v>500</v>
      </c>
      <c r="J1670" s="118"/>
      <c r="K1670" s="33"/>
      <c r="L1670" s="44">
        <f t="shared" si="521"/>
        <v>1</v>
      </c>
      <c r="M1670" s="33" t="str">
        <f t="shared" si="522"/>
        <v>45862Container q'ty</v>
      </c>
      <c r="N1670" s="33" t="str">
        <f t="shared" si="523"/>
        <v>45862bulk</v>
      </c>
      <c r="O1670" s="39">
        <v>210</v>
      </c>
      <c r="P1670" s="235" t="s">
        <v>201</v>
      </c>
      <c r="Q1670" s="168" t="s">
        <v>1528</v>
      </c>
      <c r="R1670" s="169"/>
      <c r="S1670" s="39"/>
      <c r="T1670" s="119" t="s">
        <v>4343</v>
      </c>
      <c r="U1670" s="258">
        <v>19030</v>
      </c>
      <c r="V1670" s="262">
        <v>1800</v>
      </c>
      <c r="W1670" s="258">
        <f t="shared" si="524"/>
        <v>10.572222222222223</v>
      </c>
      <c r="X1670" s="45"/>
      <c r="Y1670" s="43"/>
      <c r="Z1670" s="43"/>
      <c r="AA1670" s="43"/>
      <c r="AB1670" s="43"/>
      <c r="AC1670" s="43"/>
    </row>
    <row r="1671" spans="1:29" ht="12.9" customHeight="1">
      <c r="A1671" s="272">
        <v>45862</v>
      </c>
      <c r="B1671" s="111" t="s">
        <v>1527</v>
      </c>
      <c r="C1671" s="111" t="s">
        <v>4344</v>
      </c>
      <c r="D1671" s="111" t="s">
        <v>4345</v>
      </c>
      <c r="E1671" s="111"/>
      <c r="F1671" s="151"/>
      <c r="G1671" s="111"/>
      <c r="H1671" s="111">
        <v>0</v>
      </c>
      <c r="I1671" s="111">
        <v>500</v>
      </c>
      <c r="J1671" s="118"/>
      <c r="K1671" s="33"/>
      <c r="L1671" s="44">
        <f t="shared" si="521"/>
        <v>0</v>
      </c>
      <c r="M1671" s="33" t="str">
        <f t="shared" si="522"/>
        <v>45862Container q'ty</v>
      </c>
      <c r="N1671" s="33" t="str">
        <f t="shared" si="523"/>
        <v>45862bulk</v>
      </c>
      <c r="O1671" s="39"/>
      <c r="P1671" s="235" t="s">
        <v>201</v>
      </c>
      <c r="Q1671" s="168" t="s">
        <v>1529</v>
      </c>
      <c r="R1671" s="169"/>
      <c r="S1671" s="39"/>
      <c r="T1671" s="119" t="s">
        <v>4343</v>
      </c>
      <c r="U1671" s="258"/>
      <c r="V1671" s="262"/>
      <c r="W1671" s="258">
        <f t="shared" si="524"/>
        <v>0</v>
      </c>
      <c r="X1671" s="45"/>
      <c r="Y1671" s="43"/>
      <c r="Z1671" s="43"/>
      <c r="AA1671" s="43"/>
      <c r="AB1671" s="43"/>
      <c r="AC1671" s="43"/>
    </row>
    <row r="1672" spans="1:29" ht="12.9" customHeight="1">
      <c r="A1672" s="272">
        <v>45862</v>
      </c>
      <c r="B1672" s="111" t="s">
        <v>1527</v>
      </c>
      <c r="C1672" s="111" t="s">
        <v>4344</v>
      </c>
      <c r="D1672" s="111" t="s">
        <v>4345</v>
      </c>
      <c r="E1672" s="111"/>
      <c r="F1672" s="151"/>
      <c r="G1672" s="111"/>
      <c r="H1672" s="111">
        <v>0</v>
      </c>
      <c r="I1672" s="111">
        <v>500</v>
      </c>
      <c r="J1672" s="118"/>
      <c r="K1672" s="33"/>
      <c r="L1672" s="44">
        <f t="shared" si="521"/>
        <v>0</v>
      </c>
      <c r="M1672" s="33" t="str">
        <f t="shared" si="522"/>
        <v>45862Container q'ty</v>
      </c>
      <c r="N1672" s="33" t="str">
        <f t="shared" si="523"/>
        <v>45862bulk</v>
      </c>
      <c r="O1672" s="39"/>
      <c r="P1672" s="235" t="s">
        <v>201</v>
      </c>
      <c r="Q1672" s="168" t="s">
        <v>1530</v>
      </c>
      <c r="R1672" s="169"/>
      <c r="S1672" s="39"/>
      <c r="T1672" s="119" t="s">
        <v>4343</v>
      </c>
      <c r="U1672" s="258"/>
      <c r="V1672" s="262"/>
      <c r="W1672" s="258">
        <f t="shared" si="524"/>
        <v>0</v>
      </c>
      <c r="X1672" s="45"/>
      <c r="Y1672" s="43"/>
      <c r="Z1672" s="43"/>
      <c r="AA1672" s="43"/>
      <c r="AB1672" s="43"/>
      <c r="AC1672" s="43"/>
    </row>
    <row r="1673" spans="1:29" ht="12.9" customHeight="1">
      <c r="A1673" s="272">
        <v>45862</v>
      </c>
      <c r="B1673" s="111" t="s">
        <v>1527</v>
      </c>
      <c r="C1673" s="111" t="s">
        <v>4344</v>
      </c>
      <c r="D1673" s="111" t="s">
        <v>4345</v>
      </c>
      <c r="E1673" s="111"/>
      <c r="F1673" s="151"/>
      <c r="G1673" s="111"/>
      <c r="H1673" s="111">
        <v>0</v>
      </c>
      <c r="I1673" s="111">
        <v>300</v>
      </c>
      <c r="J1673" s="118"/>
      <c r="K1673" s="33"/>
      <c r="L1673" s="44">
        <f t="shared" si="521"/>
        <v>0</v>
      </c>
      <c r="M1673" s="33" t="str">
        <f t="shared" si="522"/>
        <v>45862Container q'ty</v>
      </c>
      <c r="N1673" s="33" t="str">
        <f t="shared" si="523"/>
        <v>45862bulk</v>
      </c>
      <c r="O1673" s="39"/>
      <c r="P1673" s="235" t="s">
        <v>201</v>
      </c>
      <c r="Q1673" s="168" t="s">
        <v>1531</v>
      </c>
      <c r="R1673" s="169"/>
      <c r="S1673" s="39"/>
      <c r="T1673" s="119" t="s">
        <v>4343</v>
      </c>
      <c r="U1673" s="258"/>
      <c r="V1673" s="262"/>
      <c r="W1673" s="258">
        <f t="shared" si="524"/>
        <v>0</v>
      </c>
      <c r="X1673" s="45"/>
      <c r="Y1673" s="43"/>
      <c r="Z1673" s="43"/>
      <c r="AA1673" s="43"/>
      <c r="AB1673" s="43"/>
      <c r="AC1673" s="43"/>
    </row>
    <row r="1674" spans="1:29" ht="12.9" customHeight="1">
      <c r="A1674" s="272">
        <v>45862</v>
      </c>
      <c r="B1674" s="111" t="s">
        <v>220</v>
      </c>
      <c r="C1674" s="111" t="s">
        <v>4349</v>
      </c>
      <c r="D1674" s="190" t="s">
        <v>4350</v>
      </c>
      <c r="E1674" s="111"/>
      <c r="F1674" s="111">
        <v>1</v>
      </c>
      <c r="G1674" s="111"/>
      <c r="H1674" s="111">
        <v>0</v>
      </c>
      <c r="I1674" s="111"/>
      <c r="J1674" s="118">
        <v>435</v>
      </c>
      <c r="K1674" s="33"/>
      <c r="L1674" s="44">
        <f t="shared" si="521"/>
        <v>1</v>
      </c>
      <c r="M1674" s="33" t="str">
        <f t="shared" si="522"/>
        <v>45862Container q'ty</v>
      </c>
      <c r="N1674" s="33" t="str">
        <f t="shared" si="523"/>
        <v>45862bulk</v>
      </c>
      <c r="O1674" s="39">
        <v>40</v>
      </c>
      <c r="P1674" s="235" t="s">
        <v>201</v>
      </c>
      <c r="Q1674" s="168" t="s">
        <v>221</v>
      </c>
      <c r="R1674" s="169"/>
      <c r="S1674" s="39"/>
      <c r="T1674" s="119" t="s">
        <v>4348</v>
      </c>
      <c r="U1674" s="258">
        <v>3220</v>
      </c>
      <c r="V1674" s="262">
        <v>435</v>
      </c>
      <c r="W1674" s="258">
        <f t="shared" si="524"/>
        <v>7.4022988505747129</v>
      </c>
      <c r="X1674" s="45"/>
      <c r="Y1674" s="43"/>
      <c r="Z1674" s="43"/>
      <c r="AA1674" s="43"/>
      <c r="AB1674" s="43"/>
      <c r="AC1674" s="43"/>
    </row>
    <row r="1675" spans="1:29" ht="12.9" customHeight="1">
      <c r="A1675" s="272">
        <v>45862</v>
      </c>
      <c r="B1675" s="111" t="s">
        <v>242</v>
      </c>
      <c r="C1675" s="111" t="s">
        <v>402</v>
      </c>
      <c r="D1675" s="111"/>
      <c r="E1675" s="111"/>
      <c r="F1675" s="111"/>
      <c r="G1675" s="111">
        <v>1</v>
      </c>
      <c r="H1675" s="111">
        <v>10</v>
      </c>
      <c r="I1675" s="184"/>
      <c r="J1675" s="118">
        <v>10</v>
      </c>
      <c r="K1675" s="33"/>
      <c r="L1675" s="44">
        <f t="shared" si="521"/>
        <v>0</v>
      </c>
      <c r="M1675" s="33" t="str">
        <f t="shared" si="522"/>
        <v>45862Container q'ty</v>
      </c>
      <c r="N1675" s="33" t="str">
        <f t="shared" si="523"/>
        <v xml:space="preserve">45862Pallet </v>
      </c>
      <c r="O1675" s="39">
        <v>5</v>
      </c>
      <c r="P1675" s="33" t="s">
        <v>202</v>
      </c>
      <c r="Q1675" s="168" t="s">
        <v>733</v>
      </c>
      <c r="R1675" s="169"/>
      <c r="S1675" s="39"/>
      <c r="T1675" s="119" t="s">
        <v>4313</v>
      </c>
      <c r="U1675" s="258"/>
      <c r="V1675" s="262"/>
      <c r="W1675" s="258">
        <f t="shared" si="524"/>
        <v>0</v>
      </c>
      <c r="X1675" s="45" t="s">
        <v>3880</v>
      </c>
      <c r="Y1675" s="43"/>
      <c r="Z1675" s="43"/>
      <c r="AA1675" s="43"/>
      <c r="AB1675" s="43"/>
      <c r="AC1675" s="43"/>
    </row>
    <row r="1676" spans="1:29" ht="12.9" customHeight="1">
      <c r="A1676" s="272">
        <v>45866</v>
      </c>
      <c r="B1676" s="111" t="s">
        <v>4408</v>
      </c>
      <c r="C1676" s="111" t="s">
        <v>4395</v>
      </c>
      <c r="D1676" s="111" t="s">
        <v>4250</v>
      </c>
      <c r="E1676" s="111"/>
      <c r="F1676" s="111">
        <v>1</v>
      </c>
      <c r="G1676" s="111"/>
      <c r="H1676" s="111">
        <v>10</v>
      </c>
      <c r="I1676" s="116">
        <v>10</v>
      </c>
      <c r="J1676" s="118"/>
      <c r="K1676" s="33"/>
      <c r="L1676" s="44">
        <f t="shared" si="521"/>
        <v>1</v>
      </c>
      <c r="M1676" s="33" t="str">
        <f t="shared" si="522"/>
        <v>45866Container q'ty</v>
      </c>
      <c r="N1676" s="33" t="str">
        <f t="shared" si="523"/>
        <v xml:space="preserve">45866Pallet </v>
      </c>
      <c r="O1676" s="39">
        <v>20</v>
      </c>
      <c r="P1676" s="33" t="s">
        <v>202</v>
      </c>
      <c r="Q1676" s="168" t="s">
        <v>4253</v>
      </c>
      <c r="R1676" s="169"/>
      <c r="S1676" s="39"/>
      <c r="T1676" s="119" t="s">
        <v>4394</v>
      </c>
      <c r="U1676" s="258"/>
      <c r="V1676" s="262"/>
      <c r="W1676" s="258">
        <f t="shared" si="524"/>
        <v>0</v>
      </c>
      <c r="X1676" s="45"/>
      <c r="Y1676" s="43"/>
      <c r="Z1676" s="43"/>
      <c r="AA1676" s="43"/>
      <c r="AB1676" s="43"/>
      <c r="AC1676" s="43"/>
    </row>
    <row r="1677" spans="1:29" ht="12.9" customHeight="1">
      <c r="A1677" s="272">
        <v>45866</v>
      </c>
      <c r="B1677" s="111" t="s">
        <v>32</v>
      </c>
      <c r="C1677" s="111" t="s">
        <v>4396</v>
      </c>
      <c r="D1677" s="111" t="s">
        <v>4422</v>
      </c>
      <c r="E1677" s="111"/>
      <c r="F1677" s="111">
        <v>1</v>
      </c>
      <c r="G1677" s="111"/>
      <c r="H1677" s="111">
        <v>10</v>
      </c>
      <c r="I1677" s="116">
        <v>10</v>
      </c>
      <c r="J1677" s="118"/>
      <c r="K1677" s="33"/>
      <c r="L1677" s="44">
        <f t="shared" si="521"/>
        <v>1</v>
      </c>
      <c r="M1677" s="33" t="str">
        <f t="shared" si="522"/>
        <v>45866Container q'ty</v>
      </c>
      <c r="N1677" s="33" t="str">
        <f t="shared" si="523"/>
        <v xml:space="preserve">45866Pallet </v>
      </c>
      <c r="O1677" s="39">
        <v>20</v>
      </c>
      <c r="P1677" s="33" t="s">
        <v>202</v>
      </c>
      <c r="Q1677" s="168" t="s">
        <v>4241</v>
      </c>
      <c r="R1677" s="169"/>
      <c r="S1677" s="39"/>
      <c r="T1677" s="119" t="s">
        <v>4329</v>
      </c>
      <c r="U1677" s="258"/>
      <c r="V1677" s="262"/>
      <c r="W1677" s="258">
        <f t="shared" si="524"/>
        <v>0</v>
      </c>
      <c r="X1677" s="45"/>
      <c r="Y1677" s="43"/>
      <c r="Z1677" s="43"/>
      <c r="AA1677" s="43"/>
      <c r="AB1677" s="43"/>
      <c r="AC1677" s="43"/>
    </row>
    <row r="1678" spans="1:29" ht="12.9" customHeight="1">
      <c r="A1678" s="272">
        <v>45866</v>
      </c>
      <c r="B1678" s="111" t="s">
        <v>32</v>
      </c>
      <c r="C1678" s="111" t="s">
        <v>4397</v>
      </c>
      <c r="D1678" s="111" t="s">
        <v>4354</v>
      </c>
      <c r="E1678" s="111"/>
      <c r="F1678" s="111">
        <v>1</v>
      </c>
      <c r="G1678" s="111"/>
      <c r="H1678" s="111">
        <v>10</v>
      </c>
      <c r="I1678" s="116">
        <v>10</v>
      </c>
      <c r="J1678" s="118"/>
      <c r="K1678" s="33"/>
      <c r="L1678" s="44">
        <f t="shared" si="521"/>
        <v>1</v>
      </c>
      <c r="M1678" s="33" t="str">
        <f t="shared" si="522"/>
        <v>45866Container q'ty</v>
      </c>
      <c r="N1678" s="33" t="str">
        <f t="shared" si="523"/>
        <v xml:space="preserve">45866Pallet </v>
      </c>
      <c r="O1678" s="39">
        <v>20</v>
      </c>
      <c r="P1678" s="33" t="s">
        <v>202</v>
      </c>
      <c r="Q1678" s="168" t="s">
        <v>4351</v>
      </c>
      <c r="R1678" s="169"/>
      <c r="S1678" s="39"/>
      <c r="T1678" s="119" t="s">
        <v>4353</v>
      </c>
      <c r="U1678" s="258"/>
      <c r="V1678" s="262"/>
      <c r="W1678" s="258">
        <f t="shared" si="524"/>
        <v>0</v>
      </c>
      <c r="X1678" s="45"/>
      <c r="Y1678" s="43"/>
      <c r="Z1678" s="43"/>
      <c r="AA1678" s="43"/>
      <c r="AB1678" s="43"/>
      <c r="AC1678" s="43"/>
    </row>
    <row r="1679" spans="1:29" ht="12.9" customHeight="1">
      <c r="A1679" s="272">
        <v>45866</v>
      </c>
      <c r="B1679" s="111" t="s">
        <v>32</v>
      </c>
      <c r="C1679" s="111" t="s">
        <v>4397</v>
      </c>
      <c r="D1679" s="111" t="s">
        <v>4354</v>
      </c>
      <c r="E1679" s="111"/>
      <c r="F1679" s="151"/>
      <c r="G1679" s="111"/>
      <c r="H1679" s="111">
        <v>10</v>
      </c>
      <c r="I1679" s="116">
        <v>10</v>
      </c>
      <c r="J1679" s="118"/>
      <c r="K1679" s="33"/>
      <c r="L1679" s="44">
        <f t="shared" si="521"/>
        <v>0</v>
      </c>
      <c r="M1679" s="33" t="str">
        <f t="shared" si="522"/>
        <v>45866Container q'ty</v>
      </c>
      <c r="N1679" s="33" t="str">
        <f t="shared" si="523"/>
        <v xml:space="preserve">45866Pallet </v>
      </c>
      <c r="O1679" s="39"/>
      <c r="P1679" s="33" t="s">
        <v>202</v>
      </c>
      <c r="Q1679" s="168" t="s">
        <v>4352</v>
      </c>
      <c r="R1679" s="169"/>
      <c r="S1679" s="39"/>
      <c r="T1679" s="119" t="s">
        <v>4353</v>
      </c>
      <c r="U1679" s="258"/>
      <c r="V1679" s="262"/>
      <c r="W1679" s="258">
        <f t="shared" si="524"/>
        <v>0</v>
      </c>
      <c r="X1679" s="45"/>
      <c r="Y1679" s="43"/>
      <c r="Z1679" s="43"/>
      <c r="AA1679" s="43"/>
      <c r="AB1679" s="43"/>
      <c r="AC1679" s="43"/>
    </row>
    <row r="1680" spans="1:29" ht="12.9" customHeight="1">
      <c r="A1680" s="272">
        <v>45866</v>
      </c>
      <c r="B1680" s="111" t="s">
        <v>807</v>
      </c>
      <c r="C1680" s="111" t="s">
        <v>4415</v>
      </c>
      <c r="D1680" s="190" t="s">
        <v>4416</v>
      </c>
      <c r="E1680" s="111"/>
      <c r="F1680" s="111">
        <v>1</v>
      </c>
      <c r="G1680" s="111"/>
      <c r="H1680" s="111">
        <v>20</v>
      </c>
      <c r="I1680" s="116"/>
      <c r="J1680" s="118">
        <v>20</v>
      </c>
      <c r="K1680" s="33"/>
      <c r="L1680" s="44">
        <f t="shared" si="521"/>
        <v>1</v>
      </c>
      <c r="M1680" s="33" t="str">
        <f t="shared" si="522"/>
        <v>45866Container q'ty</v>
      </c>
      <c r="N1680" s="33" t="str">
        <f t="shared" si="523"/>
        <v xml:space="preserve">45866Pallet </v>
      </c>
      <c r="O1680" s="39">
        <v>20</v>
      </c>
      <c r="P1680" s="33" t="s">
        <v>202</v>
      </c>
      <c r="Q1680" s="168" t="s">
        <v>808</v>
      </c>
      <c r="R1680" s="169"/>
      <c r="S1680" s="39"/>
      <c r="T1680" s="119" t="s">
        <v>4414</v>
      </c>
      <c r="U1680" s="258"/>
      <c r="V1680" s="262"/>
      <c r="W1680" s="258">
        <f t="shared" si="524"/>
        <v>0</v>
      </c>
      <c r="X1680" s="45"/>
      <c r="Y1680" s="43"/>
      <c r="Z1680" s="43"/>
      <c r="AA1680" s="43"/>
      <c r="AB1680" s="43"/>
      <c r="AC1680" s="43"/>
    </row>
    <row r="1681" spans="1:29" ht="12.9" customHeight="1">
      <c r="A1681" s="272">
        <v>45867</v>
      </c>
      <c r="B1681" s="111" t="s">
        <v>32</v>
      </c>
      <c r="C1681" s="111" t="s">
        <v>4404</v>
      </c>
      <c r="D1681" s="111" t="s">
        <v>4355</v>
      </c>
      <c r="E1681" s="111"/>
      <c r="F1681" s="111">
        <v>1</v>
      </c>
      <c r="G1681" s="111"/>
      <c r="H1681" s="111">
        <v>18</v>
      </c>
      <c r="I1681" s="111">
        <v>18</v>
      </c>
      <c r="J1681" s="118">
        <v>20</v>
      </c>
      <c r="K1681" s="33"/>
      <c r="L1681" s="44">
        <f t="shared" si="521"/>
        <v>1</v>
      </c>
      <c r="M1681" s="33" t="str">
        <f t="shared" si="522"/>
        <v>45867Container q'ty</v>
      </c>
      <c r="N1681" s="33" t="str">
        <f t="shared" si="523"/>
        <v xml:space="preserve">45867Pallet </v>
      </c>
      <c r="O1681" s="39"/>
      <c r="P1681" s="33" t="s">
        <v>202</v>
      </c>
      <c r="Q1681" s="168" t="s">
        <v>4359</v>
      </c>
      <c r="R1681" s="169"/>
      <c r="S1681" s="39"/>
      <c r="T1681" s="119" t="s">
        <v>4366</v>
      </c>
      <c r="U1681" s="258"/>
      <c r="V1681" s="262"/>
      <c r="W1681" s="258">
        <f t="shared" si="524"/>
        <v>0</v>
      </c>
      <c r="X1681" s="45"/>
      <c r="Y1681" s="43"/>
      <c r="Z1681" s="43"/>
      <c r="AA1681" s="43"/>
      <c r="AB1681" s="43"/>
      <c r="AC1681" s="43"/>
    </row>
    <row r="1682" spans="1:29" ht="12.9" customHeight="1">
      <c r="A1682" s="272">
        <v>45867</v>
      </c>
      <c r="B1682" s="111" t="s">
        <v>32</v>
      </c>
      <c r="C1682" s="111" t="s">
        <v>4404</v>
      </c>
      <c r="D1682" s="111" t="s">
        <v>4355</v>
      </c>
      <c r="E1682" s="111"/>
      <c r="F1682" s="151"/>
      <c r="G1682" s="111"/>
      <c r="H1682" s="111">
        <v>1</v>
      </c>
      <c r="I1682" s="111">
        <v>1</v>
      </c>
      <c r="J1682" s="118"/>
      <c r="K1682" s="33"/>
      <c r="L1682" s="44">
        <f t="shared" si="521"/>
        <v>0</v>
      </c>
      <c r="M1682" s="33" t="str">
        <f t="shared" si="522"/>
        <v>45867Container q'ty</v>
      </c>
      <c r="N1682" s="33" t="str">
        <f t="shared" si="523"/>
        <v xml:space="preserve">45867Pallet </v>
      </c>
      <c r="O1682" s="39"/>
      <c r="P1682" s="33" t="s">
        <v>202</v>
      </c>
      <c r="Q1682" s="168" t="s">
        <v>4360</v>
      </c>
      <c r="R1682" s="169"/>
      <c r="S1682" s="39"/>
      <c r="T1682" s="119" t="s">
        <v>4366</v>
      </c>
      <c r="U1682" s="258"/>
      <c r="V1682" s="262"/>
      <c r="W1682" s="258">
        <f t="shared" si="524"/>
        <v>0</v>
      </c>
      <c r="X1682" s="45"/>
      <c r="Y1682" s="43"/>
      <c r="Z1682" s="43"/>
      <c r="AA1682" s="43"/>
      <c r="AB1682" s="43"/>
      <c r="AC1682" s="43"/>
    </row>
    <row r="1683" spans="1:29" ht="12.9" customHeight="1">
      <c r="A1683" s="272">
        <v>45867</v>
      </c>
      <c r="B1683" s="111" t="s">
        <v>32</v>
      </c>
      <c r="C1683" s="111" t="s">
        <v>4404</v>
      </c>
      <c r="D1683" s="111" t="s">
        <v>4355</v>
      </c>
      <c r="E1683" s="111"/>
      <c r="F1683" s="151"/>
      <c r="G1683" s="111"/>
      <c r="H1683" s="111">
        <v>1</v>
      </c>
      <c r="I1683" s="111">
        <v>1</v>
      </c>
      <c r="J1683" s="118"/>
      <c r="K1683" s="33"/>
      <c r="L1683" s="44">
        <f t="shared" si="521"/>
        <v>0</v>
      </c>
      <c r="M1683" s="33" t="str">
        <f t="shared" si="522"/>
        <v>45867Container q'ty</v>
      </c>
      <c r="N1683" s="33" t="str">
        <f t="shared" si="523"/>
        <v xml:space="preserve">45867Pallet </v>
      </c>
      <c r="O1683" s="39"/>
      <c r="P1683" s="33" t="s">
        <v>202</v>
      </c>
      <c r="Q1683" s="168" t="s">
        <v>4361</v>
      </c>
      <c r="R1683" s="169"/>
      <c r="S1683" s="39"/>
      <c r="T1683" s="119" t="s">
        <v>4366</v>
      </c>
      <c r="U1683" s="258"/>
      <c r="V1683" s="262"/>
      <c r="W1683" s="258">
        <f t="shared" si="524"/>
        <v>0</v>
      </c>
      <c r="X1683" s="45"/>
      <c r="Y1683" s="43"/>
      <c r="Z1683" s="43"/>
      <c r="AA1683" s="43"/>
      <c r="AB1683" s="43"/>
      <c r="AC1683" s="43"/>
    </row>
    <row r="1684" spans="1:29" ht="12.9" customHeight="1">
      <c r="A1684" s="272">
        <v>45867</v>
      </c>
      <c r="B1684" s="111" t="s">
        <v>32</v>
      </c>
      <c r="C1684" s="111" t="s">
        <v>4405</v>
      </c>
      <c r="D1684" s="111" t="s">
        <v>4356</v>
      </c>
      <c r="E1684" s="111"/>
      <c r="F1684" s="111">
        <v>1</v>
      </c>
      <c r="G1684" s="111"/>
      <c r="H1684" s="111">
        <v>15</v>
      </c>
      <c r="I1684" s="111">
        <v>15</v>
      </c>
      <c r="J1684" s="118">
        <v>20</v>
      </c>
      <c r="K1684" s="33"/>
      <c r="L1684" s="44">
        <f t="shared" si="521"/>
        <v>1</v>
      </c>
      <c r="M1684" s="33" t="str">
        <f t="shared" si="522"/>
        <v>45867Container q'ty</v>
      </c>
      <c r="N1684" s="33" t="str">
        <f t="shared" si="523"/>
        <v xml:space="preserve">45867Pallet </v>
      </c>
      <c r="O1684" s="39">
        <v>20</v>
      </c>
      <c r="P1684" s="33" t="s">
        <v>202</v>
      </c>
      <c r="Q1684" s="168" t="s">
        <v>4359</v>
      </c>
      <c r="R1684" s="169"/>
      <c r="S1684" s="39"/>
      <c r="T1684" s="119" t="s">
        <v>4366</v>
      </c>
      <c r="U1684" s="258"/>
      <c r="V1684" s="262"/>
      <c r="W1684" s="258">
        <f t="shared" si="524"/>
        <v>0</v>
      </c>
      <c r="X1684" s="45"/>
      <c r="Y1684" s="43"/>
      <c r="Z1684" s="43"/>
      <c r="AA1684" s="43"/>
      <c r="AB1684" s="43"/>
      <c r="AC1684" s="43"/>
    </row>
    <row r="1685" spans="1:29" ht="12.9" customHeight="1">
      <c r="A1685" s="272">
        <v>45867</v>
      </c>
      <c r="B1685" s="111" t="s">
        <v>32</v>
      </c>
      <c r="C1685" s="111" t="s">
        <v>4405</v>
      </c>
      <c r="D1685" s="111" t="s">
        <v>4356</v>
      </c>
      <c r="E1685" s="111"/>
      <c r="F1685" s="151"/>
      <c r="G1685" s="111"/>
      <c r="H1685" s="111">
        <v>5</v>
      </c>
      <c r="I1685" s="111">
        <v>5</v>
      </c>
      <c r="J1685" s="118"/>
      <c r="K1685" s="33"/>
      <c r="L1685" s="44">
        <f t="shared" si="521"/>
        <v>0</v>
      </c>
      <c r="M1685" s="33" t="str">
        <f t="shared" si="522"/>
        <v>45867Container q'ty</v>
      </c>
      <c r="N1685" s="33" t="str">
        <f t="shared" si="523"/>
        <v xml:space="preserve">45867Pallet </v>
      </c>
      <c r="O1685" s="39"/>
      <c r="P1685" s="33" t="s">
        <v>202</v>
      </c>
      <c r="Q1685" s="168" t="s">
        <v>4362</v>
      </c>
      <c r="R1685" s="169"/>
      <c r="S1685" s="39"/>
      <c r="T1685" s="119" t="s">
        <v>4366</v>
      </c>
      <c r="U1685" s="258"/>
      <c r="V1685" s="262"/>
      <c r="W1685" s="258">
        <f t="shared" si="524"/>
        <v>0</v>
      </c>
      <c r="X1685" s="45"/>
      <c r="Y1685" s="43"/>
      <c r="Z1685" s="43"/>
      <c r="AA1685" s="43"/>
      <c r="AB1685" s="43"/>
      <c r="AC1685" s="43"/>
    </row>
    <row r="1686" spans="1:29" ht="12.9" customHeight="1">
      <c r="A1686" s="272">
        <v>45867</v>
      </c>
      <c r="B1686" s="111" t="s">
        <v>32</v>
      </c>
      <c r="C1686" s="111" t="s">
        <v>4406</v>
      </c>
      <c r="D1686" s="111" t="s">
        <v>4357</v>
      </c>
      <c r="E1686" s="111"/>
      <c r="F1686" s="111">
        <v>1</v>
      </c>
      <c r="G1686" s="111"/>
      <c r="H1686" s="111">
        <v>2</v>
      </c>
      <c r="I1686" s="111">
        <v>2</v>
      </c>
      <c r="J1686" s="118">
        <v>20</v>
      </c>
      <c r="K1686" s="33"/>
      <c r="L1686" s="44">
        <f t="shared" si="521"/>
        <v>1</v>
      </c>
      <c r="M1686" s="33" t="str">
        <f t="shared" si="522"/>
        <v>45867Container q'ty</v>
      </c>
      <c r="N1686" s="33" t="str">
        <f t="shared" si="523"/>
        <v xml:space="preserve">45867Pallet </v>
      </c>
      <c r="O1686" s="39">
        <v>20</v>
      </c>
      <c r="P1686" s="33" t="s">
        <v>202</v>
      </c>
      <c r="Q1686" s="168" t="s">
        <v>4363</v>
      </c>
      <c r="R1686" s="169"/>
      <c r="S1686" s="39"/>
      <c r="T1686" s="119" t="s">
        <v>4366</v>
      </c>
      <c r="U1686" s="258"/>
      <c r="V1686" s="262"/>
      <c r="W1686" s="258">
        <f t="shared" si="524"/>
        <v>0</v>
      </c>
      <c r="X1686" s="45"/>
      <c r="Y1686" s="43"/>
      <c r="Z1686" s="43"/>
      <c r="AA1686" s="43"/>
      <c r="AB1686" s="43"/>
      <c r="AC1686" s="43"/>
    </row>
    <row r="1687" spans="1:29" ht="12.9" customHeight="1">
      <c r="A1687" s="272">
        <v>45867</v>
      </c>
      <c r="B1687" s="111" t="s">
        <v>32</v>
      </c>
      <c r="C1687" s="111" t="s">
        <v>4406</v>
      </c>
      <c r="D1687" s="111" t="s">
        <v>4357</v>
      </c>
      <c r="E1687" s="111"/>
      <c r="F1687" s="151"/>
      <c r="G1687" s="111"/>
      <c r="H1687" s="111">
        <v>18</v>
      </c>
      <c r="I1687" s="111">
        <v>18</v>
      </c>
      <c r="J1687" s="118"/>
      <c r="K1687" s="33"/>
      <c r="L1687" s="44">
        <f t="shared" si="521"/>
        <v>0</v>
      </c>
      <c r="M1687" s="33" t="str">
        <f t="shared" si="522"/>
        <v>45867Container q'ty</v>
      </c>
      <c r="N1687" s="33" t="str">
        <f t="shared" si="523"/>
        <v xml:space="preserve">45867Pallet </v>
      </c>
      <c r="O1687" s="39"/>
      <c r="P1687" s="33" t="s">
        <v>202</v>
      </c>
      <c r="Q1687" s="168" t="s">
        <v>4364</v>
      </c>
      <c r="R1687" s="169"/>
      <c r="S1687" s="39"/>
      <c r="T1687" s="119" t="s">
        <v>4366</v>
      </c>
      <c r="U1687" s="258"/>
      <c r="V1687" s="262"/>
      <c r="W1687" s="258">
        <f t="shared" si="524"/>
        <v>0</v>
      </c>
      <c r="X1687" s="45"/>
      <c r="Y1687" s="43"/>
      <c r="Z1687" s="43"/>
      <c r="AA1687" s="43"/>
      <c r="AB1687" s="43"/>
      <c r="AC1687" s="43"/>
    </row>
    <row r="1688" spans="1:29" ht="12.9" customHeight="1">
      <c r="A1688" s="272">
        <v>45867</v>
      </c>
      <c r="B1688" s="111" t="s">
        <v>32</v>
      </c>
      <c r="C1688" s="111" t="s">
        <v>4407</v>
      </c>
      <c r="D1688" s="111" t="s">
        <v>4358</v>
      </c>
      <c r="E1688" s="111"/>
      <c r="F1688" s="111">
        <v>1</v>
      </c>
      <c r="G1688" s="111"/>
      <c r="H1688" s="111">
        <v>12</v>
      </c>
      <c r="I1688" s="111">
        <v>12</v>
      </c>
      <c r="J1688" s="118">
        <v>20</v>
      </c>
      <c r="K1688" s="33"/>
      <c r="L1688" s="44">
        <f t="shared" si="521"/>
        <v>1</v>
      </c>
      <c r="M1688" s="33" t="str">
        <f t="shared" si="522"/>
        <v>45867Container q'ty</v>
      </c>
      <c r="N1688" s="33" t="str">
        <f t="shared" si="523"/>
        <v xml:space="preserve">45867Pallet </v>
      </c>
      <c r="O1688" s="39">
        <v>20</v>
      </c>
      <c r="P1688" s="33" t="s">
        <v>202</v>
      </c>
      <c r="Q1688" s="168" t="s">
        <v>4359</v>
      </c>
      <c r="R1688" s="169"/>
      <c r="S1688" s="39"/>
      <c r="T1688" s="119" t="s">
        <v>4366</v>
      </c>
      <c r="U1688" s="258"/>
      <c r="V1688" s="262"/>
      <c r="W1688" s="258">
        <f t="shared" si="524"/>
        <v>0</v>
      </c>
      <c r="X1688" s="45"/>
      <c r="Y1688" s="43"/>
      <c r="Z1688" s="43"/>
      <c r="AA1688" s="43"/>
      <c r="AB1688" s="43"/>
      <c r="AC1688" s="43"/>
    </row>
    <row r="1689" spans="1:29" ht="12.9" customHeight="1">
      <c r="A1689" s="272">
        <v>45867</v>
      </c>
      <c r="B1689" s="111" t="s">
        <v>32</v>
      </c>
      <c r="C1689" s="111" t="s">
        <v>4407</v>
      </c>
      <c r="D1689" s="111" t="s">
        <v>4358</v>
      </c>
      <c r="E1689" s="111"/>
      <c r="F1689" s="151"/>
      <c r="G1689" s="111"/>
      <c r="H1689" s="111">
        <v>8</v>
      </c>
      <c r="I1689" s="111">
        <v>8</v>
      </c>
      <c r="J1689" s="118"/>
      <c r="K1689" s="33"/>
      <c r="L1689" s="44">
        <f t="shared" si="521"/>
        <v>0</v>
      </c>
      <c r="M1689" s="33" t="str">
        <f t="shared" si="522"/>
        <v>45867Container q'ty</v>
      </c>
      <c r="N1689" s="33" t="str">
        <f t="shared" si="523"/>
        <v xml:space="preserve">45867Pallet </v>
      </c>
      <c r="O1689" s="39"/>
      <c r="P1689" s="33" t="s">
        <v>202</v>
      </c>
      <c r="Q1689" s="168" t="s">
        <v>4365</v>
      </c>
      <c r="R1689" s="169"/>
      <c r="S1689" s="39"/>
      <c r="T1689" s="119" t="s">
        <v>4366</v>
      </c>
      <c r="U1689" s="258"/>
      <c r="V1689" s="262"/>
      <c r="W1689" s="258">
        <f t="shared" si="524"/>
        <v>0</v>
      </c>
      <c r="X1689" s="45"/>
      <c r="Y1689" s="43"/>
      <c r="Z1689" s="43"/>
      <c r="AA1689" s="43"/>
      <c r="AB1689" s="43"/>
      <c r="AC1689" s="43"/>
    </row>
    <row r="1690" spans="1:29" ht="12.9" customHeight="1">
      <c r="A1690" s="272">
        <v>45867</v>
      </c>
      <c r="B1690" s="111" t="s">
        <v>151</v>
      </c>
      <c r="C1690" s="111" t="s">
        <v>4418</v>
      </c>
      <c r="D1690" s="190" t="s">
        <v>4419</v>
      </c>
      <c r="E1690" s="111"/>
      <c r="F1690" s="111">
        <v>1</v>
      </c>
      <c r="G1690" s="111"/>
      <c r="H1690" s="111">
        <v>18</v>
      </c>
      <c r="I1690" s="116">
        <v>1000</v>
      </c>
      <c r="J1690" s="118"/>
      <c r="K1690" s="33"/>
      <c r="L1690" s="44">
        <f t="shared" si="521"/>
        <v>1</v>
      </c>
      <c r="M1690" s="33" t="str">
        <f t="shared" si="522"/>
        <v>45867Container q'ty</v>
      </c>
      <c r="N1690" s="33" t="str">
        <f t="shared" si="523"/>
        <v>45867bulk</v>
      </c>
      <c r="O1690" s="39">
        <v>210</v>
      </c>
      <c r="P1690" s="235" t="s">
        <v>201</v>
      </c>
      <c r="Q1690" s="168" t="s">
        <v>299</v>
      </c>
      <c r="R1690" s="169"/>
      <c r="S1690" s="39"/>
      <c r="T1690" s="119" t="s">
        <v>4409</v>
      </c>
      <c r="U1690" s="258">
        <v>21000</v>
      </c>
      <c r="V1690" s="262">
        <v>1000</v>
      </c>
      <c r="W1690" s="258">
        <f t="shared" si="524"/>
        <v>21</v>
      </c>
      <c r="X1690" s="45" t="s">
        <v>4410</v>
      </c>
      <c r="Y1690" s="43"/>
      <c r="Z1690" s="43"/>
      <c r="AA1690" s="43"/>
      <c r="AB1690" s="43"/>
      <c r="AC1690" s="43"/>
    </row>
    <row r="1691" spans="1:29" ht="12.9" customHeight="1">
      <c r="A1691" s="272">
        <v>45867</v>
      </c>
      <c r="B1691" s="111" t="s">
        <v>151</v>
      </c>
      <c r="C1691" s="111" t="s">
        <v>4420</v>
      </c>
      <c r="D1691" s="111" t="s">
        <v>4421</v>
      </c>
      <c r="E1691" s="111"/>
      <c r="F1691" s="111">
        <v>1</v>
      </c>
      <c r="G1691" s="111"/>
      <c r="H1691" s="111">
        <v>16</v>
      </c>
      <c r="I1691" s="111">
        <v>864</v>
      </c>
      <c r="J1691" s="118">
        <v>20</v>
      </c>
      <c r="K1691" s="33"/>
      <c r="L1691" s="44">
        <f t="shared" si="521"/>
        <v>1</v>
      </c>
      <c r="M1691" s="33" t="str">
        <f t="shared" si="522"/>
        <v>45867Container q'ty</v>
      </c>
      <c r="N1691" s="33" t="str">
        <f t="shared" si="523"/>
        <v xml:space="preserve">45867Pallet </v>
      </c>
      <c r="O1691" s="39">
        <v>20</v>
      </c>
      <c r="P1691" s="33" t="s">
        <v>202</v>
      </c>
      <c r="Q1691" s="168" t="s">
        <v>1088</v>
      </c>
      <c r="R1691" s="169"/>
      <c r="S1691" s="39"/>
      <c r="T1691" s="119" t="s">
        <v>4417</v>
      </c>
      <c r="U1691" s="258"/>
      <c r="V1691" s="262"/>
      <c r="W1691" s="258">
        <f t="shared" si="524"/>
        <v>0</v>
      </c>
      <c r="X1691" s="45"/>
      <c r="Y1691" s="43"/>
      <c r="Z1691" s="43"/>
      <c r="AA1691" s="43"/>
      <c r="AB1691" s="43"/>
      <c r="AC1691" s="43"/>
    </row>
    <row r="1692" spans="1:29" ht="12.9" customHeight="1">
      <c r="A1692" s="272">
        <v>45867</v>
      </c>
      <c r="B1692" s="111" t="s">
        <v>4423</v>
      </c>
      <c r="C1692" s="111" t="s">
        <v>4384</v>
      </c>
      <c r="D1692" s="111" t="s">
        <v>4385</v>
      </c>
      <c r="E1692" s="111">
        <v>1</v>
      </c>
      <c r="F1692" s="111"/>
      <c r="G1692" s="111"/>
      <c r="H1692" s="111">
        <v>18</v>
      </c>
      <c r="I1692" s="116">
        <v>18</v>
      </c>
      <c r="J1692" s="118">
        <v>40</v>
      </c>
      <c r="K1692" s="33"/>
      <c r="L1692" s="44">
        <f t="shared" si="521"/>
        <v>1</v>
      </c>
      <c r="M1692" s="33" t="str">
        <f t="shared" si="522"/>
        <v>45867Container q'ty</v>
      </c>
      <c r="N1692" s="33" t="str">
        <f t="shared" si="523"/>
        <v xml:space="preserve">45867Pallet </v>
      </c>
      <c r="O1692" s="39">
        <v>40</v>
      </c>
      <c r="P1692" s="33" t="s">
        <v>202</v>
      </c>
      <c r="Q1692" s="168" t="s">
        <v>439</v>
      </c>
      <c r="R1692" s="169"/>
      <c r="S1692" s="39"/>
      <c r="T1692" s="119" t="s">
        <v>4383</v>
      </c>
      <c r="U1692" s="258"/>
      <c r="V1692" s="262"/>
      <c r="W1692" s="258">
        <f t="shared" si="524"/>
        <v>0</v>
      </c>
      <c r="X1692" s="45" t="s">
        <v>4403</v>
      </c>
      <c r="Y1692" s="43"/>
      <c r="Z1692" s="43"/>
      <c r="AA1692" s="43"/>
      <c r="AB1692" s="43"/>
      <c r="AC1692" s="43"/>
    </row>
    <row r="1693" spans="1:29" ht="12.9" customHeight="1">
      <c r="A1693" s="272">
        <v>45868</v>
      </c>
      <c r="B1693" s="111" t="s">
        <v>151</v>
      </c>
      <c r="C1693" s="111" t="s">
        <v>4401</v>
      </c>
      <c r="D1693" s="111" t="s">
        <v>4402</v>
      </c>
      <c r="E1693" s="111"/>
      <c r="F1693" s="111">
        <v>1</v>
      </c>
      <c r="G1693" s="111"/>
      <c r="H1693" s="111">
        <v>17</v>
      </c>
      <c r="I1693" s="116">
        <v>1175</v>
      </c>
      <c r="J1693" s="118"/>
      <c r="K1693" s="33"/>
      <c r="L1693" s="44">
        <f t="shared" si="521"/>
        <v>1</v>
      </c>
      <c r="M1693" s="33" t="str">
        <f t="shared" si="522"/>
        <v>45868Container q'ty</v>
      </c>
      <c r="N1693" s="33" t="str">
        <f t="shared" si="523"/>
        <v>45868bulk</v>
      </c>
      <c r="O1693" s="39">
        <v>210</v>
      </c>
      <c r="P1693" s="235" t="s">
        <v>201</v>
      </c>
      <c r="Q1693" s="168" t="s">
        <v>1917</v>
      </c>
      <c r="R1693" s="169"/>
      <c r="S1693" s="39"/>
      <c r="T1693" s="119" t="s">
        <v>4311</v>
      </c>
      <c r="U1693" s="258">
        <v>19975</v>
      </c>
      <c r="V1693" s="262">
        <v>1175</v>
      </c>
      <c r="W1693" s="258">
        <f t="shared" si="524"/>
        <v>17</v>
      </c>
      <c r="X1693" s="45" t="s">
        <v>4312</v>
      </c>
      <c r="Y1693" s="43" t="s">
        <v>1945</v>
      </c>
      <c r="Z1693" s="43"/>
      <c r="AA1693" s="43"/>
      <c r="AB1693" s="43"/>
      <c r="AC1693" s="43"/>
    </row>
    <row r="1694" spans="1:29" ht="12.9" customHeight="1">
      <c r="A1694" s="272">
        <v>45868</v>
      </c>
      <c r="B1694" s="111" t="s">
        <v>3493</v>
      </c>
      <c r="C1694" s="111" t="s">
        <v>4390</v>
      </c>
      <c r="D1694" s="111" t="s">
        <v>4391</v>
      </c>
      <c r="E1694" s="111">
        <v>1</v>
      </c>
      <c r="F1694" s="111"/>
      <c r="G1694" s="111"/>
      <c r="H1694" s="111">
        <v>40</v>
      </c>
      <c r="I1694" s="116"/>
      <c r="J1694" s="118">
        <v>86400</v>
      </c>
      <c r="K1694" s="33"/>
      <c r="L1694" s="44">
        <f t="shared" si="521"/>
        <v>1</v>
      </c>
      <c r="M1694" s="33" t="str">
        <f t="shared" si="522"/>
        <v>45868Container q'ty</v>
      </c>
      <c r="N1694" s="33" t="str">
        <f t="shared" si="523"/>
        <v xml:space="preserve">45868Pallet </v>
      </c>
      <c r="O1694" s="39">
        <v>40</v>
      </c>
      <c r="P1694" s="33" t="s">
        <v>202</v>
      </c>
      <c r="Q1694" s="168" t="s">
        <v>462</v>
      </c>
      <c r="R1694" s="169"/>
      <c r="S1694" s="39"/>
      <c r="T1694" s="119" t="s">
        <v>4389</v>
      </c>
      <c r="U1694" s="258"/>
      <c r="V1694" s="262"/>
      <c r="W1694" s="258">
        <f t="shared" si="524"/>
        <v>0</v>
      </c>
      <c r="X1694" s="45" t="s">
        <v>556</v>
      </c>
      <c r="Y1694" s="43"/>
      <c r="Z1694" s="43"/>
      <c r="AA1694" s="43"/>
      <c r="AB1694" s="43"/>
      <c r="AC1694" s="43"/>
    </row>
    <row r="1695" spans="1:29" ht="12.9" customHeight="1">
      <c r="A1695" s="272">
        <v>45868</v>
      </c>
      <c r="B1695" s="111" t="s">
        <v>3493</v>
      </c>
      <c r="C1695" s="111" t="s">
        <v>4386</v>
      </c>
      <c r="D1695" s="111" t="s">
        <v>4387</v>
      </c>
      <c r="E1695" s="111">
        <v>1</v>
      </c>
      <c r="F1695" s="111"/>
      <c r="G1695" s="111"/>
      <c r="H1695" s="111">
        <v>18</v>
      </c>
      <c r="I1695" s="116">
        <v>18</v>
      </c>
      <c r="J1695" s="118"/>
      <c r="K1695" s="33"/>
      <c r="L1695" s="44">
        <f t="shared" ref="L1695:L1712" si="525">SUM(E1695:F1695)</f>
        <v>1</v>
      </c>
      <c r="M1695" s="33" t="str">
        <f t="shared" ref="M1695:M1713" si="526">A1695&amp;$O$1</f>
        <v>45868Container q'ty</v>
      </c>
      <c r="N1695" s="33" t="str">
        <f t="shared" ref="N1695:N1713" si="527">A1695&amp;P1695</f>
        <v xml:space="preserve">45868Pallet </v>
      </c>
      <c r="O1695" s="39">
        <v>40</v>
      </c>
      <c r="P1695" s="33" t="s">
        <v>202</v>
      </c>
      <c r="Q1695" s="168" t="s">
        <v>439</v>
      </c>
      <c r="R1695" s="169"/>
      <c r="S1695" s="39"/>
      <c r="T1695" s="119" t="s">
        <v>4383</v>
      </c>
      <c r="U1695" s="258"/>
      <c r="V1695" s="262"/>
      <c r="W1695" s="258">
        <f t="shared" ref="W1695:W1726" si="528">IFERROR(U1695/V1695,0)</f>
        <v>0</v>
      </c>
      <c r="X1695" s="45" t="s">
        <v>556</v>
      </c>
      <c r="Y1695" s="43"/>
      <c r="Z1695" s="43"/>
      <c r="AA1695" s="43"/>
      <c r="AB1695" s="43"/>
      <c r="AC1695" s="43"/>
    </row>
    <row r="1696" spans="1:29" ht="12.9" customHeight="1">
      <c r="A1696" s="272">
        <v>45869</v>
      </c>
      <c r="B1696" s="111" t="s">
        <v>4424</v>
      </c>
      <c r="C1696" s="111" t="s">
        <v>4399</v>
      </c>
      <c r="D1696" s="111" t="s">
        <v>4367</v>
      </c>
      <c r="E1696" s="111">
        <v>1</v>
      </c>
      <c r="F1696" s="111"/>
      <c r="G1696" s="111"/>
      <c r="H1696" s="111">
        <v>10</v>
      </c>
      <c r="I1696" s="111">
        <v>10</v>
      </c>
      <c r="J1696" s="118"/>
      <c r="K1696" s="33"/>
      <c r="L1696" s="44">
        <f t="shared" si="525"/>
        <v>1</v>
      </c>
      <c r="M1696" s="33" t="str">
        <f t="shared" si="526"/>
        <v>45869Container q'ty</v>
      </c>
      <c r="N1696" s="33" t="str">
        <f t="shared" si="527"/>
        <v xml:space="preserve">45869Pallet </v>
      </c>
      <c r="O1696" s="39">
        <v>40</v>
      </c>
      <c r="P1696" s="33" t="s">
        <v>202</v>
      </c>
      <c r="Q1696" s="168" t="s">
        <v>4372</v>
      </c>
      <c r="R1696" s="169"/>
      <c r="S1696" s="39"/>
      <c r="T1696" s="119" t="s">
        <v>4398</v>
      </c>
      <c r="U1696" s="258"/>
      <c r="V1696" s="262"/>
      <c r="W1696" s="258">
        <f t="shared" si="528"/>
        <v>0</v>
      </c>
      <c r="X1696" s="45"/>
      <c r="Y1696" s="43"/>
      <c r="Z1696" s="43"/>
      <c r="AA1696" s="43"/>
      <c r="AB1696" s="43"/>
      <c r="AC1696" s="43"/>
    </row>
    <row r="1697" spans="1:29" ht="12.9" customHeight="1">
      <c r="A1697" s="272">
        <v>45869</v>
      </c>
      <c r="B1697" s="111" t="s">
        <v>32</v>
      </c>
      <c r="C1697" s="111" t="s">
        <v>4399</v>
      </c>
      <c r="D1697" s="111" t="s">
        <v>4368</v>
      </c>
      <c r="E1697" s="151"/>
      <c r="F1697" s="111"/>
      <c r="G1697" s="111"/>
      <c r="H1697" s="111">
        <v>10</v>
      </c>
      <c r="I1697" s="111">
        <v>10</v>
      </c>
      <c r="J1697" s="118"/>
      <c r="K1697" s="33"/>
      <c r="L1697" s="44">
        <f t="shared" si="525"/>
        <v>0</v>
      </c>
      <c r="M1697" s="33" t="str">
        <f t="shared" si="526"/>
        <v>45869Container q'ty</v>
      </c>
      <c r="N1697" s="33" t="str">
        <f t="shared" si="527"/>
        <v xml:space="preserve">45869Pallet </v>
      </c>
      <c r="O1697" s="39"/>
      <c r="P1697" s="33" t="s">
        <v>202</v>
      </c>
      <c r="Q1697" s="168" t="s">
        <v>4373</v>
      </c>
      <c r="R1697" s="169"/>
      <c r="S1697" s="39"/>
      <c r="T1697" s="119" t="s">
        <v>4371</v>
      </c>
      <c r="U1697" s="258"/>
      <c r="V1697" s="262"/>
      <c r="W1697" s="258">
        <f t="shared" si="528"/>
        <v>0</v>
      </c>
      <c r="X1697" s="45"/>
      <c r="Y1697" s="43"/>
      <c r="Z1697" s="43"/>
      <c r="AA1697" s="43"/>
      <c r="AB1697" s="43"/>
      <c r="AC1697" s="43"/>
    </row>
    <row r="1698" spans="1:29" ht="12.9" customHeight="1">
      <c r="A1698" s="272">
        <v>45869</v>
      </c>
      <c r="B1698" s="111" t="s">
        <v>220</v>
      </c>
      <c r="C1698" s="111" t="s">
        <v>4426</v>
      </c>
      <c r="D1698" s="190">
        <v>100406</v>
      </c>
      <c r="E1698" s="111"/>
      <c r="F1698" s="111">
        <v>1</v>
      </c>
      <c r="G1698" s="111"/>
      <c r="H1698" s="111">
        <v>0</v>
      </c>
      <c r="I1698" s="111"/>
      <c r="J1698" s="118">
        <v>323</v>
      </c>
      <c r="K1698" s="33"/>
      <c r="L1698" s="44">
        <f t="shared" si="525"/>
        <v>1</v>
      </c>
      <c r="M1698" s="33" t="str">
        <f t="shared" si="526"/>
        <v>45869Container q'ty</v>
      </c>
      <c r="N1698" s="33" t="str">
        <f t="shared" si="527"/>
        <v>45869bulk</v>
      </c>
      <c r="O1698" s="39">
        <v>40</v>
      </c>
      <c r="P1698" s="235" t="s">
        <v>201</v>
      </c>
      <c r="Q1698" s="168" t="s">
        <v>221</v>
      </c>
      <c r="R1698" s="169"/>
      <c r="S1698" s="39"/>
      <c r="T1698" s="119" t="s">
        <v>4425</v>
      </c>
      <c r="U1698" s="258">
        <v>3000</v>
      </c>
      <c r="V1698" s="262">
        <v>323</v>
      </c>
      <c r="W1698" s="258">
        <f t="shared" si="528"/>
        <v>9.2879256965944279</v>
      </c>
      <c r="X1698" s="45"/>
      <c r="Y1698" s="43"/>
      <c r="Z1698" s="43"/>
      <c r="AA1698" s="43"/>
      <c r="AB1698" s="43"/>
      <c r="AC1698" s="43"/>
    </row>
    <row r="1699" spans="1:29" ht="12.9" customHeight="1">
      <c r="A1699" s="272">
        <v>45870</v>
      </c>
      <c r="B1699" s="111" t="s">
        <v>195</v>
      </c>
      <c r="C1699" s="111" t="s">
        <v>4430</v>
      </c>
      <c r="D1699" s="111" t="s">
        <v>4375</v>
      </c>
      <c r="E1699" s="111">
        <v>1</v>
      </c>
      <c r="F1699" s="111"/>
      <c r="G1699" s="111"/>
      <c r="H1699" s="111">
        <v>24</v>
      </c>
      <c r="I1699" s="116">
        <v>1728</v>
      </c>
      <c r="J1699" s="118"/>
      <c r="K1699" s="33"/>
      <c r="L1699" s="44">
        <f t="shared" si="525"/>
        <v>1</v>
      </c>
      <c r="M1699" s="33" t="str">
        <f t="shared" si="526"/>
        <v>45870Container q'ty</v>
      </c>
      <c r="N1699" s="33" t="str">
        <f t="shared" si="527"/>
        <v>45870bulk</v>
      </c>
      <c r="O1699" s="39">
        <v>200</v>
      </c>
      <c r="P1699" s="235" t="s">
        <v>201</v>
      </c>
      <c r="Q1699" s="168" t="s">
        <v>4377</v>
      </c>
      <c r="R1699" s="169"/>
      <c r="S1699" s="39"/>
      <c r="T1699" s="119" t="s">
        <v>4429</v>
      </c>
      <c r="U1699" s="258">
        <v>14227.2</v>
      </c>
      <c r="V1699" s="262">
        <v>1968</v>
      </c>
      <c r="W1699" s="258">
        <f t="shared" si="528"/>
        <v>7.229268292682927</v>
      </c>
      <c r="X1699" s="45"/>
      <c r="Y1699" s="43"/>
      <c r="Z1699" s="43"/>
      <c r="AA1699" s="43"/>
      <c r="AB1699" s="43"/>
      <c r="AC1699" s="43"/>
    </row>
    <row r="1700" spans="1:29" ht="12.9" customHeight="1">
      <c r="A1700" s="272">
        <v>45870</v>
      </c>
      <c r="B1700" s="111" t="s">
        <v>32</v>
      </c>
      <c r="C1700" s="111" t="s">
        <v>4430</v>
      </c>
      <c r="D1700" s="111" t="s">
        <v>4375</v>
      </c>
      <c r="E1700" s="151"/>
      <c r="F1700" s="111"/>
      <c r="G1700" s="111"/>
      <c r="H1700" s="111">
        <v>4</v>
      </c>
      <c r="I1700" s="116">
        <v>240</v>
      </c>
      <c r="J1700" s="118"/>
      <c r="K1700" s="33"/>
      <c r="L1700" s="44">
        <f t="shared" si="525"/>
        <v>0</v>
      </c>
      <c r="M1700" s="33" t="str">
        <f t="shared" si="526"/>
        <v>45870Container q'ty</v>
      </c>
      <c r="N1700" s="33" t="str">
        <f t="shared" si="527"/>
        <v>45870bulk</v>
      </c>
      <c r="O1700" s="39"/>
      <c r="P1700" s="235" t="s">
        <v>201</v>
      </c>
      <c r="Q1700" s="168" t="s">
        <v>4378</v>
      </c>
      <c r="R1700" s="169"/>
      <c r="S1700" s="39"/>
      <c r="T1700" s="119" t="s">
        <v>4380</v>
      </c>
      <c r="U1700" s="258"/>
      <c r="V1700" s="262"/>
      <c r="W1700" s="258">
        <f t="shared" si="528"/>
        <v>0</v>
      </c>
      <c r="X1700" s="45"/>
      <c r="Y1700" s="43"/>
      <c r="Z1700" s="43"/>
      <c r="AA1700" s="43"/>
      <c r="AB1700" s="43"/>
      <c r="AC1700" s="43"/>
    </row>
    <row r="1701" spans="1:29" ht="12.9" customHeight="1">
      <c r="A1701" s="272">
        <v>45870</v>
      </c>
      <c r="B1701" s="111" t="s">
        <v>32</v>
      </c>
      <c r="C1701" s="111" t="s">
        <v>4432</v>
      </c>
      <c r="D1701" s="111" t="s">
        <v>4376</v>
      </c>
      <c r="E1701" s="111">
        <v>1</v>
      </c>
      <c r="F1701" s="111"/>
      <c r="G1701" s="111"/>
      <c r="H1701" s="111">
        <v>18</v>
      </c>
      <c r="I1701" s="116">
        <v>1296</v>
      </c>
      <c r="J1701" s="118"/>
      <c r="K1701" s="33"/>
      <c r="L1701" s="44">
        <f t="shared" si="525"/>
        <v>1</v>
      </c>
      <c r="M1701" s="33" t="str">
        <f t="shared" si="526"/>
        <v>45870Container q'ty</v>
      </c>
      <c r="N1701" s="33" t="str">
        <f t="shared" si="527"/>
        <v>45870bulk</v>
      </c>
      <c r="O1701" s="39">
        <v>200</v>
      </c>
      <c r="P1701" s="235" t="s">
        <v>201</v>
      </c>
      <c r="Q1701" s="168" t="s">
        <v>4377</v>
      </c>
      <c r="R1701" s="169"/>
      <c r="S1701" s="39"/>
      <c r="T1701" s="119" t="s">
        <v>4431</v>
      </c>
      <c r="U1701" s="258">
        <v>13910.4</v>
      </c>
      <c r="V1701" s="262">
        <v>2016</v>
      </c>
      <c r="W1701" s="258">
        <f t="shared" si="528"/>
        <v>6.8999999999999995</v>
      </c>
      <c r="X1701" s="45"/>
      <c r="Y1701" s="43"/>
      <c r="Z1701" s="43"/>
      <c r="AA1701" s="43"/>
      <c r="AB1701" s="43"/>
      <c r="AC1701" s="43"/>
    </row>
    <row r="1702" spans="1:29" ht="12.9" customHeight="1">
      <c r="A1702" s="272">
        <v>45870</v>
      </c>
      <c r="B1702" s="111" t="s">
        <v>32</v>
      </c>
      <c r="C1702" s="111" t="s">
        <v>4432</v>
      </c>
      <c r="D1702" s="111" t="s">
        <v>4376</v>
      </c>
      <c r="E1702" s="151"/>
      <c r="F1702" s="111"/>
      <c r="G1702" s="111"/>
      <c r="H1702" s="111">
        <v>10</v>
      </c>
      <c r="I1702" s="116">
        <v>720</v>
      </c>
      <c r="J1702" s="118"/>
      <c r="K1702" s="33"/>
      <c r="L1702" s="44">
        <f t="shared" si="525"/>
        <v>0</v>
      </c>
      <c r="M1702" s="33" t="str">
        <f t="shared" si="526"/>
        <v>45870Container q'ty</v>
      </c>
      <c r="N1702" s="33" t="str">
        <f t="shared" si="527"/>
        <v>45870bulk</v>
      </c>
      <c r="O1702" s="39"/>
      <c r="P1702" s="235" t="s">
        <v>201</v>
      </c>
      <c r="Q1702" s="168" t="s">
        <v>4379</v>
      </c>
      <c r="R1702" s="169"/>
      <c r="S1702" s="39"/>
      <c r="T1702" s="119" t="s">
        <v>4381</v>
      </c>
      <c r="U1702" s="258"/>
      <c r="V1702" s="262"/>
      <c r="W1702" s="258">
        <f t="shared" si="528"/>
        <v>0</v>
      </c>
      <c r="X1702" s="45"/>
      <c r="Y1702" s="43"/>
      <c r="Z1702" s="43"/>
      <c r="AA1702" s="43"/>
      <c r="AB1702" s="43"/>
      <c r="AC1702" s="43"/>
    </row>
    <row r="1703" spans="1:29" ht="12.9" customHeight="1">
      <c r="A1703" s="272">
        <v>45873</v>
      </c>
      <c r="B1703" s="111" t="s">
        <v>32</v>
      </c>
      <c r="C1703" s="111" t="s">
        <v>4459</v>
      </c>
      <c r="D1703" s="111" t="s">
        <v>4369</v>
      </c>
      <c r="E1703" s="111">
        <v>1</v>
      </c>
      <c r="F1703" s="111"/>
      <c r="G1703" s="111"/>
      <c r="H1703" s="111">
        <v>10</v>
      </c>
      <c r="I1703" s="111">
        <v>10</v>
      </c>
      <c r="J1703" s="118"/>
      <c r="K1703" s="33"/>
      <c r="L1703" s="44">
        <f t="shared" si="525"/>
        <v>1</v>
      </c>
      <c r="M1703" s="33" t="str">
        <f t="shared" si="526"/>
        <v>45873Container q'ty</v>
      </c>
      <c r="N1703" s="33" t="str">
        <f t="shared" si="527"/>
        <v xml:space="preserve">45873Pallet </v>
      </c>
      <c r="O1703" s="39">
        <v>40</v>
      </c>
      <c r="P1703" s="33" t="s">
        <v>202</v>
      </c>
      <c r="Q1703" s="168" t="s">
        <v>4372</v>
      </c>
      <c r="R1703" s="169"/>
      <c r="S1703" s="39"/>
      <c r="T1703" s="119" t="s">
        <v>4400</v>
      </c>
      <c r="U1703" s="258"/>
      <c r="V1703" s="262"/>
      <c r="W1703" s="258">
        <f t="shared" si="528"/>
        <v>0</v>
      </c>
      <c r="X1703" s="45"/>
      <c r="Y1703" s="43"/>
      <c r="Z1703" s="43"/>
      <c r="AA1703" s="43"/>
      <c r="AB1703" s="43"/>
      <c r="AC1703" s="43"/>
    </row>
    <row r="1704" spans="1:29" ht="12.9" customHeight="1">
      <c r="A1704" s="272">
        <v>45873</v>
      </c>
      <c r="B1704" s="111" t="s">
        <v>32</v>
      </c>
      <c r="C1704" s="111" t="s">
        <v>4459</v>
      </c>
      <c r="D1704" s="111" t="s">
        <v>4370</v>
      </c>
      <c r="E1704" s="151"/>
      <c r="F1704" s="111"/>
      <c r="G1704" s="111"/>
      <c r="H1704" s="111">
        <v>10</v>
      </c>
      <c r="I1704" s="111">
        <v>10</v>
      </c>
      <c r="J1704" s="118"/>
      <c r="K1704" s="33"/>
      <c r="L1704" s="44">
        <f t="shared" si="525"/>
        <v>0</v>
      </c>
      <c r="M1704" s="33" t="str">
        <f t="shared" si="526"/>
        <v>45873Container q'ty</v>
      </c>
      <c r="N1704" s="33" t="str">
        <f t="shared" si="527"/>
        <v xml:space="preserve">45873Pallet </v>
      </c>
      <c r="O1704" s="39"/>
      <c r="P1704" s="33" t="s">
        <v>202</v>
      </c>
      <c r="Q1704" s="168" t="s">
        <v>4374</v>
      </c>
      <c r="R1704" s="169"/>
      <c r="S1704" s="39"/>
      <c r="T1704" s="119" t="s">
        <v>4465</v>
      </c>
      <c r="U1704" s="258"/>
      <c r="V1704" s="262"/>
      <c r="W1704" s="258">
        <f t="shared" si="528"/>
        <v>0</v>
      </c>
      <c r="X1704" s="45"/>
      <c r="Y1704" s="43"/>
      <c r="Z1704" s="43"/>
      <c r="AA1704" s="43"/>
      <c r="AB1704" s="43"/>
      <c r="AC1704" s="43"/>
    </row>
    <row r="1705" spans="1:29" ht="12.9" customHeight="1">
      <c r="A1705" s="272">
        <v>45873</v>
      </c>
      <c r="B1705" s="111" t="s">
        <v>3497</v>
      </c>
      <c r="C1705" s="111" t="s">
        <v>4412</v>
      </c>
      <c r="D1705" s="111" t="s">
        <v>4460</v>
      </c>
      <c r="E1705" s="111"/>
      <c r="F1705" s="111">
        <v>1</v>
      </c>
      <c r="G1705" s="111"/>
      <c r="H1705" s="111">
        <v>18</v>
      </c>
      <c r="I1705" s="111">
        <v>18</v>
      </c>
      <c r="J1705" s="118"/>
      <c r="K1705" s="33"/>
      <c r="L1705" s="44">
        <f t="shared" si="525"/>
        <v>1</v>
      </c>
      <c r="M1705" s="33" t="str">
        <f t="shared" si="526"/>
        <v>45873Container q'ty</v>
      </c>
      <c r="N1705" s="33" t="str">
        <f t="shared" si="527"/>
        <v xml:space="preserve">45873Pallet </v>
      </c>
      <c r="O1705" s="39">
        <v>20</v>
      </c>
      <c r="P1705" s="33" t="s">
        <v>202</v>
      </c>
      <c r="Q1705" s="168" t="s">
        <v>831</v>
      </c>
      <c r="R1705" s="169"/>
      <c r="S1705" s="39"/>
      <c r="T1705" s="119" t="s">
        <v>4411</v>
      </c>
      <c r="U1705" s="258"/>
      <c r="V1705" s="262"/>
      <c r="W1705" s="258">
        <f t="shared" si="528"/>
        <v>0</v>
      </c>
      <c r="X1705" s="45" t="s">
        <v>4433</v>
      </c>
      <c r="Y1705" s="43"/>
      <c r="Z1705" s="43"/>
      <c r="AA1705" s="43"/>
      <c r="AB1705" s="43"/>
      <c r="AC1705" s="43"/>
    </row>
    <row r="1706" spans="1:29" ht="12.9" customHeight="1">
      <c r="A1706" s="272">
        <v>45873</v>
      </c>
      <c r="B1706" s="111" t="s">
        <v>3497</v>
      </c>
      <c r="C1706" s="111" t="s">
        <v>4412</v>
      </c>
      <c r="D1706" s="111" t="s">
        <v>4460</v>
      </c>
      <c r="E1706" s="111"/>
      <c r="F1706" s="151"/>
      <c r="G1706" s="111"/>
      <c r="H1706" s="111">
        <v>0</v>
      </c>
      <c r="I1706" s="111">
        <v>4</v>
      </c>
      <c r="J1706" s="118"/>
      <c r="K1706" s="33"/>
      <c r="L1706" s="44">
        <f t="shared" si="525"/>
        <v>0</v>
      </c>
      <c r="M1706" s="33" t="str">
        <f t="shared" si="526"/>
        <v>45873Container q'ty</v>
      </c>
      <c r="N1706" s="33" t="str">
        <f t="shared" si="527"/>
        <v xml:space="preserve">45873Pallet </v>
      </c>
      <c r="O1706" s="39"/>
      <c r="P1706" s="33" t="s">
        <v>202</v>
      </c>
      <c r="Q1706" s="168" t="s">
        <v>1264</v>
      </c>
      <c r="R1706" s="169"/>
      <c r="S1706" s="39"/>
      <c r="T1706" s="119" t="s">
        <v>4411</v>
      </c>
      <c r="U1706" s="258"/>
      <c r="V1706" s="262"/>
      <c r="W1706" s="258">
        <f t="shared" si="528"/>
        <v>0</v>
      </c>
      <c r="X1706" s="45"/>
      <c r="Y1706" s="43"/>
      <c r="Z1706" s="43"/>
      <c r="AA1706" s="43"/>
      <c r="AB1706" s="43"/>
      <c r="AC1706" s="43"/>
    </row>
    <row r="1707" spans="1:29" ht="12.9" customHeight="1">
      <c r="A1707" s="272">
        <v>45874</v>
      </c>
      <c r="B1707" s="111" t="s">
        <v>32</v>
      </c>
      <c r="C1707" s="111" t="s">
        <v>4488</v>
      </c>
      <c r="D1707" s="111" t="s">
        <v>4434</v>
      </c>
      <c r="E1707" s="111">
        <v>1</v>
      </c>
      <c r="F1707" s="111"/>
      <c r="G1707" s="111"/>
      <c r="H1707" s="111">
        <v>10</v>
      </c>
      <c r="I1707" s="111">
        <v>10</v>
      </c>
      <c r="J1707" s="118"/>
      <c r="K1707" s="33"/>
      <c r="L1707" s="44">
        <f t="shared" si="525"/>
        <v>1</v>
      </c>
      <c r="M1707" s="33" t="str">
        <f t="shared" si="526"/>
        <v>45874Container q'ty</v>
      </c>
      <c r="N1707" s="33" t="str">
        <f t="shared" si="527"/>
        <v xml:space="preserve">45874Pallet </v>
      </c>
      <c r="O1707" s="39">
        <v>40</v>
      </c>
      <c r="P1707" s="33" t="s">
        <v>202</v>
      </c>
      <c r="Q1707" s="168" t="s">
        <v>4438</v>
      </c>
      <c r="R1707" s="169"/>
      <c r="S1707" s="39"/>
      <c r="T1707" s="119" t="s">
        <v>4486</v>
      </c>
      <c r="U1707" s="258"/>
      <c r="V1707" s="262"/>
      <c r="W1707" s="258">
        <f t="shared" si="528"/>
        <v>0</v>
      </c>
      <c r="X1707" s="45"/>
      <c r="Y1707" s="43"/>
      <c r="Z1707" s="43"/>
      <c r="AA1707" s="43"/>
      <c r="AB1707" s="43"/>
      <c r="AC1707" s="43"/>
    </row>
    <row r="1708" spans="1:29" ht="12.9" customHeight="1">
      <c r="A1708" s="272">
        <v>45874</v>
      </c>
      <c r="B1708" s="111" t="s">
        <v>32</v>
      </c>
      <c r="C1708" s="111" t="s">
        <v>4488</v>
      </c>
      <c r="D1708" s="111" t="s">
        <v>4435</v>
      </c>
      <c r="E1708" s="151"/>
      <c r="F1708" s="111"/>
      <c r="G1708" s="111"/>
      <c r="H1708" s="111">
        <v>10</v>
      </c>
      <c r="I1708" s="111">
        <v>10</v>
      </c>
      <c r="J1708" s="118"/>
      <c r="K1708" s="33"/>
      <c r="L1708" s="44">
        <f t="shared" si="525"/>
        <v>0</v>
      </c>
      <c r="M1708" s="33" t="str">
        <f t="shared" si="526"/>
        <v>45874Container q'ty</v>
      </c>
      <c r="N1708" s="33" t="str">
        <f t="shared" si="527"/>
        <v xml:space="preserve">45874Pallet </v>
      </c>
      <c r="O1708" s="39"/>
      <c r="P1708" s="33" t="s">
        <v>202</v>
      </c>
      <c r="Q1708" s="168" t="s">
        <v>4438</v>
      </c>
      <c r="R1708" s="169"/>
      <c r="S1708" s="39"/>
      <c r="T1708" s="119" t="s">
        <v>4486</v>
      </c>
      <c r="U1708" s="258"/>
      <c r="V1708" s="262"/>
      <c r="W1708" s="258">
        <f t="shared" si="528"/>
        <v>0</v>
      </c>
      <c r="X1708" s="45"/>
      <c r="Y1708" s="43"/>
      <c r="Z1708" s="43"/>
      <c r="AA1708" s="43"/>
      <c r="AB1708" s="43"/>
      <c r="AC1708" s="43"/>
    </row>
    <row r="1709" spans="1:29" ht="12.9" customHeight="1">
      <c r="A1709" s="272">
        <v>45874</v>
      </c>
      <c r="B1709" s="111" t="s">
        <v>32</v>
      </c>
      <c r="C1709" s="111" t="s">
        <v>4489</v>
      </c>
      <c r="D1709" s="111" t="s">
        <v>4436</v>
      </c>
      <c r="E1709" s="111">
        <v>1</v>
      </c>
      <c r="F1709" s="111"/>
      <c r="G1709" s="111"/>
      <c r="H1709" s="111">
        <v>10</v>
      </c>
      <c r="I1709" s="111">
        <v>10</v>
      </c>
      <c r="J1709" s="118"/>
      <c r="K1709" s="33"/>
      <c r="L1709" s="44">
        <f t="shared" si="525"/>
        <v>1</v>
      </c>
      <c r="M1709" s="33" t="str">
        <f t="shared" si="526"/>
        <v>45874Container q'ty</v>
      </c>
      <c r="N1709" s="33" t="str">
        <f t="shared" si="527"/>
        <v xml:space="preserve">45874Pallet </v>
      </c>
      <c r="O1709" s="39">
        <v>40</v>
      </c>
      <c r="P1709" s="33" t="s">
        <v>202</v>
      </c>
      <c r="Q1709" s="168" t="s">
        <v>583</v>
      </c>
      <c r="R1709" s="169"/>
      <c r="S1709" s="39"/>
      <c r="T1709" s="119" t="s">
        <v>4487</v>
      </c>
      <c r="U1709" s="258"/>
      <c r="V1709" s="262"/>
      <c r="W1709" s="258">
        <f t="shared" si="528"/>
        <v>0</v>
      </c>
      <c r="X1709" s="45"/>
      <c r="Y1709" s="43"/>
      <c r="Z1709" s="43"/>
      <c r="AA1709" s="43"/>
      <c r="AB1709" s="43"/>
      <c r="AC1709" s="43"/>
    </row>
    <row r="1710" spans="1:29" ht="12.9" customHeight="1">
      <c r="A1710" s="272">
        <v>45874</v>
      </c>
      <c r="B1710" s="111" t="s">
        <v>32</v>
      </c>
      <c r="C1710" s="111" t="s">
        <v>4489</v>
      </c>
      <c r="D1710" s="111" t="s">
        <v>4437</v>
      </c>
      <c r="E1710" s="151"/>
      <c r="F1710" s="111"/>
      <c r="G1710" s="111"/>
      <c r="H1710" s="111">
        <v>10</v>
      </c>
      <c r="I1710" s="111">
        <v>10</v>
      </c>
      <c r="J1710" s="118"/>
      <c r="K1710" s="33"/>
      <c r="L1710" s="44">
        <f t="shared" si="525"/>
        <v>0</v>
      </c>
      <c r="M1710" s="33" t="str">
        <f t="shared" si="526"/>
        <v>45874Container q'ty</v>
      </c>
      <c r="N1710" s="33" t="str">
        <f t="shared" si="527"/>
        <v xml:space="preserve">45874Pallet </v>
      </c>
      <c r="O1710" s="39"/>
      <c r="P1710" s="33" t="s">
        <v>202</v>
      </c>
      <c r="Q1710" s="168" t="s">
        <v>4438</v>
      </c>
      <c r="R1710" s="169"/>
      <c r="S1710" s="39"/>
      <c r="T1710" s="119" t="s">
        <v>4487</v>
      </c>
      <c r="U1710" s="258"/>
      <c r="V1710" s="262"/>
      <c r="W1710" s="258">
        <f t="shared" si="528"/>
        <v>0</v>
      </c>
      <c r="X1710" s="45"/>
      <c r="Y1710" s="43"/>
      <c r="Z1710" s="43"/>
      <c r="AA1710" s="43"/>
      <c r="AB1710" s="43"/>
      <c r="AC1710" s="43"/>
    </row>
    <row r="1711" spans="1:29" ht="12.9" customHeight="1">
      <c r="A1711" s="272">
        <v>45874</v>
      </c>
      <c r="B1711" s="111" t="s">
        <v>3497</v>
      </c>
      <c r="C1711" s="111" t="s">
        <v>4413</v>
      </c>
      <c r="D1711" s="111" t="s">
        <v>4461</v>
      </c>
      <c r="E1711" s="111"/>
      <c r="F1711" s="111">
        <v>1</v>
      </c>
      <c r="G1711" s="111"/>
      <c r="H1711" s="111">
        <v>18</v>
      </c>
      <c r="I1711" s="111">
        <v>18</v>
      </c>
      <c r="J1711" s="118"/>
      <c r="K1711" s="33"/>
      <c r="L1711" s="44">
        <f t="shared" si="525"/>
        <v>1</v>
      </c>
      <c r="M1711" s="33" t="str">
        <f t="shared" si="526"/>
        <v>45874Container q'ty</v>
      </c>
      <c r="N1711" s="33" t="str">
        <f t="shared" si="527"/>
        <v xml:space="preserve">45874Pallet </v>
      </c>
      <c r="O1711" s="39">
        <v>20</v>
      </c>
      <c r="P1711" s="33" t="s">
        <v>202</v>
      </c>
      <c r="Q1711" s="168" t="s">
        <v>1113</v>
      </c>
      <c r="R1711" s="169"/>
      <c r="S1711" s="39"/>
      <c r="T1711" s="119" t="s">
        <v>4411</v>
      </c>
      <c r="U1711" s="258"/>
      <c r="V1711" s="262"/>
      <c r="W1711" s="258">
        <f t="shared" si="528"/>
        <v>0</v>
      </c>
      <c r="X1711" s="45" t="s">
        <v>556</v>
      </c>
      <c r="Y1711" s="43"/>
      <c r="Z1711" s="43"/>
      <c r="AA1711" s="43"/>
      <c r="AB1711" s="43"/>
      <c r="AC1711" s="43"/>
    </row>
    <row r="1712" spans="1:29" ht="12.9" customHeight="1">
      <c r="A1712" s="272">
        <v>45874</v>
      </c>
      <c r="B1712" s="111" t="s">
        <v>3497</v>
      </c>
      <c r="C1712" s="111" t="s">
        <v>4413</v>
      </c>
      <c r="D1712" s="111" t="s">
        <v>4461</v>
      </c>
      <c r="E1712" s="111"/>
      <c r="F1712" s="151"/>
      <c r="G1712" s="111"/>
      <c r="H1712" s="111">
        <v>0</v>
      </c>
      <c r="I1712" s="111">
        <v>4</v>
      </c>
      <c r="J1712" s="118"/>
      <c r="K1712" s="33"/>
      <c r="L1712" s="44">
        <f t="shared" si="525"/>
        <v>0</v>
      </c>
      <c r="M1712" s="33" t="str">
        <f t="shared" si="526"/>
        <v>45874Container q'ty</v>
      </c>
      <c r="N1712" s="33" t="str">
        <f t="shared" si="527"/>
        <v xml:space="preserve">45874Pallet </v>
      </c>
      <c r="O1712" s="39"/>
      <c r="P1712" s="33" t="s">
        <v>202</v>
      </c>
      <c r="Q1712" s="168" t="s">
        <v>1204</v>
      </c>
      <c r="R1712" s="169"/>
      <c r="S1712" s="39"/>
      <c r="T1712" s="119" t="s">
        <v>4411</v>
      </c>
      <c r="U1712" s="258"/>
      <c r="V1712" s="262"/>
      <c r="W1712" s="258">
        <f t="shared" si="528"/>
        <v>0</v>
      </c>
      <c r="X1712" s="45"/>
      <c r="Y1712" s="43"/>
      <c r="Z1712" s="43"/>
      <c r="AA1712" s="43"/>
      <c r="AB1712" s="43"/>
      <c r="AC1712" s="43"/>
    </row>
    <row r="1713" spans="1:29" ht="12.9" customHeight="1">
      <c r="A1713" s="272">
        <v>45874</v>
      </c>
      <c r="B1713" s="111" t="s">
        <v>3494</v>
      </c>
      <c r="C1713" s="111" t="s">
        <v>4473</v>
      </c>
      <c r="D1713" s="111" t="s">
        <v>4475</v>
      </c>
      <c r="E1713" s="111">
        <v>1</v>
      </c>
      <c r="F1713" s="111"/>
      <c r="G1713" s="111"/>
      <c r="H1713" s="111">
        <f>10+8+8+3+3+3+3</f>
        <v>38</v>
      </c>
      <c r="I1713" s="116"/>
      <c r="J1713" s="118">
        <v>38</v>
      </c>
      <c r="K1713" s="33"/>
      <c r="L1713" s="44">
        <f t="shared" ref="L1713:L1720" si="529">SUM(E1713:F1713)</f>
        <v>1</v>
      </c>
      <c r="M1713" s="33" t="str">
        <f t="shared" si="526"/>
        <v>45874Container q'ty</v>
      </c>
      <c r="N1713" s="33" t="str">
        <f t="shared" si="527"/>
        <v xml:space="preserve">45874Pallet </v>
      </c>
      <c r="O1713" s="39">
        <v>40</v>
      </c>
      <c r="P1713" s="33" t="s">
        <v>202</v>
      </c>
      <c r="Q1713" s="168" t="s">
        <v>410</v>
      </c>
      <c r="R1713" s="169"/>
      <c r="S1713" s="39"/>
      <c r="T1713" s="119" t="s">
        <v>4471</v>
      </c>
      <c r="U1713" s="258"/>
      <c r="V1713" s="262"/>
      <c r="W1713" s="258">
        <f t="shared" si="528"/>
        <v>0</v>
      </c>
      <c r="X1713" s="45" t="s">
        <v>4476</v>
      </c>
      <c r="Y1713" s="43"/>
      <c r="Z1713" s="43"/>
      <c r="AA1713" s="43"/>
      <c r="AB1713" s="43"/>
      <c r="AC1713" s="43"/>
    </row>
    <row r="1714" spans="1:29" ht="12.9" customHeight="1">
      <c r="A1714" s="272">
        <v>45874</v>
      </c>
      <c r="B1714" s="111" t="s">
        <v>383</v>
      </c>
      <c r="C1714" s="111" t="s">
        <v>4485</v>
      </c>
      <c r="D1714" s="275">
        <v>192175</v>
      </c>
      <c r="E1714" s="111"/>
      <c r="F1714" s="111">
        <v>1</v>
      </c>
      <c r="G1714" s="111"/>
      <c r="H1714" s="111">
        <v>5</v>
      </c>
      <c r="I1714" s="117">
        <v>500</v>
      </c>
      <c r="J1714" s="118"/>
      <c r="K1714" s="33"/>
      <c r="L1714" s="44">
        <f t="shared" si="529"/>
        <v>1</v>
      </c>
      <c r="M1714" s="33" t="str">
        <f t="shared" ref="M1714:M1720" si="530">A1714&amp;$O$1</f>
        <v>45874Container q'ty</v>
      </c>
      <c r="N1714" s="33" t="str">
        <f t="shared" ref="N1714:N1720" si="531">A1714&amp;P1714</f>
        <v>45874bulk</v>
      </c>
      <c r="O1714" s="39">
        <v>240</v>
      </c>
      <c r="P1714" s="235" t="s">
        <v>201</v>
      </c>
      <c r="Q1714" s="168" t="s">
        <v>454</v>
      </c>
      <c r="R1714" s="169"/>
      <c r="S1714" s="39"/>
      <c r="T1714" s="119" t="s">
        <v>4484</v>
      </c>
      <c r="U1714" s="258">
        <v>22550</v>
      </c>
      <c r="V1714" s="262">
        <v>2050</v>
      </c>
      <c r="W1714" s="258">
        <f t="shared" si="528"/>
        <v>11</v>
      </c>
      <c r="X1714" s="45"/>
      <c r="Y1714" s="43"/>
      <c r="Z1714" s="43"/>
      <c r="AA1714" s="43"/>
      <c r="AB1714" s="43"/>
      <c r="AC1714" s="43"/>
    </row>
    <row r="1715" spans="1:29" ht="12.9" customHeight="1">
      <c r="A1715" s="272">
        <v>45874</v>
      </c>
      <c r="B1715" s="111" t="s">
        <v>383</v>
      </c>
      <c r="C1715" s="111" t="s">
        <v>4485</v>
      </c>
      <c r="D1715" s="275">
        <v>192175</v>
      </c>
      <c r="E1715" s="111"/>
      <c r="F1715" s="151"/>
      <c r="G1715" s="111"/>
      <c r="H1715" s="111">
        <v>2</v>
      </c>
      <c r="I1715" s="117">
        <v>200</v>
      </c>
      <c r="J1715" s="118"/>
      <c r="K1715" s="33"/>
      <c r="L1715" s="44">
        <f t="shared" si="529"/>
        <v>0</v>
      </c>
      <c r="M1715" s="33" t="str">
        <f t="shared" si="530"/>
        <v>45874Container q'ty</v>
      </c>
      <c r="N1715" s="33" t="str">
        <f t="shared" si="531"/>
        <v>45874bulk</v>
      </c>
      <c r="O1715" s="39">
        <v>240</v>
      </c>
      <c r="P1715" s="235" t="s">
        <v>201</v>
      </c>
      <c r="Q1715" s="168" t="s">
        <v>455</v>
      </c>
      <c r="R1715" s="169"/>
      <c r="S1715" s="39"/>
      <c r="T1715" s="119" t="s">
        <v>4484</v>
      </c>
      <c r="U1715" s="258"/>
      <c r="V1715" s="262"/>
      <c r="W1715" s="258">
        <f t="shared" si="528"/>
        <v>0</v>
      </c>
      <c r="X1715" s="45"/>
      <c r="Y1715" s="43"/>
      <c r="Z1715" s="43"/>
      <c r="AA1715" s="43"/>
      <c r="AB1715" s="43"/>
      <c r="AC1715" s="43"/>
    </row>
    <row r="1716" spans="1:29" ht="12.9" customHeight="1">
      <c r="A1716" s="272">
        <v>45874</v>
      </c>
      <c r="B1716" s="111" t="s">
        <v>383</v>
      </c>
      <c r="C1716" s="111" t="s">
        <v>4485</v>
      </c>
      <c r="D1716" s="275">
        <v>192175</v>
      </c>
      <c r="E1716" s="111"/>
      <c r="F1716" s="151"/>
      <c r="G1716" s="111"/>
      <c r="H1716" s="111">
        <v>1</v>
      </c>
      <c r="I1716" s="117">
        <v>100</v>
      </c>
      <c r="J1716" s="118"/>
      <c r="K1716" s="33"/>
      <c r="L1716" s="44">
        <f t="shared" si="529"/>
        <v>0</v>
      </c>
      <c r="M1716" s="33" t="str">
        <f t="shared" si="530"/>
        <v>45874Container q'ty</v>
      </c>
      <c r="N1716" s="33" t="str">
        <f t="shared" si="531"/>
        <v>45874bulk</v>
      </c>
      <c r="O1716" s="39">
        <v>240</v>
      </c>
      <c r="P1716" s="235" t="s">
        <v>201</v>
      </c>
      <c r="Q1716" s="168" t="s">
        <v>456</v>
      </c>
      <c r="R1716" s="169"/>
      <c r="S1716" s="39"/>
      <c r="T1716" s="119" t="s">
        <v>4484</v>
      </c>
      <c r="U1716" s="258"/>
      <c r="V1716" s="262"/>
      <c r="W1716" s="258">
        <f t="shared" si="528"/>
        <v>0</v>
      </c>
      <c r="X1716" s="45"/>
      <c r="Y1716" s="43"/>
      <c r="Z1716" s="43"/>
      <c r="AA1716" s="43"/>
      <c r="AB1716" s="43"/>
      <c r="AC1716" s="43"/>
    </row>
    <row r="1717" spans="1:29" ht="12.9" customHeight="1">
      <c r="A1717" s="272">
        <v>45874</v>
      </c>
      <c r="B1717" s="111" t="s">
        <v>383</v>
      </c>
      <c r="C1717" s="111" t="s">
        <v>4485</v>
      </c>
      <c r="D1717" s="275">
        <v>192175</v>
      </c>
      <c r="E1717" s="111"/>
      <c r="F1717" s="151"/>
      <c r="G1717" s="111"/>
      <c r="H1717" s="111">
        <v>9</v>
      </c>
      <c r="I1717" s="117">
        <v>1050</v>
      </c>
      <c r="J1717" s="118"/>
      <c r="K1717" s="33"/>
      <c r="L1717" s="44">
        <f t="shared" si="529"/>
        <v>0</v>
      </c>
      <c r="M1717" s="33" t="str">
        <f t="shared" si="530"/>
        <v>45874Container q'ty</v>
      </c>
      <c r="N1717" s="33" t="str">
        <f t="shared" si="531"/>
        <v>45874bulk</v>
      </c>
      <c r="O1717" s="39">
        <v>240</v>
      </c>
      <c r="P1717" s="235" t="s">
        <v>201</v>
      </c>
      <c r="Q1717" s="168" t="s">
        <v>457</v>
      </c>
      <c r="R1717" s="169"/>
      <c r="S1717" s="39"/>
      <c r="T1717" s="119" t="s">
        <v>4484</v>
      </c>
      <c r="U1717" s="258"/>
      <c r="V1717" s="262"/>
      <c r="W1717" s="258">
        <f t="shared" si="528"/>
        <v>0</v>
      </c>
      <c r="X1717" s="45"/>
      <c r="Y1717" s="43"/>
      <c r="Z1717" s="43"/>
      <c r="AA1717" s="43"/>
      <c r="AB1717" s="43"/>
      <c r="AC1717" s="43"/>
    </row>
    <row r="1718" spans="1:29" ht="12.9" customHeight="1">
      <c r="A1718" s="272">
        <v>45874</v>
      </c>
      <c r="B1718" s="111" t="s">
        <v>383</v>
      </c>
      <c r="C1718" s="111" t="s">
        <v>4485</v>
      </c>
      <c r="D1718" s="275">
        <v>192175</v>
      </c>
      <c r="E1718" s="111"/>
      <c r="F1718" s="151"/>
      <c r="G1718" s="111"/>
      <c r="H1718" s="111">
        <v>2</v>
      </c>
      <c r="I1718" s="117">
        <v>200</v>
      </c>
      <c r="J1718" s="118"/>
      <c r="K1718" s="33"/>
      <c r="L1718" s="44">
        <f t="shared" si="529"/>
        <v>0</v>
      </c>
      <c r="M1718" s="33" t="str">
        <f t="shared" si="530"/>
        <v>45874Container q'ty</v>
      </c>
      <c r="N1718" s="33" t="str">
        <f t="shared" si="531"/>
        <v>45874bulk</v>
      </c>
      <c r="O1718" s="39">
        <v>240</v>
      </c>
      <c r="P1718" s="235" t="s">
        <v>201</v>
      </c>
      <c r="Q1718" s="168" t="s">
        <v>823</v>
      </c>
      <c r="R1718" s="169"/>
      <c r="S1718" s="39"/>
      <c r="T1718" s="119" t="s">
        <v>4484</v>
      </c>
      <c r="U1718" s="258"/>
      <c r="V1718" s="262"/>
      <c r="W1718" s="258">
        <f t="shared" si="528"/>
        <v>0</v>
      </c>
      <c r="X1718" s="45"/>
      <c r="Y1718" s="43"/>
      <c r="Z1718" s="43"/>
      <c r="AA1718" s="43"/>
      <c r="AB1718" s="43"/>
      <c r="AC1718" s="43"/>
    </row>
    <row r="1719" spans="1:29" ht="12.9" customHeight="1">
      <c r="A1719" s="272">
        <v>45874</v>
      </c>
      <c r="B1719" s="111" t="s">
        <v>242</v>
      </c>
      <c r="C1719" s="111" t="s">
        <v>402</v>
      </c>
      <c r="D1719" s="111"/>
      <c r="E1719" s="111"/>
      <c r="F1719" s="111"/>
      <c r="G1719" s="111">
        <v>1</v>
      </c>
      <c r="H1719" s="111">
        <v>5</v>
      </c>
      <c r="I1719" s="184"/>
      <c r="J1719" s="118">
        <v>5</v>
      </c>
      <c r="K1719" s="33"/>
      <c r="L1719" s="44">
        <f t="shared" si="529"/>
        <v>0</v>
      </c>
      <c r="M1719" s="33" t="str">
        <f t="shared" si="530"/>
        <v>45874Container q'ty</v>
      </c>
      <c r="N1719" s="33" t="str">
        <f t="shared" si="531"/>
        <v xml:space="preserve">45874Pallet </v>
      </c>
      <c r="O1719" s="39">
        <v>5</v>
      </c>
      <c r="P1719" s="33" t="s">
        <v>202</v>
      </c>
      <c r="Q1719" s="168" t="s">
        <v>406</v>
      </c>
      <c r="R1719" s="169"/>
      <c r="S1719" s="39"/>
      <c r="T1719" s="119" t="s">
        <v>4492</v>
      </c>
      <c r="U1719" s="258"/>
      <c r="V1719" s="262"/>
      <c r="W1719" s="258">
        <f t="shared" si="528"/>
        <v>0</v>
      </c>
      <c r="X1719" s="45" t="s">
        <v>4493</v>
      </c>
      <c r="Y1719" s="43"/>
      <c r="Z1719" s="43"/>
      <c r="AA1719" s="43"/>
      <c r="AB1719" s="43"/>
      <c r="AC1719" s="43"/>
    </row>
    <row r="1720" spans="1:29" ht="12.9" customHeight="1">
      <c r="A1720" s="272">
        <v>45874</v>
      </c>
      <c r="B1720" s="111" t="s">
        <v>242</v>
      </c>
      <c r="C1720" s="111" t="s">
        <v>402</v>
      </c>
      <c r="D1720" s="111"/>
      <c r="E1720" s="111"/>
      <c r="F1720" s="111"/>
      <c r="G1720" s="151"/>
      <c r="H1720" s="111">
        <v>5</v>
      </c>
      <c r="I1720" s="184"/>
      <c r="J1720" s="118">
        <v>5</v>
      </c>
      <c r="K1720" s="33"/>
      <c r="L1720" s="44">
        <f t="shared" si="529"/>
        <v>0</v>
      </c>
      <c r="M1720" s="33" t="str">
        <f t="shared" si="530"/>
        <v>45874Container q'ty</v>
      </c>
      <c r="N1720" s="33" t="str">
        <f t="shared" si="531"/>
        <v xml:space="preserve">45874Pallet </v>
      </c>
      <c r="O1720" s="39">
        <v>5</v>
      </c>
      <c r="P1720" s="33" t="s">
        <v>202</v>
      </c>
      <c r="Q1720" s="168" t="s">
        <v>4491</v>
      </c>
      <c r="R1720" s="169"/>
      <c r="S1720" s="39"/>
      <c r="T1720" s="119" t="s">
        <v>4492</v>
      </c>
      <c r="U1720" s="258"/>
      <c r="V1720" s="262"/>
      <c r="W1720" s="258">
        <f t="shared" si="528"/>
        <v>0</v>
      </c>
      <c r="X1720" s="45" t="s">
        <v>4493</v>
      </c>
      <c r="Y1720" s="43"/>
      <c r="Z1720" s="43"/>
      <c r="AA1720" s="43"/>
      <c r="AB1720" s="43"/>
      <c r="AC1720" s="43"/>
    </row>
    <row r="1721" spans="1:29" ht="12.9" customHeight="1">
      <c r="A1721" s="272">
        <v>45875</v>
      </c>
      <c r="B1721" s="111" t="s">
        <v>32</v>
      </c>
      <c r="C1721" s="111" t="s">
        <v>4466</v>
      </c>
      <c r="D1721" s="111" t="s">
        <v>4439</v>
      </c>
      <c r="E1721" s="111"/>
      <c r="F1721" s="111">
        <v>1</v>
      </c>
      <c r="G1721" s="111"/>
      <c r="H1721" s="111">
        <v>20</v>
      </c>
      <c r="I1721" s="111">
        <v>20</v>
      </c>
      <c r="J1721" s="118"/>
      <c r="K1721" s="33"/>
      <c r="L1721" s="44">
        <f t="shared" ref="L1721:L1743" si="532">SUM(E1721:F1721)</f>
        <v>1</v>
      </c>
      <c r="M1721" s="33" t="str">
        <f t="shared" ref="M1721:M1743" si="533">A1721&amp;$O$1</f>
        <v>45875Container q'ty</v>
      </c>
      <c r="N1721" s="33" t="str">
        <f t="shared" ref="N1721:N1743" si="534">A1721&amp;P1721</f>
        <v xml:space="preserve">45875Pallet </v>
      </c>
      <c r="O1721" s="39">
        <v>20</v>
      </c>
      <c r="P1721" s="33" t="s">
        <v>202</v>
      </c>
      <c r="Q1721" s="168" t="s">
        <v>4442</v>
      </c>
      <c r="R1721" s="169"/>
      <c r="S1721" s="39"/>
      <c r="T1721" s="119" t="s">
        <v>4445</v>
      </c>
      <c r="U1721" s="258"/>
      <c r="V1721" s="262"/>
      <c r="W1721" s="258">
        <f t="shared" si="528"/>
        <v>0</v>
      </c>
      <c r="X1721" s="45"/>
      <c r="Y1721" s="43"/>
      <c r="Z1721" s="43"/>
      <c r="AA1721" s="43"/>
      <c r="AB1721" s="43"/>
      <c r="AC1721" s="43"/>
    </row>
    <row r="1722" spans="1:29" ht="12.9" customHeight="1">
      <c r="A1722" s="272">
        <v>45875</v>
      </c>
      <c r="B1722" s="111" t="s">
        <v>32</v>
      </c>
      <c r="C1722" s="111" t="s">
        <v>4467</v>
      </c>
      <c r="D1722" s="111" t="s">
        <v>4440</v>
      </c>
      <c r="E1722" s="111"/>
      <c r="F1722" s="111">
        <v>1</v>
      </c>
      <c r="G1722" s="111"/>
      <c r="H1722" s="111">
        <v>20</v>
      </c>
      <c r="I1722" s="111">
        <v>20</v>
      </c>
      <c r="J1722" s="118"/>
      <c r="K1722" s="33"/>
      <c r="L1722" s="44">
        <f t="shared" si="532"/>
        <v>1</v>
      </c>
      <c r="M1722" s="33" t="str">
        <f t="shared" si="533"/>
        <v>45875Container q'ty</v>
      </c>
      <c r="N1722" s="33" t="str">
        <f t="shared" si="534"/>
        <v xml:space="preserve">45875Pallet </v>
      </c>
      <c r="O1722" s="39">
        <v>20</v>
      </c>
      <c r="P1722" s="33" t="s">
        <v>202</v>
      </c>
      <c r="Q1722" s="168" t="s">
        <v>4443</v>
      </c>
      <c r="R1722" s="169"/>
      <c r="S1722" s="39"/>
      <c r="T1722" s="119" t="s">
        <v>4445</v>
      </c>
      <c r="U1722" s="258"/>
      <c r="V1722" s="262"/>
      <c r="W1722" s="258">
        <f t="shared" si="528"/>
        <v>0</v>
      </c>
      <c r="X1722" s="45"/>
      <c r="Y1722" s="43"/>
      <c r="Z1722" s="43"/>
      <c r="AA1722" s="43"/>
      <c r="AB1722" s="43"/>
      <c r="AC1722" s="43"/>
    </row>
    <row r="1723" spans="1:29" ht="12.9" customHeight="1">
      <c r="A1723" s="272">
        <v>45875</v>
      </c>
      <c r="B1723" s="111" t="s">
        <v>32</v>
      </c>
      <c r="C1723" s="111" t="s">
        <v>4468</v>
      </c>
      <c r="D1723" s="111" t="s">
        <v>4441</v>
      </c>
      <c r="E1723" s="111"/>
      <c r="F1723" s="111">
        <v>1</v>
      </c>
      <c r="G1723" s="111"/>
      <c r="H1723" s="111">
        <v>20</v>
      </c>
      <c r="I1723" s="111">
        <v>20</v>
      </c>
      <c r="J1723" s="118"/>
      <c r="K1723" s="33"/>
      <c r="L1723" s="44">
        <f t="shared" si="532"/>
        <v>1</v>
      </c>
      <c r="M1723" s="33" t="str">
        <f t="shared" si="533"/>
        <v>45875Container q'ty</v>
      </c>
      <c r="N1723" s="33" t="str">
        <f t="shared" si="534"/>
        <v xml:space="preserve">45875Pallet </v>
      </c>
      <c r="O1723" s="39">
        <v>20</v>
      </c>
      <c r="P1723" s="33" t="s">
        <v>202</v>
      </c>
      <c r="Q1723" s="168" t="s">
        <v>4444</v>
      </c>
      <c r="R1723" s="169"/>
      <c r="S1723" s="39"/>
      <c r="T1723" s="119" t="s">
        <v>4445</v>
      </c>
      <c r="U1723" s="258"/>
      <c r="V1723" s="262"/>
      <c r="W1723" s="258">
        <f t="shared" si="528"/>
        <v>0</v>
      </c>
      <c r="X1723" s="45"/>
      <c r="Y1723" s="43"/>
      <c r="Z1723" s="43"/>
      <c r="AA1723" s="43"/>
      <c r="AB1723" s="43"/>
      <c r="AC1723" s="43"/>
    </row>
    <row r="1724" spans="1:29" ht="12.9" customHeight="1">
      <c r="A1724" s="272">
        <v>45875</v>
      </c>
      <c r="B1724" s="111" t="s">
        <v>4388</v>
      </c>
      <c r="C1724" s="111" t="s">
        <v>4472</v>
      </c>
      <c r="D1724" s="111" t="s">
        <v>4474</v>
      </c>
      <c r="E1724" s="111">
        <v>1</v>
      </c>
      <c r="F1724" s="111"/>
      <c r="G1724" s="111"/>
      <c r="H1724" s="111">
        <f>28+4+2+2+4</f>
        <v>40</v>
      </c>
      <c r="I1724" s="116"/>
      <c r="J1724" s="118">
        <v>40</v>
      </c>
      <c r="K1724" s="33"/>
      <c r="L1724" s="44">
        <f t="shared" si="532"/>
        <v>1</v>
      </c>
      <c r="M1724" s="33" t="str">
        <f t="shared" si="533"/>
        <v>45875Container q'ty</v>
      </c>
      <c r="N1724" s="33" t="str">
        <f t="shared" si="534"/>
        <v xml:space="preserve">45875Pallet </v>
      </c>
      <c r="O1724" s="39">
        <v>40</v>
      </c>
      <c r="P1724" s="33" t="s">
        <v>202</v>
      </c>
      <c r="Q1724" s="168" t="s">
        <v>410</v>
      </c>
      <c r="R1724" s="169"/>
      <c r="S1724" s="39"/>
      <c r="T1724" s="119" t="s">
        <v>4471</v>
      </c>
      <c r="U1724" s="258"/>
      <c r="V1724" s="262"/>
      <c r="W1724" s="258">
        <f t="shared" si="528"/>
        <v>0</v>
      </c>
      <c r="X1724" s="45" t="s">
        <v>4477</v>
      </c>
      <c r="Y1724" s="43"/>
      <c r="Z1724" s="43"/>
      <c r="AA1724" s="43"/>
      <c r="AB1724" s="43"/>
      <c r="AC1724" s="43"/>
    </row>
    <row r="1725" spans="1:29" ht="12.9" customHeight="1">
      <c r="A1725" s="272">
        <v>45875</v>
      </c>
      <c r="B1725" s="111" t="s">
        <v>318</v>
      </c>
      <c r="C1725" s="111" t="s">
        <v>4481</v>
      </c>
      <c r="D1725" s="111" t="s">
        <v>4482</v>
      </c>
      <c r="E1725" s="111"/>
      <c r="F1725" s="111">
        <v>1</v>
      </c>
      <c r="G1725" s="111"/>
      <c r="H1725" s="111">
        <v>8</v>
      </c>
      <c r="I1725" s="116"/>
      <c r="J1725" s="118">
        <v>440</v>
      </c>
      <c r="K1725" s="33"/>
      <c r="L1725" s="44">
        <f t="shared" si="532"/>
        <v>1</v>
      </c>
      <c r="M1725" s="33" t="str">
        <f t="shared" si="533"/>
        <v>45875Container q'ty</v>
      </c>
      <c r="N1725" s="33" t="str">
        <f t="shared" si="534"/>
        <v xml:space="preserve">45875Pallet </v>
      </c>
      <c r="O1725" s="39">
        <v>20</v>
      </c>
      <c r="P1725" s="33" t="s">
        <v>202</v>
      </c>
      <c r="Q1725" s="168" t="s">
        <v>4428</v>
      </c>
      <c r="R1725" s="169"/>
      <c r="S1725" s="39"/>
      <c r="T1725" s="119" t="s">
        <v>4427</v>
      </c>
      <c r="U1725" s="258"/>
      <c r="V1725" s="262"/>
      <c r="W1725" s="258">
        <f t="shared" si="528"/>
        <v>0</v>
      </c>
      <c r="X1725" s="45" t="s">
        <v>4478</v>
      </c>
      <c r="Y1725" s="43"/>
      <c r="Z1725" s="43"/>
      <c r="AA1725" s="43"/>
      <c r="AB1725" s="43"/>
      <c r="AC1725" s="43"/>
    </row>
    <row r="1726" spans="1:29" ht="12.9" customHeight="1">
      <c r="A1726" s="272">
        <v>45875</v>
      </c>
      <c r="B1726" s="111" t="s">
        <v>318</v>
      </c>
      <c r="C1726" s="111" t="s">
        <v>4483</v>
      </c>
      <c r="D1726" s="111">
        <v>8178435</v>
      </c>
      <c r="E1726" s="111"/>
      <c r="F1726" s="111">
        <v>1</v>
      </c>
      <c r="G1726" s="111"/>
      <c r="H1726" s="111">
        <v>8</v>
      </c>
      <c r="I1726" s="116"/>
      <c r="J1726" s="118">
        <v>440</v>
      </c>
      <c r="K1726" s="33"/>
      <c r="L1726" s="44">
        <f t="shared" si="532"/>
        <v>1</v>
      </c>
      <c r="M1726" s="33" t="str">
        <f t="shared" si="533"/>
        <v>45875Container q'ty</v>
      </c>
      <c r="N1726" s="33" t="str">
        <f t="shared" si="534"/>
        <v xml:space="preserve">45875Pallet </v>
      </c>
      <c r="O1726" s="39">
        <v>20</v>
      </c>
      <c r="P1726" s="33" t="s">
        <v>202</v>
      </c>
      <c r="Q1726" s="168" t="s">
        <v>279</v>
      </c>
      <c r="R1726" s="169"/>
      <c r="S1726" s="39"/>
      <c r="T1726" s="119" t="s">
        <v>4479</v>
      </c>
      <c r="U1726" s="258"/>
      <c r="V1726" s="262"/>
      <c r="W1726" s="258">
        <f t="shared" si="528"/>
        <v>0</v>
      </c>
      <c r="X1726" s="45" t="s">
        <v>4480</v>
      </c>
      <c r="Y1726" s="43"/>
      <c r="Z1726" s="43"/>
      <c r="AA1726" s="43"/>
      <c r="AB1726" s="43"/>
      <c r="AC1726" s="43"/>
    </row>
    <row r="1727" spans="1:29" ht="12.9" customHeight="1">
      <c r="A1727" s="272">
        <v>45876</v>
      </c>
      <c r="B1727" s="111" t="s">
        <v>32</v>
      </c>
      <c r="C1727" s="111" t="s">
        <v>4469</v>
      </c>
      <c r="D1727" s="111" t="s">
        <v>4446</v>
      </c>
      <c r="E1727" s="111"/>
      <c r="F1727" s="111">
        <v>1</v>
      </c>
      <c r="G1727" s="111"/>
      <c r="H1727" s="111">
        <v>14</v>
      </c>
      <c r="I1727" s="111">
        <v>14</v>
      </c>
      <c r="J1727" s="118"/>
      <c r="K1727" s="33"/>
      <c r="L1727" s="44">
        <f t="shared" si="532"/>
        <v>1</v>
      </c>
      <c r="M1727" s="33" t="str">
        <f t="shared" si="533"/>
        <v>45876Container q'ty</v>
      </c>
      <c r="N1727" s="33" t="str">
        <f t="shared" si="534"/>
        <v xml:space="preserve">45876Pallet </v>
      </c>
      <c r="O1727" s="39">
        <v>20</v>
      </c>
      <c r="P1727" s="33" t="s">
        <v>202</v>
      </c>
      <c r="Q1727" s="168" t="s">
        <v>4448</v>
      </c>
      <c r="R1727" s="169"/>
      <c r="S1727" s="39"/>
      <c r="T1727" s="119" t="s">
        <v>4445</v>
      </c>
      <c r="U1727" s="258"/>
      <c r="V1727" s="262"/>
      <c r="W1727" s="258">
        <f t="shared" ref="W1727:W1732" si="535">IFERROR(U1727/V1727,0)</f>
        <v>0</v>
      </c>
      <c r="X1727" s="45"/>
      <c r="Y1727" s="43"/>
      <c r="Z1727" s="43"/>
      <c r="AA1727" s="43"/>
      <c r="AB1727" s="43"/>
      <c r="AC1727" s="43"/>
    </row>
    <row r="1728" spans="1:29" ht="12.9" customHeight="1">
      <c r="A1728" s="272">
        <v>45876</v>
      </c>
      <c r="B1728" s="111" t="s">
        <v>32</v>
      </c>
      <c r="C1728" s="111" t="s">
        <v>4469</v>
      </c>
      <c r="D1728" s="111" t="s">
        <v>4446</v>
      </c>
      <c r="E1728" s="111"/>
      <c r="F1728" s="151"/>
      <c r="G1728" s="111"/>
      <c r="H1728" s="111">
        <v>6</v>
      </c>
      <c r="I1728" s="111">
        <v>6</v>
      </c>
      <c r="J1728" s="118"/>
      <c r="K1728" s="33"/>
      <c r="L1728" s="44">
        <f t="shared" si="532"/>
        <v>0</v>
      </c>
      <c r="M1728" s="33" t="str">
        <f t="shared" si="533"/>
        <v>45876Container q'ty</v>
      </c>
      <c r="N1728" s="33" t="str">
        <f t="shared" si="534"/>
        <v xml:space="preserve">45876Pallet </v>
      </c>
      <c r="O1728" s="39"/>
      <c r="P1728" s="33" t="s">
        <v>202</v>
      </c>
      <c r="Q1728" s="168" t="s">
        <v>4449</v>
      </c>
      <c r="R1728" s="169"/>
      <c r="S1728" s="39"/>
      <c r="T1728" s="119" t="s">
        <v>4445</v>
      </c>
      <c r="U1728" s="258"/>
      <c r="V1728" s="262"/>
      <c r="W1728" s="258">
        <f t="shared" si="535"/>
        <v>0</v>
      </c>
      <c r="X1728" s="45"/>
      <c r="Y1728" s="43"/>
      <c r="Z1728" s="43"/>
      <c r="AA1728" s="43"/>
      <c r="AB1728" s="43"/>
      <c r="AC1728" s="43"/>
    </row>
    <row r="1729" spans="1:29" ht="12.9" customHeight="1">
      <c r="A1729" s="272">
        <v>45876</v>
      </c>
      <c r="B1729" s="111" t="s">
        <v>32</v>
      </c>
      <c r="C1729" s="111" t="s">
        <v>4470</v>
      </c>
      <c r="D1729" s="111" t="s">
        <v>4447</v>
      </c>
      <c r="E1729" s="111"/>
      <c r="F1729" s="111">
        <v>1</v>
      </c>
      <c r="G1729" s="111"/>
      <c r="H1729" s="111">
        <v>5</v>
      </c>
      <c r="I1729" s="111">
        <v>5</v>
      </c>
      <c r="J1729" s="118"/>
      <c r="K1729" s="33"/>
      <c r="L1729" s="44">
        <f t="shared" si="532"/>
        <v>1</v>
      </c>
      <c r="M1729" s="33" t="str">
        <f t="shared" si="533"/>
        <v>45876Container q'ty</v>
      </c>
      <c r="N1729" s="33" t="str">
        <f t="shared" si="534"/>
        <v xml:space="preserve">45876Pallet </v>
      </c>
      <c r="O1729" s="39">
        <v>20</v>
      </c>
      <c r="P1729" s="33" t="s">
        <v>202</v>
      </c>
      <c r="Q1729" s="168" t="s">
        <v>4450</v>
      </c>
      <c r="R1729" s="169"/>
      <c r="S1729" s="39"/>
      <c r="T1729" s="119" t="s">
        <v>4445</v>
      </c>
      <c r="U1729" s="258"/>
      <c r="V1729" s="262"/>
      <c r="W1729" s="258">
        <f t="shared" si="535"/>
        <v>0</v>
      </c>
      <c r="X1729" s="45"/>
      <c r="Y1729" s="43"/>
      <c r="Z1729" s="43"/>
      <c r="AA1729" s="43"/>
      <c r="AB1729" s="43"/>
      <c r="AC1729" s="43"/>
    </row>
    <row r="1730" spans="1:29" ht="12.9" customHeight="1">
      <c r="A1730" s="272">
        <v>45876</v>
      </c>
      <c r="B1730" s="111" t="s">
        <v>32</v>
      </c>
      <c r="C1730" s="111" t="s">
        <v>4470</v>
      </c>
      <c r="D1730" s="111" t="s">
        <v>4447</v>
      </c>
      <c r="E1730" s="111"/>
      <c r="F1730" s="151"/>
      <c r="G1730" s="111"/>
      <c r="H1730" s="111">
        <v>3</v>
      </c>
      <c r="I1730" s="111">
        <v>3</v>
      </c>
      <c r="J1730" s="118"/>
      <c r="K1730" s="33"/>
      <c r="L1730" s="44">
        <f t="shared" si="532"/>
        <v>0</v>
      </c>
      <c r="M1730" s="33" t="str">
        <f t="shared" si="533"/>
        <v>45876Container q'ty</v>
      </c>
      <c r="N1730" s="33" t="str">
        <f t="shared" si="534"/>
        <v xml:space="preserve">45876Pallet </v>
      </c>
      <c r="O1730" s="39"/>
      <c r="P1730" s="33" t="s">
        <v>202</v>
      </c>
      <c r="Q1730" s="168" t="s">
        <v>4451</v>
      </c>
      <c r="R1730" s="169"/>
      <c r="S1730" s="39"/>
      <c r="T1730" s="119" t="s">
        <v>4445</v>
      </c>
      <c r="U1730" s="258"/>
      <c r="V1730" s="262"/>
      <c r="W1730" s="258">
        <f t="shared" si="535"/>
        <v>0</v>
      </c>
      <c r="X1730" s="45"/>
      <c r="Y1730" s="43"/>
      <c r="Z1730" s="43"/>
      <c r="AA1730" s="43"/>
      <c r="AB1730" s="43"/>
      <c r="AC1730" s="43"/>
    </row>
    <row r="1731" spans="1:29" ht="12.9" customHeight="1">
      <c r="A1731" s="272">
        <v>45876</v>
      </c>
      <c r="B1731" s="111" t="s">
        <v>32</v>
      </c>
      <c r="C1731" s="111" t="s">
        <v>4470</v>
      </c>
      <c r="D1731" s="111" t="s">
        <v>4447</v>
      </c>
      <c r="E1731" s="111"/>
      <c r="F1731" s="151"/>
      <c r="G1731" s="111"/>
      <c r="H1731" s="111">
        <v>8</v>
      </c>
      <c r="I1731" s="111">
        <v>8</v>
      </c>
      <c r="J1731" s="118"/>
      <c r="K1731" s="33"/>
      <c r="L1731" s="44">
        <f t="shared" si="532"/>
        <v>0</v>
      </c>
      <c r="M1731" s="33" t="str">
        <f t="shared" si="533"/>
        <v>45876Container q'ty</v>
      </c>
      <c r="N1731" s="33" t="str">
        <f t="shared" si="534"/>
        <v xml:space="preserve">45876Pallet </v>
      </c>
      <c r="O1731" s="39"/>
      <c r="P1731" s="33" t="s">
        <v>202</v>
      </c>
      <c r="Q1731" s="168" t="s">
        <v>4452</v>
      </c>
      <c r="R1731" s="169"/>
      <c r="S1731" s="39"/>
      <c r="T1731" s="119" t="s">
        <v>4445</v>
      </c>
      <c r="U1731" s="258"/>
      <c r="V1731" s="262"/>
      <c r="W1731" s="258">
        <f t="shared" si="535"/>
        <v>0</v>
      </c>
      <c r="X1731" s="45"/>
      <c r="Y1731" s="43"/>
      <c r="Z1731" s="43"/>
      <c r="AA1731" s="43"/>
      <c r="AB1731" s="43"/>
      <c r="AC1731" s="43"/>
    </row>
    <row r="1732" spans="1:29" ht="12.9" customHeight="1">
      <c r="A1732" s="272">
        <v>45876</v>
      </c>
      <c r="B1732" s="111" t="s">
        <v>32</v>
      </c>
      <c r="C1732" s="111" t="s">
        <v>4470</v>
      </c>
      <c r="D1732" s="111" t="s">
        <v>4447</v>
      </c>
      <c r="E1732" s="111"/>
      <c r="F1732" s="151"/>
      <c r="G1732" s="111"/>
      <c r="H1732" s="111">
        <v>4</v>
      </c>
      <c r="I1732" s="111">
        <v>4</v>
      </c>
      <c r="J1732" s="118"/>
      <c r="K1732" s="33"/>
      <c r="L1732" s="44">
        <f t="shared" si="532"/>
        <v>0</v>
      </c>
      <c r="M1732" s="33" t="str">
        <f t="shared" si="533"/>
        <v>45876Container q'ty</v>
      </c>
      <c r="N1732" s="33" t="str">
        <f t="shared" si="534"/>
        <v xml:space="preserve">45876Pallet </v>
      </c>
      <c r="O1732" s="39"/>
      <c r="P1732" s="33" t="s">
        <v>202</v>
      </c>
      <c r="Q1732" s="168" t="s">
        <v>4453</v>
      </c>
      <c r="R1732" s="169"/>
      <c r="S1732" s="39"/>
      <c r="T1732" s="119" t="s">
        <v>4445</v>
      </c>
      <c r="U1732" s="258"/>
      <c r="V1732" s="262"/>
      <c r="W1732" s="258">
        <f t="shared" si="535"/>
        <v>0</v>
      </c>
      <c r="X1732" s="45"/>
      <c r="Y1732" s="43"/>
      <c r="Z1732" s="43"/>
      <c r="AA1732" s="43"/>
      <c r="AB1732" s="43"/>
      <c r="AC1732" s="43"/>
    </row>
    <row r="1733" spans="1:29" ht="12.9" customHeight="1">
      <c r="A1733" s="272">
        <v>45876</v>
      </c>
      <c r="B1733" s="111" t="s">
        <v>3501</v>
      </c>
      <c r="C1733" s="111" t="s">
        <v>4463</v>
      </c>
      <c r="D1733" s="111" t="s">
        <v>4464</v>
      </c>
      <c r="E1733" s="111"/>
      <c r="F1733" s="111">
        <v>1</v>
      </c>
      <c r="G1733" s="111"/>
      <c r="H1733" s="111">
        <v>20</v>
      </c>
      <c r="I1733" s="116"/>
      <c r="J1733" s="118">
        <v>20</v>
      </c>
      <c r="K1733" s="33"/>
      <c r="L1733" s="44">
        <f t="shared" si="532"/>
        <v>1</v>
      </c>
      <c r="M1733" s="33" t="str">
        <f t="shared" si="533"/>
        <v>45876Container q'ty</v>
      </c>
      <c r="N1733" s="33" t="str">
        <f t="shared" si="534"/>
        <v xml:space="preserve">45876Pallet </v>
      </c>
      <c r="O1733" s="39">
        <v>20</v>
      </c>
      <c r="P1733" s="33" t="s">
        <v>202</v>
      </c>
      <c r="Q1733" s="168" t="s">
        <v>1848</v>
      </c>
      <c r="R1733" s="169"/>
      <c r="S1733" s="39"/>
      <c r="T1733" s="119" t="s">
        <v>4462</v>
      </c>
      <c r="U1733" s="258"/>
      <c r="V1733" s="262"/>
      <c r="W1733" s="258">
        <f t="shared" ref="W1733:W1739" si="536">IFERROR(U1733/V1733,0)</f>
        <v>0</v>
      </c>
      <c r="X1733" s="45" t="s">
        <v>4490</v>
      </c>
      <c r="Y1733" s="43"/>
      <c r="Z1733" s="43"/>
      <c r="AA1733" s="43"/>
      <c r="AB1733" s="43"/>
      <c r="AC1733" s="43"/>
    </row>
    <row r="1734" spans="1:29" ht="12.9" customHeight="1">
      <c r="A1734" s="272">
        <v>45876</v>
      </c>
      <c r="B1734" s="111" t="s">
        <v>383</v>
      </c>
      <c r="C1734" s="111" t="s">
        <v>4496</v>
      </c>
      <c r="D1734" s="275" t="s">
        <v>4497</v>
      </c>
      <c r="E1734" s="111"/>
      <c r="F1734" s="111">
        <v>1</v>
      </c>
      <c r="G1734" s="111"/>
      <c r="H1734" s="111">
        <v>11</v>
      </c>
      <c r="I1734" s="117">
        <v>900</v>
      </c>
      <c r="J1734" s="118"/>
      <c r="K1734" s="33"/>
      <c r="L1734" s="44">
        <f t="shared" si="532"/>
        <v>1</v>
      </c>
      <c r="M1734" s="33" t="str">
        <f t="shared" si="533"/>
        <v>45876Container q'ty</v>
      </c>
      <c r="N1734" s="33" t="str">
        <f t="shared" si="534"/>
        <v>45876bulk</v>
      </c>
      <c r="O1734" s="39">
        <v>240</v>
      </c>
      <c r="P1734" s="235" t="s">
        <v>201</v>
      </c>
      <c r="Q1734" s="168" t="s">
        <v>384</v>
      </c>
      <c r="R1734" s="169"/>
      <c r="S1734" s="39"/>
      <c r="T1734" s="119" t="s">
        <v>4495</v>
      </c>
      <c r="U1734" s="258">
        <v>23183</v>
      </c>
      <c r="V1734" s="262">
        <v>1850</v>
      </c>
      <c r="W1734" s="258">
        <f t="shared" si="536"/>
        <v>12.531351351351351</v>
      </c>
      <c r="X1734" s="45"/>
      <c r="Y1734" s="43"/>
      <c r="Z1734" s="43"/>
      <c r="AA1734" s="43"/>
      <c r="AB1734" s="43"/>
      <c r="AC1734" s="43"/>
    </row>
    <row r="1735" spans="1:29" ht="12.9" customHeight="1">
      <c r="A1735" s="272">
        <v>45876</v>
      </c>
      <c r="B1735" s="111" t="s">
        <v>383</v>
      </c>
      <c r="C1735" s="111" t="s">
        <v>4496</v>
      </c>
      <c r="D1735" s="275" t="s">
        <v>4497</v>
      </c>
      <c r="E1735" s="111"/>
      <c r="F1735" s="151"/>
      <c r="G1735" s="111"/>
      <c r="H1735" s="111">
        <v>5</v>
      </c>
      <c r="I1735" s="117">
        <v>400</v>
      </c>
      <c r="J1735" s="118"/>
      <c r="K1735" s="33"/>
      <c r="L1735" s="44">
        <f t="shared" si="532"/>
        <v>0</v>
      </c>
      <c r="M1735" s="33" t="str">
        <f t="shared" si="533"/>
        <v>45876Container q'ty</v>
      </c>
      <c r="N1735" s="33" t="str">
        <f t="shared" si="534"/>
        <v>45876bulk</v>
      </c>
      <c r="O1735" s="39">
        <v>240</v>
      </c>
      <c r="P1735" s="235" t="s">
        <v>201</v>
      </c>
      <c r="Q1735" s="168" t="s">
        <v>2198</v>
      </c>
      <c r="R1735" s="169"/>
      <c r="S1735" s="39"/>
      <c r="T1735" s="119" t="s">
        <v>4495</v>
      </c>
      <c r="U1735" s="258"/>
      <c r="V1735" s="262"/>
      <c r="W1735" s="258">
        <f t="shared" si="536"/>
        <v>0</v>
      </c>
      <c r="X1735" s="45"/>
      <c r="Y1735" s="43"/>
      <c r="Z1735" s="43"/>
      <c r="AA1735" s="43"/>
      <c r="AB1735" s="43"/>
      <c r="AC1735" s="43"/>
    </row>
    <row r="1736" spans="1:29" ht="12.9" customHeight="1">
      <c r="A1736" s="272">
        <v>45876</v>
      </c>
      <c r="B1736" s="111" t="s">
        <v>383</v>
      </c>
      <c r="C1736" s="111" t="s">
        <v>4496</v>
      </c>
      <c r="D1736" s="275" t="s">
        <v>4497</v>
      </c>
      <c r="E1736" s="111"/>
      <c r="F1736" s="151"/>
      <c r="G1736" s="111"/>
      <c r="H1736" s="111">
        <v>3</v>
      </c>
      <c r="I1736" s="117">
        <v>200</v>
      </c>
      <c r="J1736" s="118"/>
      <c r="K1736" s="33"/>
      <c r="L1736" s="44">
        <f t="shared" si="532"/>
        <v>0</v>
      </c>
      <c r="M1736" s="33" t="str">
        <f t="shared" si="533"/>
        <v>45876Container q'ty</v>
      </c>
      <c r="N1736" s="33" t="str">
        <f t="shared" si="534"/>
        <v>45876bulk</v>
      </c>
      <c r="O1736" s="39">
        <v>240</v>
      </c>
      <c r="P1736" s="235" t="s">
        <v>201</v>
      </c>
      <c r="Q1736" s="168" t="s">
        <v>4494</v>
      </c>
      <c r="R1736" s="169"/>
      <c r="S1736" s="39"/>
      <c r="T1736" s="119" t="s">
        <v>4495</v>
      </c>
      <c r="U1736" s="258"/>
      <c r="V1736" s="262"/>
      <c r="W1736" s="258">
        <f t="shared" si="536"/>
        <v>0</v>
      </c>
      <c r="X1736" s="45"/>
      <c r="Y1736" s="43"/>
      <c r="Z1736" s="43"/>
      <c r="AA1736" s="43"/>
      <c r="AB1736" s="43"/>
      <c r="AC1736" s="43"/>
    </row>
    <row r="1737" spans="1:29" ht="12.9" customHeight="1">
      <c r="A1737" s="272">
        <v>45876</v>
      </c>
      <c r="B1737" s="111" t="s">
        <v>383</v>
      </c>
      <c r="C1737" s="111" t="s">
        <v>4496</v>
      </c>
      <c r="D1737" s="275" t="s">
        <v>4497</v>
      </c>
      <c r="E1737" s="111"/>
      <c r="F1737" s="151"/>
      <c r="G1737" s="111"/>
      <c r="H1737" s="111">
        <v>3</v>
      </c>
      <c r="I1737" s="117">
        <v>200</v>
      </c>
      <c r="J1737" s="118"/>
      <c r="K1737" s="33"/>
      <c r="L1737" s="44">
        <f t="shared" si="532"/>
        <v>0</v>
      </c>
      <c r="M1737" s="33" t="str">
        <f t="shared" si="533"/>
        <v>45876Container q'ty</v>
      </c>
      <c r="N1737" s="33" t="str">
        <f t="shared" si="534"/>
        <v>45876bulk</v>
      </c>
      <c r="O1737" s="39">
        <v>240</v>
      </c>
      <c r="P1737" s="235" t="s">
        <v>201</v>
      </c>
      <c r="Q1737" s="168" t="s">
        <v>1368</v>
      </c>
      <c r="R1737" s="169"/>
      <c r="S1737" s="39"/>
      <c r="T1737" s="119" t="s">
        <v>4495</v>
      </c>
      <c r="U1737" s="258"/>
      <c r="V1737" s="262"/>
      <c r="W1737" s="258">
        <f t="shared" si="536"/>
        <v>0</v>
      </c>
      <c r="X1737" s="45"/>
      <c r="Y1737" s="43"/>
      <c r="Z1737" s="43"/>
      <c r="AA1737" s="43"/>
      <c r="AB1737" s="43"/>
      <c r="AC1737" s="43"/>
    </row>
    <row r="1738" spans="1:29" ht="12.9" customHeight="1">
      <c r="A1738" s="272">
        <v>45876</v>
      </c>
      <c r="B1738" s="111" t="s">
        <v>383</v>
      </c>
      <c r="C1738" s="111" t="s">
        <v>4496</v>
      </c>
      <c r="D1738" s="275" t="s">
        <v>4497</v>
      </c>
      <c r="E1738" s="111"/>
      <c r="F1738" s="151"/>
      <c r="G1738" s="111"/>
      <c r="H1738" s="111">
        <v>0</v>
      </c>
      <c r="I1738" s="117">
        <v>150</v>
      </c>
      <c r="J1738" s="118"/>
      <c r="K1738" s="33"/>
      <c r="L1738" s="44">
        <f t="shared" si="532"/>
        <v>0</v>
      </c>
      <c r="M1738" s="33" t="str">
        <f t="shared" si="533"/>
        <v>45876Container q'ty</v>
      </c>
      <c r="N1738" s="33" t="str">
        <f t="shared" si="534"/>
        <v>45876bulk</v>
      </c>
      <c r="O1738" s="39">
        <v>240</v>
      </c>
      <c r="P1738" s="235" t="s">
        <v>201</v>
      </c>
      <c r="Q1738" s="168" t="s">
        <v>2093</v>
      </c>
      <c r="R1738" s="169"/>
      <c r="S1738" s="39"/>
      <c r="T1738" s="119" t="s">
        <v>4495</v>
      </c>
      <c r="U1738" s="258"/>
      <c r="V1738" s="262"/>
      <c r="W1738" s="258">
        <f t="shared" si="536"/>
        <v>0</v>
      </c>
      <c r="X1738" s="45"/>
      <c r="Y1738" s="43"/>
      <c r="Z1738" s="43"/>
      <c r="AA1738" s="43"/>
      <c r="AB1738" s="43"/>
      <c r="AC1738" s="43"/>
    </row>
    <row r="1739" spans="1:29" ht="12.9" customHeight="1">
      <c r="A1739" s="272">
        <v>45876</v>
      </c>
      <c r="B1739" s="111" t="s">
        <v>662</v>
      </c>
      <c r="C1739" s="111" t="s">
        <v>4498</v>
      </c>
      <c r="D1739" s="111" t="s">
        <v>4499</v>
      </c>
      <c r="E1739" s="111"/>
      <c r="F1739" s="111">
        <v>1</v>
      </c>
      <c r="G1739" s="111"/>
      <c r="H1739" s="111">
        <v>25</v>
      </c>
      <c r="I1739" s="116">
        <v>1000</v>
      </c>
      <c r="J1739" s="118"/>
      <c r="K1739" s="33"/>
      <c r="L1739" s="44">
        <f t="shared" si="532"/>
        <v>1</v>
      </c>
      <c r="M1739" s="33" t="str">
        <f t="shared" si="533"/>
        <v>45876Container q'ty</v>
      </c>
      <c r="N1739" s="33" t="str">
        <f t="shared" si="534"/>
        <v>45876bulk</v>
      </c>
      <c r="O1739" s="39">
        <v>180</v>
      </c>
      <c r="P1739" s="235" t="s">
        <v>201</v>
      </c>
      <c r="Q1739" s="168" t="s">
        <v>666</v>
      </c>
      <c r="R1739" s="169"/>
      <c r="S1739" s="39"/>
      <c r="T1739" s="119" t="s">
        <v>4392</v>
      </c>
      <c r="U1739" s="258">
        <v>20100</v>
      </c>
      <c r="V1739" s="262">
        <v>1000</v>
      </c>
      <c r="W1739" s="258">
        <f t="shared" si="536"/>
        <v>20.100000000000001</v>
      </c>
      <c r="X1739" s="45" t="s">
        <v>4393</v>
      </c>
      <c r="Y1739" s="43" t="s">
        <v>4500</v>
      </c>
      <c r="Z1739" s="43"/>
      <c r="AA1739" s="43"/>
      <c r="AB1739" s="43"/>
      <c r="AC1739" s="43"/>
    </row>
    <row r="1740" spans="1:29" ht="12.9" customHeight="1">
      <c r="A1740" s="272">
        <v>45876</v>
      </c>
      <c r="B1740" s="111" t="s">
        <v>220</v>
      </c>
      <c r="C1740" s="111" t="s">
        <v>4512</v>
      </c>
      <c r="D1740" s="190" t="s">
        <v>4513</v>
      </c>
      <c r="E1740" s="111"/>
      <c r="F1740" s="111">
        <v>1</v>
      </c>
      <c r="G1740" s="111"/>
      <c r="H1740" s="111">
        <v>0</v>
      </c>
      <c r="I1740" s="111"/>
      <c r="J1740" s="118">
        <v>413</v>
      </c>
      <c r="K1740" s="33"/>
      <c r="L1740" s="44">
        <f t="shared" si="532"/>
        <v>1</v>
      </c>
      <c r="M1740" s="33" t="str">
        <f t="shared" si="533"/>
        <v>45876Container q'ty</v>
      </c>
      <c r="N1740" s="33" t="str">
        <f t="shared" si="534"/>
        <v>45876bulk</v>
      </c>
      <c r="O1740" s="39">
        <v>40</v>
      </c>
      <c r="P1740" s="235" t="s">
        <v>201</v>
      </c>
      <c r="Q1740" s="168" t="s">
        <v>221</v>
      </c>
      <c r="R1740" s="169"/>
      <c r="S1740" s="39"/>
      <c r="T1740" s="119" t="s">
        <v>4511</v>
      </c>
      <c r="U1740" s="258">
        <v>3690</v>
      </c>
      <c r="V1740" s="262">
        <v>413</v>
      </c>
      <c r="W1740" s="258">
        <f>IFERROR(U1740/V1740,0)</f>
        <v>8.9346246973365613</v>
      </c>
      <c r="X1740" s="45"/>
      <c r="Y1740" s="43"/>
      <c r="Z1740" s="43"/>
      <c r="AA1740" s="43"/>
      <c r="AB1740" s="43"/>
      <c r="AC1740" s="43"/>
    </row>
    <row r="1741" spans="1:29" ht="12.9" customHeight="1">
      <c r="A1741" s="272">
        <v>45876</v>
      </c>
      <c r="B1741" s="111" t="s">
        <v>220</v>
      </c>
      <c r="C1741" s="111" t="s">
        <v>4512</v>
      </c>
      <c r="D1741" s="190" t="s">
        <v>4513</v>
      </c>
      <c r="E1741" s="111"/>
      <c r="F1741" s="151"/>
      <c r="G1741" s="111"/>
      <c r="H1741" s="111">
        <v>0</v>
      </c>
      <c r="I1741" s="111"/>
      <c r="J1741" s="118">
        <v>2</v>
      </c>
      <c r="K1741" s="33"/>
      <c r="L1741" s="44">
        <f t="shared" si="532"/>
        <v>0</v>
      </c>
      <c r="M1741" s="33" t="str">
        <f t="shared" si="533"/>
        <v>45876Container q'ty</v>
      </c>
      <c r="N1741" s="33" t="str">
        <f t="shared" si="534"/>
        <v>45876bulk</v>
      </c>
      <c r="O1741" s="39">
        <v>40</v>
      </c>
      <c r="P1741" s="235" t="s">
        <v>201</v>
      </c>
      <c r="Q1741" s="168" t="s">
        <v>221</v>
      </c>
      <c r="R1741" s="169"/>
      <c r="S1741" s="39"/>
      <c r="T1741" s="119" t="s">
        <v>4514</v>
      </c>
      <c r="U1741" s="258">
        <v>7</v>
      </c>
      <c r="V1741" s="262">
        <v>2</v>
      </c>
      <c r="W1741" s="258">
        <f>IFERROR(U1741/V1741,0)</f>
        <v>3.5</v>
      </c>
      <c r="X1741" s="45"/>
      <c r="Y1741" s="43"/>
      <c r="Z1741" s="43"/>
      <c r="AA1741" s="43"/>
      <c r="AB1741" s="43"/>
      <c r="AC1741" s="43"/>
    </row>
    <row r="1742" spans="1:29" ht="12.9" customHeight="1">
      <c r="A1742" s="272">
        <v>45876</v>
      </c>
      <c r="B1742" s="111" t="s">
        <v>242</v>
      </c>
      <c r="C1742" s="111" t="s">
        <v>402</v>
      </c>
      <c r="D1742" s="111"/>
      <c r="E1742" s="111"/>
      <c r="F1742" s="111"/>
      <c r="G1742" s="111">
        <v>1</v>
      </c>
      <c r="H1742" s="111">
        <v>3</v>
      </c>
      <c r="I1742" s="184"/>
      <c r="J1742" s="118">
        <v>3</v>
      </c>
      <c r="K1742" s="33"/>
      <c r="L1742" s="44">
        <f t="shared" si="532"/>
        <v>0</v>
      </c>
      <c r="M1742" s="33" t="str">
        <f t="shared" si="533"/>
        <v>45876Container q'ty</v>
      </c>
      <c r="N1742" s="33" t="str">
        <f t="shared" si="534"/>
        <v xml:space="preserve">45876Pallet </v>
      </c>
      <c r="O1742" s="39">
        <v>5</v>
      </c>
      <c r="P1742" s="33" t="s">
        <v>202</v>
      </c>
      <c r="Q1742" s="168" t="s">
        <v>406</v>
      </c>
      <c r="R1742" s="169"/>
      <c r="S1742" s="39"/>
      <c r="T1742" s="119" t="s">
        <v>4509</v>
      </c>
      <c r="U1742" s="258"/>
      <c r="V1742" s="262"/>
      <c r="W1742" s="258">
        <f>IFERROR(U1742/V1742,0)</f>
        <v>0</v>
      </c>
      <c r="X1742" s="45" t="s">
        <v>4510</v>
      </c>
      <c r="Y1742" s="43"/>
      <c r="Z1742" s="43"/>
      <c r="AA1742" s="43"/>
      <c r="AB1742" s="43"/>
      <c r="AC1742" s="43"/>
    </row>
    <row r="1743" spans="1:29" ht="12.9" customHeight="1">
      <c r="A1743" s="272">
        <v>45877</v>
      </c>
      <c r="B1743" s="111" t="s">
        <v>195</v>
      </c>
      <c r="C1743" s="111" t="s">
        <v>4516</v>
      </c>
      <c r="D1743" s="111" t="s">
        <v>4454</v>
      </c>
      <c r="E1743" s="111"/>
      <c r="F1743" s="111">
        <v>1</v>
      </c>
      <c r="G1743" s="111"/>
      <c r="H1743" s="111">
        <v>10</v>
      </c>
      <c r="I1743" s="116">
        <v>10</v>
      </c>
      <c r="J1743" s="118"/>
      <c r="K1743" s="33"/>
      <c r="L1743" s="44">
        <f t="shared" si="532"/>
        <v>1</v>
      </c>
      <c r="M1743" s="33" t="str">
        <f t="shared" si="533"/>
        <v>45877Container q'ty</v>
      </c>
      <c r="N1743" s="33" t="str">
        <f t="shared" si="534"/>
        <v xml:space="preserve">45877Pallet </v>
      </c>
      <c r="O1743" s="39">
        <v>20</v>
      </c>
      <c r="P1743" s="33" t="s">
        <v>202</v>
      </c>
      <c r="Q1743" s="168" t="s">
        <v>4456</v>
      </c>
      <c r="R1743" s="169"/>
      <c r="S1743" s="39"/>
      <c r="T1743" s="119" t="s">
        <v>4515</v>
      </c>
      <c r="U1743" s="258"/>
      <c r="V1743" s="262"/>
      <c r="W1743" s="258">
        <f>IFERROR(U1743/V1743,0)</f>
        <v>0</v>
      </c>
      <c r="X1743" s="45"/>
      <c r="Y1743" s="43"/>
      <c r="Z1743" s="43"/>
      <c r="AA1743" s="43"/>
      <c r="AB1743" s="43"/>
      <c r="AC1743" s="43"/>
    </row>
    <row r="1744" spans="1:29" ht="12.9" customHeight="1">
      <c r="A1744" s="272">
        <v>45880</v>
      </c>
      <c r="B1744" s="111" t="s">
        <v>32</v>
      </c>
      <c r="C1744" s="111" t="s">
        <v>4563</v>
      </c>
      <c r="D1744" s="111" t="s">
        <v>4517</v>
      </c>
      <c r="E1744" s="111">
        <v>1</v>
      </c>
      <c r="F1744" s="111"/>
      <c r="G1744" s="111"/>
      <c r="H1744" s="111">
        <v>10</v>
      </c>
      <c r="I1744" s="116">
        <v>10</v>
      </c>
      <c r="J1744" s="118"/>
      <c r="K1744" s="33"/>
      <c r="L1744" s="44">
        <f t="shared" ref="L1744:L1823" si="537">SUM(E1744:F1744)</f>
        <v>1</v>
      </c>
      <c r="M1744" s="33" t="str">
        <f t="shared" ref="M1744:M1823" si="538">A1744&amp;$O$1</f>
        <v>45880Container q'ty</v>
      </c>
      <c r="N1744" s="33" t="str">
        <f t="shared" ref="N1744:N1823" si="539">A1744&amp;P1744</f>
        <v xml:space="preserve">45880Pallet </v>
      </c>
      <c r="O1744" s="39">
        <v>40</v>
      </c>
      <c r="P1744" s="33" t="s">
        <v>202</v>
      </c>
      <c r="Q1744" s="168" t="s">
        <v>4520</v>
      </c>
      <c r="R1744" s="169"/>
      <c r="S1744" s="39"/>
      <c r="T1744" s="119" t="s">
        <v>4519</v>
      </c>
      <c r="U1744" s="258"/>
      <c r="V1744" s="262"/>
      <c r="W1744" s="258">
        <f t="shared" ref="W1744:W1823" si="540">IFERROR(U1744/V1744,0)</f>
        <v>0</v>
      </c>
      <c r="X1744" s="45"/>
      <c r="Y1744" s="43"/>
      <c r="Z1744" s="43"/>
      <c r="AA1744" s="43"/>
      <c r="AB1744" s="43"/>
      <c r="AC1744" s="43"/>
    </row>
    <row r="1745" spans="1:29" ht="12.9" customHeight="1">
      <c r="A1745" s="272">
        <v>45880</v>
      </c>
      <c r="B1745" s="111" t="s">
        <v>32</v>
      </c>
      <c r="C1745" s="111" t="s">
        <v>4563</v>
      </c>
      <c r="D1745" s="111" t="s">
        <v>4518</v>
      </c>
      <c r="E1745" s="151"/>
      <c r="F1745" s="111"/>
      <c r="G1745" s="111"/>
      <c r="H1745" s="111">
        <v>10</v>
      </c>
      <c r="I1745" s="116">
        <v>10</v>
      </c>
      <c r="J1745" s="118"/>
      <c r="K1745" s="33"/>
      <c r="L1745" s="44">
        <f t="shared" si="537"/>
        <v>0</v>
      </c>
      <c r="M1745" s="33" t="str">
        <f t="shared" si="538"/>
        <v>45880Container q'ty</v>
      </c>
      <c r="N1745" s="33" t="str">
        <f t="shared" si="539"/>
        <v xml:space="preserve">45880Pallet </v>
      </c>
      <c r="O1745" s="39"/>
      <c r="P1745" s="33" t="s">
        <v>202</v>
      </c>
      <c r="Q1745" s="168" t="s">
        <v>4521</v>
      </c>
      <c r="R1745" s="169"/>
      <c r="S1745" s="39"/>
      <c r="T1745" s="119" t="s">
        <v>4519</v>
      </c>
      <c r="U1745" s="258"/>
      <c r="V1745" s="262"/>
      <c r="W1745" s="258">
        <f t="shared" si="540"/>
        <v>0</v>
      </c>
      <c r="X1745" s="45"/>
      <c r="Y1745" s="43"/>
      <c r="Z1745" s="43"/>
      <c r="AA1745" s="43"/>
      <c r="AB1745" s="43"/>
      <c r="AC1745" s="43"/>
    </row>
    <row r="1746" spans="1:29" ht="12.9" customHeight="1">
      <c r="A1746" s="272">
        <v>45880</v>
      </c>
      <c r="B1746" s="111" t="s">
        <v>3493</v>
      </c>
      <c r="C1746" s="111" t="s">
        <v>4507</v>
      </c>
      <c r="D1746" s="111" t="s">
        <v>4508</v>
      </c>
      <c r="E1746" s="111">
        <v>1</v>
      </c>
      <c r="F1746" s="111"/>
      <c r="G1746" s="111"/>
      <c r="H1746" s="111">
        <v>20</v>
      </c>
      <c r="I1746" s="116"/>
      <c r="J1746" s="118">
        <f>2340*20</f>
        <v>46800</v>
      </c>
      <c r="K1746" s="33"/>
      <c r="L1746" s="44">
        <f>SUM(E1746:F1746)</f>
        <v>1</v>
      </c>
      <c r="M1746" s="33" t="str">
        <f>A1746&amp;$O$1</f>
        <v>45880Container q'ty</v>
      </c>
      <c r="N1746" s="33" t="str">
        <f>A1746&amp;P1746</f>
        <v xml:space="preserve">45880Pallet </v>
      </c>
      <c r="O1746" s="39">
        <v>40</v>
      </c>
      <c r="P1746" s="33" t="s">
        <v>202</v>
      </c>
      <c r="Q1746" s="168" t="s">
        <v>944</v>
      </c>
      <c r="R1746" s="169"/>
      <c r="S1746" s="39"/>
      <c r="T1746" s="119" t="s">
        <v>4506</v>
      </c>
      <c r="U1746" s="258"/>
      <c r="V1746" s="262"/>
      <c r="W1746" s="258">
        <f>IFERROR(U1746/V1746,0)</f>
        <v>0</v>
      </c>
      <c r="X1746" s="45"/>
      <c r="Y1746" s="43"/>
      <c r="Z1746" s="43"/>
      <c r="AA1746" s="43"/>
      <c r="AB1746" s="43"/>
      <c r="AC1746" s="43"/>
    </row>
    <row r="1747" spans="1:29" ht="12.9" customHeight="1">
      <c r="A1747" s="272">
        <v>45880</v>
      </c>
      <c r="B1747" s="111" t="s">
        <v>3493</v>
      </c>
      <c r="C1747" s="111" t="s">
        <v>4507</v>
      </c>
      <c r="D1747" s="111" t="s">
        <v>4508</v>
      </c>
      <c r="E1747" s="151"/>
      <c r="F1747" s="111"/>
      <c r="G1747" s="111"/>
      <c r="H1747" s="111">
        <v>20</v>
      </c>
      <c r="I1747" s="116"/>
      <c r="J1747" s="118">
        <f>2940*20</f>
        <v>58800</v>
      </c>
      <c r="K1747" s="33"/>
      <c r="L1747" s="44">
        <f>SUM(E1747:F1747)</f>
        <v>0</v>
      </c>
      <c r="M1747" s="33" t="str">
        <f>A1747&amp;$O$1</f>
        <v>45880Container q'ty</v>
      </c>
      <c r="N1747" s="33" t="str">
        <f>A1747&amp;P1747</f>
        <v xml:space="preserve">45880Pallet </v>
      </c>
      <c r="O1747" s="39"/>
      <c r="P1747" s="33" t="s">
        <v>202</v>
      </c>
      <c r="Q1747" s="168" t="s">
        <v>945</v>
      </c>
      <c r="R1747" s="169"/>
      <c r="S1747" s="39"/>
      <c r="T1747" s="119" t="s">
        <v>4506</v>
      </c>
      <c r="U1747" s="258"/>
      <c r="V1747" s="262"/>
      <c r="W1747" s="258">
        <f>IFERROR(U1747/V1747,0)</f>
        <v>0</v>
      </c>
      <c r="X1747" s="45"/>
      <c r="Y1747" s="43"/>
      <c r="Z1747" s="43"/>
      <c r="AA1747" s="43"/>
      <c r="AB1747" s="43"/>
      <c r="AC1747" s="43"/>
    </row>
    <row r="1748" spans="1:29" ht="12.9" customHeight="1">
      <c r="A1748" s="272">
        <v>45880</v>
      </c>
      <c r="B1748" s="111" t="s">
        <v>3493</v>
      </c>
      <c r="C1748" s="111" t="s">
        <v>4502</v>
      </c>
      <c r="D1748" s="111" t="s">
        <v>4503</v>
      </c>
      <c r="E1748" s="111">
        <v>1</v>
      </c>
      <c r="F1748" s="111"/>
      <c r="G1748" s="111"/>
      <c r="H1748" s="111">
        <v>18</v>
      </c>
      <c r="I1748" s="116">
        <v>18</v>
      </c>
      <c r="J1748" s="118"/>
      <c r="K1748" s="33"/>
      <c r="L1748" s="44">
        <f>SUM(E1748:F1748)</f>
        <v>1</v>
      </c>
      <c r="M1748" s="33" t="str">
        <f>A1748&amp;$O$1</f>
        <v>45880Container q'ty</v>
      </c>
      <c r="N1748" s="33" t="str">
        <f>A1748&amp;P1748</f>
        <v xml:space="preserve">45880Pallet </v>
      </c>
      <c r="O1748" s="39">
        <v>40</v>
      </c>
      <c r="P1748" s="33" t="s">
        <v>202</v>
      </c>
      <c r="Q1748" s="168" t="s">
        <v>439</v>
      </c>
      <c r="R1748" s="169"/>
      <c r="S1748" s="39"/>
      <c r="T1748" s="119" t="s">
        <v>4501</v>
      </c>
      <c r="U1748" s="258"/>
      <c r="V1748" s="262"/>
      <c r="W1748" s="258">
        <f>IFERROR(U1748/V1748,0)</f>
        <v>0</v>
      </c>
      <c r="X1748" s="45"/>
      <c r="Y1748" s="43"/>
      <c r="Z1748" s="43"/>
      <c r="AA1748" s="43"/>
      <c r="AB1748" s="43"/>
      <c r="AC1748" s="43"/>
    </row>
    <row r="1749" spans="1:29" ht="12.9" customHeight="1">
      <c r="A1749" s="272">
        <v>45880</v>
      </c>
      <c r="B1749" s="111" t="s">
        <v>151</v>
      </c>
      <c r="C1749" s="111" t="s">
        <v>402</v>
      </c>
      <c r="D1749" s="111"/>
      <c r="E1749" s="111"/>
      <c r="F1749" s="111"/>
      <c r="G1749" s="111">
        <v>1</v>
      </c>
      <c r="H1749" s="111">
        <v>3</v>
      </c>
      <c r="I1749" s="116">
        <v>120</v>
      </c>
      <c r="J1749" s="118"/>
      <c r="K1749" s="33"/>
      <c r="L1749" s="44">
        <f>SUM(E1749:F1749)</f>
        <v>0</v>
      </c>
      <c r="M1749" s="33" t="str">
        <f>A1749&amp;$O$1</f>
        <v>45880Container q'ty</v>
      </c>
      <c r="N1749" s="33" t="str">
        <f>A1749&amp;P1749</f>
        <v xml:space="preserve">45880Pallet </v>
      </c>
      <c r="O1749" s="39"/>
      <c r="P1749" s="33" t="s">
        <v>202</v>
      </c>
      <c r="Q1749" s="168" t="s">
        <v>813</v>
      </c>
      <c r="R1749" s="169"/>
      <c r="S1749" s="39"/>
      <c r="T1749" s="119" t="s">
        <v>4570</v>
      </c>
      <c r="U1749" s="258"/>
      <c r="V1749" s="262"/>
      <c r="W1749" s="258">
        <f>IFERROR(U1749/V1749,0)</f>
        <v>0</v>
      </c>
      <c r="X1749" s="45" t="s">
        <v>4571</v>
      </c>
      <c r="Y1749" s="43"/>
      <c r="Z1749" s="43"/>
      <c r="AA1749" s="43"/>
      <c r="AB1749" s="43"/>
      <c r="AC1749" s="43"/>
    </row>
    <row r="1750" spans="1:29" ht="12.9" customHeight="1">
      <c r="A1750" s="272">
        <v>45881</v>
      </c>
      <c r="B1750" s="111" t="s">
        <v>32</v>
      </c>
      <c r="C1750" s="111" t="s">
        <v>4551</v>
      </c>
      <c r="D1750" s="111" t="s">
        <v>4522</v>
      </c>
      <c r="E1750" s="111"/>
      <c r="F1750" s="111">
        <v>1</v>
      </c>
      <c r="G1750" s="111"/>
      <c r="H1750" s="111">
        <v>20</v>
      </c>
      <c r="I1750" s="111">
        <v>20</v>
      </c>
      <c r="J1750" s="118"/>
      <c r="K1750" s="33"/>
      <c r="L1750" s="44">
        <f t="shared" si="537"/>
        <v>1</v>
      </c>
      <c r="M1750" s="33" t="str">
        <f t="shared" si="538"/>
        <v>45881Container q'ty</v>
      </c>
      <c r="N1750" s="33" t="str">
        <f t="shared" si="539"/>
        <v xml:space="preserve">45881Pallet </v>
      </c>
      <c r="O1750" s="300">
        <v>20</v>
      </c>
      <c r="P1750" s="33" t="s">
        <v>202</v>
      </c>
      <c r="Q1750" s="168" t="s">
        <v>4527</v>
      </c>
      <c r="R1750" s="169"/>
      <c r="S1750" s="39"/>
      <c r="T1750" s="119" t="s">
        <v>4531</v>
      </c>
      <c r="U1750" s="258"/>
      <c r="V1750" s="262"/>
      <c r="W1750" s="258">
        <f t="shared" si="540"/>
        <v>0</v>
      </c>
      <c r="X1750" s="45"/>
      <c r="Y1750" s="43"/>
      <c r="Z1750" s="43"/>
      <c r="AA1750" s="43"/>
      <c r="AB1750" s="43"/>
      <c r="AC1750" s="43"/>
    </row>
    <row r="1751" spans="1:29" ht="12.9" customHeight="1">
      <c r="A1751" s="272">
        <v>45881</v>
      </c>
      <c r="B1751" s="111" t="s">
        <v>32</v>
      </c>
      <c r="C1751" s="111" t="s">
        <v>4552</v>
      </c>
      <c r="D1751" s="111" t="s">
        <v>4523</v>
      </c>
      <c r="E1751" s="111"/>
      <c r="F1751" s="111">
        <v>1</v>
      </c>
      <c r="G1751" s="111"/>
      <c r="H1751" s="111">
        <v>20</v>
      </c>
      <c r="I1751" s="111">
        <v>20</v>
      </c>
      <c r="J1751" s="118"/>
      <c r="K1751" s="33"/>
      <c r="L1751" s="44">
        <f t="shared" si="537"/>
        <v>1</v>
      </c>
      <c r="M1751" s="33" t="str">
        <f t="shared" si="538"/>
        <v>45881Container q'ty</v>
      </c>
      <c r="N1751" s="33" t="str">
        <f t="shared" si="539"/>
        <v xml:space="preserve">45881Pallet </v>
      </c>
      <c r="O1751" s="39">
        <v>20</v>
      </c>
      <c r="P1751" s="33" t="s">
        <v>202</v>
      </c>
      <c r="Q1751" s="168" t="s">
        <v>4528</v>
      </c>
      <c r="R1751" s="169"/>
      <c r="S1751" s="39"/>
      <c r="T1751" s="119" t="s">
        <v>4531</v>
      </c>
      <c r="U1751" s="258"/>
      <c r="V1751" s="262"/>
      <c r="W1751" s="258">
        <f t="shared" si="540"/>
        <v>0</v>
      </c>
      <c r="X1751" s="45"/>
      <c r="Y1751" s="43"/>
      <c r="Z1751" s="43"/>
      <c r="AA1751" s="43"/>
      <c r="AB1751" s="43"/>
      <c r="AC1751" s="43"/>
    </row>
    <row r="1752" spans="1:29" ht="12.9" customHeight="1">
      <c r="A1752" s="272">
        <v>45881</v>
      </c>
      <c r="B1752" s="111" t="s">
        <v>32</v>
      </c>
      <c r="C1752" s="111" t="s">
        <v>4553</v>
      </c>
      <c r="D1752" s="111" t="s">
        <v>4524</v>
      </c>
      <c r="E1752" s="111"/>
      <c r="F1752" s="111">
        <v>1</v>
      </c>
      <c r="G1752" s="111"/>
      <c r="H1752" s="111">
        <v>10</v>
      </c>
      <c r="I1752" s="111">
        <v>10</v>
      </c>
      <c r="J1752" s="118"/>
      <c r="K1752" s="33"/>
      <c r="L1752" s="44">
        <f t="shared" si="537"/>
        <v>1</v>
      </c>
      <c r="M1752" s="33" t="str">
        <f t="shared" si="538"/>
        <v>45881Container q'ty</v>
      </c>
      <c r="N1752" s="33" t="str">
        <f t="shared" si="539"/>
        <v xml:space="preserve">45881Pallet </v>
      </c>
      <c r="O1752" s="39">
        <v>20</v>
      </c>
      <c r="P1752" s="33" t="s">
        <v>202</v>
      </c>
      <c r="Q1752" s="168" t="s">
        <v>4529</v>
      </c>
      <c r="R1752" s="169"/>
      <c r="S1752" s="39"/>
      <c r="T1752" s="119" t="s">
        <v>4531</v>
      </c>
      <c r="U1752" s="258"/>
      <c r="V1752" s="262"/>
      <c r="W1752" s="258">
        <f t="shared" si="540"/>
        <v>0</v>
      </c>
      <c r="X1752" s="45"/>
      <c r="Y1752" s="43"/>
      <c r="Z1752" s="43"/>
      <c r="AA1752" s="43"/>
      <c r="AB1752" s="43"/>
      <c r="AC1752" s="43"/>
    </row>
    <row r="1753" spans="1:29" ht="12.9" customHeight="1">
      <c r="A1753" s="272">
        <v>45881</v>
      </c>
      <c r="B1753" s="111" t="s">
        <v>32</v>
      </c>
      <c r="C1753" s="111" t="s">
        <v>4553</v>
      </c>
      <c r="D1753" s="111" t="s">
        <v>4524</v>
      </c>
      <c r="E1753" s="111"/>
      <c r="F1753" s="151"/>
      <c r="G1753" s="111"/>
      <c r="H1753" s="111">
        <v>10</v>
      </c>
      <c r="I1753" s="111">
        <v>10</v>
      </c>
      <c r="J1753" s="118"/>
      <c r="K1753" s="33"/>
      <c r="L1753" s="44">
        <f t="shared" si="537"/>
        <v>0</v>
      </c>
      <c r="M1753" s="33" t="str">
        <f t="shared" si="538"/>
        <v>45881Container q'ty</v>
      </c>
      <c r="N1753" s="33" t="str">
        <f t="shared" si="539"/>
        <v xml:space="preserve">45881Pallet </v>
      </c>
      <c r="O1753" s="39"/>
      <c r="P1753" s="33" t="s">
        <v>202</v>
      </c>
      <c r="Q1753" s="168" t="s">
        <v>4530</v>
      </c>
      <c r="R1753" s="169"/>
      <c r="S1753" s="39"/>
      <c r="T1753" s="119" t="s">
        <v>4531</v>
      </c>
      <c r="U1753" s="258"/>
      <c r="V1753" s="262"/>
      <c r="W1753" s="258">
        <f t="shared" si="540"/>
        <v>0</v>
      </c>
      <c r="X1753" s="45"/>
      <c r="Y1753" s="43"/>
      <c r="Z1753" s="43"/>
      <c r="AA1753" s="43"/>
      <c r="AB1753" s="43"/>
      <c r="AC1753" s="43"/>
    </row>
    <row r="1754" spans="1:29" ht="12.9" customHeight="1">
      <c r="A1754" s="272">
        <v>45881</v>
      </c>
      <c r="B1754" s="111" t="s">
        <v>32</v>
      </c>
      <c r="C1754" s="111" t="s">
        <v>4554</v>
      </c>
      <c r="D1754" s="111" t="s">
        <v>4525</v>
      </c>
      <c r="E1754" s="111"/>
      <c r="F1754" s="111">
        <v>1</v>
      </c>
      <c r="G1754" s="111"/>
      <c r="H1754" s="111">
        <v>20</v>
      </c>
      <c r="I1754" s="111">
        <v>20</v>
      </c>
      <c r="J1754" s="118"/>
      <c r="K1754" s="33"/>
      <c r="L1754" s="44">
        <f t="shared" si="537"/>
        <v>1</v>
      </c>
      <c r="M1754" s="33" t="str">
        <f t="shared" si="538"/>
        <v>45881Container q'ty</v>
      </c>
      <c r="N1754" s="33" t="str">
        <f>A1754&amp;P1754</f>
        <v xml:space="preserve">45881Pallet </v>
      </c>
      <c r="O1754" s="39">
        <v>20</v>
      </c>
      <c r="P1754" s="33" t="s">
        <v>202</v>
      </c>
      <c r="Q1754" s="168" t="s">
        <v>4529</v>
      </c>
      <c r="R1754" s="169"/>
      <c r="S1754" s="39"/>
      <c r="T1754" s="119" t="s">
        <v>4531</v>
      </c>
      <c r="U1754" s="258"/>
      <c r="V1754" s="262"/>
      <c r="W1754" s="258">
        <f t="shared" si="540"/>
        <v>0</v>
      </c>
      <c r="X1754" s="45"/>
      <c r="Y1754" s="43"/>
      <c r="Z1754" s="43"/>
      <c r="AA1754" s="43"/>
      <c r="AB1754" s="43"/>
      <c r="AC1754" s="43"/>
    </row>
    <row r="1755" spans="1:29" ht="12.9" customHeight="1">
      <c r="A1755" s="272">
        <v>45881</v>
      </c>
      <c r="B1755" s="111" t="s">
        <v>32</v>
      </c>
      <c r="C1755" s="111" t="s">
        <v>4555</v>
      </c>
      <c r="D1755" s="111" t="s">
        <v>4526</v>
      </c>
      <c r="E1755" s="111"/>
      <c r="F1755" s="111">
        <v>1</v>
      </c>
      <c r="G1755" s="111"/>
      <c r="H1755" s="111">
        <v>20</v>
      </c>
      <c r="I1755" s="111">
        <v>20</v>
      </c>
      <c r="J1755" s="118"/>
      <c r="K1755" s="33"/>
      <c r="L1755" s="44">
        <f t="shared" si="537"/>
        <v>1</v>
      </c>
      <c r="M1755" s="33" t="str">
        <f t="shared" si="538"/>
        <v>45881Container q'ty</v>
      </c>
      <c r="N1755" s="33" t="str">
        <f t="shared" si="539"/>
        <v xml:space="preserve">45881Pallet </v>
      </c>
      <c r="O1755" s="39">
        <v>20</v>
      </c>
      <c r="P1755" s="33" t="s">
        <v>202</v>
      </c>
      <c r="Q1755" s="168" t="s">
        <v>484</v>
      </c>
      <c r="R1755" s="169"/>
      <c r="S1755" s="39"/>
      <c r="T1755" s="119" t="s">
        <v>4531</v>
      </c>
      <c r="U1755" s="258"/>
      <c r="V1755" s="262"/>
      <c r="W1755" s="258">
        <f t="shared" si="540"/>
        <v>0</v>
      </c>
      <c r="X1755" s="45"/>
      <c r="Y1755" s="43"/>
      <c r="Z1755" s="43"/>
      <c r="AA1755" s="43"/>
      <c r="AB1755" s="43"/>
      <c r="AC1755" s="43"/>
    </row>
    <row r="1756" spans="1:29" ht="12.9" customHeight="1">
      <c r="A1756" s="272">
        <v>45881</v>
      </c>
      <c r="B1756" s="111" t="s">
        <v>3493</v>
      </c>
      <c r="C1756" s="111" t="s">
        <v>4504</v>
      </c>
      <c r="D1756" s="111" t="s">
        <v>4505</v>
      </c>
      <c r="E1756" s="111">
        <v>1</v>
      </c>
      <c r="F1756" s="111"/>
      <c r="G1756" s="111"/>
      <c r="H1756" s="111">
        <v>18</v>
      </c>
      <c r="I1756" s="116">
        <v>18</v>
      </c>
      <c r="J1756" s="118"/>
      <c r="K1756" s="33"/>
      <c r="L1756" s="44">
        <f t="shared" ref="L1756:L1765" si="541">SUM(E1756:F1756)</f>
        <v>1</v>
      </c>
      <c r="M1756" s="33" t="str">
        <f t="shared" ref="M1756:M1765" si="542">A1756&amp;$O$1</f>
        <v>45881Container q'ty</v>
      </c>
      <c r="N1756" s="33" t="str">
        <f t="shared" ref="N1756:N1765" si="543">A1756&amp;P1756</f>
        <v xml:space="preserve">45881Pallet </v>
      </c>
      <c r="O1756" s="39">
        <v>40</v>
      </c>
      <c r="P1756" s="33" t="s">
        <v>202</v>
      </c>
      <c r="Q1756" s="168" t="s">
        <v>439</v>
      </c>
      <c r="R1756" s="169"/>
      <c r="S1756" s="39"/>
      <c r="T1756" s="119" t="s">
        <v>4501</v>
      </c>
      <c r="U1756" s="258"/>
      <c r="V1756" s="262"/>
      <c r="W1756" s="258">
        <f t="shared" ref="W1756:W1762" si="544">IFERROR(U1756/V1756,0)</f>
        <v>0</v>
      </c>
      <c r="X1756" s="45"/>
      <c r="Y1756" s="43"/>
      <c r="Z1756" s="43"/>
      <c r="AA1756" s="43"/>
      <c r="AB1756" s="43"/>
      <c r="AC1756" s="43"/>
    </row>
    <row r="1757" spans="1:29" ht="12.9" customHeight="1">
      <c r="A1757" s="272">
        <v>45881</v>
      </c>
      <c r="B1757" s="111" t="s">
        <v>3502</v>
      </c>
      <c r="C1757" s="111" t="s">
        <v>4601</v>
      </c>
      <c r="D1757" s="111"/>
      <c r="E1757" s="111"/>
      <c r="F1757" s="111"/>
      <c r="G1757" s="111">
        <v>1</v>
      </c>
      <c r="H1757" s="111">
        <v>1</v>
      </c>
      <c r="I1757" s="116"/>
      <c r="J1757" s="118">
        <v>1</v>
      </c>
      <c r="K1757" s="33"/>
      <c r="L1757" s="44">
        <f t="shared" si="541"/>
        <v>0</v>
      </c>
      <c r="M1757" s="33" t="str">
        <f t="shared" si="542"/>
        <v>45881Container q'ty</v>
      </c>
      <c r="N1757" s="33" t="str">
        <f t="shared" si="543"/>
        <v xml:space="preserve">45881Pallet </v>
      </c>
      <c r="O1757" s="39"/>
      <c r="P1757" s="33" t="s">
        <v>202</v>
      </c>
      <c r="Q1757" s="168" t="s">
        <v>4600</v>
      </c>
      <c r="R1757" s="169"/>
      <c r="S1757" s="39"/>
      <c r="T1757" s="119" t="s">
        <v>4602</v>
      </c>
      <c r="U1757" s="258"/>
      <c r="V1757" s="262"/>
      <c r="W1757" s="258">
        <f>IFERROR(U1757/V1757,0)</f>
        <v>0</v>
      </c>
      <c r="X1757" s="45"/>
      <c r="Y1757" s="43" t="s">
        <v>2448</v>
      </c>
      <c r="Z1757" s="43"/>
      <c r="AA1757" s="43"/>
      <c r="AB1757" s="43"/>
      <c r="AC1757" s="43"/>
    </row>
    <row r="1758" spans="1:29" ht="12.9" customHeight="1">
      <c r="A1758" s="272">
        <v>45881</v>
      </c>
      <c r="B1758" s="111" t="s">
        <v>4598</v>
      </c>
      <c r="C1758" s="111" t="s">
        <v>4580</v>
      </c>
      <c r="D1758" s="275" t="s">
        <v>4581</v>
      </c>
      <c r="E1758" s="111"/>
      <c r="F1758" s="111">
        <v>1</v>
      </c>
      <c r="G1758" s="111"/>
      <c r="H1758" s="111">
        <v>17</v>
      </c>
      <c r="I1758" s="117">
        <v>1344</v>
      </c>
      <c r="J1758" s="118"/>
      <c r="K1758" s="33"/>
      <c r="L1758" s="44">
        <f t="shared" si="541"/>
        <v>1</v>
      </c>
      <c r="M1758" s="33" t="str">
        <f t="shared" si="542"/>
        <v>45881Container q'ty</v>
      </c>
      <c r="N1758" s="33" t="str">
        <f t="shared" si="543"/>
        <v>45881bulk</v>
      </c>
      <c r="O1758" s="39">
        <v>240</v>
      </c>
      <c r="P1758" s="235" t="s">
        <v>201</v>
      </c>
      <c r="Q1758" s="168" t="s">
        <v>4578</v>
      </c>
      <c r="R1758" s="169"/>
      <c r="S1758" s="39"/>
      <c r="T1758" s="119" t="s">
        <v>4576</v>
      </c>
      <c r="U1758" s="258">
        <v>16863.599999999999</v>
      </c>
      <c r="V1758" s="262">
        <v>1764</v>
      </c>
      <c r="W1758" s="258">
        <f t="shared" si="544"/>
        <v>9.5598639455782308</v>
      </c>
      <c r="X1758" s="45"/>
      <c r="Y1758" s="43"/>
      <c r="Z1758" s="43"/>
      <c r="AA1758" s="43"/>
      <c r="AB1758" s="43"/>
      <c r="AC1758" s="43"/>
    </row>
    <row r="1759" spans="1:29" ht="12.9" customHeight="1">
      <c r="A1759" s="272">
        <v>45881</v>
      </c>
      <c r="B1759" s="111" t="s">
        <v>4574</v>
      </c>
      <c r="C1759" s="111" t="s">
        <v>4580</v>
      </c>
      <c r="D1759" s="275" t="s">
        <v>4581</v>
      </c>
      <c r="E1759" s="111"/>
      <c r="F1759" s="151"/>
      <c r="G1759" s="111"/>
      <c r="H1759" s="111">
        <v>3</v>
      </c>
      <c r="I1759" s="117">
        <v>240</v>
      </c>
      <c r="J1759" s="118"/>
      <c r="K1759" s="33"/>
      <c r="L1759" s="44">
        <f t="shared" si="541"/>
        <v>0</v>
      </c>
      <c r="M1759" s="33" t="str">
        <f t="shared" si="542"/>
        <v>45881Container q'ty</v>
      </c>
      <c r="N1759" s="33" t="str">
        <f t="shared" si="543"/>
        <v>45881bulk</v>
      </c>
      <c r="O1759" s="39">
        <v>240</v>
      </c>
      <c r="P1759" s="235" t="s">
        <v>201</v>
      </c>
      <c r="Q1759" s="168" t="s">
        <v>4579</v>
      </c>
      <c r="R1759" s="169"/>
      <c r="S1759" s="39"/>
      <c r="T1759" s="119" t="s">
        <v>4576</v>
      </c>
      <c r="U1759" s="258"/>
      <c r="V1759" s="262"/>
      <c r="W1759" s="258">
        <f t="shared" si="544"/>
        <v>0</v>
      </c>
      <c r="X1759" s="45"/>
      <c r="Y1759" s="43"/>
      <c r="Z1759" s="43"/>
      <c r="AA1759" s="43"/>
      <c r="AB1759" s="43"/>
      <c r="AC1759" s="43"/>
    </row>
    <row r="1760" spans="1:29" ht="12.9" customHeight="1">
      <c r="A1760" s="272">
        <v>45881</v>
      </c>
      <c r="B1760" s="111" t="s">
        <v>4683</v>
      </c>
      <c r="C1760" s="111" t="s">
        <v>4580</v>
      </c>
      <c r="D1760" s="275" t="s">
        <v>4581</v>
      </c>
      <c r="E1760" s="111"/>
      <c r="F1760" s="151"/>
      <c r="G1760" s="111"/>
      <c r="H1760" s="111">
        <v>3</v>
      </c>
      <c r="I1760" s="117">
        <v>180</v>
      </c>
      <c r="J1760" s="118"/>
      <c r="K1760" s="33"/>
      <c r="L1760" s="44">
        <f t="shared" si="541"/>
        <v>0</v>
      </c>
      <c r="M1760" s="33" t="str">
        <f t="shared" si="542"/>
        <v>45881Container q'ty</v>
      </c>
      <c r="N1760" s="33" t="str">
        <f t="shared" si="543"/>
        <v>45881bulk</v>
      </c>
      <c r="O1760" s="39">
        <v>240</v>
      </c>
      <c r="P1760" s="235" t="s">
        <v>201</v>
      </c>
      <c r="Q1760" s="168" t="s">
        <v>4577</v>
      </c>
      <c r="R1760" s="169"/>
      <c r="S1760" s="39"/>
      <c r="T1760" s="119" t="s">
        <v>4576</v>
      </c>
      <c r="U1760" s="258"/>
      <c r="V1760" s="262"/>
      <c r="W1760" s="258">
        <f t="shared" si="544"/>
        <v>0</v>
      </c>
      <c r="X1760" s="45"/>
      <c r="Y1760" s="43"/>
      <c r="Z1760" s="43"/>
      <c r="AA1760" s="43"/>
      <c r="AB1760" s="43"/>
      <c r="AC1760" s="43"/>
    </row>
    <row r="1761" spans="1:29" ht="12.9" customHeight="1">
      <c r="A1761" s="272">
        <v>45881</v>
      </c>
      <c r="B1761" s="111" t="s">
        <v>235</v>
      </c>
      <c r="C1761" s="111" t="s">
        <v>4592</v>
      </c>
      <c r="D1761" s="111" t="s">
        <v>4593</v>
      </c>
      <c r="E1761" s="111"/>
      <c r="F1761" s="111">
        <v>1</v>
      </c>
      <c r="G1761" s="111"/>
      <c r="H1761" s="111">
        <v>16</v>
      </c>
      <c r="I1761" s="116">
        <v>1344</v>
      </c>
      <c r="J1761" s="118"/>
      <c r="K1761" s="33"/>
      <c r="L1761" s="44">
        <f t="shared" si="541"/>
        <v>1</v>
      </c>
      <c r="M1761" s="33" t="str">
        <f t="shared" si="542"/>
        <v>45881Container q'ty</v>
      </c>
      <c r="N1761" s="33" t="str">
        <f t="shared" si="543"/>
        <v>45881bulk</v>
      </c>
      <c r="O1761" s="39"/>
      <c r="P1761" s="235" t="s">
        <v>201</v>
      </c>
      <c r="Q1761" s="168" t="s">
        <v>1518</v>
      </c>
      <c r="R1761" s="169"/>
      <c r="S1761" s="39"/>
      <c r="T1761" s="119" t="s">
        <v>4572</v>
      </c>
      <c r="U1761" s="299">
        <v>21498.62</v>
      </c>
      <c r="V1761" s="262">
        <v>1344</v>
      </c>
      <c r="W1761" s="258">
        <f t="shared" si="544"/>
        <v>15.995997023809522</v>
      </c>
      <c r="X1761" s="45" t="s">
        <v>4573</v>
      </c>
      <c r="Y1761" s="43"/>
      <c r="Z1761" s="43"/>
      <c r="AA1761" s="43"/>
      <c r="AB1761" s="43"/>
      <c r="AC1761" s="43"/>
    </row>
    <row r="1762" spans="1:29" ht="12.9" customHeight="1">
      <c r="A1762" s="272">
        <v>45881</v>
      </c>
      <c r="B1762" s="111" t="s">
        <v>242</v>
      </c>
      <c r="C1762" s="111" t="s">
        <v>402</v>
      </c>
      <c r="D1762" s="111"/>
      <c r="E1762" s="111"/>
      <c r="F1762" s="111"/>
      <c r="G1762" s="111">
        <v>1</v>
      </c>
      <c r="H1762" s="111">
        <v>5</v>
      </c>
      <c r="I1762" s="184"/>
      <c r="J1762" s="118">
        <v>5</v>
      </c>
      <c r="K1762" s="33"/>
      <c r="L1762" s="44">
        <f t="shared" si="541"/>
        <v>0</v>
      </c>
      <c r="M1762" s="33" t="str">
        <f t="shared" si="542"/>
        <v>45881Container q'ty</v>
      </c>
      <c r="N1762" s="33" t="str">
        <f t="shared" si="543"/>
        <v xml:space="preserve">45881Pallet </v>
      </c>
      <c r="O1762" s="39">
        <v>5</v>
      </c>
      <c r="P1762" s="33" t="s">
        <v>202</v>
      </c>
      <c r="Q1762" s="168" t="s">
        <v>4567</v>
      </c>
      <c r="R1762" s="169"/>
      <c r="S1762" s="39"/>
      <c r="T1762" s="119" t="s">
        <v>4568</v>
      </c>
      <c r="U1762" s="258"/>
      <c r="V1762" s="262"/>
      <c r="W1762" s="258">
        <f t="shared" si="544"/>
        <v>0</v>
      </c>
      <c r="X1762" s="45" t="s">
        <v>4569</v>
      </c>
      <c r="Y1762" s="43"/>
      <c r="Z1762" s="43"/>
      <c r="AA1762" s="43"/>
      <c r="AB1762" s="43"/>
      <c r="AC1762" s="43"/>
    </row>
    <row r="1763" spans="1:29" ht="12.9" customHeight="1">
      <c r="A1763" s="272">
        <v>45881</v>
      </c>
      <c r="B1763" s="111" t="s">
        <v>242</v>
      </c>
      <c r="C1763" s="111" t="s">
        <v>2367</v>
      </c>
      <c r="D1763" s="111"/>
      <c r="E1763" s="111"/>
      <c r="F1763" s="111"/>
      <c r="G1763" s="111">
        <v>1</v>
      </c>
      <c r="H1763" s="111">
        <v>10</v>
      </c>
      <c r="I1763" s="184"/>
      <c r="J1763" s="118">
        <v>10</v>
      </c>
      <c r="K1763" s="33"/>
      <c r="L1763" s="44">
        <f t="shared" si="541"/>
        <v>0</v>
      </c>
      <c r="M1763" s="33" t="str">
        <f t="shared" si="542"/>
        <v>45881Container q'ty</v>
      </c>
      <c r="N1763" s="33" t="str">
        <f t="shared" si="543"/>
        <v xml:space="preserve">45881Pallet </v>
      </c>
      <c r="O1763" s="39">
        <v>5</v>
      </c>
      <c r="P1763" s="33" t="s">
        <v>202</v>
      </c>
      <c r="Q1763" s="168" t="s">
        <v>4567</v>
      </c>
      <c r="R1763" s="169"/>
      <c r="S1763" s="39"/>
      <c r="T1763" s="119" t="s">
        <v>4594</v>
      </c>
      <c r="U1763" s="258"/>
      <c r="V1763" s="262"/>
      <c r="W1763" s="258">
        <f>IFERROR(U1763/V1763,0)</f>
        <v>0</v>
      </c>
      <c r="X1763" s="45" t="s">
        <v>4569</v>
      </c>
      <c r="Y1763" s="43"/>
      <c r="Z1763" s="43"/>
      <c r="AA1763" s="43"/>
      <c r="AB1763" s="43"/>
      <c r="AC1763" s="43"/>
    </row>
    <row r="1764" spans="1:29" ht="12.9" customHeight="1">
      <c r="A1764" s="272">
        <v>45882</v>
      </c>
      <c r="B1764" s="111" t="s">
        <v>195</v>
      </c>
      <c r="C1764" s="111" t="s">
        <v>4565</v>
      </c>
      <c r="D1764" s="111" t="s">
        <v>4455</v>
      </c>
      <c r="E1764" s="111">
        <v>1</v>
      </c>
      <c r="F1764" s="111"/>
      <c r="G1764" s="111"/>
      <c r="H1764" s="111">
        <v>18</v>
      </c>
      <c r="I1764" s="116">
        <v>1296</v>
      </c>
      <c r="J1764" s="118"/>
      <c r="K1764" s="33"/>
      <c r="L1764" s="44">
        <f t="shared" si="541"/>
        <v>1</v>
      </c>
      <c r="M1764" s="33" t="str">
        <f t="shared" si="542"/>
        <v>45882Container q'ty</v>
      </c>
      <c r="N1764" s="33" t="str">
        <f t="shared" si="543"/>
        <v>45882bulk</v>
      </c>
      <c r="O1764" s="39">
        <v>200</v>
      </c>
      <c r="P1764" s="235" t="s">
        <v>201</v>
      </c>
      <c r="Q1764" s="168" t="s">
        <v>4457</v>
      </c>
      <c r="R1764" s="169"/>
      <c r="S1764" s="39"/>
      <c r="T1764" s="119" t="s">
        <v>4564</v>
      </c>
      <c r="U1764" s="258">
        <v>13772.4</v>
      </c>
      <c r="V1764" s="262">
        <v>1996</v>
      </c>
      <c r="W1764" s="258">
        <f>IFERROR(U1764/V1764,0)</f>
        <v>6.8999999999999995</v>
      </c>
      <c r="X1764" s="45"/>
      <c r="Y1764" s="43"/>
      <c r="Z1764" s="43"/>
      <c r="AA1764" s="43"/>
      <c r="AB1764" s="43"/>
      <c r="AC1764" s="43"/>
    </row>
    <row r="1765" spans="1:29" ht="12.9" customHeight="1">
      <c r="A1765" s="272">
        <v>45882</v>
      </c>
      <c r="B1765" s="111" t="s">
        <v>32</v>
      </c>
      <c r="C1765" s="111" t="s">
        <v>4565</v>
      </c>
      <c r="D1765" s="111" t="s">
        <v>4455</v>
      </c>
      <c r="E1765" s="151"/>
      <c r="F1765" s="111"/>
      <c r="G1765" s="111"/>
      <c r="H1765" s="111">
        <v>10</v>
      </c>
      <c r="I1765" s="116">
        <v>700</v>
      </c>
      <c r="J1765" s="118"/>
      <c r="K1765" s="33"/>
      <c r="L1765" s="44">
        <f t="shared" si="541"/>
        <v>0</v>
      </c>
      <c r="M1765" s="33" t="str">
        <f t="shared" si="542"/>
        <v>45882Container q'ty</v>
      </c>
      <c r="N1765" s="33" t="str">
        <f t="shared" si="543"/>
        <v>45882bulk</v>
      </c>
      <c r="O1765" s="39"/>
      <c r="P1765" s="235" t="s">
        <v>201</v>
      </c>
      <c r="Q1765" s="168" t="s">
        <v>4458</v>
      </c>
      <c r="R1765" s="169"/>
      <c r="S1765" s="39"/>
      <c r="T1765" s="119" t="s">
        <v>4538</v>
      </c>
      <c r="U1765" s="258"/>
      <c r="V1765" s="262"/>
      <c r="W1765" s="258">
        <f>IFERROR(U1765/V1765,0)</f>
        <v>0</v>
      </c>
      <c r="X1765" s="45"/>
      <c r="Y1765" s="43"/>
      <c r="Z1765" s="43"/>
      <c r="AA1765" s="43"/>
      <c r="AB1765" s="43"/>
      <c r="AC1765" s="43"/>
    </row>
    <row r="1766" spans="1:29" ht="12.9" customHeight="1">
      <c r="A1766" s="272">
        <v>45882</v>
      </c>
      <c r="B1766" s="111" t="s">
        <v>32</v>
      </c>
      <c r="C1766" s="111" t="s">
        <v>4603</v>
      </c>
      <c r="D1766" s="111" t="s">
        <v>4532</v>
      </c>
      <c r="E1766" s="111">
        <v>1</v>
      </c>
      <c r="F1766" s="111"/>
      <c r="G1766" s="111"/>
      <c r="H1766" s="111">
        <v>28</v>
      </c>
      <c r="I1766" s="116">
        <v>2016</v>
      </c>
      <c r="J1766" s="118"/>
      <c r="K1766" s="33"/>
      <c r="L1766" s="44">
        <f t="shared" si="537"/>
        <v>1</v>
      </c>
      <c r="M1766" s="33" t="str">
        <f t="shared" si="538"/>
        <v>45882Container q'ty</v>
      </c>
      <c r="N1766" s="33" t="str">
        <f t="shared" si="539"/>
        <v>45882bulk</v>
      </c>
      <c r="O1766" s="39">
        <v>200</v>
      </c>
      <c r="P1766" s="235" t="s">
        <v>201</v>
      </c>
      <c r="Q1766" s="168" t="s">
        <v>4535</v>
      </c>
      <c r="R1766" s="169"/>
      <c r="S1766" s="39"/>
      <c r="T1766" s="119" t="s">
        <v>4566</v>
      </c>
      <c r="U1766" s="258">
        <v>13910.4</v>
      </c>
      <c r="V1766" s="262">
        <v>2016</v>
      </c>
      <c r="W1766" s="258">
        <f t="shared" si="540"/>
        <v>6.8999999999999995</v>
      </c>
      <c r="X1766" s="45"/>
      <c r="Y1766" s="43"/>
      <c r="Z1766" s="43"/>
      <c r="AA1766" s="43"/>
      <c r="AB1766" s="43"/>
      <c r="AC1766" s="43"/>
    </row>
    <row r="1767" spans="1:29" ht="12.9" customHeight="1">
      <c r="A1767" s="272">
        <v>45882</v>
      </c>
      <c r="B1767" s="111" t="s">
        <v>32</v>
      </c>
      <c r="C1767" s="111" t="s">
        <v>4605</v>
      </c>
      <c r="D1767" s="111" t="s">
        <v>4533</v>
      </c>
      <c r="E1767" s="111">
        <v>1</v>
      </c>
      <c r="F1767" s="111"/>
      <c r="G1767" s="111"/>
      <c r="H1767" s="111">
        <v>10</v>
      </c>
      <c r="I1767" s="116">
        <v>10</v>
      </c>
      <c r="J1767" s="118"/>
      <c r="K1767" s="33"/>
      <c r="L1767" s="44">
        <f>SUM(E1767:F1767)</f>
        <v>1</v>
      </c>
      <c r="M1767" s="33" t="str">
        <f>A1767&amp;$O$1</f>
        <v>45882Container q'ty</v>
      </c>
      <c r="N1767" s="33" t="str">
        <f>A1767&amp;P1767</f>
        <v xml:space="preserve">45882Pallet </v>
      </c>
      <c r="O1767" s="39">
        <v>40</v>
      </c>
      <c r="P1767" s="33" t="s">
        <v>202</v>
      </c>
      <c r="Q1767" s="168" t="s">
        <v>4536</v>
      </c>
      <c r="R1767" s="169"/>
      <c r="S1767" s="39"/>
      <c r="T1767" s="119" t="s">
        <v>4604</v>
      </c>
      <c r="U1767" s="258"/>
      <c r="V1767" s="262"/>
      <c r="W1767" s="258">
        <f>IFERROR(U1767/V1767,0)</f>
        <v>0</v>
      </c>
      <c r="X1767" s="45"/>
      <c r="Y1767" s="43"/>
      <c r="Z1767" s="43"/>
      <c r="AA1767" s="43"/>
      <c r="AB1767" s="43"/>
      <c r="AC1767" s="43"/>
    </row>
    <row r="1768" spans="1:29" ht="12.9" customHeight="1">
      <c r="A1768" s="272">
        <v>45882</v>
      </c>
      <c r="B1768" s="111" t="s">
        <v>4684</v>
      </c>
      <c r="C1768" s="111" t="s">
        <v>4605</v>
      </c>
      <c r="D1768" s="111" t="s">
        <v>4534</v>
      </c>
      <c r="E1768" s="151"/>
      <c r="F1768" s="111"/>
      <c r="G1768" s="111"/>
      <c r="H1768" s="111">
        <v>10</v>
      </c>
      <c r="I1768" s="116">
        <v>10</v>
      </c>
      <c r="J1768" s="118"/>
      <c r="K1768" s="33"/>
      <c r="L1768" s="44">
        <f t="shared" si="537"/>
        <v>0</v>
      </c>
      <c r="M1768" s="33" t="str">
        <f t="shared" si="538"/>
        <v>45882Container q'ty</v>
      </c>
      <c r="N1768" s="33" t="str">
        <f t="shared" si="539"/>
        <v xml:space="preserve">45882Pallet </v>
      </c>
      <c r="O1768" s="39"/>
      <c r="P1768" s="33" t="s">
        <v>202</v>
      </c>
      <c r="Q1768" s="168" t="s">
        <v>4537</v>
      </c>
      <c r="R1768" s="169"/>
      <c r="S1768" s="39"/>
      <c r="T1768" s="119" t="s">
        <v>4604</v>
      </c>
      <c r="U1768" s="258"/>
      <c r="V1768" s="262"/>
      <c r="W1768" s="258">
        <f t="shared" si="540"/>
        <v>0</v>
      </c>
      <c r="X1768" s="45"/>
      <c r="Y1768" s="43"/>
      <c r="Z1768" s="43"/>
      <c r="AA1768" s="43"/>
      <c r="AB1768" s="43"/>
      <c r="AC1768" s="43"/>
    </row>
    <row r="1769" spans="1:29" ht="12.9" customHeight="1">
      <c r="A1769" s="272">
        <v>45883</v>
      </c>
      <c r="B1769" s="111" t="s">
        <v>32</v>
      </c>
      <c r="C1769" s="111" t="s">
        <v>4673</v>
      </c>
      <c r="D1769" s="111" t="s">
        <v>4539</v>
      </c>
      <c r="E1769" s="111"/>
      <c r="F1769" s="111">
        <v>1</v>
      </c>
      <c r="G1769" s="111"/>
      <c r="H1769" s="111">
        <v>5</v>
      </c>
      <c r="I1769" s="111">
        <v>5</v>
      </c>
      <c r="J1769" s="118"/>
      <c r="K1769" s="33"/>
      <c r="L1769" s="44">
        <f t="shared" si="537"/>
        <v>1</v>
      </c>
      <c r="M1769" s="33" t="str">
        <f t="shared" si="538"/>
        <v>45883Container q'ty</v>
      </c>
      <c r="N1769" s="33" t="str">
        <f t="shared" si="539"/>
        <v xml:space="preserve">45883Pallet </v>
      </c>
      <c r="O1769" s="39">
        <v>20</v>
      </c>
      <c r="P1769" s="33" t="s">
        <v>202</v>
      </c>
      <c r="Q1769" s="168" t="s">
        <v>4543</v>
      </c>
      <c r="R1769" s="169"/>
      <c r="S1769" s="39"/>
      <c r="T1769" s="119" t="s">
        <v>4672</v>
      </c>
      <c r="U1769" s="258"/>
      <c r="V1769" s="262"/>
      <c r="W1769" s="258">
        <f t="shared" si="540"/>
        <v>0</v>
      </c>
      <c r="X1769" s="45"/>
      <c r="Y1769" s="43"/>
      <c r="Z1769" s="43"/>
      <c r="AA1769" s="43"/>
      <c r="AB1769" s="43"/>
      <c r="AC1769" s="43"/>
    </row>
    <row r="1770" spans="1:29" ht="12.9" customHeight="1">
      <c r="A1770" s="272">
        <v>45883</v>
      </c>
      <c r="B1770" s="111" t="s">
        <v>32</v>
      </c>
      <c r="C1770" s="111" t="s">
        <v>4673</v>
      </c>
      <c r="D1770" s="111" t="s">
        <v>4539</v>
      </c>
      <c r="E1770" s="111"/>
      <c r="F1770" s="151"/>
      <c r="G1770" s="111"/>
      <c r="H1770" s="111">
        <v>5</v>
      </c>
      <c r="I1770" s="111">
        <v>5</v>
      </c>
      <c r="J1770" s="118"/>
      <c r="K1770" s="33"/>
      <c r="L1770" s="44">
        <f t="shared" si="537"/>
        <v>0</v>
      </c>
      <c r="M1770" s="33" t="str">
        <f t="shared" si="538"/>
        <v>45883Container q'ty</v>
      </c>
      <c r="N1770" s="33" t="str">
        <f t="shared" si="539"/>
        <v xml:space="preserve">45883Pallet </v>
      </c>
      <c r="O1770" s="39"/>
      <c r="P1770" s="33" t="s">
        <v>202</v>
      </c>
      <c r="Q1770" s="168" t="s">
        <v>4544</v>
      </c>
      <c r="R1770" s="169"/>
      <c r="S1770" s="39"/>
      <c r="T1770" s="119" t="s">
        <v>4672</v>
      </c>
      <c r="U1770" s="258"/>
      <c r="V1770" s="262"/>
      <c r="W1770" s="258">
        <f t="shared" si="540"/>
        <v>0</v>
      </c>
      <c r="X1770" s="45"/>
      <c r="Y1770" s="43"/>
      <c r="Z1770" s="43"/>
      <c r="AA1770" s="43"/>
      <c r="AB1770" s="43"/>
      <c r="AC1770" s="43"/>
    </row>
    <row r="1771" spans="1:29" ht="12.9" customHeight="1">
      <c r="A1771" s="272">
        <v>45883</v>
      </c>
      <c r="B1771" s="111" t="s">
        <v>32</v>
      </c>
      <c r="C1771" s="111" t="s">
        <v>4556</v>
      </c>
      <c r="D1771" s="111" t="s">
        <v>4540</v>
      </c>
      <c r="E1771" s="111"/>
      <c r="F1771" s="111">
        <v>1</v>
      </c>
      <c r="G1771" s="111"/>
      <c r="H1771" s="111">
        <v>15</v>
      </c>
      <c r="I1771" s="111">
        <v>15</v>
      </c>
      <c r="J1771" s="118"/>
      <c r="K1771" s="33"/>
      <c r="L1771" s="44">
        <f t="shared" si="537"/>
        <v>1</v>
      </c>
      <c r="M1771" s="33" t="str">
        <f t="shared" si="538"/>
        <v>45883Container q'ty</v>
      </c>
      <c r="N1771" s="33" t="str">
        <f t="shared" si="539"/>
        <v xml:space="preserve">45883Pallet </v>
      </c>
      <c r="O1771" s="39">
        <v>20</v>
      </c>
      <c r="P1771" s="33" t="s">
        <v>202</v>
      </c>
      <c r="Q1771" s="168" t="s">
        <v>4529</v>
      </c>
      <c r="R1771" s="169"/>
      <c r="S1771" s="39"/>
      <c r="T1771" s="119" t="s">
        <v>4671</v>
      </c>
      <c r="U1771" s="258"/>
      <c r="V1771" s="262"/>
      <c r="W1771" s="258">
        <f t="shared" si="540"/>
        <v>0</v>
      </c>
      <c r="X1771" s="45"/>
      <c r="Y1771" s="43"/>
      <c r="Z1771" s="43"/>
      <c r="AA1771" s="43"/>
      <c r="AB1771" s="43"/>
      <c r="AC1771" s="43"/>
    </row>
    <row r="1772" spans="1:29" ht="12.9" customHeight="1">
      <c r="A1772" s="272">
        <v>45883</v>
      </c>
      <c r="B1772" s="111" t="s">
        <v>32</v>
      </c>
      <c r="C1772" s="111" t="s">
        <v>4556</v>
      </c>
      <c r="D1772" s="111" t="s">
        <v>4540</v>
      </c>
      <c r="E1772" s="111"/>
      <c r="F1772" s="151"/>
      <c r="G1772" s="111"/>
      <c r="H1772" s="111">
        <v>2</v>
      </c>
      <c r="I1772" s="111">
        <v>2</v>
      </c>
      <c r="J1772" s="118"/>
      <c r="K1772" s="33"/>
      <c r="L1772" s="44">
        <f t="shared" si="537"/>
        <v>0</v>
      </c>
      <c r="M1772" s="33" t="str">
        <f t="shared" si="538"/>
        <v>45883Container q'ty</v>
      </c>
      <c r="N1772" s="33" t="str">
        <f t="shared" si="539"/>
        <v xml:space="preserve">45883Pallet </v>
      </c>
      <c r="O1772" s="39"/>
      <c r="P1772" s="33" t="s">
        <v>202</v>
      </c>
      <c r="Q1772" s="168" t="s">
        <v>4545</v>
      </c>
      <c r="R1772" s="169"/>
      <c r="S1772" s="39"/>
      <c r="T1772" s="119" t="s">
        <v>4550</v>
      </c>
      <c r="U1772" s="258"/>
      <c r="V1772" s="262"/>
      <c r="W1772" s="258">
        <f t="shared" si="540"/>
        <v>0</v>
      </c>
      <c r="X1772" s="45"/>
      <c r="Y1772" s="43"/>
      <c r="Z1772" s="43"/>
      <c r="AA1772" s="43"/>
      <c r="AB1772" s="43"/>
      <c r="AC1772" s="43"/>
    </row>
    <row r="1773" spans="1:29" ht="12.9" customHeight="1">
      <c r="A1773" s="272">
        <v>45883</v>
      </c>
      <c r="B1773" s="111" t="s">
        <v>32</v>
      </c>
      <c r="C1773" s="111" t="s">
        <v>4556</v>
      </c>
      <c r="D1773" s="111" t="s">
        <v>4540</v>
      </c>
      <c r="E1773" s="111"/>
      <c r="F1773" s="151"/>
      <c r="G1773" s="111"/>
      <c r="H1773" s="111">
        <v>3</v>
      </c>
      <c r="I1773" s="111">
        <v>3</v>
      </c>
      <c r="J1773" s="118"/>
      <c r="K1773" s="33"/>
      <c r="L1773" s="44">
        <f t="shared" si="537"/>
        <v>0</v>
      </c>
      <c r="M1773" s="33" t="str">
        <f t="shared" si="538"/>
        <v>45883Container q'ty</v>
      </c>
      <c r="N1773" s="33" t="str">
        <f t="shared" si="539"/>
        <v xml:space="preserve">45883Pallet </v>
      </c>
      <c r="O1773" s="39"/>
      <c r="P1773" s="33" t="s">
        <v>202</v>
      </c>
      <c r="Q1773" s="168" t="s">
        <v>4546</v>
      </c>
      <c r="R1773" s="169"/>
      <c r="S1773" s="39"/>
      <c r="T1773" s="119" t="s">
        <v>4550</v>
      </c>
      <c r="U1773" s="258"/>
      <c r="V1773" s="262"/>
      <c r="W1773" s="258">
        <f t="shared" si="540"/>
        <v>0</v>
      </c>
      <c r="X1773" s="45"/>
      <c r="Y1773" s="43"/>
      <c r="Z1773" s="43"/>
      <c r="AA1773" s="43"/>
      <c r="AB1773" s="43"/>
      <c r="AC1773" s="43"/>
    </row>
    <row r="1774" spans="1:29" ht="12.9" customHeight="1">
      <c r="A1774" s="272">
        <v>45883</v>
      </c>
      <c r="B1774" s="111" t="s">
        <v>32</v>
      </c>
      <c r="C1774" s="111" t="s">
        <v>4557</v>
      </c>
      <c r="D1774" s="111" t="s">
        <v>4541</v>
      </c>
      <c r="E1774" s="111"/>
      <c r="F1774" s="111">
        <v>1</v>
      </c>
      <c r="G1774" s="111"/>
      <c r="H1774" s="111">
        <v>15</v>
      </c>
      <c r="I1774" s="111">
        <v>15</v>
      </c>
      <c r="J1774" s="118"/>
      <c r="K1774" s="33"/>
      <c r="L1774" s="44">
        <f t="shared" si="537"/>
        <v>1</v>
      </c>
      <c r="M1774" s="33" t="str">
        <f t="shared" si="538"/>
        <v>45883Container q'ty</v>
      </c>
      <c r="N1774" s="33" t="str">
        <f t="shared" si="539"/>
        <v xml:space="preserve">45883Pallet </v>
      </c>
      <c r="O1774" s="39">
        <v>20</v>
      </c>
      <c r="P1774" s="33" t="s">
        <v>202</v>
      </c>
      <c r="Q1774" s="168" t="s">
        <v>4529</v>
      </c>
      <c r="R1774" s="169"/>
      <c r="S1774" s="39"/>
      <c r="T1774" s="119" t="s">
        <v>4550</v>
      </c>
      <c r="U1774" s="258"/>
      <c r="V1774" s="262"/>
      <c r="W1774" s="258">
        <f t="shared" si="540"/>
        <v>0</v>
      </c>
      <c r="X1774" s="45"/>
      <c r="Y1774" s="43"/>
      <c r="Z1774" s="43"/>
      <c r="AA1774" s="43"/>
      <c r="AB1774" s="43"/>
      <c r="AC1774" s="43"/>
    </row>
    <row r="1775" spans="1:29" ht="12.9" customHeight="1">
      <c r="A1775" s="272">
        <v>45883</v>
      </c>
      <c r="B1775" s="111" t="s">
        <v>32</v>
      </c>
      <c r="C1775" s="111" t="s">
        <v>4557</v>
      </c>
      <c r="D1775" s="111" t="s">
        <v>4541</v>
      </c>
      <c r="E1775" s="111"/>
      <c r="F1775" s="151"/>
      <c r="G1775" s="111"/>
      <c r="H1775" s="111">
        <v>3</v>
      </c>
      <c r="I1775" s="111">
        <v>3</v>
      </c>
      <c r="J1775" s="118"/>
      <c r="K1775" s="33"/>
      <c r="L1775" s="44">
        <f t="shared" si="537"/>
        <v>0</v>
      </c>
      <c r="M1775" s="33" t="str">
        <f t="shared" si="538"/>
        <v>45883Container q'ty</v>
      </c>
      <c r="N1775" s="33" t="str">
        <f t="shared" si="539"/>
        <v xml:space="preserve">45883Pallet </v>
      </c>
      <c r="O1775" s="39"/>
      <c r="P1775" s="33" t="s">
        <v>202</v>
      </c>
      <c r="Q1775" s="168" t="s">
        <v>4547</v>
      </c>
      <c r="R1775" s="169"/>
      <c r="S1775" s="39"/>
      <c r="T1775" s="119" t="s">
        <v>4550</v>
      </c>
      <c r="U1775" s="258"/>
      <c r="V1775" s="262"/>
      <c r="W1775" s="258">
        <f t="shared" si="540"/>
        <v>0</v>
      </c>
      <c r="X1775" s="45"/>
      <c r="Y1775" s="43"/>
      <c r="Z1775" s="43"/>
      <c r="AA1775" s="43"/>
      <c r="AB1775" s="43"/>
      <c r="AC1775" s="43"/>
    </row>
    <row r="1776" spans="1:29" ht="12.9" customHeight="1">
      <c r="A1776" s="272">
        <v>45883</v>
      </c>
      <c r="B1776" s="111" t="s">
        <v>32</v>
      </c>
      <c r="C1776" s="111" t="s">
        <v>4557</v>
      </c>
      <c r="D1776" s="111" t="s">
        <v>4541</v>
      </c>
      <c r="E1776" s="111"/>
      <c r="F1776" s="151"/>
      <c r="G1776" s="111"/>
      <c r="H1776" s="111">
        <v>2</v>
      </c>
      <c r="I1776" s="111">
        <v>2</v>
      </c>
      <c r="J1776" s="118"/>
      <c r="K1776" s="33"/>
      <c r="L1776" s="44">
        <f t="shared" si="537"/>
        <v>0</v>
      </c>
      <c r="M1776" s="33" t="str">
        <f t="shared" si="538"/>
        <v>45883Container q'ty</v>
      </c>
      <c r="N1776" s="33" t="str">
        <f t="shared" si="539"/>
        <v xml:space="preserve">45883Pallet </v>
      </c>
      <c r="O1776" s="39"/>
      <c r="P1776" s="33" t="s">
        <v>202</v>
      </c>
      <c r="Q1776" s="168" t="s">
        <v>4548</v>
      </c>
      <c r="R1776" s="169"/>
      <c r="S1776" s="39"/>
      <c r="T1776" s="119" t="s">
        <v>4550</v>
      </c>
      <c r="U1776" s="258"/>
      <c r="V1776" s="262"/>
      <c r="W1776" s="258">
        <f t="shared" si="540"/>
        <v>0</v>
      </c>
      <c r="X1776" s="45"/>
      <c r="Y1776" s="43"/>
      <c r="Z1776" s="43"/>
      <c r="AA1776" s="43"/>
      <c r="AB1776" s="43"/>
      <c r="AC1776" s="43"/>
    </row>
    <row r="1777" spans="1:29" ht="12.9" customHeight="1">
      <c r="A1777" s="272">
        <v>45883</v>
      </c>
      <c r="B1777" s="111" t="s">
        <v>32</v>
      </c>
      <c r="C1777" s="111" t="s">
        <v>4558</v>
      </c>
      <c r="D1777" s="111" t="s">
        <v>4542</v>
      </c>
      <c r="E1777" s="111"/>
      <c r="F1777" s="111">
        <v>1</v>
      </c>
      <c r="G1777" s="111"/>
      <c r="H1777" s="111">
        <v>20</v>
      </c>
      <c r="I1777" s="111">
        <v>20</v>
      </c>
      <c r="J1777" s="118"/>
      <c r="K1777" s="33"/>
      <c r="L1777" s="44">
        <f t="shared" si="537"/>
        <v>1</v>
      </c>
      <c r="M1777" s="33" t="str">
        <f t="shared" si="538"/>
        <v>45883Container q'ty</v>
      </c>
      <c r="N1777" s="33" t="str">
        <f t="shared" si="539"/>
        <v xml:space="preserve">45883Pallet </v>
      </c>
      <c r="O1777" s="39">
        <v>20</v>
      </c>
      <c r="P1777" s="33" t="s">
        <v>202</v>
      </c>
      <c r="Q1777" s="168" t="s">
        <v>4549</v>
      </c>
      <c r="R1777" s="169"/>
      <c r="S1777" s="39"/>
      <c r="T1777" s="119" t="s">
        <v>4550</v>
      </c>
      <c r="U1777" s="258"/>
      <c r="V1777" s="262"/>
      <c r="W1777" s="258">
        <f t="shared" si="540"/>
        <v>0</v>
      </c>
      <c r="X1777" s="45"/>
      <c r="Y1777" s="43"/>
      <c r="Z1777" s="43"/>
      <c r="AA1777" s="43"/>
      <c r="AB1777" s="43"/>
      <c r="AC1777" s="43"/>
    </row>
    <row r="1778" spans="1:29" ht="12.9" customHeight="1">
      <c r="A1778" s="272">
        <v>45883</v>
      </c>
      <c r="B1778" s="111" t="s">
        <v>3493</v>
      </c>
      <c r="C1778" s="111" t="s">
        <v>4596</v>
      </c>
      <c r="D1778" s="111" t="s">
        <v>4597</v>
      </c>
      <c r="E1778" s="111">
        <v>1</v>
      </c>
      <c r="F1778" s="111"/>
      <c r="G1778" s="111"/>
      <c r="H1778" s="111">
        <v>40</v>
      </c>
      <c r="I1778" s="116"/>
      <c r="J1778" s="118">
        <v>86400</v>
      </c>
      <c r="K1778" s="33"/>
      <c r="L1778" s="44">
        <f>SUM(E1778:F1778)</f>
        <v>1</v>
      </c>
      <c r="M1778" s="33" t="str">
        <f>A1778&amp;$O$1</f>
        <v>45883Container q'ty</v>
      </c>
      <c r="N1778" s="33" t="str">
        <f>A1778&amp;P1778</f>
        <v xml:space="preserve">45883Pallet </v>
      </c>
      <c r="O1778" s="39">
        <v>40</v>
      </c>
      <c r="P1778" s="33" t="s">
        <v>202</v>
      </c>
      <c r="Q1778" s="168" t="s">
        <v>462</v>
      </c>
      <c r="R1778" s="169"/>
      <c r="S1778" s="39"/>
      <c r="T1778" s="119" t="s">
        <v>4595</v>
      </c>
      <c r="U1778" s="258"/>
      <c r="V1778" s="262"/>
      <c r="W1778" s="258">
        <f>IFERROR(U1778/V1778,0)</f>
        <v>0</v>
      </c>
      <c r="X1778" s="45" t="s">
        <v>556</v>
      </c>
      <c r="Y1778" s="43"/>
      <c r="Z1778" s="43"/>
      <c r="AA1778" s="43"/>
      <c r="AB1778" s="43"/>
      <c r="AC1778" s="43"/>
    </row>
    <row r="1779" spans="1:29" ht="12.9" customHeight="1">
      <c r="A1779" s="272">
        <v>45883</v>
      </c>
      <c r="B1779" s="111" t="s">
        <v>220</v>
      </c>
      <c r="C1779" s="111" t="s">
        <v>4677</v>
      </c>
      <c r="D1779" s="190">
        <v>800713</v>
      </c>
      <c r="E1779" s="111"/>
      <c r="F1779" s="111">
        <v>1</v>
      </c>
      <c r="G1779" s="111"/>
      <c r="H1779" s="111">
        <v>0</v>
      </c>
      <c r="I1779" s="111"/>
      <c r="J1779" s="118">
        <v>527</v>
      </c>
      <c r="K1779" s="33"/>
      <c r="L1779" s="44">
        <f>SUM(E1779:F1779)</f>
        <v>1</v>
      </c>
      <c r="M1779" s="33" t="str">
        <f>A1779&amp;$O$1</f>
        <v>45883Container q'ty</v>
      </c>
      <c r="N1779" s="33" t="str">
        <f>A1779&amp;P1779</f>
        <v>45883bulk</v>
      </c>
      <c r="O1779" s="39">
        <v>40</v>
      </c>
      <c r="P1779" s="235" t="s">
        <v>201</v>
      </c>
      <c r="Q1779" s="168" t="s">
        <v>221</v>
      </c>
      <c r="R1779" s="169"/>
      <c r="S1779" s="39"/>
      <c r="T1779" s="119" t="s">
        <v>4676</v>
      </c>
      <c r="U1779" s="258">
        <v>4650</v>
      </c>
      <c r="V1779" s="262">
        <v>527</v>
      </c>
      <c r="W1779" s="258">
        <f>IFERROR(U1779/V1779,0)</f>
        <v>8.8235294117647065</v>
      </c>
      <c r="X1779" s="45"/>
      <c r="Y1779" s="43"/>
      <c r="Z1779" s="43"/>
      <c r="AA1779" s="43"/>
      <c r="AB1779" s="43"/>
      <c r="AC1779" s="43"/>
    </row>
    <row r="1780" spans="1:29" ht="12.9" customHeight="1">
      <c r="A1780" s="272">
        <v>45887</v>
      </c>
      <c r="B1780" s="111" t="s">
        <v>32</v>
      </c>
      <c r="C1780" s="111" t="s">
        <v>4616</v>
      </c>
      <c r="D1780" s="111" t="s">
        <v>4559</v>
      </c>
      <c r="E1780" s="111"/>
      <c r="F1780" s="111">
        <v>1</v>
      </c>
      <c r="G1780" s="111"/>
      <c r="H1780" s="111">
        <v>20</v>
      </c>
      <c r="I1780" s="111">
        <v>20</v>
      </c>
      <c r="J1780" s="118"/>
      <c r="K1780" s="33"/>
      <c r="L1780" s="44">
        <f t="shared" si="537"/>
        <v>1</v>
      </c>
      <c r="M1780" s="33" t="str">
        <f t="shared" si="538"/>
        <v>45887Container q'ty</v>
      </c>
      <c r="N1780" s="33" t="str">
        <f t="shared" si="539"/>
        <v xml:space="preserve">45887Pallet </v>
      </c>
      <c r="O1780" s="39">
        <v>20</v>
      </c>
      <c r="P1780" s="33" t="s">
        <v>202</v>
      </c>
      <c r="Q1780" s="168" t="s">
        <v>4608</v>
      </c>
      <c r="R1780" s="169"/>
      <c r="S1780" s="39"/>
      <c r="T1780" s="119" t="s">
        <v>4615</v>
      </c>
      <c r="U1780" s="258"/>
      <c r="V1780" s="262"/>
      <c r="W1780" s="258">
        <f t="shared" si="540"/>
        <v>0</v>
      </c>
      <c r="X1780" s="45"/>
      <c r="Y1780" s="43"/>
      <c r="Z1780" s="43"/>
      <c r="AA1780" s="43"/>
      <c r="AB1780" s="43"/>
      <c r="AC1780" s="43"/>
    </row>
    <row r="1781" spans="1:29" ht="12.9" customHeight="1">
      <c r="A1781" s="272">
        <v>45887</v>
      </c>
      <c r="B1781" s="111" t="s">
        <v>32</v>
      </c>
      <c r="C1781" s="111" t="s">
        <v>4617</v>
      </c>
      <c r="D1781" s="111" t="s">
        <v>4560</v>
      </c>
      <c r="E1781" s="111"/>
      <c r="F1781" s="111">
        <v>1</v>
      </c>
      <c r="G1781" s="111"/>
      <c r="H1781" s="111">
        <v>20</v>
      </c>
      <c r="I1781" s="111">
        <v>20</v>
      </c>
      <c r="J1781" s="118"/>
      <c r="K1781" s="33"/>
      <c r="L1781" s="44">
        <f t="shared" si="537"/>
        <v>1</v>
      </c>
      <c r="M1781" s="33" t="str">
        <f t="shared" si="538"/>
        <v>45887Container q'ty</v>
      </c>
      <c r="N1781" s="33" t="str">
        <f t="shared" si="539"/>
        <v xml:space="preserve">45887Pallet </v>
      </c>
      <c r="O1781" s="39">
        <v>20</v>
      </c>
      <c r="P1781" s="33" t="s">
        <v>202</v>
      </c>
      <c r="Q1781" s="168" t="s">
        <v>4608</v>
      </c>
      <c r="R1781" s="169"/>
      <c r="S1781" s="39"/>
      <c r="T1781" s="119" t="s">
        <v>4615</v>
      </c>
      <c r="U1781" s="258"/>
      <c r="V1781" s="262"/>
      <c r="W1781" s="258">
        <f t="shared" si="540"/>
        <v>0</v>
      </c>
      <c r="X1781" s="45"/>
      <c r="Y1781" s="43"/>
      <c r="Z1781" s="43"/>
      <c r="AA1781" s="43"/>
      <c r="AB1781" s="43"/>
      <c r="AC1781" s="43"/>
    </row>
    <row r="1782" spans="1:29" ht="12.9" customHeight="1">
      <c r="A1782" s="272">
        <v>45887</v>
      </c>
      <c r="B1782" s="111" t="s">
        <v>32</v>
      </c>
      <c r="C1782" s="111" t="s">
        <v>4618</v>
      </c>
      <c r="D1782" s="111" t="s">
        <v>4561</v>
      </c>
      <c r="E1782" s="111"/>
      <c r="F1782" s="111">
        <v>1</v>
      </c>
      <c r="G1782" s="111"/>
      <c r="H1782" s="111">
        <v>18</v>
      </c>
      <c r="I1782" s="111">
        <v>18</v>
      </c>
      <c r="J1782" s="118"/>
      <c r="K1782" s="33"/>
      <c r="L1782" s="44">
        <f t="shared" si="537"/>
        <v>1</v>
      </c>
      <c r="M1782" s="33" t="str">
        <f t="shared" si="538"/>
        <v>45887Container q'ty</v>
      </c>
      <c r="N1782" s="33" t="str">
        <f t="shared" si="539"/>
        <v xml:space="preserve">45887Pallet </v>
      </c>
      <c r="O1782" s="39">
        <v>20</v>
      </c>
      <c r="P1782" s="33" t="s">
        <v>202</v>
      </c>
      <c r="Q1782" s="168" t="s">
        <v>4609</v>
      </c>
      <c r="R1782" s="169"/>
      <c r="S1782" s="39"/>
      <c r="T1782" s="119" t="s">
        <v>4615</v>
      </c>
      <c r="U1782" s="258"/>
      <c r="V1782" s="262"/>
      <c r="W1782" s="258">
        <f t="shared" si="540"/>
        <v>0</v>
      </c>
      <c r="X1782" s="45"/>
      <c r="Y1782" s="43"/>
      <c r="Z1782" s="43"/>
      <c r="AA1782" s="43"/>
      <c r="AB1782" s="43"/>
      <c r="AC1782" s="43"/>
    </row>
    <row r="1783" spans="1:29" ht="12.9" customHeight="1">
      <c r="A1783" s="272">
        <v>45887</v>
      </c>
      <c r="B1783" s="111" t="s">
        <v>32</v>
      </c>
      <c r="C1783" s="111" t="s">
        <v>4618</v>
      </c>
      <c r="D1783" s="111" t="s">
        <v>4561</v>
      </c>
      <c r="E1783" s="111"/>
      <c r="F1783" s="151"/>
      <c r="G1783" s="111"/>
      <c r="H1783" s="111">
        <v>2</v>
      </c>
      <c r="I1783" s="111">
        <v>2</v>
      </c>
      <c r="J1783" s="118"/>
      <c r="K1783" s="33"/>
      <c r="L1783" s="44">
        <f t="shared" si="537"/>
        <v>0</v>
      </c>
      <c r="M1783" s="33" t="str">
        <f t="shared" si="538"/>
        <v>45887Container q'ty</v>
      </c>
      <c r="N1783" s="33" t="str">
        <f t="shared" si="539"/>
        <v xml:space="preserve">45887Pallet </v>
      </c>
      <c r="O1783" s="39"/>
      <c r="P1783" s="33" t="s">
        <v>202</v>
      </c>
      <c r="Q1783" s="168" t="s">
        <v>4610</v>
      </c>
      <c r="R1783" s="169"/>
      <c r="S1783" s="39"/>
      <c r="T1783" s="119" t="s">
        <v>4615</v>
      </c>
      <c r="U1783" s="258"/>
      <c r="V1783" s="262"/>
      <c r="W1783" s="258">
        <f t="shared" si="540"/>
        <v>0</v>
      </c>
      <c r="X1783" s="45"/>
      <c r="Y1783" s="43"/>
      <c r="Z1783" s="43"/>
      <c r="AA1783" s="43"/>
      <c r="AB1783" s="43"/>
      <c r="AC1783" s="43"/>
    </row>
    <row r="1784" spans="1:29" ht="12.9" customHeight="1">
      <c r="A1784" s="272">
        <v>45887</v>
      </c>
      <c r="B1784" s="111" t="s">
        <v>32</v>
      </c>
      <c r="C1784" s="111" t="s">
        <v>4619</v>
      </c>
      <c r="D1784" s="111" t="s">
        <v>4562</v>
      </c>
      <c r="E1784" s="111"/>
      <c r="F1784" s="111">
        <v>1</v>
      </c>
      <c r="G1784" s="111"/>
      <c r="H1784" s="111">
        <v>20</v>
      </c>
      <c r="I1784" s="111">
        <v>20</v>
      </c>
      <c r="J1784" s="118"/>
      <c r="K1784" s="33"/>
      <c r="L1784" s="44">
        <f t="shared" si="537"/>
        <v>1</v>
      </c>
      <c r="M1784" s="33" t="str">
        <f t="shared" si="538"/>
        <v>45887Container q'ty</v>
      </c>
      <c r="N1784" s="33" t="str">
        <f t="shared" si="539"/>
        <v xml:space="preserve">45887Pallet </v>
      </c>
      <c r="O1784" s="39">
        <v>20</v>
      </c>
      <c r="P1784" s="33" t="s">
        <v>202</v>
      </c>
      <c r="Q1784" s="168" t="s">
        <v>4609</v>
      </c>
      <c r="R1784" s="169"/>
      <c r="S1784" s="39"/>
      <c r="T1784" s="119" t="s">
        <v>4615</v>
      </c>
      <c r="U1784" s="258"/>
      <c r="V1784" s="262"/>
      <c r="W1784" s="258">
        <f t="shared" si="540"/>
        <v>0</v>
      </c>
      <c r="X1784" s="45"/>
      <c r="Y1784" s="43"/>
      <c r="Z1784" s="43"/>
      <c r="AA1784" s="43"/>
      <c r="AB1784" s="43"/>
      <c r="AC1784" s="43"/>
    </row>
    <row r="1785" spans="1:29" ht="12.9" customHeight="1">
      <c r="A1785" s="272">
        <v>45887</v>
      </c>
      <c r="B1785" s="111" t="s">
        <v>32</v>
      </c>
      <c r="C1785" s="111" t="s">
        <v>4685</v>
      </c>
      <c r="D1785" s="111" t="s">
        <v>4606</v>
      </c>
      <c r="E1785" s="111">
        <v>1</v>
      </c>
      <c r="F1785" s="111"/>
      <c r="G1785" s="111"/>
      <c r="H1785" s="111">
        <v>7</v>
      </c>
      <c r="I1785" s="111">
        <v>7</v>
      </c>
      <c r="J1785" s="118"/>
      <c r="K1785" s="33"/>
      <c r="L1785" s="44">
        <f t="shared" si="537"/>
        <v>1</v>
      </c>
      <c r="M1785" s="33" t="str">
        <f t="shared" si="538"/>
        <v>45887Container q'ty</v>
      </c>
      <c r="N1785" s="33" t="str">
        <f t="shared" si="539"/>
        <v xml:space="preserve">45887Pallet </v>
      </c>
      <c r="O1785" s="39">
        <v>40</v>
      </c>
      <c r="P1785" s="33" t="s">
        <v>202</v>
      </c>
      <c r="Q1785" s="168" t="s">
        <v>4611</v>
      </c>
      <c r="R1785" s="169"/>
      <c r="S1785" s="39"/>
      <c r="T1785" s="119" t="s">
        <v>4614</v>
      </c>
      <c r="U1785" s="258"/>
      <c r="V1785" s="262"/>
      <c r="W1785" s="258">
        <f t="shared" si="540"/>
        <v>0</v>
      </c>
      <c r="X1785" s="45"/>
      <c r="Y1785" s="43"/>
      <c r="Z1785" s="43"/>
      <c r="AA1785" s="43"/>
      <c r="AB1785" s="43"/>
      <c r="AC1785" s="43"/>
    </row>
    <row r="1786" spans="1:29" ht="12.9" customHeight="1">
      <c r="A1786" s="272">
        <v>45887</v>
      </c>
      <c r="B1786" s="111" t="s">
        <v>32</v>
      </c>
      <c r="C1786" s="111" t="s">
        <v>4685</v>
      </c>
      <c r="D1786" s="111" t="s">
        <v>4606</v>
      </c>
      <c r="E1786" s="151"/>
      <c r="F1786" s="111"/>
      <c r="G1786" s="111"/>
      <c r="H1786" s="111">
        <v>3</v>
      </c>
      <c r="I1786" s="111">
        <v>3</v>
      </c>
      <c r="J1786" s="118"/>
      <c r="K1786" s="33"/>
      <c r="L1786" s="44">
        <f t="shared" si="537"/>
        <v>0</v>
      </c>
      <c r="M1786" s="33" t="str">
        <f t="shared" si="538"/>
        <v>45887Container q'ty</v>
      </c>
      <c r="N1786" s="33" t="str">
        <f t="shared" si="539"/>
        <v xml:space="preserve">45887Pallet </v>
      </c>
      <c r="O1786" s="39"/>
      <c r="P1786" s="33" t="s">
        <v>202</v>
      </c>
      <c r="Q1786" s="168" t="s">
        <v>4612</v>
      </c>
      <c r="R1786" s="169"/>
      <c r="S1786" s="39"/>
      <c r="T1786" s="119" t="s">
        <v>4614</v>
      </c>
      <c r="U1786" s="258"/>
      <c r="V1786" s="262"/>
      <c r="W1786" s="258">
        <f t="shared" si="540"/>
        <v>0</v>
      </c>
      <c r="X1786" s="45"/>
      <c r="Y1786" s="43"/>
      <c r="Z1786" s="43"/>
      <c r="AA1786" s="43"/>
      <c r="AB1786" s="43"/>
      <c r="AC1786" s="43"/>
    </row>
    <row r="1787" spans="1:29" ht="12.9" customHeight="1">
      <c r="A1787" s="272">
        <v>45887</v>
      </c>
      <c r="B1787" s="111" t="s">
        <v>32</v>
      </c>
      <c r="C1787" s="111" t="s">
        <v>4685</v>
      </c>
      <c r="D1787" s="111" t="s">
        <v>4607</v>
      </c>
      <c r="E1787" s="151"/>
      <c r="F1787" s="111"/>
      <c r="G1787" s="111"/>
      <c r="H1787" s="111">
        <v>10</v>
      </c>
      <c r="I1787" s="111">
        <v>10</v>
      </c>
      <c r="J1787" s="118"/>
      <c r="K1787" s="33"/>
      <c r="L1787" s="44">
        <f t="shared" si="537"/>
        <v>0</v>
      </c>
      <c r="M1787" s="33" t="str">
        <f t="shared" si="538"/>
        <v>45887Container q'ty</v>
      </c>
      <c r="N1787" s="33" t="str">
        <f t="shared" si="539"/>
        <v xml:space="preserve">45887Pallet </v>
      </c>
      <c r="O1787" s="39"/>
      <c r="P1787" s="33" t="s">
        <v>202</v>
      </c>
      <c r="Q1787" s="168" t="s">
        <v>4613</v>
      </c>
      <c r="R1787" s="169"/>
      <c r="S1787" s="39"/>
      <c r="T1787" s="119" t="s">
        <v>4614</v>
      </c>
      <c r="U1787" s="258"/>
      <c r="V1787" s="262"/>
      <c r="W1787" s="258">
        <f t="shared" si="540"/>
        <v>0</v>
      </c>
      <c r="X1787" s="45"/>
      <c r="Y1787" s="43"/>
      <c r="Z1787" s="43"/>
      <c r="AA1787" s="43"/>
      <c r="AB1787" s="43"/>
      <c r="AC1787" s="43"/>
    </row>
    <row r="1788" spans="1:29" ht="12.9" customHeight="1">
      <c r="A1788" s="272">
        <v>45887</v>
      </c>
      <c r="B1788" s="111" t="s">
        <v>318</v>
      </c>
      <c r="C1788" s="111" t="s">
        <v>4584</v>
      </c>
      <c r="D1788" s="111" t="s">
        <v>4585</v>
      </c>
      <c r="E1788" s="111">
        <v>1</v>
      </c>
      <c r="F1788" s="111"/>
      <c r="G1788" s="111"/>
      <c r="H1788" s="111">
        <v>16</v>
      </c>
      <c r="I1788" s="116"/>
      <c r="J1788" s="116">
        <v>960</v>
      </c>
      <c r="K1788" s="33"/>
      <c r="L1788" s="44">
        <f t="shared" ref="L1788:L1794" si="545">SUM(E1788:F1788)</f>
        <v>1</v>
      </c>
      <c r="M1788" s="33" t="str">
        <f t="shared" ref="M1788:M1794" si="546">A1788&amp;$O$1</f>
        <v>45887Container q'ty</v>
      </c>
      <c r="N1788" s="33" t="str">
        <f t="shared" ref="N1788:N1794" si="547">A1788&amp;P1788</f>
        <v xml:space="preserve">45887Pallet </v>
      </c>
      <c r="O1788" s="39">
        <v>40</v>
      </c>
      <c r="P1788" s="33" t="s">
        <v>202</v>
      </c>
      <c r="Q1788" s="168" t="s">
        <v>4583</v>
      </c>
      <c r="R1788" s="169"/>
      <c r="S1788" s="39"/>
      <c r="T1788" s="119" t="s">
        <v>4582</v>
      </c>
      <c r="U1788" s="258"/>
      <c r="V1788" s="262"/>
      <c r="W1788" s="258">
        <f t="shared" ref="W1788:W1794" si="548">IFERROR(U1788/V1788,0)</f>
        <v>0</v>
      </c>
      <c r="X1788" s="45"/>
      <c r="Y1788" s="43"/>
      <c r="Z1788" s="43"/>
      <c r="AA1788" s="43"/>
      <c r="AB1788" s="43"/>
      <c r="AC1788" s="43"/>
    </row>
    <row r="1789" spans="1:29" ht="12.75" customHeight="1">
      <c r="A1789" s="272">
        <v>45887</v>
      </c>
      <c r="B1789" s="111" t="s">
        <v>318</v>
      </c>
      <c r="C1789" s="111" t="s">
        <v>4586</v>
      </c>
      <c r="D1789" s="111" t="s">
        <v>4587</v>
      </c>
      <c r="E1789" s="111">
        <v>1</v>
      </c>
      <c r="F1789" s="111"/>
      <c r="G1789" s="111"/>
      <c r="H1789" s="111">
        <v>16</v>
      </c>
      <c r="I1789" s="116"/>
      <c r="J1789" s="116">
        <v>960</v>
      </c>
      <c r="K1789" s="33"/>
      <c r="L1789" s="44">
        <f t="shared" si="545"/>
        <v>1</v>
      </c>
      <c r="M1789" s="33" t="str">
        <f t="shared" si="546"/>
        <v>45887Container q'ty</v>
      </c>
      <c r="N1789" s="33" t="str">
        <f t="shared" si="547"/>
        <v xml:space="preserve">45887Pallet </v>
      </c>
      <c r="O1789" s="39">
        <v>40</v>
      </c>
      <c r="P1789" s="33" t="s">
        <v>202</v>
      </c>
      <c r="Q1789" s="168" t="s">
        <v>4583</v>
      </c>
      <c r="R1789" s="169"/>
      <c r="S1789" s="39"/>
      <c r="T1789" s="119" t="s">
        <v>4582</v>
      </c>
      <c r="U1789" s="258"/>
      <c r="V1789" s="262"/>
      <c r="W1789" s="258">
        <f t="shared" si="548"/>
        <v>0</v>
      </c>
      <c r="X1789" s="45"/>
      <c r="Y1789" s="43"/>
      <c r="Z1789" s="43"/>
      <c r="AA1789" s="43"/>
      <c r="AB1789" s="43"/>
      <c r="AC1789" s="43"/>
    </row>
    <row r="1790" spans="1:29" ht="12.9" customHeight="1">
      <c r="A1790" s="272">
        <v>45887</v>
      </c>
      <c r="B1790" s="111" t="s">
        <v>383</v>
      </c>
      <c r="C1790" s="111" t="s">
        <v>4675</v>
      </c>
      <c r="D1790" s="275">
        <v>192155</v>
      </c>
      <c r="E1790" s="111"/>
      <c r="F1790" s="111">
        <v>1</v>
      </c>
      <c r="G1790" s="111"/>
      <c r="H1790" s="111">
        <v>4</v>
      </c>
      <c r="I1790" s="117">
        <v>400</v>
      </c>
      <c r="J1790" s="118"/>
      <c r="K1790" s="33"/>
      <c r="L1790" s="44">
        <f t="shared" si="545"/>
        <v>1</v>
      </c>
      <c r="M1790" s="33" t="str">
        <f t="shared" si="546"/>
        <v>45887Container q'ty</v>
      </c>
      <c r="N1790" s="33" t="str">
        <f t="shared" si="547"/>
        <v>45887bulk</v>
      </c>
      <c r="O1790" s="39">
        <v>240</v>
      </c>
      <c r="P1790" s="235" t="s">
        <v>201</v>
      </c>
      <c r="Q1790" s="168" t="s">
        <v>454</v>
      </c>
      <c r="R1790" s="169"/>
      <c r="S1790" s="39"/>
      <c r="T1790" s="119" t="s">
        <v>4674</v>
      </c>
      <c r="U1790" s="258">
        <v>22550</v>
      </c>
      <c r="V1790" s="262">
        <v>2050</v>
      </c>
      <c r="W1790" s="258">
        <f t="shared" si="548"/>
        <v>11</v>
      </c>
      <c r="X1790" s="45"/>
      <c r="Y1790" s="43"/>
      <c r="Z1790" s="43"/>
      <c r="AA1790" s="43"/>
      <c r="AB1790" s="43"/>
      <c r="AC1790" s="43"/>
    </row>
    <row r="1791" spans="1:29" ht="12.9" customHeight="1">
      <c r="A1791" s="272">
        <v>45887</v>
      </c>
      <c r="B1791" s="111" t="s">
        <v>383</v>
      </c>
      <c r="C1791" s="111" t="s">
        <v>4675</v>
      </c>
      <c r="D1791" s="275">
        <v>192155</v>
      </c>
      <c r="E1791" s="111"/>
      <c r="F1791" s="151"/>
      <c r="G1791" s="111"/>
      <c r="H1791" s="111">
        <v>1</v>
      </c>
      <c r="I1791" s="117">
        <v>50</v>
      </c>
      <c r="J1791" s="118"/>
      <c r="K1791" s="33"/>
      <c r="L1791" s="44">
        <f t="shared" si="545"/>
        <v>0</v>
      </c>
      <c r="M1791" s="33" t="str">
        <f t="shared" si="546"/>
        <v>45887Container q'ty</v>
      </c>
      <c r="N1791" s="33" t="str">
        <f t="shared" si="547"/>
        <v>45887bulk</v>
      </c>
      <c r="O1791" s="39">
        <v>240</v>
      </c>
      <c r="P1791" s="235" t="s">
        <v>201</v>
      </c>
      <c r="Q1791" s="168" t="s">
        <v>456</v>
      </c>
      <c r="R1791" s="169"/>
      <c r="S1791" s="39"/>
      <c r="T1791" s="119" t="s">
        <v>4674</v>
      </c>
      <c r="U1791" s="258"/>
      <c r="V1791" s="262"/>
      <c r="W1791" s="258">
        <f t="shared" si="548"/>
        <v>0</v>
      </c>
      <c r="X1791" s="45"/>
      <c r="Y1791" s="43"/>
      <c r="Z1791" s="43"/>
      <c r="AA1791" s="43"/>
      <c r="AB1791" s="43"/>
      <c r="AC1791" s="43"/>
    </row>
    <row r="1792" spans="1:29" ht="12.9" customHeight="1">
      <c r="A1792" s="272">
        <v>45887</v>
      </c>
      <c r="B1792" s="111" t="s">
        <v>383</v>
      </c>
      <c r="C1792" s="111" t="s">
        <v>4675</v>
      </c>
      <c r="D1792" s="275">
        <v>192155</v>
      </c>
      <c r="E1792" s="111"/>
      <c r="F1792" s="151"/>
      <c r="G1792" s="111"/>
      <c r="H1792" s="111">
        <v>13</v>
      </c>
      <c r="I1792" s="117">
        <v>1500</v>
      </c>
      <c r="J1792" s="118"/>
      <c r="K1792" s="33"/>
      <c r="L1792" s="44">
        <f t="shared" si="545"/>
        <v>0</v>
      </c>
      <c r="M1792" s="33" t="str">
        <f t="shared" si="546"/>
        <v>45887Container q'ty</v>
      </c>
      <c r="N1792" s="33" t="str">
        <f t="shared" si="547"/>
        <v>45887bulk</v>
      </c>
      <c r="O1792" s="39">
        <v>240</v>
      </c>
      <c r="P1792" s="235" t="s">
        <v>201</v>
      </c>
      <c r="Q1792" s="168" t="s">
        <v>457</v>
      </c>
      <c r="R1792" s="169"/>
      <c r="S1792" s="39"/>
      <c r="T1792" s="119" t="s">
        <v>4674</v>
      </c>
      <c r="U1792" s="258"/>
      <c r="V1792" s="262"/>
      <c r="W1792" s="258">
        <f t="shared" si="548"/>
        <v>0</v>
      </c>
      <c r="X1792" s="45"/>
      <c r="Y1792" s="43"/>
      <c r="Z1792" s="43"/>
      <c r="AA1792" s="43"/>
      <c r="AB1792" s="43"/>
      <c r="AC1792" s="43"/>
    </row>
    <row r="1793" spans="1:29" ht="12.9" customHeight="1">
      <c r="A1793" s="272">
        <v>45887</v>
      </c>
      <c r="B1793" s="111" t="s">
        <v>383</v>
      </c>
      <c r="C1793" s="111" t="s">
        <v>4675</v>
      </c>
      <c r="D1793" s="275">
        <v>192155</v>
      </c>
      <c r="E1793" s="111"/>
      <c r="F1793" s="151"/>
      <c r="G1793" s="111"/>
      <c r="H1793" s="111">
        <v>1</v>
      </c>
      <c r="I1793" s="117">
        <v>100</v>
      </c>
      <c r="J1793" s="118"/>
      <c r="K1793" s="33"/>
      <c r="L1793" s="44">
        <f t="shared" si="545"/>
        <v>0</v>
      </c>
      <c r="M1793" s="33" t="str">
        <f t="shared" si="546"/>
        <v>45887Container q'ty</v>
      </c>
      <c r="N1793" s="33" t="str">
        <f t="shared" si="547"/>
        <v>45887bulk</v>
      </c>
      <c r="O1793" s="39">
        <v>240</v>
      </c>
      <c r="P1793" s="235" t="s">
        <v>201</v>
      </c>
      <c r="Q1793" s="168" t="s">
        <v>823</v>
      </c>
      <c r="R1793" s="169"/>
      <c r="S1793" s="39"/>
      <c r="T1793" s="119" t="s">
        <v>4674</v>
      </c>
      <c r="U1793" s="258"/>
      <c r="V1793" s="262"/>
      <c r="W1793" s="258">
        <f t="shared" si="548"/>
        <v>0</v>
      </c>
      <c r="X1793" s="45"/>
      <c r="Y1793" s="43"/>
      <c r="Z1793" s="43"/>
      <c r="AA1793" s="43"/>
      <c r="AB1793" s="43"/>
      <c r="AC1793" s="43"/>
    </row>
    <row r="1794" spans="1:29" ht="12.9" customHeight="1">
      <c r="A1794" s="272">
        <v>45887</v>
      </c>
      <c r="B1794" s="111" t="s">
        <v>151</v>
      </c>
      <c r="C1794" s="111" t="s">
        <v>402</v>
      </c>
      <c r="D1794" s="111"/>
      <c r="E1794" s="111"/>
      <c r="F1794" s="111"/>
      <c r="G1794" s="111">
        <v>1</v>
      </c>
      <c r="H1794" s="111">
        <v>1</v>
      </c>
      <c r="I1794" s="116">
        <v>20</v>
      </c>
      <c r="J1794" s="118"/>
      <c r="K1794" s="33"/>
      <c r="L1794" s="44">
        <f t="shared" si="545"/>
        <v>0</v>
      </c>
      <c r="M1794" s="33" t="str">
        <f t="shared" si="546"/>
        <v>45887Container q'ty</v>
      </c>
      <c r="N1794" s="33" t="str">
        <f t="shared" si="547"/>
        <v>45887bulk</v>
      </c>
      <c r="O1794" s="39"/>
      <c r="P1794" s="235" t="s">
        <v>201</v>
      </c>
      <c r="Q1794" s="168" t="s">
        <v>725</v>
      </c>
      <c r="R1794" s="169"/>
      <c r="S1794" s="39"/>
      <c r="T1794" s="119" t="s">
        <v>4599</v>
      </c>
      <c r="U1794" s="258">
        <v>220</v>
      </c>
      <c r="V1794" s="262">
        <v>20</v>
      </c>
      <c r="W1794" s="258">
        <f t="shared" si="548"/>
        <v>11</v>
      </c>
      <c r="X1794" s="45"/>
      <c r="Y1794" s="43"/>
      <c r="Z1794" s="43"/>
      <c r="AA1794" s="43"/>
      <c r="AB1794" s="43"/>
      <c r="AC1794" s="43"/>
    </row>
    <row r="1795" spans="1:29" ht="12.9" customHeight="1">
      <c r="A1795" s="272">
        <v>45888</v>
      </c>
      <c r="B1795" s="111" t="s">
        <v>32</v>
      </c>
      <c r="C1795" s="111" t="s">
        <v>4679</v>
      </c>
      <c r="D1795" s="111" t="s">
        <v>4620</v>
      </c>
      <c r="E1795" s="111"/>
      <c r="F1795" s="111">
        <v>1</v>
      </c>
      <c r="G1795" s="111"/>
      <c r="H1795" s="111">
        <v>8</v>
      </c>
      <c r="I1795" s="111">
        <v>8</v>
      </c>
      <c r="J1795" s="118"/>
      <c r="K1795" s="33"/>
      <c r="L1795" s="44">
        <f t="shared" si="537"/>
        <v>1</v>
      </c>
      <c r="M1795" s="33" t="str">
        <f t="shared" si="538"/>
        <v>45888Container q'ty</v>
      </c>
      <c r="N1795" s="33" t="str">
        <f t="shared" si="539"/>
        <v xml:space="preserve">45888Pallet </v>
      </c>
      <c r="O1795" s="39">
        <v>20</v>
      </c>
      <c r="P1795" s="33" t="s">
        <v>202</v>
      </c>
      <c r="Q1795" s="168" t="s">
        <v>4623</v>
      </c>
      <c r="R1795" s="169"/>
      <c r="S1795" s="39"/>
      <c r="T1795" s="119" t="s">
        <v>4670</v>
      </c>
      <c r="U1795" s="258"/>
      <c r="V1795" s="262"/>
      <c r="W1795" s="258">
        <f t="shared" si="540"/>
        <v>0</v>
      </c>
      <c r="X1795" s="45"/>
      <c r="Y1795" s="43"/>
      <c r="Z1795" s="43"/>
      <c r="AA1795" s="43"/>
      <c r="AB1795" s="43"/>
      <c r="AC1795" s="43"/>
    </row>
    <row r="1796" spans="1:29" ht="12.9" customHeight="1">
      <c r="A1796" s="272">
        <v>45888</v>
      </c>
      <c r="B1796" s="111" t="s">
        <v>32</v>
      </c>
      <c r="C1796" s="111" t="s">
        <v>4679</v>
      </c>
      <c r="D1796" s="111" t="s">
        <v>4620</v>
      </c>
      <c r="E1796" s="111"/>
      <c r="F1796" s="151"/>
      <c r="G1796" s="111"/>
      <c r="H1796" s="111">
        <v>10</v>
      </c>
      <c r="I1796" s="111">
        <v>10</v>
      </c>
      <c r="J1796" s="118"/>
      <c r="K1796" s="33"/>
      <c r="L1796" s="44">
        <f t="shared" si="537"/>
        <v>0</v>
      </c>
      <c r="M1796" s="33" t="str">
        <f t="shared" si="538"/>
        <v>45888Container q'ty</v>
      </c>
      <c r="N1796" s="33" t="str">
        <f t="shared" si="539"/>
        <v xml:space="preserve">45888Pallet </v>
      </c>
      <c r="O1796" s="39"/>
      <c r="P1796" s="33" t="s">
        <v>202</v>
      </c>
      <c r="Q1796" s="168" t="s">
        <v>4624</v>
      </c>
      <c r="R1796" s="169"/>
      <c r="S1796" s="39"/>
      <c r="T1796" s="119" t="s">
        <v>4629</v>
      </c>
      <c r="U1796" s="258"/>
      <c r="V1796" s="262"/>
      <c r="W1796" s="258">
        <f t="shared" si="540"/>
        <v>0</v>
      </c>
      <c r="X1796" s="45"/>
      <c r="Y1796" s="43"/>
      <c r="Z1796" s="43"/>
      <c r="AA1796" s="43"/>
      <c r="AB1796" s="43"/>
      <c r="AC1796" s="43"/>
    </row>
    <row r="1797" spans="1:29" ht="12.75" customHeight="1">
      <c r="A1797" s="272">
        <v>45888</v>
      </c>
      <c r="B1797" s="111" t="s">
        <v>32</v>
      </c>
      <c r="C1797" s="111" t="s">
        <v>4679</v>
      </c>
      <c r="D1797" s="111" t="s">
        <v>4620</v>
      </c>
      <c r="E1797" s="111"/>
      <c r="F1797" s="151"/>
      <c r="G1797" s="111"/>
      <c r="H1797" s="111">
        <v>2</v>
      </c>
      <c r="I1797" s="111">
        <v>2</v>
      </c>
      <c r="J1797" s="118"/>
      <c r="K1797" s="33"/>
      <c r="L1797" s="44">
        <f t="shared" si="537"/>
        <v>0</v>
      </c>
      <c r="M1797" s="33" t="str">
        <f t="shared" si="538"/>
        <v>45888Container q'ty</v>
      </c>
      <c r="N1797" s="33" t="str">
        <f t="shared" si="539"/>
        <v xml:space="preserve">45888Pallet </v>
      </c>
      <c r="O1797" s="39"/>
      <c r="P1797" s="33" t="s">
        <v>202</v>
      </c>
      <c r="Q1797" s="168" t="s">
        <v>4625</v>
      </c>
      <c r="R1797" s="169"/>
      <c r="S1797" s="39"/>
      <c r="T1797" s="119" t="s">
        <v>4629</v>
      </c>
      <c r="U1797" s="258"/>
      <c r="V1797" s="262"/>
      <c r="W1797" s="258">
        <f t="shared" si="540"/>
        <v>0</v>
      </c>
      <c r="X1797" s="45"/>
      <c r="Y1797" s="43"/>
      <c r="Z1797" s="43"/>
      <c r="AA1797" s="43"/>
      <c r="AB1797" s="43"/>
      <c r="AC1797" s="43"/>
    </row>
    <row r="1798" spans="1:29" ht="12.9" customHeight="1">
      <c r="A1798" s="272">
        <v>45888</v>
      </c>
      <c r="B1798" s="111" t="s">
        <v>32</v>
      </c>
      <c r="C1798" s="111" t="s">
        <v>4708</v>
      </c>
      <c r="D1798" s="111" t="s">
        <v>4621</v>
      </c>
      <c r="E1798" s="111">
        <v>1</v>
      </c>
      <c r="F1798" s="111"/>
      <c r="G1798" s="111"/>
      <c r="H1798" s="111">
        <v>5</v>
      </c>
      <c r="I1798" s="111">
        <v>5</v>
      </c>
      <c r="J1798" s="118"/>
      <c r="K1798" s="33"/>
      <c r="L1798" s="44">
        <f t="shared" si="537"/>
        <v>1</v>
      </c>
      <c r="M1798" s="33" t="str">
        <f t="shared" si="538"/>
        <v>45888Container q'ty</v>
      </c>
      <c r="N1798" s="33" t="str">
        <f t="shared" si="539"/>
        <v xml:space="preserve">45888Pallet </v>
      </c>
      <c r="O1798" s="39">
        <v>40</v>
      </c>
      <c r="P1798" s="33" t="s">
        <v>202</v>
      </c>
      <c r="Q1798" s="168" t="s">
        <v>4626</v>
      </c>
      <c r="R1798" s="169"/>
      <c r="S1798" s="39"/>
      <c r="T1798" s="119" t="s">
        <v>4680</v>
      </c>
      <c r="U1798" s="258"/>
      <c r="V1798" s="262"/>
      <c r="W1798" s="258">
        <f t="shared" si="540"/>
        <v>0</v>
      </c>
      <c r="X1798" s="45"/>
      <c r="Y1798" s="43"/>
      <c r="Z1798" s="43"/>
      <c r="AA1798" s="43"/>
      <c r="AB1798" s="43"/>
      <c r="AC1798" s="43"/>
    </row>
    <row r="1799" spans="1:29" ht="12.9" customHeight="1">
      <c r="A1799" s="272">
        <v>45888</v>
      </c>
      <c r="B1799" s="111" t="s">
        <v>32</v>
      </c>
      <c r="C1799" s="111" t="s">
        <v>4708</v>
      </c>
      <c r="D1799" s="111" t="s">
        <v>4621</v>
      </c>
      <c r="E1799" s="151"/>
      <c r="F1799" s="111"/>
      <c r="G1799" s="111"/>
      <c r="H1799" s="111">
        <v>5</v>
      </c>
      <c r="I1799" s="111">
        <v>5</v>
      </c>
      <c r="J1799" s="118"/>
      <c r="K1799" s="33"/>
      <c r="L1799" s="44">
        <f t="shared" si="537"/>
        <v>0</v>
      </c>
      <c r="M1799" s="33" t="str">
        <f t="shared" si="538"/>
        <v>45888Container q'ty</v>
      </c>
      <c r="N1799" s="33" t="str">
        <f t="shared" si="539"/>
        <v xml:space="preserve">45888Pallet </v>
      </c>
      <c r="O1799" s="39"/>
      <c r="P1799" s="33" t="s">
        <v>202</v>
      </c>
      <c r="Q1799" s="168" t="s">
        <v>4627</v>
      </c>
      <c r="R1799" s="169"/>
      <c r="S1799" s="39"/>
      <c r="T1799" s="119" t="s">
        <v>4630</v>
      </c>
      <c r="U1799" s="258"/>
      <c r="V1799" s="262"/>
      <c r="W1799" s="258">
        <f t="shared" si="540"/>
        <v>0</v>
      </c>
      <c r="X1799" s="45"/>
      <c r="Y1799" s="43"/>
      <c r="Z1799" s="43"/>
      <c r="AA1799" s="43"/>
      <c r="AB1799" s="43"/>
      <c r="AC1799" s="43"/>
    </row>
    <row r="1800" spans="1:29" ht="12.9" customHeight="1">
      <c r="A1800" s="272">
        <v>45888</v>
      </c>
      <c r="B1800" s="111" t="s">
        <v>32</v>
      </c>
      <c r="C1800" s="111" t="s">
        <v>4708</v>
      </c>
      <c r="D1800" s="111" t="s">
        <v>4622</v>
      </c>
      <c r="E1800" s="151"/>
      <c r="F1800" s="111"/>
      <c r="G1800" s="111"/>
      <c r="H1800" s="111">
        <v>10</v>
      </c>
      <c r="I1800" s="111">
        <v>10</v>
      </c>
      <c r="J1800" s="118"/>
      <c r="K1800" s="33"/>
      <c r="L1800" s="44">
        <f t="shared" si="537"/>
        <v>0</v>
      </c>
      <c r="M1800" s="33" t="str">
        <f t="shared" si="538"/>
        <v>45888Container q'ty</v>
      </c>
      <c r="N1800" s="33" t="str">
        <f t="shared" si="539"/>
        <v xml:space="preserve">45888Pallet </v>
      </c>
      <c r="O1800" s="39"/>
      <c r="P1800" s="33" t="s">
        <v>202</v>
      </c>
      <c r="Q1800" s="168" t="s">
        <v>4628</v>
      </c>
      <c r="R1800" s="169"/>
      <c r="S1800" s="39"/>
      <c r="T1800" s="119" t="s">
        <v>4630</v>
      </c>
      <c r="U1800" s="258"/>
      <c r="V1800" s="262"/>
      <c r="W1800" s="258">
        <f t="shared" si="540"/>
        <v>0</v>
      </c>
      <c r="X1800" s="45"/>
      <c r="Y1800" s="43"/>
      <c r="Z1800" s="43"/>
      <c r="AA1800" s="43"/>
      <c r="AB1800" s="43"/>
      <c r="AC1800" s="43"/>
    </row>
    <row r="1801" spans="1:29" ht="12.9" customHeight="1">
      <c r="A1801" s="272">
        <v>45888</v>
      </c>
      <c r="B1801" s="111" t="s">
        <v>318</v>
      </c>
      <c r="C1801" s="111" t="s">
        <v>4588</v>
      </c>
      <c r="D1801" s="111" t="s">
        <v>4589</v>
      </c>
      <c r="E1801" s="111">
        <v>1</v>
      </c>
      <c r="F1801" s="111"/>
      <c r="G1801" s="111"/>
      <c r="H1801" s="111">
        <v>16</v>
      </c>
      <c r="I1801" s="116"/>
      <c r="J1801" s="116">
        <v>960</v>
      </c>
      <c r="K1801" s="33"/>
      <c r="L1801" s="44">
        <f>SUM(E1801:F1801)</f>
        <v>1</v>
      </c>
      <c r="M1801" s="33" t="str">
        <f>A1801&amp;$O$1</f>
        <v>45888Container q'ty</v>
      </c>
      <c r="N1801" s="33" t="str">
        <f>A1801&amp;P1801</f>
        <v xml:space="preserve">45888Pallet </v>
      </c>
      <c r="O1801" s="39">
        <v>40</v>
      </c>
      <c r="P1801" s="33" t="s">
        <v>202</v>
      </c>
      <c r="Q1801" s="168" t="s">
        <v>4583</v>
      </c>
      <c r="R1801" s="169"/>
      <c r="S1801" s="39"/>
      <c r="T1801" s="119" t="s">
        <v>4582</v>
      </c>
      <c r="U1801" s="258"/>
      <c r="V1801" s="262"/>
      <c r="W1801" s="258">
        <f>IFERROR(U1801/V1801,0)</f>
        <v>0</v>
      </c>
      <c r="X1801" s="45"/>
      <c r="Y1801" s="43"/>
      <c r="Z1801" s="43"/>
      <c r="AA1801" s="43"/>
      <c r="AB1801" s="43"/>
      <c r="AC1801" s="43"/>
    </row>
    <row r="1802" spans="1:29" ht="12.9" customHeight="1">
      <c r="A1802" s="272">
        <v>45888</v>
      </c>
      <c r="B1802" s="111" t="s">
        <v>318</v>
      </c>
      <c r="C1802" s="111" t="s">
        <v>4590</v>
      </c>
      <c r="D1802" s="111" t="s">
        <v>4591</v>
      </c>
      <c r="E1802" s="111">
        <v>1</v>
      </c>
      <c r="F1802" s="111"/>
      <c r="G1802" s="111"/>
      <c r="H1802" s="111">
        <v>16</v>
      </c>
      <c r="I1802" s="116"/>
      <c r="J1802" s="116">
        <v>960</v>
      </c>
      <c r="K1802" s="33"/>
      <c r="L1802" s="44">
        <f>SUM(E1802:F1802)</f>
        <v>1</v>
      </c>
      <c r="M1802" s="33" t="str">
        <f>A1802&amp;$O$1</f>
        <v>45888Container q'ty</v>
      </c>
      <c r="N1802" s="33" t="str">
        <f>A1802&amp;P1802</f>
        <v xml:space="preserve">45888Pallet </v>
      </c>
      <c r="O1802" s="39">
        <v>40</v>
      </c>
      <c r="P1802" s="33" t="s">
        <v>202</v>
      </c>
      <c r="Q1802" s="168" t="s">
        <v>4583</v>
      </c>
      <c r="R1802" s="169"/>
      <c r="S1802" s="39"/>
      <c r="T1802" s="119" t="s">
        <v>4582</v>
      </c>
      <c r="U1802" s="258"/>
      <c r="V1802" s="262"/>
      <c r="W1802" s="258">
        <f>IFERROR(U1802/V1802,0)</f>
        <v>0</v>
      </c>
      <c r="X1802" s="45"/>
      <c r="Y1802" s="43"/>
      <c r="Z1802" s="43"/>
      <c r="AA1802" s="43"/>
      <c r="AB1802" s="43"/>
      <c r="AC1802" s="43"/>
    </row>
    <row r="1803" spans="1:29" ht="12.9" customHeight="1">
      <c r="A1803" s="272">
        <v>45888</v>
      </c>
      <c r="B1803" s="111" t="s">
        <v>242</v>
      </c>
      <c r="C1803" s="111" t="s">
        <v>402</v>
      </c>
      <c r="D1803" s="111"/>
      <c r="E1803" s="111"/>
      <c r="F1803" s="111"/>
      <c r="G1803" s="111">
        <v>1</v>
      </c>
      <c r="H1803" s="111">
        <v>5</v>
      </c>
      <c r="I1803" s="184"/>
      <c r="J1803" s="118">
        <v>5</v>
      </c>
      <c r="K1803" s="33"/>
      <c r="L1803" s="44">
        <f>SUM(E1803:F1803)</f>
        <v>0</v>
      </c>
      <c r="M1803" s="33" t="str">
        <f>A1803&amp;$O$1</f>
        <v>45888Container q'ty</v>
      </c>
      <c r="N1803" s="33" t="str">
        <f>A1803&amp;P1803</f>
        <v xml:space="preserve">45888Pallet </v>
      </c>
      <c r="O1803" s="39">
        <v>5</v>
      </c>
      <c r="P1803" s="33" t="s">
        <v>202</v>
      </c>
      <c r="Q1803" s="168" t="s">
        <v>406</v>
      </c>
      <c r="R1803" s="169"/>
      <c r="S1803" s="39"/>
      <c r="T1803" s="119" t="s">
        <v>4678</v>
      </c>
      <c r="U1803" s="258"/>
      <c r="V1803" s="262"/>
      <c r="W1803" s="258">
        <f>IFERROR(U1803/V1803,0)</f>
        <v>0</v>
      </c>
      <c r="X1803" s="45" t="s">
        <v>4569</v>
      </c>
      <c r="Y1803" s="43"/>
      <c r="Z1803" s="43"/>
      <c r="AA1803" s="43"/>
      <c r="AB1803" s="43"/>
      <c r="AC1803" s="43"/>
    </row>
    <row r="1804" spans="1:29" ht="12.9" customHeight="1">
      <c r="A1804" s="272">
        <v>45888</v>
      </c>
      <c r="B1804" s="111" t="s">
        <v>383</v>
      </c>
      <c r="C1804" s="111" t="s">
        <v>4691</v>
      </c>
      <c r="D1804" s="111" t="s">
        <v>4692</v>
      </c>
      <c r="E1804" s="111"/>
      <c r="F1804" s="111">
        <v>1</v>
      </c>
      <c r="G1804" s="111"/>
      <c r="H1804" s="111">
        <v>14</v>
      </c>
      <c r="I1804" s="116">
        <v>410</v>
      </c>
      <c r="J1804" s="118"/>
      <c r="K1804" s="33"/>
      <c r="L1804" s="44">
        <f t="shared" ref="L1804:L1809" si="549">SUM(E1804:F1804)</f>
        <v>1</v>
      </c>
      <c r="M1804" s="33" t="str">
        <f t="shared" ref="M1804:M1809" si="550">A1804&amp;$O$1</f>
        <v>45888Container q'ty</v>
      </c>
      <c r="N1804" s="33" t="str">
        <f t="shared" ref="N1804:N1809" si="551">A1804&amp;P1804</f>
        <v>45888bulk</v>
      </c>
      <c r="O1804" s="39">
        <v>70</v>
      </c>
      <c r="P1804" s="235" t="s">
        <v>201</v>
      </c>
      <c r="Q1804" s="168" t="s">
        <v>4693</v>
      </c>
      <c r="R1804" s="169"/>
      <c r="S1804" s="39"/>
      <c r="T1804" s="119" t="s">
        <v>4707</v>
      </c>
      <c r="U1804" s="258">
        <v>3772</v>
      </c>
      <c r="V1804" s="262">
        <v>460</v>
      </c>
      <c r="W1804" s="258">
        <f t="shared" ref="W1804:W1809" si="552">IFERROR(U1804/V1804,0)</f>
        <v>8.1999999999999993</v>
      </c>
      <c r="X1804" s="45"/>
      <c r="Y1804" s="43"/>
      <c r="Z1804" s="43"/>
      <c r="AA1804" s="43"/>
      <c r="AB1804" s="43"/>
      <c r="AC1804" s="43"/>
    </row>
    <row r="1805" spans="1:29" ht="12.9" customHeight="1">
      <c r="A1805" s="272">
        <v>45888</v>
      </c>
      <c r="B1805" s="111" t="s">
        <v>383</v>
      </c>
      <c r="C1805" s="111" t="s">
        <v>4691</v>
      </c>
      <c r="D1805" s="111" t="s">
        <v>4692</v>
      </c>
      <c r="E1805" s="111"/>
      <c r="F1805" s="151"/>
      <c r="G1805" s="111"/>
      <c r="H1805" s="111">
        <v>2</v>
      </c>
      <c r="I1805" s="116">
        <v>50</v>
      </c>
      <c r="J1805" s="118"/>
      <c r="K1805" s="33"/>
      <c r="L1805" s="44">
        <f t="shared" si="549"/>
        <v>0</v>
      </c>
      <c r="M1805" s="33" t="str">
        <f t="shared" si="550"/>
        <v>45888Container q'ty</v>
      </c>
      <c r="N1805" s="33" t="str">
        <f t="shared" si="551"/>
        <v>45888bulk</v>
      </c>
      <c r="O1805" s="39"/>
      <c r="P1805" s="235" t="s">
        <v>201</v>
      </c>
      <c r="Q1805" s="168" t="s">
        <v>4694</v>
      </c>
      <c r="R1805" s="169"/>
      <c r="S1805" s="39"/>
      <c r="T1805" s="119" t="s">
        <v>4690</v>
      </c>
      <c r="U1805" s="258"/>
      <c r="V1805" s="262"/>
      <c r="W1805" s="258">
        <f t="shared" si="552"/>
        <v>0</v>
      </c>
      <c r="X1805" s="45"/>
      <c r="Y1805" s="43"/>
      <c r="Z1805" s="43"/>
      <c r="AA1805" s="43"/>
      <c r="AB1805" s="43"/>
      <c r="AC1805" s="43"/>
    </row>
    <row r="1806" spans="1:29" ht="12.75" customHeight="1">
      <c r="A1806" s="272">
        <v>45888</v>
      </c>
      <c r="B1806" s="111" t="s">
        <v>383</v>
      </c>
      <c r="C1806" s="111" t="s">
        <v>4695</v>
      </c>
      <c r="D1806" s="111" t="s">
        <v>4696</v>
      </c>
      <c r="E1806" s="111"/>
      <c r="F1806" s="111">
        <v>1</v>
      </c>
      <c r="G1806" s="111"/>
      <c r="H1806" s="111">
        <v>11</v>
      </c>
      <c r="I1806" s="116">
        <v>900</v>
      </c>
      <c r="J1806" s="118"/>
      <c r="K1806" s="33"/>
      <c r="L1806" s="44">
        <f t="shared" si="549"/>
        <v>1</v>
      </c>
      <c r="M1806" s="33" t="str">
        <f t="shared" si="550"/>
        <v>45888Container q'ty</v>
      </c>
      <c r="N1806" s="33" t="str">
        <f t="shared" si="551"/>
        <v>45888bulk</v>
      </c>
      <c r="O1806" s="39">
        <v>240</v>
      </c>
      <c r="P1806" s="235" t="s">
        <v>201</v>
      </c>
      <c r="Q1806" s="168" t="s">
        <v>4723</v>
      </c>
      <c r="R1806" s="169"/>
      <c r="S1806" s="39"/>
      <c r="T1806" s="119" t="s">
        <v>4697</v>
      </c>
      <c r="U1806" s="258">
        <v>23460</v>
      </c>
      <c r="V1806" s="262">
        <v>1800</v>
      </c>
      <c r="W1806" s="258">
        <f t="shared" si="552"/>
        <v>13.033333333333333</v>
      </c>
      <c r="X1806" s="45"/>
      <c r="Y1806" s="43"/>
      <c r="Z1806" s="43"/>
      <c r="AA1806" s="43"/>
      <c r="AB1806" s="43"/>
      <c r="AC1806" s="43"/>
    </row>
    <row r="1807" spans="1:29" ht="12.9" customHeight="1">
      <c r="A1807" s="272">
        <v>45888</v>
      </c>
      <c r="B1807" s="111" t="s">
        <v>383</v>
      </c>
      <c r="C1807" s="111" t="s">
        <v>4695</v>
      </c>
      <c r="D1807" s="111" t="s">
        <v>4696</v>
      </c>
      <c r="E1807" s="111"/>
      <c r="F1807" s="151"/>
      <c r="G1807" s="111"/>
      <c r="H1807" s="111">
        <v>3</v>
      </c>
      <c r="I1807" s="116">
        <v>300</v>
      </c>
      <c r="J1807" s="118"/>
      <c r="K1807" s="33"/>
      <c r="L1807" s="44">
        <f t="shared" si="549"/>
        <v>0</v>
      </c>
      <c r="M1807" s="33" t="str">
        <f t="shared" si="550"/>
        <v>45888Container q'ty</v>
      </c>
      <c r="N1807" s="33" t="str">
        <f t="shared" si="551"/>
        <v>45888bulk</v>
      </c>
      <c r="O1807" s="39"/>
      <c r="P1807" s="235" t="s">
        <v>201</v>
      </c>
      <c r="Q1807" s="168" t="s">
        <v>4698</v>
      </c>
      <c r="R1807" s="169"/>
      <c r="S1807" s="39"/>
      <c r="T1807" s="119" t="s">
        <v>4697</v>
      </c>
      <c r="U1807" s="258"/>
      <c r="V1807" s="262"/>
      <c r="W1807" s="258">
        <f t="shared" si="552"/>
        <v>0</v>
      </c>
      <c r="X1807" s="45"/>
      <c r="Y1807" s="43"/>
      <c r="Z1807" s="43"/>
      <c r="AA1807" s="43"/>
      <c r="AB1807" s="43"/>
      <c r="AC1807" s="43"/>
    </row>
    <row r="1808" spans="1:29" ht="12.9" customHeight="1">
      <c r="A1808" s="272">
        <v>45888</v>
      </c>
      <c r="B1808" s="111" t="s">
        <v>383</v>
      </c>
      <c r="C1808" s="111" t="s">
        <v>4695</v>
      </c>
      <c r="D1808" s="111" t="s">
        <v>4696</v>
      </c>
      <c r="E1808" s="111"/>
      <c r="F1808" s="151"/>
      <c r="G1808" s="111"/>
      <c r="H1808" s="111">
        <v>2</v>
      </c>
      <c r="I1808" s="116">
        <v>200</v>
      </c>
      <c r="J1808" s="118"/>
      <c r="K1808" s="33"/>
      <c r="L1808" s="44">
        <f t="shared" si="549"/>
        <v>0</v>
      </c>
      <c r="M1808" s="33" t="str">
        <f t="shared" si="550"/>
        <v>45888Container q'ty</v>
      </c>
      <c r="N1808" s="33" t="str">
        <f t="shared" si="551"/>
        <v>45888bulk</v>
      </c>
      <c r="O1808" s="39"/>
      <c r="P1808" s="235" t="s">
        <v>201</v>
      </c>
      <c r="Q1808" s="168" t="s">
        <v>4699</v>
      </c>
      <c r="R1808" s="169"/>
      <c r="S1808" s="39"/>
      <c r="T1808" s="119" t="s">
        <v>4697</v>
      </c>
      <c r="U1808" s="258"/>
      <c r="V1808" s="262"/>
      <c r="W1808" s="258">
        <f t="shared" si="552"/>
        <v>0</v>
      </c>
      <c r="X1808" s="45"/>
      <c r="Y1808" s="43"/>
      <c r="Z1808" s="43"/>
      <c r="AA1808" s="43"/>
      <c r="AB1808" s="43"/>
      <c r="AC1808" s="43"/>
    </row>
    <row r="1809" spans="1:29" ht="12.9" customHeight="1">
      <c r="A1809" s="272">
        <v>45888</v>
      </c>
      <c r="B1809" s="111" t="s">
        <v>383</v>
      </c>
      <c r="C1809" s="111" t="s">
        <v>4695</v>
      </c>
      <c r="D1809" s="111" t="s">
        <v>4696</v>
      </c>
      <c r="E1809" s="111"/>
      <c r="F1809" s="151"/>
      <c r="G1809" s="111"/>
      <c r="H1809" s="111">
        <v>4</v>
      </c>
      <c r="I1809" s="116">
        <v>300</v>
      </c>
      <c r="J1809" s="118"/>
      <c r="K1809" s="33"/>
      <c r="L1809" s="44">
        <f t="shared" si="549"/>
        <v>0</v>
      </c>
      <c r="M1809" s="33" t="str">
        <f t="shared" si="550"/>
        <v>45888Container q'ty</v>
      </c>
      <c r="N1809" s="33" t="str">
        <f t="shared" si="551"/>
        <v>45888bulk</v>
      </c>
      <c r="O1809" s="39"/>
      <c r="P1809" s="235" t="s">
        <v>201</v>
      </c>
      <c r="Q1809" s="168" t="s">
        <v>4722</v>
      </c>
      <c r="R1809" s="169"/>
      <c r="S1809" s="39"/>
      <c r="T1809" s="119" t="s">
        <v>4697</v>
      </c>
      <c r="U1809" s="258"/>
      <c r="V1809" s="262"/>
      <c r="W1809" s="258">
        <f t="shared" si="552"/>
        <v>0</v>
      </c>
      <c r="X1809" s="45"/>
      <c r="Y1809" s="43"/>
      <c r="Z1809" s="43"/>
      <c r="AA1809" s="43"/>
      <c r="AB1809" s="43"/>
      <c r="AC1809" s="43"/>
    </row>
    <row r="1810" spans="1:29" ht="12.9" customHeight="1">
      <c r="A1810" s="272">
        <v>45888</v>
      </c>
      <c r="B1810" s="111" t="s">
        <v>383</v>
      </c>
      <c r="C1810" s="111" t="s">
        <v>4695</v>
      </c>
      <c r="D1810" s="111" t="s">
        <v>4696</v>
      </c>
      <c r="E1810" s="111"/>
      <c r="F1810" s="151"/>
      <c r="G1810" s="111"/>
      <c r="H1810" s="111">
        <v>0</v>
      </c>
      <c r="I1810" s="116">
        <v>100</v>
      </c>
      <c r="J1810" s="118"/>
      <c r="K1810" s="33"/>
      <c r="L1810" s="44">
        <f>SUM(E1810:F1810)</f>
        <v>0</v>
      </c>
      <c r="M1810" s="33" t="str">
        <f>A1810&amp;$O$1</f>
        <v>45888Container q'ty</v>
      </c>
      <c r="N1810" s="33" t="str">
        <f>A1810&amp;P1810</f>
        <v>45888bulk</v>
      </c>
      <c r="O1810" s="39"/>
      <c r="P1810" s="235" t="s">
        <v>201</v>
      </c>
      <c r="Q1810" s="168" t="s">
        <v>2093</v>
      </c>
      <c r="R1810" s="169"/>
      <c r="S1810" s="39"/>
      <c r="T1810" s="119" t="s">
        <v>4697</v>
      </c>
      <c r="U1810" s="258"/>
      <c r="V1810" s="262"/>
      <c r="W1810" s="258">
        <f>IFERROR(U1810/V1810,0)</f>
        <v>0</v>
      </c>
      <c r="X1810" s="45"/>
      <c r="Y1810" s="43"/>
      <c r="Z1810" s="43"/>
      <c r="AA1810" s="43"/>
      <c r="AB1810" s="43"/>
      <c r="AC1810" s="43"/>
    </row>
    <row r="1811" spans="1:29" ht="12.9" customHeight="1">
      <c r="A1811" s="272">
        <v>45889</v>
      </c>
      <c r="B1811" s="111" t="s">
        <v>32</v>
      </c>
      <c r="C1811" s="111" t="s">
        <v>4665</v>
      </c>
      <c r="D1811" s="111" t="s">
        <v>4631</v>
      </c>
      <c r="E1811" s="111"/>
      <c r="F1811" s="111">
        <v>1</v>
      </c>
      <c r="G1811" s="111"/>
      <c r="H1811" s="111">
        <v>20</v>
      </c>
      <c r="I1811" s="111">
        <v>20</v>
      </c>
      <c r="J1811" s="118"/>
      <c r="K1811" s="33"/>
      <c r="L1811" s="44">
        <f t="shared" si="537"/>
        <v>1</v>
      </c>
      <c r="M1811" s="33" t="str">
        <f t="shared" si="538"/>
        <v>45889Container q'ty</v>
      </c>
      <c r="N1811" s="33" t="str">
        <f t="shared" si="539"/>
        <v xml:space="preserve">45889Pallet </v>
      </c>
      <c r="O1811" s="39">
        <v>20</v>
      </c>
      <c r="P1811" s="33" t="s">
        <v>202</v>
      </c>
      <c r="Q1811" s="168" t="s">
        <v>4636</v>
      </c>
      <c r="R1811" s="169"/>
      <c r="S1811" s="39"/>
      <c r="T1811" s="119" t="s">
        <v>4644</v>
      </c>
      <c r="U1811" s="258"/>
      <c r="V1811" s="262"/>
      <c r="W1811" s="258">
        <f t="shared" si="540"/>
        <v>0</v>
      </c>
      <c r="X1811" s="45"/>
      <c r="Y1811" s="43"/>
      <c r="Z1811" s="43"/>
      <c r="AA1811" s="43"/>
      <c r="AB1811" s="43"/>
      <c r="AC1811" s="43"/>
    </row>
    <row r="1812" spans="1:29" ht="12.9" customHeight="1">
      <c r="A1812" s="272">
        <v>45889</v>
      </c>
      <c r="B1812" s="111" t="s">
        <v>32</v>
      </c>
      <c r="C1812" s="111" t="s">
        <v>4666</v>
      </c>
      <c r="D1812" s="111" t="s">
        <v>4632</v>
      </c>
      <c r="E1812" s="111"/>
      <c r="F1812" s="111">
        <v>1</v>
      </c>
      <c r="G1812" s="111"/>
      <c r="H1812" s="111">
        <v>20</v>
      </c>
      <c r="I1812" s="111">
        <v>20</v>
      </c>
      <c r="J1812" s="118"/>
      <c r="K1812" s="33"/>
      <c r="L1812" s="44">
        <f t="shared" si="537"/>
        <v>1</v>
      </c>
      <c r="M1812" s="33" t="str">
        <f t="shared" si="538"/>
        <v>45889Container q'ty</v>
      </c>
      <c r="N1812" s="33" t="str">
        <f t="shared" si="539"/>
        <v xml:space="preserve">45889Pallet </v>
      </c>
      <c r="O1812" s="39">
        <v>20</v>
      </c>
      <c r="P1812" s="33" t="s">
        <v>202</v>
      </c>
      <c r="Q1812" s="168" t="s">
        <v>4637</v>
      </c>
      <c r="R1812" s="169"/>
      <c r="S1812" s="39"/>
      <c r="T1812" s="119" t="s">
        <v>4644</v>
      </c>
      <c r="U1812" s="258"/>
      <c r="V1812" s="262"/>
      <c r="W1812" s="258">
        <f t="shared" si="540"/>
        <v>0</v>
      </c>
      <c r="X1812" s="45"/>
      <c r="Y1812" s="43"/>
      <c r="Z1812" s="43"/>
      <c r="AA1812" s="43"/>
      <c r="AB1812" s="43"/>
      <c r="AC1812" s="43"/>
    </row>
    <row r="1813" spans="1:29" ht="12.9" customHeight="1">
      <c r="A1813" s="272">
        <v>45889</v>
      </c>
      <c r="B1813" s="111" t="s">
        <v>32</v>
      </c>
      <c r="C1813" s="111" t="s">
        <v>4667</v>
      </c>
      <c r="D1813" s="111" t="s">
        <v>4633</v>
      </c>
      <c r="E1813" s="111"/>
      <c r="F1813" s="111">
        <v>1</v>
      </c>
      <c r="G1813" s="111"/>
      <c r="H1813" s="111">
        <v>18</v>
      </c>
      <c r="I1813" s="111">
        <v>18</v>
      </c>
      <c r="J1813" s="118"/>
      <c r="K1813" s="33"/>
      <c r="L1813" s="44">
        <f t="shared" si="537"/>
        <v>1</v>
      </c>
      <c r="M1813" s="33" t="str">
        <f t="shared" si="538"/>
        <v>45889Container q'ty</v>
      </c>
      <c r="N1813" s="33" t="str">
        <f t="shared" si="539"/>
        <v xml:space="preserve">45889Pallet </v>
      </c>
      <c r="O1813" s="39">
        <v>20</v>
      </c>
      <c r="P1813" s="33" t="s">
        <v>202</v>
      </c>
      <c r="Q1813" s="168" t="s">
        <v>4609</v>
      </c>
      <c r="R1813" s="169"/>
      <c r="S1813" s="39"/>
      <c r="T1813" s="119" t="s">
        <v>4644</v>
      </c>
      <c r="U1813" s="258"/>
      <c r="V1813" s="262"/>
      <c r="W1813" s="258">
        <f t="shared" si="540"/>
        <v>0</v>
      </c>
      <c r="X1813" s="45"/>
      <c r="Y1813" s="43"/>
      <c r="Z1813" s="43"/>
      <c r="AA1813" s="43"/>
      <c r="AB1813" s="43"/>
      <c r="AC1813" s="43"/>
    </row>
    <row r="1814" spans="1:29" ht="12.9" customHeight="1">
      <c r="A1814" s="272">
        <v>45889</v>
      </c>
      <c r="B1814" s="111" t="s">
        <v>32</v>
      </c>
      <c r="C1814" s="111" t="s">
        <v>4667</v>
      </c>
      <c r="D1814" s="111" t="s">
        <v>4633</v>
      </c>
      <c r="E1814" s="111"/>
      <c r="F1814" s="151"/>
      <c r="G1814" s="111"/>
      <c r="H1814" s="111">
        <v>1</v>
      </c>
      <c r="I1814" s="111">
        <v>1</v>
      </c>
      <c r="J1814" s="118"/>
      <c r="K1814" s="33"/>
      <c r="L1814" s="44">
        <f t="shared" si="537"/>
        <v>0</v>
      </c>
      <c r="M1814" s="33" t="str">
        <f t="shared" si="538"/>
        <v>45889Container q'ty</v>
      </c>
      <c r="N1814" s="33" t="str">
        <f t="shared" si="539"/>
        <v xml:space="preserve">45889Pallet </v>
      </c>
      <c r="O1814" s="39"/>
      <c r="P1814" s="33" t="s">
        <v>202</v>
      </c>
      <c r="Q1814" s="168" t="s">
        <v>4638</v>
      </c>
      <c r="R1814" s="169"/>
      <c r="S1814" s="39"/>
      <c r="T1814" s="119" t="s">
        <v>4644</v>
      </c>
      <c r="U1814" s="258"/>
      <c r="V1814" s="262"/>
      <c r="W1814" s="258">
        <f t="shared" si="540"/>
        <v>0</v>
      </c>
      <c r="X1814" s="45"/>
      <c r="Y1814" s="43"/>
      <c r="Z1814" s="43"/>
      <c r="AA1814" s="43"/>
      <c r="AB1814" s="43"/>
      <c r="AC1814" s="43"/>
    </row>
    <row r="1815" spans="1:29" ht="12.9" customHeight="1">
      <c r="A1815" s="272">
        <v>45889</v>
      </c>
      <c r="B1815" s="111" t="s">
        <v>32</v>
      </c>
      <c r="C1815" s="111" t="s">
        <v>4667</v>
      </c>
      <c r="D1815" s="111" t="s">
        <v>4633</v>
      </c>
      <c r="E1815" s="111"/>
      <c r="F1815" s="151"/>
      <c r="G1815" s="111"/>
      <c r="H1815" s="111">
        <v>1</v>
      </c>
      <c r="I1815" s="111">
        <v>1</v>
      </c>
      <c r="J1815" s="118"/>
      <c r="K1815" s="33"/>
      <c r="L1815" s="44">
        <f t="shared" si="537"/>
        <v>0</v>
      </c>
      <c r="M1815" s="33" t="str">
        <f t="shared" si="538"/>
        <v>45889Container q'ty</v>
      </c>
      <c r="N1815" s="33" t="str">
        <f t="shared" si="539"/>
        <v xml:space="preserve">45889Pallet </v>
      </c>
      <c r="O1815" s="39"/>
      <c r="P1815" s="33" t="s">
        <v>202</v>
      </c>
      <c r="Q1815" s="168" t="s">
        <v>4639</v>
      </c>
      <c r="R1815" s="169"/>
      <c r="S1815" s="39"/>
      <c r="T1815" s="119" t="s">
        <v>4644</v>
      </c>
      <c r="U1815" s="258"/>
      <c r="V1815" s="262"/>
      <c r="W1815" s="258">
        <f t="shared" si="540"/>
        <v>0</v>
      </c>
      <c r="X1815" s="45"/>
      <c r="Y1815" s="43"/>
      <c r="Z1815" s="43"/>
      <c r="AA1815" s="43"/>
      <c r="AB1815" s="43"/>
      <c r="AC1815" s="43"/>
    </row>
    <row r="1816" spans="1:29" ht="12.9" customHeight="1">
      <c r="A1816" s="272">
        <v>45889</v>
      </c>
      <c r="B1816" s="111" t="s">
        <v>32</v>
      </c>
      <c r="C1816" s="111" t="s">
        <v>4668</v>
      </c>
      <c r="D1816" s="111" t="s">
        <v>4634</v>
      </c>
      <c r="E1816" s="111"/>
      <c r="F1816" s="111">
        <v>1</v>
      </c>
      <c r="G1816" s="111"/>
      <c r="H1816" s="111">
        <v>18</v>
      </c>
      <c r="I1816" s="111">
        <v>18</v>
      </c>
      <c r="J1816" s="118"/>
      <c r="K1816" s="33"/>
      <c r="L1816" s="44">
        <f t="shared" si="537"/>
        <v>1</v>
      </c>
      <c r="M1816" s="33" t="str">
        <f t="shared" si="538"/>
        <v>45889Container q'ty</v>
      </c>
      <c r="N1816" s="33" t="str">
        <f t="shared" si="539"/>
        <v xml:space="preserve">45889Pallet </v>
      </c>
      <c r="O1816" s="39">
        <v>20</v>
      </c>
      <c r="P1816" s="33" t="s">
        <v>202</v>
      </c>
      <c r="Q1816" s="168" t="s">
        <v>4609</v>
      </c>
      <c r="R1816" s="169"/>
      <c r="S1816" s="39"/>
      <c r="T1816" s="119" t="s">
        <v>4644</v>
      </c>
      <c r="U1816" s="258"/>
      <c r="V1816" s="262"/>
      <c r="W1816" s="258">
        <f t="shared" si="540"/>
        <v>0</v>
      </c>
      <c r="X1816" s="45"/>
      <c r="Y1816" s="43"/>
      <c r="Z1816" s="43"/>
      <c r="AA1816" s="43"/>
      <c r="AB1816" s="43"/>
      <c r="AC1816" s="43"/>
    </row>
    <row r="1817" spans="1:29" ht="12.9" customHeight="1">
      <c r="A1817" s="272">
        <v>45889</v>
      </c>
      <c r="B1817" s="111" t="s">
        <v>32</v>
      </c>
      <c r="C1817" s="111" t="s">
        <v>4668</v>
      </c>
      <c r="D1817" s="111" t="s">
        <v>4634</v>
      </c>
      <c r="E1817" s="111"/>
      <c r="F1817" s="151"/>
      <c r="G1817" s="111"/>
      <c r="H1817" s="111">
        <v>1</v>
      </c>
      <c r="I1817" s="111">
        <v>1</v>
      </c>
      <c r="J1817" s="118"/>
      <c r="K1817" s="33"/>
      <c r="L1817" s="44">
        <f t="shared" si="537"/>
        <v>0</v>
      </c>
      <c r="M1817" s="33" t="str">
        <f t="shared" si="538"/>
        <v>45889Container q'ty</v>
      </c>
      <c r="N1817" s="33" t="str">
        <f t="shared" si="539"/>
        <v xml:space="preserve">45889Pallet </v>
      </c>
      <c r="O1817" s="39"/>
      <c r="P1817" s="33" t="s">
        <v>202</v>
      </c>
      <c r="Q1817" s="168" t="s">
        <v>4640</v>
      </c>
      <c r="R1817" s="169"/>
      <c r="S1817" s="39"/>
      <c r="T1817" s="119" t="s">
        <v>4644</v>
      </c>
      <c r="U1817" s="258"/>
      <c r="V1817" s="262"/>
      <c r="W1817" s="258">
        <f t="shared" si="540"/>
        <v>0</v>
      </c>
      <c r="X1817" s="45"/>
      <c r="Y1817" s="43"/>
      <c r="Z1817" s="43"/>
      <c r="AA1817" s="43"/>
      <c r="AB1817" s="43"/>
      <c r="AC1817" s="43"/>
    </row>
    <row r="1818" spans="1:29" ht="12.9" customHeight="1">
      <c r="A1818" s="272">
        <v>45889</v>
      </c>
      <c r="B1818" s="111" t="s">
        <v>32</v>
      </c>
      <c r="C1818" s="111" t="s">
        <v>4668</v>
      </c>
      <c r="D1818" s="111" t="s">
        <v>4634</v>
      </c>
      <c r="E1818" s="111"/>
      <c r="F1818" s="151"/>
      <c r="G1818" s="111"/>
      <c r="H1818" s="111">
        <v>1</v>
      </c>
      <c r="I1818" s="111">
        <v>1</v>
      </c>
      <c r="J1818" s="118"/>
      <c r="K1818" s="33"/>
      <c r="L1818" s="44">
        <f t="shared" si="537"/>
        <v>0</v>
      </c>
      <c r="M1818" s="33" t="str">
        <f t="shared" si="538"/>
        <v>45889Container q'ty</v>
      </c>
      <c r="N1818" s="33" t="str">
        <f t="shared" si="539"/>
        <v xml:space="preserve">45889Pallet </v>
      </c>
      <c r="O1818" s="39"/>
      <c r="P1818" s="33" t="s">
        <v>202</v>
      </c>
      <c r="Q1818" s="168" t="s">
        <v>4641</v>
      </c>
      <c r="R1818" s="169"/>
      <c r="S1818" s="39"/>
      <c r="T1818" s="119" t="s">
        <v>4644</v>
      </c>
      <c r="U1818" s="258"/>
      <c r="V1818" s="262"/>
      <c r="W1818" s="258">
        <f t="shared" si="540"/>
        <v>0</v>
      </c>
      <c r="X1818" s="45"/>
      <c r="Y1818" s="43"/>
      <c r="Z1818" s="43"/>
      <c r="AA1818" s="43"/>
      <c r="AB1818" s="43"/>
      <c r="AC1818" s="43"/>
    </row>
    <row r="1819" spans="1:29" ht="12.9" customHeight="1">
      <c r="A1819" s="272">
        <v>45889</v>
      </c>
      <c r="B1819" s="111" t="s">
        <v>32</v>
      </c>
      <c r="C1819" s="111" t="s">
        <v>4669</v>
      </c>
      <c r="D1819" s="111" t="s">
        <v>4635</v>
      </c>
      <c r="E1819" s="111"/>
      <c r="F1819" s="111">
        <v>1</v>
      </c>
      <c r="G1819" s="111"/>
      <c r="H1819" s="111">
        <v>18</v>
      </c>
      <c r="I1819" s="111">
        <v>18</v>
      </c>
      <c r="J1819" s="118"/>
      <c r="K1819" s="33"/>
      <c r="L1819" s="44">
        <f t="shared" si="537"/>
        <v>1</v>
      </c>
      <c r="M1819" s="33" t="str">
        <f t="shared" si="538"/>
        <v>45889Container q'ty</v>
      </c>
      <c r="N1819" s="33" t="str">
        <f t="shared" si="539"/>
        <v xml:space="preserve">45889Pallet </v>
      </c>
      <c r="O1819" s="39">
        <v>20</v>
      </c>
      <c r="P1819" s="33" t="s">
        <v>202</v>
      </c>
      <c r="Q1819" s="168" t="s">
        <v>4609</v>
      </c>
      <c r="R1819" s="169"/>
      <c r="S1819" s="39"/>
      <c r="T1819" s="119" t="s">
        <v>4644</v>
      </c>
      <c r="U1819" s="258"/>
      <c r="V1819" s="262"/>
      <c r="W1819" s="258">
        <f t="shared" si="540"/>
        <v>0</v>
      </c>
      <c r="X1819" s="45"/>
      <c r="Y1819" s="43"/>
      <c r="Z1819" s="43"/>
      <c r="AA1819" s="43"/>
      <c r="AB1819" s="43"/>
      <c r="AC1819" s="43"/>
    </row>
    <row r="1820" spans="1:29" ht="12.9" customHeight="1">
      <c r="A1820" s="272">
        <v>45889</v>
      </c>
      <c r="B1820" s="111" t="s">
        <v>32</v>
      </c>
      <c r="C1820" s="111" t="s">
        <v>4669</v>
      </c>
      <c r="D1820" s="111" t="s">
        <v>4635</v>
      </c>
      <c r="E1820" s="111"/>
      <c r="F1820" s="151"/>
      <c r="G1820" s="111"/>
      <c r="H1820" s="111">
        <v>1</v>
      </c>
      <c r="I1820" s="111">
        <v>1</v>
      </c>
      <c r="J1820" s="118"/>
      <c r="K1820" s="33"/>
      <c r="L1820" s="44">
        <f t="shared" si="537"/>
        <v>0</v>
      </c>
      <c r="M1820" s="33" t="str">
        <f t="shared" si="538"/>
        <v>45889Container q'ty</v>
      </c>
      <c r="N1820" s="33" t="str">
        <f t="shared" si="539"/>
        <v xml:space="preserve">45889Pallet </v>
      </c>
      <c r="O1820" s="39"/>
      <c r="P1820" s="33" t="s">
        <v>202</v>
      </c>
      <c r="Q1820" s="168" t="s">
        <v>4642</v>
      </c>
      <c r="R1820" s="169"/>
      <c r="S1820" s="39"/>
      <c r="T1820" s="119" t="s">
        <v>4644</v>
      </c>
      <c r="U1820" s="258"/>
      <c r="V1820" s="262"/>
      <c r="W1820" s="258">
        <f t="shared" si="540"/>
        <v>0</v>
      </c>
      <c r="X1820" s="45"/>
      <c r="Y1820" s="43"/>
      <c r="Z1820" s="43"/>
      <c r="AA1820" s="43"/>
      <c r="AB1820" s="43"/>
      <c r="AC1820" s="43"/>
    </row>
    <row r="1821" spans="1:29" ht="12.9" customHeight="1">
      <c r="A1821" s="272">
        <v>45889</v>
      </c>
      <c r="B1821" s="111" t="s">
        <v>32</v>
      </c>
      <c r="C1821" s="111" t="s">
        <v>4669</v>
      </c>
      <c r="D1821" s="111" t="s">
        <v>4635</v>
      </c>
      <c r="E1821" s="111"/>
      <c r="F1821" s="151"/>
      <c r="G1821" s="111"/>
      <c r="H1821" s="111">
        <v>1</v>
      </c>
      <c r="I1821" s="111">
        <v>1</v>
      </c>
      <c r="J1821" s="118"/>
      <c r="K1821" s="33"/>
      <c r="L1821" s="44">
        <f t="shared" si="537"/>
        <v>0</v>
      </c>
      <c r="M1821" s="33" t="str">
        <f t="shared" si="538"/>
        <v>45889Container q'ty</v>
      </c>
      <c r="N1821" s="33" t="str">
        <f t="shared" si="539"/>
        <v xml:space="preserve">45889Pallet </v>
      </c>
      <c r="O1821" s="39"/>
      <c r="P1821" s="33" t="s">
        <v>202</v>
      </c>
      <c r="Q1821" s="168" t="s">
        <v>4643</v>
      </c>
      <c r="R1821" s="169"/>
      <c r="S1821" s="39"/>
      <c r="T1821" s="119" t="s">
        <v>4644</v>
      </c>
      <c r="U1821" s="258"/>
      <c r="V1821" s="262"/>
      <c r="W1821" s="258">
        <f t="shared" si="540"/>
        <v>0</v>
      </c>
      <c r="X1821" s="45"/>
      <c r="Y1821" s="43"/>
      <c r="Z1821" s="43"/>
      <c r="AA1821" s="43"/>
      <c r="AB1821" s="43"/>
      <c r="AC1821" s="43"/>
    </row>
    <row r="1822" spans="1:29" ht="12.75" customHeight="1">
      <c r="A1822" s="272">
        <v>45889</v>
      </c>
      <c r="B1822" s="111" t="s">
        <v>383</v>
      </c>
      <c r="C1822" s="111" t="s">
        <v>4758</v>
      </c>
      <c r="D1822" s="111"/>
      <c r="E1822" s="111"/>
      <c r="F1822" s="111"/>
      <c r="G1822" s="111">
        <v>1</v>
      </c>
      <c r="H1822" s="111">
        <v>5</v>
      </c>
      <c r="I1822" s="111">
        <v>250</v>
      </c>
      <c r="J1822" s="118"/>
      <c r="K1822" s="33"/>
      <c r="L1822" s="44">
        <f>SUM(E1822:F1822)</f>
        <v>0</v>
      </c>
      <c r="M1822" s="33" t="str">
        <f>A1822&amp;$O$1</f>
        <v>45889Container q'ty</v>
      </c>
      <c r="N1822" s="33" t="str">
        <f>A1822&amp;P1822</f>
        <v>45889bulk</v>
      </c>
      <c r="O1822" s="39"/>
      <c r="P1822" s="235" t="s">
        <v>201</v>
      </c>
      <c r="Q1822" s="168" t="s">
        <v>4757</v>
      </c>
      <c r="R1822" s="169"/>
      <c r="S1822" s="39"/>
      <c r="T1822" s="119" t="s">
        <v>4756</v>
      </c>
      <c r="U1822" s="258">
        <v>2925</v>
      </c>
      <c r="V1822" s="262">
        <v>250</v>
      </c>
      <c r="W1822" s="258">
        <f>IFERROR(U1822/V1822,0)</f>
        <v>11.7</v>
      </c>
      <c r="X1822" s="45"/>
      <c r="Y1822" s="43"/>
      <c r="Z1822" s="43"/>
      <c r="AA1822" s="43"/>
      <c r="AB1822" s="43"/>
      <c r="AC1822" s="43"/>
    </row>
    <row r="1823" spans="1:29" ht="12.9" customHeight="1">
      <c r="A1823" s="272">
        <v>45890</v>
      </c>
      <c r="B1823" s="111" t="s">
        <v>32</v>
      </c>
      <c r="C1823" s="111" t="s">
        <v>4682</v>
      </c>
      <c r="D1823" s="111" t="s">
        <v>4645</v>
      </c>
      <c r="E1823" s="111"/>
      <c r="F1823" s="111">
        <v>1</v>
      </c>
      <c r="G1823" s="111"/>
      <c r="H1823" s="111">
        <v>10</v>
      </c>
      <c r="I1823" s="111">
        <v>10</v>
      </c>
      <c r="J1823" s="118"/>
      <c r="K1823" s="33"/>
      <c r="L1823" s="44">
        <f t="shared" si="537"/>
        <v>1</v>
      </c>
      <c r="M1823" s="33" t="str">
        <f t="shared" si="538"/>
        <v>45890Container q'ty</v>
      </c>
      <c r="N1823" s="33" t="str">
        <f t="shared" si="539"/>
        <v xml:space="preserve">45890Pallet </v>
      </c>
      <c r="O1823" s="39">
        <v>20</v>
      </c>
      <c r="P1823" s="33" t="s">
        <v>202</v>
      </c>
      <c r="Q1823" s="168" t="s">
        <v>4648</v>
      </c>
      <c r="R1823" s="169"/>
      <c r="S1823" s="39"/>
      <c r="T1823" s="119" t="s">
        <v>4681</v>
      </c>
      <c r="U1823" s="258"/>
      <c r="V1823" s="262"/>
      <c r="W1823" s="258">
        <f t="shared" si="540"/>
        <v>0</v>
      </c>
      <c r="X1823" s="45"/>
      <c r="Y1823" s="43"/>
      <c r="Z1823" s="43"/>
      <c r="AA1823" s="43"/>
      <c r="AB1823" s="43"/>
      <c r="AC1823" s="43"/>
    </row>
    <row r="1824" spans="1:29" ht="12.9" customHeight="1">
      <c r="A1824" s="272">
        <v>45890</v>
      </c>
      <c r="B1824" s="111" t="s">
        <v>32</v>
      </c>
      <c r="C1824" s="111" t="s">
        <v>4759</v>
      </c>
      <c r="D1824" s="111" t="s">
        <v>4651</v>
      </c>
      <c r="E1824" s="111"/>
      <c r="F1824" s="111">
        <v>1</v>
      </c>
      <c r="G1824" s="111"/>
      <c r="H1824" s="111">
        <v>10</v>
      </c>
      <c r="I1824" s="116">
        <v>10</v>
      </c>
      <c r="J1824" s="118"/>
      <c r="K1824" s="33"/>
      <c r="L1824" s="44">
        <f t="shared" ref="L1824:L1829" si="553">SUM(E1824:F1824)</f>
        <v>1</v>
      </c>
      <c r="M1824" s="33" t="str">
        <f t="shared" ref="M1824:M1829" si="554">A1824&amp;$O$1</f>
        <v>45890Container q'ty</v>
      </c>
      <c r="N1824" s="33" t="str">
        <f t="shared" ref="N1824:N1829" si="555">A1824&amp;P1824</f>
        <v xml:space="preserve">45890Pallet </v>
      </c>
      <c r="O1824" s="39">
        <v>20</v>
      </c>
      <c r="P1824" s="33" t="s">
        <v>202</v>
      </c>
      <c r="Q1824" s="168" t="s">
        <v>4654</v>
      </c>
      <c r="R1824" s="169"/>
      <c r="S1824" s="39"/>
      <c r="T1824" s="119" t="s">
        <v>4755</v>
      </c>
      <c r="U1824" s="258"/>
      <c r="V1824" s="262"/>
      <c r="W1824" s="258">
        <f t="shared" ref="W1824:W1831" si="556">IFERROR(U1824/V1824,0)</f>
        <v>0</v>
      </c>
      <c r="X1824" s="45"/>
      <c r="Y1824" s="43"/>
      <c r="Z1824" s="43"/>
      <c r="AA1824" s="43"/>
      <c r="AB1824" s="43"/>
      <c r="AC1824" s="43"/>
    </row>
    <row r="1825" spans="1:29" ht="12.9" customHeight="1">
      <c r="A1825" s="272">
        <v>45890</v>
      </c>
      <c r="B1825" s="111" t="s">
        <v>3493</v>
      </c>
      <c r="C1825" s="111" t="s">
        <v>4701</v>
      </c>
      <c r="D1825" s="111" t="s">
        <v>4702</v>
      </c>
      <c r="E1825" s="111">
        <v>1</v>
      </c>
      <c r="F1825" s="111"/>
      <c r="G1825" s="111"/>
      <c r="H1825" s="111">
        <v>36</v>
      </c>
      <c r="I1825" s="116"/>
      <c r="J1825" s="118">
        <v>84240</v>
      </c>
      <c r="K1825" s="33"/>
      <c r="L1825" s="44">
        <f t="shared" si="553"/>
        <v>1</v>
      </c>
      <c r="M1825" s="33" t="str">
        <f t="shared" si="554"/>
        <v>45890Container q'ty</v>
      </c>
      <c r="N1825" s="33" t="str">
        <f t="shared" si="555"/>
        <v xml:space="preserve">45890Pallet </v>
      </c>
      <c r="O1825" s="39">
        <v>36</v>
      </c>
      <c r="P1825" s="33" t="s">
        <v>202</v>
      </c>
      <c r="Q1825" s="168" t="s">
        <v>4703</v>
      </c>
      <c r="R1825" s="169"/>
      <c r="S1825" s="39"/>
      <c r="T1825" s="119" t="s">
        <v>4700</v>
      </c>
      <c r="U1825" s="258"/>
      <c r="V1825" s="262"/>
      <c r="W1825" s="258">
        <f t="shared" si="556"/>
        <v>0</v>
      </c>
      <c r="X1825" s="45" t="s">
        <v>556</v>
      </c>
      <c r="Y1825" s="43"/>
      <c r="Z1825" s="43"/>
      <c r="AA1825" s="43"/>
      <c r="AB1825" s="43"/>
      <c r="AC1825" s="43"/>
    </row>
    <row r="1826" spans="1:29" ht="12.9" customHeight="1">
      <c r="A1826" s="272">
        <v>45890</v>
      </c>
      <c r="B1826" s="111" t="s">
        <v>521</v>
      </c>
      <c r="C1826" s="111" t="s">
        <v>4711</v>
      </c>
      <c r="D1826" s="111" t="s">
        <v>4716</v>
      </c>
      <c r="E1826" s="111"/>
      <c r="F1826" s="111">
        <v>1</v>
      </c>
      <c r="G1826" s="111"/>
      <c r="H1826" s="111">
        <v>23</v>
      </c>
      <c r="I1826" s="116">
        <v>920</v>
      </c>
      <c r="J1826" s="118"/>
      <c r="K1826" s="33"/>
      <c r="L1826" s="44">
        <f t="shared" si="553"/>
        <v>1</v>
      </c>
      <c r="M1826" s="33" t="str">
        <f t="shared" si="554"/>
        <v>45890Container q'ty</v>
      </c>
      <c r="N1826" s="33" t="str">
        <f t="shared" si="555"/>
        <v>45890bulk</v>
      </c>
      <c r="O1826" s="39">
        <v>200</v>
      </c>
      <c r="P1826" s="235" t="s">
        <v>201</v>
      </c>
      <c r="Q1826" s="168" t="s">
        <v>1070</v>
      </c>
      <c r="R1826" s="169"/>
      <c r="S1826" s="39"/>
      <c r="T1826" s="119" t="s">
        <v>4710</v>
      </c>
      <c r="U1826" s="258">
        <v>115368</v>
      </c>
      <c r="V1826" s="262">
        <v>4600</v>
      </c>
      <c r="W1826" s="258">
        <f t="shared" si="556"/>
        <v>25.08</v>
      </c>
      <c r="X1826" s="45"/>
      <c r="Y1826" s="43"/>
      <c r="Z1826" s="43"/>
      <c r="AA1826" s="43"/>
      <c r="AB1826" s="43"/>
      <c r="AC1826" s="43"/>
    </row>
    <row r="1827" spans="1:29" ht="12.9" customHeight="1">
      <c r="A1827" s="272">
        <v>45890</v>
      </c>
      <c r="B1827" s="111" t="s">
        <v>3653</v>
      </c>
      <c r="C1827" s="111" t="s">
        <v>4712</v>
      </c>
      <c r="D1827" s="111" t="s">
        <v>4717</v>
      </c>
      <c r="E1827" s="111"/>
      <c r="F1827" s="111">
        <v>1</v>
      </c>
      <c r="G1827" s="111"/>
      <c r="H1827" s="111">
        <v>23</v>
      </c>
      <c r="I1827" s="116">
        <v>920</v>
      </c>
      <c r="J1827" s="118"/>
      <c r="K1827" s="33"/>
      <c r="L1827" s="44">
        <f t="shared" si="553"/>
        <v>1</v>
      </c>
      <c r="M1827" s="33" t="str">
        <f t="shared" si="554"/>
        <v>45890Container q'ty</v>
      </c>
      <c r="N1827" s="33" t="str">
        <f t="shared" si="555"/>
        <v>45890bulk</v>
      </c>
      <c r="O1827" s="39">
        <v>200</v>
      </c>
      <c r="P1827" s="235" t="s">
        <v>201</v>
      </c>
      <c r="Q1827" s="168" t="s">
        <v>1070</v>
      </c>
      <c r="R1827" s="169"/>
      <c r="S1827" s="39"/>
      <c r="T1827" s="119" t="s">
        <v>4710</v>
      </c>
      <c r="U1827" s="258"/>
      <c r="V1827" s="262"/>
      <c r="W1827" s="258">
        <f t="shared" si="556"/>
        <v>0</v>
      </c>
      <c r="X1827" s="45"/>
      <c r="Y1827" s="43"/>
      <c r="Z1827" s="43"/>
      <c r="AA1827" s="43"/>
      <c r="AB1827" s="43"/>
      <c r="AC1827" s="43"/>
    </row>
    <row r="1828" spans="1:29" ht="12.9" customHeight="1">
      <c r="A1828" s="272">
        <v>45890</v>
      </c>
      <c r="B1828" s="111" t="s">
        <v>3653</v>
      </c>
      <c r="C1828" s="111" t="s">
        <v>4713</v>
      </c>
      <c r="D1828" s="111" t="s">
        <v>4718</v>
      </c>
      <c r="E1828" s="111"/>
      <c r="F1828" s="111">
        <v>1</v>
      </c>
      <c r="G1828" s="111"/>
      <c r="H1828" s="111">
        <v>23</v>
      </c>
      <c r="I1828" s="116">
        <v>920</v>
      </c>
      <c r="J1828" s="118"/>
      <c r="K1828" s="33"/>
      <c r="L1828" s="44">
        <f t="shared" si="553"/>
        <v>1</v>
      </c>
      <c r="M1828" s="33" t="str">
        <f t="shared" si="554"/>
        <v>45890Container q'ty</v>
      </c>
      <c r="N1828" s="33" t="str">
        <f t="shared" si="555"/>
        <v>45890bulk</v>
      </c>
      <c r="O1828" s="39">
        <v>200</v>
      </c>
      <c r="P1828" s="235" t="s">
        <v>201</v>
      </c>
      <c r="Q1828" s="168" t="s">
        <v>4721</v>
      </c>
      <c r="R1828" s="169"/>
      <c r="S1828" s="39"/>
      <c r="T1828" s="119" t="s">
        <v>4710</v>
      </c>
      <c r="U1828" s="258"/>
      <c r="V1828" s="262"/>
      <c r="W1828" s="258">
        <f t="shared" si="556"/>
        <v>0</v>
      </c>
      <c r="X1828" s="45"/>
      <c r="Y1828" s="43"/>
      <c r="Z1828" s="43"/>
      <c r="AA1828" s="43"/>
      <c r="AB1828" s="43"/>
      <c r="AC1828" s="43"/>
    </row>
    <row r="1829" spans="1:29" ht="12.9" customHeight="1">
      <c r="A1829" s="272">
        <v>45890</v>
      </c>
      <c r="B1829" s="111" t="s">
        <v>3653</v>
      </c>
      <c r="C1829" s="111" t="s">
        <v>4714</v>
      </c>
      <c r="D1829" s="111" t="s">
        <v>4719</v>
      </c>
      <c r="E1829" s="111"/>
      <c r="F1829" s="111">
        <v>1</v>
      </c>
      <c r="G1829" s="111"/>
      <c r="H1829" s="111">
        <v>23</v>
      </c>
      <c r="I1829" s="116">
        <v>920</v>
      </c>
      <c r="J1829" s="118"/>
      <c r="K1829" s="33"/>
      <c r="L1829" s="44">
        <f t="shared" si="553"/>
        <v>1</v>
      </c>
      <c r="M1829" s="33" t="str">
        <f t="shared" si="554"/>
        <v>45890Container q'ty</v>
      </c>
      <c r="N1829" s="33" t="str">
        <f t="shared" si="555"/>
        <v>45890bulk</v>
      </c>
      <c r="O1829" s="39">
        <v>200</v>
      </c>
      <c r="P1829" s="235" t="s">
        <v>201</v>
      </c>
      <c r="Q1829" s="168" t="s">
        <v>4721</v>
      </c>
      <c r="R1829" s="169"/>
      <c r="S1829" s="39"/>
      <c r="T1829" s="119" t="s">
        <v>4710</v>
      </c>
      <c r="U1829" s="258"/>
      <c r="V1829" s="262"/>
      <c r="W1829" s="258">
        <f t="shared" si="556"/>
        <v>0</v>
      </c>
      <c r="X1829" s="45"/>
      <c r="Y1829" s="43"/>
      <c r="Z1829" s="43"/>
      <c r="AA1829" s="43"/>
      <c r="AB1829" s="43"/>
      <c r="AC1829" s="43"/>
    </row>
    <row r="1830" spans="1:29" ht="12.9" customHeight="1">
      <c r="A1830" s="272">
        <v>45890</v>
      </c>
      <c r="B1830" s="111" t="s">
        <v>151</v>
      </c>
      <c r="C1830" s="111" t="s">
        <v>4688</v>
      </c>
      <c r="D1830" s="111" t="s">
        <v>4689</v>
      </c>
      <c r="E1830" s="111"/>
      <c r="F1830" s="111">
        <v>1</v>
      </c>
      <c r="G1830" s="111"/>
      <c r="H1830" s="111">
        <v>17</v>
      </c>
      <c r="I1830" s="116">
        <v>1175</v>
      </c>
      <c r="J1830" s="118"/>
      <c r="K1830" s="33"/>
      <c r="L1830" s="44">
        <v>1</v>
      </c>
      <c r="M1830" s="39">
        <v>210</v>
      </c>
      <c r="N1830" s="235" t="s">
        <v>201</v>
      </c>
      <c r="O1830" s="39">
        <v>100</v>
      </c>
      <c r="P1830" s="235" t="s">
        <v>201</v>
      </c>
      <c r="Q1830" s="168" t="s">
        <v>1474</v>
      </c>
      <c r="R1830" s="169"/>
      <c r="S1830" s="39"/>
      <c r="T1830" s="119" t="s">
        <v>4663</v>
      </c>
      <c r="U1830" s="258">
        <v>19975</v>
      </c>
      <c r="V1830" s="262">
        <v>1175</v>
      </c>
      <c r="W1830" s="258">
        <f t="shared" si="556"/>
        <v>17</v>
      </c>
      <c r="X1830" s="45" t="s">
        <v>4664</v>
      </c>
      <c r="Y1830" s="43" t="s">
        <v>1945</v>
      </c>
      <c r="Z1830" s="43"/>
      <c r="AA1830" s="43"/>
      <c r="AB1830" s="43"/>
      <c r="AC1830" s="43"/>
    </row>
    <row r="1831" spans="1:29" ht="12.9" customHeight="1">
      <c r="A1831" s="272">
        <v>45890</v>
      </c>
      <c r="B1831" s="111" t="s">
        <v>220</v>
      </c>
      <c r="C1831" s="111" t="s">
        <v>4764</v>
      </c>
      <c r="D1831" s="190">
        <v>51358</v>
      </c>
      <c r="E1831" s="111"/>
      <c r="F1831" s="111">
        <v>1</v>
      </c>
      <c r="G1831" s="111"/>
      <c r="H1831" s="111">
        <v>0</v>
      </c>
      <c r="I1831" s="111"/>
      <c r="J1831" s="118">
        <v>368</v>
      </c>
      <c r="K1831" s="33"/>
      <c r="L1831" s="44">
        <f t="shared" ref="L1831:L1859" si="557">SUM(E1831:F1831)</f>
        <v>1</v>
      </c>
      <c r="M1831" s="33" t="str">
        <f t="shared" ref="M1831:M1841" si="558">A1831&amp;$O$1</f>
        <v>45890Container q'ty</v>
      </c>
      <c r="N1831" s="33" t="str">
        <f t="shared" ref="N1831:N1841" si="559">A1831&amp;P1831</f>
        <v>45890bulk</v>
      </c>
      <c r="O1831" s="39">
        <v>40</v>
      </c>
      <c r="P1831" s="235" t="s">
        <v>201</v>
      </c>
      <c r="Q1831" s="168" t="s">
        <v>221</v>
      </c>
      <c r="R1831" s="169"/>
      <c r="S1831" s="39"/>
      <c r="T1831" s="119" t="s">
        <v>4765</v>
      </c>
      <c r="U1831" s="258">
        <v>2980</v>
      </c>
      <c r="V1831" s="262">
        <v>368</v>
      </c>
      <c r="W1831" s="258">
        <f t="shared" si="556"/>
        <v>8.0978260869565215</v>
      </c>
      <c r="X1831" s="45"/>
      <c r="Y1831" s="43"/>
      <c r="Z1831" s="43"/>
      <c r="AA1831" s="43"/>
      <c r="AB1831" s="43"/>
      <c r="AC1831" s="43"/>
    </row>
    <row r="1832" spans="1:29" ht="12.9" customHeight="1">
      <c r="A1832" s="272">
        <v>45891</v>
      </c>
      <c r="B1832" s="111" t="s">
        <v>32</v>
      </c>
      <c r="C1832" s="111" t="s">
        <v>4760</v>
      </c>
      <c r="D1832" s="111" t="s">
        <v>4646</v>
      </c>
      <c r="E1832" s="111"/>
      <c r="F1832" s="111">
        <v>1</v>
      </c>
      <c r="G1832" s="111"/>
      <c r="H1832" s="111">
        <v>19</v>
      </c>
      <c r="I1832" s="111">
        <v>19</v>
      </c>
      <c r="J1832" s="118"/>
      <c r="K1832" s="33"/>
      <c r="L1832" s="44">
        <f t="shared" si="557"/>
        <v>1</v>
      </c>
      <c r="M1832" s="33" t="str">
        <f t="shared" si="558"/>
        <v>45891Container q'ty</v>
      </c>
      <c r="N1832" s="33" t="str">
        <f t="shared" si="559"/>
        <v xml:space="preserve">45891Pallet </v>
      </c>
      <c r="O1832" s="39">
        <v>20</v>
      </c>
      <c r="P1832" s="33" t="s">
        <v>202</v>
      </c>
      <c r="Q1832" s="168" t="s">
        <v>4609</v>
      </c>
      <c r="R1832" s="169"/>
      <c r="S1832" s="39"/>
      <c r="T1832" s="119" t="s">
        <v>4753</v>
      </c>
      <c r="U1832" s="258"/>
      <c r="V1832" s="262"/>
      <c r="W1832" s="258">
        <f t="shared" ref="W1832:W1841" si="560">IFERROR(U1832/V1832,0)</f>
        <v>0</v>
      </c>
      <c r="X1832" s="45"/>
      <c r="Y1832" s="43"/>
      <c r="Z1832" s="43"/>
      <c r="AA1832" s="43"/>
      <c r="AB1832" s="43"/>
      <c r="AC1832" s="43"/>
    </row>
    <row r="1833" spans="1:29" ht="12.9" customHeight="1">
      <c r="A1833" s="272">
        <v>45891</v>
      </c>
      <c r="B1833" s="111" t="s">
        <v>32</v>
      </c>
      <c r="C1833" s="111" t="s">
        <v>4760</v>
      </c>
      <c r="D1833" s="111" t="s">
        <v>4647</v>
      </c>
      <c r="E1833" s="111"/>
      <c r="F1833" s="151"/>
      <c r="G1833" s="111"/>
      <c r="H1833" s="111">
        <v>1</v>
      </c>
      <c r="I1833" s="111">
        <v>1</v>
      </c>
      <c r="J1833" s="118"/>
      <c r="K1833" s="33"/>
      <c r="L1833" s="44">
        <f t="shared" si="557"/>
        <v>0</v>
      </c>
      <c r="M1833" s="33" t="str">
        <f t="shared" si="558"/>
        <v>45891Container q'ty</v>
      </c>
      <c r="N1833" s="33" t="str">
        <f t="shared" si="559"/>
        <v xml:space="preserve">45891Pallet </v>
      </c>
      <c r="O1833" s="39"/>
      <c r="P1833" s="33" t="s">
        <v>202</v>
      </c>
      <c r="Q1833" s="168" t="s">
        <v>4649</v>
      </c>
      <c r="R1833" s="169"/>
      <c r="S1833" s="39"/>
      <c r="T1833" s="119" t="s">
        <v>4650</v>
      </c>
      <c r="U1833" s="258"/>
      <c r="V1833" s="262"/>
      <c r="W1833" s="258">
        <f t="shared" si="560"/>
        <v>0</v>
      </c>
      <c r="X1833" s="45"/>
      <c r="Y1833" s="43"/>
      <c r="Z1833" s="43"/>
      <c r="AA1833" s="43"/>
      <c r="AB1833" s="43"/>
      <c r="AC1833" s="43"/>
    </row>
    <row r="1834" spans="1:29" ht="12.9" customHeight="1">
      <c r="A1834" s="272">
        <v>45891</v>
      </c>
      <c r="B1834" s="111" t="s">
        <v>32</v>
      </c>
      <c r="C1834" s="111" t="s">
        <v>4752</v>
      </c>
      <c r="D1834" s="111" t="s">
        <v>4750</v>
      </c>
      <c r="E1834" s="111"/>
      <c r="F1834" s="111">
        <v>1</v>
      </c>
      <c r="G1834" s="111"/>
      <c r="H1834" s="111">
        <v>11</v>
      </c>
      <c r="I1834" s="111">
        <v>1816</v>
      </c>
      <c r="J1834" s="118"/>
      <c r="K1834" s="33"/>
      <c r="L1834" s="44">
        <f t="shared" si="557"/>
        <v>1</v>
      </c>
      <c r="M1834" s="33" t="str">
        <f t="shared" si="558"/>
        <v>45891Container q'ty</v>
      </c>
      <c r="N1834" s="33" t="str">
        <f t="shared" si="559"/>
        <v xml:space="preserve">45891Pallet </v>
      </c>
      <c r="O1834" s="39">
        <v>20</v>
      </c>
      <c r="P1834" s="33" t="s">
        <v>202</v>
      </c>
      <c r="Q1834" s="168" t="s">
        <v>3281</v>
      </c>
      <c r="R1834" s="169"/>
      <c r="S1834" s="39"/>
      <c r="T1834" s="119" t="s">
        <v>4751</v>
      </c>
      <c r="U1834" s="258"/>
      <c r="V1834" s="262"/>
      <c r="W1834" s="258">
        <f t="shared" si="560"/>
        <v>0</v>
      </c>
      <c r="X1834" s="45"/>
      <c r="Y1834" s="43"/>
      <c r="Z1834" s="43"/>
      <c r="AA1834" s="43"/>
      <c r="AB1834" s="43"/>
      <c r="AC1834" s="43"/>
    </row>
    <row r="1835" spans="1:29" ht="12.9" customHeight="1">
      <c r="A1835" s="272">
        <v>45891</v>
      </c>
      <c r="B1835" s="111" t="s">
        <v>32</v>
      </c>
      <c r="C1835" s="111" t="s">
        <v>4761</v>
      </c>
      <c r="D1835" s="111" t="s">
        <v>4652</v>
      </c>
      <c r="E1835" s="111">
        <v>1</v>
      </c>
      <c r="F1835" s="111"/>
      <c r="G1835" s="111"/>
      <c r="H1835" s="111">
        <v>28</v>
      </c>
      <c r="I1835" s="116">
        <v>2016</v>
      </c>
      <c r="J1835" s="118"/>
      <c r="K1835" s="33"/>
      <c r="L1835" s="44">
        <f t="shared" si="557"/>
        <v>1</v>
      </c>
      <c r="M1835" s="33" t="str">
        <f t="shared" si="558"/>
        <v>45891Container q'ty</v>
      </c>
      <c r="N1835" s="33" t="str">
        <f t="shared" si="559"/>
        <v>45891bulk</v>
      </c>
      <c r="O1835" s="39">
        <v>200</v>
      </c>
      <c r="P1835" s="235" t="s">
        <v>201</v>
      </c>
      <c r="Q1835" s="168" t="s">
        <v>4655</v>
      </c>
      <c r="R1835" s="169"/>
      <c r="S1835" s="39"/>
      <c r="T1835" s="119" t="s">
        <v>4754</v>
      </c>
      <c r="U1835" s="258">
        <v>13910.4</v>
      </c>
      <c r="V1835" s="262">
        <v>2016</v>
      </c>
      <c r="W1835" s="258">
        <f t="shared" si="560"/>
        <v>6.8999999999999995</v>
      </c>
      <c r="X1835" s="45"/>
      <c r="Y1835" s="43"/>
      <c r="Z1835" s="43"/>
      <c r="AA1835" s="43"/>
      <c r="AB1835" s="43"/>
      <c r="AC1835" s="43"/>
    </row>
    <row r="1836" spans="1:29" ht="12.9" customHeight="1">
      <c r="A1836" s="272">
        <v>45891</v>
      </c>
      <c r="B1836" s="111" t="s">
        <v>32</v>
      </c>
      <c r="C1836" s="111" t="s">
        <v>4763</v>
      </c>
      <c r="D1836" s="111" t="s">
        <v>4653</v>
      </c>
      <c r="E1836" s="111"/>
      <c r="F1836" s="111">
        <v>1</v>
      </c>
      <c r="G1836" s="111"/>
      <c r="H1836" s="111">
        <v>6</v>
      </c>
      <c r="I1836" s="116">
        <v>180</v>
      </c>
      <c r="J1836" s="118"/>
      <c r="K1836" s="33"/>
      <c r="L1836" s="44">
        <f t="shared" si="557"/>
        <v>1</v>
      </c>
      <c r="M1836" s="33" t="str">
        <f t="shared" si="558"/>
        <v>45891Container q'ty</v>
      </c>
      <c r="N1836" s="33" t="str">
        <f t="shared" si="559"/>
        <v>45891bulk</v>
      </c>
      <c r="O1836" s="39">
        <v>70</v>
      </c>
      <c r="P1836" s="235" t="s">
        <v>201</v>
      </c>
      <c r="Q1836" s="168" t="s">
        <v>4656</v>
      </c>
      <c r="R1836" s="169"/>
      <c r="S1836" s="39"/>
      <c r="T1836" s="119" t="s">
        <v>4762</v>
      </c>
      <c r="U1836" s="258">
        <v>5115</v>
      </c>
      <c r="V1836" s="262">
        <v>475</v>
      </c>
      <c r="W1836" s="258">
        <f t="shared" si="560"/>
        <v>10.768421052631579</v>
      </c>
      <c r="X1836" s="45"/>
      <c r="Y1836" s="43"/>
      <c r="Z1836" s="43"/>
      <c r="AA1836" s="43"/>
      <c r="AB1836" s="43"/>
      <c r="AC1836" s="43"/>
    </row>
    <row r="1837" spans="1:29" ht="12.9" customHeight="1">
      <c r="A1837" s="272">
        <v>45891</v>
      </c>
      <c r="B1837" s="111" t="s">
        <v>32</v>
      </c>
      <c r="C1837" s="111" t="s">
        <v>4763</v>
      </c>
      <c r="D1837" s="111" t="s">
        <v>4653</v>
      </c>
      <c r="E1837" s="111"/>
      <c r="F1837" s="151"/>
      <c r="G1837" s="111"/>
      <c r="H1837" s="111">
        <v>7</v>
      </c>
      <c r="I1837" s="116">
        <v>245</v>
      </c>
      <c r="J1837" s="118"/>
      <c r="K1837" s="33"/>
      <c r="L1837" s="44">
        <f t="shared" si="557"/>
        <v>0</v>
      </c>
      <c r="M1837" s="33" t="str">
        <f t="shared" si="558"/>
        <v>45891Container q'ty</v>
      </c>
      <c r="N1837" s="33" t="str">
        <f t="shared" si="559"/>
        <v>45891bulk</v>
      </c>
      <c r="O1837" s="39"/>
      <c r="P1837" s="235" t="s">
        <v>201</v>
      </c>
      <c r="Q1837" s="168" t="s">
        <v>4657</v>
      </c>
      <c r="R1837" s="169"/>
      <c r="S1837" s="39"/>
      <c r="T1837" s="119" t="s">
        <v>4659</v>
      </c>
      <c r="U1837" s="258"/>
      <c r="V1837" s="262"/>
      <c r="W1837" s="258">
        <f t="shared" si="560"/>
        <v>0</v>
      </c>
      <c r="X1837" s="45"/>
      <c r="Y1837" s="43"/>
      <c r="Z1837" s="43"/>
      <c r="AA1837" s="43"/>
      <c r="AB1837" s="43"/>
      <c r="AC1837" s="43"/>
    </row>
    <row r="1838" spans="1:29" ht="12.9" customHeight="1">
      <c r="A1838" s="272">
        <v>45891</v>
      </c>
      <c r="B1838" s="111" t="s">
        <v>32</v>
      </c>
      <c r="C1838" s="111" t="s">
        <v>4763</v>
      </c>
      <c r="D1838" s="111" t="s">
        <v>4653</v>
      </c>
      <c r="E1838" s="111"/>
      <c r="F1838" s="151"/>
      <c r="G1838" s="111"/>
      <c r="H1838" s="111">
        <v>1</v>
      </c>
      <c r="I1838" s="116">
        <v>50</v>
      </c>
      <c r="J1838" s="118"/>
      <c r="K1838" s="33"/>
      <c r="L1838" s="44">
        <f t="shared" si="557"/>
        <v>0</v>
      </c>
      <c r="M1838" s="33" t="str">
        <f t="shared" si="558"/>
        <v>45891Container q'ty</v>
      </c>
      <c r="N1838" s="33" t="str">
        <f t="shared" si="559"/>
        <v>45891bulk</v>
      </c>
      <c r="O1838" s="39"/>
      <c r="P1838" s="235" t="s">
        <v>201</v>
      </c>
      <c r="Q1838" s="168" t="s">
        <v>4658</v>
      </c>
      <c r="R1838" s="169"/>
      <c r="S1838" s="39"/>
      <c r="T1838" s="119" t="s">
        <v>4659</v>
      </c>
      <c r="U1838" s="258"/>
      <c r="V1838" s="262"/>
      <c r="W1838" s="258">
        <f t="shared" si="560"/>
        <v>0</v>
      </c>
      <c r="X1838" s="45"/>
      <c r="Y1838" s="43"/>
      <c r="Z1838" s="43"/>
      <c r="AA1838" s="43"/>
      <c r="AB1838" s="43"/>
      <c r="AC1838" s="43"/>
    </row>
    <row r="1839" spans="1:29" ht="12.9" customHeight="1">
      <c r="A1839" s="272">
        <v>45891</v>
      </c>
      <c r="B1839" s="111" t="s">
        <v>3493</v>
      </c>
      <c r="C1839" s="111" t="s">
        <v>4705</v>
      </c>
      <c r="D1839" s="111" t="s">
        <v>4706</v>
      </c>
      <c r="E1839" s="111">
        <v>1</v>
      </c>
      <c r="F1839" s="111"/>
      <c r="G1839" s="111"/>
      <c r="H1839" s="111">
        <v>40</v>
      </c>
      <c r="I1839" s="116"/>
      <c r="J1839" s="118">
        <v>86400</v>
      </c>
      <c r="K1839" s="33"/>
      <c r="L1839" s="44">
        <f t="shared" si="557"/>
        <v>1</v>
      </c>
      <c r="M1839" s="33" t="str">
        <f t="shared" si="558"/>
        <v>45891Container q'ty</v>
      </c>
      <c r="N1839" s="33" t="str">
        <f t="shared" si="559"/>
        <v xml:space="preserve">45891Pallet </v>
      </c>
      <c r="O1839" s="39">
        <v>40</v>
      </c>
      <c r="P1839" s="33" t="s">
        <v>202</v>
      </c>
      <c r="Q1839" s="168" t="s">
        <v>944</v>
      </c>
      <c r="R1839" s="169"/>
      <c r="S1839" s="39"/>
      <c r="T1839" s="119" t="s">
        <v>4704</v>
      </c>
      <c r="U1839" s="258"/>
      <c r="V1839" s="262"/>
      <c r="W1839" s="258">
        <f t="shared" si="560"/>
        <v>0</v>
      </c>
      <c r="X1839" s="45" t="s">
        <v>556</v>
      </c>
      <c r="Y1839" s="43"/>
      <c r="Z1839" s="43"/>
      <c r="AA1839" s="43"/>
      <c r="AB1839" s="43"/>
      <c r="AC1839" s="43"/>
    </row>
    <row r="1840" spans="1:29" ht="12.9" customHeight="1">
      <c r="A1840" s="272">
        <v>45891</v>
      </c>
      <c r="B1840" s="111" t="s">
        <v>3653</v>
      </c>
      <c r="C1840" s="111" t="s">
        <v>4715</v>
      </c>
      <c r="D1840" s="111" t="s">
        <v>4720</v>
      </c>
      <c r="E1840" s="111"/>
      <c r="F1840" s="111">
        <v>1</v>
      </c>
      <c r="G1840" s="111"/>
      <c r="H1840" s="111">
        <v>23</v>
      </c>
      <c r="I1840" s="116">
        <v>920</v>
      </c>
      <c r="J1840" s="118"/>
      <c r="K1840" s="33"/>
      <c r="L1840" s="44">
        <f t="shared" si="557"/>
        <v>1</v>
      </c>
      <c r="M1840" s="33" t="str">
        <f t="shared" si="558"/>
        <v>45891Container q'ty</v>
      </c>
      <c r="N1840" s="33" t="str">
        <f t="shared" si="559"/>
        <v>45891bulk</v>
      </c>
      <c r="O1840" s="39">
        <v>120</v>
      </c>
      <c r="P1840" s="235" t="s">
        <v>201</v>
      </c>
      <c r="Q1840" s="168" t="s">
        <v>4721</v>
      </c>
      <c r="R1840" s="169"/>
      <c r="S1840" s="39"/>
      <c r="T1840" s="119" t="s">
        <v>4710</v>
      </c>
      <c r="U1840" s="258"/>
      <c r="V1840" s="262"/>
      <c r="W1840" s="258">
        <f t="shared" si="560"/>
        <v>0</v>
      </c>
      <c r="X1840" s="45"/>
      <c r="Y1840" s="43"/>
      <c r="Z1840" s="43"/>
      <c r="AA1840" s="43"/>
      <c r="AB1840" s="43"/>
      <c r="AC1840" s="43"/>
    </row>
    <row r="1841" spans="1:29" ht="12.9" customHeight="1">
      <c r="A1841" s="272">
        <v>45891</v>
      </c>
      <c r="B1841" s="111" t="s">
        <v>151</v>
      </c>
      <c r="C1841" s="111" t="s">
        <v>4686</v>
      </c>
      <c r="D1841" s="111" t="s">
        <v>4687</v>
      </c>
      <c r="E1841" s="111"/>
      <c r="F1841" s="111">
        <v>1</v>
      </c>
      <c r="G1841" s="111"/>
      <c r="H1841" s="111">
        <v>20</v>
      </c>
      <c r="I1841" s="116">
        <v>1550</v>
      </c>
      <c r="J1841" s="118"/>
      <c r="K1841" s="33"/>
      <c r="L1841" s="44">
        <f t="shared" si="557"/>
        <v>1</v>
      </c>
      <c r="M1841" s="33" t="str">
        <f t="shared" si="558"/>
        <v>45891Container q'ty</v>
      </c>
      <c r="N1841" s="33" t="str">
        <f t="shared" si="559"/>
        <v>45891bulk</v>
      </c>
      <c r="O1841" s="39">
        <v>180</v>
      </c>
      <c r="P1841" s="235" t="s">
        <v>201</v>
      </c>
      <c r="Q1841" s="168" t="s">
        <v>4661</v>
      </c>
      <c r="R1841" s="169"/>
      <c r="S1841" s="39"/>
      <c r="T1841" s="119" t="s">
        <v>4660</v>
      </c>
      <c r="U1841" s="258">
        <v>20757.599999999999</v>
      </c>
      <c r="V1841" s="262">
        <v>1550</v>
      </c>
      <c r="W1841" s="258">
        <f t="shared" si="560"/>
        <v>13.391999999999999</v>
      </c>
      <c r="X1841" s="45" t="s">
        <v>4662</v>
      </c>
      <c r="Y1841" s="43"/>
      <c r="Z1841" s="43"/>
      <c r="AA1841" s="43"/>
      <c r="AB1841" s="43"/>
      <c r="AC1841" s="43"/>
    </row>
    <row r="1842" spans="1:29" ht="12.9" customHeight="1">
      <c r="A1842" s="272">
        <v>45894</v>
      </c>
      <c r="B1842" s="111" t="s">
        <v>32</v>
      </c>
      <c r="C1842" s="111" t="s">
        <v>4827</v>
      </c>
      <c r="D1842" s="111" t="s">
        <v>4771</v>
      </c>
      <c r="E1842" s="111"/>
      <c r="F1842" s="111">
        <v>1</v>
      </c>
      <c r="G1842" s="111"/>
      <c r="H1842" s="111">
        <v>10</v>
      </c>
      <c r="I1842" s="111">
        <v>10</v>
      </c>
      <c r="J1842" s="118"/>
      <c r="K1842" s="33"/>
      <c r="L1842" s="44">
        <f t="shared" si="557"/>
        <v>1</v>
      </c>
      <c r="M1842" s="33" t="str">
        <f t="shared" ref="M1842:M1876" si="561">A1842&amp;$O$1</f>
        <v>45894Container q'ty</v>
      </c>
      <c r="N1842" s="33" t="str">
        <f t="shared" ref="N1842:N1876" si="562">A1842&amp;P1842</f>
        <v xml:space="preserve">45894Pallet </v>
      </c>
      <c r="O1842" s="39">
        <v>20</v>
      </c>
      <c r="P1842" s="33" t="s">
        <v>202</v>
      </c>
      <c r="Q1842" s="168" t="s">
        <v>4775</v>
      </c>
      <c r="R1842" s="169"/>
      <c r="S1842" s="39"/>
      <c r="T1842" s="119" t="s">
        <v>4826</v>
      </c>
      <c r="U1842" s="258"/>
      <c r="V1842" s="262"/>
      <c r="W1842" s="258">
        <f t="shared" ref="W1842:W1876" si="563">IFERROR(U1842/V1842,0)</f>
        <v>0</v>
      </c>
      <c r="X1842" s="45"/>
      <c r="Y1842" s="43"/>
      <c r="Z1842" s="43"/>
      <c r="AA1842" s="43"/>
      <c r="AB1842" s="43"/>
      <c r="AC1842" s="43"/>
    </row>
    <row r="1843" spans="1:29" ht="12.9" customHeight="1">
      <c r="A1843" s="272">
        <v>45894</v>
      </c>
      <c r="B1843" s="111" t="s">
        <v>32</v>
      </c>
      <c r="C1843" s="111" t="s">
        <v>4829</v>
      </c>
      <c r="D1843" s="111" t="s">
        <v>4772</v>
      </c>
      <c r="E1843" s="111"/>
      <c r="F1843" s="111">
        <v>1</v>
      </c>
      <c r="G1843" s="111"/>
      <c r="H1843" s="111">
        <v>10</v>
      </c>
      <c r="I1843" s="111">
        <v>10</v>
      </c>
      <c r="J1843" s="118"/>
      <c r="K1843" s="33"/>
      <c r="L1843" s="44">
        <f t="shared" si="557"/>
        <v>1</v>
      </c>
      <c r="M1843" s="33" t="str">
        <f t="shared" si="561"/>
        <v>45894Container q'ty</v>
      </c>
      <c r="N1843" s="33" t="str">
        <f t="shared" si="562"/>
        <v xml:space="preserve">45894Pallet </v>
      </c>
      <c r="O1843" s="39">
        <v>20</v>
      </c>
      <c r="P1843" s="33" t="s">
        <v>202</v>
      </c>
      <c r="Q1843" s="168" t="s">
        <v>4776</v>
      </c>
      <c r="R1843" s="169"/>
      <c r="S1843" s="39"/>
      <c r="T1843" s="119" t="s">
        <v>4828</v>
      </c>
      <c r="U1843" s="258"/>
      <c r="V1843" s="262"/>
      <c r="W1843" s="258">
        <f t="shared" si="563"/>
        <v>0</v>
      </c>
      <c r="X1843" s="45"/>
      <c r="Y1843" s="43"/>
      <c r="Z1843" s="43"/>
      <c r="AA1843" s="43"/>
      <c r="AB1843" s="43"/>
      <c r="AC1843" s="43"/>
    </row>
    <row r="1844" spans="1:29" ht="12.9" customHeight="1">
      <c r="A1844" s="272">
        <v>45894</v>
      </c>
      <c r="B1844" s="111" t="s">
        <v>32</v>
      </c>
      <c r="C1844" s="111" t="s">
        <v>4831</v>
      </c>
      <c r="D1844" s="111" t="s">
        <v>4773</v>
      </c>
      <c r="E1844" s="111"/>
      <c r="F1844" s="111">
        <v>1</v>
      </c>
      <c r="G1844" s="111"/>
      <c r="H1844" s="111">
        <v>4</v>
      </c>
      <c r="I1844" s="111">
        <v>4</v>
      </c>
      <c r="J1844" s="118"/>
      <c r="K1844" s="33"/>
      <c r="L1844" s="44">
        <f t="shared" si="557"/>
        <v>1</v>
      </c>
      <c r="M1844" s="33" t="str">
        <f t="shared" si="561"/>
        <v>45894Container q'ty</v>
      </c>
      <c r="N1844" s="33" t="str">
        <f t="shared" si="562"/>
        <v xml:space="preserve">45894Pallet </v>
      </c>
      <c r="O1844" s="39">
        <v>20</v>
      </c>
      <c r="P1844" s="33" t="s">
        <v>202</v>
      </c>
      <c r="Q1844" s="168" t="s">
        <v>4776</v>
      </c>
      <c r="R1844" s="169"/>
      <c r="S1844" s="39"/>
      <c r="T1844" s="119" t="s">
        <v>4830</v>
      </c>
      <c r="U1844" s="258"/>
      <c r="V1844" s="262"/>
      <c r="W1844" s="258">
        <f t="shared" si="563"/>
        <v>0</v>
      </c>
      <c r="X1844" s="45"/>
      <c r="Y1844" s="43"/>
      <c r="Z1844" s="43"/>
      <c r="AA1844" s="43"/>
      <c r="AB1844" s="43"/>
      <c r="AC1844" s="43"/>
    </row>
    <row r="1845" spans="1:29" ht="12.9" customHeight="1">
      <c r="A1845" s="272">
        <v>45894</v>
      </c>
      <c r="B1845" s="111" t="s">
        <v>32</v>
      </c>
      <c r="C1845" s="111" t="s">
        <v>4831</v>
      </c>
      <c r="D1845" s="111" t="s">
        <v>4773</v>
      </c>
      <c r="E1845" s="111"/>
      <c r="F1845" s="151"/>
      <c r="G1845" s="111"/>
      <c r="H1845" s="111">
        <v>3</v>
      </c>
      <c r="I1845" s="111">
        <v>3</v>
      </c>
      <c r="J1845" s="118"/>
      <c r="K1845" s="33"/>
      <c r="L1845" s="44">
        <f t="shared" si="557"/>
        <v>0</v>
      </c>
      <c r="M1845" s="33" t="str">
        <f t="shared" si="561"/>
        <v>45894Container q'ty</v>
      </c>
      <c r="N1845" s="33" t="str">
        <f t="shared" si="562"/>
        <v xml:space="preserve">45894Pallet </v>
      </c>
      <c r="O1845" s="39"/>
      <c r="P1845" s="33" t="s">
        <v>202</v>
      </c>
      <c r="Q1845" s="168" t="s">
        <v>4777</v>
      </c>
      <c r="R1845" s="169"/>
      <c r="S1845" s="39"/>
      <c r="T1845" s="119" t="s">
        <v>4782</v>
      </c>
      <c r="U1845" s="258"/>
      <c r="V1845" s="262"/>
      <c r="W1845" s="258">
        <f t="shared" si="563"/>
        <v>0</v>
      </c>
      <c r="X1845" s="45"/>
      <c r="Y1845" s="43"/>
      <c r="Z1845" s="43"/>
      <c r="AA1845" s="43"/>
      <c r="AB1845" s="43"/>
      <c r="AC1845" s="43"/>
    </row>
    <row r="1846" spans="1:29" ht="12.9" customHeight="1">
      <c r="A1846" s="272">
        <v>45894</v>
      </c>
      <c r="B1846" s="111" t="s">
        <v>32</v>
      </c>
      <c r="C1846" s="111" t="s">
        <v>4831</v>
      </c>
      <c r="D1846" s="111" t="s">
        <v>4773</v>
      </c>
      <c r="E1846" s="111"/>
      <c r="F1846" s="151"/>
      <c r="G1846" s="111"/>
      <c r="H1846" s="111">
        <v>3</v>
      </c>
      <c r="I1846" s="111">
        <v>3</v>
      </c>
      <c r="J1846" s="118"/>
      <c r="K1846" s="33"/>
      <c r="L1846" s="44">
        <f t="shared" si="557"/>
        <v>0</v>
      </c>
      <c r="M1846" s="33" t="str">
        <f t="shared" si="561"/>
        <v>45894Container q'ty</v>
      </c>
      <c r="N1846" s="33" t="str">
        <f t="shared" si="562"/>
        <v xml:space="preserve">45894Pallet </v>
      </c>
      <c r="O1846" s="39"/>
      <c r="P1846" s="33" t="s">
        <v>202</v>
      </c>
      <c r="Q1846" s="168" t="s">
        <v>4778</v>
      </c>
      <c r="R1846" s="169"/>
      <c r="S1846" s="39"/>
      <c r="T1846" s="119" t="s">
        <v>4782</v>
      </c>
      <c r="U1846" s="258"/>
      <c r="V1846" s="262"/>
      <c r="W1846" s="258">
        <f t="shared" si="563"/>
        <v>0</v>
      </c>
      <c r="X1846" s="45"/>
      <c r="Y1846" s="43"/>
      <c r="Z1846" s="43"/>
      <c r="AA1846" s="43"/>
      <c r="AB1846" s="43"/>
      <c r="AC1846" s="43"/>
    </row>
    <row r="1847" spans="1:29" ht="12.9" customHeight="1">
      <c r="A1847" s="272">
        <v>45894</v>
      </c>
      <c r="B1847" s="111" t="s">
        <v>32</v>
      </c>
      <c r="C1847" s="111" t="s">
        <v>4833</v>
      </c>
      <c r="D1847" s="111" t="s">
        <v>4774</v>
      </c>
      <c r="E1847" s="111"/>
      <c r="F1847" s="111">
        <v>1</v>
      </c>
      <c r="G1847" s="111"/>
      <c r="H1847" s="111">
        <v>3</v>
      </c>
      <c r="I1847" s="111">
        <v>3</v>
      </c>
      <c r="J1847" s="118"/>
      <c r="K1847" s="33"/>
      <c r="L1847" s="44">
        <f t="shared" si="557"/>
        <v>1</v>
      </c>
      <c r="M1847" s="33" t="str">
        <f t="shared" si="561"/>
        <v>45894Container q'ty</v>
      </c>
      <c r="N1847" s="33" t="str">
        <f t="shared" si="562"/>
        <v xml:space="preserve">45894Pallet </v>
      </c>
      <c r="O1847" s="39">
        <v>20</v>
      </c>
      <c r="P1847" s="33" t="s">
        <v>202</v>
      </c>
      <c r="Q1847" s="168" t="s">
        <v>4779</v>
      </c>
      <c r="R1847" s="169"/>
      <c r="S1847" s="39"/>
      <c r="T1847" s="119" t="s">
        <v>4832</v>
      </c>
      <c r="U1847" s="258"/>
      <c r="V1847" s="262"/>
      <c r="W1847" s="258">
        <f t="shared" si="563"/>
        <v>0</v>
      </c>
      <c r="X1847" s="45"/>
      <c r="Y1847" s="43"/>
      <c r="Z1847" s="43"/>
      <c r="AA1847" s="43"/>
      <c r="AB1847" s="43"/>
      <c r="AC1847" s="43"/>
    </row>
    <row r="1848" spans="1:29" ht="12.9" customHeight="1">
      <c r="A1848" s="272">
        <v>45894</v>
      </c>
      <c r="B1848" s="111" t="s">
        <v>32</v>
      </c>
      <c r="C1848" s="111" t="s">
        <v>4833</v>
      </c>
      <c r="D1848" s="111" t="s">
        <v>4774</v>
      </c>
      <c r="E1848" s="111"/>
      <c r="F1848" s="151"/>
      <c r="G1848" s="111"/>
      <c r="H1848" s="111">
        <v>2</v>
      </c>
      <c r="I1848" s="111">
        <v>2</v>
      </c>
      <c r="J1848" s="118"/>
      <c r="K1848" s="33"/>
      <c r="L1848" s="44">
        <f t="shared" si="557"/>
        <v>0</v>
      </c>
      <c r="M1848" s="33" t="str">
        <f t="shared" si="561"/>
        <v>45894Container q'ty</v>
      </c>
      <c r="N1848" s="33" t="str">
        <f t="shared" si="562"/>
        <v xml:space="preserve">45894Pallet </v>
      </c>
      <c r="O1848" s="39"/>
      <c r="P1848" s="33" t="s">
        <v>202</v>
      </c>
      <c r="Q1848" s="168" t="s">
        <v>4780</v>
      </c>
      <c r="R1848" s="169"/>
      <c r="S1848" s="39"/>
      <c r="T1848" s="119" t="s">
        <v>4783</v>
      </c>
      <c r="U1848" s="258"/>
      <c r="V1848" s="262"/>
      <c r="W1848" s="258">
        <f t="shared" si="563"/>
        <v>0</v>
      </c>
      <c r="X1848" s="45"/>
      <c r="Y1848" s="43"/>
      <c r="Z1848" s="43"/>
      <c r="AA1848" s="43"/>
      <c r="AB1848" s="43"/>
      <c r="AC1848" s="43"/>
    </row>
    <row r="1849" spans="1:29" ht="12.9" customHeight="1">
      <c r="A1849" s="272">
        <v>45894</v>
      </c>
      <c r="B1849" s="111" t="s">
        <v>32</v>
      </c>
      <c r="C1849" s="111" t="s">
        <v>4833</v>
      </c>
      <c r="D1849" s="111" t="s">
        <v>4774</v>
      </c>
      <c r="E1849" s="111"/>
      <c r="F1849" s="151"/>
      <c r="G1849" s="111"/>
      <c r="H1849" s="111">
        <v>10</v>
      </c>
      <c r="I1849" s="111">
        <v>10</v>
      </c>
      <c r="J1849" s="118"/>
      <c r="K1849" s="33"/>
      <c r="L1849" s="44">
        <f t="shared" si="557"/>
        <v>0</v>
      </c>
      <c r="M1849" s="33" t="str">
        <f t="shared" si="561"/>
        <v>45894Container q'ty</v>
      </c>
      <c r="N1849" s="33" t="str">
        <f t="shared" si="562"/>
        <v xml:space="preserve">45894Pallet </v>
      </c>
      <c r="O1849" s="39"/>
      <c r="P1849" s="33" t="s">
        <v>202</v>
      </c>
      <c r="Q1849" s="168" t="s">
        <v>4781</v>
      </c>
      <c r="R1849" s="169"/>
      <c r="S1849" s="39"/>
      <c r="T1849" s="119" t="s">
        <v>4783</v>
      </c>
      <c r="U1849" s="258"/>
      <c r="V1849" s="262"/>
      <c r="W1849" s="258">
        <f t="shared" si="563"/>
        <v>0</v>
      </c>
      <c r="X1849" s="45"/>
      <c r="Y1849" s="43"/>
      <c r="Z1849" s="43"/>
      <c r="AA1849" s="43"/>
      <c r="AB1849" s="43"/>
      <c r="AC1849" s="43"/>
    </row>
    <row r="1850" spans="1:29" ht="12.9" customHeight="1">
      <c r="A1850" s="272">
        <v>45894</v>
      </c>
      <c r="B1850" s="111" t="s">
        <v>4992</v>
      </c>
      <c r="C1850" s="111" t="s">
        <v>4727</v>
      </c>
      <c r="D1850" s="111" t="s">
        <v>4739</v>
      </c>
      <c r="E1850" s="111"/>
      <c r="F1850" s="111">
        <v>1</v>
      </c>
      <c r="G1850" s="111"/>
      <c r="H1850" s="111">
        <v>21</v>
      </c>
      <c r="I1850" s="116">
        <v>1540</v>
      </c>
      <c r="J1850" s="118"/>
      <c r="K1850" s="33"/>
      <c r="L1850" s="44">
        <f t="shared" si="557"/>
        <v>1</v>
      </c>
      <c r="M1850" s="33" t="str">
        <f>A1850&amp;$O$1</f>
        <v>45894Container q'ty</v>
      </c>
      <c r="N1850" s="33" t="str">
        <f>A1850&amp;P1850</f>
        <v>45894bulk</v>
      </c>
      <c r="O1850" s="39">
        <v>180</v>
      </c>
      <c r="P1850" s="235" t="s">
        <v>201</v>
      </c>
      <c r="Q1850" s="168" t="s">
        <v>4725</v>
      </c>
      <c r="R1850" s="169"/>
      <c r="S1850" s="39"/>
      <c r="T1850" s="119" t="s">
        <v>4724</v>
      </c>
      <c r="U1850" s="258">
        <v>279787.2</v>
      </c>
      <c r="V1850" s="262">
        <v>18480</v>
      </c>
      <c r="W1850" s="258">
        <f>IFERROR(U1850/V1850,0)</f>
        <v>15.14</v>
      </c>
      <c r="X1850" s="45"/>
      <c r="Y1850" s="43"/>
      <c r="Z1850" s="43"/>
      <c r="AA1850" s="43"/>
      <c r="AB1850" s="43"/>
      <c r="AC1850" s="43"/>
    </row>
    <row r="1851" spans="1:29" ht="12.9" customHeight="1">
      <c r="A1851" s="272">
        <v>45894</v>
      </c>
      <c r="B1851" s="111" t="s">
        <v>4058</v>
      </c>
      <c r="C1851" s="111" t="s">
        <v>4729</v>
      </c>
      <c r="D1851" s="111" t="s">
        <v>4741</v>
      </c>
      <c r="E1851" s="111"/>
      <c r="F1851" s="111">
        <v>1</v>
      </c>
      <c r="G1851" s="111"/>
      <c r="H1851" s="111">
        <v>21</v>
      </c>
      <c r="I1851" s="116">
        <v>1540</v>
      </c>
      <c r="J1851" s="118"/>
      <c r="K1851" s="33"/>
      <c r="L1851" s="44">
        <f t="shared" si="557"/>
        <v>1</v>
      </c>
      <c r="M1851" s="33" t="str">
        <f>A1851&amp;$O$1</f>
        <v>45894Container q'ty</v>
      </c>
      <c r="N1851" s="33" t="str">
        <f>A1851&amp;P1851</f>
        <v>45894bulk</v>
      </c>
      <c r="O1851" s="39">
        <v>180</v>
      </c>
      <c r="P1851" s="235" t="s">
        <v>201</v>
      </c>
      <c r="Q1851" s="168" t="s">
        <v>4725</v>
      </c>
      <c r="R1851" s="169"/>
      <c r="S1851" s="39"/>
      <c r="T1851" s="119" t="s">
        <v>4724</v>
      </c>
      <c r="U1851" s="258"/>
      <c r="V1851" s="262"/>
      <c r="W1851" s="258">
        <f>IFERROR(U1851/V1851,0)</f>
        <v>0</v>
      </c>
      <c r="X1851" s="45"/>
      <c r="Y1851" s="43"/>
      <c r="Z1851" s="43"/>
      <c r="AA1851" s="43"/>
      <c r="AB1851" s="43"/>
      <c r="AC1851" s="43"/>
    </row>
    <row r="1852" spans="1:29" ht="12.9" customHeight="1">
      <c r="A1852" s="272">
        <v>45894</v>
      </c>
      <c r="B1852" s="111" t="s">
        <v>4058</v>
      </c>
      <c r="C1852" s="111" t="s">
        <v>4726</v>
      </c>
      <c r="D1852" s="111" t="s">
        <v>4738</v>
      </c>
      <c r="E1852" s="111"/>
      <c r="F1852" s="111">
        <v>1</v>
      </c>
      <c r="G1852" s="111"/>
      <c r="H1852" s="111">
        <v>21</v>
      </c>
      <c r="I1852" s="116">
        <v>1540</v>
      </c>
      <c r="J1852" s="118"/>
      <c r="K1852" s="33"/>
      <c r="L1852" s="44">
        <f t="shared" si="557"/>
        <v>1</v>
      </c>
      <c r="M1852" s="33" t="str">
        <f>A1852&amp;$O$1</f>
        <v>45894Container q'ty</v>
      </c>
      <c r="N1852" s="33" t="str">
        <f>A1852&amp;P1852</f>
        <v>45894bulk</v>
      </c>
      <c r="O1852" s="39">
        <v>180</v>
      </c>
      <c r="P1852" s="235" t="s">
        <v>201</v>
      </c>
      <c r="Q1852" s="168" t="s">
        <v>4725</v>
      </c>
      <c r="R1852" s="169"/>
      <c r="S1852" s="39"/>
      <c r="T1852" s="119" t="s">
        <v>4724</v>
      </c>
      <c r="U1852" s="258"/>
      <c r="V1852" s="262"/>
      <c r="W1852" s="258">
        <f>IFERROR(U1852/V1852,0)</f>
        <v>0</v>
      </c>
      <c r="X1852" s="45" t="s">
        <v>4767</v>
      </c>
      <c r="Y1852" s="43"/>
      <c r="Z1852" s="43"/>
      <c r="AA1852" s="43"/>
      <c r="AB1852" s="43"/>
      <c r="AC1852" s="43"/>
    </row>
    <row r="1853" spans="1:29" ht="12.9" customHeight="1">
      <c r="A1853" s="272">
        <v>45894</v>
      </c>
      <c r="B1853" s="111" t="s">
        <v>4058</v>
      </c>
      <c r="C1853" s="111" t="s">
        <v>4730</v>
      </c>
      <c r="D1853" s="111" t="s">
        <v>4742</v>
      </c>
      <c r="E1853" s="111"/>
      <c r="F1853" s="111">
        <v>1</v>
      </c>
      <c r="G1853" s="111"/>
      <c r="H1853" s="111">
        <v>21</v>
      </c>
      <c r="I1853" s="116">
        <v>1540</v>
      </c>
      <c r="J1853" s="118"/>
      <c r="K1853" s="33"/>
      <c r="L1853" s="44">
        <f t="shared" si="557"/>
        <v>1</v>
      </c>
      <c r="M1853" s="33" t="str">
        <f>A1853&amp;$O$1</f>
        <v>45894Container q'ty</v>
      </c>
      <c r="N1853" s="33" t="str">
        <f>A1853&amp;P1853</f>
        <v>45894bulk</v>
      </c>
      <c r="O1853" s="39">
        <v>180</v>
      </c>
      <c r="P1853" s="235" t="s">
        <v>201</v>
      </c>
      <c r="Q1853" s="168" t="s">
        <v>4725</v>
      </c>
      <c r="R1853" s="169"/>
      <c r="S1853" s="39"/>
      <c r="T1853" s="119" t="s">
        <v>4724</v>
      </c>
      <c r="U1853" s="258"/>
      <c r="V1853" s="262"/>
      <c r="W1853" s="258">
        <f>IFERROR(U1853/V1853,0)</f>
        <v>0</v>
      </c>
      <c r="X1853" s="45"/>
      <c r="Y1853" s="43"/>
      <c r="Z1853" s="43"/>
      <c r="AA1853" s="43"/>
      <c r="AB1853" s="43"/>
      <c r="AC1853" s="43"/>
    </row>
    <row r="1854" spans="1:29" ht="12.9" customHeight="1">
      <c r="A1854" s="272">
        <v>45894</v>
      </c>
      <c r="B1854" s="111" t="s">
        <v>807</v>
      </c>
      <c r="C1854" s="111" t="s">
        <v>4853</v>
      </c>
      <c r="D1854" s="190" t="s">
        <v>4854</v>
      </c>
      <c r="E1854" s="111"/>
      <c r="F1854" s="111">
        <v>1</v>
      </c>
      <c r="G1854" s="111"/>
      <c r="H1854" s="111">
        <v>20</v>
      </c>
      <c r="I1854" s="116"/>
      <c r="J1854" s="118">
        <v>20</v>
      </c>
      <c r="K1854" s="33"/>
      <c r="L1854" s="44">
        <f t="shared" si="557"/>
        <v>1</v>
      </c>
      <c r="M1854" s="33" t="str">
        <f>A1854&amp;$O$1</f>
        <v>45894Container q'ty</v>
      </c>
      <c r="N1854" s="33" t="str">
        <f>A1854&amp;P1854</f>
        <v xml:space="preserve">45894Pallet </v>
      </c>
      <c r="O1854" s="39">
        <v>20</v>
      </c>
      <c r="P1854" s="33" t="s">
        <v>202</v>
      </c>
      <c r="Q1854" s="168" t="s">
        <v>808</v>
      </c>
      <c r="R1854" s="169"/>
      <c r="S1854" s="39"/>
      <c r="T1854" s="119" t="s">
        <v>4852</v>
      </c>
      <c r="U1854" s="258"/>
      <c r="V1854" s="262"/>
      <c r="W1854" s="258">
        <f>IFERROR(U1854/V1854,0)</f>
        <v>0</v>
      </c>
      <c r="X1854" s="45"/>
      <c r="Y1854" s="43"/>
      <c r="Z1854" s="43"/>
      <c r="AA1854" s="43"/>
      <c r="AB1854" s="43"/>
      <c r="AC1854" s="43"/>
    </row>
    <row r="1855" spans="1:29" ht="12.9" customHeight="1">
      <c r="A1855" s="272">
        <v>45895</v>
      </c>
      <c r="B1855" s="111" t="s">
        <v>32</v>
      </c>
      <c r="C1855" s="111" t="s">
        <v>4834</v>
      </c>
      <c r="D1855" s="111" t="s">
        <v>4784</v>
      </c>
      <c r="E1855" s="111"/>
      <c r="F1855" s="111">
        <v>1</v>
      </c>
      <c r="G1855" s="111"/>
      <c r="H1855" s="111">
        <v>18</v>
      </c>
      <c r="I1855" s="111">
        <v>18</v>
      </c>
      <c r="J1855" s="118"/>
      <c r="K1855" s="33"/>
      <c r="L1855" s="44">
        <f t="shared" si="557"/>
        <v>1</v>
      </c>
      <c r="M1855" s="33" t="str">
        <f t="shared" si="561"/>
        <v>45895Container q'ty</v>
      </c>
      <c r="N1855" s="33" t="str">
        <f t="shared" si="562"/>
        <v xml:space="preserve">45895Pallet </v>
      </c>
      <c r="O1855" s="39">
        <v>20</v>
      </c>
      <c r="P1855" s="33" t="s">
        <v>202</v>
      </c>
      <c r="Q1855" s="168" t="s">
        <v>4788</v>
      </c>
      <c r="R1855" s="169"/>
      <c r="S1855" s="39"/>
      <c r="T1855" s="119" t="s">
        <v>4793</v>
      </c>
      <c r="U1855" s="258"/>
      <c r="V1855" s="262"/>
      <c r="W1855" s="258">
        <f t="shared" si="563"/>
        <v>0</v>
      </c>
      <c r="X1855" s="45"/>
      <c r="Y1855" s="43"/>
      <c r="Z1855" s="43"/>
      <c r="AA1855" s="43"/>
      <c r="AB1855" s="43"/>
      <c r="AC1855" s="43"/>
    </row>
    <row r="1856" spans="1:29" ht="12.9" customHeight="1">
      <c r="A1856" s="272">
        <v>45895</v>
      </c>
      <c r="B1856" s="111" t="s">
        <v>32</v>
      </c>
      <c r="C1856" s="111" t="s">
        <v>4834</v>
      </c>
      <c r="D1856" s="111" t="s">
        <v>4784</v>
      </c>
      <c r="E1856" s="111"/>
      <c r="F1856" s="151"/>
      <c r="G1856" s="111"/>
      <c r="H1856" s="111">
        <v>2</v>
      </c>
      <c r="I1856" s="111">
        <v>2</v>
      </c>
      <c r="J1856" s="118"/>
      <c r="K1856" s="33"/>
      <c r="L1856" s="44">
        <f t="shared" si="557"/>
        <v>0</v>
      </c>
      <c r="M1856" s="33" t="str">
        <f t="shared" si="561"/>
        <v>45895Container q'ty</v>
      </c>
      <c r="N1856" s="33" t="str">
        <f t="shared" si="562"/>
        <v xml:space="preserve">45895Pallet </v>
      </c>
      <c r="O1856" s="39"/>
      <c r="P1856" s="33" t="s">
        <v>202</v>
      </c>
      <c r="Q1856" s="168" t="s">
        <v>4789</v>
      </c>
      <c r="R1856" s="169"/>
      <c r="S1856" s="39"/>
      <c r="T1856" s="119" t="s">
        <v>4793</v>
      </c>
      <c r="U1856" s="258"/>
      <c r="V1856" s="262"/>
      <c r="W1856" s="258">
        <f t="shared" si="563"/>
        <v>0</v>
      </c>
      <c r="X1856" s="45"/>
      <c r="Y1856" s="43"/>
      <c r="Z1856" s="43"/>
      <c r="AA1856" s="43"/>
      <c r="AB1856" s="43"/>
      <c r="AC1856" s="43"/>
    </row>
    <row r="1857" spans="1:29" ht="12.9" customHeight="1">
      <c r="A1857" s="272">
        <v>45895</v>
      </c>
      <c r="B1857" s="111" t="s">
        <v>32</v>
      </c>
      <c r="C1857" s="111" t="s">
        <v>4835</v>
      </c>
      <c r="D1857" s="111" t="s">
        <v>4785</v>
      </c>
      <c r="E1857" s="111"/>
      <c r="F1857" s="111">
        <v>1</v>
      </c>
      <c r="G1857" s="111"/>
      <c r="H1857" s="111">
        <v>20</v>
      </c>
      <c r="I1857" s="111">
        <v>20</v>
      </c>
      <c r="J1857" s="118"/>
      <c r="K1857" s="33"/>
      <c r="L1857" s="44">
        <f t="shared" si="557"/>
        <v>1</v>
      </c>
      <c r="M1857" s="33" t="str">
        <f t="shared" si="561"/>
        <v>45895Container q'ty</v>
      </c>
      <c r="N1857" s="33" t="str">
        <f t="shared" si="562"/>
        <v xml:space="preserve">45895Pallet </v>
      </c>
      <c r="O1857" s="39">
        <v>20</v>
      </c>
      <c r="P1857" s="33" t="s">
        <v>202</v>
      </c>
      <c r="Q1857" s="168" t="s">
        <v>4790</v>
      </c>
      <c r="R1857" s="169"/>
      <c r="S1857" s="39"/>
      <c r="T1857" s="119" t="s">
        <v>4793</v>
      </c>
      <c r="U1857" s="258"/>
      <c r="V1857" s="262"/>
      <c r="W1857" s="258">
        <f t="shared" si="563"/>
        <v>0</v>
      </c>
      <c r="X1857" s="45"/>
      <c r="Y1857" s="43"/>
      <c r="Z1857" s="43"/>
      <c r="AA1857" s="43"/>
      <c r="AB1857" s="43"/>
      <c r="AC1857" s="43"/>
    </row>
    <row r="1858" spans="1:29" ht="12.9" customHeight="1">
      <c r="A1858" s="272">
        <v>45895</v>
      </c>
      <c r="B1858" s="111" t="s">
        <v>32</v>
      </c>
      <c r="C1858" s="111" t="s">
        <v>4836</v>
      </c>
      <c r="D1858" s="111" t="s">
        <v>4786</v>
      </c>
      <c r="E1858" s="111"/>
      <c r="F1858" s="111">
        <v>1</v>
      </c>
      <c r="G1858" s="111"/>
      <c r="H1858" s="111">
        <v>20</v>
      </c>
      <c r="I1858" s="111">
        <v>20</v>
      </c>
      <c r="J1858" s="118"/>
      <c r="K1858" s="33"/>
      <c r="L1858" s="44">
        <f t="shared" si="557"/>
        <v>1</v>
      </c>
      <c r="M1858" s="33" t="str">
        <f t="shared" si="561"/>
        <v>45895Container q'ty</v>
      </c>
      <c r="N1858" s="33" t="str">
        <f t="shared" si="562"/>
        <v xml:space="preserve">45895Pallet </v>
      </c>
      <c r="O1858" s="39">
        <v>20</v>
      </c>
      <c r="P1858" s="33" t="s">
        <v>202</v>
      </c>
      <c r="Q1858" s="168" t="s">
        <v>4791</v>
      </c>
      <c r="R1858" s="169"/>
      <c r="S1858" s="39"/>
      <c r="T1858" s="119" t="s">
        <v>4793</v>
      </c>
      <c r="U1858" s="258"/>
      <c r="V1858" s="262"/>
      <c r="W1858" s="258">
        <f t="shared" si="563"/>
        <v>0</v>
      </c>
      <c r="X1858" s="45"/>
      <c r="Y1858" s="43"/>
      <c r="Z1858" s="43"/>
      <c r="AA1858" s="43"/>
      <c r="AB1858" s="43"/>
      <c r="AC1858" s="43"/>
    </row>
    <row r="1859" spans="1:29" ht="12.9" customHeight="1">
      <c r="A1859" s="272">
        <v>45895</v>
      </c>
      <c r="B1859" s="111" t="s">
        <v>32</v>
      </c>
      <c r="C1859" s="111" t="s">
        <v>4837</v>
      </c>
      <c r="D1859" s="111" t="s">
        <v>4787</v>
      </c>
      <c r="E1859" s="111"/>
      <c r="F1859" s="111">
        <v>1</v>
      </c>
      <c r="G1859" s="111"/>
      <c r="H1859" s="111">
        <v>20</v>
      </c>
      <c r="I1859" s="111">
        <v>20</v>
      </c>
      <c r="J1859" s="118"/>
      <c r="K1859" s="33"/>
      <c r="L1859" s="44">
        <f t="shared" si="557"/>
        <v>1</v>
      </c>
      <c r="M1859" s="33" t="str">
        <f t="shared" si="561"/>
        <v>45895Container q'ty</v>
      </c>
      <c r="N1859" s="33" t="str">
        <f t="shared" si="562"/>
        <v xml:space="preserve">45895Pallet </v>
      </c>
      <c r="O1859" s="39">
        <v>20</v>
      </c>
      <c r="P1859" s="33" t="s">
        <v>202</v>
      </c>
      <c r="Q1859" s="168" t="s">
        <v>4792</v>
      </c>
      <c r="R1859" s="169"/>
      <c r="S1859" s="39"/>
      <c r="T1859" s="119" t="s">
        <v>4793</v>
      </c>
      <c r="U1859" s="258"/>
      <c r="V1859" s="262"/>
      <c r="W1859" s="258">
        <f t="shared" si="563"/>
        <v>0</v>
      </c>
      <c r="X1859" s="45"/>
      <c r="Y1859" s="43"/>
      <c r="Z1859" s="43"/>
      <c r="AA1859" s="43"/>
      <c r="AB1859" s="43"/>
      <c r="AC1859" s="43"/>
    </row>
    <row r="1860" spans="1:29" ht="12.9" customHeight="1">
      <c r="A1860" s="272">
        <v>45895</v>
      </c>
      <c r="B1860" s="111" t="s">
        <v>4058</v>
      </c>
      <c r="C1860" s="111" t="s">
        <v>4728</v>
      </c>
      <c r="D1860" s="111" t="s">
        <v>4740</v>
      </c>
      <c r="E1860" s="111"/>
      <c r="F1860" s="111">
        <v>1</v>
      </c>
      <c r="G1860" s="111"/>
      <c r="H1860" s="111">
        <v>21</v>
      </c>
      <c r="I1860" s="116">
        <v>1540</v>
      </c>
      <c r="J1860" s="118"/>
      <c r="K1860" s="33"/>
      <c r="L1860" s="44">
        <f t="shared" ref="L1860:L1867" si="564">SUM(E1860:F1860)</f>
        <v>1</v>
      </c>
      <c r="M1860" s="33" t="str">
        <f t="shared" ref="M1860:M1867" si="565">A1860&amp;$O$1</f>
        <v>45895Container q'ty</v>
      </c>
      <c r="N1860" s="33" t="str">
        <f t="shared" ref="N1860:N1867" si="566">A1860&amp;P1860</f>
        <v>45895bulk</v>
      </c>
      <c r="O1860" s="39">
        <v>180</v>
      </c>
      <c r="P1860" s="235" t="s">
        <v>201</v>
      </c>
      <c r="Q1860" s="168" t="s">
        <v>4725</v>
      </c>
      <c r="R1860" s="169"/>
      <c r="S1860" s="39"/>
      <c r="T1860" s="119" t="s">
        <v>4724</v>
      </c>
      <c r="U1860" s="258"/>
      <c r="V1860" s="262"/>
      <c r="W1860" s="258">
        <f t="shared" ref="W1860:W1867" si="567">IFERROR(U1860/V1860,0)</f>
        <v>0</v>
      </c>
      <c r="X1860" s="45"/>
      <c r="Y1860" s="43"/>
      <c r="Z1860" s="43"/>
      <c r="AA1860" s="43"/>
      <c r="AB1860" s="43"/>
      <c r="AC1860" s="43"/>
    </row>
    <row r="1861" spans="1:29" ht="12.9" customHeight="1">
      <c r="A1861" s="272">
        <v>45895</v>
      </c>
      <c r="B1861" s="111" t="s">
        <v>4058</v>
      </c>
      <c r="C1861" s="111" t="s">
        <v>4732</v>
      </c>
      <c r="D1861" s="111" t="s">
        <v>4744</v>
      </c>
      <c r="E1861" s="111"/>
      <c r="F1861" s="111">
        <v>1</v>
      </c>
      <c r="G1861" s="111"/>
      <c r="H1861" s="111">
        <v>21</v>
      </c>
      <c r="I1861" s="116">
        <v>1540</v>
      </c>
      <c r="J1861" s="118"/>
      <c r="K1861" s="33"/>
      <c r="L1861" s="44">
        <f t="shared" si="564"/>
        <v>1</v>
      </c>
      <c r="M1861" s="33" t="str">
        <f t="shared" si="565"/>
        <v>45895Container q'ty</v>
      </c>
      <c r="N1861" s="33" t="str">
        <f t="shared" si="566"/>
        <v>45895bulk</v>
      </c>
      <c r="O1861" s="39">
        <v>180</v>
      </c>
      <c r="P1861" s="235" t="s">
        <v>201</v>
      </c>
      <c r="Q1861" s="168" t="s">
        <v>4725</v>
      </c>
      <c r="R1861" s="169"/>
      <c r="S1861" s="39"/>
      <c r="T1861" s="119" t="s">
        <v>4724</v>
      </c>
      <c r="U1861" s="258"/>
      <c r="V1861" s="262"/>
      <c r="W1861" s="258">
        <f t="shared" si="567"/>
        <v>0</v>
      </c>
      <c r="X1861" s="45"/>
      <c r="Y1861" s="43"/>
      <c r="Z1861" s="43"/>
      <c r="AA1861" s="43"/>
      <c r="AB1861" s="43"/>
      <c r="AC1861" s="43"/>
    </row>
    <row r="1862" spans="1:29" ht="12.9" customHeight="1">
      <c r="A1862" s="272">
        <v>45895</v>
      </c>
      <c r="B1862" s="111" t="s">
        <v>4058</v>
      </c>
      <c r="C1862" s="111" t="s">
        <v>4733</v>
      </c>
      <c r="D1862" s="111" t="s">
        <v>4745</v>
      </c>
      <c r="E1862" s="111"/>
      <c r="F1862" s="111">
        <v>1</v>
      </c>
      <c r="G1862" s="111"/>
      <c r="H1862" s="111">
        <v>22</v>
      </c>
      <c r="I1862" s="116">
        <v>1540</v>
      </c>
      <c r="J1862" s="118"/>
      <c r="K1862" s="33"/>
      <c r="L1862" s="44">
        <f t="shared" si="564"/>
        <v>1</v>
      </c>
      <c r="M1862" s="33" t="str">
        <f t="shared" si="565"/>
        <v>45895Container q'ty</v>
      </c>
      <c r="N1862" s="33" t="str">
        <f t="shared" si="566"/>
        <v>45895bulk</v>
      </c>
      <c r="O1862" s="39">
        <v>180</v>
      </c>
      <c r="P1862" s="235" t="s">
        <v>201</v>
      </c>
      <c r="Q1862" s="168" t="s">
        <v>4725</v>
      </c>
      <c r="R1862" s="169"/>
      <c r="S1862" s="39"/>
      <c r="T1862" s="119" t="s">
        <v>4724</v>
      </c>
      <c r="U1862" s="258"/>
      <c r="V1862" s="262"/>
      <c r="W1862" s="258">
        <f t="shared" si="567"/>
        <v>0</v>
      </c>
      <c r="X1862" s="45"/>
      <c r="Y1862" s="43"/>
      <c r="Z1862" s="43"/>
      <c r="AA1862" s="43"/>
      <c r="AB1862" s="43"/>
      <c r="AC1862" s="43"/>
    </row>
    <row r="1863" spans="1:29" ht="12.75" customHeight="1">
      <c r="A1863" s="272">
        <v>45895</v>
      </c>
      <c r="B1863" s="111" t="s">
        <v>383</v>
      </c>
      <c r="C1863" s="111" t="s">
        <v>4864</v>
      </c>
      <c r="D1863" s="111" t="s">
        <v>4865</v>
      </c>
      <c r="E1863" s="111"/>
      <c r="F1863" s="111">
        <v>1</v>
      </c>
      <c r="G1863" s="111"/>
      <c r="H1863" s="111">
        <v>4</v>
      </c>
      <c r="I1863" s="116">
        <v>400</v>
      </c>
      <c r="J1863" s="118"/>
      <c r="K1863" s="33"/>
      <c r="L1863" s="44">
        <f t="shared" si="564"/>
        <v>1</v>
      </c>
      <c r="M1863" s="33" t="str">
        <f t="shared" si="565"/>
        <v>45895Container q'ty</v>
      </c>
      <c r="N1863" s="33" t="str">
        <f t="shared" si="566"/>
        <v>45895bulk</v>
      </c>
      <c r="O1863" s="39">
        <v>240</v>
      </c>
      <c r="P1863" s="235" t="s">
        <v>201</v>
      </c>
      <c r="Q1863" s="168" t="s">
        <v>4863</v>
      </c>
      <c r="R1863" s="169"/>
      <c r="S1863" s="39"/>
      <c r="T1863" s="119" t="s">
        <v>4862</v>
      </c>
      <c r="U1863" s="258">
        <v>19030</v>
      </c>
      <c r="V1863" s="262">
        <v>1730</v>
      </c>
      <c r="W1863" s="258">
        <f t="shared" si="567"/>
        <v>11</v>
      </c>
      <c r="X1863" s="45"/>
      <c r="Y1863" s="43"/>
      <c r="Z1863" s="43"/>
      <c r="AA1863" s="43"/>
      <c r="AB1863" s="43"/>
      <c r="AC1863" s="43"/>
    </row>
    <row r="1864" spans="1:29" ht="12.9" customHeight="1">
      <c r="A1864" s="272">
        <v>45895</v>
      </c>
      <c r="B1864" s="111" t="s">
        <v>383</v>
      </c>
      <c r="C1864" s="111" t="s">
        <v>4864</v>
      </c>
      <c r="D1864" s="111" t="s">
        <v>4865</v>
      </c>
      <c r="E1864" s="111"/>
      <c r="F1864" s="151"/>
      <c r="G1864" s="111"/>
      <c r="H1864" s="111">
        <v>2</v>
      </c>
      <c r="I1864" s="116">
        <v>230</v>
      </c>
      <c r="J1864" s="118"/>
      <c r="K1864" s="33"/>
      <c r="L1864" s="44">
        <f t="shared" si="564"/>
        <v>0</v>
      </c>
      <c r="M1864" s="33" t="str">
        <f t="shared" si="565"/>
        <v>45895Container q'ty</v>
      </c>
      <c r="N1864" s="33" t="str">
        <f t="shared" si="566"/>
        <v>45895bulk</v>
      </c>
      <c r="O1864" s="39"/>
      <c r="P1864" s="235" t="s">
        <v>201</v>
      </c>
      <c r="Q1864" s="168" t="s">
        <v>4331</v>
      </c>
      <c r="R1864" s="169"/>
      <c r="S1864" s="39"/>
      <c r="T1864" s="119" t="s">
        <v>4862</v>
      </c>
      <c r="U1864" s="258"/>
      <c r="V1864" s="262"/>
      <c r="W1864" s="258">
        <f t="shared" si="567"/>
        <v>0</v>
      </c>
      <c r="X1864" s="45"/>
      <c r="Y1864" s="43"/>
      <c r="Z1864" s="43"/>
      <c r="AA1864" s="43"/>
      <c r="AB1864" s="43"/>
      <c r="AC1864" s="43"/>
    </row>
    <row r="1865" spans="1:29" ht="12.9" customHeight="1">
      <c r="A1865" s="272">
        <v>45895</v>
      </c>
      <c r="B1865" s="111" t="s">
        <v>383</v>
      </c>
      <c r="C1865" s="111" t="s">
        <v>4864</v>
      </c>
      <c r="D1865" s="111" t="s">
        <v>4865</v>
      </c>
      <c r="E1865" s="111"/>
      <c r="F1865" s="151"/>
      <c r="G1865" s="111"/>
      <c r="H1865" s="111">
        <v>1</v>
      </c>
      <c r="I1865" s="116">
        <v>100</v>
      </c>
      <c r="J1865" s="118"/>
      <c r="K1865" s="33"/>
      <c r="L1865" s="44">
        <f t="shared" si="564"/>
        <v>0</v>
      </c>
      <c r="M1865" s="33" t="str">
        <f t="shared" si="565"/>
        <v>45895Container q'ty</v>
      </c>
      <c r="N1865" s="33" t="str">
        <f t="shared" si="566"/>
        <v>45895bulk</v>
      </c>
      <c r="O1865" s="39"/>
      <c r="P1865" s="235" t="s">
        <v>201</v>
      </c>
      <c r="Q1865" s="168" t="s">
        <v>3643</v>
      </c>
      <c r="R1865" s="169"/>
      <c r="S1865" s="39"/>
      <c r="T1865" s="119" t="s">
        <v>4862</v>
      </c>
      <c r="U1865" s="258"/>
      <c r="V1865" s="262"/>
      <c r="W1865" s="258">
        <f t="shared" si="567"/>
        <v>0</v>
      </c>
      <c r="X1865" s="45"/>
      <c r="Y1865" s="43"/>
      <c r="Z1865" s="43"/>
      <c r="AA1865" s="43"/>
      <c r="AB1865" s="43"/>
      <c r="AC1865" s="43"/>
    </row>
    <row r="1866" spans="1:29" ht="12.9" customHeight="1">
      <c r="A1866" s="272">
        <v>45895</v>
      </c>
      <c r="B1866" s="111" t="s">
        <v>383</v>
      </c>
      <c r="C1866" s="111" t="s">
        <v>4864</v>
      </c>
      <c r="D1866" s="111" t="s">
        <v>4865</v>
      </c>
      <c r="E1866" s="111"/>
      <c r="F1866" s="151"/>
      <c r="G1866" s="111"/>
      <c r="H1866" s="111">
        <v>5</v>
      </c>
      <c r="I1866" s="116">
        <v>600</v>
      </c>
      <c r="J1866" s="118"/>
      <c r="K1866" s="33"/>
      <c r="L1866" s="44">
        <f t="shared" si="564"/>
        <v>0</v>
      </c>
      <c r="M1866" s="33" t="str">
        <f t="shared" si="565"/>
        <v>45895Container q'ty</v>
      </c>
      <c r="N1866" s="33" t="str">
        <f t="shared" si="566"/>
        <v>45895bulk</v>
      </c>
      <c r="O1866" s="39"/>
      <c r="P1866" s="235" t="s">
        <v>201</v>
      </c>
      <c r="Q1866" s="168" t="s">
        <v>3642</v>
      </c>
      <c r="R1866" s="169"/>
      <c r="S1866" s="39"/>
      <c r="T1866" s="119" t="s">
        <v>4862</v>
      </c>
      <c r="U1866" s="258"/>
      <c r="V1866" s="262"/>
      <c r="W1866" s="258">
        <f t="shared" si="567"/>
        <v>0</v>
      </c>
      <c r="X1866" s="45"/>
      <c r="Y1866" s="43"/>
      <c r="Z1866" s="43"/>
      <c r="AA1866" s="43"/>
      <c r="AB1866" s="43"/>
      <c r="AC1866" s="43"/>
    </row>
    <row r="1867" spans="1:29" ht="12.9" customHeight="1">
      <c r="A1867" s="272">
        <v>45895</v>
      </c>
      <c r="B1867" s="111" t="s">
        <v>383</v>
      </c>
      <c r="C1867" s="111" t="s">
        <v>4864</v>
      </c>
      <c r="D1867" s="111" t="s">
        <v>4865</v>
      </c>
      <c r="E1867" s="111"/>
      <c r="F1867" s="151"/>
      <c r="G1867" s="111"/>
      <c r="H1867" s="111">
        <v>4</v>
      </c>
      <c r="I1867" s="116">
        <v>400</v>
      </c>
      <c r="J1867" s="118"/>
      <c r="K1867" s="33"/>
      <c r="L1867" s="44">
        <f t="shared" si="564"/>
        <v>0</v>
      </c>
      <c r="M1867" s="33" t="str">
        <f t="shared" si="565"/>
        <v>45895Container q'ty</v>
      </c>
      <c r="N1867" s="33" t="str">
        <f t="shared" si="566"/>
        <v>45895bulk</v>
      </c>
      <c r="O1867" s="39"/>
      <c r="P1867" s="235" t="s">
        <v>201</v>
      </c>
      <c r="Q1867" s="168" t="s">
        <v>5006</v>
      </c>
      <c r="R1867" s="169"/>
      <c r="S1867" s="39"/>
      <c r="T1867" s="119" t="s">
        <v>4862</v>
      </c>
      <c r="U1867" s="258"/>
      <c r="V1867" s="262"/>
      <c r="W1867" s="258">
        <f t="shared" si="567"/>
        <v>0</v>
      </c>
      <c r="X1867" s="45"/>
      <c r="Y1867" s="43"/>
      <c r="Z1867" s="43"/>
      <c r="AA1867" s="43"/>
      <c r="AB1867" s="43"/>
      <c r="AC1867" s="43"/>
    </row>
    <row r="1868" spans="1:29" ht="12.9" customHeight="1">
      <c r="A1868" s="272">
        <v>45895</v>
      </c>
      <c r="B1868" s="111" t="s">
        <v>151</v>
      </c>
      <c r="C1868" s="111" t="s">
        <v>4861</v>
      </c>
      <c r="D1868" s="111"/>
      <c r="E1868" s="111"/>
      <c r="F1868" s="111"/>
      <c r="G1868" s="111">
        <v>1</v>
      </c>
      <c r="H1868" s="111">
        <v>6</v>
      </c>
      <c r="I1868" s="116">
        <v>471</v>
      </c>
      <c r="J1868" s="118"/>
      <c r="K1868" s="33"/>
      <c r="L1868" s="44">
        <f t="shared" ref="L1868:L1888" si="568">SUM(E1868:F1868)</f>
        <v>0</v>
      </c>
      <c r="M1868" s="33" t="str">
        <f>A1868&amp;$O$1</f>
        <v>45895Container q'ty</v>
      </c>
      <c r="N1868" s="33" t="str">
        <f>A1868&amp;P1868</f>
        <v xml:space="preserve">45895Pallet </v>
      </c>
      <c r="O1868" s="39"/>
      <c r="P1868" s="33" t="s">
        <v>202</v>
      </c>
      <c r="Q1868" s="168" t="s">
        <v>1088</v>
      </c>
      <c r="R1868" s="169"/>
      <c r="S1868" s="39"/>
      <c r="T1868" s="119" t="s">
        <v>4768</v>
      </c>
      <c r="U1868" s="258"/>
      <c r="V1868" s="262"/>
      <c r="W1868" s="258">
        <f>IFERROR(U1868/V1868,0)</f>
        <v>0</v>
      </c>
      <c r="X1868" s="45"/>
      <c r="Y1868" s="43"/>
      <c r="Z1868" s="43"/>
      <c r="AA1868" s="43"/>
      <c r="AB1868" s="43"/>
      <c r="AC1868" s="43"/>
    </row>
    <row r="1869" spans="1:29" ht="12.9" customHeight="1">
      <c r="A1869" s="272">
        <v>45896</v>
      </c>
      <c r="B1869" s="111" t="s">
        <v>32</v>
      </c>
      <c r="C1869" s="111" t="s">
        <v>4846</v>
      </c>
      <c r="D1869" s="111" t="s">
        <v>4794</v>
      </c>
      <c r="E1869" s="111">
        <v>1</v>
      </c>
      <c r="F1869" s="111"/>
      <c r="G1869" s="111"/>
      <c r="H1869" s="111">
        <v>18</v>
      </c>
      <c r="I1869" s="116">
        <v>1296</v>
      </c>
      <c r="J1869" s="118"/>
      <c r="K1869" s="33"/>
      <c r="L1869" s="44">
        <f t="shared" si="568"/>
        <v>1</v>
      </c>
      <c r="M1869" s="33" t="str">
        <f>A1869&amp;$O$1</f>
        <v>45896Container q'ty</v>
      </c>
      <c r="N1869" s="33" t="str">
        <f>A1869&amp;P1869</f>
        <v>45896bulk</v>
      </c>
      <c r="O1869" s="39">
        <v>180</v>
      </c>
      <c r="P1869" s="235" t="s">
        <v>201</v>
      </c>
      <c r="Q1869" s="168" t="s">
        <v>4797</v>
      </c>
      <c r="R1869" s="169"/>
      <c r="S1869" s="39"/>
      <c r="T1869" s="119" t="s">
        <v>4845</v>
      </c>
      <c r="U1869" s="258">
        <v>13772.4</v>
      </c>
      <c r="V1869" s="262">
        <v>1996</v>
      </c>
      <c r="W1869" s="258">
        <f t="shared" si="563"/>
        <v>6.8999999999999995</v>
      </c>
      <c r="X1869" s="45"/>
      <c r="Y1869" s="43"/>
      <c r="Z1869" s="43"/>
      <c r="AA1869" s="43"/>
      <c r="AB1869" s="43"/>
      <c r="AC1869" s="43"/>
    </row>
    <row r="1870" spans="1:29" ht="12.9" customHeight="1">
      <c r="A1870" s="272">
        <v>45896</v>
      </c>
      <c r="B1870" s="111" t="s">
        <v>32</v>
      </c>
      <c r="C1870" s="111" t="s">
        <v>4846</v>
      </c>
      <c r="D1870" s="111" t="s">
        <v>4794</v>
      </c>
      <c r="E1870" s="151"/>
      <c r="F1870" s="111"/>
      <c r="G1870" s="111"/>
      <c r="H1870" s="111">
        <v>10</v>
      </c>
      <c r="I1870" s="116">
        <v>700</v>
      </c>
      <c r="J1870" s="118"/>
      <c r="K1870" s="33"/>
      <c r="L1870" s="44">
        <f t="shared" si="568"/>
        <v>0</v>
      </c>
      <c r="M1870" s="33" t="str">
        <f t="shared" si="561"/>
        <v>45896Container q'ty</v>
      </c>
      <c r="N1870" s="33" t="str">
        <f t="shared" si="562"/>
        <v>45896bulk</v>
      </c>
      <c r="O1870" s="39"/>
      <c r="P1870" s="235" t="s">
        <v>201</v>
      </c>
      <c r="Q1870" s="168" t="s">
        <v>4798</v>
      </c>
      <c r="R1870" s="169"/>
      <c r="S1870" s="39"/>
      <c r="T1870" s="119" t="s">
        <v>4804</v>
      </c>
      <c r="U1870" s="258"/>
      <c r="V1870" s="262"/>
      <c r="W1870" s="258">
        <f t="shared" si="563"/>
        <v>0</v>
      </c>
      <c r="X1870" s="45"/>
      <c r="Y1870" s="43"/>
      <c r="Z1870" s="43"/>
      <c r="AA1870" s="43"/>
      <c r="AB1870" s="43"/>
      <c r="AC1870" s="43"/>
    </row>
    <row r="1871" spans="1:29" ht="12.9" customHeight="1">
      <c r="A1871" s="272">
        <v>45896</v>
      </c>
      <c r="B1871" s="111" t="s">
        <v>32</v>
      </c>
      <c r="C1871" s="111" t="s">
        <v>4848</v>
      </c>
      <c r="D1871" s="111" t="s">
        <v>4795</v>
      </c>
      <c r="E1871" s="111"/>
      <c r="F1871" s="111">
        <v>1</v>
      </c>
      <c r="G1871" s="111"/>
      <c r="H1871" s="111">
        <v>8</v>
      </c>
      <c r="I1871" s="111">
        <v>8</v>
      </c>
      <c r="J1871" s="118"/>
      <c r="K1871" s="33"/>
      <c r="L1871" s="44">
        <f t="shared" si="568"/>
        <v>1</v>
      </c>
      <c r="M1871" s="33" t="str">
        <f t="shared" si="561"/>
        <v>45896Container q'ty</v>
      </c>
      <c r="N1871" s="33" t="str">
        <f t="shared" si="562"/>
        <v xml:space="preserve">45896Pallet </v>
      </c>
      <c r="O1871" s="39">
        <v>20</v>
      </c>
      <c r="P1871" s="33" t="s">
        <v>202</v>
      </c>
      <c r="Q1871" s="168" t="s">
        <v>4799</v>
      </c>
      <c r="R1871" s="169"/>
      <c r="S1871" s="39"/>
      <c r="T1871" s="119" t="s">
        <v>4847</v>
      </c>
      <c r="U1871" s="258"/>
      <c r="V1871" s="262"/>
      <c r="W1871" s="258">
        <f t="shared" si="563"/>
        <v>0</v>
      </c>
      <c r="X1871" s="45"/>
      <c r="Y1871" s="43"/>
      <c r="Z1871" s="43"/>
      <c r="AA1871" s="43"/>
      <c r="AB1871" s="43"/>
      <c r="AC1871" s="43"/>
    </row>
    <row r="1872" spans="1:29" ht="12.9" customHeight="1">
      <c r="A1872" s="272">
        <v>45896</v>
      </c>
      <c r="B1872" s="111" t="s">
        <v>32</v>
      </c>
      <c r="C1872" s="111" t="s">
        <v>4848</v>
      </c>
      <c r="D1872" s="111" t="s">
        <v>4795</v>
      </c>
      <c r="E1872" s="111"/>
      <c r="F1872" s="151"/>
      <c r="G1872" s="111"/>
      <c r="H1872" s="111">
        <v>1</v>
      </c>
      <c r="I1872" s="111">
        <v>1</v>
      </c>
      <c r="J1872" s="118"/>
      <c r="K1872" s="33"/>
      <c r="L1872" s="44">
        <f t="shared" si="568"/>
        <v>0</v>
      </c>
      <c r="M1872" s="33" t="str">
        <f t="shared" si="561"/>
        <v>45896Container q'ty</v>
      </c>
      <c r="N1872" s="33" t="str">
        <f t="shared" si="562"/>
        <v xml:space="preserve">45896Pallet </v>
      </c>
      <c r="O1872" s="39"/>
      <c r="P1872" s="33" t="s">
        <v>202</v>
      </c>
      <c r="Q1872" s="168" t="s">
        <v>4800</v>
      </c>
      <c r="R1872" s="169"/>
      <c r="S1872" s="39"/>
      <c r="T1872" s="119" t="s">
        <v>4805</v>
      </c>
      <c r="U1872" s="258"/>
      <c r="V1872" s="262"/>
      <c r="W1872" s="258">
        <f t="shared" si="563"/>
        <v>0</v>
      </c>
      <c r="X1872" s="45"/>
      <c r="Y1872" s="43"/>
      <c r="Z1872" s="43"/>
      <c r="AA1872" s="43"/>
      <c r="AB1872" s="43"/>
      <c r="AC1872" s="43"/>
    </row>
    <row r="1873" spans="1:29" ht="12.9" customHeight="1">
      <c r="A1873" s="272">
        <v>45896</v>
      </c>
      <c r="B1873" s="111" t="s">
        <v>32</v>
      </c>
      <c r="C1873" s="111" t="s">
        <v>4848</v>
      </c>
      <c r="D1873" s="111" t="s">
        <v>4795</v>
      </c>
      <c r="E1873" s="111"/>
      <c r="F1873" s="151"/>
      <c r="G1873" s="111"/>
      <c r="H1873" s="111">
        <v>1</v>
      </c>
      <c r="I1873" s="111">
        <v>1</v>
      </c>
      <c r="J1873" s="118"/>
      <c r="K1873" s="33"/>
      <c r="L1873" s="44">
        <f t="shared" si="568"/>
        <v>0</v>
      </c>
      <c r="M1873" s="33" t="str">
        <f t="shared" si="561"/>
        <v>45896Container q'ty</v>
      </c>
      <c r="N1873" s="33" t="str">
        <f t="shared" si="562"/>
        <v xml:space="preserve">45896Pallet </v>
      </c>
      <c r="O1873" s="39"/>
      <c r="P1873" s="33" t="s">
        <v>202</v>
      </c>
      <c r="Q1873" s="168" t="s">
        <v>4801</v>
      </c>
      <c r="R1873" s="169"/>
      <c r="S1873" s="39"/>
      <c r="T1873" s="119" t="s">
        <v>4805</v>
      </c>
      <c r="U1873" s="258"/>
      <c r="V1873" s="262"/>
      <c r="W1873" s="258">
        <f t="shared" si="563"/>
        <v>0</v>
      </c>
      <c r="X1873" s="45"/>
      <c r="Y1873" s="43"/>
      <c r="Z1873" s="43"/>
      <c r="AA1873" s="43"/>
      <c r="AB1873" s="43"/>
      <c r="AC1873" s="43"/>
    </row>
    <row r="1874" spans="1:29" ht="12.9" customHeight="1">
      <c r="A1874" s="272">
        <v>45896</v>
      </c>
      <c r="B1874" s="111" t="s">
        <v>32</v>
      </c>
      <c r="C1874" s="111" t="s">
        <v>4850</v>
      </c>
      <c r="D1874" s="111" t="s">
        <v>4796</v>
      </c>
      <c r="E1874" s="111"/>
      <c r="F1874" s="111">
        <v>1</v>
      </c>
      <c r="G1874" s="111"/>
      <c r="H1874" s="111">
        <v>7</v>
      </c>
      <c r="I1874" s="111">
        <v>7</v>
      </c>
      <c r="J1874" s="118"/>
      <c r="K1874" s="33"/>
      <c r="L1874" s="44">
        <f t="shared" si="568"/>
        <v>1</v>
      </c>
      <c r="M1874" s="33" t="str">
        <f t="shared" si="561"/>
        <v>45896Container q'ty</v>
      </c>
      <c r="N1874" s="33" t="str">
        <f t="shared" si="562"/>
        <v xml:space="preserve">45896Pallet </v>
      </c>
      <c r="O1874" s="39">
        <v>20</v>
      </c>
      <c r="P1874" s="33" t="s">
        <v>202</v>
      </c>
      <c r="Q1874" s="168" t="s">
        <v>4802</v>
      </c>
      <c r="R1874" s="169"/>
      <c r="S1874" s="39"/>
      <c r="T1874" s="119" t="s">
        <v>4849</v>
      </c>
      <c r="U1874" s="258"/>
      <c r="V1874" s="262"/>
      <c r="W1874" s="258">
        <f t="shared" si="563"/>
        <v>0</v>
      </c>
      <c r="X1874" s="45"/>
      <c r="Y1874" s="43"/>
      <c r="Z1874" s="43"/>
      <c r="AA1874" s="43"/>
      <c r="AB1874" s="43"/>
      <c r="AC1874" s="43"/>
    </row>
    <row r="1875" spans="1:29" ht="12.9" customHeight="1">
      <c r="A1875" s="272">
        <v>45896</v>
      </c>
      <c r="B1875" s="111" t="s">
        <v>32</v>
      </c>
      <c r="C1875" s="111" t="s">
        <v>4850</v>
      </c>
      <c r="D1875" s="111" t="s">
        <v>4796</v>
      </c>
      <c r="E1875" s="111"/>
      <c r="F1875" s="151"/>
      <c r="G1875" s="111"/>
      <c r="H1875" s="111">
        <v>3</v>
      </c>
      <c r="I1875" s="111">
        <v>3</v>
      </c>
      <c r="J1875" s="118"/>
      <c r="K1875" s="33"/>
      <c r="L1875" s="44">
        <f t="shared" si="568"/>
        <v>0</v>
      </c>
      <c r="M1875" s="33" t="str">
        <f>A1875&amp;$O$1</f>
        <v>45896Container q'ty</v>
      </c>
      <c r="N1875" s="33" t="str">
        <f>A1875&amp;P1875</f>
        <v xml:space="preserve">45896Pallet </v>
      </c>
      <c r="O1875" s="39"/>
      <c r="P1875" s="33" t="s">
        <v>202</v>
      </c>
      <c r="Q1875" s="168" t="s">
        <v>4803</v>
      </c>
      <c r="R1875" s="169"/>
      <c r="S1875" s="39"/>
      <c r="T1875" s="119" t="s">
        <v>4806</v>
      </c>
      <c r="U1875" s="258"/>
      <c r="V1875" s="262"/>
      <c r="W1875" s="258">
        <f t="shared" si="563"/>
        <v>0</v>
      </c>
      <c r="X1875" s="45"/>
      <c r="Y1875" s="43"/>
      <c r="Z1875" s="43"/>
      <c r="AA1875" s="43"/>
      <c r="AB1875" s="43"/>
      <c r="AC1875" s="43"/>
    </row>
    <row r="1876" spans="1:29" ht="12.9" customHeight="1">
      <c r="A1876" s="272">
        <v>45896</v>
      </c>
      <c r="B1876" s="111" t="s">
        <v>32</v>
      </c>
      <c r="C1876" s="111" t="s">
        <v>4850</v>
      </c>
      <c r="D1876" s="111" t="s">
        <v>4796</v>
      </c>
      <c r="E1876" s="111"/>
      <c r="F1876" s="151"/>
      <c r="G1876" s="111"/>
      <c r="H1876" s="111">
        <v>10</v>
      </c>
      <c r="I1876" s="111">
        <v>10</v>
      </c>
      <c r="J1876" s="118"/>
      <c r="K1876" s="33"/>
      <c r="L1876" s="44">
        <f t="shared" si="568"/>
        <v>0</v>
      </c>
      <c r="M1876" s="33" t="str">
        <f t="shared" si="561"/>
        <v>45896Container q'ty</v>
      </c>
      <c r="N1876" s="33" t="str">
        <f t="shared" si="562"/>
        <v xml:space="preserve">45896Pallet </v>
      </c>
      <c r="O1876" s="39"/>
      <c r="P1876" s="33" t="s">
        <v>202</v>
      </c>
      <c r="Q1876" s="168" t="s">
        <v>4825</v>
      </c>
      <c r="R1876" s="169"/>
      <c r="S1876" s="39"/>
      <c r="T1876" s="119" t="s">
        <v>4806</v>
      </c>
      <c r="U1876" s="258"/>
      <c r="V1876" s="262"/>
      <c r="W1876" s="258">
        <f t="shared" si="563"/>
        <v>0</v>
      </c>
      <c r="X1876" s="45"/>
      <c r="Y1876" s="43"/>
      <c r="Z1876" s="43"/>
      <c r="AA1876" s="43"/>
      <c r="AB1876" s="43"/>
      <c r="AC1876" s="43"/>
    </row>
    <row r="1877" spans="1:29" ht="12.75" customHeight="1">
      <c r="A1877" s="272">
        <v>45896</v>
      </c>
      <c r="B1877" s="111" t="s">
        <v>383</v>
      </c>
      <c r="C1877" s="111" t="s">
        <v>4873</v>
      </c>
      <c r="D1877" s="111" t="s">
        <v>4874</v>
      </c>
      <c r="E1877" s="111"/>
      <c r="F1877" s="111">
        <v>1</v>
      </c>
      <c r="G1877" s="111"/>
      <c r="H1877" s="111">
        <v>4</v>
      </c>
      <c r="I1877" s="116">
        <v>250</v>
      </c>
      <c r="J1877" s="118"/>
      <c r="K1877" s="33"/>
      <c r="L1877" s="44">
        <f t="shared" si="568"/>
        <v>1</v>
      </c>
      <c r="M1877" s="33" t="str">
        <f>A1877&amp;$O$1</f>
        <v>45896Container q'ty</v>
      </c>
      <c r="N1877" s="33" t="str">
        <f>A1877&amp;P1877</f>
        <v>45896bulk</v>
      </c>
      <c r="O1877" s="39">
        <v>240</v>
      </c>
      <c r="P1877" s="235" t="s">
        <v>201</v>
      </c>
      <c r="Q1877" s="168" t="s">
        <v>4868</v>
      </c>
      <c r="R1877" s="169"/>
      <c r="S1877" s="39"/>
      <c r="T1877" s="119" t="s">
        <v>4867</v>
      </c>
      <c r="U1877" s="258">
        <v>7779</v>
      </c>
      <c r="V1877" s="262">
        <v>1150</v>
      </c>
      <c r="W1877" s="258">
        <f>IFERROR(U1877/V1877,0)</f>
        <v>6.7643478260869569</v>
      </c>
      <c r="X1877" s="45"/>
      <c r="Y1877" s="43"/>
      <c r="Z1877" s="43"/>
      <c r="AA1877" s="43"/>
      <c r="AB1877" s="43"/>
      <c r="AC1877" s="43"/>
    </row>
    <row r="1878" spans="1:29" ht="12.9" customHeight="1">
      <c r="A1878" s="272">
        <v>45896</v>
      </c>
      <c r="B1878" s="111" t="s">
        <v>383</v>
      </c>
      <c r="C1878" s="111" t="s">
        <v>4873</v>
      </c>
      <c r="D1878" s="111" t="s">
        <v>4874</v>
      </c>
      <c r="E1878" s="111"/>
      <c r="F1878" s="151"/>
      <c r="G1878" s="111"/>
      <c r="H1878" s="111">
        <v>4</v>
      </c>
      <c r="I1878" s="116">
        <v>200</v>
      </c>
      <c r="J1878" s="118"/>
      <c r="K1878" s="33"/>
      <c r="L1878" s="44">
        <f t="shared" si="568"/>
        <v>0</v>
      </c>
      <c r="M1878" s="33" t="str">
        <f>A1878&amp;$O$1</f>
        <v>45896Container q'ty</v>
      </c>
      <c r="N1878" s="33" t="str">
        <f>A1878&amp;P1878</f>
        <v>45896bulk</v>
      </c>
      <c r="O1878" s="39"/>
      <c r="P1878" s="235" t="s">
        <v>201</v>
      </c>
      <c r="Q1878" s="168" t="s">
        <v>4869</v>
      </c>
      <c r="R1878" s="169"/>
      <c r="S1878" s="39"/>
      <c r="T1878" s="119" t="s">
        <v>4867</v>
      </c>
      <c r="U1878" s="258"/>
      <c r="V1878" s="262"/>
      <c r="W1878" s="258">
        <f>IFERROR(U1878/V1878,0)</f>
        <v>0</v>
      </c>
      <c r="X1878" s="45"/>
      <c r="Y1878" s="43"/>
      <c r="Z1878" s="43"/>
      <c r="AA1878" s="43"/>
      <c r="AB1878" s="43"/>
      <c r="AC1878" s="43"/>
    </row>
    <row r="1879" spans="1:29" ht="12.9" customHeight="1">
      <c r="A1879" s="272">
        <v>45896</v>
      </c>
      <c r="B1879" s="111" t="s">
        <v>383</v>
      </c>
      <c r="C1879" s="111" t="s">
        <v>4873</v>
      </c>
      <c r="D1879" s="111" t="s">
        <v>4874</v>
      </c>
      <c r="E1879" s="111"/>
      <c r="F1879" s="151"/>
      <c r="G1879" s="111"/>
      <c r="H1879" s="111">
        <v>7</v>
      </c>
      <c r="I1879" s="116">
        <v>450</v>
      </c>
      <c r="J1879" s="118"/>
      <c r="K1879" s="33"/>
      <c r="L1879" s="44">
        <f t="shared" si="568"/>
        <v>0</v>
      </c>
      <c r="M1879" s="33" t="str">
        <f>A1879&amp;$O$1</f>
        <v>45896Container q'ty</v>
      </c>
      <c r="N1879" s="33" t="str">
        <f>A1879&amp;P1879</f>
        <v>45896bulk</v>
      </c>
      <c r="O1879" s="39"/>
      <c r="P1879" s="235" t="s">
        <v>201</v>
      </c>
      <c r="Q1879" s="168" t="s">
        <v>4870</v>
      </c>
      <c r="R1879" s="169"/>
      <c r="S1879" s="39"/>
      <c r="T1879" s="119" t="s">
        <v>4867</v>
      </c>
      <c r="U1879" s="258"/>
      <c r="V1879" s="262"/>
      <c r="W1879" s="258">
        <f>IFERROR(U1879/V1879,0)</f>
        <v>0</v>
      </c>
      <c r="X1879" s="45"/>
      <c r="Y1879" s="43"/>
      <c r="Z1879" s="43"/>
      <c r="AA1879" s="43"/>
      <c r="AB1879" s="43"/>
      <c r="AC1879" s="43"/>
    </row>
    <row r="1880" spans="1:29" ht="12.9" customHeight="1">
      <c r="A1880" s="272">
        <v>45896</v>
      </c>
      <c r="B1880" s="111" t="s">
        <v>383</v>
      </c>
      <c r="C1880" s="111" t="s">
        <v>4873</v>
      </c>
      <c r="D1880" s="111" t="s">
        <v>4874</v>
      </c>
      <c r="E1880" s="111"/>
      <c r="F1880" s="151"/>
      <c r="G1880" s="111"/>
      <c r="H1880" s="111">
        <v>4</v>
      </c>
      <c r="I1880" s="116">
        <v>200</v>
      </c>
      <c r="J1880" s="118"/>
      <c r="K1880" s="33"/>
      <c r="L1880" s="44">
        <f t="shared" si="568"/>
        <v>0</v>
      </c>
      <c r="M1880" s="33" t="str">
        <f>A1880&amp;$O$1</f>
        <v>45896Container q'ty</v>
      </c>
      <c r="N1880" s="33" t="str">
        <f>A1880&amp;P1880</f>
        <v>45896bulk</v>
      </c>
      <c r="O1880" s="39"/>
      <c r="P1880" s="235" t="s">
        <v>201</v>
      </c>
      <c r="Q1880" s="168" t="s">
        <v>4871</v>
      </c>
      <c r="R1880" s="169"/>
      <c r="S1880" s="39"/>
      <c r="T1880" s="119" t="s">
        <v>4867</v>
      </c>
      <c r="U1880" s="258"/>
      <c r="V1880" s="262"/>
      <c r="W1880" s="258">
        <f>IFERROR(U1880/V1880,0)</f>
        <v>0</v>
      </c>
      <c r="X1880" s="45"/>
      <c r="Y1880" s="43"/>
      <c r="Z1880" s="43"/>
      <c r="AA1880" s="43"/>
      <c r="AB1880" s="43"/>
      <c r="AC1880" s="43"/>
    </row>
    <row r="1881" spans="1:29" ht="12.9" customHeight="1">
      <c r="A1881" s="272">
        <v>45896</v>
      </c>
      <c r="B1881" s="111" t="s">
        <v>383</v>
      </c>
      <c r="C1881" s="111" t="s">
        <v>4873</v>
      </c>
      <c r="D1881" s="111" t="s">
        <v>4874</v>
      </c>
      <c r="E1881" s="111"/>
      <c r="F1881" s="151"/>
      <c r="G1881" s="111"/>
      <c r="H1881" s="111">
        <v>1</v>
      </c>
      <c r="I1881" s="116">
        <v>50</v>
      </c>
      <c r="J1881" s="118"/>
      <c r="K1881" s="33"/>
      <c r="L1881" s="44">
        <f t="shared" si="568"/>
        <v>0</v>
      </c>
      <c r="M1881" s="33" t="str">
        <f>A1881&amp;$O$1</f>
        <v>45896Container q'ty</v>
      </c>
      <c r="N1881" s="33" t="str">
        <f>A1881&amp;P1881</f>
        <v>45896bulk</v>
      </c>
      <c r="O1881" s="39"/>
      <c r="P1881" s="235" t="s">
        <v>201</v>
      </c>
      <c r="Q1881" s="168" t="s">
        <v>4872</v>
      </c>
      <c r="R1881" s="169"/>
      <c r="S1881" s="39"/>
      <c r="T1881" s="119" t="s">
        <v>4867</v>
      </c>
      <c r="U1881" s="258"/>
      <c r="V1881" s="262"/>
      <c r="W1881" s="258">
        <f>IFERROR(U1881/V1881,0)</f>
        <v>0</v>
      </c>
      <c r="X1881" s="45"/>
      <c r="Y1881" s="43"/>
      <c r="Z1881" s="43"/>
      <c r="AA1881" s="43"/>
      <c r="AB1881" s="43"/>
      <c r="AC1881" s="43"/>
    </row>
    <row r="1882" spans="1:29" ht="12.9" customHeight="1">
      <c r="A1882" s="272">
        <v>45896</v>
      </c>
      <c r="B1882" s="111" t="s">
        <v>4058</v>
      </c>
      <c r="C1882" s="111" t="s">
        <v>4735</v>
      </c>
      <c r="D1882" s="111" t="s">
        <v>4747</v>
      </c>
      <c r="E1882" s="111"/>
      <c r="F1882" s="111">
        <v>1</v>
      </c>
      <c r="G1882" s="111"/>
      <c r="H1882" s="111">
        <v>22</v>
      </c>
      <c r="I1882" s="116">
        <v>1540</v>
      </c>
      <c r="J1882" s="118"/>
      <c r="K1882" s="33"/>
      <c r="L1882" s="44">
        <f t="shared" si="568"/>
        <v>1</v>
      </c>
      <c r="M1882" s="33" t="str">
        <f t="shared" ref="M1882:M1887" si="569">A1882&amp;$O$1</f>
        <v>45896Container q'ty</v>
      </c>
      <c r="N1882" s="33" t="str">
        <f t="shared" ref="N1882:N1887" si="570">A1882&amp;P1882</f>
        <v>45896bulk</v>
      </c>
      <c r="O1882" s="39">
        <v>160</v>
      </c>
      <c r="P1882" s="235" t="s">
        <v>201</v>
      </c>
      <c r="Q1882" s="168" t="s">
        <v>4725</v>
      </c>
      <c r="R1882" s="169"/>
      <c r="S1882" s="39"/>
      <c r="T1882" s="119" t="s">
        <v>4724</v>
      </c>
      <c r="U1882" s="258"/>
      <c r="V1882" s="262"/>
      <c r="W1882" s="258">
        <f t="shared" ref="W1882:W1887" si="571">IFERROR(U1882/V1882,0)</f>
        <v>0</v>
      </c>
      <c r="X1882" s="45"/>
      <c r="Y1882" s="43"/>
      <c r="Z1882" s="43"/>
      <c r="AA1882" s="43"/>
      <c r="AB1882" s="43"/>
      <c r="AC1882" s="43"/>
    </row>
    <row r="1883" spans="1:29" ht="12.9" customHeight="1">
      <c r="A1883" s="272">
        <v>45896</v>
      </c>
      <c r="B1883" s="111" t="s">
        <v>4058</v>
      </c>
      <c r="C1883" s="111" t="s">
        <v>4731</v>
      </c>
      <c r="D1883" s="111" t="s">
        <v>4743</v>
      </c>
      <c r="E1883" s="111"/>
      <c r="F1883" s="111">
        <v>1</v>
      </c>
      <c r="G1883" s="111"/>
      <c r="H1883" s="111">
        <v>21</v>
      </c>
      <c r="I1883" s="116">
        <v>1540</v>
      </c>
      <c r="J1883" s="118"/>
      <c r="K1883" s="33"/>
      <c r="L1883" s="44">
        <f t="shared" si="568"/>
        <v>1</v>
      </c>
      <c r="M1883" s="33" t="str">
        <f t="shared" si="569"/>
        <v>45896Container q'ty</v>
      </c>
      <c r="N1883" s="33" t="str">
        <f t="shared" si="570"/>
        <v>45896bulk</v>
      </c>
      <c r="O1883" s="39">
        <v>160</v>
      </c>
      <c r="P1883" s="235" t="s">
        <v>201</v>
      </c>
      <c r="Q1883" s="168" t="s">
        <v>4725</v>
      </c>
      <c r="R1883" s="169"/>
      <c r="S1883" s="39"/>
      <c r="T1883" s="119" t="s">
        <v>4724</v>
      </c>
      <c r="U1883" s="258"/>
      <c r="V1883" s="262"/>
      <c r="W1883" s="258">
        <f t="shared" si="571"/>
        <v>0</v>
      </c>
      <c r="X1883" s="45"/>
      <c r="Y1883" s="43"/>
      <c r="Z1883" s="43"/>
      <c r="AA1883" s="43"/>
      <c r="AB1883" s="43"/>
      <c r="AC1883" s="43"/>
    </row>
    <row r="1884" spans="1:29" ht="12.9" customHeight="1">
      <c r="A1884" s="272">
        <v>45896</v>
      </c>
      <c r="B1884" s="111" t="s">
        <v>4058</v>
      </c>
      <c r="C1884" s="111" t="s">
        <v>4734</v>
      </c>
      <c r="D1884" s="111" t="s">
        <v>4746</v>
      </c>
      <c r="E1884" s="111"/>
      <c r="F1884" s="111">
        <v>1</v>
      </c>
      <c r="G1884" s="111"/>
      <c r="H1884" s="111">
        <v>22</v>
      </c>
      <c r="I1884" s="116">
        <v>1540</v>
      </c>
      <c r="J1884" s="118"/>
      <c r="K1884" s="33"/>
      <c r="L1884" s="44">
        <f t="shared" si="568"/>
        <v>1</v>
      </c>
      <c r="M1884" s="33" t="str">
        <f t="shared" si="569"/>
        <v>45896Container q'ty</v>
      </c>
      <c r="N1884" s="33" t="str">
        <f t="shared" si="570"/>
        <v>45896bulk</v>
      </c>
      <c r="O1884" s="39">
        <v>160</v>
      </c>
      <c r="P1884" s="235" t="s">
        <v>201</v>
      </c>
      <c r="Q1884" s="168" t="s">
        <v>4725</v>
      </c>
      <c r="R1884" s="169"/>
      <c r="S1884" s="39"/>
      <c r="T1884" s="119" t="s">
        <v>4724</v>
      </c>
      <c r="U1884" s="258"/>
      <c r="V1884" s="262"/>
      <c r="W1884" s="258">
        <f t="shared" si="571"/>
        <v>0</v>
      </c>
      <c r="X1884" s="45"/>
      <c r="Y1884" s="43"/>
      <c r="Z1884" s="43"/>
      <c r="AA1884" s="43"/>
      <c r="AB1884" s="43"/>
      <c r="AC1884" s="43"/>
    </row>
    <row r="1885" spans="1:29" ht="12.9" customHeight="1">
      <c r="A1885" s="272">
        <v>45896</v>
      </c>
      <c r="B1885" s="111" t="s">
        <v>4058</v>
      </c>
      <c r="C1885" s="111" t="s">
        <v>4736</v>
      </c>
      <c r="D1885" s="111" t="s">
        <v>4748</v>
      </c>
      <c r="E1885" s="111"/>
      <c r="F1885" s="111">
        <v>1</v>
      </c>
      <c r="G1885" s="111"/>
      <c r="H1885" s="111">
        <v>22</v>
      </c>
      <c r="I1885" s="116">
        <v>1540</v>
      </c>
      <c r="J1885" s="118"/>
      <c r="K1885" s="33"/>
      <c r="L1885" s="44">
        <f t="shared" si="568"/>
        <v>1</v>
      </c>
      <c r="M1885" s="33" t="str">
        <f t="shared" si="569"/>
        <v>45896Container q'ty</v>
      </c>
      <c r="N1885" s="33" t="str">
        <f t="shared" si="570"/>
        <v>45896bulk</v>
      </c>
      <c r="O1885" s="39">
        <v>160</v>
      </c>
      <c r="P1885" s="235" t="s">
        <v>201</v>
      </c>
      <c r="Q1885" s="168" t="s">
        <v>4725</v>
      </c>
      <c r="R1885" s="169"/>
      <c r="S1885" s="39"/>
      <c r="T1885" s="119" t="s">
        <v>4724</v>
      </c>
      <c r="U1885" s="258"/>
      <c r="V1885" s="262"/>
      <c r="W1885" s="258">
        <f t="shared" si="571"/>
        <v>0</v>
      </c>
      <c r="X1885" s="45"/>
      <c r="Y1885" s="43"/>
      <c r="Z1885" s="43"/>
      <c r="AA1885" s="43"/>
      <c r="AB1885" s="43"/>
      <c r="AC1885" s="43"/>
    </row>
    <row r="1886" spans="1:29" ht="12.9" customHeight="1">
      <c r="A1886" s="272">
        <v>45896</v>
      </c>
      <c r="B1886" s="111" t="s">
        <v>4058</v>
      </c>
      <c r="C1886" s="111" t="s">
        <v>4737</v>
      </c>
      <c r="D1886" s="111" t="s">
        <v>4749</v>
      </c>
      <c r="E1886" s="111"/>
      <c r="F1886" s="111">
        <v>1</v>
      </c>
      <c r="G1886" s="111"/>
      <c r="H1886" s="111">
        <v>22</v>
      </c>
      <c r="I1886" s="116">
        <v>1540</v>
      </c>
      <c r="J1886" s="118"/>
      <c r="K1886" s="33"/>
      <c r="L1886" s="44">
        <f t="shared" si="568"/>
        <v>1</v>
      </c>
      <c r="M1886" s="33" t="str">
        <f t="shared" si="569"/>
        <v>45896Container q'ty</v>
      </c>
      <c r="N1886" s="33" t="str">
        <f t="shared" si="570"/>
        <v>45896bulk</v>
      </c>
      <c r="O1886" s="39">
        <v>160</v>
      </c>
      <c r="P1886" s="235" t="s">
        <v>201</v>
      </c>
      <c r="Q1886" s="168" t="s">
        <v>4725</v>
      </c>
      <c r="R1886" s="169"/>
      <c r="S1886" s="39"/>
      <c r="T1886" s="119" t="s">
        <v>4724</v>
      </c>
      <c r="U1886" s="258"/>
      <c r="V1886" s="262"/>
      <c r="W1886" s="258">
        <f t="shared" si="571"/>
        <v>0</v>
      </c>
      <c r="X1886" s="45"/>
      <c r="Y1886" s="43"/>
      <c r="Z1886" s="43"/>
      <c r="AA1886" s="43"/>
      <c r="AB1886" s="43"/>
      <c r="AC1886" s="43"/>
    </row>
    <row r="1887" spans="1:29" ht="12.9" customHeight="1">
      <c r="A1887" s="272">
        <v>45896</v>
      </c>
      <c r="B1887" s="111" t="s">
        <v>242</v>
      </c>
      <c r="C1887" s="111" t="s">
        <v>402</v>
      </c>
      <c r="D1887" s="111"/>
      <c r="E1887" s="111"/>
      <c r="F1887" s="111"/>
      <c r="G1887" s="111">
        <v>1</v>
      </c>
      <c r="H1887" s="111">
        <v>10</v>
      </c>
      <c r="I1887" s="184"/>
      <c r="J1887" s="118">
        <v>10</v>
      </c>
      <c r="K1887" s="33"/>
      <c r="L1887" s="44">
        <f t="shared" si="568"/>
        <v>0</v>
      </c>
      <c r="M1887" s="33" t="str">
        <f t="shared" si="569"/>
        <v>45896Container q'ty</v>
      </c>
      <c r="N1887" s="33" t="str">
        <f t="shared" si="570"/>
        <v xml:space="preserve">45896Pallet </v>
      </c>
      <c r="O1887" s="39">
        <v>5</v>
      </c>
      <c r="P1887" s="33" t="s">
        <v>202</v>
      </c>
      <c r="Q1887" s="168" t="s">
        <v>4567</v>
      </c>
      <c r="R1887" s="169"/>
      <c r="S1887" s="39"/>
      <c r="T1887" s="119" t="s">
        <v>4769</v>
      </c>
      <c r="U1887" s="258"/>
      <c r="V1887" s="262"/>
      <c r="W1887" s="258">
        <f t="shared" si="571"/>
        <v>0</v>
      </c>
      <c r="X1887" s="45" t="s">
        <v>4770</v>
      </c>
      <c r="Y1887" s="43"/>
      <c r="Z1887" s="43"/>
      <c r="AA1887" s="43"/>
      <c r="AB1887" s="43"/>
      <c r="AC1887" s="43"/>
    </row>
    <row r="1888" spans="1:29" ht="12.9" customHeight="1">
      <c r="A1888" s="272">
        <v>45897</v>
      </c>
      <c r="B1888" s="111" t="s">
        <v>32</v>
      </c>
      <c r="C1888" s="111" t="s">
        <v>4901</v>
      </c>
      <c r="D1888" s="111" t="s">
        <v>4807</v>
      </c>
      <c r="E1888" s="111">
        <v>1</v>
      </c>
      <c r="F1888" s="111"/>
      <c r="G1888" s="111"/>
      <c r="H1888" s="111">
        <v>10</v>
      </c>
      <c r="I1888" s="111">
        <v>10</v>
      </c>
      <c r="J1888" s="118"/>
      <c r="K1888" s="33"/>
      <c r="L1888" s="44">
        <f t="shared" si="568"/>
        <v>1</v>
      </c>
      <c r="M1888" s="33" t="str">
        <f>A1888&amp;$O$1</f>
        <v>45897Container q'ty</v>
      </c>
      <c r="N1888" s="33" t="str">
        <f>A1888&amp;P1888</f>
        <v xml:space="preserve">45897Pallet </v>
      </c>
      <c r="O1888" s="39">
        <v>40</v>
      </c>
      <c r="P1888" s="33" t="s">
        <v>202</v>
      </c>
      <c r="Q1888" s="168" t="s">
        <v>4812</v>
      </c>
      <c r="R1888" s="169"/>
      <c r="S1888" s="39"/>
      <c r="T1888" s="119" t="s">
        <v>4866</v>
      </c>
      <c r="U1888" s="258"/>
      <c r="V1888" s="262"/>
      <c r="W1888" s="258">
        <f>IFERROR(U1888/V1888,0)</f>
        <v>0</v>
      </c>
      <c r="X1888" s="45"/>
      <c r="Y1888" s="43"/>
      <c r="Z1888" s="43"/>
      <c r="AA1888" s="43"/>
      <c r="AB1888" s="43"/>
      <c r="AC1888" s="43"/>
    </row>
    <row r="1889" spans="1:29" ht="12.9" customHeight="1">
      <c r="A1889" s="272">
        <v>45897</v>
      </c>
      <c r="B1889" s="111" t="s">
        <v>32</v>
      </c>
      <c r="C1889" s="111" t="s">
        <v>4901</v>
      </c>
      <c r="D1889" s="111" t="s">
        <v>4808</v>
      </c>
      <c r="E1889" s="151"/>
      <c r="F1889" s="111"/>
      <c r="G1889" s="111"/>
      <c r="H1889" s="111">
        <v>10</v>
      </c>
      <c r="I1889" s="111">
        <v>10</v>
      </c>
      <c r="J1889" s="118"/>
      <c r="K1889" s="33"/>
      <c r="L1889" s="44">
        <f t="shared" ref="L1889:L2053" si="572">SUM(E1889:F1889)</f>
        <v>0</v>
      </c>
      <c r="M1889" s="33" t="str">
        <f t="shared" ref="M1889:M2053" si="573">A1889&amp;$O$1</f>
        <v>45897Container q'ty</v>
      </c>
      <c r="N1889" s="33" t="str">
        <f t="shared" ref="N1889:N2053" si="574">A1889&amp;P1889</f>
        <v xml:space="preserve">45897Pallet </v>
      </c>
      <c r="O1889" s="39"/>
      <c r="P1889" s="33" t="s">
        <v>202</v>
      </c>
      <c r="Q1889" s="168" t="s">
        <v>4813</v>
      </c>
      <c r="R1889" s="169"/>
      <c r="S1889" s="39"/>
      <c r="T1889" s="119" t="s">
        <v>4866</v>
      </c>
      <c r="U1889" s="258"/>
      <c r="V1889" s="262"/>
      <c r="W1889" s="258">
        <f t="shared" ref="W1889:W2053" si="575">IFERROR(U1889/V1889,0)</f>
        <v>0</v>
      </c>
      <c r="X1889" s="45"/>
      <c r="Y1889" s="43"/>
      <c r="Z1889" s="43"/>
      <c r="AA1889" s="43"/>
      <c r="AB1889" s="43"/>
      <c r="AC1889" s="43"/>
    </row>
    <row r="1890" spans="1:29" ht="12.9" customHeight="1">
      <c r="A1890" s="272">
        <v>45897</v>
      </c>
      <c r="B1890" s="111" t="s">
        <v>32</v>
      </c>
      <c r="C1890" s="111" t="s">
        <v>4838</v>
      </c>
      <c r="D1890" s="111" t="s">
        <v>4810</v>
      </c>
      <c r="E1890" s="111"/>
      <c r="F1890" s="111">
        <v>1</v>
      </c>
      <c r="G1890" s="111"/>
      <c r="H1890" s="111">
        <v>20</v>
      </c>
      <c r="I1890" s="111">
        <v>20</v>
      </c>
      <c r="J1890" s="118"/>
      <c r="K1890" s="33"/>
      <c r="L1890" s="44">
        <f t="shared" si="572"/>
        <v>1</v>
      </c>
      <c r="M1890" s="33" t="str">
        <f t="shared" si="573"/>
        <v>45897Container q'ty</v>
      </c>
      <c r="N1890" s="33" t="str">
        <f t="shared" si="574"/>
        <v xml:space="preserve">45897Pallet </v>
      </c>
      <c r="O1890" s="39">
        <v>20</v>
      </c>
      <c r="P1890" s="33" t="s">
        <v>202</v>
      </c>
      <c r="Q1890" s="168" t="s">
        <v>4815</v>
      </c>
      <c r="R1890" s="169"/>
      <c r="S1890" s="39"/>
      <c r="T1890" s="119" t="s">
        <v>4824</v>
      </c>
      <c r="U1890" s="258"/>
      <c r="V1890" s="262"/>
      <c r="W1890" s="258">
        <f t="shared" si="575"/>
        <v>0</v>
      </c>
      <c r="X1890" s="45"/>
      <c r="Y1890" s="43"/>
      <c r="Z1890" s="43"/>
      <c r="AA1890" s="43"/>
      <c r="AB1890" s="43"/>
      <c r="AC1890" s="43"/>
    </row>
    <row r="1891" spans="1:29" ht="12.9" customHeight="1">
      <c r="A1891" s="272">
        <v>45897</v>
      </c>
      <c r="B1891" s="111" t="s">
        <v>32</v>
      </c>
      <c r="C1891" s="111" t="s">
        <v>4839</v>
      </c>
      <c r="D1891" s="111" t="s">
        <v>4811</v>
      </c>
      <c r="E1891" s="111"/>
      <c r="F1891" s="111">
        <v>1</v>
      </c>
      <c r="G1891" s="111"/>
      <c r="H1891" s="111">
        <v>20</v>
      </c>
      <c r="I1891" s="111">
        <v>20</v>
      </c>
      <c r="J1891" s="118"/>
      <c r="K1891" s="33"/>
      <c r="L1891" s="44">
        <f t="shared" si="572"/>
        <v>1</v>
      </c>
      <c r="M1891" s="33" t="str">
        <f t="shared" si="573"/>
        <v>45897Container q'ty</v>
      </c>
      <c r="N1891" s="33" t="str">
        <f t="shared" si="574"/>
        <v xml:space="preserve">45897Pallet </v>
      </c>
      <c r="O1891" s="39">
        <v>20</v>
      </c>
      <c r="P1891" s="33" t="s">
        <v>202</v>
      </c>
      <c r="Q1891" s="168" t="s">
        <v>4788</v>
      </c>
      <c r="R1891" s="169"/>
      <c r="S1891" s="39"/>
      <c r="T1891" s="119" t="s">
        <v>4816</v>
      </c>
      <c r="U1891" s="258"/>
      <c r="V1891" s="262"/>
      <c r="W1891" s="258">
        <f t="shared" si="575"/>
        <v>0</v>
      </c>
      <c r="X1891" s="45"/>
      <c r="Y1891" s="43"/>
      <c r="Z1891" s="43"/>
      <c r="AA1891" s="43"/>
      <c r="AB1891" s="43"/>
      <c r="AC1891" s="43"/>
    </row>
    <row r="1892" spans="1:29" ht="12.9" customHeight="1">
      <c r="A1892" s="272">
        <v>45897</v>
      </c>
      <c r="B1892" s="111" t="s">
        <v>244</v>
      </c>
      <c r="C1892" s="111" t="s">
        <v>4876</v>
      </c>
      <c r="D1892" s="111" t="s">
        <v>4886</v>
      </c>
      <c r="E1892" s="111"/>
      <c r="F1892" s="111">
        <v>1</v>
      </c>
      <c r="G1892" s="111"/>
      <c r="H1892" s="111">
        <v>20</v>
      </c>
      <c r="I1892" s="116">
        <v>20</v>
      </c>
      <c r="J1892" s="118"/>
      <c r="K1892" s="33"/>
      <c r="L1892" s="44">
        <f t="shared" ref="L1892:L1899" si="576">SUM(E1892:F1892)</f>
        <v>1</v>
      </c>
      <c r="M1892" s="33" t="str">
        <f t="shared" ref="M1892:M1899" si="577">A1892&amp;$O$1</f>
        <v>45897Container q'ty</v>
      </c>
      <c r="N1892" s="33" t="str">
        <f t="shared" ref="N1892:N1899" si="578">A1892&amp;P1892</f>
        <v xml:space="preserve">45897Pallet </v>
      </c>
      <c r="O1892" s="39">
        <v>20</v>
      </c>
      <c r="P1892" s="33" t="s">
        <v>202</v>
      </c>
      <c r="Q1892" s="168" t="s">
        <v>786</v>
      </c>
      <c r="R1892" s="169"/>
      <c r="S1892" s="39"/>
      <c r="T1892" s="119" t="s">
        <v>4875</v>
      </c>
      <c r="U1892" s="258"/>
      <c r="V1892" s="262"/>
      <c r="W1892" s="258">
        <f>IFERROR(U1892/V1892,0)</f>
        <v>0</v>
      </c>
      <c r="X1892" s="45" t="s">
        <v>4898</v>
      </c>
      <c r="Y1892" s="43"/>
      <c r="Z1892" s="43"/>
      <c r="AA1892" s="43"/>
      <c r="AB1892" s="43"/>
      <c r="AC1892" s="43"/>
    </row>
    <row r="1893" spans="1:29" ht="12.9" customHeight="1">
      <c r="A1893" s="272">
        <v>45897</v>
      </c>
      <c r="B1893" s="111" t="s">
        <v>244</v>
      </c>
      <c r="C1893" s="111" t="s">
        <v>4877</v>
      </c>
      <c r="D1893" s="111" t="s">
        <v>4887</v>
      </c>
      <c r="E1893" s="111"/>
      <c r="F1893" s="111">
        <v>1</v>
      </c>
      <c r="G1893" s="111"/>
      <c r="H1893" s="111">
        <v>20</v>
      </c>
      <c r="I1893" s="116">
        <v>20</v>
      </c>
      <c r="J1893" s="118"/>
      <c r="K1893" s="33"/>
      <c r="L1893" s="44">
        <f t="shared" si="576"/>
        <v>1</v>
      </c>
      <c r="M1893" s="33" t="str">
        <f t="shared" si="577"/>
        <v>45897Container q'ty</v>
      </c>
      <c r="N1893" s="33" t="str">
        <f t="shared" si="578"/>
        <v xml:space="preserve">45897Pallet </v>
      </c>
      <c r="O1893" s="39">
        <v>20</v>
      </c>
      <c r="P1893" s="33" t="s">
        <v>202</v>
      </c>
      <c r="Q1893" s="168" t="s">
        <v>786</v>
      </c>
      <c r="R1893" s="169"/>
      <c r="S1893" s="39"/>
      <c r="T1893" s="119" t="s">
        <v>4875</v>
      </c>
      <c r="U1893" s="258"/>
      <c r="V1893" s="262"/>
      <c r="W1893" s="258">
        <f>IFERROR(U1893/V1893,0)</f>
        <v>0</v>
      </c>
      <c r="X1893" s="45" t="s">
        <v>4899</v>
      </c>
      <c r="Y1893" s="43"/>
      <c r="Z1893" s="43"/>
      <c r="AA1893" s="43"/>
      <c r="AB1893" s="43"/>
      <c r="AC1893" s="43"/>
    </row>
    <row r="1894" spans="1:29" ht="12.9" customHeight="1">
      <c r="A1894" s="272">
        <v>45897</v>
      </c>
      <c r="B1894" s="111" t="s">
        <v>244</v>
      </c>
      <c r="C1894" s="111" t="s">
        <v>4880</v>
      </c>
      <c r="D1894" s="111" t="s">
        <v>4890</v>
      </c>
      <c r="E1894" s="111"/>
      <c r="F1894" s="111">
        <v>1</v>
      </c>
      <c r="G1894" s="111"/>
      <c r="H1894" s="111">
        <v>20</v>
      </c>
      <c r="I1894" s="116">
        <v>20</v>
      </c>
      <c r="J1894" s="118"/>
      <c r="K1894" s="33"/>
      <c r="L1894" s="44">
        <f t="shared" si="576"/>
        <v>1</v>
      </c>
      <c r="M1894" s="33" t="str">
        <f t="shared" si="577"/>
        <v>45897Container q'ty</v>
      </c>
      <c r="N1894" s="33" t="str">
        <f t="shared" si="578"/>
        <v xml:space="preserve">45897Pallet </v>
      </c>
      <c r="O1894" s="39">
        <v>20</v>
      </c>
      <c r="P1894" s="33" t="s">
        <v>202</v>
      </c>
      <c r="Q1894" s="168" t="s">
        <v>786</v>
      </c>
      <c r="R1894" s="169"/>
      <c r="S1894" s="39"/>
      <c r="T1894" s="119" t="s">
        <v>4875</v>
      </c>
      <c r="U1894" s="258"/>
      <c r="V1894" s="262"/>
      <c r="W1894" s="258">
        <f t="shared" ref="W1894:W1899" si="579">IFERROR(U1894/V1894,0)</f>
        <v>0</v>
      </c>
      <c r="X1894" s="45"/>
      <c r="Y1894" s="43"/>
      <c r="Z1894" s="43"/>
      <c r="AA1894" s="43"/>
      <c r="AB1894" s="43"/>
      <c r="AC1894" s="43"/>
    </row>
    <row r="1895" spans="1:29" ht="12.9" customHeight="1">
      <c r="A1895" s="272">
        <v>45897</v>
      </c>
      <c r="B1895" s="111" t="s">
        <v>244</v>
      </c>
      <c r="C1895" s="111" t="s">
        <v>4881</v>
      </c>
      <c r="D1895" s="111" t="s">
        <v>4891</v>
      </c>
      <c r="E1895" s="111"/>
      <c r="F1895" s="111">
        <v>1</v>
      </c>
      <c r="G1895" s="111"/>
      <c r="H1895" s="111">
        <v>20</v>
      </c>
      <c r="I1895" s="116">
        <v>20</v>
      </c>
      <c r="J1895" s="118"/>
      <c r="K1895" s="33"/>
      <c r="L1895" s="44">
        <f t="shared" si="576"/>
        <v>1</v>
      </c>
      <c r="M1895" s="33" t="str">
        <f t="shared" si="577"/>
        <v>45897Container q'ty</v>
      </c>
      <c r="N1895" s="33" t="str">
        <f t="shared" si="578"/>
        <v xml:space="preserve">45897Pallet </v>
      </c>
      <c r="O1895" s="39">
        <v>20</v>
      </c>
      <c r="P1895" s="33" t="s">
        <v>202</v>
      </c>
      <c r="Q1895" s="168" t="s">
        <v>786</v>
      </c>
      <c r="R1895" s="169"/>
      <c r="S1895" s="39"/>
      <c r="T1895" s="119" t="s">
        <v>4875</v>
      </c>
      <c r="U1895" s="258"/>
      <c r="V1895" s="262"/>
      <c r="W1895" s="258">
        <f t="shared" si="579"/>
        <v>0</v>
      </c>
      <c r="X1895" s="45"/>
      <c r="Y1895" s="43"/>
      <c r="Z1895" s="43"/>
      <c r="AA1895" s="43"/>
      <c r="AB1895" s="43"/>
      <c r="AC1895" s="43"/>
    </row>
    <row r="1896" spans="1:29" ht="12.9" customHeight="1">
      <c r="A1896" s="272">
        <v>45897</v>
      </c>
      <c r="B1896" s="111" t="s">
        <v>244</v>
      </c>
      <c r="C1896" s="111" t="s">
        <v>4883</v>
      </c>
      <c r="D1896" s="111" t="s">
        <v>4893</v>
      </c>
      <c r="E1896" s="111"/>
      <c r="F1896" s="111">
        <v>1</v>
      </c>
      <c r="G1896" s="111"/>
      <c r="H1896" s="111">
        <v>20</v>
      </c>
      <c r="I1896" s="116">
        <v>20</v>
      </c>
      <c r="J1896" s="118"/>
      <c r="K1896" s="33"/>
      <c r="L1896" s="44">
        <f t="shared" si="576"/>
        <v>1</v>
      </c>
      <c r="M1896" s="33" t="str">
        <f t="shared" si="577"/>
        <v>45897Container q'ty</v>
      </c>
      <c r="N1896" s="33" t="str">
        <f t="shared" si="578"/>
        <v xml:space="preserve">45897Pallet </v>
      </c>
      <c r="O1896" s="39">
        <v>20</v>
      </c>
      <c r="P1896" s="33" t="s">
        <v>202</v>
      </c>
      <c r="Q1896" s="168" t="s">
        <v>786</v>
      </c>
      <c r="R1896" s="169"/>
      <c r="S1896" s="39"/>
      <c r="T1896" s="119" t="s">
        <v>4875</v>
      </c>
      <c r="U1896" s="258"/>
      <c r="V1896" s="262"/>
      <c r="W1896" s="258">
        <f>IFERROR(U1896/V1896,0)</f>
        <v>0</v>
      </c>
      <c r="X1896" s="45"/>
      <c r="Y1896" s="43"/>
      <c r="Z1896" s="43"/>
      <c r="AA1896" s="43"/>
      <c r="AB1896" s="43"/>
      <c r="AC1896" s="43"/>
    </row>
    <row r="1897" spans="1:29" ht="12.9" customHeight="1">
      <c r="A1897" s="272">
        <v>45897</v>
      </c>
      <c r="B1897" s="111" t="s">
        <v>244</v>
      </c>
      <c r="C1897" s="111" t="s">
        <v>4885</v>
      </c>
      <c r="D1897" s="111" t="s">
        <v>4895</v>
      </c>
      <c r="E1897" s="111"/>
      <c r="F1897" s="111">
        <v>1</v>
      </c>
      <c r="G1897" s="111"/>
      <c r="H1897" s="111">
        <v>20</v>
      </c>
      <c r="I1897" s="116">
        <v>20</v>
      </c>
      <c r="J1897" s="118"/>
      <c r="K1897" s="33"/>
      <c r="L1897" s="44">
        <f t="shared" si="576"/>
        <v>1</v>
      </c>
      <c r="M1897" s="33" t="str">
        <f t="shared" si="577"/>
        <v>45897Container q'ty</v>
      </c>
      <c r="N1897" s="33" t="str">
        <f t="shared" si="578"/>
        <v xml:space="preserve">45897Pallet </v>
      </c>
      <c r="O1897" s="39">
        <v>20</v>
      </c>
      <c r="P1897" s="33" t="s">
        <v>202</v>
      </c>
      <c r="Q1897" s="168" t="s">
        <v>786</v>
      </c>
      <c r="R1897" s="169"/>
      <c r="S1897" s="39"/>
      <c r="T1897" s="119" t="s">
        <v>4875</v>
      </c>
      <c r="U1897" s="258"/>
      <c r="V1897" s="262"/>
      <c r="W1897" s="258">
        <f>IFERROR(U1897/V1897,0)</f>
        <v>0</v>
      </c>
      <c r="X1897" s="45"/>
      <c r="Y1897" s="43"/>
      <c r="Z1897" s="43"/>
      <c r="AA1897" s="43"/>
      <c r="AB1897" s="43"/>
      <c r="AC1897" s="43"/>
    </row>
    <row r="1898" spans="1:29" ht="12.9" customHeight="1">
      <c r="A1898" s="272">
        <v>45897</v>
      </c>
      <c r="B1898" s="111" t="s">
        <v>244</v>
      </c>
      <c r="C1898" s="111" t="s">
        <v>4879</v>
      </c>
      <c r="D1898" s="111" t="s">
        <v>4889</v>
      </c>
      <c r="E1898" s="111"/>
      <c r="F1898" s="111">
        <v>1</v>
      </c>
      <c r="G1898" s="111"/>
      <c r="H1898" s="111">
        <v>20</v>
      </c>
      <c r="I1898" s="116">
        <v>20</v>
      </c>
      <c r="J1898" s="118"/>
      <c r="K1898" s="33"/>
      <c r="L1898" s="44">
        <f t="shared" si="576"/>
        <v>1</v>
      </c>
      <c r="M1898" s="33" t="str">
        <f t="shared" si="577"/>
        <v>45897Container q'ty</v>
      </c>
      <c r="N1898" s="33" t="str">
        <f t="shared" si="578"/>
        <v xml:space="preserve">45897Pallet </v>
      </c>
      <c r="O1898" s="39">
        <v>20</v>
      </c>
      <c r="P1898" s="33" t="s">
        <v>202</v>
      </c>
      <c r="Q1898" s="168" t="s">
        <v>786</v>
      </c>
      <c r="R1898" s="169"/>
      <c r="S1898" s="39"/>
      <c r="T1898" s="119" t="s">
        <v>4875</v>
      </c>
      <c r="U1898" s="258"/>
      <c r="V1898" s="262"/>
      <c r="W1898" s="258">
        <f>IFERROR(U1898/V1898,0)</f>
        <v>0</v>
      </c>
      <c r="X1898" s="45"/>
      <c r="Y1898" s="43"/>
      <c r="Z1898" s="43"/>
      <c r="AA1898" s="43"/>
      <c r="AB1898" s="43"/>
      <c r="AC1898" s="43"/>
    </row>
    <row r="1899" spans="1:29" ht="12.9" customHeight="1">
      <c r="A1899" s="272">
        <v>45897</v>
      </c>
      <c r="B1899" s="111" t="s">
        <v>220</v>
      </c>
      <c r="C1899" s="111" t="s">
        <v>4903</v>
      </c>
      <c r="D1899" s="190" t="s">
        <v>4904</v>
      </c>
      <c r="E1899" s="111">
        <v>1</v>
      </c>
      <c r="F1899" s="111"/>
      <c r="G1899" s="111"/>
      <c r="H1899" s="111">
        <v>0</v>
      </c>
      <c r="I1899" s="111"/>
      <c r="J1899" s="118">
        <v>648</v>
      </c>
      <c r="K1899" s="33"/>
      <c r="L1899" s="44">
        <f t="shared" si="576"/>
        <v>1</v>
      </c>
      <c r="M1899" s="33" t="str">
        <f t="shared" si="577"/>
        <v>45897Container q'ty</v>
      </c>
      <c r="N1899" s="33" t="str">
        <f t="shared" si="578"/>
        <v>45897bulk</v>
      </c>
      <c r="O1899" s="39">
        <v>40</v>
      </c>
      <c r="P1899" s="235" t="s">
        <v>201</v>
      </c>
      <c r="Q1899" s="168" t="s">
        <v>221</v>
      </c>
      <c r="R1899" s="169"/>
      <c r="S1899" s="39"/>
      <c r="T1899" s="119" t="s">
        <v>4902</v>
      </c>
      <c r="U1899" s="258">
        <v>5630</v>
      </c>
      <c r="V1899" s="262">
        <v>648</v>
      </c>
      <c r="W1899" s="258">
        <f t="shared" si="579"/>
        <v>8.6882716049382722</v>
      </c>
      <c r="X1899" s="45"/>
      <c r="Y1899" s="43"/>
      <c r="Z1899" s="43"/>
      <c r="AA1899" s="43"/>
      <c r="AB1899" s="43"/>
      <c r="AC1899" s="43"/>
    </row>
    <row r="1900" spans="1:29" ht="12.9" customHeight="1">
      <c r="A1900" s="272">
        <v>45898</v>
      </c>
      <c r="B1900" s="111" t="s">
        <v>32</v>
      </c>
      <c r="C1900" s="111" t="s">
        <v>4840</v>
      </c>
      <c r="D1900" s="111" t="s">
        <v>4817</v>
      </c>
      <c r="E1900" s="111"/>
      <c r="F1900" s="111">
        <v>1</v>
      </c>
      <c r="G1900" s="111"/>
      <c r="H1900" s="111">
        <v>20</v>
      </c>
      <c r="I1900" s="111">
        <v>20</v>
      </c>
      <c r="J1900" s="118"/>
      <c r="K1900" s="33"/>
      <c r="L1900" s="44">
        <f t="shared" si="572"/>
        <v>1</v>
      </c>
      <c r="M1900" s="33" t="str">
        <f t="shared" si="573"/>
        <v>45898Container q'ty</v>
      </c>
      <c r="N1900" s="33" t="str">
        <f t="shared" si="574"/>
        <v xml:space="preserve">45898Pallet </v>
      </c>
      <c r="O1900" s="39">
        <v>20</v>
      </c>
      <c r="P1900" s="33" t="s">
        <v>202</v>
      </c>
      <c r="Q1900" s="168" t="s">
        <v>4822</v>
      </c>
      <c r="R1900" s="169"/>
      <c r="S1900" s="39"/>
      <c r="T1900" s="119" t="s">
        <v>4824</v>
      </c>
      <c r="U1900" s="258"/>
      <c r="V1900" s="262"/>
      <c r="W1900" s="258">
        <f t="shared" si="575"/>
        <v>0</v>
      </c>
      <c r="X1900" s="45"/>
      <c r="Y1900" s="43"/>
      <c r="Z1900" s="43"/>
      <c r="AA1900" s="43"/>
      <c r="AB1900" s="43"/>
      <c r="AC1900" s="43"/>
    </row>
    <row r="1901" spans="1:29" ht="12.9" customHeight="1">
      <c r="A1901" s="272">
        <v>45898</v>
      </c>
      <c r="B1901" s="111" t="s">
        <v>32</v>
      </c>
      <c r="C1901" s="111" t="s">
        <v>4841</v>
      </c>
      <c r="D1901" s="111" t="s">
        <v>4818</v>
      </c>
      <c r="E1901" s="111"/>
      <c r="F1901" s="111">
        <v>1</v>
      </c>
      <c r="G1901" s="111"/>
      <c r="H1901" s="111">
        <v>12</v>
      </c>
      <c r="I1901" s="111">
        <v>12</v>
      </c>
      <c r="J1901" s="118"/>
      <c r="K1901" s="33"/>
      <c r="L1901" s="44">
        <f t="shared" si="572"/>
        <v>1</v>
      </c>
      <c r="M1901" s="33" t="str">
        <f t="shared" si="573"/>
        <v>45898Container q'ty</v>
      </c>
      <c r="N1901" s="33" t="str">
        <f t="shared" si="574"/>
        <v xml:space="preserve">45898Pallet </v>
      </c>
      <c r="O1901" s="39">
        <v>20</v>
      </c>
      <c r="P1901" s="33" t="s">
        <v>202</v>
      </c>
      <c r="Q1901" s="168" t="s">
        <v>4788</v>
      </c>
      <c r="R1901" s="169"/>
      <c r="S1901" s="39"/>
      <c r="T1901" s="119" t="s">
        <v>4824</v>
      </c>
      <c r="U1901" s="258"/>
      <c r="V1901" s="262"/>
      <c r="W1901" s="258">
        <f t="shared" si="575"/>
        <v>0</v>
      </c>
      <c r="X1901" s="45"/>
      <c r="Y1901" s="43"/>
      <c r="Z1901" s="43"/>
      <c r="AA1901" s="43"/>
      <c r="AB1901" s="43"/>
      <c r="AC1901" s="43"/>
    </row>
    <row r="1902" spans="1:29" ht="12.9" customHeight="1">
      <c r="A1902" s="272">
        <v>45898</v>
      </c>
      <c r="B1902" s="111" t="s">
        <v>32</v>
      </c>
      <c r="C1902" s="111" t="s">
        <v>4841</v>
      </c>
      <c r="D1902" s="111" t="s">
        <v>4818</v>
      </c>
      <c r="E1902" s="111"/>
      <c r="F1902" s="151"/>
      <c r="G1902" s="111"/>
      <c r="H1902" s="111">
        <v>5</v>
      </c>
      <c r="I1902" s="111">
        <v>5</v>
      </c>
      <c r="J1902" s="118"/>
      <c r="K1902" s="33"/>
      <c r="L1902" s="44">
        <f t="shared" si="572"/>
        <v>0</v>
      </c>
      <c r="M1902" s="33" t="str">
        <f t="shared" si="573"/>
        <v>45898Container q'ty</v>
      </c>
      <c r="N1902" s="33" t="str">
        <f t="shared" si="574"/>
        <v xml:space="preserve">45898Pallet </v>
      </c>
      <c r="O1902" s="39"/>
      <c r="P1902" s="33" t="s">
        <v>202</v>
      </c>
      <c r="Q1902" s="168" t="s">
        <v>4823</v>
      </c>
      <c r="R1902" s="169"/>
      <c r="S1902" s="39"/>
      <c r="T1902" s="119" t="s">
        <v>4824</v>
      </c>
      <c r="U1902" s="258"/>
      <c r="V1902" s="262"/>
      <c r="W1902" s="258">
        <f t="shared" si="575"/>
        <v>0</v>
      </c>
      <c r="X1902" s="45"/>
      <c r="Y1902" s="43"/>
      <c r="Z1902" s="43"/>
      <c r="AA1902" s="43"/>
      <c r="AB1902" s="43"/>
      <c r="AC1902" s="43"/>
    </row>
    <row r="1903" spans="1:29" ht="12.9" customHeight="1">
      <c r="A1903" s="272">
        <v>45898</v>
      </c>
      <c r="B1903" s="111" t="s">
        <v>32</v>
      </c>
      <c r="C1903" s="111" t="s">
        <v>4841</v>
      </c>
      <c r="D1903" s="111" t="s">
        <v>4818</v>
      </c>
      <c r="E1903" s="111"/>
      <c r="F1903" s="151"/>
      <c r="G1903" s="111"/>
      <c r="H1903" s="111">
        <v>3</v>
      </c>
      <c r="I1903" s="111">
        <v>3</v>
      </c>
      <c r="J1903" s="118"/>
      <c r="K1903" s="33"/>
      <c r="L1903" s="44">
        <f t="shared" si="572"/>
        <v>0</v>
      </c>
      <c r="M1903" s="33" t="str">
        <f t="shared" si="573"/>
        <v>45898Container q'ty</v>
      </c>
      <c r="N1903" s="33" t="str">
        <f t="shared" si="574"/>
        <v xml:space="preserve">45898Pallet </v>
      </c>
      <c r="O1903" s="39"/>
      <c r="P1903" s="33" t="s">
        <v>202</v>
      </c>
      <c r="Q1903" s="168" t="s">
        <v>3540</v>
      </c>
      <c r="R1903" s="169"/>
      <c r="S1903" s="39"/>
      <c r="T1903" s="119" t="s">
        <v>4824</v>
      </c>
      <c r="U1903" s="258"/>
      <c r="V1903" s="262"/>
      <c r="W1903" s="258">
        <f t="shared" si="575"/>
        <v>0</v>
      </c>
      <c r="X1903" s="45"/>
      <c r="Y1903" s="43"/>
      <c r="Z1903" s="43"/>
      <c r="AA1903" s="43"/>
      <c r="AB1903" s="43"/>
      <c r="AC1903" s="43"/>
    </row>
    <row r="1904" spans="1:29" ht="12.9" customHeight="1">
      <c r="A1904" s="272">
        <v>45898</v>
      </c>
      <c r="B1904" s="111" t="s">
        <v>32</v>
      </c>
      <c r="C1904" s="111" t="s">
        <v>4842</v>
      </c>
      <c r="D1904" s="111" t="s">
        <v>4819</v>
      </c>
      <c r="E1904" s="111"/>
      <c r="F1904" s="111">
        <v>1</v>
      </c>
      <c r="G1904" s="111"/>
      <c r="H1904" s="111">
        <v>20</v>
      </c>
      <c r="I1904" s="111">
        <v>20</v>
      </c>
      <c r="J1904" s="118"/>
      <c r="K1904" s="33"/>
      <c r="L1904" s="44">
        <f t="shared" si="572"/>
        <v>1</v>
      </c>
      <c r="M1904" s="33" t="str">
        <f t="shared" si="573"/>
        <v>45898Container q'ty</v>
      </c>
      <c r="N1904" s="33" t="str">
        <f t="shared" si="574"/>
        <v xml:space="preserve">45898Pallet </v>
      </c>
      <c r="O1904" s="39">
        <v>20</v>
      </c>
      <c r="P1904" s="33" t="s">
        <v>202</v>
      </c>
      <c r="Q1904" s="168" t="s">
        <v>4788</v>
      </c>
      <c r="R1904" s="169"/>
      <c r="S1904" s="39"/>
      <c r="T1904" s="119" t="s">
        <v>4824</v>
      </c>
      <c r="U1904" s="258"/>
      <c r="V1904" s="262"/>
      <c r="W1904" s="258">
        <f t="shared" si="575"/>
        <v>0</v>
      </c>
      <c r="X1904" s="45"/>
      <c r="Y1904" s="43"/>
      <c r="Z1904" s="43"/>
      <c r="AA1904" s="43"/>
      <c r="AB1904" s="43"/>
      <c r="AC1904" s="43"/>
    </row>
    <row r="1905" spans="1:29" ht="12.9" customHeight="1">
      <c r="A1905" s="272">
        <v>45898</v>
      </c>
      <c r="B1905" s="111" t="s">
        <v>32</v>
      </c>
      <c r="C1905" s="111" t="s">
        <v>4843</v>
      </c>
      <c r="D1905" s="111" t="s">
        <v>4820</v>
      </c>
      <c r="E1905" s="111"/>
      <c r="F1905" s="111">
        <v>1</v>
      </c>
      <c r="G1905" s="111"/>
      <c r="H1905" s="111">
        <v>20</v>
      </c>
      <c r="I1905" s="111">
        <v>20</v>
      </c>
      <c r="J1905" s="118"/>
      <c r="K1905" s="33"/>
      <c r="L1905" s="44">
        <f t="shared" si="572"/>
        <v>1</v>
      </c>
      <c r="M1905" s="33" t="str">
        <f t="shared" si="573"/>
        <v>45898Container q'ty</v>
      </c>
      <c r="N1905" s="33" t="str">
        <f t="shared" si="574"/>
        <v xml:space="preserve">45898Pallet </v>
      </c>
      <c r="O1905" s="39">
        <v>20</v>
      </c>
      <c r="P1905" s="33" t="s">
        <v>202</v>
      </c>
      <c r="Q1905" s="168" t="s">
        <v>4788</v>
      </c>
      <c r="R1905" s="169"/>
      <c r="S1905" s="39"/>
      <c r="T1905" s="119" t="s">
        <v>4824</v>
      </c>
      <c r="U1905" s="258"/>
      <c r="V1905" s="262"/>
      <c r="W1905" s="258">
        <f t="shared" si="575"/>
        <v>0</v>
      </c>
      <c r="X1905" s="45"/>
      <c r="Y1905" s="43"/>
      <c r="Z1905" s="43"/>
      <c r="AA1905" s="43"/>
      <c r="AB1905" s="43"/>
      <c r="AC1905" s="43"/>
    </row>
    <row r="1906" spans="1:29" ht="12.9" customHeight="1">
      <c r="A1906" s="272">
        <v>45898</v>
      </c>
      <c r="B1906" s="111" t="s">
        <v>32</v>
      </c>
      <c r="C1906" s="111" t="s">
        <v>4844</v>
      </c>
      <c r="D1906" s="111" t="s">
        <v>4821</v>
      </c>
      <c r="E1906" s="111"/>
      <c r="F1906" s="111">
        <v>1</v>
      </c>
      <c r="G1906" s="111"/>
      <c r="H1906" s="111">
        <v>20</v>
      </c>
      <c r="I1906" s="111">
        <v>20</v>
      </c>
      <c r="J1906" s="118"/>
      <c r="K1906" s="33"/>
      <c r="L1906" s="44">
        <f t="shared" si="572"/>
        <v>1</v>
      </c>
      <c r="M1906" s="33" t="str">
        <f t="shared" si="573"/>
        <v>45898Container q'ty</v>
      </c>
      <c r="N1906" s="33" t="str">
        <f t="shared" si="574"/>
        <v xml:space="preserve">45898Pallet </v>
      </c>
      <c r="O1906" s="39">
        <v>20</v>
      </c>
      <c r="P1906" s="33" t="s">
        <v>202</v>
      </c>
      <c r="Q1906" s="168" t="s">
        <v>4792</v>
      </c>
      <c r="R1906" s="169"/>
      <c r="S1906" s="39"/>
      <c r="T1906" s="119" t="s">
        <v>4824</v>
      </c>
      <c r="U1906" s="258"/>
      <c r="V1906" s="262"/>
      <c r="W1906" s="258">
        <f t="shared" si="575"/>
        <v>0</v>
      </c>
      <c r="X1906" s="45"/>
      <c r="Y1906" s="43"/>
      <c r="Z1906" s="43"/>
      <c r="AA1906" s="43"/>
      <c r="AB1906" s="43"/>
      <c r="AC1906" s="43"/>
    </row>
    <row r="1907" spans="1:29" ht="12.9" customHeight="1">
      <c r="A1907" s="272">
        <v>45898</v>
      </c>
      <c r="B1907" s="111" t="s">
        <v>244</v>
      </c>
      <c r="C1907" s="111" t="s">
        <v>4878</v>
      </c>
      <c r="D1907" s="111" t="s">
        <v>4888</v>
      </c>
      <c r="E1907" s="111"/>
      <c r="F1907" s="111">
        <v>1</v>
      </c>
      <c r="G1907" s="111"/>
      <c r="H1907" s="111">
        <v>20</v>
      </c>
      <c r="I1907" s="116">
        <v>20</v>
      </c>
      <c r="J1907" s="118"/>
      <c r="K1907" s="33"/>
      <c r="L1907" s="44">
        <f t="shared" ref="L1907:L1910" si="580">SUM(E1907:F1907)</f>
        <v>1</v>
      </c>
      <c r="M1907" s="33" t="str">
        <f t="shared" ref="M1907:M1910" si="581">A1907&amp;$O$1</f>
        <v>45898Container q'ty</v>
      </c>
      <c r="N1907" s="33" t="str">
        <f t="shared" ref="N1907:N1910" si="582">A1907&amp;P1907</f>
        <v xml:space="preserve">45898Pallet </v>
      </c>
      <c r="O1907" s="39">
        <v>20</v>
      </c>
      <c r="P1907" s="33" t="s">
        <v>202</v>
      </c>
      <c r="Q1907" s="168" t="s">
        <v>786</v>
      </c>
      <c r="R1907" s="169"/>
      <c r="S1907" s="39"/>
      <c r="T1907" s="119" t="s">
        <v>4875</v>
      </c>
      <c r="U1907" s="258"/>
      <c r="V1907" s="262"/>
      <c r="W1907" s="258">
        <f t="shared" ref="W1907:W1910" si="583">IFERROR(U1907/V1907,0)</f>
        <v>0</v>
      </c>
      <c r="X1907" s="45" t="s">
        <v>4900</v>
      </c>
      <c r="Y1907" s="43"/>
      <c r="Z1907" s="43"/>
      <c r="AA1907" s="43"/>
      <c r="AB1907" s="43"/>
      <c r="AC1907" s="43"/>
    </row>
    <row r="1908" spans="1:29" ht="12.9" customHeight="1">
      <c r="A1908" s="272">
        <v>45898</v>
      </c>
      <c r="B1908" s="111" t="s">
        <v>244</v>
      </c>
      <c r="C1908" s="111" t="s">
        <v>4882</v>
      </c>
      <c r="D1908" s="111" t="s">
        <v>4892</v>
      </c>
      <c r="E1908" s="111"/>
      <c r="F1908" s="111">
        <v>1</v>
      </c>
      <c r="G1908" s="111"/>
      <c r="H1908" s="111">
        <v>20</v>
      </c>
      <c r="I1908" s="116">
        <v>20</v>
      </c>
      <c r="J1908" s="118"/>
      <c r="K1908" s="33"/>
      <c r="L1908" s="44">
        <f t="shared" si="580"/>
        <v>1</v>
      </c>
      <c r="M1908" s="33" t="str">
        <f t="shared" si="581"/>
        <v>45898Container q'ty</v>
      </c>
      <c r="N1908" s="33" t="str">
        <f t="shared" si="582"/>
        <v xml:space="preserve">45898Pallet </v>
      </c>
      <c r="O1908" s="39">
        <v>20</v>
      </c>
      <c r="P1908" s="33" t="s">
        <v>202</v>
      </c>
      <c r="Q1908" s="168" t="s">
        <v>786</v>
      </c>
      <c r="R1908" s="169"/>
      <c r="S1908" s="39"/>
      <c r="T1908" s="119" t="s">
        <v>4875</v>
      </c>
      <c r="U1908" s="258"/>
      <c r="V1908" s="262"/>
      <c r="W1908" s="258">
        <f t="shared" si="583"/>
        <v>0</v>
      </c>
      <c r="X1908" s="45"/>
      <c r="Y1908" s="43"/>
      <c r="Z1908" s="43"/>
      <c r="AA1908" s="43"/>
      <c r="AB1908" s="43"/>
      <c r="AC1908" s="43"/>
    </row>
    <row r="1909" spans="1:29" ht="12.9" customHeight="1">
      <c r="A1909" s="272">
        <v>45898</v>
      </c>
      <c r="B1909" s="111" t="s">
        <v>244</v>
      </c>
      <c r="C1909" s="111" t="s">
        <v>4884</v>
      </c>
      <c r="D1909" s="111" t="s">
        <v>4894</v>
      </c>
      <c r="E1909" s="111"/>
      <c r="F1909" s="111">
        <v>1</v>
      </c>
      <c r="G1909" s="111"/>
      <c r="H1909" s="111">
        <v>20</v>
      </c>
      <c r="I1909" s="116">
        <v>20</v>
      </c>
      <c r="J1909" s="118"/>
      <c r="K1909" s="33"/>
      <c r="L1909" s="44">
        <f t="shared" si="580"/>
        <v>1</v>
      </c>
      <c r="M1909" s="33" t="str">
        <f t="shared" si="581"/>
        <v>45898Container q'ty</v>
      </c>
      <c r="N1909" s="33" t="str">
        <f t="shared" si="582"/>
        <v xml:space="preserve">45898Pallet </v>
      </c>
      <c r="O1909" s="39">
        <v>20</v>
      </c>
      <c r="P1909" s="33" t="s">
        <v>202</v>
      </c>
      <c r="Q1909" s="168" t="s">
        <v>786</v>
      </c>
      <c r="R1909" s="169"/>
      <c r="S1909" s="39"/>
      <c r="T1909" s="119" t="s">
        <v>4875</v>
      </c>
      <c r="U1909" s="258"/>
      <c r="V1909" s="262"/>
      <c r="W1909" s="258">
        <f t="shared" si="583"/>
        <v>0</v>
      </c>
      <c r="X1909" s="45"/>
      <c r="Y1909" s="43"/>
      <c r="Z1909" s="43"/>
      <c r="AA1909" s="43"/>
      <c r="AB1909" s="43"/>
      <c r="AC1909" s="43"/>
    </row>
    <row r="1910" spans="1:29" ht="12.9" customHeight="1">
      <c r="A1910" s="272">
        <v>45898</v>
      </c>
      <c r="B1910" s="111" t="s">
        <v>151</v>
      </c>
      <c r="C1910" s="111" t="s">
        <v>4964</v>
      </c>
      <c r="D1910" s="111" t="s">
        <v>4965</v>
      </c>
      <c r="E1910" s="111"/>
      <c r="F1910" s="111">
        <v>1</v>
      </c>
      <c r="G1910" s="111"/>
      <c r="H1910" s="111">
        <v>17</v>
      </c>
      <c r="I1910" s="116">
        <v>1175</v>
      </c>
      <c r="J1910" s="118"/>
      <c r="K1910" s="33"/>
      <c r="L1910" s="44">
        <f t="shared" si="580"/>
        <v>1</v>
      </c>
      <c r="M1910" s="33" t="str">
        <f t="shared" si="581"/>
        <v>45898Container q'ty</v>
      </c>
      <c r="N1910" s="33" t="str">
        <f t="shared" si="582"/>
        <v>45898bulk</v>
      </c>
      <c r="O1910" s="39">
        <v>180</v>
      </c>
      <c r="P1910" s="235" t="s">
        <v>201</v>
      </c>
      <c r="Q1910" s="168" t="s">
        <v>1474</v>
      </c>
      <c r="R1910" s="169"/>
      <c r="S1910" s="39"/>
      <c r="T1910" s="119" t="s">
        <v>4963</v>
      </c>
      <c r="U1910" s="258">
        <v>19975</v>
      </c>
      <c r="V1910" s="262">
        <v>1175</v>
      </c>
      <c r="W1910" s="258">
        <f t="shared" si="583"/>
        <v>17</v>
      </c>
      <c r="X1910" s="45"/>
      <c r="Y1910" s="43"/>
      <c r="Z1910" s="43"/>
      <c r="AA1910" s="43"/>
      <c r="AB1910" s="43"/>
      <c r="AC1910" s="43"/>
    </row>
    <row r="1911" spans="1:29" ht="12.9" customHeight="1">
      <c r="A1911" s="272">
        <v>45901</v>
      </c>
      <c r="B1911" s="111" t="s">
        <v>195</v>
      </c>
      <c r="C1911" s="111" t="s">
        <v>4941</v>
      </c>
      <c r="D1911" s="111" t="s">
        <v>4916</v>
      </c>
      <c r="E1911" s="111">
        <v>1</v>
      </c>
      <c r="F1911" s="111"/>
      <c r="G1911" s="111"/>
      <c r="H1911" s="111">
        <v>8</v>
      </c>
      <c r="I1911" s="111">
        <v>8</v>
      </c>
      <c r="J1911" s="118"/>
      <c r="K1911" s="33"/>
      <c r="L1911" s="44">
        <f>SUM(E1911:F1911)</f>
        <v>1</v>
      </c>
      <c r="M1911" s="33" t="str">
        <f>A1911&amp;$O$1</f>
        <v>45901Container q'ty</v>
      </c>
      <c r="N1911" s="33" t="str">
        <f>A1911&amp;P1911</f>
        <v xml:space="preserve">45901Pallet </v>
      </c>
      <c r="O1911" s="39">
        <v>40</v>
      </c>
      <c r="P1911" s="33" t="s">
        <v>202</v>
      </c>
      <c r="Q1911" s="168" t="s">
        <v>4918</v>
      </c>
      <c r="R1911" s="169"/>
      <c r="S1911" s="39"/>
      <c r="T1911" s="119" t="s">
        <v>4921</v>
      </c>
      <c r="U1911" s="258"/>
      <c r="V1911" s="262"/>
      <c r="W1911" s="258">
        <f>IFERROR(U1911/V1911,0)</f>
        <v>0</v>
      </c>
      <c r="X1911" s="45"/>
      <c r="Y1911" s="43"/>
      <c r="Z1911" s="43"/>
      <c r="AA1911" s="43"/>
      <c r="AB1911" s="43"/>
      <c r="AC1911" s="43"/>
    </row>
    <row r="1912" spans="1:29" ht="12.9" customHeight="1">
      <c r="A1912" s="272">
        <v>45901</v>
      </c>
      <c r="B1912" s="111" t="s">
        <v>32</v>
      </c>
      <c r="C1912" s="111" t="s">
        <v>4941</v>
      </c>
      <c r="D1912" s="111" t="s">
        <v>4916</v>
      </c>
      <c r="E1912" s="151"/>
      <c r="F1912" s="111"/>
      <c r="G1912" s="111"/>
      <c r="H1912" s="111">
        <v>2</v>
      </c>
      <c r="I1912" s="111">
        <v>2</v>
      </c>
      <c r="J1912" s="118"/>
      <c r="K1912" s="33"/>
      <c r="L1912" s="44">
        <f>SUM(E1912:F1912)</f>
        <v>0</v>
      </c>
      <c r="M1912" s="33" t="str">
        <f>A1912&amp;$O$1</f>
        <v>45901Container q'ty</v>
      </c>
      <c r="N1912" s="33" t="str">
        <f>A1912&amp;P1912</f>
        <v xml:space="preserve">45901Pallet </v>
      </c>
      <c r="O1912" s="39"/>
      <c r="P1912" s="33" t="s">
        <v>202</v>
      </c>
      <c r="Q1912" s="168" t="s">
        <v>4919</v>
      </c>
      <c r="R1912" s="169"/>
      <c r="S1912" s="39"/>
      <c r="T1912" s="119" t="s">
        <v>4921</v>
      </c>
      <c r="U1912" s="258"/>
      <c r="V1912" s="262"/>
      <c r="W1912" s="258">
        <f>IFERROR(U1912/V1912,0)</f>
        <v>0</v>
      </c>
      <c r="X1912" s="45"/>
      <c r="Y1912" s="43"/>
      <c r="Z1912" s="43"/>
      <c r="AA1912" s="43"/>
      <c r="AB1912" s="43"/>
      <c r="AC1912" s="43"/>
    </row>
    <row r="1913" spans="1:29" ht="12.9" customHeight="1">
      <c r="A1913" s="272">
        <v>45901</v>
      </c>
      <c r="B1913" s="111" t="s">
        <v>32</v>
      </c>
      <c r="C1913" s="111" t="s">
        <v>4941</v>
      </c>
      <c r="D1913" s="111" t="s">
        <v>4917</v>
      </c>
      <c r="E1913" s="151"/>
      <c r="F1913" s="111"/>
      <c r="G1913" s="111"/>
      <c r="H1913" s="111">
        <v>10</v>
      </c>
      <c r="I1913" s="111">
        <v>10</v>
      </c>
      <c r="J1913" s="118"/>
      <c r="K1913" s="33"/>
      <c r="L1913" s="44">
        <f>SUM(E1913:F1913)</f>
        <v>0</v>
      </c>
      <c r="M1913" s="33" t="str">
        <f>A1913&amp;$O$1</f>
        <v>45901Container q'ty</v>
      </c>
      <c r="N1913" s="33" t="str">
        <f>A1913&amp;P1913</f>
        <v xml:space="preserve">45901Pallet </v>
      </c>
      <c r="O1913" s="39"/>
      <c r="P1913" s="33" t="s">
        <v>202</v>
      </c>
      <c r="Q1913" s="168" t="s">
        <v>4920</v>
      </c>
      <c r="R1913" s="169"/>
      <c r="S1913" s="39"/>
      <c r="T1913" s="119" t="s">
        <v>4921</v>
      </c>
      <c r="U1913" s="258"/>
      <c r="V1913" s="262"/>
      <c r="W1913" s="258">
        <f>IFERROR(U1913/V1913,0)</f>
        <v>0</v>
      </c>
      <c r="X1913" s="45"/>
      <c r="Y1913" s="43"/>
      <c r="Z1913" s="43"/>
      <c r="AA1913" s="43"/>
      <c r="AB1913" s="43"/>
      <c r="AC1913" s="43"/>
    </row>
    <row r="1914" spans="1:29" ht="12.9" customHeight="1">
      <c r="A1914" s="272">
        <v>45901</v>
      </c>
      <c r="B1914" s="111" t="s">
        <v>32</v>
      </c>
      <c r="C1914" s="111" t="s">
        <v>4937</v>
      </c>
      <c r="D1914" s="111" t="s">
        <v>5023</v>
      </c>
      <c r="E1914" s="111"/>
      <c r="F1914" s="111">
        <v>1</v>
      </c>
      <c r="G1914" s="111"/>
      <c r="H1914" s="111">
        <v>1</v>
      </c>
      <c r="I1914" s="111">
        <v>1</v>
      </c>
      <c r="J1914" s="118"/>
      <c r="K1914" s="33"/>
      <c r="L1914" s="44">
        <f t="shared" si="572"/>
        <v>1</v>
      </c>
      <c r="M1914" s="33" t="str">
        <f t="shared" si="573"/>
        <v>45901Container q'ty</v>
      </c>
      <c r="N1914" s="33" t="str">
        <f t="shared" si="574"/>
        <v xml:space="preserve">45901Pallet </v>
      </c>
      <c r="O1914" s="39">
        <v>20</v>
      </c>
      <c r="P1914" s="33" t="s">
        <v>202</v>
      </c>
      <c r="Q1914" s="168" t="s">
        <v>4910</v>
      </c>
      <c r="R1914" s="169"/>
      <c r="S1914" s="39"/>
      <c r="T1914" s="119" t="s">
        <v>4936</v>
      </c>
      <c r="U1914" s="258"/>
      <c r="V1914" s="262"/>
      <c r="W1914" s="258">
        <f t="shared" si="575"/>
        <v>0</v>
      </c>
      <c r="X1914" s="45"/>
      <c r="Y1914" s="43"/>
      <c r="Z1914" s="43"/>
      <c r="AA1914" s="43"/>
      <c r="AB1914" s="43"/>
      <c r="AC1914" s="43"/>
    </row>
    <row r="1915" spans="1:29" ht="12.9" customHeight="1">
      <c r="A1915" s="272">
        <v>45901</v>
      </c>
      <c r="B1915" s="111" t="s">
        <v>32</v>
      </c>
      <c r="C1915" s="111" t="s">
        <v>4937</v>
      </c>
      <c r="D1915" s="111" t="s">
        <v>4908</v>
      </c>
      <c r="E1915" s="111"/>
      <c r="F1915" s="151"/>
      <c r="G1915" s="111"/>
      <c r="H1915" s="111">
        <v>11</v>
      </c>
      <c r="I1915" s="111">
        <v>11</v>
      </c>
      <c r="J1915" s="118"/>
      <c r="K1915" s="33"/>
      <c r="L1915" s="44">
        <f t="shared" si="572"/>
        <v>0</v>
      </c>
      <c r="M1915" s="33" t="str">
        <f t="shared" si="573"/>
        <v>45901Container q'ty</v>
      </c>
      <c r="N1915" s="33" t="str">
        <f t="shared" si="574"/>
        <v xml:space="preserve">45901Pallet </v>
      </c>
      <c r="O1915" s="39"/>
      <c r="P1915" s="33" t="s">
        <v>202</v>
      </c>
      <c r="Q1915" s="168" t="s">
        <v>4911</v>
      </c>
      <c r="R1915" s="169"/>
      <c r="S1915" s="39"/>
      <c r="T1915" s="119" t="s">
        <v>4914</v>
      </c>
      <c r="U1915" s="258"/>
      <c r="V1915" s="262"/>
      <c r="W1915" s="258">
        <f t="shared" si="575"/>
        <v>0</v>
      </c>
      <c r="X1915" s="45"/>
      <c r="Y1915" s="43"/>
      <c r="Z1915" s="43"/>
      <c r="AA1915" s="43"/>
      <c r="AB1915" s="43"/>
      <c r="AC1915" s="43"/>
    </row>
    <row r="1916" spans="1:29" ht="12.9" customHeight="1">
      <c r="A1916" s="272">
        <v>45901</v>
      </c>
      <c r="B1916" s="111" t="s">
        <v>32</v>
      </c>
      <c r="C1916" s="111" t="s">
        <v>4939</v>
      </c>
      <c r="D1916" s="111" t="s">
        <v>4909</v>
      </c>
      <c r="E1916" s="111"/>
      <c r="F1916" s="111">
        <v>1</v>
      </c>
      <c r="G1916" s="111"/>
      <c r="H1916" s="111">
        <v>5</v>
      </c>
      <c r="I1916" s="111">
        <v>5</v>
      </c>
      <c r="J1916" s="118"/>
      <c r="K1916" s="33"/>
      <c r="L1916" s="44">
        <f t="shared" si="572"/>
        <v>1</v>
      </c>
      <c r="M1916" s="33" t="str">
        <f t="shared" si="573"/>
        <v>45901Container q'ty</v>
      </c>
      <c r="N1916" s="33" t="str">
        <f t="shared" si="574"/>
        <v xml:space="preserve">45901Pallet </v>
      </c>
      <c r="O1916" s="39">
        <v>20</v>
      </c>
      <c r="P1916" s="33" t="s">
        <v>202</v>
      </c>
      <c r="Q1916" s="168" t="s">
        <v>4912</v>
      </c>
      <c r="R1916" s="169"/>
      <c r="S1916" s="39"/>
      <c r="T1916" s="119" t="s">
        <v>4938</v>
      </c>
      <c r="U1916" s="258"/>
      <c r="V1916" s="262"/>
      <c r="W1916" s="258">
        <f t="shared" si="575"/>
        <v>0</v>
      </c>
      <c r="X1916" s="45"/>
      <c r="Y1916" s="43"/>
      <c r="Z1916" s="43"/>
      <c r="AA1916" s="43"/>
      <c r="AB1916" s="43"/>
      <c r="AC1916" s="43"/>
    </row>
    <row r="1917" spans="1:29" ht="12.9" customHeight="1">
      <c r="A1917" s="272">
        <v>45901</v>
      </c>
      <c r="B1917" s="111" t="s">
        <v>32</v>
      </c>
      <c r="C1917" s="111" t="s">
        <v>4939</v>
      </c>
      <c r="D1917" s="111" t="s">
        <v>4909</v>
      </c>
      <c r="E1917" s="111"/>
      <c r="F1917" s="151"/>
      <c r="G1917" s="111"/>
      <c r="H1917" s="111">
        <v>5</v>
      </c>
      <c r="I1917" s="111">
        <v>5</v>
      </c>
      <c r="J1917" s="118"/>
      <c r="K1917" s="33"/>
      <c r="L1917" s="44">
        <f t="shared" si="572"/>
        <v>0</v>
      </c>
      <c r="M1917" s="33" t="str">
        <f t="shared" si="573"/>
        <v>45901Container q'ty</v>
      </c>
      <c r="N1917" s="33" t="str">
        <f t="shared" si="574"/>
        <v xml:space="preserve">45901Pallet </v>
      </c>
      <c r="O1917" s="39"/>
      <c r="P1917" s="33" t="s">
        <v>202</v>
      </c>
      <c r="Q1917" s="168" t="s">
        <v>4913</v>
      </c>
      <c r="R1917" s="169"/>
      <c r="S1917" s="39"/>
      <c r="T1917" s="119" t="s">
        <v>4915</v>
      </c>
      <c r="U1917" s="258"/>
      <c r="V1917" s="262"/>
      <c r="W1917" s="258">
        <f t="shared" si="575"/>
        <v>0</v>
      </c>
      <c r="X1917" s="45"/>
      <c r="Y1917" s="43"/>
      <c r="Z1917" s="43"/>
      <c r="AA1917" s="43"/>
      <c r="AB1917" s="43"/>
      <c r="AC1917" s="43"/>
    </row>
    <row r="1918" spans="1:29" ht="12.9" customHeight="1">
      <c r="A1918" s="272">
        <v>45901</v>
      </c>
      <c r="B1918" s="111" t="s">
        <v>32</v>
      </c>
      <c r="C1918" s="111" t="s">
        <v>4940</v>
      </c>
      <c r="D1918" s="111" t="s">
        <v>4809</v>
      </c>
      <c r="E1918" s="111"/>
      <c r="F1918" s="111">
        <v>1</v>
      </c>
      <c r="G1918" s="111"/>
      <c r="H1918" s="111">
        <v>10</v>
      </c>
      <c r="I1918" s="111">
        <v>10</v>
      </c>
      <c r="J1918" s="118"/>
      <c r="K1918" s="33"/>
      <c r="L1918" s="44">
        <f>SUM(E1918:F1918)</f>
        <v>1</v>
      </c>
      <c r="M1918" s="33" t="str">
        <f>A1918&amp;$O$1</f>
        <v>45901Container q'ty</v>
      </c>
      <c r="N1918" s="33" t="str">
        <f>A1918&amp;P1918</f>
        <v xml:space="preserve">45901Pallet </v>
      </c>
      <c r="O1918" s="39">
        <v>20</v>
      </c>
      <c r="P1918" s="33" t="s">
        <v>202</v>
      </c>
      <c r="Q1918" s="168" t="s">
        <v>4814</v>
      </c>
      <c r="R1918" s="169"/>
      <c r="S1918" s="39"/>
      <c r="T1918" s="119" t="s">
        <v>4851</v>
      </c>
      <c r="U1918" s="258"/>
      <c r="V1918" s="262"/>
      <c r="W1918" s="258">
        <f>IFERROR(U1918/V1918,0)</f>
        <v>0</v>
      </c>
      <c r="X1918" s="45"/>
      <c r="Y1918" s="43"/>
      <c r="Z1918" s="43"/>
      <c r="AA1918" s="43"/>
      <c r="AB1918" s="43"/>
      <c r="AC1918" s="43"/>
    </row>
    <row r="1919" spans="1:29" ht="12.9" customHeight="1">
      <c r="A1919" s="272">
        <v>45901</v>
      </c>
      <c r="B1919" s="111" t="s">
        <v>151</v>
      </c>
      <c r="C1919" s="111" t="s">
        <v>4976</v>
      </c>
      <c r="D1919" s="111" t="s">
        <v>4977</v>
      </c>
      <c r="E1919" s="111"/>
      <c r="F1919" s="111">
        <v>1</v>
      </c>
      <c r="G1919" s="111"/>
      <c r="H1919" s="111">
        <v>10</v>
      </c>
      <c r="I1919" s="116">
        <v>750</v>
      </c>
      <c r="J1919" s="118"/>
      <c r="K1919" s="33"/>
      <c r="L1919" s="44">
        <f>SUM(E1919:F1919)</f>
        <v>1</v>
      </c>
      <c r="M1919" s="33" t="str">
        <f>A1919&amp;$O$1</f>
        <v>45901Container q'ty</v>
      </c>
      <c r="N1919" s="33" t="str">
        <f>A1919&amp;P1919</f>
        <v xml:space="preserve">45901Pallet </v>
      </c>
      <c r="O1919" s="39">
        <v>20</v>
      </c>
      <c r="P1919" s="33" t="s">
        <v>202</v>
      </c>
      <c r="Q1919" s="168" t="s">
        <v>1311</v>
      </c>
      <c r="R1919" s="169"/>
      <c r="S1919" s="39"/>
      <c r="T1919" s="119" t="s">
        <v>4766</v>
      </c>
      <c r="U1919" s="258"/>
      <c r="V1919" s="262"/>
      <c r="W1919" s="258">
        <f>IFERROR(U1919/V1919,0)</f>
        <v>0</v>
      </c>
      <c r="X1919" s="45" t="s">
        <v>4978</v>
      </c>
      <c r="Y1919" s="43"/>
      <c r="Z1919" s="43"/>
      <c r="AA1919" s="43"/>
      <c r="AB1919" s="43"/>
      <c r="AC1919" s="43"/>
    </row>
    <row r="1920" spans="1:29" ht="12.9" customHeight="1">
      <c r="A1920" s="272">
        <v>45901</v>
      </c>
      <c r="B1920" s="111" t="s">
        <v>242</v>
      </c>
      <c r="C1920" s="111" t="s">
        <v>402</v>
      </c>
      <c r="D1920" s="111"/>
      <c r="E1920" s="111"/>
      <c r="F1920" s="111"/>
      <c r="G1920" s="111">
        <v>1</v>
      </c>
      <c r="H1920" s="111">
        <v>5</v>
      </c>
      <c r="I1920" s="184"/>
      <c r="J1920" s="118">
        <v>5</v>
      </c>
      <c r="K1920" s="33"/>
      <c r="L1920" s="44">
        <f>SUM(E1920:F1920)</f>
        <v>0</v>
      </c>
      <c r="M1920" s="33" t="str">
        <f t="shared" si="573"/>
        <v>45901Container q'ty</v>
      </c>
      <c r="N1920" s="33" t="str">
        <f t="shared" si="574"/>
        <v xml:space="preserve">45901Pallet </v>
      </c>
      <c r="O1920" s="39">
        <v>5</v>
      </c>
      <c r="P1920" s="33" t="s">
        <v>202</v>
      </c>
      <c r="Q1920" s="168" t="s">
        <v>4972</v>
      </c>
      <c r="R1920" s="169"/>
      <c r="S1920" s="39"/>
      <c r="T1920" s="119" t="s">
        <v>4973</v>
      </c>
      <c r="U1920" s="258"/>
      <c r="V1920" s="262"/>
      <c r="W1920" s="258">
        <f t="shared" si="575"/>
        <v>0</v>
      </c>
      <c r="X1920" s="45" t="s">
        <v>4974</v>
      </c>
      <c r="Y1920" s="43"/>
      <c r="Z1920" s="43"/>
      <c r="AA1920" s="43"/>
      <c r="AB1920" s="43"/>
      <c r="AC1920" s="43"/>
    </row>
    <row r="1921" spans="1:29" ht="12.9" customHeight="1">
      <c r="A1921" s="272">
        <v>45901</v>
      </c>
      <c r="B1921" s="111" t="s">
        <v>242</v>
      </c>
      <c r="C1921" s="111" t="s">
        <v>402</v>
      </c>
      <c r="D1921" s="111"/>
      <c r="E1921" s="111"/>
      <c r="F1921" s="111"/>
      <c r="G1921" s="151"/>
      <c r="H1921" s="111">
        <v>2</v>
      </c>
      <c r="I1921" s="184"/>
      <c r="J1921" s="118">
        <v>2</v>
      </c>
      <c r="K1921" s="33"/>
      <c r="L1921" s="44">
        <f>SUM(E1921:F1921)</f>
        <v>0</v>
      </c>
      <c r="M1921" s="33" t="str">
        <f>A1921&amp;$O$1</f>
        <v>45901Container q'ty</v>
      </c>
      <c r="N1921" s="33" t="str">
        <f>A1921&amp;P1921</f>
        <v xml:space="preserve">45901Pallet </v>
      </c>
      <c r="O1921" s="39">
        <v>5</v>
      </c>
      <c r="P1921" s="33" t="s">
        <v>202</v>
      </c>
      <c r="Q1921" s="168" t="s">
        <v>731</v>
      </c>
      <c r="R1921" s="169"/>
      <c r="S1921" s="39"/>
      <c r="T1921" s="119" t="s">
        <v>4973</v>
      </c>
      <c r="U1921" s="258"/>
      <c r="V1921" s="262"/>
      <c r="W1921" s="258">
        <f>IFERROR(U1921/V1921,0)</f>
        <v>0</v>
      </c>
      <c r="X1921" s="45" t="s">
        <v>4974</v>
      </c>
      <c r="Y1921" s="43"/>
      <c r="Z1921" s="43"/>
      <c r="AA1921" s="43"/>
      <c r="AB1921" s="43"/>
      <c r="AC1921" s="43"/>
    </row>
    <row r="1922" spans="1:29" ht="12.9" customHeight="1">
      <c r="A1922" s="272">
        <v>45902</v>
      </c>
      <c r="B1922" s="111" t="s">
        <v>151</v>
      </c>
      <c r="C1922" s="111" t="s">
        <v>4943</v>
      </c>
      <c r="D1922" s="111" t="s">
        <v>4953</v>
      </c>
      <c r="E1922" s="111"/>
      <c r="F1922" s="111">
        <v>1</v>
      </c>
      <c r="G1922" s="111"/>
      <c r="H1922" s="111">
        <v>20</v>
      </c>
      <c r="I1922" s="116">
        <v>20</v>
      </c>
      <c r="J1922" s="118"/>
      <c r="K1922" s="33"/>
      <c r="L1922" s="44">
        <f t="shared" ref="L1922:L1928" si="584">SUM(E1922:F1922)</f>
        <v>1</v>
      </c>
      <c r="M1922" s="33" t="str">
        <f t="shared" ref="M1922:M1928" si="585">A1922&amp;$O$1</f>
        <v>45902Container q'ty</v>
      </c>
      <c r="N1922" s="33" t="str">
        <f t="shared" ref="N1922:N1928" si="586">A1922&amp;P1922</f>
        <v xml:space="preserve">45902Pallet </v>
      </c>
      <c r="O1922" s="39">
        <v>20</v>
      </c>
      <c r="P1922" s="33" t="s">
        <v>202</v>
      </c>
      <c r="Q1922" s="168" t="s">
        <v>786</v>
      </c>
      <c r="R1922" s="169"/>
      <c r="S1922" s="39"/>
      <c r="T1922" s="119" t="s">
        <v>4857</v>
      </c>
      <c r="U1922" s="258"/>
      <c r="V1922" s="262"/>
      <c r="W1922" s="258">
        <f t="shared" ref="W1922:W1928" si="587">IFERROR(U1922/V1922,0)</f>
        <v>0</v>
      </c>
      <c r="X1922" s="45" t="s">
        <v>4858</v>
      </c>
      <c r="Y1922" s="43"/>
      <c r="Z1922" s="43"/>
      <c r="AA1922" s="43"/>
      <c r="AB1922" s="43"/>
      <c r="AC1922" s="43"/>
    </row>
    <row r="1923" spans="1:29" ht="12.9" customHeight="1">
      <c r="A1923" s="272">
        <v>45902</v>
      </c>
      <c r="B1923" s="111" t="s">
        <v>151</v>
      </c>
      <c r="C1923" s="111" t="s">
        <v>4944</v>
      </c>
      <c r="D1923" s="111" t="s">
        <v>4954</v>
      </c>
      <c r="E1923" s="111"/>
      <c r="F1923" s="111">
        <v>1</v>
      </c>
      <c r="G1923" s="111"/>
      <c r="H1923" s="111">
        <v>20</v>
      </c>
      <c r="I1923" s="116">
        <v>20</v>
      </c>
      <c r="J1923" s="118"/>
      <c r="K1923" s="33"/>
      <c r="L1923" s="44">
        <f t="shared" si="584"/>
        <v>1</v>
      </c>
      <c r="M1923" s="33" t="str">
        <f t="shared" si="585"/>
        <v>45902Container q'ty</v>
      </c>
      <c r="N1923" s="33" t="str">
        <f t="shared" si="586"/>
        <v xml:space="preserve">45902Pallet </v>
      </c>
      <c r="O1923" s="39">
        <v>20</v>
      </c>
      <c r="P1923" s="33" t="s">
        <v>202</v>
      </c>
      <c r="Q1923" s="168" t="s">
        <v>786</v>
      </c>
      <c r="R1923" s="169"/>
      <c r="S1923" s="39"/>
      <c r="T1923" s="119" t="s">
        <v>4857</v>
      </c>
      <c r="U1923" s="258"/>
      <c r="V1923" s="262"/>
      <c r="W1923" s="258">
        <f t="shared" si="587"/>
        <v>0</v>
      </c>
      <c r="X1923" s="45" t="s">
        <v>4859</v>
      </c>
      <c r="Y1923" s="43"/>
      <c r="Z1923" s="43"/>
      <c r="AA1923" s="43"/>
      <c r="AB1923" s="43"/>
      <c r="AC1923" s="43"/>
    </row>
    <row r="1924" spans="1:29" ht="12.9" customHeight="1">
      <c r="A1924" s="272">
        <v>45902</v>
      </c>
      <c r="B1924" s="111" t="s">
        <v>151</v>
      </c>
      <c r="C1924" s="111" t="s">
        <v>4945</v>
      </c>
      <c r="D1924" s="111" t="s">
        <v>4955</v>
      </c>
      <c r="E1924" s="111"/>
      <c r="F1924" s="111">
        <v>1</v>
      </c>
      <c r="G1924" s="111"/>
      <c r="H1924" s="111">
        <v>20</v>
      </c>
      <c r="I1924" s="116">
        <v>20</v>
      </c>
      <c r="J1924" s="118"/>
      <c r="K1924" s="33"/>
      <c r="L1924" s="44">
        <f t="shared" si="584"/>
        <v>1</v>
      </c>
      <c r="M1924" s="33" t="str">
        <f t="shared" si="585"/>
        <v>45902Container q'ty</v>
      </c>
      <c r="N1924" s="33" t="str">
        <f t="shared" si="586"/>
        <v xml:space="preserve">45902Pallet </v>
      </c>
      <c r="O1924" s="39">
        <v>20</v>
      </c>
      <c r="P1924" s="33" t="s">
        <v>202</v>
      </c>
      <c r="Q1924" s="168" t="s">
        <v>786</v>
      </c>
      <c r="R1924" s="169"/>
      <c r="S1924" s="39"/>
      <c r="T1924" s="119" t="s">
        <v>4857</v>
      </c>
      <c r="U1924" s="258"/>
      <c r="V1924" s="262"/>
      <c r="W1924" s="258">
        <f t="shared" si="587"/>
        <v>0</v>
      </c>
      <c r="X1924" s="45" t="s">
        <v>4860</v>
      </c>
      <c r="Y1924" s="43"/>
      <c r="Z1924" s="43"/>
      <c r="AA1924" s="43"/>
      <c r="AB1924" s="43"/>
      <c r="AC1924" s="43"/>
    </row>
    <row r="1925" spans="1:29" ht="12.9" customHeight="1">
      <c r="A1925" s="272">
        <v>45902</v>
      </c>
      <c r="B1925" s="111" t="s">
        <v>151</v>
      </c>
      <c r="C1925" s="111" t="s">
        <v>4946</v>
      </c>
      <c r="D1925" s="111" t="s">
        <v>4956</v>
      </c>
      <c r="E1925" s="111"/>
      <c r="F1925" s="111">
        <v>1</v>
      </c>
      <c r="G1925" s="111"/>
      <c r="H1925" s="111">
        <v>20</v>
      </c>
      <c r="I1925" s="116">
        <v>20</v>
      </c>
      <c r="J1925" s="118"/>
      <c r="K1925" s="33"/>
      <c r="L1925" s="44">
        <f t="shared" si="584"/>
        <v>1</v>
      </c>
      <c r="M1925" s="33" t="str">
        <f t="shared" si="585"/>
        <v>45902Container q'ty</v>
      </c>
      <c r="N1925" s="33" t="str">
        <f t="shared" si="586"/>
        <v xml:space="preserve">45902Pallet </v>
      </c>
      <c r="O1925" s="39">
        <v>20</v>
      </c>
      <c r="P1925" s="33" t="s">
        <v>202</v>
      </c>
      <c r="Q1925" s="168" t="s">
        <v>786</v>
      </c>
      <c r="R1925" s="169"/>
      <c r="S1925" s="39"/>
      <c r="T1925" s="119" t="s">
        <v>4857</v>
      </c>
      <c r="U1925" s="258"/>
      <c r="V1925" s="262"/>
      <c r="W1925" s="258">
        <f t="shared" si="587"/>
        <v>0</v>
      </c>
      <c r="X1925" s="45"/>
      <c r="Y1925" s="43"/>
      <c r="Z1925" s="43"/>
      <c r="AA1925" s="43"/>
      <c r="AB1925" s="43"/>
      <c r="AC1925" s="43"/>
    </row>
    <row r="1926" spans="1:29" ht="12.9" customHeight="1">
      <c r="A1926" s="272">
        <v>45902</v>
      </c>
      <c r="B1926" s="111" t="s">
        <v>151</v>
      </c>
      <c r="C1926" s="111" t="s">
        <v>4947</v>
      </c>
      <c r="D1926" s="111" t="s">
        <v>4957</v>
      </c>
      <c r="E1926" s="111"/>
      <c r="F1926" s="111">
        <v>1</v>
      </c>
      <c r="G1926" s="111"/>
      <c r="H1926" s="111">
        <v>20</v>
      </c>
      <c r="I1926" s="116">
        <v>20</v>
      </c>
      <c r="J1926" s="118"/>
      <c r="K1926" s="33"/>
      <c r="L1926" s="44">
        <f t="shared" si="584"/>
        <v>1</v>
      </c>
      <c r="M1926" s="33" t="str">
        <f t="shared" si="585"/>
        <v>45902Container q'ty</v>
      </c>
      <c r="N1926" s="33" t="str">
        <f t="shared" si="586"/>
        <v xml:space="preserve">45902Pallet </v>
      </c>
      <c r="O1926" s="39">
        <v>20</v>
      </c>
      <c r="P1926" s="33" t="s">
        <v>202</v>
      </c>
      <c r="Q1926" s="168" t="s">
        <v>786</v>
      </c>
      <c r="R1926" s="169"/>
      <c r="S1926" s="39"/>
      <c r="T1926" s="119" t="s">
        <v>4857</v>
      </c>
      <c r="U1926" s="258"/>
      <c r="V1926" s="262"/>
      <c r="W1926" s="258">
        <f t="shared" si="587"/>
        <v>0</v>
      </c>
      <c r="X1926" s="45"/>
      <c r="Y1926" s="43"/>
      <c r="Z1926" s="43"/>
      <c r="AA1926" s="43"/>
      <c r="AB1926" s="43"/>
      <c r="AC1926" s="43"/>
    </row>
    <row r="1927" spans="1:29" ht="12.9" customHeight="1">
      <c r="A1927" s="272">
        <v>45902</v>
      </c>
      <c r="B1927" s="111" t="s">
        <v>3501</v>
      </c>
      <c r="C1927" s="111" t="s">
        <v>4906</v>
      </c>
      <c r="D1927" s="111" t="s">
        <v>4907</v>
      </c>
      <c r="E1927" s="111"/>
      <c r="F1927" s="111">
        <v>1</v>
      </c>
      <c r="G1927" s="111"/>
      <c r="H1927" s="111">
        <v>20</v>
      </c>
      <c r="I1927" s="116"/>
      <c r="J1927" s="118">
        <v>20</v>
      </c>
      <c r="K1927" s="33"/>
      <c r="L1927" s="44">
        <f>SUM(E1927:F1927)</f>
        <v>1</v>
      </c>
      <c r="M1927" s="33" t="str">
        <f>A1927&amp;$O$1</f>
        <v>45902Container q'ty</v>
      </c>
      <c r="N1927" s="33" t="str">
        <f>A1927&amp;P1927</f>
        <v xml:space="preserve">45902Pallet </v>
      </c>
      <c r="O1927" s="39">
        <v>20</v>
      </c>
      <c r="P1927" s="33" t="s">
        <v>202</v>
      </c>
      <c r="Q1927" s="168" t="s">
        <v>1848</v>
      </c>
      <c r="R1927" s="169"/>
      <c r="S1927" s="39"/>
      <c r="T1927" s="119" t="s">
        <v>4905</v>
      </c>
      <c r="U1927" s="258"/>
      <c r="V1927" s="262"/>
      <c r="W1927" s="258">
        <f>IFERROR(U1927/V1927,0)</f>
        <v>0</v>
      </c>
      <c r="X1927" s="45" t="s">
        <v>1524</v>
      </c>
      <c r="Y1927" s="43"/>
      <c r="Z1927" s="43"/>
      <c r="AA1927" s="43"/>
      <c r="AB1927" s="43"/>
      <c r="AC1927" s="43"/>
    </row>
    <row r="1928" spans="1:29" ht="12.9" customHeight="1">
      <c r="A1928" s="272">
        <v>45902</v>
      </c>
      <c r="B1928" s="111" t="s">
        <v>5000</v>
      </c>
      <c r="C1928" s="111" t="s">
        <v>4995</v>
      </c>
      <c r="D1928" s="111"/>
      <c r="E1928" s="111"/>
      <c r="F1928" s="111"/>
      <c r="G1928" s="111">
        <v>1</v>
      </c>
      <c r="H1928" s="111">
        <v>2</v>
      </c>
      <c r="I1928" s="116">
        <v>2</v>
      </c>
      <c r="J1928" s="118"/>
      <c r="K1928" s="33"/>
      <c r="L1928" s="44">
        <f t="shared" si="584"/>
        <v>0</v>
      </c>
      <c r="M1928" s="33" t="str">
        <f t="shared" si="585"/>
        <v>45902Container q'ty</v>
      </c>
      <c r="N1928" s="33" t="str">
        <f t="shared" si="586"/>
        <v xml:space="preserve">45902Pallet </v>
      </c>
      <c r="O1928" s="39">
        <v>5</v>
      </c>
      <c r="P1928" s="33" t="s">
        <v>202</v>
      </c>
      <c r="Q1928" s="168" t="s">
        <v>4996</v>
      </c>
      <c r="R1928" s="169"/>
      <c r="S1928" s="39"/>
      <c r="T1928" s="119" t="s">
        <v>4997</v>
      </c>
      <c r="U1928" s="258"/>
      <c r="V1928" s="262"/>
      <c r="W1928" s="258">
        <f t="shared" si="587"/>
        <v>0</v>
      </c>
      <c r="X1928" s="45" t="s">
        <v>4999</v>
      </c>
      <c r="Y1928" s="43" t="s">
        <v>5002</v>
      </c>
      <c r="Z1928" s="43"/>
      <c r="AA1928" s="43"/>
      <c r="AB1928" s="43"/>
      <c r="AC1928" s="43"/>
    </row>
    <row r="1929" spans="1:29" ht="12.9" customHeight="1">
      <c r="A1929" s="272">
        <v>45903</v>
      </c>
      <c r="B1929" s="111" t="s">
        <v>151</v>
      </c>
      <c r="C1929" s="111" t="s">
        <v>4948</v>
      </c>
      <c r="D1929" s="111" t="s">
        <v>4958</v>
      </c>
      <c r="E1929" s="111"/>
      <c r="F1929" s="111">
        <v>1</v>
      </c>
      <c r="G1929" s="111"/>
      <c r="H1929" s="111">
        <v>20</v>
      </c>
      <c r="I1929" s="116">
        <v>20</v>
      </c>
      <c r="J1929" s="118"/>
      <c r="K1929" s="33"/>
      <c r="L1929" s="44">
        <f t="shared" ref="L1929:L1934" si="588">SUM(E1929:F1929)</f>
        <v>1</v>
      </c>
      <c r="M1929" s="33" t="str">
        <f t="shared" ref="M1929:M1934" si="589">A1929&amp;$O$1</f>
        <v>45903Container q'ty</v>
      </c>
      <c r="N1929" s="33" t="str">
        <f t="shared" ref="N1929:N1934" si="590">A1929&amp;P1929</f>
        <v xml:space="preserve">45903Pallet </v>
      </c>
      <c r="O1929" s="39">
        <v>20</v>
      </c>
      <c r="P1929" s="33" t="s">
        <v>202</v>
      </c>
      <c r="Q1929" s="168" t="s">
        <v>786</v>
      </c>
      <c r="R1929" s="169"/>
      <c r="S1929" s="39"/>
      <c r="T1929" s="119" t="s">
        <v>4857</v>
      </c>
      <c r="U1929" s="258"/>
      <c r="V1929" s="262"/>
      <c r="W1929" s="258">
        <f t="shared" ref="W1929:W1934" si="591">IFERROR(U1929/V1929,0)</f>
        <v>0</v>
      </c>
      <c r="X1929" s="45"/>
      <c r="Y1929" s="43"/>
      <c r="Z1929" s="43"/>
      <c r="AA1929" s="43"/>
      <c r="AB1929" s="43"/>
      <c r="AC1929" s="43"/>
    </row>
    <row r="1930" spans="1:29" ht="12.9" customHeight="1">
      <c r="A1930" s="272">
        <v>45903</v>
      </c>
      <c r="B1930" s="111" t="s">
        <v>151</v>
      </c>
      <c r="C1930" s="111" t="s">
        <v>4949</v>
      </c>
      <c r="D1930" s="111" t="s">
        <v>4959</v>
      </c>
      <c r="E1930" s="111"/>
      <c r="F1930" s="111">
        <v>1</v>
      </c>
      <c r="G1930" s="111"/>
      <c r="H1930" s="111">
        <v>20</v>
      </c>
      <c r="I1930" s="116">
        <v>20</v>
      </c>
      <c r="J1930" s="118"/>
      <c r="K1930" s="33"/>
      <c r="L1930" s="44">
        <f t="shared" si="588"/>
        <v>1</v>
      </c>
      <c r="M1930" s="33" t="str">
        <f t="shared" si="589"/>
        <v>45903Container q'ty</v>
      </c>
      <c r="N1930" s="33" t="str">
        <f t="shared" si="590"/>
        <v xml:space="preserve">45903Pallet </v>
      </c>
      <c r="O1930" s="39">
        <v>20</v>
      </c>
      <c r="P1930" s="33" t="s">
        <v>202</v>
      </c>
      <c r="Q1930" s="168" t="s">
        <v>786</v>
      </c>
      <c r="R1930" s="169"/>
      <c r="S1930" s="39"/>
      <c r="T1930" s="119" t="s">
        <v>4857</v>
      </c>
      <c r="U1930" s="258"/>
      <c r="V1930" s="262"/>
      <c r="W1930" s="258">
        <f t="shared" si="591"/>
        <v>0</v>
      </c>
      <c r="X1930" s="45"/>
      <c r="Y1930" s="43"/>
      <c r="Z1930" s="43"/>
      <c r="AA1930" s="43"/>
      <c r="AB1930" s="43"/>
      <c r="AC1930" s="43"/>
    </row>
    <row r="1931" spans="1:29" ht="12.9" customHeight="1">
      <c r="A1931" s="272">
        <v>45903</v>
      </c>
      <c r="B1931" s="111" t="s">
        <v>151</v>
      </c>
      <c r="C1931" s="111" t="s">
        <v>4950</v>
      </c>
      <c r="D1931" s="111" t="s">
        <v>4960</v>
      </c>
      <c r="E1931" s="111"/>
      <c r="F1931" s="111">
        <v>1</v>
      </c>
      <c r="G1931" s="111"/>
      <c r="H1931" s="111">
        <v>20</v>
      </c>
      <c r="I1931" s="116">
        <v>20</v>
      </c>
      <c r="J1931" s="118"/>
      <c r="K1931" s="33"/>
      <c r="L1931" s="44">
        <f t="shared" si="588"/>
        <v>1</v>
      </c>
      <c r="M1931" s="33" t="str">
        <f t="shared" si="589"/>
        <v>45903Container q'ty</v>
      </c>
      <c r="N1931" s="33" t="str">
        <f t="shared" si="590"/>
        <v xml:space="preserve">45903Pallet </v>
      </c>
      <c r="O1931" s="39">
        <v>20</v>
      </c>
      <c r="P1931" s="33" t="s">
        <v>202</v>
      </c>
      <c r="Q1931" s="168" t="s">
        <v>786</v>
      </c>
      <c r="R1931" s="169"/>
      <c r="S1931" s="39"/>
      <c r="T1931" s="119" t="s">
        <v>4857</v>
      </c>
      <c r="U1931" s="258"/>
      <c r="V1931" s="262"/>
      <c r="W1931" s="258">
        <f t="shared" si="591"/>
        <v>0</v>
      </c>
      <c r="X1931" s="45"/>
      <c r="Y1931" s="43"/>
      <c r="Z1931" s="43"/>
      <c r="AA1931" s="43"/>
      <c r="AB1931" s="43"/>
      <c r="AC1931" s="43"/>
    </row>
    <row r="1932" spans="1:29" ht="12.9" customHeight="1">
      <c r="A1932" s="272">
        <v>45903</v>
      </c>
      <c r="B1932" s="111" t="s">
        <v>151</v>
      </c>
      <c r="C1932" s="111" t="s">
        <v>4951</v>
      </c>
      <c r="D1932" s="111" t="s">
        <v>4961</v>
      </c>
      <c r="E1932" s="111"/>
      <c r="F1932" s="111">
        <v>1</v>
      </c>
      <c r="G1932" s="111"/>
      <c r="H1932" s="111">
        <v>20</v>
      </c>
      <c r="I1932" s="116">
        <v>20</v>
      </c>
      <c r="J1932" s="118"/>
      <c r="K1932" s="33"/>
      <c r="L1932" s="44">
        <f t="shared" si="588"/>
        <v>1</v>
      </c>
      <c r="M1932" s="33" t="str">
        <f t="shared" si="589"/>
        <v>45903Container q'ty</v>
      </c>
      <c r="N1932" s="33" t="str">
        <f t="shared" si="590"/>
        <v xml:space="preserve">45903Pallet </v>
      </c>
      <c r="O1932" s="39">
        <v>20</v>
      </c>
      <c r="P1932" s="33" t="s">
        <v>202</v>
      </c>
      <c r="Q1932" s="168" t="s">
        <v>786</v>
      </c>
      <c r="R1932" s="169"/>
      <c r="S1932" s="39"/>
      <c r="T1932" s="119" t="s">
        <v>4857</v>
      </c>
      <c r="U1932" s="258"/>
      <c r="V1932" s="262"/>
      <c r="W1932" s="258">
        <f t="shared" si="591"/>
        <v>0</v>
      </c>
      <c r="X1932" s="45"/>
      <c r="Y1932" s="43"/>
      <c r="Z1932" s="43"/>
      <c r="AA1932" s="43"/>
      <c r="AB1932" s="43"/>
      <c r="AC1932" s="43"/>
    </row>
    <row r="1933" spans="1:29" ht="12.9" customHeight="1">
      <c r="A1933" s="272">
        <v>45903</v>
      </c>
      <c r="B1933" s="111" t="s">
        <v>151</v>
      </c>
      <c r="C1933" s="111" t="s">
        <v>4952</v>
      </c>
      <c r="D1933" s="111" t="s">
        <v>4962</v>
      </c>
      <c r="E1933" s="111"/>
      <c r="F1933" s="111">
        <v>1</v>
      </c>
      <c r="G1933" s="111"/>
      <c r="H1933" s="111">
        <v>20</v>
      </c>
      <c r="I1933" s="116">
        <v>20</v>
      </c>
      <c r="J1933" s="118"/>
      <c r="K1933" s="33"/>
      <c r="L1933" s="44">
        <f t="shared" si="588"/>
        <v>1</v>
      </c>
      <c r="M1933" s="33" t="str">
        <f t="shared" si="589"/>
        <v>45903Container q'ty</v>
      </c>
      <c r="N1933" s="33" t="str">
        <f t="shared" si="590"/>
        <v xml:space="preserve">45903Pallet </v>
      </c>
      <c r="O1933" s="39">
        <v>20</v>
      </c>
      <c r="P1933" s="33" t="s">
        <v>202</v>
      </c>
      <c r="Q1933" s="168" t="s">
        <v>786</v>
      </c>
      <c r="R1933" s="169"/>
      <c r="S1933" s="39"/>
      <c r="T1933" s="119" t="s">
        <v>4857</v>
      </c>
      <c r="U1933" s="258"/>
      <c r="V1933" s="262"/>
      <c r="W1933" s="258">
        <f t="shared" si="591"/>
        <v>0</v>
      </c>
      <c r="X1933" s="45"/>
      <c r="Y1933" s="43"/>
      <c r="Z1933" s="43"/>
      <c r="AA1933" s="43"/>
      <c r="AB1933" s="43"/>
      <c r="AC1933" s="43"/>
    </row>
    <row r="1934" spans="1:29" ht="12.9" customHeight="1">
      <c r="A1934" s="272">
        <v>45903</v>
      </c>
      <c r="B1934" s="111" t="s">
        <v>151</v>
      </c>
      <c r="C1934" s="111" t="s">
        <v>4993</v>
      </c>
      <c r="D1934" s="111" t="s">
        <v>4994</v>
      </c>
      <c r="E1934" s="111"/>
      <c r="F1934" s="111">
        <v>1</v>
      </c>
      <c r="G1934" s="111"/>
      <c r="H1934" s="111">
        <v>10</v>
      </c>
      <c r="I1934" s="116">
        <v>600</v>
      </c>
      <c r="J1934" s="118"/>
      <c r="K1934" s="33"/>
      <c r="L1934" s="44">
        <f t="shared" si="588"/>
        <v>1</v>
      </c>
      <c r="M1934" s="33" t="str">
        <f t="shared" si="589"/>
        <v>45903Container q'ty</v>
      </c>
      <c r="N1934" s="33" t="str">
        <f t="shared" si="590"/>
        <v xml:space="preserve">45903Pallet </v>
      </c>
      <c r="O1934" s="39">
        <v>180</v>
      </c>
      <c r="P1934" s="33" t="s">
        <v>202</v>
      </c>
      <c r="Q1934" s="168" t="s">
        <v>301</v>
      </c>
      <c r="R1934" s="169"/>
      <c r="S1934" s="39"/>
      <c r="T1934" s="119" t="s">
        <v>4855</v>
      </c>
      <c r="U1934" s="258"/>
      <c r="V1934" s="262"/>
      <c r="W1934" s="258">
        <f t="shared" si="591"/>
        <v>0</v>
      </c>
      <c r="X1934" s="45" t="s">
        <v>4856</v>
      </c>
      <c r="Y1934" s="43"/>
      <c r="Z1934" s="43"/>
      <c r="AA1934" s="43"/>
      <c r="AB1934" s="43"/>
      <c r="AC1934" s="43"/>
    </row>
    <row r="1935" spans="1:29" ht="12.9" customHeight="1">
      <c r="A1935" s="272">
        <v>45903</v>
      </c>
      <c r="B1935" s="111" t="s">
        <v>3493</v>
      </c>
      <c r="C1935" s="111" t="s">
        <v>4980</v>
      </c>
      <c r="D1935" s="111" t="s">
        <v>4981</v>
      </c>
      <c r="E1935" s="111">
        <v>1</v>
      </c>
      <c r="F1935" s="111"/>
      <c r="G1935" s="111"/>
      <c r="H1935" s="111">
        <v>18</v>
      </c>
      <c r="I1935" s="116">
        <v>18</v>
      </c>
      <c r="J1935" s="118"/>
      <c r="K1935" s="33"/>
      <c r="L1935" s="44">
        <f t="shared" ref="L1935:L1936" si="592">SUM(E1935:F1935)</f>
        <v>1</v>
      </c>
      <c r="M1935" s="33" t="str">
        <f t="shared" ref="M1935:M1936" si="593">A1935&amp;$O$1</f>
        <v>45903Container q'ty</v>
      </c>
      <c r="N1935" s="33" t="str">
        <f t="shared" ref="N1935:N1936" si="594">A1935&amp;P1935</f>
        <v xml:space="preserve">45903Pallet </v>
      </c>
      <c r="O1935" s="39">
        <v>40</v>
      </c>
      <c r="P1935" s="33" t="s">
        <v>202</v>
      </c>
      <c r="Q1935" s="168" t="s">
        <v>439</v>
      </c>
      <c r="R1935" s="169"/>
      <c r="S1935" s="39"/>
      <c r="T1935" s="119" t="s">
        <v>4979</v>
      </c>
      <c r="U1935" s="258"/>
      <c r="V1935" s="262"/>
      <c r="W1935" s="258">
        <f t="shared" ref="W1935:W1936" si="595">IFERROR(U1935/V1935,0)</f>
        <v>0</v>
      </c>
      <c r="X1935" s="45"/>
      <c r="Y1935" s="43"/>
      <c r="Z1935" s="43"/>
      <c r="AA1935" s="43"/>
      <c r="AB1935" s="43"/>
      <c r="AC1935" s="43"/>
    </row>
    <row r="1936" spans="1:29" ht="12.9" customHeight="1">
      <c r="A1936" s="272">
        <v>45903</v>
      </c>
      <c r="B1936" s="111" t="s">
        <v>3493</v>
      </c>
      <c r="C1936" s="111" t="s">
        <v>4982</v>
      </c>
      <c r="D1936" s="111" t="s">
        <v>4983</v>
      </c>
      <c r="E1936" s="111">
        <v>1</v>
      </c>
      <c r="F1936" s="111"/>
      <c r="G1936" s="111"/>
      <c r="H1936" s="111">
        <v>18</v>
      </c>
      <c r="I1936" s="116">
        <v>18</v>
      </c>
      <c r="J1936" s="118"/>
      <c r="K1936" s="33"/>
      <c r="L1936" s="44">
        <f t="shared" si="592"/>
        <v>1</v>
      </c>
      <c r="M1936" s="33" t="str">
        <f t="shared" si="593"/>
        <v>45903Container q'ty</v>
      </c>
      <c r="N1936" s="33" t="str">
        <f t="shared" si="594"/>
        <v xml:space="preserve">45903Pallet </v>
      </c>
      <c r="O1936" s="39">
        <v>40</v>
      </c>
      <c r="P1936" s="33" t="s">
        <v>202</v>
      </c>
      <c r="Q1936" s="168" t="s">
        <v>439</v>
      </c>
      <c r="R1936" s="169"/>
      <c r="S1936" s="39"/>
      <c r="T1936" s="119" t="s">
        <v>4979</v>
      </c>
      <c r="U1936" s="258"/>
      <c r="V1936" s="262"/>
      <c r="W1936" s="258">
        <f t="shared" si="595"/>
        <v>0</v>
      </c>
      <c r="X1936" s="45"/>
      <c r="Y1936" s="43"/>
      <c r="Z1936" s="43"/>
      <c r="AA1936" s="43"/>
      <c r="AB1936" s="43"/>
      <c r="AC1936" s="43"/>
    </row>
    <row r="1937" spans="1:29" ht="12.9" customHeight="1">
      <c r="A1937" s="272">
        <v>45903</v>
      </c>
      <c r="B1937" s="111" t="s">
        <v>383</v>
      </c>
      <c r="C1937" s="111" t="s">
        <v>5004</v>
      </c>
      <c r="D1937" s="111" t="s">
        <v>5005</v>
      </c>
      <c r="E1937" s="111"/>
      <c r="F1937" s="111">
        <v>1</v>
      </c>
      <c r="G1937" s="111"/>
      <c r="H1937" s="111">
        <v>5</v>
      </c>
      <c r="I1937" s="117">
        <v>500</v>
      </c>
      <c r="J1937" s="118"/>
      <c r="K1937" s="33"/>
      <c r="L1937" s="44">
        <f t="shared" ref="L1937:L1944" si="596">SUM(E1937:F1937)</f>
        <v>1</v>
      </c>
      <c r="M1937" s="33" t="str">
        <f t="shared" ref="M1937:M1944" si="597">A1937&amp;$O$1</f>
        <v>45903Container q'ty</v>
      </c>
      <c r="N1937" s="33" t="str">
        <f t="shared" ref="N1937:N1944" si="598">A1937&amp;P1937</f>
        <v>45903bulk</v>
      </c>
      <c r="O1937" s="39">
        <v>240</v>
      </c>
      <c r="P1937" s="235" t="s">
        <v>201</v>
      </c>
      <c r="Q1937" s="168" t="s">
        <v>1453</v>
      </c>
      <c r="R1937" s="169"/>
      <c r="S1937" s="39"/>
      <c r="T1937" s="119" t="s">
        <v>5003</v>
      </c>
      <c r="U1937" s="258">
        <v>19250</v>
      </c>
      <c r="V1937" s="262">
        <v>1750</v>
      </c>
      <c r="W1937" s="258">
        <f t="shared" ref="W1937:W1946" si="599">IFERROR(U1937/V1937,0)</f>
        <v>11</v>
      </c>
      <c r="X1937" s="45"/>
      <c r="Y1937" s="43"/>
      <c r="Z1937" s="43"/>
      <c r="AA1937" s="43"/>
      <c r="AB1937" s="43"/>
      <c r="AC1937" s="43"/>
    </row>
    <row r="1938" spans="1:29" ht="12.9" customHeight="1">
      <c r="A1938" s="272">
        <v>45903</v>
      </c>
      <c r="B1938" s="111" t="s">
        <v>383</v>
      </c>
      <c r="C1938" s="111" t="s">
        <v>5004</v>
      </c>
      <c r="D1938" s="111" t="s">
        <v>5005</v>
      </c>
      <c r="E1938" s="111"/>
      <c r="F1938" s="151"/>
      <c r="G1938" s="111"/>
      <c r="H1938" s="111">
        <v>2</v>
      </c>
      <c r="I1938" s="117">
        <v>150</v>
      </c>
      <c r="J1938" s="118"/>
      <c r="K1938" s="33"/>
      <c r="L1938" s="44">
        <f t="shared" si="596"/>
        <v>0</v>
      </c>
      <c r="M1938" s="33" t="str">
        <f t="shared" si="597"/>
        <v>45903Container q'ty</v>
      </c>
      <c r="N1938" s="33" t="str">
        <f t="shared" si="598"/>
        <v>45903bulk</v>
      </c>
      <c r="O1938" s="39">
        <v>240</v>
      </c>
      <c r="P1938" s="235" t="s">
        <v>201</v>
      </c>
      <c r="Q1938" s="168" t="s">
        <v>1454</v>
      </c>
      <c r="R1938" s="169"/>
      <c r="S1938" s="39"/>
      <c r="T1938" s="119" t="s">
        <v>5003</v>
      </c>
      <c r="U1938" s="258"/>
      <c r="V1938" s="262"/>
      <c r="W1938" s="258">
        <f t="shared" si="599"/>
        <v>0</v>
      </c>
      <c r="X1938" s="45"/>
      <c r="Y1938" s="43"/>
      <c r="Z1938" s="43"/>
      <c r="AA1938" s="43"/>
      <c r="AB1938" s="43"/>
      <c r="AC1938" s="43"/>
    </row>
    <row r="1939" spans="1:29" ht="12.9" customHeight="1">
      <c r="A1939" s="272">
        <v>45903</v>
      </c>
      <c r="B1939" s="111" t="s">
        <v>383</v>
      </c>
      <c r="C1939" s="111" t="s">
        <v>5004</v>
      </c>
      <c r="D1939" s="111" t="s">
        <v>5005</v>
      </c>
      <c r="E1939" s="111"/>
      <c r="F1939" s="151"/>
      <c r="G1939" s="111"/>
      <c r="H1939" s="111">
        <v>2</v>
      </c>
      <c r="I1939" s="117">
        <v>200</v>
      </c>
      <c r="J1939" s="118"/>
      <c r="K1939" s="33"/>
      <c r="L1939" s="44">
        <f t="shared" si="596"/>
        <v>0</v>
      </c>
      <c r="M1939" s="33" t="str">
        <f t="shared" si="597"/>
        <v>45903Container q'ty</v>
      </c>
      <c r="N1939" s="33" t="str">
        <f t="shared" si="598"/>
        <v>45903bulk</v>
      </c>
      <c r="O1939" s="39">
        <v>240</v>
      </c>
      <c r="P1939" s="235" t="s">
        <v>201</v>
      </c>
      <c r="Q1939" s="168" t="s">
        <v>699</v>
      </c>
      <c r="R1939" s="169"/>
      <c r="S1939" s="39"/>
      <c r="T1939" s="119" t="s">
        <v>5003</v>
      </c>
      <c r="U1939" s="258"/>
      <c r="V1939" s="262"/>
      <c r="W1939" s="258">
        <f t="shared" si="599"/>
        <v>0</v>
      </c>
      <c r="X1939" s="45"/>
      <c r="Y1939" s="43"/>
      <c r="Z1939" s="43"/>
      <c r="AA1939" s="43"/>
      <c r="AB1939" s="43"/>
      <c r="AC1939" s="43"/>
    </row>
    <row r="1940" spans="1:29" ht="12.9" customHeight="1">
      <c r="A1940" s="272">
        <v>45903</v>
      </c>
      <c r="B1940" s="111" t="s">
        <v>383</v>
      </c>
      <c r="C1940" s="111" t="s">
        <v>5004</v>
      </c>
      <c r="D1940" s="111" t="s">
        <v>5005</v>
      </c>
      <c r="E1940" s="111"/>
      <c r="F1940" s="151"/>
      <c r="G1940" s="111"/>
      <c r="H1940" s="111">
        <v>5</v>
      </c>
      <c r="I1940" s="117">
        <v>600</v>
      </c>
      <c r="J1940" s="118"/>
      <c r="K1940" s="33"/>
      <c r="L1940" s="44">
        <f t="shared" si="596"/>
        <v>0</v>
      </c>
      <c r="M1940" s="33" t="str">
        <f t="shared" si="597"/>
        <v>45903Container q'ty</v>
      </c>
      <c r="N1940" s="33" t="str">
        <f t="shared" si="598"/>
        <v>45903bulk</v>
      </c>
      <c r="O1940" s="39">
        <v>240</v>
      </c>
      <c r="P1940" s="235" t="s">
        <v>201</v>
      </c>
      <c r="Q1940" s="168" t="s">
        <v>700</v>
      </c>
      <c r="R1940" s="169"/>
      <c r="S1940" s="39"/>
      <c r="T1940" s="119" t="s">
        <v>5003</v>
      </c>
      <c r="U1940" s="258"/>
      <c r="V1940" s="262"/>
      <c r="W1940" s="258">
        <f t="shared" si="599"/>
        <v>0</v>
      </c>
      <c r="X1940" s="45"/>
      <c r="Y1940" s="43"/>
      <c r="Z1940" s="43"/>
      <c r="AA1940" s="43"/>
      <c r="AB1940" s="43"/>
      <c r="AC1940" s="43"/>
    </row>
    <row r="1941" spans="1:29" ht="12.9" customHeight="1">
      <c r="A1941" s="272">
        <v>45903</v>
      </c>
      <c r="B1941" s="111" t="s">
        <v>383</v>
      </c>
      <c r="C1941" s="111" t="s">
        <v>5004</v>
      </c>
      <c r="D1941" s="111" t="s">
        <v>5005</v>
      </c>
      <c r="E1941" s="111"/>
      <c r="F1941" s="151"/>
      <c r="G1941" s="111"/>
      <c r="H1941" s="111">
        <v>3</v>
      </c>
      <c r="I1941" s="117">
        <v>300</v>
      </c>
      <c r="J1941" s="118"/>
      <c r="K1941" s="33"/>
      <c r="L1941" s="44">
        <f t="shared" si="596"/>
        <v>0</v>
      </c>
      <c r="M1941" s="33" t="str">
        <f t="shared" si="597"/>
        <v>45903Container q'ty</v>
      </c>
      <c r="N1941" s="33" t="str">
        <f t="shared" si="598"/>
        <v>45903bulk</v>
      </c>
      <c r="O1941" s="39">
        <v>240</v>
      </c>
      <c r="P1941" s="235" t="s">
        <v>201</v>
      </c>
      <c r="Q1941" s="168" t="s">
        <v>2089</v>
      </c>
      <c r="R1941" s="169"/>
      <c r="S1941" s="39"/>
      <c r="T1941" s="119" t="s">
        <v>5003</v>
      </c>
      <c r="U1941" s="258"/>
      <c r="V1941" s="262"/>
      <c r="W1941" s="258">
        <f t="shared" si="599"/>
        <v>0</v>
      </c>
      <c r="X1941" s="45"/>
      <c r="Y1941" s="43"/>
      <c r="Z1941" s="43"/>
      <c r="AA1941" s="43"/>
      <c r="AB1941" s="43"/>
      <c r="AC1941" s="43"/>
    </row>
    <row r="1942" spans="1:29" ht="12.9" customHeight="1">
      <c r="A1942" s="272">
        <v>45904</v>
      </c>
      <c r="B1942" s="111" t="s">
        <v>318</v>
      </c>
      <c r="C1942" s="111" t="s">
        <v>5007</v>
      </c>
      <c r="D1942" s="111">
        <v>8179014</v>
      </c>
      <c r="E1942" s="111">
        <v>1</v>
      </c>
      <c r="F1942" s="111"/>
      <c r="G1942" s="111"/>
      <c r="H1942" s="111">
        <v>18</v>
      </c>
      <c r="I1942" s="116"/>
      <c r="J1942" s="118">
        <v>990</v>
      </c>
      <c r="K1942" s="33"/>
      <c r="L1942" s="44">
        <f t="shared" si="596"/>
        <v>1</v>
      </c>
      <c r="M1942" s="33" t="str">
        <f t="shared" si="597"/>
        <v>45904Container q'ty</v>
      </c>
      <c r="N1942" s="33" t="str">
        <f t="shared" si="598"/>
        <v xml:space="preserve">45904Pallet </v>
      </c>
      <c r="O1942" s="39">
        <v>40</v>
      </c>
      <c r="P1942" s="33" t="s">
        <v>202</v>
      </c>
      <c r="Q1942" s="168" t="s">
        <v>4967</v>
      </c>
      <c r="R1942" s="169"/>
      <c r="S1942" s="39"/>
      <c r="T1942" s="119" t="s">
        <v>4966</v>
      </c>
      <c r="U1942" s="258"/>
      <c r="V1942" s="262"/>
      <c r="W1942" s="258">
        <f t="shared" si="599"/>
        <v>0</v>
      </c>
      <c r="X1942" s="45" t="s">
        <v>555</v>
      </c>
      <c r="Y1942" s="43"/>
      <c r="Z1942" s="43"/>
      <c r="AA1942" s="43"/>
      <c r="AB1942" s="43"/>
      <c r="AC1942" s="43"/>
    </row>
    <row r="1943" spans="1:29" ht="12.9" customHeight="1">
      <c r="A1943" s="272">
        <v>45904</v>
      </c>
      <c r="B1943" s="111" t="s">
        <v>124</v>
      </c>
      <c r="C1943" s="111" t="s">
        <v>5008</v>
      </c>
      <c r="D1943" s="111">
        <v>8179030</v>
      </c>
      <c r="E1943" s="111">
        <v>1</v>
      </c>
      <c r="F1943" s="111"/>
      <c r="G1943" s="111"/>
      <c r="H1943" s="111">
        <v>18</v>
      </c>
      <c r="I1943" s="116"/>
      <c r="J1943" s="118">
        <v>990</v>
      </c>
      <c r="K1943" s="33"/>
      <c r="L1943" s="44">
        <f t="shared" si="596"/>
        <v>1</v>
      </c>
      <c r="M1943" s="33" t="str">
        <f t="shared" si="597"/>
        <v>45904Container q'ty</v>
      </c>
      <c r="N1943" s="33" t="str">
        <f t="shared" si="598"/>
        <v xml:space="preserve">45904Pallet </v>
      </c>
      <c r="O1943" s="39">
        <v>40</v>
      </c>
      <c r="P1943" s="33" t="s">
        <v>202</v>
      </c>
      <c r="Q1943" s="168" t="s">
        <v>4967</v>
      </c>
      <c r="R1943" s="169"/>
      <c r="S1943" s="39"/>
      <c r="T1943" s="119" t="s">
        <v>4966</v>
      </c>
      <c r="U1943" s="258"/>
      <c r="V1943" s="262"/>
      <c r="W1943" s="258">
        <f t="shared" si="599"/>
        <v>0</v>
      </c>
      <c r="X1943" s="45" t="s">
        <v>4984</v>
      </c>
      <c r="Y1943" s="43"/>
      <c r="Z1943" s="43"/>
      <c r="AA1943" s="43"/>
      <c r="AB1943" s="43"/>
      <c r="AC1943" s="43"/>
    </row>
    <row r="1944" spans="1:29" ht="12.9" customHeight="1">
      <c r="A1944" s="272">
        <v>45904</v>
      </c>
      <c r="B1944" s="111" t="s">
        <v>242</v>
      </c>
      <c r="C1944" s="111" t="s">
        <v>402</v>
      </c>
      <c r="D1944" s="111"/>
      <c r="E1944" s="111"/>
      <c r="F1944" s="111"/>
      <c r="G1944" s="111">
        <v>1</v>
      </c>
      <c r="H1944" s="111">
        <v>5</v>
      </c>
      <c r="I1944" s="184"/>
      <c r="J1944" s="118">
        <v>5</v>
      </c>
      <c r="K1944" s="33"/>
      <c r="L1944" s="44">
        <f t="shared" si="596"/>
        <v>0</v>
      </c>
      <c r="M1944" s="33" t="str">
        <f t="shared" si="597"/>
        <v>45904Container q'ty</v>
      </c>
      <c r="N1944" s="33" t="str">
        <f t="shared" si="598"/>
        <v xml:space="preserve">45904Pallet </v>
      </c>
      <c r="O1944" s="39">
        <v>5</v>
      </c>
      <c r="P1944" s="33" t="s">
        <v>202</v>
      </c>
      <c r="Q1944" s="168" t="s">
        <v>731</v>
      </c>
      <c r="R1944" s="169"/>
      <c r="S1944" s="39"/>
      <c r="T1944" s="119" t="s">
        <v>4975</v>
      </c>
      <c r="U1944" s="258"/>
      <c r="V1944" s="262"/>
      <c r="W1944" s="258">
        <f t="shared" si="599"/>
        <v>0</v>
      </c>
      <c r="X1944" s="45" t="s">
        <v>5010</v>
      </c>
      <c r="Y1944" s="43"/>
      <c r="Z1944" s="43"/>
      <c r="AA1944" s="43"/>
      <c r="AB1944" s="43"/>
      <c r="AC1944" s="43"/>
    </row>
    <row r="1945" spans="1:29" ht="12.9" customHeight="1">
      <c r="A1945" s="272">
        <v>45904</v>
      </c>
      <c r="B1945" s="111" t="s">
        <v>220</v>
      </c>
      <c r="C1945" s="111" t="s">
        <v>5018</v>
      </c>
      <c r="D1945" s="190" t="s">
        <v>5019</v>
      </c>
      <c r="E1945" s="111"/>
      <c r="F1945" s="111">
        <v>1</v>
      </c>
      <c r="G1945" s="111"/>
      <c r="H1945" s="111">
        <v>0</v>
      </c>
      <c r="I1945" s="111"/>
      <c r="J1945" s="118">
        <v>368</v>
      </c>
      <c r="K1945" s="33"/>
      <c r="L1945" s="44">
        <f t="shared" ref="L1945:L1946" si="600">SUM(E1945:F1945)</f>
        <v>1</v>
      </c>
      <c r="M1945" s="33" t="str">
        <f t="shared" ref="M1945:M1946" si="601">A1945&amp;$O$1</f>
        <v>45904Container q'ty</v>
      </c>
      <c r="N1945" s="33" t="str">
        <f t="shared" ref="N1945:N1946" si="602">A1945&amp;P1945</f>
        <v>45904bulk</v>
      </c>
      <c r="O1945" s="39">
        <v>40</v>
      </c>
      <c r="P1945" s="235" t="s">
        <v>201</v>
      </c>
      <c r="Q1945" s="168" t="s">
        <v>221</v>
      </c>
      <c r="R1945" s="169"/>
      <c r="S1945" s="39"/>
      <c r="T1945" s="119" t="s">
        <v>5017</v>
      </c>
      <c r="U1945" s="258">
        <v>2400</v>
      </c>
      <c r="V1945" s="262">
        <v>368</v>
      </c>
      <c r="W1945" s="258">
        <f t="shared" si="599"/>
        <v>6.5217391304347823</v>
      </c>
      <c r="X1945" s="45"/>
      <c r="Y1945" s="43"/>
      <c r="Z1945" s="43"/>
      <c r="AA1945" s="43"/>
      <c r="AB1945" s="43"/>
      <c r="AC1945" s="43"/>
    </row>
    <row r="1946" spans="1:29" ht="12.9" customHeight="1">
      <c r="A1946" s="272">
        <v>45904</v>
      </c>
      <c r="B1946" s="111" t="s">
        <v>220</v>
      </c>
      <c r="C1946" s="111" t="s">
        <v>5018</v>
      </c>
      <c r="D1946" s="190" t="s">
        <v>5019</v>
      </c>
      <c r="E1946" s="111"/>
      <c r="F1946" s="151"/>
      <c r="G1946" s="111"/>
      <c r="H1946" s="111">
        <v>0</v>
      </c>
      <c r="I1946" s="111"/>
      <c r="J1946" s="118">
        <v>2</v>
      </c>
      <c r="K1946" s="33"/>
      <c r="L1946" s="44">
        <f t="shared" si="600"/>
        <v>0</v>
      </c>
      <c r="M1946" s="33" t="str">
        <f t="shared" si="601"/>
        <v>45904Container q'ty</v>
      </c>
      <c r="N1946" s="33" t="str">
        <f t="shared" si="602"/>
        <v>45904bulk</v>
      </c>
      <c r="O1946" s="39">
        <v>40</v>
      </c>
      <c r="P1946" s="235" t="s">
        <v>201</v>
      </c>
      <c r="Q1946" s="168" t="s">
        <v>221</v>
      </c>
      <c r="R1946" s="169"/>
      <c r="S1946" s="39"/>
      <c r="T1946" s="119" t="s">
        <v>5020</v>
      </c>
      <c r="U1946" s="258">
        <v>10</v>
      </c>
      <c r="V1946" s="262">
        <v>2</v>
      </c>
      <c r="W1946" s="258">
        <f t="shared" si="599"/>
        <v>5</v>
      </c>
      <c r="X1946" s="45"/>
      <c r="Y1946" s="43"/>
      <c r="Z1946" s="43"/>
      <c r="AA1946" s="43"/>
      <c r="AB1946" s="43"/>
      <c r="AC1946" s="43"/>
    </row>
    <row r="1947" spans="1:29" ht="12.9" customHeight="1">
      <c r="A1947" s="272">
        <v>45905</v>
      </c>
      <c r="B1947" s="111" t="s">
        <v>32</v>
      </c>
      <c r="C1947" s="111" t="s">
        <v>5011</v>
      </c>
      <c r="D1947" s="111" t="s">
        <v>4922</v>
      </c>
      <c r="E1947" s="111"/>
      <c r="F1947" s="111">
        <v>1</v>
      </c>
      <c r="G1947" s="111"/>
      <c r="H1947" s="111">
        <v>10</v>
      </c>
      <c r="I1947" s="111">
        <v>10</v>
      </c>
      <c r="J1947" s="118"/>
      <c r="K1947" s="33"/>
      <c r="L1947" s="44">
        <f>SUM(E1947:F1947)</f>
        <v>1</v>
      </c>
      <c r="M1947" s="33" t="str">
        <f>A1947&amp;$O$1</f>
        <v>45905Container q'ty</v>
      </c>
      <c r="N1947" s="33" t="str">
        <f>A1947&amp;P1947</f>
        <v xml:space="preserve">45905Pallet </v>
      </c>
      <c r="O1947" s="39">
        <v>20</v>
      </c>
      <c r="P1947" s="33" t="s">
        <v>202</v>
      </c>
      <c r="Q1947" s="168" t="s">
        <v>4923</v>
      </c>
      <c r="R1947" s="169"/>
      <c r="S1947" s="39"/>
      <c r="T1947" s="119" t="s">
        <v>4942</v>
      </c>
      <c r="U1947" s="258"/>
      <c r="V1947" s="262"/>
      <c r="W1947" s="258">
        <f>IFERROR(U1947/V1947,0)</f>
        <v>0</v>
      </c>
      <c r="X1947" s="45"/>
      <c r="Y1947" s="43"/>
      <c r="Z1947" s="43"/>
      <c r="AA1947" s="43"/>
      <c r="AB1947" s="43"/>
      <c r="AC1947" s="43"/>
    </row>
    <row r="1948" spans="1:29" ht="12.9" customHeight="1">
      <c r="A1948" s="272">
        <v>45905</v>
      </c>
      <c r="B1948" s="111" t="s">
        <v>32</v>
      </c>
      <c r="C1948" s="111" t="s">
        <v>5013</v>
      </c>
      <c r="D1948" s="111" t="s">
        <v>232</v>
      </c>
      <c r="E1948" s="111"/>
      <c r="F1948" s="111">
        <v>1</v>
      </c>
      <c r="G1948" s="111"/>
      <c r="H1948" s="111">
        <v>10</v>
      </c>
      <c r="I1948" s="111">
        <v>10</v>
      </c>
      <c r="J1948" s="118"/>
      <c r="K1948" s="33"/>
      <c r="L1948" s="44">
        <f>SUM(E1948:F1948)</f>
        <v>1</v>
      </c>
      <c r="M1948" s="33" t="str">
        <f>A1948&amp;$O$1</f>
        <v>45905Container q'ty</v>
      </c>
      <c r="N1948" s="33" t="str">
        <f>A1948&amp;P1948</f>
        <v xml:space="preserve">45905Pallet </v>
      </c>
      <c r="O1948" s="39">
        <v>20</v>
      </c>
      <c r="P1948" s="33" t="s">
        <v>202</v>
      </c>
      <c r="Q1948" s="168" t="s">
        <v>4924</v>
      </c>
      <c r="R1948" s="169"/>
      <c r="S1948" s="39"/>
      <c r="T1948" s="119" t="s">
        <v>5012</v>
      </c>
      <c r="U1948" s="258"/>
      <c r="V1948" s="262"/>
      <c r="W1948" s="258">
        <f>IFERROR(U1948/V1948,0)</f>
        <v>0</v>
      </c>
      <c r="X1948" s="45"/>
      <c r="Y1948" s="43"/>
      <c r="Z1948" s="43"/>
      <c r="AA1948" s="43"/>
      <c r="AB1948" s="43"/>
      <c r="AC1948" s="43"/>
    </row>
    <row r="1949" spans="1:29" ht="12.9" customHeight="1">
      <c r="A1949" s="272">
        <v>45905</v>
      </c>
      <c r="B1949" s="111" t="s">
        <v>32</v>
      </c>
      <c r="C1949" s="111" t="s">
        <v>5014</v>
      </c>
      <c r="D1949" s="111" t="s">
        <v>4925</v>
      </c>
      <c r="E1949" s="111">
        <v>1</v>
      </c>
      <c r="F1949" s="111"/>
      <c r="G1949" s="111"/>
      <c r="H1949" s="111">
        <v>8</v>
      </c>
      <c r="I1949" s="111">
        <v>8</v>
      </c>
      <c r="J1949" s="118"/>
      <c r="K1949" s="33"/>
      <c r="L1949" s="44">
        <f t="shared" si="572"/>
        <v>1</v>
      </c>
      <c r="M1949" s="33" t="str">
        <f t="shared" si="573"/>
        <v>45905Container q'ty</v>
      </c>
      <c r="N1949" s="33" t="str">
        <f t="shared" si="574"/>
        <v xml:space="preserve">45905Pallet </v>
      </c>
      <c r="O1949" s="39">
        <v>40</v>
      </c>
      <c r="P1949" s="33" t="s">
        <v>202</v>
      </c>
      <c r="Q1949" s="168" t="s">
        <v>4918</v>
      </c>
      <c r="R1949" s="169"/>
      <c r="S1949" s="39"/>
      <c r="T1949" s="119" t="s">
        <v>4998</v>
      </c>
      <c r="U1949" s="258"/>
      <c r="V1949" s="262"/>
      <c r="W1949" s="258">
        <f t="shared" si="575"/>
        <v>0</v>
      </c>
      <c r="X1949" s="45"/>
      <c r="Y1949" s="43"/>
      <c r="Z1949" s="43"/>
      <c r="AA1949" s="43"/>
      <c r="AB1949" s="43"/>
      <c r="AC1949" s="43"/>
    </row>
    <row r="1950" spans="1:29" ht="12.9" customHeight="1">
      <c r="A1950" s="272">
        <v>45905</v>
      </c>
      <c r="B1950" s="111" t="s">
        <v>32</v>
      </c>
      <c r="C1950" s="111" t="s">
        <v>5014</v>
      </c>
      <c r="D1950" s="111" t="s">
        <v>4925</v>
      </c>
      <c r="E1950" s="151"/>
      <c r="F1950" s="111"/>
      <c r="G1950" s="111"/>
      <c r="H1950" s="111">
        <v>2</v>
      </c>
      <c r="I1950" s="111">
        <v>2</v>
      </c>
      <c r="J1950" s="118"/>
      <c r="K1950" s="33"/>
      <c r="L1950" s="44">
        <f t="shared" si="572"/>
        <v>0</v>
      </c>
      <c r="M1950" s="33" t="str">
        <f t="shared" si="573"/>
        <v>45905Container q'ty</v>
      </c>
      <c r="N1950" s="33" t="str">
        <f t="shared" si="574"/>
        <v xml:space="preserve">45905Pallet </v>
      </c>
      <c r="O1950" s="39"/>
      <c r="P1950" s="33" t="s">
        <v>202</v>
      </c>
      <c r="Q1950" s="168" t="s">
        <v>4930</v>
      </c>
      <c r="R1950" s="169"/>
      <c r="S1950" s="39"/>
      <c r="T1950" s="119" t="s">
        <v>4998</v>
      </c>
      <c r="U1950" s="258"/>
      <c r="V1950" s="262"/>
      <c r="W1950" s="258">
        <f t="shared" si="575"/>
        <v>0</v>
      </c>
      <c r="X1950" s="45"/>
      <c r="Y1950" s="43"/>
      <c r="Z1950" s="43"/>
      <c r="AA1950" s="43"/>
      <c r="AB1950" s="43"/>
      <c r="AC1950" s="43"/>
    </row>
    <row r="1951" spans="1:29" ht="12.9" customHeight="1">
      <c r="A1951" s="272">
        <v>45905</v>
      </c>
      <c r="B1951" s="111" t="s">
        <v>32</v>
      </c>
      <c r="C1951" s="111" t="s">
        <v>5014</v>
      </c>
      <c r="D1951" s="111" t="s">
        <v>4926</v>
      </c>
      <c r="E1951" s="151"/>
      <c r="F1951" s="111"/>
      <c r="G1951" s="111"/>
      <c r="H1951" s="111">
        <v>10</v>
      </c>
      <c r="I1951" s="111">
        <v>10</v>
      </c>
      <c r="J1951" s="118"/>
      <c r="K1951" s="33"/>
      <c r="L1951" s="44">
        <f t="shared" si="572"/>
        <v>0</v>
      </c>
      <c r="M1951" s="33" t="str">
        <f t="shared" si="573"/>
        <v>45905Container q'ty</v>
      </c>
      <c r="N1951" s="33" t="str">
        <f t="shared" si="574"/>
        <v xml:space="preserve">45905Pallet </v>
      </c>
      <c r="O1951" s="39"/>
      <c r="P1951" s="33" t="s">
        <v>202</v>
      </c>
      <c r="Q1951" s="168" t="s">
        <v>4931</v>
      </c>
      <c r="R1951" s="169"/>
      <c r="S1951" s="39"/>
      <c r="T1951" s="119" t="s">
        <v>4998</v>
      </c>
      <c r="U1951" s="258"/>
      <c r="V1951" s="262"/>
      <c r="W1951" s="258">
        <f t="shared" si="575"/>
        <v>0</v>
      </c>
      <c r="X1951" s="45"/>
      <c r="Y1951" s="43"/>
      <c r="Z1951" s="43"/>
      <c r="AA1951" s="43"/>
      <c r="AB1951" s="43"/>
      <c r="AC1951" s="43"/>
    </row>
    <row r="1952" spans="1:29" ht="12.9" customHeight="1">
      <c r="A1952" s="272">
        <v>45905</v>
      </c>
      <c r="B1952" s="111" t="s">
        <v>124</v>
      </c>
      <c r="C1952" s="111" t="s">
        <v>5015</v>
      </c>
      <c r="D1952" s="111">
        <v>8179105</v>
      </c>
      <c r="E1952" s="111">
        <v>1</v>
      </c>
      <c r="F1952" s="111"/>
      <c r="G1952" s="111"/>
      <c r="H1952" s="111">
        <v>18</v>
      </c>
      <c r="I1952" s="116"/>
      <c r="J1952" s="118">
        <v>990</v>
      </c>
      <c r="K1952" s="33"/>
      <c r="L1952" s="44">
        <f>SUM(E1952:F1952)</f>
        <v>1</v>
      </c>
      <c r="M1952" s="33" t="str">
        <f>A1952&amp;$O$1</f>
        <v>45905Container q'ty</v>
      </c>
      <c r="N1952" s="33" t="str">
        <f>A1952&amp;P1952</f>
        <v xml:space="preserve">45905Pallet </v>
      </c>
      <c r="O1952" s="39">
        <v>40</v>
      </c>
      <c r="P1952" s="33" t="s">
        <v>202</v>
      </c>
      <c r="Q1952" s="168" t="s">
        <v>4967</v>
      </c>
      <c r="R1952" s="169"/>
      <c r="S1952" s="39"/>
      <c r="T1952" s="119" t="s">
        <v>4968</v>
      </c>
      <c r="U1952" s="258"/>
      <c r="V1952" s="262"/>
      <c r="W1952" s="258">
        <f>IFERROR(U1952/V1952,0)</f>
        <v>0</v>
      </c>
      <c r="X1952" s="45" t="s">
        <v>556</v>
      </c>
      <c r="Y1952" s="43"/>
      <c r="Z1952" s="43"/>
      <c r="AA1952" s="43"/>
      <c r="AB1952" s="43"/>
      <c r="AC1952" s="43"/>
    </row>
    <row r="1953" spans="1:29" ht="12.9" customHeight="1">
      <c r="A1953" s="272">
        <v>45905</v>
      </c>
      <c r="B1953" s="111" t="s">
        <v>124</v>
      </c>
      <c r="C1953" s="111" t="s">
        <v>5016</v>
      </c>
      <c r="D1953" s="111">
        <v>2639472</v>
      </c>
      <c r="E1953" s="111">
        <v>1</v>
      </c>
      <c r="F1953" s="111"/>
      <c r="G1953" s="111"/>
      <c r="H1953" s="111">
        <v>18</v>
      </c>
      <c r="I1953" s="116"/>
      <c r="J1953" s="118">
        <v>990</v>
      </c>
      <c r="K1953" s="33"/>
      <c r="L1953" s="44">
        <f>SUM(E1953:F1953)</f>
        <v>1</v>
      </c>
      <c r="M1953" s="33" t="str">
        <f>A1953&amp;$O$1</f>
        <v>45905Container q'ty</v>
      </c>
      <c r="N1953" s="33" t="str">
        <f>A1953&amp;P1953</f>
        <v xml:space="preserve">45905Pallet </v>
      </c>
      <c r="O1953" s="39">
        <v>40</v>
      </c>
      <c r="P1953" s="33" t="s">
        <v>202</v>
      </c>
      <c r="Q1953" s="168" t="s">
        <v>4967</v>
      </c>
      <c r="R1953" s="169"/>
      <c r="S1953" s="39"/>
      <c r="T1953" s="119" t="s">
        <v>4969</v>
      </c>
      <c r="U1953" s="258"/>
      <c r="V1953" s="262"/>
      <c r="W1953" s="258">
        <f>IFERROR(U1953/V1953,0)</f>
        <v>0</v>
      </c>
      <c r="X1953" s="45" t="s">
        <v>2506</v>
      </c>
      <c r="Y1953" s="43"/>
      <c r="Z1953" s="43"/>
      <c r="AA1953" s="43"/>
      <c r="AB1953" s="43"/>
      <c r="AC1953" s="43"/>
    </row>
    <row r="1954" spans="1:29" ht="12.9" customHeight="1">
      <c r="A1954" s="272">
        <v>45905</v>
      </c>
      <c r="B1954" s="111" t="s">
        <v>242</v>
      </c>
      <c r="C1954" s="111" t="s">
        <v>402</v>
      </c>
      <c r="D1954" s="111"/>
      <c r="E1954" s="111"/>
      <c r="F1954" s="111"/>
      <c r="G1954" s="111">
        <v>1</v>
      </c>
      <c r="H1954" s="111">
        <v>2</v>
      </c>
      <c r="I1954" s="184"/>
      <c r="J1954" s="118">
        <v>2</v>
      </c>
      <c r="K1954" s="33"/>
      <c r="L1954" s="44">
        <f>SUM(E1954:F1954)</f>
        <v>0</v>
      </c>
      <c r="M1954" s="33" t="str">
        <f>A1954&amp;$O$1</f>
        <v>45905Container q'ty</v>
      </c>
      <c r="N1954" s="33" t="str">
        <f>A1954&amp;P1954</f>
        <v xml:space="preserve">45905Pallet </v>
      </c>
      <c r="O1954" s="39">
        <v>5</v>
      </c>
      <c r="P1954" s="33" t="s">
        <v>202</v>
      </c>
      <c r="Q1954" s="168" t="s">
        <v>731</v>
      </c>
      <c r="R1954" s="169"/>
      <c r="S1954" s="39"/>
      <c r="T1954" s="119" t="s">
        <v>5021</v>
      </c>
      <c r="U1954" s="258"/>
      <c r="V1954" s="262"/>
      <c r="W1954" s="258">
        <f>IFERROR(U1954/V1954,0)</f>
        <v>0</v>
      </c>
      <c r="X1954" s="45" t="s">
        <v>5022</v>
      </c>
      <c r="Y1954" s="43"/>
      <c r="Z1954" s="43"/>
      <c r="AA1954" s="43"/>
      <c r="AB1954" s="43"/>
      <c r="AC1954" s="43"/>
    </row>
    <row r="1955" spans="1:29" ht="12.9" customHeight="1">
      <c r="A1955" s="272">
        <v>45908</v>
      </c>
      <c r="B1955" s="111" t="s">
        <v>32</v>
      </c>
      <c r="C1955" s="111" t="s">
        <v>5073</v>
      </c>
      <c r="D1955" s="111" t="s">
        <v>4927</v>
      </c>
      <c r="E1955" s="111"/>
      <c r="F1955" s="111">
        <v>1</v>
      </c>
      <c r="G1955" s="111"/>
      <c r="H1955" s="111">
        <v>20</v>
      </c>
      <c r="I1955" s="111">
        <v>20</v>
      </c>
      <c r="J1955" s="118"/>
      <c r="K1955" s="33"/>
      <c r="L1955" s="44">
        <f t="shared" ref="L1955:L1960" si="603">SUM(E1955:F1955)</f>
        <v>1</v>
      </c>
      <c r="M1955" s="33" t="str">
        <f t="shared" ref="M1955:M1960" si="604">A1955&amp;$O$1</f>
        <v>45908Container q'ty</v>
      </c>
      <c r="N1955" s="33" t="str">
        <f t="shared" ref="N1955:N1960" si="605">A1955&amp;P1955</f>
        <v xml:space="preserve">45908Pallet </v>
      </c>
      <c r="O1955" s="39">
        <v>20</v>
      </c>
      <c r="P1955" s="33" t="s">
        <v>202</v>
      </c>
      <c r="Q1955" s="168" t="s">
        <v>4932</v>
      </c>
      <c r="R1955" s="169"/>
      <c r="S1955" s="39"/>
      <c r="T1955" s="119" t="s">
        <v>4935</v>
      </c>
      <c r="U1955" s="258"/>
      <c r="V1955" s="262"/>
      <c r="W1955" s="258">
        <f t="shared" ref="W1955:W1960" si="606">IFERROR(U1955/V1955,0)</f>
        <v>0</v>
      </c>
      <c r="X1955" s="45"/>
      <c r="Y1955" s="43"/>
      <c r="Z1955" s="43"/>
      <c r="AA1955" s="43"/>
      <c r="AB1955" s="43"/>
      <c r="AC1955" s="43"/>
    </row>
    <row r="1956" spans="1:29" ht="12.9" customHeight="1">
      <c r="A1956" s="272">
        <v>45908</v>
      </c>
      <c r="B1956" s="111" t="s">
        <v>32</v>
      </c>
      <c r="C1956" s="111" t="s">
        <v>5074</v>
      </c>
      <c r="D1956" s="111" t="s">
        <v>4928</v>
      </c>
      <c r="E1956" s="111"/>
      <c r="F1956" s="111">
        <v>1</v>
      </c>
      <c r="G1956" s="111"/>
      <c r="H1956" s="111">
        <v>20</v>
      </c>
      <c r="I1956" s="111">
        <v>20</v>
      </c>
      <c r="J1956" s="118"/>
      <c r="K1956" s="33"/>
      <c r="L1956" s="44">
        <f t="shared" si="603"/>
        <v>1</v>
      </c>
      <c r="M1956" s="33" t="str">
        <f t="shared" si="604"/>
        <v>45908Container q'ty</v>
      </c>
      <c r="N1956" s="33" t="str">
        <f t="shared" si="605"/>
        <v xml:space="preserve">45908Pallet </v>
      </c>
      <c r="O1956" s="39">
        <v>20</v>
      </c>
      <c r="P1956" s="33" t="s">
        <v>202</v>
      </c>
      <c r="Q1956" s="168" t="s">
        <v>4933</v>
      </c>
      <c r="R1956" s="169"/>
      <c r="S1956" s="39"/>
      <c r="T1956" s="119" t="s">
        <v>4935</v>
      </c>
      <c r="U1956" s="258"/>
      <c r="V1956" s="262"/>
      <c r="W1956" s="258">
        <f t="shared" si="606"/>
        <v>0</v>
      </c>
      <c r="X1956" s="45"/>
      <c r="Y1956" s="43"/>
      <c r="Z1956" s="43"/>
      <c r="AA1956" s="43"/>
      <c r="AB1956" s="43"/>
      <c r="AC1956" s="43"/>
    </row>
    <row r="1957" spans="1:29" ht="12.9" customHeight="1">
      <c r="A1957" s="272">
        <v>45908</v>
      </c>
      <c r="B1957" s="111" t="s">
        <v>32</v>
      </c>
      <c r="C1957" s="111" t="s">
        <v>5075</v>
      </c>
      <c r="D1957" s="111" t="s">
        <v>4929</v>
      </c>
      <c r="E1957" s="111"/>
      <c r="F1957" s="111">
        <v>1</v>
      </c>
      <c r="G1957" s="111"/>
      <c r="H1957" s="111">
        <v>20</v>
      </c>
      <c r="I1957" s="111">
        <v>20</v>
      </c>
      <c r="J1957" s="118"/>
      <c r="K1957" s="33"/>
      <c r="L1957" s="44">
        <f t="shared" si="603"/>
        <v>1</v>
      </c>
      <c r="M1957" s="33" t="str">
        <f t="shared" si="604"/>
        <v>45908Container q'ty</v>
      </c>
      <c r="N1957" s="33" t="str">
        <f t="shared" si="605"/>
        <v xml:space="preserve">45908Pallet </v>
      </c>
      <c r="O1957" s="39">
        <v>20</v>
      </c>
      <c r="P1957" s="33" t="s">
        <v>202</v>
      </c>
      <c r="Q1957" s="168" t="s">
        <v>4934</v>
      </c>
      <c r="R1957" s="169"/>
      <c r="S1957" s="39"/>
      <c r="T1957" s="119" t="s">
        <v>4935</v>
      </c>
      <c r="U1957" s="258"/>
      <c r="V1957" s="262"/>
      <c r="W1957" s="258">
        <f t="shared" si="606"/>
        <v>0</v>
      </c>
      <c r="X1957" s="45"/>
      <c r="Y1957" s="43"/>
      <c r="Z1957" s="43"/>
      <c r="AA1957" s="43"/>
      <c r="AB1957" s="43"/>
      <c r="AC1957" s="43"/>
    </row>
    <row r="1958" spans="1:29" ht="12.9" customHeight="1">
      <c r="A1958" s="272">
        <v>45908</v>
      </c>
      <c r="B1958" s="111" t="s">
        <v>3493</v>
      </c>
      <c r="C1958" s="111" t="s">
        <v>4989</v>
      </c>
      <c r="D1958" s="111" t="s">
        <v>4990</v>
      </c>
      <c r="E1958" s="111">
        <v>1</v>
      </c>
      <c r="F1958" s="111"/>
      <c r="G1958" s="111"/>
      <c r="H1958" s="111">
        <v>40</v>
      </c>
      <c r="I1958" s="116"/>
      <c r="J1958" s="118">
        <v>86400</v>
      </c>
      <c r="K1958" s="33"/>
      <c r="L1958" s="44">
        <f t="shared" si="603"/>
        <v>1</v>
      </c>
      <c r="M1958" s="33" t="str">
        <f t="shared" si="604"/>
        <v>45908Container q'ty</v>
      </c>
      <c r="N1958" s="33" t="str">
        <f t="shared" si="605"/>
        <v xml:space="preserve">45908Pallet </v>
      </c>
      <c r="O1958" s="39">
        <v>40</v>
      </c>
      <c r="P1958" s="33" t="s">
        <v>202</v>
      </c>
      <c r="Q1958" s="168" t="s">
        <v>462</v>
      </c>
      <c r="R1958" s="169"/>
      <c r="S1958" s="39"/>
      <c r="T1958" s="119" t="s">
        <v>4986</v>
      </c>
      <c r="U1958" s="258"/>
      <c r="V1958" s="262"/>
      <c r="W1958" s="258">
        <f t="shared" si="606"/>
        <v>0</v>
      </c>
      <c r="X1958" s="45" t="s">
        <v>555</v>
      </c>
      <c r="Y1958" s="43"/>
      <c r="Z1958" s="43"/>
      <c r="AA1958" s="43"/>
      <c r="AB1958" s="43"/>
      <c r="AC1958" s="43"/>
    </row>
    <row r="1959" spans="1:29" ht="12.9" customHeight="1">
      <c r="A1959" s="272">
        <v>45908</v>
      </c>
      <c r="B1959" s="111" t="s">
        <v>4991</v>
      </c>
      <c r="C1959" s="111" t="s">
        <v>4987</v>
      </c>
      <c r="D1959" s="111" t="s">
        <v>4988</v>
      </c>
      <c r="E1959" s="111">
        <v>1</v>
      </c>
      <c r="F1959" s="111"/>
      <c r="G1959" s="111"/>
      <c r="H1959" s="111">
        <v>20</v>
      </c>
      <c r="I1959" s="116"/>
      <c r="J1959" s="118">
        <v>58800</v>
      </c>
      <c r="K1959" s="33"/>
      <c r="L1959" s="44">
        <f t="shared" si="603"/>
        <v>1</v>
      </c>
      <c r="M1959" s="33" t="str">
        <f t="shared" si="604"/>
        <v>45908Container q'ty</v>
      </c>
      <c r="N1959" s="33" t="str">
        <f t="shared" si="605"/>
        <v xml:space="preserve">45908Pallet </v>
      </c>
      <c r="O1959" s="39">
        <v>40</v>
      </c>
      <c r="P1959" s="33" t="s">
        <v>202</v>
      </c>
      <c r="Q1959" s="168" t="s">
        <v>945</v>
      </c>
      <c r="R1959" s="169"/>
      <c r="S1959" s="39"/>
      <c r="T1959" s="119" t="s">
        <v>4985</v>
      </c>
      <c r="U1959" s="258"/>
      <c r="V1959" s="262"/>
      <c r="W1959" s="258">
        <f t="shared" si="606"/>
        <v>0</v>
      </c>
      <c r="X1959" s="45" t="s">
        <v>5009</v>
      </c>
      <c r="Y1959" s="43"/>
      <c r="Z1959" s="43"/>
      <c r="AA1959" s="43"/>
      <c r="AB1959" s="43"/>
      <c r="AC1959" s="43"/>
    </row>
    <row r="1960" spans="1:29" ht="12.9" customHeight="1">
      <c r="A1960" s="272">
        <v>45908</v>
      </c>
      <c r="B1960" s="111" t="s">
        <v>3493</v>
      </c>
      <c r="C1960" s="111" t="s">
        <v>4987</v>
      </c>
      <c r="D1960" s="111" t="s">
        <v>4988</v>
      </c>
      <c r="E1960" s="151"/>
      <c r="F1960" s="111"/>
      <c r="G1960" s="111"/>
      <c r="H1960" s="111">
        <v>20</v>
      </c>
      <c r="I1960" s="116"/>
      <c r="J1960" s="118">
        <v>46800</v>
      </c>
      <c r="K1960" s="33"/>
      <c r="L1960" s="44">
        <f t="shared" si="603"/>
        <v>0</v>
      </c>
      <c r="M1960" s="33" t="str">
        <f t="shared" si="604"/>
        <v>45908Container q'ty</v>
      </c>
      <c r="N1960" s="33" t="str">
        <f t="shared" si="605"/>
        <v xml:space="preserve">45908Pallet </v>
      </c>
      <c r="O1960" s="39"/>
      <c r="P1960" s="33" t="s">
        <v>202</v>
      </c>
      <c r="Q1960" s="168" t="s">
        <v>944</v>
      </c>
      <c r="R1960" s="169"/>
      <c r="S1960" s="39"/>
      <c r="T1960" s="119" t="s">
        <v>4985</v>
      </c>
      <c r="U1960" s="258"/>
      <c r="V1960" s="262"/>
      <c r="W1960" s="258">
        <f t="shared" si="606"/>
        <v>0</v>
      </c>
      <c r="X1960" s="45"/>
      <c r="Y1960" s="43"/>
      <c r="Z1960" s="43"/>
      <c r="AA1960" s="43"/>
      <c r="AB1960" s="43"/>
      <c r="AC1960" s="43"/>
    </row>
    <row r="1961" spans="1:29" ht="12.9" customHeight="1">
      <c r="A1961" s="272">
        <v>45909</v>
      </c>
      <c r="B1961" s="111" t="s">
        <v>32</v>
      </c>
      <c r="C1961" s="111" t="s">
        <v>5059</v>
      </c>
      <c r="D1961" s="111" t="s">
        <v>5024</v>
      </c>
      <c r="E1961" s="111"/>
      <c r="F1961" s="111">
        <v>1</v>
      </c>
      <c r="G1961" s="111"/>
      <c r="H1961" s="111">
        <v>6</v>
      </c>
      <c r="I1961" s="111">
        <v>6</v>
      </c>
      <c r="J1961" s="118"/>
      <c r="K1961" s="33"/>
      <c r="L1961" s="44">
        <f t="shared" si="572"/>
        <v>1</v>
      </c>
      <c r="M1961" s="33" t="str">
        <f t="shared" si="573"/>
        <v>45909Container q'ty</v>
      </c>
      <c r="N1961" s="33" t="str">
        <f t="shared" si="574"/>
        <v xml:space="preserve">45909Pallet </v>
      </c>
      <c r="O1961" s="39">
        <v>20</v>
      </c>
      <c r="P1961" s="33" t="s">
        <v>202</v>
      </c>
      <c r="Q1961" s="168" t="s">
        <v>5025</v>
      </c>
      <c r="R1961" s="169"/>
      <c r="S1961" s="39"/>
      <c r="T1961" s="119" t="s">
        <v>5029</v>
      </c>
      <c r="U1961" s="258"/>
      <c r="V1961" s="262"/>
      <c r="W1961" s="258">
        <f t="shared" si="575"/>
        <v>0</v>
      </c>
      <c r="X1961" s="45"/>
      <c r="Y1961" s="43"/>
      <c r="Z1961" s="43"/>
      <c r="AA1961" s="43"/>
      <c r="AB1961" s="43"/>
      <c r="AC1961" s="43"/>
    </row>
    <row r="1962" spans="1:29" ht="12.9" customHeight="1">
      <c r="A1962" s="272">
        <v>45909</v>
      </c>
      <c r="B1962" s="111" t="s">
        <v>32</v>
      </c>
      <c r="C1962" s="111" t="s">
        <v>5059</v>
      </c>
      <c r="D1962" s="111" t="s">
        <v>5024</v>
      </c>
      <c r="E1962" s="111"/>
      <c r="F1962" s="151"/>
      <c r="G1962" s="111"/>
      <c r="H1962" s="111">
        <v>10</v>
      </c>
      <c r="I1962" s="111">
        <v>10</v>
      </c>
      <c r="J1962" s="118"/>
      <c r="K1962" s="33"/>
      <c r="L1962" s="44">
        <f t="shared" si="572"/>
        <v>0</v>
      </c>
      <c r="M1962" s="33" t="str">
        <f t="shared" si="573"/>
        <v>45909Container q'ty</v>
      </c>
      <c r="N1962" s="33" t="str">
        <f t="shared" si="574"/>
        <v xml:space="preserve">45909Pallet </v>
      </c>
      <c r="O1962" s="39"/>
      <c r="P1962" s="33" t="s">
        <v>202</v>
      </c>
      <c r="Q1962" s="168" t="s">
        <v>5026</v>
      </c>
      <c r="R1962" s="169"/>
      <c r="S1962" s="39"/>
      <c r="T1962" s="119" t="s">
        <v>5029</v>
      </c>
      <c r="U1962" s="258"/>
      <c r="V1962" s="262"/>
      <c r="W1962" s="258">
        <f t="shared" si="575"/>
        <v>0</v>
      </c>
      <c r="X1962" s="45"/>
      <c r="Y1962" s="43"/>
      <c r="Z1962" s="43"/>
      <c r="AA1962" s="43"/>
      <c r="AB1962" s="43"/>
      <c r="AC1962" s="43"/>
    </row>
    <row r="1963" spans="1:29" ht="12.9" customHeight="1">
      <c r="A1963" s="272">
        <v>45909</v>
      </c>
      <c r="B1963" s="111" t="s">
        <v>32</v>
      </c>
      <c r="C1963" s="111" t="s">
        <v>5059</v>
      </c>
      <c r="D1963" s="111" t="s">
        <v>5024</v>
      </c>
      <c r="E1963" s="111"/>
      <c r="F1963" s="151"/>
      <c r="G1963" s="111"/>
      <c r="H1963" s="111">
        <v>2</v>
      </c>
      <c r="I1963" s="111">
        <v>2</v>
      </c>
      <c r="J1963" s="118"/>
      <c r="K1963" s="33"/>
      <c r="L1963" s="44">
        <f t="shared" si="572"/>
        <v>0</v>
      </c>
      <c r="M1963" s="33" t="str">
        <f t="shared" si="573"/>
        <v>45909Container q'ty</v>
      </c>
      <c r="N1963" s="33" t="str">
        <f t="shared" si="574"/>
        <v xml:space="preserve">45909Pallet </v>
      </c>
      <c r="O1963" s="39"/>
      <c r="P1963" s="33" t="s">
        <v>202</v>
      </c>
      <c r="Q1963" s="168" t="s">
        <v>5027</v>
      </c>
      <c r="R1963" s="169"/>
      <c r="S1963" s="39"/>
      <c r="T1963" s="119" t="s">
        <v>5029</v>
      </c>
      <c r="U1963" s="258"/>
      <c r="V1963" s="262"/>
      <c r="W1963" s="258">
        <f t="shared" si="575"/>
        <v>0</v>
      </c>
      <c r="X1963" s="45"/>
      <c r="Y1963" s="43"/>
      <c r="Z1963" s="43"/>
      <c r="AA1963" s="43"/>
      <c r="AB1963" s="43"/>
      <c r="AC1963" s="43"/>
    </row>
    <row r="1964" spans="1:29" ht="12.9" customHeight="1">
      <c r="A1964" s="272">
        <v>45909</v>
      </c>
      <c r="B1964" s="111" t="s">
        <v>32</v>
      </c>
      <c r="C1964" s="111" t="s">
        <v>5059</v>
      </c>
      <c r="D1964" s="111" t="s">
        <v>5024</v>
      </c>
      <c r="E1964" s="111"/>
      <c r="F1964" s="151"/>
      <c r="G1964" s="111"/>
      <c r="H1964" s="111">
        <v>2</v>
      </c>
      <c r="I1964" s="111">
        <v>2</v>
      </c>
      <c r="J1964" s="118"/>
      <c r="K1964" s="33"/>
      <c r="L1964" s="44">
        <f t="shared" si="572"/>
        <v>0</v>
      </c>
      <c r="M1964" s="33" t="str">
        <f t="shared" si="573"/>
        <v>45909Container q'ty</v>
      </c>
      <c r="N1964" s="33" t="str">
        <f t="shared" si="574"/>
        <v xml:space="preserve">45909Pallet </v>
      </c>
      <c r="O1964" s="39"/>
      <c r="P1964" s="33" t="s">
        <v>202</v>
      </c>
      <c r="Q1964" s="168" t="s">
        <v>5028</v>
      </c>
      <c r="R1964" s="169"/>
      <c r="S1964" s="39"/>
      <c r="T1964" s="119" t="s">
        <v>5029</v>
      </c>
      <c r="U1964" s="258"/>
      <c r="V1964" s="262"/>
      <c r="W1964" s="258">
        <f t="shared" si="575"/>
        <v>0</v>
      </c>
      <c r="X1964" s="45"/>
      <c r="Y1964" s="43"/>
      <c r="Z1964" s="43"/>
      <c r="AA1964" s="43"/>
      <c r="AB1964" s="43"/>
      <c r="AC1964" s="43"/>
    </row>
    <row r="1965" spans="1:29" ht="12.9" customHeight="1">
      <c r="A1965" s="272">
        <v>45909</v>
      </c>
      <c r="B1965" s="111" t="s">
        <v>383</v>
      </c>
      <c r="C1965" s="111" t="s">
        <v>5082</v>
      </c>
      <c r="D1965" s="111">
        <v>192130</v>
      </c>
      <c r="E1965" s="111"/>
      <c r="F1965" s="111">
        <v>1</v>
      </c>
      <c r="G1965" s="111"/>
      <c r="H1965" s="111">
        <v>5</v>
      </c>
      <c r="I1965" s="117">
        <v>500</v>
      </c>
      <c r="J1965" s="118"/>
      <c r="K1965" s="33"/>
      <c r="L1965" s="44">
        <f t="shared" si="572"/>
        <v>1</v>
      </c>
      <c r="M1965" s="33" t="str">
        <f t="shared" si="573"/>
        <v>45909Container q'ty</v>
      </c>
      <c r="N1965" s="33" t="str">
        <f t="shared" si="574"/>
        <v>45909bulk</v>
      </c>
      <c r="O1965" s="39">
        <v>240</v>
      </c>
      <c r="P1965" s="235" t="s">
        <v>201</v>
      </c>
      <c r="Q1965" s="168" t="s">
        <v>454</v>
      </c>
      <c r="R1965" s="169"/>
      <c r="S1965" s="39"/>
      <c r="T1965" s="119" t="s">
        <v>5081</v>
      </c>
      <c r="U1965" s="258">
        <v>22550</v>
      </c>
      <c r="V1965" s="262">
        <v>2050</v>
      </c>
      <c r="W1965" s="258">
        <f t="shared" si="575"/>
        <v>11</v>
      </c>
      <c r="X1965" s="45"/>
      <c r="Y1965" s="43"/>
      <c r="Z1965" s="43"/>
      <c r="AA1965" s="43"/>
      <c r="AB1965" s="43"/>
      <c r="AC1965" s="43"/>
    </row>
    <row r="1966" spans="1:29" ht="12.9" customHeight="1">
      <c r="A1966" s="272">
        <v>45909</v>
      </c>
      <c r="B1966" s="111" t="s">
        <v>383</v>
      </c>
      <c r="C1966" s="111" t="s">
        <v>5082</v>
      </c>
      <c r="D1966" s="111">
        <v>192130</v>
      </c>
      <c r="E1966" s="111"/>
      <c r="F1966" s="151"/>
      <c r="G1966" s="111"/>
      <c r="H1966" s="111">
        <v>1</v>
      </c>
      <c r="I1966" s="117">
        <v>50</v>
      </c>
      <c r="J1966" s="118"/>
      <c r="K1966" s="33"/>
      <c r="L1966" s="44">
        <f t="shared" si="572"/>
        <v>0</v>
      </c>
      <c r="M1966" s="33" t="str">
        <f t="shared" si="573"/>
        <v>45909Container q'ty</v>
      </c>
      <c r="N1966" s="33" t="str">
        <f t="shared" si="574"/>
        <v>45909bulk</v>
      </c>
      <c r="O1966" s="39">
        <v>240</v>
      </c>
      <c r="P1966" s="235" t="s">
        <v>201</v>
      </c>
      <c r="Q1966" s="168" t="s">
        <v>456</v>
      </c>
      <c r="R1966" s="169"/>
      <c r="S1966" s="39"/>
      <c r="T1966" s="119" t="s">
        <v>5081</v>
      </c>
      <c r="U1966" s="258"/>
      <c r="V1966" s="262"/>
      <c r="W1966" s="258">
        <f t="shared" si="575"/>
        <v>0</v>
      </c>
      <c r="X1966" s="45"/>
      <c r="Y1966" s="43"/>
      <c r="Z1966" s="43"/>
      <c r="AA1966" s="43"/>
      <c r="AB1966" s="43"/>
      <c r="AC1966" s="43"/>
    </row>
    <row r="1967" spans="1:29" ht="12.9" customHeight="1">
      <c r="A1967" s="272">
        <v>45909</v>
      </c>
      <c r="B1967" s="111" t="s">
        <v>383</v>
      </c>
      <c r="C1967" s="111" t="s">
        <v>5082</v>
      </c>
      <c r="D1967" s="111">
        <v>192130</v>
      </c>
      <c r="E1967" s="111"/>
      <c r="F1967" s="151"/>
      <c r="G1967" s="111"/>
      <c r="H1967" s="111">
        <v>13</v>
      </c>
      <c r="I1967" s="117">
        <v>1500</v>
      </c>
      <c r="J1967" s="118"/>
      <c r="K1967" s="33"/>
      <c r="L1967" s="44">
        <f t="shared" si="572"/>
        <v>0</v>
      </c>
      <c r="M1967" s="33" t="str">
        <f t="shared" si="573"/>
        <v>45909Container q'ty</v>
      </c>
      <c r="N1967" s="33" t="str">
        <f t="shared" si="574"/>
        <v>45909bulk</v>
      </c>
      <c r="O1967" s="39">
        <v>240</v>
      </c>
      <c r="P1967" s="235" t="s">
        <v>201</v>
      </c>
      <c r="Q1967" s="168" t="s">
        <v>457</v>
      </c>
      <c r="R1967" s="169"/>
      <c r="S1967" s="39"/>
      <c r="T1967" s="119" t="s">
        <v>5081</v>
      </c>
      <c r="U1967" s="258"/>
      <c r="V1967" s="262"/>
      <c r="W1967" s="258">
        <f t="shared" si="575"/>
        <v>0</v>
      </c>
      <c r="X1967" s="45"/>
      <c r="Y1967" s="43"/>
      <c r="Z1967" s="43"/>
      <c r="AA1967" s="43"/>
      <c r="AB1967" s="43"/>
      <c r="AC1967" s="43"/>
    </row>
    <row r="1968" spans="1:29" ht="12.9" customHeight="1">
      <c r="A1968" s="272">
        <v>45910</v>
      </c>
      <c r="B1968" s="111" t="s">
        <v>32</v>
      </c>
      <c r="C1968" s="111" t="s">
        <v>5095</v>
      </c>
      <c r="D1968" s="111" t="s">
        <v>5030</v>
      </c>
      <c r="E1968" s="111"/>
      <c r="F1968" s="111">
        <v>1</v>
      </c>
      <c r="G1968" s="111"/>
      <c r="H1968" s="111">
        <v>18</v>
      </c>
      <c r="I1968" s="111">
        <v>18</v>
      </c>
      <c r="J1968" s="118"/>
      <c r="K1968" s="33"/>
      <c r="L1968" s="44">
        <f t="shared" si="572"/>
        <v>1</v>
      </c>
      <c r="M1968" s="33" t="str">
        <f t="shared" si="573"/>
        <v>45910Container q'ty</v>
      </c>
      <c r="N1968" s="33" t="str">
        <f>A1968&amp;P1968</f>
        <v xml:space="preserve">45910Pallet </v>
      </c>
      <c r="O1968" s="39">
        <v>20</v>
      </c>
      <c r="P1968" s="33" t="s">
        <v>202</v>
      </c>
      <c r="Q1968" s="168" t="s">
        <v>5034</v>
      </c>
      <c r="R1968" s="169"/>
      <c r="S1968" s="39"/>
      <c r="T1968" s="119" t="s">
        <v>5060</v>
      </c>
      <c r="U1968" s="258"/>
      <c r="V1968" s="262"/>
      <c r="W1968" s="258">
        <f>IFERROR(U1968/V1968,0)</f>
        <v>0</v>
      </c>
      <c r="X1968" s="45"/>
      <c r="Y1968" s="43"/>
      <c r="Z1968" s="43"/>
      <c r="AA1968" s="43"/>
      <c r="AB1968" s="43"/>
      <c r="AC1968" s="43"/>
    </row>
    <row r="1969" spans="1:29" ht="12.9" customHeight="1">
      <c r="A1969" s="272">
        <v>45910</v>
      </c>
      <c r="B1969" s="111" t="s">
        <v>32</v>
      </c>
      <c r="C1969" s="111" t="s">
        <v>5095</v>
      </c>
      <c r="D1969" s="111" t="s">
        <v>5030</v>
      </c>
      <c r="E1969" s="111"/>
      <c r="F1969" s="151"/>
      <c r="G1969" s="111"/>
      <c r="H1969" s="111">
        <v>2</v>
      </c>
      <c r="I1969" s="111">
        <v>2</v>
      </c>
      <c r="J1969" s="118"/>
      <c r="K1969" s="33"/>
      <c r="L1969" s="44">
        <f t="shared" si="572"/>
        <v>0</v>
      </c>
      <c r="M1969" s="33" t="str">
        <f t="shared" si="573"/>
        <v>45910Container q'ty</v>
      </c>
      <c r="N1969" s="33" t="str">
        <f>A1969&amp;P1969</f>
        <v xml:space="preserve">45910Pallet </v>
      </c>
      <c r="O1969" s="39"/>
      <c r="P1969" s="33" t="s">
        <v>202</v>
      </c>
      <c r="Q1969" s="168" t="s">
        <v>5035</v>
      </c>
      <c r="R1969" s="169"/>
      <c r="S1969" s="39"/>
      <c r="T1969" s="119" t="s">
        <v>5038</v>
      </c>
      <c r="U1969" s="258"/>
      <c r="V1969" s="262"/>
      <c r="W1969" s="258">
        <f>IFERROR(U1969/V1969,0)</f>
        <v>0</v>
      </c>
      <c r="X1969" s="45"/>
      <c r="Y1969" s="43"/>
      <c r="Z1969" s="43"/>
      <c r="AA1969" s="43"/>
      <c r="AB1969" s="43"/>
      <c r="AC1969" s="43"/>
    </row>
    <row r="1970" spans="1:29" ht="12.9" customHeight="1">
      <c r="A1970" s="272">
        <v>45910</v>
      </c>
      <c r="B1970" s="111" t="s">
        <v>32</v>
      </c>
      <c r="C1970" s="111" t="s">
        <v>5096</v>
      </c>
      <c r="D1970" s="111" t="s">
        <v>5031</v>
      </c>
      <c r="E1970" s="111">
        <v>1</v>
      </c>
      <c r="F1970" s="111"/>
      <c r="G1970" s="111"/>
      <c r="H1970" s="111">
        <v>20</v>
      </c>
      <c r="I1970" s="111">
        <v>20</v>
      </c>
      <c r="J1970" s="118"/>
      <c r="K1970" s="33"/>
      <c r="L1970" s="44">
        <f t="shared" si="572"/>
        <v>1</v>
      </c>
      <c r="M1970" s="33" t="str">
        <f t="shared" si="573"/>
        <v>45910Container q'ty</v>
      </c>
      <c r="N1970" s="33" t="str">
        <f>A1970&amp;P1970</f>
        <v xml:space="preserve">45910Pallet </v>
      </c>
      <c r="O1970" s="39">
        <v>20</v>
      </c>
      <c r="P1970" s="33" t="s">
        <v>202</v>
      </c>
      <c r="Q1970" s="168" t="s">
        <v>5026</v>
      </c>
      <c r="R1970" s="169"/>
      <c r="S1970" s="39"/>
      <c r="T1970" s="119" t="s">
        <v>5061</v>
      </c>
      <c r="U1970" s="258"/>
      <c r="V1970" s="262"/>
      <c r="W1970" s="258">
        <f>IFERROR(U1970/V1970,0)</f>
        <v>0</v>
      </c>
      <c r="X1970" s="45"/>
      <c r="Y1970" s="43"/>
      <c r="Z1970" s="43"/>
      <c r="AA1970" s="43"/>
      <c r="AB1970" s="43"/>
      <c r="AC1970" s="43"/>
    </row>
    <row r="1971" spans="1:29" ht="12.9" customHeight="1">
      <c r="A1971" s="272">
        <v>45910</v>
      </c>
      <c r="B1971" s="111" t="s">
        <v>5113</v>
      </c>
      <c r="C1971" s="111" t="s">
        <v>5077</v>
      </c>
      <c r="D1971" s="190" t="s">
        <v>5078</v>
      </c>
      <c r="E1971" s="111"/>
      <c r="F1971" s="111">
        <v>1</v>
      </c>
      <c r="G1971" s="111"/>
      <c r="H1971" s="111">
        <v>18</v>
      </c>
      <c r="I1971" s="111">
        <v>18</v>
      </c>
      <c r="J1971" s="118"/>
      <c r="K1971" s="33"/>
      <c r="L1971" s="44">
        <f>SUM(E1971:F1971)</f>
        <v>1</v>
      </c>
      <c r="M1971" s="33" t="str">
        <f>A1971&amp;$O$1</f>
        <v>45910Container q'ty</v>
      </c>
      <c r="N1971" s="33" t="str">
        <f>A1971&amp;P1971</f>
        <v xml:space="preserve">45910Pallet </v>
      </c>
      <c r="O1971" s="39">
        <v>20</v>
      </c>
      <c r="P1971" s="33" t="s">
        <v>202</v>
      </c>
      <c r="Q1971" s="168" t="s">
        <v>831</v>
      </c>
      <c r="R1971" s="169"/>
      <c r="S1971" s="39"/>
      <c r="T1971" s="119" t="s">
        <v>5076</v>
      </c>
      <c r="U1971" s="258"/>
      <c r="V1971" s="262"/>
      <c r="W1971" s="258">
        <f>IFERROR(U1971/V1971,0)</f>
        <v>0</v>
      </c>
      <c r="X1971" s="45" t="s">
        <v>2082</v>
      </c>
      <c r="Y1971" s="43"/>
      <c r="Z1971" s="43"/>
      <c r="AA1971" s="43"/>
      <c r="AB1971" s="43"/>
      <c r="AC1971" s="43"/>
    </row>
    <row r="1972" spans="1:29" ht="12.9" customHeight="1">
      <c r="A1972" s="272">
        <v>45910</v>
      </c>
      <c r="B1972" s="111" t="s">
        <v>3499</v>
      </c>
      <c r="C1972" s="111" t="s">
        <v>5077</v>
      </c>
      <c r="D1972" s="190" t="s">
        <v>5078</v>
      </c>
      <c r="E1972" s="111"/>
      <c r="F1972" s="151"/>
      <c r="G1972" s="111"/>
      <c r="H1972" s="111">
        <v>0</v>
      </c>
      <c r="I1972" s="111">
        <v>4</v>
      </c>
      <c r="J1972" s="118"/>
      <c r="K1972" s="33"/>
      <c r="L1972" s="44">
        <f>SUM(E1972:F1972)</f>
        <v>0</v>
      </c>
      <c r="M1972" s="33" t="str">
        <f>A1972&amp;$O$1</f>
        <v>45910Container q'ty</v>
      </c>
      <c r="N1972" s="33" t="str">
        <f>A1972&amp;P1972</f>
        <v xml:space="preserve">45910Pallet </v>
      </c>
      <c r="O1972" s="39"/>
      <c r="P1972" s="33" t="s">
        <v>202</v>
      </c>
      <c r="Q1972" s="168" t="s">
        <v>1264</v>
      </c>
      <c r="R1972" s="169"/>
      <c r="S1972" s="39"/>
      <c r="T1972" s="119" t="s">
        <v>5076</v>
      </c>
      <c r="U1972" s="258"/>
      <c r="V1972" s="262"/>
      <c r="W1972" s="258">
        <f>IFERROR(U1972/V1972,0)</f>
        <v>0</v>
      </c>
      <c r="X1972" s="45" t="s">
        <v>1953</v>
      </c>
      <c r="Y1972" s="43"/>
      <c r="Z1972" s="43"/>
      <c r="AA1972" s="43"/>
      <c r="AB1972" s="43"/>
      <c r="AC1972" s="43"/>
    </row>
    <row r="1973" spans="1:29" ht="12.9" customHeight="1">
      <c r="A1973" s="272">
        <v>45910</v>
      </c>
      <c r="B1973" s="111" t="s">
        <v>5106</v>
      </c>
      <c r="C1973" s="111" t="s">
        <v>5108</v>
      </c>
      <c r="D1973" s="111" t="s">
        <v>5110</v>
      </c>
      <c r="E1973" s="111"/>
      <c r="F1973" s="111">
        <v>1</v>
      </c>
      <c r="G1973" s="111"/>
      <c r="H1973" s="111">
        <v>18</v>
      </c>
      <c r="I1973" s="116"/>
      <c r="J1973" s="111">
        <v>18</v>
      </c>
      <c r="K1973" s="33"/>
      <c r="L1973" s="44">
        <f t="shared" ref="L1973" si="607">SUM(E1973:F1973)</f>
        <v>1</v>
      </c>
      <c r="M1973" s="33" t="str">
        <f t="shared" ref="M1973" si="608">A1973&amp;$O$1</f>
        <v>45910Container q'ty</v>
      </c>
      <c r="N1973" s="33" t="str">
        <f t="shared" ref="N1973" si="609">A1973&amp;P1973</f>
        <v xml:space="preserve">45910Pallet </v>
      </c>
      <c r="O1973" s="39">
        <v>20</v>
      </c>
      <c r="P1973" s="33" t="s">
        <v>202</v>
      </c>
      <c r="Q1973" s="168" t="s">
        <v>5105</v>
      </c>
      <c r="R1973" s="169"/>
      <c r="S1973" s="39"/>
      <c r="T1973" s="119" t="s">
        <v>5104</v>
      </c>
      <c r="U1973" s="258"/>
      <c r="V1973" s="262"/>
      <c r="W1973" s="258">
        <f t="shared" ref="W1973" si="610">IFERROR(U1973/V1973,0)</f>
        <v>0</v>
      </c>
      <c r="X1973" s="45" t="s">
        <v>4271</v>
      </c>
      <c r="Y1973" s="43" t="s">
        <v>5114</v>
      </c>
      <c r="Z1973" s="43"/>
      <c r="AA1973" s="43"/>
      <c r="AB1973" s="43"/>
      <c r="AC1973" s="43"/>
    </row>
    <row r="1974" spans="1:29" ht="12.9" customHeight="1">
      <c r="A1974" s="272">
        <v>45910</v>
      </c>
      <c r="B1974" s="111" t="s">
        <v>5230</v>
      </c>
      <c r="C1974" s="111" t="s">
        <v>5109</v>
      </c>
      <c r="D1974" s="111" t="s">
        <v>5111</v>
      </c>
      <c r="E1974" s="111"/>
      <c r="F1974" s="111">
        <v>1</v>
      </c>
      <c r="G1974" s="111"/>
      <c r="H1974" s="111">
        <v>18</v>
      </c>
      <c r="I1974" s="116"/>
      <c r="J1974" s="111">
        <v>18</v>
      </c>
      <c r="K1974" s="33"/>
      <c r="L1974" s="44">
        <f t="shared" ref="L1974" si="611">SUM(E1974:F1974)</f>
        <v>1</v>
      </c>
      <c r="M1974" s="33" t="str">
        <f t="shared" ref="M1974" si="612">A1974&amp;$O$1</f>
        <v>45910Container q'ty</v>
      </c>
      <c r="N1974" s="33" t="str">
        <f t="shared" ref="N1974" si="613">A1974&amp;P1974</f>
        <v xml:space="preserve">45910Pallet </v>
      </c>
      <c r="O1974" s="39">
        <v>20</v>
      </c>
      <c r="P1974" s="33" t="s">
        <v>202</v>
      </c>
      <c r="Q1974" s="168" t="s">
        <v>5105</v>
      </c>
      <c r="R1974" s="169"/>
      <c r="S1974" s="39"/>
      <c r="T1974" s="119" t="s">
        <v>5104</v>
      </c>
      <c r="U1974" s="258"/>
      <c r="V1974" s="262"/>
      <c r="W1974" s="258">
        <f t="shared" ref="W1974" si="614">IFERROR(U1974/V1974,0)</f>
        <v>0</v>
      </c>
      <c r="X1974" s="45" t="s">
        <v>5112</v>
      </c>
      <c r="Y1974" s="43"/>
      <c r="Z1974" s="43"/>
      <c r="AA1974" s="43"/>
      <c r="AB1974" s="43"/>
      <c r="AC1974" s="43"/>
    </row>
    <row r="1975" spans="1:29" ht="12.9" customHeight="1">
      <c r="A1975" s="272">
        <v>45910</v>
      </c>
      <c r="B1975" s="111" t="s">
        <v>124</v>
      </c>
      <c r="C1975" s="111" t="s">
        <v>5085</v>
      </c>
      <c r="D1975" s="111" t="s">
        <v>5090</v>
      </c>
      <c r="E1975" s="111">
        <v>1</v>
      </c>
      <c r="F1975" s="111"/>
      <c r="G1975" s="111"/>
      <c r="H1975" s="111">
        <v>16</v>
      </c>
      <c r="I1975" s="116"/>
      <c r="J1975" s="118">
        <v>960</v>
      </c>
      <c r="K1975" s="33"/>
      <c r="L1975" s="44">
        <f>SUM(E1975:F1975)</f>
        <v>1</v>
      </c>
      <c r="M1975" s="33" t="str">
        <f>A1975&amp;$O$1</f>
        <v>45910Container q'ty</v>
      </c>
      <c r="N1975" s="33" t="str">
        <f>A1975&amp;P1975</f>
        <v xml:space="preserve">45910Pallet </v>
      </c>
      <c r="O1975" s="39">
        <v>40</v>
      </c>
      <c r="P1975" s="33" t="s">
        <v>202</v>
      </c>
      <c r="Q1975" s="168" t="s">
        <v>5084</v>
      </c>
      <c r="R1975" s="169"/>
      <c r="S1975" s="39"/>
      <c r="T1975" s="119" t="s">
        <v>5083</v>
      </c>
      <c r="U1975" s="258"/>
      <c r="V1975" s="262"/>
      <c r="W1975" s="258">
        <f>IFERROR(U1975/V1975,0)</f>
        <v>0</v>
      </c>
      <c r="X1975" s="45" t="s">
        <v>5101</v>
      </c>
      <c r="Y1975" s="43"/>
      <c r="Z1975" s="43"/>
      <c r="AA1975" s="43"/>
      <c r="AB1975" s="43"/>
      <c r="AC1975" s="43"/>
    </row>
    <row r="1976" spans="1:29" ht="12.9" customHeight="1">
      <c r="A1976" s="272">
        <v>45910</v>
      </c>
      <c r="B1976" s="111" t="s">
        <v>124</v>
      </c>
      <c r="C1976" s="111" t="s">
        <v>5086</v>
      </c>
      <c r="D1976" s="111" t="s">
        <v>5091</v>
      </c>
      <c r="E1976" s="111">
        <v>1</v>
      </c>
      <c r="F1976" s="111"/>
      <c r="G1976" s="111"/>
      <c r="H1976" s="111">
        <v>16</v>
      </c>
      <c r="I1976" s="116"/>
      <c r="J1976" s="118">
        <v>960</v>
      </c>
      <c r="K1976" s="33"/>
      <c r="L1976" s="44">
        <f>SUM(E1976:F1976)</f>
        <v>1</v>
      </c>
      <c r="M1976" s="33" t="str">
        <f>A1976&amp;$O$1</f>
        <v>45910Container q'ty</v>
      </c>
      <c r="N1976" s="33" t="str">
        <f>A1976&amp;P1976</f>
        <v xml:space="preserve">45910Pallet </v>
      </c>
      <c r="O1976" s="39">
        <v>40</v>
      </c>
      <c r="P1976" s="33" t="s">
        <v>202</v>
      </c>
      <c r="Q1976" s="168" t="s">
        <v>5084</v>
      </c>
      <c r="R1976" s="169"/>
      <c r="S1976" s="39"/>
      <c r="T1976" s="119" t="s">
        <v>5083</v>
      </c>
      <c r="U1976" s="258"/>
      <c r="V1976" s="262"/>
      <c r="W1976" s="258">
        <f>IFERROR(U1976/V1976,0)</f>
        <v>0</v>
      </c>
      <c r="X1976" s="45" t="s">
        <v>5102</v>
      </c>
      <c r="Y1976" s="43"/>
      <c r="Z1976" s="43"/>
      <c r="AA1976" s="43"/>
      <c r="AB1976" s="43"/>
      <c r="AC1976" s="43"/>
    </row>
    <row r="1977" spans="1:29" ht="12.9" customHeight="1">
      <c r="A1977" s="272">
        <v>45910</v>
      </c>
      <c r="B1977" s="111" t="s">
        <v>124</v>
      </c>
      <c r="C1977" s="111" t="s">
        <v>5087</v>
      </c>
      <c r="D1977" s="111" t="s">
        <v>5092</v>
      </c>
      <c r="E1977" s="111">
        <v>1</v>
      </c>
      <c r="F1977" s="111"/>
      <c r="G1977" s="111"/>
      <c r="H1977" s="111">
        <v>16</v>
      </c>
      <c r="I1977" s="116"/>
      <c r="J1977" s="118">
        <v>960</v>
      </c>
      <c r="K1977" s="33"/>
      <c r="L1977" s="44">
        <f>SUM(E1977:F1977)</f>
        <v>1</v>
      </c>
      <c r="M1977" s="33" t="str">
        <f>A1977&amp;$O$1</f>
        <v>45910Container q'ty</v>
      </c>
      <c r="N1977" s="33" t="str">
        <f>A1977&amp;P1977</f>
        <v xml:space="preserve">45910Pallet </v>
      </c>
      <c r="O1977" s="39">
        <v>40</v>
      </c>
      <c r="P1977" s="33" t="s">
        <v>202</v>
      </c>
      <c r="Q1977" s="168" t="s">
        <v>5084</v>
      </c>
      <c r="R1977" s="169"/>
      <c r="S1977" s="39"/>
      <c r="T1977" s="119" t="s">
        <v>5083</v>
      </c>
      <c r="U1977" s="258"/>
      <c r="V1977" s="262"/>
      <c r="W1977" s="258">
        <f>IFERROR(U1977/V1977,0)</f>
        <v>0</v>
      </c>
      <c r="X1977" s="45" t="s">
        <v>5103</v>
      </c>
      <c r="Y1977" s="43"/>
      <c r="Z1977" s="43"/>
      <c r="AA1977" s="43"/>
      <c r="AB1977" s="43"/>
      <c r="AC1977" s="43"/>
    </row>
    <row r="1978" spans="1:29" ht="12.9" customHeight="1">
      <c r="A1978" s="272">
        <v>45910</v>
      </c>
      <c r="B1978" s="111" t="s">
        <v>242</v>
      </c>
      <c r="C1978" s="111" t="s">
        <v>402</v>
      </c>
      <c r="D1978" s="111"/>
      <c r="E1978" s="111"/>
      <c r="F1978" s="111"/>
      <c r="G1978" s="111">
        <v>1</v>
      </c>
      <c r="H1978" s="111">
        <v>10</v>
      </c>
      <c r="I1978" s="184"/>
      <c r="J1978" s="118">
        <v>10</v>
      </c>
      <c r="K1978" s="33"/>
      <c r="L1978" s="44">
        <f>SUM(E1978:F1978)</f>
        <v>0</v>
      </c>
      <c r="M1978" s="33" t="str">
        <f>A1978&amp;$O$1</f>
        <v>45910Container q'ty</v>
      </c>
      <c r="N1978" s="33" t="str">
        <f>A1978&amp;P1978</f>
        <v xml:space="preserve">45910Pallet </v>
      </c>
      <c r="O1978" s="39">
        <v>5</v>
      </c>
      <c r="P1978" s="33" t="s">
        <v>202</v>
      </c>
      <c r="Q1978" s="168" t="s">
        <v>5065</v>
      </c>
      <c r="R1978" s="169"/>
      <c r="S1978" s="39"/>
      <c r="T1978" s="119" t="s">
        <v>5066</v>
      </c>
      <c r="U1978" s="258"/>
      <c r="V1978" s="262"/>
      <c r="W1978" s="258">
        <f>IFERROR(U1978/V1978,0)</f>
        <v>0</v>
      </c>
      <c r="X1978" s="45" t="s">
        <v>5067</v>
      </c>
      <c r="Y1978" s="43"/>
      <c r="Z1978" s="43"/>
      <c r="AA1978" s="43"/>
      <c r="AB1978" s="43"/>
      <c r="AC1978" s="43"/>
    </row>
    <row r="1979" spans="1:29" ht="12.9" customHeight="1">
      <c r="A1979" s="272">
        <v>45911</v>
      </c>
      <c r="B1979" s="111" t="s">
        <v>5231</v>
      </c>
      <c r="C1979" s="111" t="s">
        <v>5098</v>
      </c>
      <c r="D1979" s="111" t="s">
        <v>5039</v>
      </c>
      <c r="E1979" s="111">
        <v>1</v>
      </c>
      <c r="F1979" s="111"/>
      <c r="G1979" s="111"/>
      <c r="H1979" s="111">
        <v>11</v>
      </c>
      <c r="I1979" s="116">
        <v>792</v>
      </c>
      <c r="J1979" s="118"/>
      <c r="K1979" s="33"/>
      <c r="L1979" s="44">
        <f t="shared" si="572"/>
        <v>1</v>
      </c>
      <c r="M1979" s="33" t="str">
        <f t="shared" si="573"/>
        <v>45911Container q'ty</v>
      </c>
      <c r="N1979" s="33" t="str">
        <f t="shared" si="574"/>
        <v>45911bulk</v>
      </c>
      <c r="O1979" s="39">
        <v>200</v>
      </c>
      <c r="P1979" s="235" t="s">
        <v>201</v>
      </c>
      <c r="Q1979" s="168" t="s">
        <v>5041</v>
      </c>
      <c r="R1979" s="169"/>
      <c r="S1979" s="39"/>
      <c r="T1979" s="119" t="s">
        <v>5097</v>
      </c>
      <c r="U1979" s="258">
        <v>13910.4</v>
      </c>
      <c r="V1979" s="262">
        <v>2016</v>
      </c>
      <c r="W1979" s="258">
        <f t="shared" si="575"/>
        <v>6.8999999999999995</v>
      </c>
      <c r="X1979" s="45"/>
      <c r="Y1979" s="43"/>
      <c r="Z1979" s="43"/>
      <c r="AA1979" s="43"/>
      <c r="AB1979" s="43"/>
      <c r="AC1979" s="43"/>
    </row>
    <row r="1980" spans="1:29" ht="12.9" customHeight="1">
      <c r="A1980" s="272">
        <v>45911</v>
      </c>
      <c r="B1980" s="111" t="s">
        <v>32</v>
      </c>
      <c r="C1980" s="111" t="s">
        <v>5098</v>
      </c>
      <c r="D1980" s="111" t="s">
        <v>5039</v>
      </c>
      <c r="E1980" s="151"/>
      <c r="F1980" s="111"/>
      <c r="G1980" s="111"/>
      <c r="H1980" s="111">
        <v>10</v>
      </c>
      <c r="I1980" s="116">
        <v>720</v>
      </c>
      <c r="J1980" s="118"/>
      <c r="K1980" s="33"/>
      <c r="L1980" s="44">
        <f t="shared" si="572"/>
        <v>0</v>
      </c>
      <c r="M1980" s="33" t="str">
        <f t="shared" si="573"/>
        <v>45911Container q'ty</v>
      </c>
      <c r="N1980" s="33" t="str">
        <f t="shared" si="574"/>
        <v>45911bulk</v>
      </c>
      <c r="O1980" s="39"/>
      <c r="P1980" s="235" t="s">
        <v>201</v>
      </c>
      <c r="Q1980" s="168" t="s">
        <v>5042</v>
      </c>
      <c r="R1980" s="169"/>
      <c r="S1980" s="39"/>
      <c r="T1980" s="119" t="s">
        <v>5044</v>
      </c>
      <c r="U1980" s="258"/>
      <c r="V1980" s="262"/>
      <c r="W1980" s="258">
        <f t="shared" si="575"/>
        <v>0</v>
      </c>
      <c r="X1980" s="45"/>
      <c r="Y1980" s="43"/>
      <c r="Z1980" s="43"/>
      <c r="AA1980" s="43"/>
      <c r="AB1980" s="43"/>
      <c r="AC1980" s="43"/>
    </row>
    <row r="1981" spans="1:29" ht="12.9" customHeight="1">
      <c r="A1981" s="272">
        <v>45911</v>
      </c>
      <c r="B1981" s="111" t="s">
        <v>32</v>
      </c>
      <c r="C1981" s="111" t="s">
        <v>5098</v>
      </c>
      <c r="D1981" s="111" t="s">
        <v>5039</v>
      </c>
      <c r="E1981" s="151"/>
      <c r="F1981" s="111"/>
      <c r="G1981" s="111"/>
      <c r="H1981" s="111">
        <v>7</v>
      </c>
      <c r="I1981" s="116">
        <v>504</v>
      </c>
      <c r="J1981" s="118"/>
      <c r="K1981" s="33"/>
      <c r="L1981" s="44">
        <f t="shared" si="572"/>
        <v>0</v>
      </c>
      <c r="M1981" s="33" t="str">
        <f t="shared" si="573"/>
        <v>45911Container q'ty</v>
      </c>
      <c r="N1981" s="33" t="str">
        <f t="shared" si="574"/>
        <v>45911bulk</v>
      </c>
      <c r="O1981" s="39"/>
      <c r="P1981" s="235" t="s">
        <v>201</v>
      </c>
      <c r="Q1981" s="168" t="s">
        <v>5043</v>
      </c>
      <c r="R1981" s="169"/>
      <c r="S1981" s="39"/>
      <c r="T1981" s="119" t="s">
        <v>5044</v>
      </c>
      <c r="U1981" s="258"/>
      <c r="V1981" s="262"/>
      <c r="W1981" s="258">
        <f t="shared" si="575"/>
        <v>0</v>
      </c>
      <c r="X1981" s="45"/>
      <c r="Y1981" s="43"/>
      <c r="Z1981" s="43"/>
      <c r="AA1981" s="43"/>
      <c r="AB1981" s="43"/>
      <c r="AC1981" s="43"/>
    </row>
    <row r="1982" spans="1:29" ht="12.9" customHeight="1">
      <c r="A1982" s="272">
        <v>45911</v>
      </c>
      <c r="B1982" s="111" t="s">
        <v>32</v>
      </c>
      <c r="C1982" s="111" t="s">
        <v>5100</v>
      </c>
      <c r="D1982" s="111" t="s">
        <v>5040</v>
      </c>
      <c r="E1982" s="111">
        <v>1</v>
      </c>
      <c r="F1982" s="111"/>
      <c r="G1982" s="111"/>
      <c r="H1982" s="111">
        <v>28</v>
      </c>
      <c r="I1982" s="116">
        <v>2016</v>
      </c>
      <c r="J1982" s="118"/>
      <c r="K1982" s="33"/>
      <c r="L1982" s="44">
        <f t="shared" si="572"/>
        <v>1</v>
      </c>
      <c r="M1982" s="33" t="str">
        <f t="shared" si="573"/>
        <v>45911Container q'ty</v>
      </c>
      <c r="N1982" s="33" t="str">
        <f t="shared" si="574"/>
        <v>45911bulk</v>
      </c>
      <c r="O1982" s="39">
        <v>200</v>
      </c>
      <c r="P1982" s="235" t="s">
        <v>201</v>
      </c>
      <c r="Q1982" s="168" t="s">
        <v>5041</v>
      </c>
      <c r="R1982" s="169"/>
      <c r="S1982" s="39"/>
      <c r="T1982" s="119" t="s">
        <v>5099</v>
      </c>
      <c r="U1982" s="258">
        <v>13910.4</v>
      </c>
      <c r="V1982" s="262">
        <v>2016</v>
      </c>
      <c r="W1982" s="258">
        <f t="shared" si="575"/>
        <v>6.8999999999999995</v>
      </c>
      <c r="X1982" s="45"/>
      <c r="Y1982" s="43"/>
      <c r="Z1982" s="43"/>
      <c r="AA1982" s="43"/>
      <c r="AB1982" s="43"/>
      <c r="AC1982" s="43"/>
    </row>
    <row r="1983" spans="1:29" ht="12.9" customHeight="1">
      <c r="A1983" s="272">
        <v>45911</v>
      </c>
      <c r="B1983" s="111" t="s">
        <v>124</v>
      </c>
      <c r="C1983" s="111" t="s">
        <v>5062</v>
      </c>
      <c r="D1983" s="111" t="s">
        <v>5063</v>
      </c>
      <c r="E1983" s="111">
        <v>1</v>
      </c>
      <c r="F1983" s="111"/>
      <c r="G1983" s="111"/>
      <c r="H1983" s="111">
        <v>18</v>
      </c>
      <c r="I1983" s="116"/>
      <c r="J1983" s="118">
        <v>990</v>
      </c>
      <c r="K1983" s="33"/>
      <c r="L1983" s="44">
        <f t="shared" ref="L1983:L1985" si="615">SUM(E1983:F1983)</f>
        <v>1</v>
      </c>
      <c r="M1983" s="33" t="str">
        <f t="shared" ref="M1983:M1985" si="616">A1983&amp;$O$1</f>
        <v>45911Container q'ty</v>
      </c>
      <c r="N1983" s="33" t="str">
        <f t="shared" ref="N1983:N1985" si="617">A1983&amp;P1983</f>
        <v xml:space="preserve">45911Pallet </v>
      </c>
      <c r="O1983" s="39">
        <v>40</v>
      </c>
      <c r="P1983" s="33" t="s">
        <v>202</v>
      </c>
      <c r="Q1983" s="168" t="s">
        <v>4967</v>
      </c>
      <c r="R1983" s="169"/>
      <c r="S1983" s="39"/>
      <c r="T1983" s="119" t="s">
        <v>4970</v>
      </c>
      <c r="U1983" s="258"/>
      <c r="V1983" s="262"/>
      <c r="W1983" s="258">
        <f t="shared" ref="W1983:W1985" si="618">IFERROR(U1983/V1983,0)</f>
        <v>0</v>
      </c>
      <c r="X1983" s="45" t="s">
        <v>556</v>
      </c>
      <c r="Y1983" s="43"/>
      <c r="Z1983" s="43"/>
      <c r="AA1983" s="43"/>
      <c r="AB1983" s="43"/>
      <c r="AC1983" s="43"/>
    </row>
    <row r="1984" spans="1:29" ht="12.9" customHeight="1">
      <c r="A1984" s="272">
        <v>45911</v>
      </c>
      <c r="B1984" s="111" t="s">
        <v>124</v>
      </c>
      <c r="C1984" s="111" t="s">
        <v>5088</v>
      </c>
      <c r="D1984" s="111" t="s">
        <v>5093</v>
      </c>
      <c r="E1984" s="111">
        <v>1</v>
      </c>
      <c r="F1984" s="111"/>
      <c r="G1984" s="111"/>
      <c r="H1984" s="111">
        <v>16</v>
      </c>
      <c r="I1984" s="116"/>
      <c r="J1984" s="118">
        <v>960</v>
      </c>
      <c r="K1984" s="33"/>
      <c r="L1984" s="44">
        <f t="shared" si="615"/>
        <v>1</v>
      </c>
      <c r="M1984" s="33" t="str">
        <f t="shared" si="616"/>
        <v>45911Container q'ty</v>
      </c>
      <c r="N1984" s="33" t="str">
        <f t="shared" si="617"/>
        <v xml:space="preserve">45911Pallet </v>
      </c>
      <c r="O1984" s="39">
        <v>40</v>
      </c>
      <c r="P1984" s="33" t="s">
        <v>202</v>
      </c>
      <c r="Q1984" s="168" t="s">
        <v>5084</v>
      </c>
      <c r="R1984" s="169"/>
      <c r="S1984" s="39"/>
      <c r="T1984" s="119" t="s">
        <v>5083</v>
      </c>
      <c r="U1984" s="258"/>
      <c r="V1984" s="262"/>
      <c r="W1984" s="258">
        <f t="shared" si="618"/>
        <v>0</v>
      </c>
      <c r="X1984" s="45" t="s">
        <v>2506</v>
      </c>
      <c r="Y1984" s="43"/>
      <c r="Z1984" s="43"/>
      <c r="AA1984" s="43"/>
      <c r="AB1984" s="43"/>
      <c r="AC1984" s="43"/>
    </row>
    <row r="1985" spans="1:29" ht="12.9" customHeight="1">
      <c r="A1985" s="272">
        <v>45911</v>
      </c>
      <c r="B1985" s="111" t="s">
        <v>220</v>
      </c>
      <c r="C1985" s="111" t="s">
        <v>5120</v>
      </c>
      <c r="D1985" s="190">
        <v>800762</v>
      </c>
      <c r="E1985" s="111"/>
      <c r="F1985" s="111">
        <v>1</v>
      </c>
      <c r="G1985" s="111"/>
      <c r="H1985" s="111">
        <v>0</v>
      </c>
      <c r="I1985" s="111"/>
      <c r="J1985" s="118">
        <v>459</v>
      </c>
      <c r="K1985" s="33"/>
      <c r="L1985" s="44">
        <f t="shared" si="615"/>
        <v>1</v>
      </c>
      <c r="M1985" s="33" t="str">
        <f t="shared" si="616"/>
        <v>45911Container q'ty</v>
      </c>
      <c r="N1985" s="33" t="str">
        <f t="shared" si="617"/>
        <v>45911bulk</v>
      </c>
      <c r="O1985" s="39">
        <v>40</v>
      </c>
      <c r="P1985" s="235" t="s">
        <v>201</v>
      </c>
      <c r="Q1985" s="168" t="s">
        <v>221</v>
      </c>
      <c r="R1985" s="169"/>
      <c r="S1985" s="39"/>
      <c r="T1985" s="119" t="s">
        <v>5119</v>
      </c>
      <c r="U1985" s="258">
        <v>3380</v>
      </c>
      <c r="V1985" s="262">
        <v>459</v>
      </c>
      <c r="W1985" s="258">
        <f t="shared" si="618"/>
        <v>7.363834422657952</v>
      </c>
      <c r="X1985" s="45"/>
      <c r="Y1985" s="43"/>
      <c r="Z1985" s="43"/>
      <c r="AA1985" s="43"/>
      <c r="AB1985" s="43"/>
      <c r="AC1985" s="43"/>
    </row>
    <row r="1986" spans="1:29" ht="12.9" customHeight="1">
      <c r="A1986" s="272">
        <v>45912</v>
      </c>
      <c r="B1986" s="111" t="s">
        <v>32</v>
      </c>
      <c r="C1986" s="111" t="s">
        <v>5068</v>
      </c>
      <c r="D1986" s="111" t="s">
        <v>5045</v>
      </c>
      <c r="E1986" s="111"/>
      <c r="F1986" s="111">
        <v>1</v>
      </c>
      <c r="G1986" s="111"/>
      <c r="H1986" s="111">
        <v>16</v>
      </c>
      <c r="I1986" s="111">
        <v>16</v>
      </c>
      <c r="J1986" s="118"/>
      <c r="K1986" s="33"/>
      <c r="L1986" s="44">
        <f t="shared" si="572"/>
        <v>1</v>
      </c>
      <c r="M1986" s="33" t="str">
        <f t="shared" si="573"/>
        <v>45912Container q'ty</v>
      </c>
      <c r="N1986" s="33" t="str">
        <f t="shared" si="574"/>
        <v xml:space="preserve">45912Pallet </v>
      </c>
      <c r="O1986" s="39">
        <v>20</v>
      </c>
      <c r="P1986" s="33" t="s">
        <v>202</v>
      </c>
      <c r="Q1986" s="168" t="s">
        <v>5050</v>
      </c>
      <c r="R1986" s="169"/>
      <c r="S1986" s="39"/>
      <c r="T1986" s="119" t="s">
        <v>5058</v>
      </c>
      <c r="U1986" s="258"/>
      <c r="V1986" s="262"/>
      <c r="W1986" s="258">
        <f t="shared" si="575"/>
        <v>0</v>
      </c>
      <c r="X1986" s="45"/>
      <c r="Y1986" s="43"/>
      <c r="Z1986" s="43"/>
      <c r="AA1986" s="43"/>
      <c r="AB1986" s="43"/>
      <c r="AC1986" s="43"/>
    </row>
    <row r="1987" spans="1:29" ht="12.9" customHeight="1">
      <c r="A1987" s="272">
        <v>45912</v>
      </c>
      <c r="B1987" s="111" t="s">
        <v>32</v>
      </c>
      <c r="C1987" s="111" t="s">
        <v>5068</v>
      </c>
      <c r="D1987" s="111" t="s">
        <v>5045</v>
      </c>
      <c r="E1987" s="111"/>
      <c r="F1987" s="151"/>
      <c r="G1987" s="111"/>
      <c r="H1987" s="111">
        <v>4</v>
      </c>
      <c r="I1987" s="111">
        <v>4</v>
      </c>
      <c r="J1987" s="118"/>
      <c r="K1987" s="33"/>
      <c r="L1987" s="44">
        <f t="shared" si="572"/>
        <v>0</v>
      </c>
      <c r="M1987" s="33" t="str">
        <f t="shared" si="573"/>
        <v>45912Container q'ty</v>
      </c>
      <c r="N1987" s="33" t="str">
        <f t="shared" si="574"/>
        <v xml:space="preserve">45912Pallet </v>
      </c>
      <c r="O1987" s="39"/>
      <c r="P1987" s="33" t="s">
        <v>202</v>
      </c>
      <c r="Q1987" s="168" t="s">
        <v>5051</v>
      </c>
      <c r="R1987" s="169"/>
      <c r="S1987" s="39"/>
      <c r="T1987" s="119" t="s">
        <v>5058</v>
      </c>
      <c r="U1987" s="258"/>
      <c r="V1987" s="262"/>
      <c r="W1987" s="258">
        <f t="shared" si="575"/>
        <v>0</v>
      </c>
      <c r="X1987" s="45"/>
      <c r="Y1987" s="43"/>
      <c r="Z1987" s="43"/>
      <c r="AA1987" s="43"/>
      <c r="AB1987" s="43"/>
      <c r="AC1987" s="43"/>
    </row>
    <row r="1988" spans="1:29" ht="12.9" customHeight="1">
      <c r="A1988" s="272">
        <v>45912</v>
      </c>
      <c r="B1988" s="111" t="s">
        <v>32</v>
      </c>
      <c r="C1988" s="111" t="s">
        <v>5069</v>
      </c>
      <c r="D1988" s="111" t="s">
        <v>5046</v>
      </c>
      <c r="E1988" s="111"/>
      <c r="F1988" s="111">
        <v>1</v>
      </c>
      <c r="G1988" s="111"/>
      <c r="H1988" s="111">
        <v>20</v>
      </c>
      <c r="I1988" s="111">
        <v>20</v>
      </c>
      <c r="J1988" s="118"/>
      <c r="K1988" s="33"/>
      <c r="L1988" s="44">
        <f t="shared" si="572"/>
        <v>1</v>
      </c>
      <c r="M1988" s="33" t="str">
        <f t="shared" si="573"/>
        <v>45912Container q'ty</v>
      </c>
      <c r="N1988" s="33" t="str">
        <f t="shared" si="574"/>
        <v xml:space="preserve">45912Pallet </v>
      </c>
      <c r="O1988" s="39">
        <v>20</v>
      </c>
      <c r="P1988" s="33" t="s">
        <v>202</v>
      </c>
      <c r="Q1988" s="168" t="s">
        <v>5052</v>
      </c>
      <c r="R1988" s="169"/>
      <c r="S1988" s="39"/>
      <c r="T1988" s="119" t="s">
        <v>5058</v>
      </c>
      <c r="U1988" s="258"/>
      <c r="V1988" s="262"/>
      <c r="W1988" s="258">
        <f t="shared" si="575"/>
        <v>0</v>
      </c>
      <c r="X1988" s="45"/>
      <c r="Y1988" s="43"/>
      <c r="Z1988" s="43"/>
      <c r="AA1988" s="43"/>
      <c r="AB1988" s="43"/>
      <c r="AC1988" s="43"/>
    </row>
    <row r="1989" spans="1:29" ht="12.9" customHeight="1">
      <c r="A1989" s="272">
        <v>45912</v>
      </c>
      <c r="B1989" s="111" t="s">
        <v>32</v>
      </c>
      <c r="C1989" s="111" t="s">
        <v>5070</v>
      </c>
      <c r="D1989" s="111" t="s">
        <v>5047</v>
      </c>
      <c r="E1989" s="111"/>
      <c r="F1989" s="111">
        <v>1</v>
      </c>
      <c r="G1989" s="111"/>
      <c r="H1989" s="111">
        <v>20</v>
      </c>
      <c r="I1989" s="111">
        <v>20</v>
      </c>
      <c r="J1989" s="118"/>
      <c r="K1989" s="33"/>
      <c r="L1989" s="44">
        <f t="shared" si="572"/>
        <v>1</v>
      </c>
      <c r="M1989" s="33" t="str">
        <f t="shared" si="573"/>
        <v>45912Container q'ty</v>
      </c>
      <c r="N1989" s="33" t="str">
        <f t="shared" si="574"/>
        <v xml:space="preserve">45912Pallet </v>
      </c>
      <c r="O1989" s="39">
        <v>20</v>
      </c>
      <c r="P1989" s="33" t="s">
        <v>202</v>
      </c>
      <c r="Q1989" s="168" t="s">
        <v>5050</v>
      </c>
      <c r="R1989" s="169"/>
      <c r="S1989" s="39"/>
      <c r="T1989" s="119" t="s">
        <v>5058</v>
      </c>
      <c r="U1989" s="258"/>
      <c r="V1989" s="262"/>
      <c r="W1989" s="258">
        <f t="shared" si="575"/>
        <v>0</v>
      </c>
      <c r="X1989" s="45"/>
      <c r="Y1989" s="43"/>
      <c r="Z1989" s="43"/>
      <c r="AA1989" s="43"/>
      <c r="AB1989" s="43"/>
      <c r="AC1989" s="43"/>
    </row>
    <row r="1990" spans="1:29" ht="12.9" customHeight="1">
      <c r="A1990" s="272">
        <v>45912</v>
      </c>
      <c r="B1990" s="111" t="s">
        <v>32</v>
      </c>
      <c r="C1990" s="111" t="s">
        <v>5071</v>
      </c>
      <c r="D1990" s="111" t="s">
        <v>5048</v>
      </c>
      <c r="E1990" s="111"/>
      <c r="F1990" s="111">
        <v>1</v>
      </c>
      <c r="G1990" s="111"/>
      <c r="H1990" s="111">
        <v>17</v>
      </c>
      <c r="I1990" s="111">
        <v>17</v>
      </c>
      <c r="J1990" s="118"/>
      <c r="K1990" s="33"/>
      <c r="L1990" s="44">
        <f t="shared" si="572"/>
        <v>1</v>
      </c>
      <c r="M1990" s="33" t="str">
        <f t="shared" si="573"/>
        <v>45912Container q'ty</v>
      </c>
      <c r="N1990" s="33" t="str">
        <f t="shared" si="574"/>
        <v xml:space="preserve">45912Pallet </v>
      </c>
      <c r="O1990" s="39">
        <v>20</v>
      </c>
      <c r="P1990" s="33" t="s">
        <v>202</v>
      </c>
      <c r="Q1990" s="168" t="s">
        <v>5050</v>
      </c>
      <c r="R1990" s="169"/>
      <c r="S1990" s="39"/>
      <c r="T1990" s="119" t="s">
        <v>5058</v>
      </c>
      <c r="U1990" s="258"/>
      <c r="V1990" s="262"/>
      <c r="W1990" s="258">
        <f t="shared" si="575"/>
        <v>0</v>
      </c>
      <c r="X1990" s="45"/>
      <c r="Y1990" s="43"/>
      <c r="Z1990" s="43"/>
      <c r="AA1990" s="43"/>
      <c r="AB1990" s="43"/>
      <c r="AC1990" s="43"/>
    </row>
    <row r="1991" spans="1:29" ht="12.9" customHeight="1">
      <c r="A1991" s="272">
        <v>45912</v>
      </c>
      <c r="B1991" s="111" t="s">
        <v>32</v>
      </c>
      <c r="C1991" s="111" t="s">
        <v>5071</v>
      </c>
      <c r="D1991" s="111" t="s">
        <v>5048</v>
      </c>
      <c r="E1991" s="111"/>
      <c r="F1991" s="151"/>
      <c r="G1991" s="111"/>
      <c r="H1991" s="111">
        <v>3</v>
      </c>
      <c r="I1991" s="111">
        <v>3</v>
      </c>
      <c r="J1991" s="118"/>
      <c r="K1991" s="33"/>
      <c r="L1991" s="44">
        <f t="shared" si="572"/>
        <v>0</v>
      </c>
      <c r="M1991" s="33" t="str">
        <f t="shared" si="573"/>
        <v>45912Container q'ty</v>
      </c>
      <c r="N1991" s="33" t="str">
        <f t="shared" si="574"/>
        <v xml:space="preserve">45912Pallet </v>
      </c>
      <c r="O1991" s="39"/>
      <c r="P1991" s="33" t="s">
        <v>202</v>
      </c>
      <c r="Q1991" s="168" t="s">
        <v>5053</v>
      </c>
      <c r="R1991" s="169"/>
      <c r="S1991" s="39"/>
      <c r="T1991" s="119" t="s">
        <v>5058</v>
      </c>
      <c r="U1991" s="258"/>
      <c r="V1991" s="262"/>
      <c r="W1991" s="258">
        <f t="shared" si="575"/>
        <v>0</v>
      </c>
      <c r="X1991" s="45"/>
      <c r="Y1991" s="43"/>
      <c r="Z1991" s="43"/>
      <c r="AA1991" s="43"/>
      <c r="AB1991" s="43"/>
      <c r="AC1991" s="43"/>
    </row>
    <row r="1992" spans="1:29" ht="12.9" customHeight="1">
      <c r="A1992" s="272">
        <v>45912</v>
      </c>
      <c r="B1992" s="111" t="s">
        <v>32</v>
      </c>
      <c r="C1992" s="111" t="s">
        <v>5072</v>
      </c>
      <c r="D1992" s="111" t="s">
        <v>5049</v>
      </c>
      <c r="E1992" s="111"/>
      <c r="F1992" s="111">
        <v>1</v>
      </c>
      <c r="G1992" s="111"/>
      <c r="H1992" s="111">
        <v>3</v>
      </c>
      <c r="I1992" s="111">
        <v>3</v>
      </c>
      <c r="J1992" s="118"/>
      <c r="K1992" s="33"/>
      <c r="L1992" s="44">
        <f t="shared" si="572"/>
        <v>1</v>
      </c>
      <c r="M1992" s="33" t="str">
        <f t="shared" si="573"/>
        <v>45912Container q'ty</v>
      </c>
      <c r="N1992" s="33" t="str">
        <f t="shared" si="574"/>
        <v xml:space="preserve">45912Pallet </v>
      </c>
      <c r="O1992" s="39">
        <v>20</v>
      </c>
      <c r="P1992" s="33" t="s">
        <v>202</v>
      </c>
      <c r="Q1992" s="168" t="s">
        <v>5054</v>
      </c>
      <c r="R1992" s="169"/>
      <c r="S1992" s="39"/>
      <c r="T1992" s="119" t="s">
        <v>5058</v>
      </c>
      <c r="U1992" s="258"/>
      <c r="V1992" s="262"/>
      <c r="W1992" s="258">
        <f t="shared" si="575"/>
        <v>0</v>
      </c>
      <c r="X1992" s="45"/>
      <c r="Y1992" s="43"/>
      <c r="Z1992" s="43"/>
      <c r="AA1992" s="43"/>
      <c r="AB1992" s="43"/>
      <c r="AC1992" s="43"/>
    </row>
    <row r="1993" spans="1:29" ht="12.9" customHeight="1">
      <c r="A1993" s="272">
        <v>45912</v>
      </c>
      <c r="B1993" s="111" t="s">
        <v>32</v>
      </c>
      <c r="C1993" s="111" t="s">
        <v>5072</v>
      </c>
      <c r="D1993" s="111" t="s">
        <v>5049</v>
      </c>
      <c r="E1993" s="111"/>
      <c r="F1993" s="151"/>
      <c r="G1993" s="111"/>
      <c r="H1993" s="111">
        <v>7</v>
      </c>
      <c r="I1993" s="111">
        <v>7</v>
      </c>
      <c r="J1993" s="118"/>
      <c r="K1993" s="33"/>
      <c r="L1993" s="44">
        <f t="shared" si="572"/>
        <v>0</v>
      </c>
      <c r="M1993" s="33" t="str">
        <f t="shared" si="573"/>
        <v>45912Container q'ty</v>
      </c>
      <c r="N1993" s="33" t="str">
        <f t="shared" si="574"/>
        <v xml:space="preserve">45912Pallet </v>
      </c>
      <c r="O1993" s="39"/>
      <c r="P1993" s="33" t="s">
        <v>202</v>
      </c>
      <c r="Q1993" s="168" t="s">
        <v>5055</v>
      </c>
      <c r="R1993" s="169"/>
      <c r="S1993" s="39"/>
      <c r="T1993" s="119" t="s">
        <v>5058</v>
      </c>
      <c r="U1993" s="258"/>
      <c r="V1993" s="262"/>
      <c r="W1993" s="258">
        <f t="shared" si="575"/>
        <v>0</v>
      </c>
      <c r="X1993" s="45"/>
      <c r="Y1993" s="43"/>
      <c r="Z1993" s="43"/>
      <c r="AA1993" s="43"/>
      <c r="AB1993" s="43"/>
      <c r="AC1993" s="43"/>
    </row>
    <row r="1994" spans="1:29" ht="12.9" customHeight="1">
      <c r="A1994" s="272">
        <v>45912</v>
      </c>
      <c r="B1994" s="111" t="s">
        <v>32</v>
      </c>
      <c r="C1994" s="111" t="s">
        <v>5072</v>
      </c>
      <c r="D1994" s="111" t="s">
        <v>5049</v>
      </c>
      <c r="E1994" s="111"/>
      <c r="F1994" s="151"/>
      <c r="G1994" s="111"/>
      <c r="H1994" s="111">
        <v>4</v>
      </c>
      <c r="I1994" s="111">
        <v>4</v>
      </c>
      <c r="J1994" s="118"/>
      <c r="K1994" s="33"/>
      <c r="L1994" s="44">
        <f t="shared" si="572"/>
        <v>0</v>
      </c>
      <c r="M1994" s="33" t="str">
        <f t="shared" si="573"/>
        <v>45912Container q'ty</v>
      </c>
      <c r="N1994" s="33" t="str">
        <f t="shared" si="574"/>
        <v xml:space="preserve">45912Pallet </v>
      </c>
      <c r="O1994" s="39"/>
      <c r="P1994" s="33" t="s">
        <v>202</v>
      </c>
      <c r="Q1994" s="168" t="s">
        <v>5056</v>
      </c>
      <c r="R1994" s="169"/>
      <c r="S1994" s="39"/>
      <c r="T1994" s="119" t="s">
        <v>5058</v>
      </c>
      <c r="U1994" s="258"/>
      <c r="V1994" s="262"/>
      <c r="W1994" s="258">
        <f t="shared" si="575"/>
        <v>0</v>
      </c>
      <c r="X1994" s="45"/>
      <c r="Y1994" s="43"/>
      <c r="Z1994" s="43"/>
      <c r="AA1994" s="43"/>
      <c r="AB1994" s="43"/>
      <c r="AC1994" s="43"/>
    </row>
    <row r="1995" spans="1:29" ht="12.9" customHeight="1">
      <c r="A1995" s="272">
        <v>45912</v>
      </c>
      <c r="B1995" s="111" t="s">
        <v>32</v>
      </c>
      <c r="C1995" s="111" t="s">
        <v>5072</v>
      </c>
      <c r="D1995" s="111" t="s">
        <v>5049</v>
      </c>
      <c r="E1995" s="111"/>
      <c r="F1995" s="151"/>
      <c r="G1995" s="111"/>
      <c r="H1995" s="111">
        <v>6</v>
      </c>
      <c r="I1995" s="111">
        <v>6</v>
      </c>
      <c r="J1995" s="118"/>
      <c r="K1995" s="33"/>
      <c r="L1995" s="44">
        <f t="shared" si="572"/>
        <v>0</v>
      </c>
      <c r="M1995" s="33" t="str">
        <f t="shared" si="573"/>
        <v>45912Container q'ty</v>
      </c>
      <c r="N1995" s="33" t="str">
        <f t="shared" si="574"/>
        <v xml:space="preserve">45912Pallet </v>
      </c>
      <c r="O1995" s="39"/>
      <c r="P1995" s="33" t="s">
        <v>202</v>
      </c>
      <c r="Q1995" s="168" t="s">
        <v>5057</v>
      </c>
      <c r="R1995" s="169"/>
      <c r="S1995" s="39"/>
      <c r="T1995" s="119" t="s">
        <v>5058</v>
      </c>
      <c r="U1995" s="258"/>
      <c r="V1995" s="262"/>
      <c r="W1995" s="258">
        <f t="shared" si="575"/>
        <v>0</v>
      </c>
      <c r="X1995" s="45"/>
      <c r="Y1995" s="43"/>
      <c r="Z1995" s="43"/>
      <c r="AA1995" s="43"/>
      <c r="AB1995" s="43"/>
      <c r="AC1995" s="43"/>
    </row>
    <row r="1996" spans="1:29" ht="12.9" customHeight="1">
      <c r="A1996" s="272">
        <v>45912</v>
      </c>
      <c r="B1996" s="111" t="s">
        <v>124</v>
      </c>
      <c r="C1996" s="111" t="s">
        <v>5064</v>
      </c>
      <c r="D1996" s="111">
        <v>8179207</v>
      </c>
      <c r="E1996" s="111">
        <v>1</v>
      </c>
      <c r="F1996" s="111"/>
      <c r="G1996" s="111"/>
      <c r="H1996" s="111">
        <v>18</v>
      </c>
      <c r="I1996" s="116"/>
      <c r="J1996" s="118">
        <v>990</v>
      </c>
      <c r="K1996" s="33"/>
      <c r="L1996" s="44">
        <f>SUM(E1996:F1996)</f>
        <v>1</v>
      </c>
      <c r="M1996" s="33" t="str">
        <f>A1996&amp;$O$1</f>
        <v>45912Container q'ty</v>
      </c>
      <c r="N1996" s="33" t="str">
        <f>A1996&amp;P1996</f>
        <v xml:space="preserve">45912Pallet </v>
      </c>
      <c r="O1996" s="39">
        <v>40</v>
      </c>
      <c r="P1996" s="33" t="s">
        <v>202</v>
      </c>
      <c r="Q1996" s="168" t="s">
        <v>4967</v>
      </c>
      <c r="R1996" s="169"/>
      <c r="S1996" s="39"/>
      <c r="T1996" s="119" t="s">
        <v>4971</v>
      </c>
      <c r="U1996" s="258"/>
      <c r="V1996" s="262"/>
      <c r="W1996" s="258">
        <f>IFERROR(U1996/V1996,0)</f>
        <v>0</v>
      </c>
      <c r="X1996" s="45" t="s">
        <v>556</v>
      </c>
      <c r="Y1996" s="43"/>
      <c r="Z1996" s="43"/>
      <c r="AA1996" s="43"/>
      <c r="AB1996" s="43"/>
      <c r="AC1996" s="43"/>
    </row>
    <row r="1997" spans="1:29" ht="12.9" customHeight="1">
      <c r="A1997" s="272">
        <v>45912</v>
      </c>
      <c r="B1997" s="111" t="s">
        <v>124</v>
      </c>
      <c r="C1997" s="111" t="s">
        <v>5089</v>
      </c>
      <c r="D1997" s="111" t="s">
        <v>5094</v>
      </c>
      <c r="E1997" s="111">
        <v>1</v>
      </c>
      <c r="F1997" s="111"/>
      <c r="G1997" s="111"/>
      <c r="H1997" s="111">
        <v>16</v>
      </c>
      <c r="I1997" s="116"/>
      <c r="J1997" s="118">
        <v>960</v>
      </c>
      <c r="K1997" s="33"/>
      <c r="L1997" s="44">
        <f>SUM(E1997:F1997)</f>
        <v>1</v>
      </c>
      <c r="M1997" s="33" t="str">
        <f>A1997&amp;$O$1</f>
        <v>45912Container q'ty</v>
      </c>
      <c r="N1997" s="33" t="str">
        <f>A1997&amp;P1997</f>
        <v xml:space="preserve">45912Pallet </v>
      </c>
      <c r="O1997" s="39">
        <v>40</v>
      </c>
      <c r="P1997" s="33" t="s">
        <v>202</v>
      </c>
      <c r="Q1997" s="168" t="s">
        <v>5084</v>
      </c>
      <c r="R1997" s="169"/>
      <c r="S1997" s="39"/>
      <c r="T1997" s="119" t="s">
        <v>5083</v>
      </c>
      <c r="U1997" s="258"/>
      <c r="V1997" s="262"/>
      <c r="W1997" s="258">
        <f>IFERROR(U1997/V1997,0)</f>
        <v>0</v>
      </c>
      <c r="X1997" s="45" t="s">
        <v>2506</v>
      </c>
      <c r="Y1997" s="43"/>
      <c r="Z1997" s="43"/>
      <c r="AA1997" s="43"/>
      <c r="AB1997" s="43"/>
      <c r="AC1997" s="43"/>
    </row>
    <row r="1998" spans="1:29" ht="12.9" customHeight="1">
      <c r="A1998" s="272">
        <v>45912</v>
      </c>
      <c r="B1998" s="111" t="s">
        <v>662</v>
      </c>
      <c r="C1998" s="111" t="s">
        <v>5122</v>
      </c>
      <c r="D1998" s="111" t="s">
        <v>5123</v>
      </c>
      <c r="E1998" s="111"/>
      <c r="F1998" s="111">
        <v>1</v>
      </c>
      <c r="G1998" s="111"/>
      <c r="H1998" s="111">
        <v>25</v>
      </c>
      <c r="I1998" s="116">
        <v>1000</v>
      </c>
      <c r="J1998" s="118"/>
      <c r="K1998" s="33"/>
      <c r="L1998" s="44">
        <f>SUM(E1998:F1998)</f>
        <v>1</v>
      </c>
      <c r="M1998" s="33" t="str">
        <f>A1998&amp;$O$1</f>
        <v>45912Container q'ty</v>
      </c>
      <c r="N1998" s="33" t="str">
        <f>A1998&amp;P1998</f>
        <v>45912bulk</v>
      </c>
      <c r="O1998" s="39"/>
      <c r="P1998" s="235" t="s">
        <v>201</v>
      </c>
      <c r="Q1998" s="168" t="s">
        <v>666</v>
      </c>
      <c r="R1998" s="169"/>
      <c r="S1998" s="39"/>
      <c r="T1998" s="119" t="s">
        <v>5079</v>
      </c>
      <c r="U1998" s="258">
        <v>20100</v>
      </c>
      <c r="V1998" s="262">
        <v>1000</v>
      </c>
      <c r="W1998" s="258">
        <f>IFERROR(U1998/V1998,0)</f>
        <v>20.100000000000001</v>
      </c>
      <c r="X1998" s="45" t="s">
        <v>5080</v>
      </c>
      <c r="Y1998" s="43" t="s">
        <v>5207</v>
      </c>
      <c r="Z1998" s="43"/>
      <c r="AA1998" s="43"/>
      <c r="AB1998" s="43"/>
      <c r="AC1998" s="43"/>
    </row>
    <row r="1999" spans="1:29" ht="12.9" customHeight="1">
      <c r="A1999" s="272">
        <v>45912</v>
      </c>
      <c r="B1999" s="111" t="s">
        <v>383</v>
      </c>
      <c r="C1999" s="111" t="s">
        <v>5127</v>
      </c>
      <c r="D1999" s="190" t="s">
        <v>5128</v>
      </c>
      <c r="E1999" s="111"/>
      <c r="F1999" s="111">
        <v>1</v>
      </c>
      <c r="G1999" s="111"/>
      <c r="H1999" s="111">
        <v>5</v>
      </c>
      <c r="I1999" s="117">
        <v>300</v>
      </c>
      <c r="J1999" s="118"/>
      <c r="K1999" s="33"/>
      <c r="L1999" s="44">
        <f t="shared" ref="L1999:L2001" si="619">SUM(E1999:F1999)</f>
        <v>1</v>
      </c>
      <c r="M1999" s="33" t="str">
        <f t="shared" ref="M1999:M2001" si="620">A1999&amp;$O$1</f>
        <v>45912Container q'ty</v>
      </c>
      <c r="N1999" s="33" t="str">
        <f t="shared" ref="N1999:N2001" si="621">A1999&amp;P1999</f>
        <v>45912bulk</v>
      </c>
      <c r="O1999" s="39">
        <v>240</v>
      </c>
      <c r="P1999" s="235" t="s">
        <v>201</v>
      </c>
      <c r="Q1999" s="168" t="s">
        <v>5204</v>
      </c>
      <c r="R1999" s="169"/>
      <c r="S1999" s="39"/>
      <c r="T1999" s="119" t="s">
        <v>5126</v>
      </c>
      <c r="U1999" s="258">
        <v>8113</v>
      </c>
      <c r="V1999" s="262">
        <v>1146</v>
      </c>
      <c r="W1999" s="258">
        <f t="shared" ref="W1999:W2001" si="622">IFERROR(U1999/V1999,0)</f>
        <v>7.0794066317626525</v>
      </c>
      <c r="X1999" s="45"/>
      <c r="Y1999" s="43"/>
      <c r="Z1999" s="43"/>
      <c r="AA1999" s="43"/>
      <c r="AB1999" s="43"/>
      <c r="AC1999" s="43"/>
    </row>
    <row r="2000" spans="1:29" ht="12.9" customHeight="1">
      <c r="A2000" s="272">
        <v>45912</v>
      </c>
      <c r="B2000" s="111" t="s">
        <v>383</v>
      </c>
      <c r="C2000" s="111" t="s">
        <v>5127</v>
      </c>
      <c r="D2000" s="190" t="s">
        <v>5128</v>
      </c>
      <c r="E2000" s="111"/>
      <c r="F2000" s="151"/>
      <c r="G2000" s="111"/>
      <c r="H2000" s="111">
        <v>2</v>
      </c>
      <c r="I2000" s="117">
        <v>100</v>
      </c>
      <c r="J2000" s="118"/>
      <c r="K2000" s="33"/>
      <c r="L2000" s="44">
        <f t="shared" si="619"/>
        <v>0</v>
      </c>
      <c r="M2000" s="33" t="str">
        <f t="shared" si="620"/>
        <v>45912Container q'ty</v>
      </c>
      <c r="N2000" s="33" t="str">
        <f t="shared" si="621"/>
        <v>45912bulk</v>
      </c>
      <c r="O2000" s="39">
        <v>240</v>
      </c>
      <c r="P2000" s="235" t="s">
        <v>201</v>
      </c>
      <c r="Q2000" s="168" t="s">
        <v>5205</v>
      </c>
      <c r="R2000" s="169"/>
      <c r="S2000" s="39"/>
      <c r="T2000" s="119" t="s">
        <v>5126</v>
      </c>
      <c r="U2000" s="258"/>
      <c r="V2000" s="262"/>
      <c r="W2000" s="258">
        <f t="shared" si="622"/>
        <v>0</v>
      </c>
      <c r="X2000" s="45"/>
      <c r="Y2000" s="43"/>
      <c r="Z2000" s="43"/>
      <c r="AA2000" s="43"/>
      <c r="AB2000" s="43"/>
      <c r="AC2000" s="43"/>
    </row>
    <row r="2001" spans="1:29" ht="12.9" customHeight="1">
      <c r="A2001" s="272">
        <v>45912</v>
      </c>
      <c r="B2001" s="111" t="s">
        <v>383</v>
      </c>
      <c r="C2001" s="111" t="s">
        <v>5127</v>
      </c>
      <c r="D2001" s="190" t="s">
        <v>5128</v>
      </c>
      <c r="E2001" s="111"/>
      <c r="F2001" s="151"/>
      <c r="G2001" s="111"/>
      <c r="H2001" s="111">
        <v>9</v>
      </c>
      <c r="I2001" s="117">
        <v>546</v>
      </c>
      <c r="J2001" s="118"/>
      <c r="K2001" s="33"/>
      <c r="L2001" s="44">
        <f t="shared" si="619"/>
        <v>0</v>
      </c>
      <c r="M2001" s="33" t="str">
        <f t="shared" si="620"/>
        <v>45912Container q'ty</v>
      </c>
      <c r="N2001" s="33" t="str">
        <f t="shared" si="621"/>
        <v>45912bulk</v>
      </c>
      <c r="O2001" s="39">
        <v>240</v>
      </c>
      <c r="P2001" s="235" t="s">
        <v>201</v>
      </c>
      <c r="Q2001" s="168" t="s">
        <v>2936</v>
      </c>
      <c r="R2001" s="169"/>
      <c r="S2001" s="39"/>
      <c r="T2001" s="119" t="s">
        <v>5126</v>
      </c>
      <c r="U2001" s="258"/>
      <c r="V2001" s="262"/>
      <c r="W2001" s="258">
        <f t="shared" si="622"/>
        <v>0</v>
      </c>
      <c r="X2001" s="45"/>
      <c r="Y2001" s="43"/>
      <c r="Z2001" s="43"/>
      <c r="AA2001" s="43"/>
      <c r="AB2001" s="43"/>
      <c r="AC2001" s="43"/>
    </row>
    <row r="2002" spans="1:29" ht="12.9" customHeight="1">
      <c r="A2002" s="272">
        <v>45912</v>
      </c>
      <c r="B2002" s="111" t="s">
        <v>383</v>
      </c>
      <c r="C2002" s="111" t="s">
        <v>5127</v>
      </c>
      <c r="D2002" s="190" t="s">
        <v>5128</v>
      </c>
      <c r="E2002" s="111"/>
      <c r="F2002" s="151"/>
      <c r="G2002" s="111"/>
      <c r="H2002" s="111">
        <v>4</v>
      </c>
      <c r="I2002" s="117">
        <v>200</v>
      </c>
      <c r="J2002" s="118"/>
      <c r="K2002" s="33"/>
      <c r="L2002" s="44">
        <f t="shared" ref="L2002" si="623">SUM(E2002:F2002)</f>
        <v>0</v>
      </c>
      <c r="M2002" s="33" t="str">
        <f t="shared" ref="M2002" si="624">A2002&amp;$O$1</f>
        <v>45912Container q'ty</v>
      </c>
      <c r="N2002" s="33" t="str">
        <f t="shared" ref="N2002" si="625">A2002&amp;P2002</f>
        <v>45912bulk</v>
      </c>
      <c r="O2002" s="39">
        <v>240</v>
      </c>
      <c r="P2002" s="235" t="s">
        <v>201</v>
      </c>
      <c r="Q2002" s="168" t="s">
        <v>5206</v>
      </c>
      <c r="R2002" s="169"/>
      <c r="S2002" s="39"/>
      <c r="T2002" s="119" t="s">
        <v>5126</v>
      </c>
      <c r="U2002" s="258"/>
      <c r="V2002" s="262"/>
      <c r="W2002" s="258">
        <f t="shared" ref="W2002" si="626">IFERROR(U2002/V2002,0)</f>
        <v>0</v>
      </c>
      <c r="X2002" s="45"/>
      <c r="Y2002" s="43"/>
      <c r="Z2002" s="43"/>
      <c r="AA2002" s="43"/>
      <c r="AB2002" s="43"/>
      <c r="AC2002" s="43"/>
    </row>
    <row r="2003" spans="1:29" ht="12.9" customHeight="1">
      <c r="A2003" s="272">
        <v>45915</v>
      </c>
      <c r="B2003" s="111" t="s">
        <v>5208</v>
      </c>
      <c r="C2003" s="111" t="s">
        <v>5190</v>
      </c>
      <c r="D2003" s="111" t="s">
        <v>5032</v>
      </c>
      <c r="E2003" s="111">
        <v>1</v>
      </c>
      <c r="F2003" s="111"/>
      <c r="G2003" s="111"/>
      <c r="H2003" s="111">
        <v>10</v>
      </c>
      <c r="I2003" s="111">
        <v>10</v>
      </c>
      <c r="J2003" s="118"/>
      <c r="K2003" s="33"/>
      <c r="L2003" s="44">
        <f>SUM(E2003:F2003)</f>
        <v>1</v>
      </c>
      <c r="M2003" s="33" t="str">
        <f>A2003&amp;$O$1</f>
        <v>45915Container q'ty</v>
      </c>
      <c r="N2003" s="33" t="str">
        <f>A2003&amp;P2003</f>
        <v xml:space="preserve">45915Pallet </v>
      </c>
      <c r="O2003" s="39">
        <v>40</v>
      </c>
      <c r="P2003" s="33" t="s">
        <v>202</v>
      </c>
      <c r="Q2003" s="168" t="s">
        <v>5036</v>
      </c>
      <c r="R2003" s="169"/>
      <c r="S2003" s="39"/>
      <c r="T2003" s="119" t="s">
        <v>5189</v>
      </c>
      <c r="U2003" s="258"/>
      <c r="V2003" s="262"/>
      <c r="W2003" s="258">
        <f>IFERROR(U2003/V2003,0)</f>
        <v>0</v>
      </c>
      <c r="X2003" s="45"/>
      <c r="Y2003" s="43"/>
      <c r="Z2003" s="43"/>
      <c r="AA2003" s="43"/>
      <c r="AB2003" s="43"/>
      <c r="AC2003" s="43"/>
    </row>
    <row r="2004" spans="1:29" ht="12.9" customHeight="1">
      <c r="A2004" s="272">
        <v>45915</v>
      </c>
      <c r="B2004" s="111" t="s">
        <v>32</v>
      </c>
      <c r="C2004" s="111" t="s">
        <v>5190</v>
      </c>
      <c r="D2004" s="111" t="s">
        <v>5033</v>
      </c>
      <c r="E2004" s="151"/>
      <c r="F2004" s="111"/>
      <c r="G2004" s="111"/>
      <c r="H2004" s="111">
        <v>10</v>
      </c>
      <c r="I2004" s="111">
        <v>10</v>
      </c>
      <c r="J2004" s="118"/>
      <c r="K2004" s="33"/>
      <c r="L2004" s="44">
        <f>SUM(E2004:F2004)</f>
        <v>0</v>
      </c>
      <c r="M2004" s="33" t="str">
        <f>A2004&amp;$O$1</f>
        <v>45915Container q'ty</v>
      </c>
      <c r="N2004" s="33" t="str">
        <f>A2004&amp;P2004</f>
        <v xml:space="preserve">45915Pallet </v>
      </c>
      <c r="O2004" s="39"/>
      <c r="P2004" s="33" t="s">
        <v>202</v>
      </c>
      <c r="Q2004" s="168" t="s">
        <v>5037</v>
      </c>
      <c r="R2004" s="169"/>
      <c r="S2004" s="39"/>
      <c r="T2004" s="119" t="s">
        <v>5189</v>
      </c>
      <c r="U2004" s="258"/>
      <c r="V2004" s="262"/>
      <c r="W2004" s="258">
        <f>IFERROR(U2004/V2004,0)</f>
        <v>0</v>
      </c>
      <c r="X2004" s="45"/>
      <c r="Y2004" s="43"/>
      <c r="Z2004" s="43"/>
      <c r="AA2004" s="43"/>
      <c r="AB2004" s="43"/>
      <c r="AC2004" s="43"/>
    </row>
    <row r="2005" spans="1:29" ht="12.9" customHeight="1">
      <c r="A2005" s="272">
        <v>45915</v>
      </c>
      <c r="B2005" s="111" t="s">
        <v>32</v>
      </c>
      <c r="C2005" s="111" t="s">
        <v>5175</v>
      </c>
      <c r="D2005" s="111" t="s">
        <v>5129</v>
      </c>
      <c r="E2005" s="111">
        <v>1</v>
      </c>
      <c r="F2005" s="111"/>
      <c r="G2005" s="111"/>
      <c r="H2005" s="111">
        <v>10</v>
      </c>
      <c r="I2005" s="111">
        <v>10</v>
      </c>
      <c r="J2005" s="118"/>
      <c r="K2005" s="33"/>
      <c r="L2005" s="44">
        <f t="shared" si="572"/>
        <v>1</v>
      </c>
      <c r="M2005" s="33" t="str">
        <f t="shared" si="573"/>
        <v>45915Container q'ty</v>
      </c>
      <c r="N2005" s="33" t="str">
        <f t="shared" si="574"/>
        <v xml:space="preserve">45915Pallet </v>
      </c>
      <c r="O2005" s="39">
        <v>40</v>
      </c>
      <c r="P2005" s="33" t="s">
        <v>202</v>
      </c>
      <c r="Q2005" s="168" t="s">
        <v>5131</v>
      </c>
      <c r="R2005" s="169"/>
      <c r="S2005" s="39"/>
      <c r="T2005" s="119" t="s">
        <v>5134</v>
      </c>
      <c r="U2005" s="258"/>
      <c r="V2005" s="262"/>
      <c r="W2005" s="258">
        <f t="shared" si="575"/>
        <v>0</v>
      </c>
      <c r="X2005" s="45"/>
      <c r="Y2005" s="43"/>
      <c r="Z2005" s="43"/>
      <c r="AA2005" s="43"/>
      <c r="AB2005" s="43"/>
      <c r="AC2005" s="43"/>
    </row>
    <row r="2006" spans="1:29" ht="12.9" customHeight="1">
      <c r="A2006" s="272">
        <v>45915</v>
      </c>
      <c r="B2006" s="111" t="s">
        <v>32</v>
      </c>
      <c r="C2006" s="111" t="s">
        <v>5175</v>
      </c>
      <c r="D2006" s="111" t="s">
        <v>5130</v>
      </c>
      <c r="E2006" s="151"/>
      <c r="F2006" s="111"/>
      <c r="G2006" s="111"/>
      <c r="H2006" s="111">
        <v>5</v>
      </c>
      <c r="I2006" s="111">
        <v>5</v>
      </c>
      <c r="J2006" s="118"/>
      <c r="K2006" s="33"/>
      <c r="L2006" s="44">
        <f t="shared" si="572"/>
        <v>0</v>
      </c>
      <c r="M2006" s="33" t="str">
        <f t="shared" si="573"/>
        <v>45915Container q'ty</v>
      </c>
      <c r="N2006" s="33" t="str">
        <f t="shared" si="574"/>
        <v xml:space="preserve">45915Pallet </v>
      </c>
      <c r="O2006" s="39"/>
      <c r="P2006" s="33" t="s">
        <v>202</v>
      </c>
      <c r="Q2006" s="168" t="s">
        <v>5132</v>
      </c>
      <c r="R2006" s="169"/>
      <c r="S2006" s="39"/>
      <c r="T2006" s="119" t="s">
        <v>5134</v>
      </c>
      <c r="U2006" s="258"/>
      <c r="V2006" s="262"/>
      <c r="W2006" s="258">
        <f t="shared" si="575"/>
        <v>0</v>
      </c>
      <c r="X2006" s="45"/>
      <c r="Y2006" s="43"/>
      <c r="Z2006" s="43"/>
      <c r="AA2006" s="43"/>
      <c r="AB2006" s="43"/>
      <c r="AC2006" s="43"/>
    </row>
    <row r="2007" spans="1:29" ht="12.9" customHeight="1">
      <c r="A2007" s="272">
        <v>45915</v>
      </c>
      <c r="B2007" s="111" t="s">
        <v>32</v>
      </c>
      <c r="C2007" s="111" t="s">
        <v>5175</v>
      </c>
      <c r="D2007" s="111" t="s">
        <v>5130</v>
      </c>
      <c r="E2007" s="151"/>
      <c r="F2007" s="111"/>
      <c r="G2007" s="111"/>
      <c r="H2007" s="111">
        <v>5</v>
      </c>
      <c r="I2007" s="111">
        <v>5</v>
      </c>
      <c r="J2007" s="118"/>
      <c r="K2007" s="33"/>
      <c r="L2007" s="44">
        <f t="shared" si="572"/>
        <v>0</v>
      </c>
      <c r="M2007" s="33" t="str">
        <f t="shared" si="573"/>
        <v>45915Container q'ty</v>
      </c>
      <c r="N2007" s="33" t="str">
        <f t="shared" si="574"/>
        <v xml:space="preserve">45915Pallet </v>
      </c>
      <c r="O2007" s="39"/>
      <c r="P2007" s="33" t="s">
        <v>202</v>
      </c>
      <c r="Q2007" s="168" t="s">
        <v>5133</v>
      </c>
      <c r="R2007" s="169"/>
      <c r="S2007" s="39"/>
      <c r="T2007" s="119" t="s">
        <v>5134</v>
      </c>
      <c r="U2007" s="258"/>
      <c r="V2007" s="262"/>
      <c r="W2007" s="258">
        <f t="shared" si="575"/>
        <v>0</v>
      </c>
      <c r="X2007" s="45"/>
      <c r="Y2007" s="43"/>
      <c r="Z2007" s="43"/>
      <c r="AA2007" s="43"/>
      <c r="AB2007" s="43"/>
      <c r="AC2007" s="43"/>
    </row>
    <row r="2008" spans="1:29" ht="12.9" customHeight="1">
      <c r="A2008" s="272">
        <v>45915</v>
      </c>
      <c r="B2008" s="111" t="s">
        <v>5225</v>
      </c>
      <c r="C2008" s="111" t="s">
        <v>5214</v>
      </c>
      <c r="D2008" s="111"/>
      <c r="E2008" s="111"/>
      <c r="F2008" s="111"/>
      <c r="G2008" s="111">
        <v>1</v>
      </c>
      <c r="H2008" s="111">
        <v>20</v>
      </c>
      <c r="I2008" s="116">
        <v>20</v>
      </c>
      <c r="J2008" s="118"/>
      <c r="K2008" s="33"/>
      <c r="L2008" s="44">
        <f t="shared" ref="L2008" si="627">SUM(E2008:F2008)</f>
        <v>0</v>
      </c>
      <c r="M2008" s="33" t="str">
        <f t="shared" ref="M2008" si="628">A2008&amp;$O$1</f>
        <v>45915Container q'ty</v>
      </c>
      <c r="N2008" s="33" t="str">
        <f t="shared" ref="N2008" si="629">A2008&amp;P2008</f>
        <v xml:space="preserve">45915Pallet </v>
      </c>
      <c r="O2008" s="39"/>
      <c r="P2008" s="33" t="s">
        <v>202</v>
      </c>
      <c r="Q2008" s="168" t="s">
        <v>5216</v>
      </c>
      <c r="R2008" s="169"/>
      <c r="S2008" s="39"/>
      <c r="T2008" s="119" t="s">
        <v>5213</v>
      </c>
      <c r="U2008" s="258"/>
      <c r="V2008" s="262"/>
      <c r="W2008" s="258">
        <f t="shared" ref="W2008" si="630">IFERROR(U2008/V2008,0)</f>
        <v>0</v>
      </c>
      <c r="X2008" s="45" t="s">
        <v>1524</v>
      </c>
      <c r="Y2008" s="43"/>
      <c r="Z2008" s="43"/>
      <c r="AA2008" s="43"/>
      <c r="AB2008" s="43"/>
      <c r="AC2008" s="43"/>
    </row>
    <row r="2009" spans="1:29" ht="12.9" customHeight="1">
      <c r="A2009" s="272">
        <v>45916</v>
      </c>
      <c r="B2009" s="111" t="s">
        <v>32</v>
      </c>
      <c r="C2009" s="111" t="s">
        <v>5177</v>
      </c>
      <c r="D2009" s="111" t="s">
        <v>5135</v>
      </c>
      <c r="E2009" s="111">
        <v>1</v>
      </c>
      <c r="F2009" s="111"/>
      <c r="G2009" s="111"/>
      <c r="H2009" s="111">
        <v>6</v>
      </c>
      <c r="I2009" s="111">
        <v>6</v>
      </c>
      <c r="J2009" s="118"/>
      <c r="K2009" s="33"/>
      <c r="L2009" s="44">
        <f t="shared" si="572"/>
        <v>1</v>
      </c>
      <c r="M2009" s="33" t="str">
        <f t="shared" si="573"/>
        <v>45916Container q'ty</v>
      </c>
      <c r="N2009" s="33" t="str">
        <f t="shared" si="574"/>
        <v xml:space="preserve">45916Pallet </v>
      </c>
      <c r="O2009" s="39">
        <v>40</v>
      </c>
      <c r="P2009" s="33" t="s">
        <v>202</v>
      </c>
      <c r="Q2009" s="168" t="s">
        <v>5138</v>
      </c>
      <c r="R2009" s="169"/>
      <c r="S2009" s="39"/>
      <c r="T2009" s="119" t="s">
        <v>5176</v>
      </c>
      <c r="U2009" s="258"/>
      <c r="V2009" s="262"/>
      <c r="W2009" s="258">
        <f t="shared" si="575"/>
        <v>0</v>
      </c>
      <c r="X2009" s="45"/>
      <c r="Y2009" s="43"/>
      <c r="Z2009" s="43"/>
      <c r="AA2009" s="43"/>
      <c r="AB2009" s="43"/>
      <c r="AC2009" s="43"/>
    </row>
    <row r="2010" spans="1:29" ht="12.9" customHeight="1">
      <c r="A2010" s="272">
        <v>45916</v>
      </c>
      <c r="B2010" s="111" t="s">
        <v>32</v>
      </c>
      <c r="C2010" s="111" t="s">
        <v>5177</v>
      </c>
      <c r="D2010" s="111" t="s">
        <v>5135</v>
      </c>
      <c r="E2010" s="151"/>
      <c r="F2010" s="111"/>
      <c r="G2010" s="111"/>
      <c r="H2010" s="111">
        <v>9</v>
      </c>
      <c r="I2010" s="116">
        <v>852</v>
      </c>
      <c r="J2010" s="118"/>
      <c r="K2010" s="33"/>
      <c r="L2010" s="44">
        <f t="shared" si="572"/>
        <v>0</v>
      </c>
      <c r="M2010" s="33" t="str">
        <f t="shared" si="573"/>
        <v>45916Container q'ty</v>
      </c>
      <c r="N2010" s="33" t="str">
        <f t="shared" si="574"/>
        <v xml:space="preserve">45916Pallet </v>
      </c>
      <c r="O2010" s="39"/>
      <c r="P2010" s="33" t="s">
        <v>202</v>
      </c>
      <c r="Q2010" s="168" t="s">
        <v>5139</v>
      </c>
      <c r="R2010" s="169"/>
      <c r="S2010" s="39"/>
      <c r="T2010" s="119" t="s">
        <v>5144</v>
      </c>
      <c r="U2010" s="258"/>
      <c r="V2010" s="262"/>
      <c r="W2010" s="258">
        <f t="shared" si="575"/>
        <v>0</v>
      </c>
      <c r="X2010" s="45"/>
      <c r="Y2010" s="43"/>
      <c r="Z2010" s="43"/>
      <c r="AA2010" s="43"/>
      <c r="AB2010" s="43"/>
      <c r="AC2010" s="43"/>
    </row>
    <row r="2011" spans="1:29" ht="12.9" customHeight="1">
      <c r="A2011" s="272">
        <v>45916</v>
      </c>
      <c r="B2011" s="111" t="s">
        <v>32</v>
      </c>
      <c r="C2011" s="111" t="s">
        <v>5177</v>
      </c>
      <c r="D2011" s="111" t="s">
        <v>5135</v>
      </c>
      <c r="E2011" s="151"/>
      <c r="F2011" s="111"/>
      <c r="G2011" s="111"/>
      <c r="H2011" s="111">
        <v>10</v>
      </c>
      <c r="I2011" s="111">
        <v>10</v>
      </c>
      <c r="J2011" s="118"/>
      <c r="K2011" s="33"/>
      <c r="L2011" s="44">
        <f t="shared" si="572"/>
        <v>0</v>
      </c>
      <c r="M2011" s="33" t="str">
        <f t="shared" si="573"/>
        <v>45916Container q'ty</v>
      </c>
      <c r="N2011" s="33" t="str">
        <f t="shared" si="574"/>
        <v xml:space="preserve">45916Pallet </v>
      </c>
      <c r="O2011" s="39"/>
      <c r="P2011" s="33" t="s">
        <v>202</v>
      </c>
      <c r="Q2011" s="168" t="s">
        <v>5140</v>
      </c>
      <c r="R2011" s="169"/>
      <c r="S2011" s="39"/>
      <c r="T2011" s="119" t="s">
        <v>5144</v>
      </c>
      <c r="U2011" s="258"/>
      <c r="V2011" s="262"/>
      <c r="W2011" s="258">
        <f t="shared" si="575"/>
        <v>0</v>
      </c>
      <c r="X2011" s="45"/>
      <c r="Y2011" s="43"/>
      <c r="Z2011" s="43"/>
      <c r="AA2011" s="43"/>
      <c r="AB2011" s="43"/>
      <c r="AC2011" s="43"/>
    </row>
    <row r="2012" spans="1:29" ht="12.9" customHeight="1">
      <c r="A2012" s="272">
        <v>45916</v>
      </c>
      <c r="B2012" s="111" t="s">
        <v>32</v>
      </c>
      <c r="C2012" s="111" t="s">
        <v>5177</v>
      </c>
      <c r="D2012" s="111" t="s">
        <v>5135</v>
      </c>
      <c r="E2012" s="151"/>
      <c r="F2012" s="111"/>
      <c r="G2012" s="111"/>
      <c r="H2012" s="111">
        <v>1</v>
      </c>
      <c r="I2012" s="111">
        <v>1</v>
      </c>
      <c r="J2012" s="118"/>
      <c r="K2012" s="33"/>
      <c r="L2012" s="44">
        <f t="shared" si="572"/>
        <v>0</v>
      </c>
      <c r="M2012" s="33" t="str">
        <f t="shared" si="573"/>
        <v>45916Container q'ty</v>
      </c>
      <c r="N2012" s="33" t="str">
        <f t="shared" si="574"/>
        <v xml:space="preserve">45916Pallet </v>
      </c>
      <c r="O2012" s="39"/>
      <c r="P2012" s="33" t="s">
        <v>202</v>
      </c>
      <c r="Q2012" s="168" t="s">
        <v>5141</v>
      </c>
      <c r="R2012" s="169"/>
      <c r="S2012" s="39"/>
      <c r="T2012" s="119" t="s">
        <v>5144</v>
      </c>
      <c r="U2012" s="258"/>
      <c r="V2012" s="262"/>
      <c r="W2012" s="258">
        <f t="shared" si="575"/>
        <v>0</v>
      </c>
      <c r="X2012" s="45"/>
      <c r="Y2012" s="43"/>
      <c r="Z2012" s="43"/>
      <c r="AA2012" s="43"/>
      <c r="AB2012" s="43"/>
      <c r="AC2012" s="43"/>
    </row>
    <row r="2013" spans="1:29" ht="12.9" customHeight="1">
      <c r="A2013" s="272">
        <v>45916</v>
      </c>
      <c r="B2013" s="111" t="s">
        <v>32</v>
      </c>
      <c r="C2013" s="111" t="s">
        <v>5177</v>
      </c>
      <c r="D2013" s="111" t="s">
        <v>5135</v>
      </c>
      <c r="E2013" s="151"/>
      <c r="F2013" s="111"/>
      <c r="G2013" s="111"/>
      <c r="H2013" s="111">
        <v>3</v>
      </c>
      <c r="I2013" s="111">
        <v>3</v>
      </c>
      <c r="J2013" s="118"/>
      <c r="K2013" s="33"/>
      <c r="L2013" s="44">
        <f>SUM(E2013:F2013)</f>
        <v>0</v>
      </c>
      <c r="M2013" s="33" t="str">
        <f>A2013&amp;$O$1</f>
        <v>45916Container q'ty</v>
      </c>
      <c r="N2013" s="33" t="str">
        <f>A2013&amp;P2013</f>
        <v xml:space="preserve">45916Pallet </v>
      </c>
      <c r="O2013" s="39"/>
      <c r="P2013" s="33" t="s">
        <v>202</v>
      </c>
      <c r="Q2013" s="168" t="s">
        <v>5142</v>
      </c>
      <c r="R2013" s="169"/>
      <c r="S2013" s="39"/>
      <c r="T2013" s="119" t="s">
        <v>5144</v>
      </c>
      <c r="U2013" s="258"/>
      <c r="V2013" s="262"/>
      <c r="W2013" s="258">
        <f>IFERROR(U2013/V2013,0)</f>
        <v>0</v>
      </c>
      <c r="X2013" s="45"/>
      <c r="Y2013" s="43"/>
      <c r="Z2013" s="43"/>
      <c r="AA2013" s="43"/>
      <c r="AB2013" s="43"/>
      <c r="AC2013" s="43"/>
    </row>
    <row r="2014" spans="1:29" ht="12.9" customHeight="1">
      <c r="A2014" s="272">
        <v>45916</v>
      </c>
      <c r="B2014" s="111" t="s">
        <v>32</v>
      </c>
      <c r="C2014" s="111" t="s">
        <v>5177</v>
      </c>
      <c r="D2014" s="111" t="s">
        <v>5135</v>
      </c>
      <c r="E2014" s="151"/>
      <c r="F2014" s="111"/>
      <c r="G2014" s="111"/>
      <c r="H2014" s="111">
        <v>10</v>
      </c>
      <c r="I2014" s="111">
        <v>10</v>
      </c>
      <c r="J2014" s="118"/>
      <c r="K2014" s="33"/>
      <c r="L2014" s="44">
        <f t="shared" si="572"/>
        <v>0</v>
      </c>
      <c r="M2014" s="33" t="str">
        <f t="shared" si="573"/>
        <v>45916Container q'ty</v>
      </c>
      <c r="N2014" s="33" t="str">
        <f t="shared" si="574"/>
        <v xml:space="preserve">45916Pallet </v>
      </c>
      <c r="O2014" s="39"/>
      <c r="P2014" s="33" t="s">
        <v>202</v>
      </c>
      <c r="Q2014" s="168" t="s">
        <v>5143</v>
      </c>
      <c r="R2014" s="169"/>
      <c r="S2014" s="39"/>
      <c r="T2014" s="119" t="s">
        <v>5229</v>
      </c>
      <c r="U2014" s="258"/>
      <c r="V2014" s="262"/>
      <c r="W2014" s="258">
        <f t="shared" si="575"/>
        <v>0</v>
      </c>
      <c r="X2014" s="45"/>
      <c r="Y2014" s="43"/>
      <c r="Z2014" s="43"/>
      <c r="AA2014" s="43"/>
      <c r="AB2014" s="43"/>
      <c r="AC2014" s="43"/>
    </row>
    <row r="2015" spans="1:29" ht="12.9" customHeight="1">
      <c r="A2015" s="272">
        <v>45916</v>
      </c>
      <c r="B2015" s="111" t="s">
        <v>32</v>
      </c>
      <c r="C2015" s="111" t="s">
        <v>5178</v>
      </c>
      <c r="D2015" s="111" t="s">
        <v>5136</v>
      </c>
      <c r="E2015" s="111">
        <v>1</v>
      </c>
      <c r="F2015" s="111"/>
      <c r="G2015" s="111"/>
      <c r="H2015" s="111">
        <v>6</v>
      </c>
      <c r="I2015" s="111">
        <v>6</v>
      </c>
      <c r="J2015" s="118"/>
      <c r="K2015" s="33"/>
      <c r="L2015" s="44">
        <f t="shared" si="572"/>
        <v>1</v>
      </c>
      <c r="M2015" s="33" t="str">
        <f t="shared" si="573"/>
        <v>45916Container q'ty</v>
      </c>
      <c r="N2015" s="33" t="str">
        <f t="shared" si="574"/>
        <v xml:space="preserve">45916Pallet </v>
      </c>
      <c r="O2015" s="39">
        <v>40</v>
      </c>
      <c r="P2015" s="33" t="s">
        <v>202</v>
      </c>
      <c r="Q2015" s="168" t="s">
        <v>5138</v>
      </c>
      <c r="R2015" s="169"/>
      <c r="S2015" s="39"/>
      <c r="T2015" s="119" t="s">
        <v>5212</v>
      </c>
      <c r="U2015" s="258"/>
      <c r="V2015" s="262"/>
      <c r="W2015" s="258">
        <f t="shared" si="575"/>
        <v>0</v>
      </c>
      <c r="X2015" s="45"/>
      <c r="Y2015" s="43"/>
      <c r="Z2015" s="43"/>
      <c r="AA2015" s="43"/>
      <c r="AB2015" s="43"/>
      <c r="AC2015" s="43"/>
    </row>
    <row r="2016" spans="1:29" ht="12.9" customHeight="1">
      <c r="A2016" s="272">
        <v>45916</v>
      </c>
      <c r="B2016" s="111" t="s">
        <v>32</v>
      </c>
      <c r="C2016" s="111" t="s">
        <v>5178</v>
      </c>
      <c r="D2016" s="111" t="s">
        <v>5136</v>
      </c>
      <c r="E2016" s="151"/>
      <c r="F2016" s="111"/>
      <c r="G2016" s="111"/>
      <c r="H2016" s="111">
        <v>13</v>
      </c>
      <c r="I2016" s="111">
        <v>13</v>
      </c>
      <c r="J2016" s="118"/>
      <c r="K2016" s="33"/>
      <c r="L2016" s="44">
        <f t="shared" si="572"/>
        <v>0</v>
      </c>
      <c r="M2016" s="33" t="str">
        <f t="shared" si="573"/>
        <v>45916Container q'ty</v>
      </c>
      <c r="N2016" s="33" t="str">
        <f t="shared" si="574"/>
        <v xml:space="preserve">45916Pallet </v>
      </c>
      <c r="O2016" s="39"/>
      <c r="P2016" s="33" t="s">
        <v>202</v>
      </c>
      <c r="Q2016" s="168" t="s">
        <v>5139</v>
      </c>
      <c r="R2016" s="169"/>
      <c r="S2016" s="39"/>
      <c r="T2016" s="119" t="s">
        <v>5145</v>
      </c>
      <c r="U2016" s="258"/>
      <c r="V2016" s="262"/>
      <c r="W2016" s="258">
        <f t="shared" si="575"/>
        <v>0</v>
      </c>
      <c r="X2016" s="45"/>
      <c r="Y2016" s="43"/>
      <c r="Z2016" s="43"/>
      <c r="AA2016" s="43"/>
      <c r="AB2016" s="43"/>
      <c r="AC2016" s="43"/>
    </row>
    <row r="2017" spans="1:29" ht="12.9" customHeight="1">
      <c r="A2017" s="272">
        <v>45916</v>
      </c>
      <c r="B2017" s="111" t="s">
        <v>32</v>
      </c>
      <c r="C2017" s="111" t="s">
        <v>5178</v>
      </c>
      <c r="D2017" s="111" t="s">
        <v>5136</v>
      </c>
      <c r="E2017" s="151"/>
      <c r="F2017" s="111"/>
      <c r="G2017" s="111"/>
      <c r="H2017" s="111">
        <v>20</v>
      </c>
      <c r="I2017" s="111">
        <v>20</v>
      </c>
      <c r="J2017" s="118"/>
      <c r="K2017" s="33"/>
      <c r="L2017" s="44">
        <f t="shared" si="572"/>
        <v>0</v>
      </c>
      <c r="M2017" s="33" t="str">
        <f t="shared" si="573"/>
        <v>45916Container q'ty</v>
      </c>
      <c r="N2017" s="33" t="str">
        <f t="shared" si="574"/>
        <v xml:space="preserve">45916Pallet </v>
      </c>
      <c r="O2017" s="39"/>
      <c r="P2017" s="33" t="s">
        <v>202</v>
      </c>
      <c r="Q2017" s="168" t="s">
        <v>5140</v>
      </c>
      <c r="R2017" s="169"/>
      <c r="S2017" s="39"/>
      <c r="T2017" s="119" t="s">
        <v>5145</v>
      </c>
      <c r="U2017" s="258"/>
      <c r="V2017" s="262"/>
      <c r="W2017" s="258">
        <f t="shared" si="575"/>
        <v>0</v>
      </c>
      <c r="X2017" s="45"/>
      <c r="Y2017" s="43"/>
      <c r="Z2017" s="43"/>
      <c r="AA2017" s="43"/>
      <c r="AB2017" s="43"/>
      <c r="AC2017" s="43"/>
    </row>
    <row r="2018" spans="1:29" ht="12.9" customHeight="1">
      <c r="A2018" s="272">
        <v>45916</v>
      </c>
      <c r="B2018" s="111" t="s">
        <v>32</v>
      </c>
      <c r="C2018" s="111" t="s">
        <v>5180</v>
      </c>
      <c r="D2018" s="111" t="s">
        <v>5137</v>
      </c>
      <c r="E2018" s="111">
        <v>1</v>
      </c>
      <c r="F2018" s="111"/>
      <c r="G2018" s="111"/>
      <c r="H2018" s="111">
        <v>6</v>
      </c>
      <c r="I2018" s="111">
        <v>6</v>
      </c>
      <c r="J2018" s="118"/>
      <c r="K2018" s="33"/>
      <c r="L2018" s="44">
        <f t="shared" si="572"/>
        <v>1</v>
      </c>
      <c r="M2018" s="33" t="str">
        <f t="shared" si="573"/>
        <v>45916Container q'ty</v>
      </c>
      <c r="N2018" s="33" t="str">
        <f t="shared" si="574"/>
        <v xml:space="preserve">45916Pallet </v>
      </c>
      <c r="O2018" s="39">
        <v>40</v>
      </c>
      <c r="P2018" s="33" t="s">
        <v>202</v>
      </c>
      <c r="Q2018" s="168" t="s">
        <v>5138</v>
      </c>
      <c r="R2018" s="169"/>
      <c r="S2018" s="39"/>
      <c r="T2018" s="119" t="s">
        <v>5179</v>
      </c>
      <c r="U2018" s="258"/>
      <c r="V2018" s="262"/>
      <c r="W2018" s="258">
        <f t="shared" si="575"/>
        <v>0</v>
      </c>
      <c r="X2018" s="45"/>
      <c r="Y2018" s="43"/>
      <c r="Z2018" s="43"/>
      <c r="AA2018" s="43"/>
      <c r="AB2018" s="43"/>
      <c r="AC2018" s="43"/>
    </row>
    <row r="2019" spans="1:29" ht="12.9" customHeight="1">
      <c r="A2019" s="272">
        <v>45916</v>
      </c>
      <c r="B2019" s="111" t="s">
        <v>32</v>
      </c>
      <c r="C2019" s="111" t="s">
        <v>5180</v>
      </c>
      <c r="D2019" s="111" t="s">
        <v>5137</v>
      </c>
      <c r="E2019" s="151"/>
      <c r="F2019" s="111"/>
      <c r="G2019" s="111"/>
      <c r="H2019" s="111">
        <v>19</v>
      </c>
      <c r="I2019" s="111">
        <v>19</v>
      </c>
      <c r="J2019" s="118"/>
      <c r="K2019" s="33"/>
      <c r="L2019" s="44">
        <f t="shared" si="572"/>
        <v>0</v>
      </c>
      <c r="M2019" s="33" t="str">
        <f t="shared" si="573"/>
        <v>45916Container q'ty</v>
      </c>
      <c r="N2019" s="33" t="str">
        <f t="shared" si="574"/>
        <v xml:space="preserve">45916Pallet </v>
      </c>
      <c r="O2019" s="39"/>
      <c r="P2019" s="33" t="s">
        <v>202</v>
      </c>
      <c r="Q2019" s="168" t="s">
        <v>5139</v>
      </c>
      <c r="R2019" s="169"/>
      <c r="S2019" s="39"/>
      <c r="T2019" s="119" t="s">
        <v>5146</v>
      </c>
      <c r="U2019" s="258"/>
      <c r="V2019" s="262"/>
      <c r="W2019" s="258">
        <f t="shared" si="575"/>
        <v>0</v>
      </c>
      <c r="X2019" s="45"/>
      <c r="Y2019" s="43"/>
      <c r="Z2019" s="43"/>
      <c r="AA2019" s="43"/>
      <c r="AB2019" s="43"/>
      <c r="AC2019" s="43"/>
    </row>
    <row r="2020" spans="1:29" ht="12.9" customHeight="1">
      <c r="A2020" s="272">
        <v>45916</v>
      </c>
      <c r="B2020" s="111" t="s">
        <v>32</v>
      </c>
      <c r="C2020" s="111" t="s">
        <v>5180</v>
      </c>
      <c r="D2020" s="111" t="s">
        <v>5137</v>
      </c>
      <c r="E2020" s="151"/>
      <c r="F2020" s="111"/>
      <c r="G2020" s="111"/>
      <c r="H2020" s="111">
        <v>10</v>
      </c>
      <c r="I2020" s="111">
        <v>10</v>
      </c>
      <c r="J2020" s="118"/>
      <c r="K2020" s="33"/>
      <c r="L2020" s="44">
        <f t="shared" si="572"/>
        <v>0</v>
      </c>
      <c r="M2020" s="33" t="str">
        <f t="shared" si="573"/>
        <v>45916Container q'ty</v>
      </c>
      <c r="N2020" s="33" t="str">
        <f t="shared" si="574"/>
        <v xml:space="preserve">45916Pallet </v>
      </c>
      <c r="O2020" s="39"/>
      <c r="P2020" s="33" t="s">
        <v>202</v>
      </c>
      <c r="Q2020" s="168" t="s">
        <v>5140</v>
      </c>
      <c r="R2020" s="169"/>
      <c r="S2020" s="39"/>
      <c r="T2020" s="119" t="s">
        <v>5146</v>
      </c>
      <c r="U2020" s="258"/>
      <c r="V2020" s="262"/>
      <c r="W2020" s="258">
        <f t="shared" si="575"/>
        <v>0</v>
      </c>
      <c r="X2020" s="45"/>
      <c r="Y2020" s="43"/>
      <c r="Z2020" s="43"/>
      <c r="AA2020" s="43"/>
      <c r="AB2020" s="43"/>
      <c r="AC2020" s="43"/>
    </row>
    <row r="2021" spans="1:29" ht="12.9" customHeight="1">
      <c r="A2021" s="272">
        <v>45916</v>
      </c>
      <c r="B2021" s="111" t="s">
        <v>151</v>
      </c>
      <c r="C2021" s="111" t="s">
        <v>5210</v>
      </c>
      <c r="D2021" s="190" t="s">
        <v>5211</v>
      </c>
      <c r="E2021" s="111"/>
      <c r="F2021" s="111">
        <v>1</v>
      </c>
      <c r="G2021" s="111"/>
      <c r="H2021" s="111">
        <v>16</v>
      </c>
      <c r="I2021" s="116">
        <v>875</v>
      </c>
      <c r="J2021" s="118"/>
      <c r="K2021" s="33"/>
      <c r="L2021" s="44">
        <f t="shared" ref="L2021" si="631">SUM(E2021:F2021)</f>
        <v>1</v>
      </c>
      <c r="M2021" s="33" t="str">
        <f>A2021&amp;$O$1</f>
        <v>45916Container q'ty</v>
      </c>
      <c r="N2021" s="33" t="str">
        <f>A2021&amp;P2021</f>
        <v xml:space="preserve">45916Pallet </v>
      </c>
      <c r="O2021" s="39">
        <v>20</v>
      </c>
      <c r="P2021" s="33" t="s">
        <v>202</v>
      </c>
      <c r="Q2021" s="168" t="s">
        <v>1088</v>
      </c>
      <c r="R2021" s="169"/>
      <c r="S2021" s="39"/>
      <c r="T2021" s="119" t="s">
        <v>5124</v>
      </c>
      <c r="U2021" s="258"/>
      <c r="V2021" s="262"/>
      <c r="W2021" s="258">
        <f>IFERROR(U2021/V2021,0)</f>
        <v>0</v>
      </c>
      <c r="X2021" s="45" t="s">
        <v>5125</v>
      </c>
      <c r="Y2021" s="43"/>
      <c r="Z2021" s="43"/>
      <c r="AA2021" s="43"/>
      <c r="AB2021" s="43"/>
      <c r="AC2021" s="43"/>
    </row>
    <row r="2022" spans="1:29" ht="12.9" customHeight="1">
      <c r="A2022" s="272">
        <v>45916</v>
      </c>
      <c r="B2022" s="111" t="s">
        <v>242</v>
      </c>
      <c r="C2022" s="111" t="s">
        <v>402</v>
      </c>
      <c r="D2022" s="111"/>
      <c r="E2022" s="111"/>
      <c r="F2022" s="111"/>
      <c r="G2022" s="111">
        <v>1</v>
      </c>
      <c r="H2022" s="111">
        <v>5</v>
      </c>
      <c r="I2022" s="184"/>
      <c r="J2022" s="118">
        <v>5</v>
      </c>
      <c r="K2022" s="33"/>
      <c r="L2022" s="44">
        <f>SUM(E2022:F2022)</f>
        <v>0</v>
      </c>
      <c r="M2022" s="33" t="str">
        <f>A2022&amp;$O$1</f>
        <v>45916Container q'ty</v>
      </c>
      <c r="N2022" s="33" t="str">
        <f>A2022&amp;P2022</f>
        <v xml:space="preserve">45916Pallet </v>
      </c>
      <c r="O2022" s="39">
        <v>5</v>
      </c>
      <c r="P2022" s="33" t="s">
        <v>202</v>
      </c>
      <c r="Q2022" s="168" t="s">
        <v>731</v>
      </c>
      <c r="R2022" s="169"/>
      <c r="S2022" s="39"/>
      <c r="T2022" s="119" t="s">
        <v>5201</v>
      </c>
      <c r="U2022" s="258"/>
      <c r="V2022" s="262"/>
      <c r="W2022" s="258">
        <f>IFERROR(U2022/V2022,0)</f>
        <v>0</v>
      </c>
      <c r="X2022" s="45" t="s">
        <v>5202</v>
      </c>
      <c r="Y2022" s="43"/>
      <c r="Z2022" s="43"/>
      <c r="AA2022" s="43"/>
      <c r="AB2022" s="43"/>
      <c r="AC2022" s="43"/>
    </row>
    <row r="2023" spans="1:29" ht="12.9" customHeight="1">
      <c r="A2023" s="272">
        <v>45917</v>
      </c>
      <c r="B2023" s="111" t="s">
        <v>32</v>
      </c>
      <c r="C2023" s="111" t="s">
        <v>5182</v>
      </c>
      <c r="D2023" s="111" t="s">
        <v>5147</v>
      </c>
      <c r="E2023" s="111"/>
      <c r="F2023" s="111">
        <v>1</v>
      </c>
      <c r="G2023" s="111"/>
      <c r="H2023" s="111">
        <v>10</v>
      </c>
      <c r="I2023" s="111">
        <v>1998</v>
      </c>
      <c r="J2023" s="118"/>
      <c r="K2023" s="33"/>
      <c r="L2023" s="44">
        <f t="shared" si="572"/>
        <v>1</v>
      </c>
      <c r="M2023" s="33" t="str">
        <f t="shared" si="573"/>
        <v>45917Container q'ty</v>
      </c>
      <c r="N2023" s="33" t="str">
        <f t="shared" si="574"/>
        <v xml:space="preserve">45917Pallet </v>
      </c>
      <c r="O2023" s="39">
        <v>20</v>
      </c>
      <c r="P2023" s="33" t="s">
        <v>202</v>
      </c>
      <c r="Q2023" s="168" t="s">
        <v>5150</v>
      </c>
      <c r="R2023" s="169"/>
      <c r="S2023" s="39"/>
      <c r="T2023" s="119" t="s">
        <v>5181</v>
      </c>
      <c r="U2023" s="258"/>
      <c r="V2023" s="262"/>
      <c r="W2023" s="258">
        <f t="shared" si="575"/>
        <v>0</v>
      </c>
      <c r="X2023" s="45"/>
      <c r="Y2023" s="43"/>
      <c r="Z2023" s="43"/>
      <c r="AA2023" s="43"/>
      <c r="AB2023" s="43"/>
      <c r="AC2023" s="43"/>
    </row>
    <row r="2024" spans="1:29" ht="12.9" customHeight="1">
      <c r="A2024" s="272">
        <v>45917</v>
      </c>
      <c r="B2024" s="111" t="s">
        <v>32</v>
      </c>
      <c r="C2024" s="111" t="s">
        <v>5184</v>
      </c>
      <c r="D2024" s="111" t="s">
        <v>5148</v>
      </c>
      <c r="E2024" s="111"/>
      <c r="F2024" s="111">
        <v>1</v>
      </c>
      <c r="G2024" s="111"/>
      <c r="H2024" s="111">
        <v>10</v>
      </c>
      <c r="I2024" s="111">
        <v>10</v>
      </c>
      <c r="J2024" s="118"/>
      <c r="K2024" s="33"/>
      <c r="L2024" s="44">
        <f t="shared" si="572"/>
        <v>1</v>
      </c>
      <c r="M2024" s="33" t="str">
        <f t="shared" si="573"/>
        <v>45917Container q'ty</v>
      </c>
      <c r="N2024" s="33" t="str">
        <f t="shared" si="574"/>
        <v xml:space="preserve">45917Pallet </v>
      </c>
      <c r="O2024" s="39">
        <v>20</v>
      </c>
      <c r="P2024" s="33" t="s">
        <v>202</v>
      </c>
      <c r="Q2024" s="168" t="s">
        <v>5151</v>
      </c>
      <c r="R2024" s="169"/>
      <c r="S2024" s="39"/>
      <c r="T2024" s="119" t="s">
        <v>5183</v>
      </c>
      <c r="U2024" s="258"/>
      <c r="V2024" s="262"/>
      <c r="W2024" s="258">
        <f t="shared" si="575"/>
        <v>0</v>
      </c>
      <c r="X2024" s="45"/>
      <c r="Y2024" s="43"/>
      <c r="Z2024" s="43"/>
      <c r="AA2024" s="43"/>
      <c r="AB2024" s="43"/>
      <c r="AC2024" s="43"/>
    </row>
    <row r="2025" spans="1:29" ht="12.9" customHeight="1">
      <c r="A2025" s="272">
        <v>45917</v>
      </c>
      <c r="B2025" s="111" t="s">
        <v>383</v>
      </c>
      <c r="C2025" s="111" t="s">
        <v>5227</v>
      </c>
      <c r="D2025" s="275" t="s">
        <v>5228</v>
      </c>
      <c r="E2025" s="111"/>
      <c r="F2025" s="111">
        <v>1</v>
      </c>
      <c r="G2025" s="111"/>
      <c r="H2025" s="111">
        <v>11</v>
      </c>
      <c r="I2025" s="117">
        <v>900</v>
      </c>
      <c r="J2025" s="118"/>
      <c r="K2025" s="33"/>
      <c r="L2025" s="44">
        <f t="shared" ref="L2025:L2030" si="632">SUM(E2025:F2025)</f>
        <v>1</v>
      </c>
      <c r="M2025" s="33" t="str">
        <f t="shared" ref="M2025:M2030" si="633">A2025&amp;$O$1</f>
        <v>45917Container q'ty</v>
      </c>
      <c r="N2025" s="33" t="str">
        <f t="shared" ref="N2025:N2030" si="634">A2025&amp;P2025</f>
        <v>45917bulk</v>
      </c>
      <c r="O2025" s="39">
        <v>240</v>
      </c>
      <c r="P2025" s="235" t="s">
        <v>201</v>
      </c>
      <c r="Q2025" s="168" t="s">
        <v>384</v>
      </c>
      <c r="R2025" s="169"/>
      <c r="S2025" s="39"/>
      <c r="T2025" s="119" t="s">
        <v>5226</v>
      </c>
      <c r="U2025" s="258">
        <v>23850</v>
      </c>
      <c r="V2025" s="262">
        <v>1800</v>
      </c>
      <c r="W2025" s="258">
        <f t="shared" ref="W2025:W2030" si="635">IFERROR(U2025/V2025,0)</f>
        <v>13.25</v>
      </c>
      <c r="X2025" s="45"/>
      <c r="Y2025" s="43"/>
      <c r="Z2025" s="43"/>
      <c r="AA2025" s="43"/>
      <c r="AB2025" s="43"/>
      <c r="AC2025" s="43"/>
    </row>
    <row r="2026" spans="1:29" ht="12.9" customHeight="1">
      <c r="A2026" s="272">
        <v>45917</v>
      </c>
      <c r="B2026" s="111" t="s">
        <v>383</v>
      </c>
      <c r="C2026" s="111" t="s">
        <v>5227</v>
      </c>
      <c r="D2026" s="275" t="s">
        <v>5228</v>
      </c>
      <c r="E2026" s="111"/>
      <c r="F2026" s="151"/>
      <c r="G2026" s="111"/>
      <c r="H2026" s="111">
        <v>4</v>
      </c>
      <c r="I2026" s="117">
        <v>300</v>
      </c>
      <c r="J2026" s="118"/>
      <c r="K2026" s="33"/>
      <c r="L2026" s="44">
        <f t="shared" si="632"/>
        <v>0</v>
      </c>
      <c r="M2026" s="33" t="str">
        <f t="shared" si="633"/>
        <v>45917Container q'ty</v>
      </c>
      <c r="N2026" s="33" t="str">
        <f t="shared" si="634"/>
        <v>45917bulk</v>
      </c>
      <c r="O2026" s="39">
        <v>240</v>
      </c>
      <c r="P2026" s="235" t="s">
        <v>201</v>
      </c>
      <c r="Q2026" s="168" t="s">
        <v>385</v>
      </c>
      <c r="R2026" s="169"/>
      <c r="S2026" s="39"/>
      <c r="T2026" s="119" t="s">
        <v>5226</v>
      </c>
      <c r="U2026" s="258"/>
      <c r="V2026" s="262"/>
      <c r="W2026" s="258">
        <f t="shared" si="635"/>
        <v>0</v>
      </c>
      <c r="X2026" s="45"/>
      <c r="Y2026" s="43"/>
      <c r="Z2026" s="43"/>
      <c r="AA2026" s="43"/>
      <c r="AB2026" s="43"/>
      <c r="AC2026" s="43"/>
    </row>
    <row r="2027" spans="1:29" ht="12.9" customHeight="1">
      <c r="A2027" s="272">
        <v>45917</v>
      </c>
      <c r="B2027" s="111" t="s">
        <v>383</v>
      </c>
      <c r="C2027" s="111" t="s">
        <v>5227</v>
      </c>
      <c r="D2027" s="275" t="s">
        <v>5228</v>
      </c>
      <c r="E2027" s="111"/>
      <c r="F2027" s="151"/>
      <c r="G2027" s="111"/>
      <c r="H2027" s="111">
        <v>3</v>
      </c>
      <c r="I2027" s="117">
        <v>250</v>
      </c>
      <c r="J2027" s="118"/>
      <c r="K2027" s="33"/>
      <c r="L2027" s="44">
        <f t="shared" si="632"/>
        <v>0</v>
      </c>
      <c r="M2027" s="33" t="str">
        <f t="shared" si="633"/>
        <v>45917Container q'ty</v>
      </c>
      <c r="N2027" s="33" t="str">
        <f t="shared" si="634"/>
        <v>45917bulk</v>
      </c>
      <c r="O2027" s="39">
        <v>240</v>
      </c>
      <c r="P2027" s="235" t="s">
        <v>201</v>
      </c>
      <c r="Q2027" s="168" t="s">
        <v>386</v>
      </c>
      <c r="R2027" s="169"/>
      <c r="S2027" s="39"/>
      <c r="T2027" s="119" t="s">
        <v>5226</v>
      </c>
      <c r="U2027" s="258"/>
      <c r="V2027" s="262"/>
      <c r="W2027" s="258">
        <f t="shared" si="635"/>
        <v>0</v>
      </c>
      <c r="X2027" s="45"/>
      <c r="Y2027" s="43"/>
      <c r="Z2027" s="43"/>
      <c r="AA2027" s="43"/>
      <c r="AB2027" s="43"/>
      <c r="AC2027" s="43"/>
    </row>
    <row r="2028" spans="1:29" ht="12.9" customHeight="1">
      <c r="A2028" s="272">
        <v>45917</v>
      </c>
      <c r="B2028" s="111" t="s">
        <v>383</v>
      </c>
      <c r="C2028" s="111" t="s">
        <v>5227</v>
      </c>
      <c r="D2028" s="275" t="s">
        <v>5228</v>
      </c>
      <c r="E2028" s="111"/>
      <c r="F2028" s="151"/>
      <c r="G2028" s="111"/>
      <c r="H2028" s="111">
        <v>3</v>
      </c>
      <c r="I2028" s="117">
        <v>250</v>
      </c>
      <c r="J2028" s="118"/>
      <c r="K2028" s="33"/>
      <c r="L2028" s="44">
        <f t="shared" si="632"/>
        <v>0</v>
      </c>
      <c r="M2028" s="33" t="str">
        <f t="shared" si="633"/>
        <v>45917Container q'ty</v>
      </c>
      <c r="N2028" s="33" t="str">
        <f t="shared" si="634"/>
        <v>45917bulk</v>
      </c>
      <c r="O2028" s="39">
        <v>240</v>
      </c>
      <c r="P2028" s="235" t="s">
        <v>201</v>
      </c>
      <c r="Q2028" s="168" t="s">
        <v>387</v>
      </c>
      <c r="R2028" s="169"/>
      <c r="S2028" s="39"/>
      <c r="T2028" s="119" t="s">
        <v>5226</v>
      </c>
      <c r="U2028" s="258"/>
      <c r="V2028" s="262"/>
      <c r="W2028" s="258">
        <f t="shared" si="635"/>
        <v>0</v>
      </c>
      <c r="X2028" s="45"/>
      <c r="Y2028" s="43"/>
      <c r="Z2028" s="43"/>
      <c r="AA2028" s="43"/>
      <c r="AB2028" s="43"/>
      <c r="AC2028" s="43"/>
    </row>
    <row r="2029" spans="1:29" ht="12.9" customHeight="1">
      <c r="A2029" s="272">
        <v>45917</v>
      </c>
      <c r="B2029" s="111" t="s">
        <v>383</v>
      </c>
      <c r="C2029" s="111" t="s">
        <v>5227</v>
      </c>
      <c r="D2029" s="275" t="s">
        <v>5228</v>
      </c>
      <c r="E2029" s="111"/>
      <c r="F2029" s="151"/>
      <c r="G2029" s="111"/>
      <c r="H2029" s="111">
        <v>0</v>
      </c>
      <c r="I2029" s="117">
        <v>100</v>
      </c>
      <c r="J2029" s="118"/>
      <c r="K2029" s="33"/>
      <c r="L2029" s="44">
        <f t="shared" si="632"/>
        <v>0</v>
      </c>
      <c r="M2029" s="33" t="str">
        <f t="shared" si="633"/>
        <v>45917Container q'ty</v>
      </c>
      <c r="N2029" s="33" t="str">
        <f t="shared" si="634"/>
        <v>45917bulk</v>
      </c>
      <c r="O2029" s="39">
        <v>240</v>
      </c>
      <c r="P2029" s="235" t="s">
        <v>201</v>
      </c>
      <c r="Q2029" s="168" t="s">
        <v>2093</v>
      </c>
      <c r="R2029" s="169"/>
      <c r="S2029" s="39"/>
      <c r="T2029" s="119" t="s">
        <v>5226</v>
      </c>
      <c r="U2029" s="258"/>
      <c r="V2029" s="262"/>
      <c r="W2029" s="258">
        <f t="shared" si="635"/>
        <v>0</v>
      </c>
      <c r="X2029" s="45"/>
      <c r="Y2029" s="43"/>
      <c r="Z2029" s="43"/>
      <c r="AA2029" s="43"/>
      <c r="AB2029" s="43"/>
      <c r="AC2029" s="43"/>
    </row>
    <row r="2030" spans="1:29" ht="12.9" customHeight="1">
      <c r="A2030" s="272">
        <v>45917</v>
      </c>
      <c r="B2030" s="111" t="s">
        <v>242</v>
      </c>
      <c r="C2030" s="111" t="s">
        <v>402</v>
      </c>
      <c r="D2030" s="111"/>
      <c r="E2030" s="111"/>
      <c r="F2030" s="111"/>
      <c r="G2030" s="111">
        <v>1</v>
      </c>
      <c r="H2030" s="111">
        <v>10</v>
      </c>
      <c r="I2030" s="184"/>
      <c r="J2030" s="118">
        <v>10</v>
      </c>
      <c r="K2030" s="33"/>
      <c r="L2030" s="44">
        <f t="shared" si="632"/>
        <v>0</v>
      </c>
      <c r="M2030" s="33" t="str">
        <f t="shared" si="633"/>
        <v>45917Container q'ty</v>
      </c>
      <c r="N2030" s="33" t="str">
        <f t="shared" si="634"/>
        <v xml:space="preserve">45917Pallet </v>
      </c>
      <c r="O2030" s="39">
        <v>5</v>
      </c>
      <c r="P2030" s="33" t="s">
        <v>202</v>
      </c>
      <c r="Q2030" s="168" t="s">
        <v>5065</v>
      </c>
      <c r="R2030" s="169"/>
      <c r="S2030" s="39"/>
      <c r="T2030" s="119" t="s">
        <v>5203</v>
      </c>
      <c r="U2030" s="258"/>
      <c r="V2030" s="262"/>
      <c r="W2030" s="258">
        <f t="shared" si="635"/>
        <v>0</v>
      </c>
      <c r="X2030" s="45" t="s">
        <v>5202</v>
      </c>
      <c r="Y2030" s="43"/>
      <c r="Z2030" s="43"/>
      <c r="AA2030" s="43"/>
      <c r="AB2030" s="43"/>
      <c r="AC2030" s="43"/>
    </row>
    <row r="2031" spans="1:29" ht="12.9" customHeight="1">
      <c r="A2031" s="272">
        <v>45918</v>
      </c>
      <c r="B2031" s="111" t="s">
        <v>32</v>
      </c>
      <c r="C2031" s="111" t="s">
        <v>5235</v>
      </c>
      <c r="D2031" s="111" t="s">
        <v>5149</v>
      </c>
      <c r="E2031" s="111"/>
      <c r="F2031" s="111">
        <v>1</v>
      </c>
      <c r="G2031" s="111"/>
      <c r="H2031" s="111">
        <v>5</v>
      </c>
      <c r="I2031" s="111">
        <v>5</v>
      </c>
      <c r="J2031" s="118"/>
      <c r="K2031" s="33"/>
      <c r="L2031" s="44">
        <f>SUM(E2031:F2031)</f>
        <v>1</v>
      </c>
      <c r="M2031" s="33" t="str">
        <f>A2031&amp;$O$1</f>
        <v>45918Container q'ty</v>
      </c>
      <c r="N2031" s="33" t="str">
        <f>A2031&amp;P2031</f>
        <v xml:space="preserve">45918Pallet </v>
      </c>
      <c r="O2031" s="39">
        <v>20</v>
      </c>
      <c r="P2031" s="33" t="s">
        <v>202</v>
      </c>
      <c r="Q2031" s="168" t="s">
        <v>5152</v>
      </c>
      <c r="R2031" s="169"/>
      <c r="S2031" s="39"/>
      <c r="T2031" s="119" t="s">
        <v>5185</v>
      </c>
      <c r="U2031" s="258"/>
      <c r="V2031" s="262"/>
      <c r="W2031" s="258">
        <f>IFERROR(U2031/V2031,0)</f>
        <v>0</v>
      </c>
      <c r="X2031" s="45"/>
      <c r="Y2031" s="43"/>
      <c r="Z2031" s="43"/>
      <c r="AA2031" s="43"/>
      <c r="AB2031" s="43"/>
      <c r="AC2031" s="43"/>
    </row>
    <row r="2032" spans="1:29" ht="12.9" customHeight="1">
      <c r="A2032" s="272">
        <v>45918</v>
      </c>
      <c r="B2032" s="111" t="s">
        <v>32</v>
      </c>
      <c r="C2032" s="111" t="s">
        <v>5235</v>
      </c>
      <c r="D2032" s="111" t="s">
        <v>5149</v>
      </c>
      <c r="E2032" s="111"/>
      <c r="F2032" s="151"/>
      <c r="G2032" s="111"/>
      <c r="H2032" s="111">
        <v>5</v>
      </c>
      <c r="I2032" s="111">
        <v>5</v>
      </c>
      <c r="J2032" s="118"/>
      <c r="K2032" s="33"/>
      <c r="L2032" s="44">
        <f>SUM(E2032:F2032)</f>
        <v>0</v>
      </c>
      <c r="M2032" s="33" t="str">
        <f>A2032&amp;$O$1</f>
        <v>45918Container q'ty</v>
      </c>
      <c r="N2032" s="33" t="str">
        <f>A2032&amp;P2032</f>
        <v xml:space="preserve">45918Pallet </v>
      </c>
      <c r="O2032" s="39"/>
      <c r="P2032" s="33" t="s">
        <v>202</v>
      </c>
      <c r="Q2032" s="168" t="s">
        <v>5153</v>
      </c>
      <c r="R2032" s="169"/>
      <c r="S2032" s="39"/>
      <c r="T2032" s="119" t="s">
        <v>5154</v>
      </c>
      <c r="U2032" s="258"/>
      <c r="V2032" s="262"/>
      <c r="W2032" s="258">
        <f>IFERROR(U2032/V2032,0)</f>
        <v>0</v>
      </c>
      <c r="X2032" s="45"/>
      <c r="Y2032" s="43"/>
      <c r="Z2032" s="43"/>
      <c r="AA2032" s="43"/>
      <c r="AB2032" s="43"/>
      <c r="AC2032" s="43"/>
    </row>
    <row r="2033" spans="1:29" ht="12.9" customHeight="1">
      <c r="A2033" s="272">
        <v>45918</v>
      </c>
      <c r="B2033" s="111" t="s">
        <v>32</v>
      </c>
      <c r="C2033" s="111" t="s">
        <v>5187</v>
      </c>
      <c r="D2033" s="111" t="s">
        <v>5155</v>
      </c>
      <c r="E2033" s="111"/>
      <c r="F2033" s="111">
        <v>1</v>
      </c>
      <c r="G2033" s="111"/>
      <c r="H2033" s="111">
        <v>6</v>
      </c>
      <c r="I2033" s="116">
        <v>180</v>
      </c>
      <c r="J2033" s="118"/>
      <c r="K2033" s="33"/>
      <c r="L2033" s="44">
        <f t="shared" si="572"/>
        <v>1</v>
      </c>
      <c r="M2033" s="33" t="str">
        <f t="shared" si="573"/>
        <v>45918Container q'ty</v>
      </c>
      <c r="N2033" s="33" t="str">
        <f t="shared" si="574"/>
        <v>45918bulk</v>
      </c>
      <c r="O2033" s="39">
        <v>80</v>
      </c>
      <c r="P2033" s="235" t="s">
        <v>201</v>
      </c>
      <c r="Q2033" s="168" t="s">
        <v>5156</v>
      </c>
      <c r="R2033" s="169"/>
      <c r="S2033" s="39"/>
      <c r="T2033" s="119" t="s">
        <v>5186</v>
      </c>
      <c r="U2033" s="258">
        <v>5115</v>
      </c>
      <c r="V2033" s="262">
        <v>475</v>
      </c>
      <c r="W2033" s="258">
        <f t="shared" si="575"/>
        <v>10.768421052631579</v>
      </c>
      <c r="X2033" s="45"/>
      <c r="Y2033" s="43"/>
      <c r="Z2033" s="43"/>
      <c r="AA2033" s="43"/>
      <c r="AB2033" s="43"/>
      <c r="AC2033" s="43"/>
    </row>
    <row r="2034" spans="1:29" ht="12.9" customHeight="1">
      <c r="A2034" s="272">
        <v>45918</v>
      </c>
      <c r="B2034" s="111" t="s">
        <v>32</v>
      </c>
      <c r="C2034" s="111" t="s">
        <v>5187</v>
      </c>
      <c r="D2034" s="111" t="s">
        <v>5155</v>
      </c>
      <c r="E2034" s="111"/>
      <c r="F2034" s="151"/>
      <c r="G2034" s="111"/>
      <c r="H2034" s="111">
        <v>7</v>
      </c>
      <c r="I2034" s="116">
        <v>245</v>
      </c>
      <c r="J2034" s="118"/>
      <c r="K2034" s="33"/>
      <c r="L2034" s="44">
        <f t="shared" si="572"/>
        <v>0</v>
      </c>
      <c r="M2034" s="33" t="str">
        <f t="shared" si="573"/>
        <v>45918Container q'ty</v>
      </c>
      <c r="N2034" s="33" t="str">
        <f t="shared" si="574"/>
        <v>45918bulk</v>
      </c>
      <c r="O2034" s="39"/>
      <c r="P2034" s="235" t="s">
        <v>201</v>
      </c>
      <c r="Q2034" s="168" t="s">
        <v>5157</v>
      </c>
      <c r="R2034" s="169"/>
      <c r="S2034" s="39"/>
      <c r="T2034" s="119" t="s">
        <v>5161</v>
      </c>
      <c r="U2034" s="258"/>
      <c r="V2034" s="262"/>
      <c r="W2034" s="258">
        <f t="shared" si="575"/>
        <v>0</v>
      </c>
      <c r="X2034" s="45"/>
      <c r="Y2034" s="43"/>
      <c r="Z2034" s="43"/>
      <c r="AA2034" s="43"/>
      <c r="AB2034" s="43"/>
      <c r="AC2034" s="43"/>
    </row>
    <row r="2035" spans="1:29" ht="12.9" customHeight="1">
      <c r="A2035" s="272">
        <v>45918</v>
      </c>
      <c r="B2035" s="111" t="s">
        <v>32</v>
      </c>
      <c r="C2035" s="111" t="s">
        <v>5187</v>
      </c>
      <c r="D2035" s="111" t="s">
        <v>5155</v>
      </c>
      <c r="E2035" s="111"/>
      <c r="F2035" s="151"/>
      <c r="G2035" s="111"/>
      <c r="H2035" s="111">
        <v>1</v>
      </c>
      <c r="I2035" s="116">
        <v>50</v>
      </c>
      <c r="J2035" s="118"/>
      <c r="K2035" s="33"/>
      <c r="L2035" s="44">
        <f t="shared" si="572"/>
        <v>0</v>
      </c>
      <c r="M2035" s="33" t="str">
        <f t="shared" si="573"/>
        <v>45918Container q'ty</v>
      </c>
      <c r="N2035" s="33" t="str">
        <f t="shared" si="574"/>
        <v>45918bulk</v>
      </c>
      <c r="O2035" s="39"/>
      <c r="P2035" s="235" t="s">
        <v>201</v>
      </c>
      <c r="Q2035" s="168" t="s">
        <v>5158</v>
      </c>
      <c r="R2035" s="169"/>
      <c r="S2035" s="39"/>
      <c r="T2035" s="119" t="s">
        <v>5161</v>
      </c>
      <c r="U2035" s="258"/>
      <c r="V2035" s="262"/>
      <c r="W2035" s="258">
        <f t="shared" si="575"/>
        <v>0</v>
      </c>
      <c r="X2035" s="45"/>
      <c r="Y2035" s="43"/>
      <c r="Z2035" s="43"/>
      <c r="AA2035" s="43"/>
      <c r="AB2035" s="43"/>
      <c r="AC2035" s="43"/>
    </row>
    <row r="2036" spans="1:29" ht="12.9" customHeight="1">
      <c r="A2036" s="272">
        <v>45918</v>
      </c>
      <c r="B2036" s="111" t="s">
        <v>32</v>
      </c>
      <c r="C2036" s="111" t="s">
        <v>5236</v>
      </c>
      <c r="D2036" s="111" t="s">
        <v>5160</v>
      </c>
      <c r="E2036" s="111"/>
      <c r="F2036" s="111">
        <v>1</v>
      </c>
      <c r="G2036" s="111"/>
      <c r="H2036" s="111">
        <v>13</v>
      </c>
      <c r="I2036" s="116">
        <v>2661</v>
      </c>
      <c r="J2036" s="118"/>
      <c r="K2036" s="33"/>
      <c r="L2036" s="44">
        <f t="shared" si="572"/>
        <v>1</v>
      </c>
      <c r="M2036" s="33" t="str">
        <f t="shared" si="573"/>
        <v>45918Container q'ty</v>
      </c>
      <c r="N2036" s="33" t="str">
        <f t="shared" si="574"/>
        <v xml:space="preserve">45918Pallet </v>
      </c>
      <c r="O2036" s="39">
        <v>20</v>
      </c>
      <c r="P2036" s="33" t="s">
        <v>202</v>
      </c>
      <c r="Q2036" s="168" t="s">
        <v>5159</v>
      </c>
      <c r="R2036" s="169"/>
      <c r="S2036" s="39"/>
      <c r="T2036" s="119" t="s">
        <v>5188</v>
      </c>
      <c r="U2036" s="258"/>
      <c r="V2036" s="262"/>
      <c r="W2036" s="258">
        <f t="shared" si="575"/>
        <v>0</v>
      </c>
      <c r="X2036" s="45"/>
      <c r="Y2036" s="43"/>
      <c r="Z2036" s="43"/>
      <c r="AA2036" s="43"/>
      <c r="AB2036" s="43"/>
      <c r="AC2036" s="43"/>
    </row>
    <row r="2037" spans="1:29" ht="12.9" customHeight="1">
      <c r="A2037" s="272">
        <v>45918</v>
      </c>
      <c r="B2037" s="111" t="s">
        <v>521</v>
      </c>
      <c r="C2037" s="111" t="s">
        <v>5219</v>
      </c>
      <c r="D2037" s="111">
        <v>65881</v>
      </c>
      <c r="E2037" s="111"/>
      <c r="F2037" s="111">
        <v>1</v>
      </c>
      <c r="G2037" s="111"/>
      <c r="H2037" s="111">
        <v>23</v>
      </c>
      <c r="I2037" s="116">
        <v>920</v>
      </c>
      <c r="J2037" s="118"/>
      <c r="K2037" s="33"/>
      <c r="L2037" s="44">
        <f>SUM(E2037:F2037)</f>
        <v>1</v>
      </c>
      <c r="M2037" s="33" t="str">
        <f>A2037&amp;$O$1</f>
        <v>45918Container q'ty</v>
      </c>
      <c r="N2037" s="33" t="str">
        <f>A2037&amp;P2037</f>
        <v>45918bulk</v>
      </c>
      <c r="O2037" s="39">
        <v>200</v>
      </c>
      <c r="P2037" s="235" t="s">
        <v>201</v>
      </c>
      <c r="Q2037" s="168" t="s">
        <v>1070</v>
      </c>
      <c r="R2037" s="169"/>
      <c r="S2037" s="39"/>
      <c r="T2037" s="119" t="s">
        <v>5218</v>
      </c>
      <c r="U2037" s="258">
        <v>115368</v>
      </c>
      <c r="V2037" s="262">
        <v>4600</v>
      </c>
      <c r="W2037" s="258">
        <f>IFERROR(U2037/V2037,0)</f>
        <v>25.08</v>
      </c>
      <c r="X2037" s="45" t="s">
        <v>5224</v>
      </c>
      <c r="Y2037" s="43"/>
      <c r="Z2037" s="43"/>
      <c r="AA2037" s="43"/>
      <c r="AB2037" s="43"/>
      <c r="AC2037" s="43"/>
    </row>
    <row r="2038" spans="1:29" ht="12.9" customHeight="1">
      <c r="A2038" s="272">
        <v>45918</v>
      </c>
      <c r="B2038" s="111" t="s">
        <v>3653</v>
      </c>
      <c r="C2038" s="111" t="s">
        <v>5220</v>
      </c>
      <c r="D2038" s="111">
        <v>65850</v>
      </c>
      <c r="E2038" s="111"/>
      <c r="F2038" s="111">
        <v>1</v>
      </c>
      <c r="G2038" s="111"/>
      <c r="H2038" s="111">
        <v>23</v>
      </c>
      <c r="I2038" s="116">
        <v>920</v>
      </c>
      <c r="J2038" s="118"/>
      <c r="K2038" s="33"/>
      <c r="L2038" s="44">
        <f>SUM(E2038:F2038)</f>
        <v>1</v>
      </c>
      <c r="M2038" s="33" t="str">
        <f>A2038&amp;$O$1</f>
        <v>45918Container q'ty</v>
      </c>
      <c r="N2038" s="33" t="str">
        <f>A2038&amp;P2038</f>
        <v>45918bulk</v>
      </c>
      <c r="O2038" s="39">
        <v>200</v>
      </c>
      <c r="P2038" s="235" t="s">
        <v>201</v>
      </c>
      <c r="Q2038" s="168" t="s">
        <v>1070</v>
      </c>
      <c r="R2038" s="169"/>
      <c r="S2038" s="39"/>
      <c r="T2038" s="119" t="s">
        <v>5218</v>
      </c>
      <c r="U2038" s="258"/>
      <c r="V2038" s="262"/>
      <c r="W2038" s="258">
        <f>IFERROR(U2038/V2038,0)</f>
        <v>0</v>
      </c>
      <c r="X2038" s="45"/>
      <c r="Y2038" s="43"/>
      <c r="Z2038" s="43"/>
      <c r="AA2038" s="43"/>
      <c r="AB2038" s="43"/>
      <c r="AC2038" s="43"/>
    </row>
    <row r="2039" spans="1:29" ht="12.9" customHeight="1">
      <c r="A2039" s="272">
        <v>45918</v>
      </c>
      <c r="B2039" s="111" t="s">
        <v>3653</v>
      </c>
      <c r="C2039" s="111" t="s">
        <v>5221</v>
      </c>
      <c r="D2039" s="111">
        <v>65827</v>
      </c>
      <c r="E2039" s="111"/>
      <c r="F2039" s="111">
        <v>1</v>
      </c>
      <c r="G2039" s="111"/>
      <c r="H2039" s="111">
        <v>23</v>
      </c>
      <c r="I2039" s="116">
        <v>920</v>
      </c>
      <c r="J2039" s="118"/>
      <c r="K2039" s="33"/>
      <c r="L2039" s="44">
        <f>SUM(E2039:F2039)</f>
        <v>1</v>
      </c>
      <c r="M2039" s="33" t="str">
        <f>A2039&amp;$O$1</f>
        <v>45918Container q'ty</v>
      </c>
      <c r="N2039" s="33" t="str">
        <f>A2039&amp;P2039</f>
        <v>45918bulk</v>
      </c>
      <c r="O2039" s="39">
        <v>200</v>
      </c>
      <c r="P2039" s="235" t="s">
        <v>201</v>
      </c>
      <c r="Q2039" s="168" t="s">
        <v>1070</v>
      </c>
      <c r="R2039" s="169"/>
      <c r="S2039" s="39"/>
      <c r="T2039" s="119" t="s">
        <v>5218</v>
      </c>
      <c r="U2039" s="258"/>
      <c r="V2039" s="262"/>
      <c r="W2039" s="258">
        <f>IFERROR(U2039/V2039,0)</f>
        <v>0</v>
      </c>
      <c r="X2039" s="45"/>
      <c r="Y2039" s="43"/>
      <c r="Z2039" s="43"/>
      <c r="AA2039" s="43"/>
      <c r="AB2039" s="43"/>
      <c r="AC2039" s="43"/>
    </row>
    <row r="2040" spans="1:29" ht="12.9" customHeight="1">
      <c r="A2040" s="272">
        <v>45918</v>
      </c>
      <c r="B2040" s="111" t="s">
        <v>3653</v>
      </c>
      <c r="C2040" s="111" t="s">
        <v>5222</v>
      </c>
      <c r="D2040" s="111">
        <v>65849</v>
      </c>
      <c r="E2040" s="111"/>
      <c r="F2040" s="111">
        <v>1</v>
      </c>
      <c r="G2040" s="111"/>
      <c r="H2040" s="111">
        <v>23</v>
      </c>
      <c r="I2040" s="116">
        <v>920</v>
      </c>
      <c r="J2040" s="118"/>
      <c r="K2040" s="33"/>
      <c r="L2040" s="44">
        <f>SUM(E2040:F2040)</f>
        <v>1</v>
      </c>
      <c r="M2040" s="33" t="str">
        <f>A2040&amp;$O$1</f>
        <v>45918Container q'ty</v>
      </c>
      <c r="N2040" s="33" t="str">
        <f>A2040&amp;P2040</f>
        <v>45918bulk</v>
      </c>
      <c r="O2040" s="39">
        <v>200</v>
      </c>
      <c r="P2040" s="235" t="s">
        <v>201</v>
      </c>
      <c r="Q2040" s="168" t="s">
        <v>1070</v>
      </c>
      <c r="R2040" s="169"/>
      <c r="S2040" s="39"/>
      <c r="T2040" s="119" t="s">
        <v>5218</v>
      </c>
      <c r="U2040" s="258"/>
      <c r="V2040" s="262"/>
      <c r="W2040" s="258">
        <f>IFERROR(U2040/V2040,0)</f>
        <v>0</v>
      </c>
      <c r="X2040" s="45"/>
      <c r="Y2040" s="43"/>
      <c r="Z2040" s="43"/>
      <c r="AA2040" s="43"/>
      <c r="AB2040" s="43"/>
      <c r="AC2040" s="43"/>
    </row>
    <row r="2041" spans="1:29" ht="12.9" customHeight="1">
      <c r="A2041" s="272">
        <v>45918</v>
      </c>
      <c r="B2041" s="111" t="s">
        <v>3653</v>
      </c>
      <c r="C2041" s="111" t="s">
        <v>5223</v>
      </c>
      <c r="D2041" s="111">
        <v>65826</v>
      </c>
      <c r="E2041" s="111"/>
      <c r="F2041" s="111">
        <v>1</v>
      </c>
      <c r="G2041" s="111"/>
      <c r="H2041" s="111">
        <v>23</v>
      </c>
      <c r="I2041" s="116">
        <v>920</v>
      </c>
      <c r="J2041" s="118"/>
      <c r="K2041" s="33"/>
      <c r="L2041" s="44">
        <f t="shared" ref="L2041" si="636">SUM(E2041:F2041)</f>
        <v>1</v>
      </c>
      <c r="M2041" s="33" t="str">
        <f t="shared" ref="M2041" si="637">A2041&amp;$O$1</f>
        <v>45918Container q'ty</v>
      </c>
      <c r="N2041" s="33" t="str">
        <f t="shared" ref="N2041" si="638">A2041&amp;P2041</f>
        <v>45918bulk</v>
      </c>
      <c r="O2041" s="39">
        <v>200</v>
      </c>
      <c r="P2041" s="235" t="s">
        <v>201</v>
      </c>
      <c r="Q2041" s="168" t="s">
        <v>1070</v>
      </c>
      <c r="R2041" s="169"/>
      <c r="S2041" s="39"/>
      <c r="T2041" s="119" t="s">
        <v>5218</v>
      </c>
      <c r="U2041" s="258"/>
      <c r="V2041" s="262"/>
      <c r="W2041" s="258">
        <f t="shared" ref="W2041" si="639">IFERROR(U2041/V2041,0)</f>
        <v>0</v>
      </c>
      <c r="X2041" s="45"/>
      <c r="Y2041" s="43"/>
      <c r="Z2041" s="43"/>
      <c r="AA2041" s="43"/>
      <c r="AB2041" s="43"/>
      <c r="AC2041" s="43"/>
    </row>
    <row r="2042" spans="1:29" ht="12.9" customHeight="1">
      <c r="A2042" s="272">
        <v>45918</v>
      </c>
      <c r="B2042" s="111" t="s">
        <v>5240</v>
      </c>
      <c r="C2042" s="111" t="s">
        <v>5239</v>
      </c>
      <c r="D2042" s="111">
        <v>2636850</v>
      </c>
      <c r="E2042" s="111">
        <v>1</v>
      </c>
      <c r="F2042" s="111"/>
      <c r="G2042" s="111"/>
      <c r="H2042" s="111">
        <v>18</v>
      </c>
      <c r="I2042" s="116"/>
      <c r="J2042" s="118">
        <v>990</v>
      </c>
      <c r="K2042" s="33"/>
      <c r="L2042" s="44">
        <f t="shared" si="572"/>
        <v>1</v>
      </c>
      <c r="M2042" s="33" t="str">
        <f t="shared" si="573"/>
        <v>45918Container q'ty</v>
      </c>
      <c r="N2042" s="33" t="str">
        <f t="shared" si="574"/>
        <v xml:space="preserve">45918Pallet </v>
      </c>
      <c r="O2042" s="39">
        <v>40</v>
      </c>
      <c r="P2042" s="33" t="s">
        <v>202</v>
      </c>
      <c r="Q2042" s="168" t="s">
        <v>279</v>
      </c>
      <c r="R2042" s="169"/>
      <c r="S2042" s="39"/>
      <c r="T2042" s="119" t="s">
        <v>5209</v>
      </c>
      <c r="U2042" s="258"/>
      <c r="V2042" s="262"/>
      <c r="W2042" s="258">
        <f t="shared" si="575"/>
        <v>0</v>
      </c>
      <c r="X2042" s="45" t="s">
        <v>5217</v>
      </c>
      <c r="Y2042" s="43"/>
      <c r="Z2042" s="43"/>
      <c r="AA2042" s="43"/>
      <c r="AB2042" s="43"/>
      <c r="AC2042" s="43"/>
    </row>
    <row r="2043" spans="1:29" ht="12.9" customHeight="1">
      <c r="A2043" s="272">
        <v>45918</v>
      </c>
      <c r="B2043" s="111" t="s">
        <v>383</v>
      </c>
      <c r="C2043" s="111" t="s">
        <v>5242</v>
      </c>
      <c r="D2043" s="275" t="s">
        <v>5243</v>
      </c>
      <c r="E2043" s="111"/>
      <c r="F2043" s="111">
        <v>1</v>
      </c>
      <c r="G2043" s="111"/>
      <c r="H2043" s="111">
        <v>12</v>
      </c>
      <c r="I2043" s="117">
        <v>360</v>
      </c>
      <c r="J2043" s="118"/>
      <c r="K2043" s="33"/>
      <c r="L2043" s="44">
        <f t="shared" si="572"/>
        <v>1</v>
      </c>
      <c r="M2043" s="33" t="str">
        <f t="shared" si="573"/>
        <v>45918Container q'ty</v>
      </c>
      <c r="N2043" s="33" t="str">
        <f t="shared" si="574"/>
        <v>45918bulk</v>
      </c>
      <c r="O2043" s="39">
        <v>240</v>
      </c>
      <c r="P2043" s="235" t="s">
        <v>201</v>
      </c>
      <c r="Q2043" s="168" t="s">
        <v>622</v>
      </c>
      <c r="R2043" s="169"/>
      <c r="S2043" s="39"/>
      <c r="T2043" s="119" t="s">
        <v>5241</v>
      </c>
      <c r="U2043" s="258">
        <v>3772</v>
      </c>
      <c r="V2043" s="262">
        <v>460</v>
      </c>
      <c r="W2043" s="258">
        <f t="shared" si="575"/>
        <v>8.1999999999999993</v>
      </c>
      <c r="X2043" s="45"/>
      <c r="Y2043" s="43"/>
      <c r="Z2043" s="43"/>
      <c r="AA2043" s="43"/>
      <c r="AB2043" s="43"/>
      <c r="AC2043" s="43"/>
    </row>
    <row r="2044" spans="1:29" ht="12.9" customHeight="1">
      <c r="A2044" s="272">
        <v>45918</v>
      </c>
      <c r="B2044" s="111" t="s">
        <v>383</v>
      </c>
      <c r="C2044" s="111" t="s">
        <v>5242</v>
      </c>
      <c r="D2044" s="275" t="s">
        <v>5243</v>
      </c>
      <c r="E2044" s="111"/>
      <c r="F2044" s="151"/>
      <c r="G2044" s="111"/>
      <c r="H2044" s="111">
        <v>4</v>
      </c>
      <c r="I2044" s="117">
        <v>100</v>
      </c>
      <c r="J2044" s="118"/>
      <c r="K2044" s="33"/>
      <c r="L2044" s="44">
        <f t="shared" ref="L2044:L2045" si="640">SUM(E2044:F2044)</f>
        <v>0</v>
      </c>
      <c r="M2044" s="33" t="str">
        <f t="shared" ref="M2044:M2045" si="641">A2044&amp;$O$1</f>
        <v>45918Container q'ty</v>
      </c>
      <c r="N2044" s="33" t="str">
        <f t="shared" ref="N2044:N2045" si="642">A2044&amp;P2044</f>
        <v>45918bulk</v>
      </c>
      <c r="O2044" s="39">
        <v>240</v>
      </c>
      <c r="P2044" s="235" t="s">
        <v>201</v>
      </c>
      <c r="Q2044" s="168" t="s">
        <v>623</v>
      </c>
      <c r="R2044" s="169"/>
      <c r="S2044" s="39"/>
      <c r="T2044" s="119" t="s">
        <v>5241</v>
      </c>
      <c r="U2044" s="258"/>
      <c r="V2044" s="262"/>
      <c r="W2044" s="258">
        <f t="shared" ref="W2044:W2045" si="643">IFERROR(U2044/V2044,0)</f>
        <v>0</v>
      </c>
      <c r="X2044" s="45"/>
      <c r="Y2044" s="43"/>
      <c r="Z2044" s="43"/>
      <c r="AA2044" s="43"/>
      <c r="AB2044" s="43"/>
      <c r="AC2044" s="43"/>
    </row>
    <row r="2045" spans="1:29" ht="12.9" customHeight="1">
      <c r="A2045" s="272">
        <v>45918</v>
      </c>
      <c r="B2045" s="111" t="s">
        <v>220</v>
      </c>
      <c r="C2045" s="111" t="s">
        <v>5245</v>
      </c>
      <c r="D2045" s="190">
        <v>593369</v>
      </c>
      <c r="E2045" s="111"/>
      <c r="F2045" s="111">
        <v>1</v>
      </c>
      <c r="G2045" s="111"/>
      <c r="H2045" s="111">
        <v>0</v>
      </c>
      <c r="I2045" s="111"/>
      <c r="J2045" s="118">
        <v>382</v>
      </c>
      <c r="K2045" s="33"/>
      <c r="L2045" s="44">
        <f t="shared" si="640"/>
        <v>1</v>
      </c>
      <c r="M2045" s="33" t="str">
        <f t="shared" si="641"/>
        <v>45918Container q'ty</v>
      </c>
      <c r="N2045" s="33" t="str">
        <f t="shared" si="642"/>
        <v>45918bulk</v>
      </c>
      <c r="O2045" s="39">
        <v>40</v>
      </c>
      <c r="P2045" s="235" t="s">
        <v>201</v>
      </c>
      <c r="Q2045" s="168" t="s">
        <v>221</v>
      </c>
      <c r="R2045" s="169"/>
      <c r="S2045" s="39"/>
      <c r="T2045" s="119" t="s">
        <v>5244</v>
      </c>
      <c r="U2045" s="258">
        <v>3230</v>
      </c>
      <c r="V2045" s="262">
        <v>382</v>
      </c>
      <c r="W2045" s="258">
        <f t="shared" si="643"/>
        <v>8.4554973821989527</v>
      </c>
      <c r="X2045" s="45"/>
      <c r="Y2045" s="43"/>
      <c r="Z2045" s="43"/>
      <c r="AA2045" s="43"/>
      <c r="AB2045" s="43"/>
      <c r="AC2045" s="43"/>
    </row>
    <row r="2046" spans="1:29" ht="12.9" customHeight="1">
      <c r="A2046" s="272">
        <v>45919</v>
      </c>
      <c r="B2046" s="111" t="s">
        <v>32</v>
      </c>
      <c r="C2046" s="111" t="s">
        <v>5197</v>
      </c>
      <c r="D2046" s="111" t="s">
        <v>5162</v>
      </c>
      <c r="E2046" s="111"/>
      <c r="F2046" s="111">
        <v>1</v>
      </c>
      <c r="G2046" s="111"/>
      <c r="H2046" s="111">
        <v>18</v>
      </c>
      <c r="I2046" s="111">
        <v>18</v>
      </c>
      <c r="J2046" s="118"/>
      <c r="K2046" s="33"/>
      <c r="L2046" s="44">
        <f t="shared" si="572"/>
        <v>1</v>
      </c>
      <c r="M2046" s="33" t="str">
        <f t="shared" si="573"/>
        <v>45919Container q'ty</v>
      </c>
      <c r="N2046" s="33" t="str">
        <f t="shared" si="574"/>
        <v xml:space="preserve">45919Pallet </v>
      </c>
      <c r="O2046" s="39">
        <v>20</v>
      </c>
      <c r="P2046" s="33" t="s">
        <v>202</v>
      </c>
      <c r="Q2046" s="168" t="s">
        <v>5168</v>
      </c>
      <c r="R2046" s="169"/>
      <c r="S2046" s="39"/>
      <c r="T2046" s="119" t="s">
        <v>5174</v>
      </c>
      <c r="U2046" s="258"/>
      <c r="V2046" s="262"/>
      <c r="W2046" s="258">
        <f t="shared" si="575"/>
        <v>0</v>
      </c>
      <c r="X2046" s="45"/>
      <c r="Y2046" s="43"/>
      <c r="Z2046" s="43"/>
      <c r="AA2046" s="43"/>
      <c r="AB2046" s="43"/>
      <c r="AC2046" s="43"/>
    </row>
    <row r="2047" spans="1:29" ht="12.9" customHeight="1">
      <c r="A2047" s="272">
        <v>45919</v>
      </c>
      <c r="B2047" s="111" t="s">
        <v>32</v>
      </c>
      <c r="C2047" s="111" t="s">
        <v>5197</v>
      </c>
      <c r="D2047" s="111" t="s">
        <v>5162</v>
      </c>
      <c r="E2047" s="111"/>
      <c r="F2047" s="151"/>
      <c r="G2047" s="111"/>
      <c r="H2047" s="111">
        <v>2</v>
      </c>
      <c r="I2047" s="111">
        <v>2</v>
      </c>
      <c r="J2047" s="118"/>
      <c r="K2047" s="33"/>
      <c r="L2047" s="44">
        <f t="shared" si="572"/>
        <v>0</v>
      </c>
      <c r="M2047" s="33" t="str">
        <f t="shared" si="573"/>
        <v>45919Container q'ty</v>
      </c>
      <c r="N2047" s="33" t="str">
        <f t="shared" si="574"/>
        <v xml:space="preserve">45919Pallet </v>
      </c>
      <c r="O2047" s="39"/>
      <c r="P2047" s="33" t="s">
        <v>202</v>
      </c>
      <c r="Q2047" s="168" t="s">
        <v>5169</v>
      </c>
      <c r="R2047" s="169"/>
      <c r="S2047" s="39"/>
      <c r="T2047" s="119" t="s">
        <v>5174</v>
      </c>
      <c r="U2047" s="258"/>
      <c r="V2047" s="262"/>
      <c r="W2047" s="258">
        <f t="shared" si="575"/>
        <v>0</v>
      </c>
      <c r="X2047" s="45"/>
      <c r="Y2047" s="43"/>
      <c r="Z2047" s="43"/>
      <c r="AA2047" s="43"/>
      <c r="AB2047" s="43"/>
      <c r="AC2047" s="43"/>
    </row>
    <row r="2048" spans="1:29" ht="12.9" customHeight="1">
      <c r="A2048" s="272">
        <v>45919</v>
      </c>
      <c r="B2048" s="111" t="s">
        <v>32</v>
      </c>
      <c r="C2048" s="111" t="s">
        <v>5198</v>
      </c>
      <c r="D2048" s="111" t="s">
        <v>5163</v>
      </c>
      <c r="E2048" s="111"/>
      <c r="F2048" s="111">
        <v>1</v>
      </c>
      <c r="G2048" s="111"/>
      <c r="H2048" s="111">
        <v>20</v>
      </c>
      <c r="I2048" s="111">
        <v>20</v>
      </c>
      <c r="J2048" s="118"/>
      <c r="K2048" s="33"/>
      <c r="L2048" s="44">
        <f t="shared" si="572"/>
        <v>1</v>
      </c>
      <c r="M2048" s="33" t="str">
        <f t="shared" si="573"/>
        <v>45919Container q'ty</v>
      </c>
      <c r="N2048" s="33" t="str">
        <f t="shared" si="574"/>
        <v xml:space="preserve">45919Pallet </v>
      </c>
      <c r="O2048" s="39">
        <v>20</v>
      </c>
      <c r="P2048" s="33" t="s">
        <v>202</v>
      </c>
      <c r="Q2048" s="168" t="s">
        <v>5170</v>
      </c>
      <c r="R2048" s="169"/>
      <c r="S2048" s="39"/>
      <c r="T2048" s="119" t="s">
        <v>5174</v>
      </c>
      <c r="U2048" s="258"/>
      <c r="V2048" s="262"/>
      <c r="W2048" s="258">
        <f t="shared" si="575"/>
        <v>0</v>
      </c>
      <c r="X2048" s="45"/>
      <c r="Y2048" s="43"/>
      <c r="Z2048" s="43"/>
      <c r="AA2048" s="43"/>
      <c r="AB2048" s="43"/>
      <c r="AC2048" s="43"/>
    </row>
    <row r="2049" spans="1:29" ht="12.9" customHeight="1">
      <c r="A2049" s="272">
        <v>45919</v>
      </c>
      <c r="B2049" s="111" t="s">
        <v>32</v>
      </c>
      <c r="C2049" s="111" t="s">
        <v>5199</v>
      </c>
      <c r="D2049" s="111" t="s">
        <v>5164</v>
      </c>
      <c r="E2049" s="111"/>
      <c r="F2049" s="111">
        <v>1</v>
      </c>
      <c r="G2049" s="111"/>
      <c r="H2049" s="111">
        <v>20</v>
      </c>
      <c r="I2049" s="111">
        <v>20</v>
      </c>
      <c r="J2049" s="118"/>
      <c r="K2049" s="33"/>
      <c r="L2049" s="44">
        <f t="shared" si="572"/>
        <v>1</v>
      </c>
      <c r="M2049" s="33" t="str">
        <f t="shared" si="573"/>
        <v>45919Container q'ty</v>
      </c>
      <c r="N2049" s="33" t="str">
        <f t="shared" si="574"/>
        <v xml:space="preserve">45919Pallet </v>
      </c>
      <c r="O2049" s="39">
        <v>20</v>
      </c>
      <c r="P2049" s="33" t="s">
        <v>202</v>
      </c>
      <c r="Q2049" s="168" t="s">
        <v>5171</v>
      </c>
      <c r="R2049" s="169"/>
      <c r="S2049" s="39"/>
      <c r="T2049" s="119" t="s">
        <v>5174</v>
      </c>
      <c r="U2049" s="258"/>
      <c r="V2049" s="262"/>
      <c r="W2049" s="258">
        <f t="shared" si="575"/>
        <v>0</v>
      </c>
      <c r="X2049" s="45"/>
      <c r="Y2049" s="43"/>
      <c r="Z2049" s="43"/>
      <c r="AA2049" s="43"/>
      <c r="AB2049" s="43"/>
      <c r="AC2049" s="43"/>
    </row>
    <row r="2050" spans="1:29" ht="12.9" customHeight="1">
      <c r="A2050" s="272">
        <v>45919</v>
      </c>
      <c r="B2050" s="111" t="s">
        <v>32</v>
      </c>
      <c r="C2050" s="111" t="s">
        <v>5200</v>
      </c>
      <c r="D2050" s="111" t="s">
        <v>5165</v>
      </c>
      <c r="E2050" s="111"/>
      <c r="F2050" s="111">
        <v>1</v>
      </c>
      <c r="G2050" s="111"/>
      <c r="H2050" s="111">
        <v>20</v>
      </c>
      <c r="I2050" s="111">
        <v>20</v>
      </c>
      <c r="J2050" s="118"/>
      <c r="K2050" s="33"/>
      <c r="L2050" s="44">
        <f t="shared" si="572"/>
        <v>1</v>
      </c>
      <c r="M2050" s="33" t="str">
        <f t="shared" si="573"/>
        <v>45919Container q'ty</v>
      </c>
      <c r="N2050" s="33" t="str">
        <f t="shared" si="574"/>
        <v xml:space="preserve">45919Pallet </v>
      </c>
      <c r="O2050" s="39">
        <v>20</v>
      </c>
      <c r="P2050" s="33" t="s">
        <v>202</v>
      </c>
      <c r="Q2050" s="168" t="s">
        <v>5171</v>
      </c>
      <c r="R2050" s="169"/>
      <c r="S2050" s="39"/>
      <c r="T2050" s="119" t="s">
        <v>5174</v>
      </c>
      <c r="U2050" s="258"/>
      <c r="V2050" s="262"/>
      <c r="W2050" s="258">
        <f t="shared" si="575"/>
        <v>0</v>
      </c>
      <c r="X2050" s="45"/>
      <c r="Y2050" s="43"/>
      <c r="Z2050" s="43"/>
      <c r="AA2050" s="43"/>
      <c r="AB2050" s="43"/>
      <c r="AC2050" s="43"/>
    </row>
    <row r="2051" spans="1:29" ht="12.9" customHeight="1">
      <c r="A2051" s="272">
        <v>45919</v>
      </c>
      <c r="B2051" s="111" t="s">
        <v>32</v>
      </c>
      <c r="C2051" s="111" t="s">
        <v>5238</v>
      </c>
      <c r="D2051" s="111" t="s">
        <v>5166</v>
      </c>
      <c r="E2051" s="111">
        <v>1</v>
      </c>
      <c r="F2051" s="111"/>
      <c r="G2051" s="111"/>
      <c r="H2051" s="111">
        <v>10</v>
      </c>
      <c r="I2051" s="111">
        <v>10</v>
      </c>
      <c r="J2051" s="118"/>
      <c r="K2051" s="33"/>
      <c r="L2051" s="44">
        <f t="shared" si="572"/>
        <v>1</v>
      </c>
      <c r="M2051" s="33" t="str">
        <f t="shared" si="573"/>
        <v>45919Container q'ty</v>
      </c>
      <c r="N2051" s="33" t="str">
        <f t="shared" si="574"/>
        <v xml:space="preserve">45919Pallet </v>
      </c>
      <c r="O2051" s="39">
        <v>20</v>
      </c>
      <c r="P2051" s="33" t="s">
        <v>202</v>
      </c>
      <c r="Q2051" s="168" t="s">
        <v>5172</v>
      </c>
      <c r="R2051" s="169"/>
      <c r="S2051" s="39"/>
      <c r="T2051" s="119" t="s">
        <v>5237</v>
      </c>
      <c r="U2051" s="258"/>
      <c r="V2051" s="262"/>
      <c r="W2051" s="258">
        <f t="shared" si="575"/>
        <v>0</v>
      </c>
      <c r="X2051" s="45"/>
      <c r="Y2051" s="43"/>
      <c r="Z2051" s="43"/>
      <c r="AA2051" s="43"/>
      <c r="AB2051" s="43"/>
      <c r="AC2051" s="43"/>
    </row>
    <row r="2052" spans="1:29" ht="12.9" customHeight="1">
      <c r="A2052" s="272">
        <v>45919</v>
      </c>
      <c r="B2052" s="111" t="s">
        <v>32</v>
      </c>
      <c r="C2052" s="111" t="s">
        <v>5238</v>
      </c>
      <c r="D2052" s="111" t="s">
        <v>5167</v>
      </c>
      <c r="E2052" s="151"/>
      <c r="F2052" s="111"/>
      <c r="G2052" s="111"/>
      <c r="H2052" s="111">
        <v>7</v>
      </c>
      <c r="I2052" s="111">
        <v>7</v>
      </c>
      <c r="J2052" s="118"/>
      <c r="K2052" s="33"/>
      <c r="L2052" s="44">
        <f t="shared" si="572"/>
        <v>0</v>
      </c>
      <c r="M2052" s="33" t="str">
        <f t="shared" si="573"/>
        <v>45919Container q'ty</v>
      </c>
      <c r="N2052" s="33" t="str">
        <f t="shared" si="574"/>
        <v xml:space="preserve">45919Pallet </v>
      </c>
      <c r="O2052" s="39"/>
      <c r="P2052" s="33" t="s">
        <v>202</v>
      </c>
      <c r="Q2052" s="168" t="s">
        <v>5172</v>
      </c>
      <c r="R2052" s="169"/>
      <c r="S2052" s="39"/>
      <c r="T2052" s="119" t="s">
        <v>5237</v>
      </c>
      <c r="U2052" s="258"/>
      <c r="V2052" s="262"/>
      <c r="W2052" s="258">
        <f t="shared" si="575"/>
        <v>0</v>
      </c>
      <c r="X2052" s="45"/>
      <c r="Y2052" s="43"/>
      <c r="Z2052" s="43"/>
      <c r="AA2052" s="43"/>
      <c r="AB2052" s="43"/>
      <c r="AC2052" s="43"/>
    </row>
    <row r="2053" spans="1:29" ht="12.9" customHeight="1">
      <c r="A2053" s="272">
        <v>45919</v>
      </c>
      <c r="B2053" s="111" t="s">
        <v>32</v>
      </c>
      <c r="C2053" s="111" t="s">
        <v>5238</v>
      </c>
      <c r="D2053" s="111" t="s">
        <v>5167</v>
      </c>
      <c r="E2053" s="151"/>
      <c r="F2053" s="111"/>
      <c r="G2053" s="111"/>
      <c r="H2053" s="111">
        <v>3</v>
      </c>
      <c r="I2053" s="111">
        <v>3</v>
      </c>
      <c r="J2053" s="118"/>
      <c r="K2053" s="33"/>
      <c r="L2053" s="44">
        <f t="shared" si="572"/>
        <v>0</v>
      </c>
      <c r="M2053" s="33" t="str">
        <f t="shared" si="573"/>
        <v>45919Container q'ty</v>
      </c>
      <c r="N2053" s="33" t="str">
        <f t="shared" si="574"/>
        <v xml:space="preserve">45919Pallet </v>
      </c>
      <c r="O2053" s="39"/>
      <c r="P2053" s="33" t="s">
        <v>202</v>
      </c>
      <c r="Q2053" s="168" t="s">
        <v>5173</v>
      </c>
      <c r="R2053" s="169"/>
      <c r="S2053" s="39"/>
      <c r="T2053" s="119" t="s">
        <v>5237</v>
      </c>
      <c r="U2053" s="258"/>
      <c r="V2053" s="262"/>
      <c r="W2053" s="258">
        <f t="shared" si="575"/>
        <v>0</v>
      </c>
      <c r="X2053" s="45"/>
      <c r="Y2053" s="43"/>
      <c r="Z2053" s="43"/>
      <c r="AA2053" s="43"/>
      <c r="AB2053" s="43"/>
      <c r="AC2053" s="43"/>
    </row>
    <row r="2054" spans="1:29" ht="12.9" customHeight="1">
      <c r="A2054" s="272">
        <v>45919</v>
      </c>
      <c r="B2054" s="111" t="s">
        <v>2996</v>
      </c>
      <c r="C2054" s="111" t="s">
        <v>5252</v>
      </c>
      <c r="D2054" s="111" t="s">
        <v>5253</v>
      </c>
      <c r="E2054" s="111">
        <v>1</v>
      </c>
      <c r="F2054" s="111"/>
      <c r="G2054" s="111"/>
      <c r="H2054" s="111">
        <v>5</v>
      </c>
      <c r="I2054" s="116"/>
      <c r="J2054" s="118">
        <v>5</v>
      </c>
      <c r="K2054" s="33"/>
      <c r="L2054" s="44">
        <f>SUM(E2054:F2054)</f>
        <v>1</v>
      </c>
      <c r="M2054" s="33" t="str">
        <f>A2054&amp;$O$1</f>
        <v>45919Container q'ty</v>
      </c>
      <c r="N2054" s="33" t="str">
        <f>A2054&amp;P2054</f>
        <v xml:space="preserve">45919Pallet </v>
      </c>
      <c r="O2054" s="39">
        <v>10</v>
      </c>
      <c r="P2054" s="33" t="s">
        <v>202</v>
      </c>
      <c r="Q2054" s="168" t="s">
        <v>3000</v>
      </c>
      <c r="R2054" s="169"/>
      <c r="S2054" s="39"/>
      <c r="T2054" s="119" t="s">
        <v>5251</v>
      </c>
      <c r="U2054" s="258"/>
      <c r="V2054" s="262"/>
      <c r="W2054" s="258">
        <f>IFERROR(U2054/V2054,0)</f>
        <v>0</v>
      </c>
      <c r="X2054" s="45"/>
      <c r="Y2054" s="43"/>
      <c r="Z2054" s="43"/>
      <c r="AA2054" s="43"/>
      <c r="AB2054" s="43"/>
      <c r="AC2054" s="43"/>
    </row>
    <row r="2055" spans="1:29" ht="12.9" customHeight="1">
      <c r="A2055" s="272">
        <v>45919</v>
      </c>
      <c r="B2055" s="111" t="s">
        <v>244</v>
      </c>
      <c r="C2055" s="111" t="s">
        <v>5256</v>
      </c>
      <c r="D2055" s="111" t="s">
        <v>5266</v>
      </c>
      <c r="E2055" s="111"/>
      <c r="F2055" s="111">
        <v>1</v>
      </c>
      <c r="G2055" s="111"/>
      <c r="H2055" s="111">
        <v>19</v>
      </c>
      <c r="I2055" s="116">
        <v>1540</v>
      </c>
      <c r="J2055" s="118"/>
      <c r="K2055" s="33"/>
      <c r="L2055" s="44">
        <f t="shared" ref="L2055:L2060" si="644">SUM(E2055:F2055)</f>
        <v>1</v>
      </c>
      <c r="M2055" s="33" t="str">
        <f t="shared" ref="M2055:M2060" si="645">A2055&amp;$O$1</f>
        <v>45919Container q'ty</v>
      </c>
      <c r="N2055" s="33" t="str">
        <f t="shared" ref="N2055:N2060" si="646">A2055&amp;P2055</f>
        <v>45919bulk</v>
      </c>
      <c r="O2055" s="39">
        <v>20</v>
      </c>
      <c r="P2055" s="235" t="s">
        <v>201</v>
      </c>
      <c r="Q2055" s="168" t="s">
        <v>5416</v>
      </c>
      <c r="R2055" s="169"/>
      <c r="S2055" s="39"/>
      <c r="T2055" s="119" t="s">
        <v>4896</v>
      </c>
      <c r="U2055" s="258">
        <v>233618</v>
      </c>
      <c r="V2055" s="262">
        <v>15400</v>
      </c>
      <c r="W2055" s="258">
        <f t="shared" ref="W2055:W2060" si="647">IFERROR(U2055/V2055,0)</f>
        <v>15.17</v>
      </c>
      <c r="X2055" s="45" t="s">
        <v>5191</v>
      </c>
      <c r="Y2055" s="43"/>
      <c r="Z2055" s="43"/>
      <c r="AA2055" s="43"/>
      <c r="AB2055" s="43"/>
      <c r="AC2055" s="43"/>
    </row>
    <row r="2056" spans="1:29" ht="12.9" customHeight="1">
      <c r="A2056" s="272">
        <v>45919</v>
      </c>
      <c r="B2056" s="111" t="s">
        <v>244</v>
      </c>
      <c r="C2056" s="111" t="s">
        <v>5257</v>
      </c>
      <c r="D2056" s="111" t="s">
        <v>5267</v>
      </c>
      <c r="E2056" s="111"/>
      <c r="F2056" s="111">
        <v>1</v>
      </c>
      <c r="G2056" s="111"/>
      <c r="H2056" s="111">
        <v>19</v>
      </c>
      <c r="I2056" s="116">
        <v>1540</v>
      </c>
      <c r="J2056" s="118"/>
      <c r="K2056" s="33"/>
      <c r="L2056" s="44">
        <f t="shared" si="644"/>
        <v>1</v>
      </c>
      <c r="M2056" s="33" t="str">
        <f t="shared" si="645"/>
        <v>45919Container q'ty</v>
      </c>
      <c r="N2056" s="33" t="str">
        <f t="shared" si="646"/>
        <v>45919bulk</v>
      </c>
      <c r="O2056" s="39">
        <v>20</v>
      </c>
      <c r="P2056" s="235" t="s">
        <v>201</v>
      </c>
      <c r="Q2056" s="168" t="s">
        <v>5416</v>
      </c>
      <c r="R2056" s="169"/>
      <c r="S2056" s="39"/>
      <c r="T2056" s="119" t="s">
        <v>4896</v>
      </c>
      <c r="U2056" s="258"/>
      <c r="V2056" s="262"/>
      <c r="W2056" s="258">
        <f t="shared" si="647"/>
        <v>0</v>
      </c>
      <c r="X2056" s="45" t="s">
        <v>5192</v>
      </c>
      <c r="Y2056" s="43"/>
      <c r="Z2056" s="43"/>
      <c r="AA2056" s="43"/>
      <c r="AB2056" s="43"/>
      <c r="AC2056" s="43"/>
    </row>
    <row r="2057" spans="1:29" ht="12.9" customHeight="1">
      <c r="A2057" s="272">
        <v>45919</v>
      </c>
      <c r="B2057" s="111" t="s">
        <v>244</v>
      </c>
      <c r="C2057" s="111" t="s">
        <v>5258</v>
      </c>
      <c r="D2057" s="111" t="s">
        <v>5268</v>
      </c>
      <c r="E2057" s="111"/>
      <c r="F2057" s="111">
        <v>1</v>
      </c>
      <c r="G2057" s="111"/>
      <c r="H2057" s="111">
        <v>18</v>
      </c>
      <c r="I2057" s="116">
        <v>1540</v>
      </c>
      <c r="J2057" s="118"/>
      <c r="K2057" s="33"/>
      <c r="L2057" s="44">
        <f t="shared" si="644"/>
        <v>1</v>
      </c>
      <c r="M2057" s="33" t="str">
        <f t="shared" si="645"/>
        <v>45919Container q'ty</v>
      </c>
      <c r="N2057" s="33" t="str">
        <f t="shared" si="646"/>
        <v>45919bulk</v>
      </c>
      <c r="O2057" s="39">
        <v>20</v>
      </c>
      <c r="P2057" s="235" t="s">
        <v>201</v>
      </c>
      <c r="Q2057" s="168" t="s">
        <v>5416</v>
      </c>
      <c r="R2057" s="169"/>
      <c r="S2057" s="39"/>
      <c r="T2057" s="119" t="s">
        <v>4896</v>
      </c>
      <c r="U2057" s="258"/>
      <c r="V2057" s="262"/>
      <c r="W2057" s="258">
        <f t="shared" si="647"/>
        <v>0</v>
      </c>
      <c r="X2057" s="45" t="s">
        <v>5193</v>
      </c>
      <c r="Y2057" s="43"/>
      <c r="Z2057" s="43"/>
      <c r="AA2057" s="43"/>
      <c r="AB2057" s="43"/>
      <c r="AC2057" s="43"/>
    </row>
    <row r="2058" spans="1:29" ht="12.9" customHeight="1">
      <c r="A2058" s="272">
        <v>45919</v>
      </c>
      <c r="B2058" s="111" t="s">
        <v>244</v>
      </c>
      <c r="C2058" s="111" t="s">
        <v>5260</v>
      </c>
      <c r="D2058" s="111" t="s">
        <v>5270</v>
      </c>
      <c r="E2058" s="111"/>
      <c r="F2058" s="111">
        <v>1</v>
      </c>
      <c r="G2058" s="111"/>
      <c r="H2058" s="111">
        <v>18</v>
      </c>
      <c r="I2058" s="116">
        <v>1540</v>
      </c>
      <c r="J2058" s="118"/>
      <c r="K2058" s="33"/>
      <c r="L2058" s="44">
        <f>SUM(E2058:F2058)</f>
        <v>1</v>
      </c>
      <c r="M2058" s="33" t="str">
        <f>A2058&amp;$O$1</f>
        <v>45919Container q'ty</v>
      </c>
      <c r="N2058" s="33" t="str">
        <f>A2058&amp;P2058</f>
        <v>45919bulk</v>
      </c>
      <c r="O2058" s="39">
        <v>20</v>
      </c>
      <c r="P2058" s="235" t="s">
        <v>201</v>
      </c>
      <c r="Q2058" s="168" t="s">
        <v>5416</v>
      </c>
      <c r="R2058" s="169"/>
      <c r="S2058" s="39"/>
      <c r="T2058" s="119" t="s">
        <v>4896</v>
      </c>
      <c r="U2058" s="258"/>
      <c r="V2058" s="262"/>
      <c r="W2058" s="258">
        <f>IFERROR(U2058/V2058,0)</f>
        <v>0</v>
      </c>
      <c r="X2058" s="45"/>
      <c r="Y2058" s="43"/>
      <c r="Z2058" s="43"/>
      <c r="AA2058" s="43"/>
      <c r="AB2058" s="43"/>
      <c r="AC2058" s="43"/>
    </row>
    <row r="2059" spans="1:29" ht="12.9" customHeight="1">
      <c r="A2059" s="272">
        <v>45919</v>
      </c>
      <c r="B2059" s="111" t="s">
        <v>244</v>
      </c>
      <c r="C2059" s="111" t="s">
        <v>5259</v>
      </c>
      <c r="D2059" s="111" t="s">
        <v>5269</v>
      </c>
      <c r="E2059" s="111"/>
      <c r="F2059" s="111">
        <v>1</v>
      </c>
      <c r="G2059" s="111"/>
      <c r="H2059" s="111">
        <v>18</v>
      </c>
      <c r="I2059" s="116">
        <v>1540</v>
      </c>
      <c r="J2059" s="118"/>
      <c r="K2059" s="33"/>
      <c r="L2059" s="44">
        <f t="shared" si="644"/>
        <v>1</v>
      </c>
      <c r="M2059" s="33" t="str">
        <f t="shared" si="645"/>
        <v>45919Container q'ty</v>
      </c>
      <c r="N2059" s="33" t="str">
        <f t="shared" si="646"/>
        <v>45919bulk</v>
      </c>
      <c r="O2059" s="39">
        <v>20</v>
      </c>
      <c r="P2059" s="235" t="s">
        <v>201</v>
      </c>
      <c r="Q2059" s="168" t="s">
        <v>5416</v>
      </c>
      <c r="R2059" s="169"/>
      <c r="S2059" s="39"/>
      <c r="T2059" s="119" t="s">
        <v>4896</v>
      </c>
      <c r="U2059" s="258"/>
      <c r="V2059" s="262"/>
      <c r="W2059" s="258">
        <f t="shared" si="647"/>
        <v>0</v>
      </c>
      <c r="X2059" s="45" t="s">
        <v>988</v>
      </c>
      <c r="Y2059" s="43"/>
      <c r="Z2059" s="43"/>
      <c r="AA2059" s="43"/>
      <c r="AB2059" s="43"/>
      <c r="AC2059" s="43"/>
    </row>
    <row r="2060" spans="1:29" ht="12.9" customHeight="1">
      <c r="A2060" s="272">
        <v>45919</v>
      </c>
      <c r="B2060" s="111" t="s">
        <v>244</v>
      </c>
      <c r="C2060" s="111" t="s">
        <v>5261</v>
      </c>
      <c r="D2060" s="111" t="s">
        <v>5271</v>
      </c>
      <c r="E2060" s="111"/>
      <c r="F2060" s="111">
        <v>1</v>
      </c>
      <c r="G2060" s="111"/>
      <c r="H2060" s="111">
        <v>17</v>
      </c>
      <c r="I2060" s="116">
        <v>1380</v>
      </c>
      <c r="J2060" s="118"/>
      <c r="K2060" s="33"/>
      <c r="L2060" s="44">
        <f t="shared" si="644"/>
        <v>1</v>
      </c>
      <c r="M2060" s="33" t="str">
        <f t="shared" si="645"/>
        <v>45919Container q'ty</v>
      </c>
      <c r="N2060" s="33" t="str">
        <f t="shared" si="646"/>
        <v>45919bulk</v>
      </c>
      <c r="O2060" s="39">
        <v>20</v>
      </c>
      <c r="P2060" s="235" t="s">
        <v>201</v>
      </c>
      <c r="Q2060" s="168" t="s">
        <v>5416</v>
      </c>
      <c r="R2060" s="169"/>
      <c r="S2060" s="39"/>
      <c r="T2060" s="119" t="s">
        <v>4896</v>
      </c>
      <c r="U2060" s="258"/>
      <c r="V2060" s="262"/>
      <c r="W2060" s="258">
        <f t="shared" si="647"/>
        <v>0</v>
      </c>
      <c r="X2060" s="45"/>
      <c r="Y2060" s="43"/>
      <c r="Z2060" s="43"/>
      <c r="AA2060" s="43"/>
      <c r="AB2060" s="43"/>
      <c r="AC2060" s="43"/>
    </row>
    <row r="2061" spans="1:29" ht="12.9" customHeight="1">
      <c r="A2061" s="272">
        <v>45919</v>
      </c>
      <c r="B2061" s="111" t="s">
        <v>244</v>
      </c>
      <c r="C2061" s="111" t="s">
        <v>5261</v>
      </c>
      <c r="D2061" s="111" t="s">
        <v>5271</v>
      </c>
      <c r="E2061" s="111"/>
      <c r="F2061" s="151"/>
      <c r="G2061" s="111"/>
      <c r="H2061" s="111">
        <v>2</v>
      </c>
      <c r="I2061" s="116">
        <f>1540-1380</f>
        <v>160</v>
      </c>
      <c r="J2061" s="118"/>
      <c r="K2061" s="33"/>
      <c r="L2061" s="44">
        <f t="shared" ref="L2061" si="648">SUM(E2061:F2061)</f>
        <v>0</v>
      </c>
      <c r="M2061" s="33" t="str">
        <f t="shared" ref="M2061" si="649">A2061&amp;$O$1</f>
        <v>45919Container q'ty</v>
      </c>
      <c r="N2061" s="33" t="str">
        <f t="shared" ref="N2061" si="650">A2061&amp;P2061</f>
        <v>45919bulk</v>
      </c>
      <c r="O2061" s="39">
        <v>20</v>
      </c>
      <c r="P2061" s="235" t="s">
        <v>201</v>
      </c>
      <c r="Q2061" s="168" t="s">
        <v>5417</v>
      </c>
      <c r="R2061" s="169"/>
      <c r="S2061" s="39"/>
      <c r="T2061" s="119" t="s">
        <v>4896</v>
      </c>
      <c r="U2061" s="258"/>
      <c r="V2061" s="262"/>
      <c r="W2061" s="258">
        <f t="shared" ref="W2061" si="651">IFERROR(U2061/V2061,0)</f>
        <v>0</v>
      </c>
      <c r="X2061" s="45"/>
      <c r="Y2061" s="43"/>
      <c r="Z2061" s="43"/>
      <c r="AA2061" s="43"/>
      <c r="AB2061" s="43"/>
      <c r="AC2061" s="43"/>
    </row>
    <row r="2062" spans="1:29" ht="12.9" customHeight="1">
      <c r="A2062" s="272">
        <v>45922</v>
      </c>
      <c r="B2062" s="111" t="s">
        <v>32</v>
      </c>
      <c r="C2062" s="111" t="s">
        <v>5314</v>
      </c>
      <c r="D2062" s="111" t="s">
        <v>5283</v>
      </c>
      <c r="E2062" s="111"/>
      <c r="F2062" s="111">
        <v>1</v>
      </c>
      <c r="G2062" s="111"/>
      <c r="H2062" s="111">
        <v>1</v>
      </c>
      <c r="I2062" s="111">
        <v>1</v>
      </c>
      <c r="J2062" s="118"/>
      <c r="K2062" s="33"/>
      <c r="L2062" s="44">
        <f t="shared" ref="L2062:L2339" si="652">SUM(E2062:F2062)</f>
        <v>1</v>
      </c>
      <c r="M2062" s="33" t="str">
        <f t="shared" ref="M2062:M2339" si="653">A2062&amp;$O$1</f>
        <v>45922Container q'ty</v>
      </c>
      <c r="N2062" s="33" t="str">
        <f t="shared" ref="N2062:N2339" si="654">A2062&amp;P2062</f>
        <v xml:space="preserve">45922Pallet </v>
      </c>
      <c r="O2062" s="39">
        <v>20</v>
      </c>
      <c r="P2062" s="33" t="s">
        <v>202</v>
      </c>
      <c r="Q2062" s="168" t="s">
        <v>5284</v>
      </c>
      <c r="R2062" s="169"/>
      <c r="S2062" s="39"/>
      <c r="T2062" s="119" t="s">
        <v>5287</v>
      </c>
      <c r="U2062" s="258"/>
      <c r="V2062" s="262"/>
      <c r="W2062" s="258">
        <f t="shared" ref="W2062:W2339" si="655">IFERROR(U2062/V2062,0)</f>
        <v>0</v>
      </c>
      <c r="X2062" s="45"/>
      <c r="Y2062" s="43"/>
      <c r="Z2062" s="43"/>
      <c r="AA2062" s="43"/>
      <c r="AB2062" s="43"/>
      <c r="AC2062" s="43"/>
    </row>
    <row r="2063" spans="1:29" ht="12.9" customHeight="1">
      <c r="A2063" s="272">
        <v>45922</v>
      </c>
      <c r="B2063" s="111" t="s">
        <v>32</v>
      </c>
      <c r="C2063" s="111" t="s">
        <v>5314</v>
      </c>
      <c r="D2063" s="111" t="s">
        <v>5283</v>
      </c>
      <c r="E2063" s="111"/>
      <c r="F2063" s="151"/>
      <c r="G2063" s="111"/>
      <c r="H2063" s="111">
        <v>2</v>
      </c>
      <c r="I2063" s="111">
        <v>2</v>
      </c>
      <c r="J2063" s="118"/>
      <c r="K2063" s="33"/>
      <c r="L2063" s="44">
        <f t="shared" si="652"/>
        <v>0</v>
      </c>
      <c r="M2063" s="33" t="str">
        <f t="shared" si="653"/>
        <v>45922Container q'ty</v>
      </c>
      <c r="N2063" s="33" t="str">
        <f t="shared" si="654"/>
        <v xml:space="preserve">45922Pallet </v>
      </c>
      <c r="O2063" s="39"/>
      <c r="P2063" s="33" t="s">
        <v>202</v>
      </c>
      <c r="Q2063" s="168" t="s">
        <v>5285</v>
      </c>
      <c r="R2063" s="169"/>
      <c r="S2063" s="39"/>
      <c r="T2063" s="119" t="s">
        <v>5287</v>
      </c>
      <c r="U2063" s="258"/>
      <c r="V2063" s="262"/>
      <c r="W2063" s="258">
        <f t="shared" si="655"/>
        <v>0</v>
      </c>
      <c r="X2063" s="45"/>
      <c r="Y2063" s="43"/>
      <c r="Z2063" s="43"/>
      <c r="AA2063" s="43"/>
      <c r="AB2063" s="43"/>
      <c r="AC2063" s="43"/>
    </row>
    <row r="2064" spans="1:29" ht="12.9" customHeight="1">
      <c r="A2064" s="272">
        <v>45922</v>
      </c>
      <c r="B2064" s="111" t="s">
        <v>32</v>
      </c>
      <c r="C2064" s="111" t="s">
        <v>5314</v>
      </c>
      <c r="D2064" s="111" t="s">
        <v>5283</v>
      </c>
      <c r="E2064" s="111"/>
      <c r="F2064" s="151"/>
      <c r="G2064" s="111"/>
      <c r="H2064" s="111">
        <v>14</v>
      </c>
      <c r="I2064" s="111">
        <v>14</v>
      </c>
      <c r="J2064" s="118"/>
      <c r="K2064" s="33"/>
      <c r="L2064" s="44">
        <f t="shared" si="652"/>
        <v>0</v>
      </c>
      <c r="M2064" s="33" t="str">
        <f t="shared" si="653"/>
        <v>45922Container q'ty</v>
      </c>
      <c r="N2064" s="33" t="str">
        <f t="shared" si="654"/>
        <v xml:space="preserve">45922Pallet </v>
      </c>
      <c r="O2064" s="39"/>
      <c r="P2064" s="33" t="s">
        <v>202</v>
      </c>
      <c r="Q2064" s="168" t="s">
        <v>5286</v>
      </c>
      <c r="R2064" s="169"/>
      <c r="S2064" s="39"/>
      <c r="T2064" s="119" t="s">
        <v>5287</v>
      </c>
      <c r="U2064" s="258"/>
      <c r="V2064" s="262"/>
      <c r="W2064" s="258">
        <f t="shared" si="655"/>
        <v>0</v>
      </c>
      <c r="X2064" s="45"/>
      <c r="Y2064" s="43"/>
      <c r="Z2064" s="43"/>
      <c r="AA2064" s="43"/>
      <c r="AB2064" s="43"/>
      <c r="AC2064" s="43"/>
    </row>
    <row r="2065" spans="1:29" ht="12.9" customHeight="1">
      <c r="A2065" s="272">
        <v>45922</v>
      </c>
      <c r="B2065" s="111" t="s">
        <v>383</v>
      </c>
      <c r="C2065" s="111" t="s">
        <v>5281</v>
      </c>
      <c r="D2065" s="190" t="s">
        <v>5282</v>
      </c>
      <c r="E2065" s="111"/>
      <c r="F2065" s="111">
        <v>1</v>
      </c>
      <c r="G2065" s="111"/>
      <c r="H2065" s="111">
        <v>5</v>
      </c>
      <c r="I2065" s="117">
        <v>500</v>
      </c>
      <c r="J2065" s="118"/>
      <c r="K2065" s="33"/>
      <c r="L2065" s="44">
        <f t="shared" ref="L2065:L2075" si="656">SUM(E2065:F2065)</f>
        <v>1</v>
      </c>
      <c r="M2065" s="33" t="str">
        <f t="shared" ref="M2065:M2075" si="657">A2065&amp;$O$1</f>
        <v>45922Container q'ty</v>
      </c>
      <c r="N2065" s="33" t="str">
        <f t="shared" ref="N2065:N2075" si="658">A2065&amp;P2065</f>
        <v>45922bulk</v>
      </c>
      <c r="O2065" s="39">
        <v>240</v>
      </c>
      <c r="P2065" s="235" t="s">
        <v>201</v>
      </c>
      <c r="Q2065" s="168" t="s">
        <v>1453</v>
      </c>
      <c r="R2065" s="169"/>
      <c r="S2065" s="39"/>
      <c r="T2065" s="119" t="s">
        <v>5280</v>
      </c>
      <c r="U2065" s="258">
        <v>20900</v>
      </c>
      <c r="V2065" s="262">
        <v>1900</v>
      </c>
      <c r="W2065" s="258">
        <f t="shared" ref="W2065:W2075" si="659">IFERROR(U2065/V2065,0)</f>
        <v>11</v>
      </c>
      <c r="X2065" s="45"/>
      <c r="Y2065" s="43"/>
      <c r="Z2065" s="43"/>
      <c r="AA2065" s="43"/>
      <c r="AB2065" s="43"/>
      <c r="AC2065" s="43"/>
    </row>
    <row r="2066" spans="1:29" ht="12.9" customHeight="1">
      <c r="A2066" s="272">
        <v>45922</v>
      </c>
      <c r="B2066" s="111" t="s">
        <v>383</v>
      </c>
      <c r="C2066" s="111" t="s">
        <v>5281</v>
      </c>
      <c r="D2066" s="190" t="s">
        <v>5282</v>
      </c>
      <c r="E2066" s="111"/>
      <c r="F2066" s="151"/>
      <c r="G2066" s="111"/>
      <c r="H2066" s="111">
        <v>2</v>
      </c>
      <c r="I2066" s="117">
        <v>200</v>
      </c>
      <c r="J2066" s="118"/>
      <c r="K2066" s="33"/>
      <c r="L2066" s="44">
        <f t="shared" si="656"/>
        <v>0</v>
      </c>
      <c r="M2066" s="33" t="str">
        <f t="shared" si="657"/>
        <v>45922Container q'ty</v>
      </c>
      <c r="N2066" s="33" t="str">
        <f t="shared" si="658"/>
        <v>45922bulk</v>
      </c>
      <c r="O2066" s="39">
        <v>240</v>
      </c>
      <c r="P2066" s="235" t="s">
        <v>201</v>
      </c>
      <c r="Q2066" s="168" t="s">
        <v>1454</v>
      </c>
      <c r="R2066" s="169"/>
      <c r="S2066" s="39"/>
      <c r="T2066" s="119" t="s">
        <v>5280</v>
      </c>
      <c r="U2066" s="258"/>
      <c r="V2066" s="262"/>
      <c r="W2066" s="258">
        <f t="shared" si="659"/>
        <v>0</v>
      </c>
      <c r="X2066" s="45"/>
      <c r="Y2066" s="43"/>
      <c r="Z2066" s="43"/>
      <c r="AA2066" s="43"/>
      <c r="AB2066" s="43"/>
      <c r="AC2066" s="43"/>
    </row>
    <row r="2067" spans="1:29" ht="12.9" customHeight="1">
      <c r="A2067" s="272">
        <v>45922</v>
      </c>
      <c r="B2067" s="111" t="s">
        <v>383</v>
      </c>
      <c r="C2067" s="111" t="s">
        <v>5281</v>
      </c>
      <c r="D2067" s="190" t="s">
        <v>5282</v>
      </c>
      <c r="E2067" s="111"/>
      <c r="F2067" s="151"/>
      <c r="G2067" s="111"/>
      <c r="H2067" s="111">
        <v>4</v>
      </c>
      <c r="I2067" s="117">
        <v>400</v>
      </c>
      <c r="J2067" s="118"/>
      <c r="K2067" s="33"/>
      <c r="L2067" s="44">
        <f t="shared" si="656"/>
        <v>0</v>
      </c>
      <c r="M2067" s="33" t="str">
        <f t="shared" si="657"/>
        <v>45922Container q'ty</v>
      </c>
      <c r="N2067" s="33" t="str">
        <f t="shared" si="658"/>
        <v>45922bulk</v>
      </c>
      <c r="O2067" s="39">
        <v>240</v>
      </c>
      <c r="P2067" s="235" t="s">
        <v>201</v>
      </c>
      <c r="Q2067" s="168" t="s">
        <v>699</v>
      </c>
      <c r="R2067" s="169"/>
      <c r="S2067" s="39"/>
      <c r="T2067" s="119" t="s">
        <v>5280</v>
      </c>
      <c r="U2067" s="258"/>
      <c r="V2067" s="262"/>
      <c r="W2067" s="258">
        <f t="shared" si="659"/>
        <v>0</v>
      </c>
      <c r="X2067" s="45"/>
      <c r="Y2067" s="43"/>
      <c r="Z2067" s="43"/>
      <c r="AA2067" s="43"/>
      <c r="AB2067" s="43"/>
      <c r="AC2067" s="43"/>
    </row>
    <row r="2068" spans="1:29" ht="12.9" customHeight="1">
      <c r="A2068" s="272">
        <v>45922</v>
      </c>
      <c r="B2068" s="111" t="s">
        <v>383</v>
      </c>
      <c r="C2068" s="111" t="s">
        <v>5281</v>
      </c>
      <c r="D2068" s="190" t="s">
        <v>5282</v>
      </c>
      <c r="E2068" s="111"/>
      <c r="F2068" s="151"/>
      <c r="G2068" s="111"/>
      <c r="H2068" s="111">
        <v>5</v>
      </c>
      <c r="I2068" s="117">
        <v>500</v>
      </c>
      <c r="J2068" s="118"/>
      <c r="K2068" s="33"/>
      <c r="L2068" s="44">
        <f t="shared" si="656"/>
        <v>0</v>
      </c>
      <c r="M2068" s="33" t="str">
        <f t="shared" si="657"/>
        <v>45922Container q'ty</v>
      </c>
      <c r="N2068" s="33" t="str">
        <f t="shared" si="658"/>
        <v>45922bulk</v>
      </c>
      <c r="O2068" s="39">
        <v>240</v>
      </c>
      <c r="P2068" s="235" t="s">
        <v>201</v>
      </c>
      <c r="Q2068" s="168" t="s">
        <v>700</v>
      </c>
      <c r="R2068" s="169"/>
      <c r="S2068" s="39"/>
      <c r="T2068" s="119" t="s">
        <v>5280</v>
      </c>
      <c r="U2068" s="258"/>
      <c r="V2068" s="262"/>
      <c r="W2068" s="258">
        <f t="shared" si="659"/>
        <v>0</v>
      </c>
      <c r="X2068" s="45"/>
      <c r="Y2068" s="43"/>
      <c r="Z2068" s="43"/>
      <c r="AA2068" s="43"/>
      <c r="AB2068" s="43"/>
      <c r="AC2068" s="43"/>
    </row>
    <row r="2069" spans="1:29" ht="12.9" customHeight="1">
      <c r="A2069" s="272">
        <v>45922</v>
      </c>
      <c r="B2069" s="111" t="s">
        <v>383</v>
      </c>
      <c r="C2069" s="111" t="s">
        <v>5281</v>
      </c>
      <c r="D2069" s="190" t="s">
        <v>5282</v>
      </c>
      <c r="E2069" s="111"/>
      <c r="F2069" s="151"/>
      <c r="G2069" s="111"/>
      <c r="H2069" s="111">
        <v>3</v>
      </c>
      <c r="I2069" s="117">
        <v>300</v>
      </c>
      <c r="J2069" s="118"/>
      <c r="K2069" s="33"/>
      <c r="L2069" s="44">
        <f t="shared" si="656"/>
        <v>0</v>
      </c>
      <c r="M2069" s="33" t="str">
        <f t="shared" si="657"/>
        <v>45922Container q'ty</v>
      </c>
      <c r="N2069" s="33" t="str">
        <f t="shared" si="658"/>
        <v>45922bulk</v>
      </c>
      <c r="O2069" s="39">
        <v>240</v>
      </c>
      <c r="P2069" s="235" t="s">
        <v>201</v>
      </c>
      <c r="Q2069" s="168" t="s">
        <v>2089</v>
      </c>
      <c r="R2069" s="169"/>
      <c r="S2069" s="39"/>
      <c r="T2069" s="119" t="s">
        <v>5280</v>
      </c>
      <c r="U2069" s="258"/>
      <c r="V2069" s="262"/>
      <c r="W2069" s="258">
        <f t="shared" si="659"/>
        <v>0</v>
      </c>
      <c r="X2069" s="45"/>
      <c r="Y2069" s="43"/>
      <c r="Z2069" s="43"/>
      <c r="AA2069" s="43"/>
      <c r="AB2069" s="43"/>
      <c r="AC2069" s="43"/>
    </row>
    <row r="2070" spans="1:29" ht="12.9" customHeight="1">
      <c r="A2070" s="272">
        <v>45922</v>
      </c>
      <c r="B2070" s="111" t="s">
        <v>807</v>
      </c>
      <c r="C2070" s="111" t="s">
        <v>5381</v>
      </c>
      <c r="D2070" s="190" t="s">
        <v>5382</v>
      </c>
      <c r="E2070" s="111"/>
      <c r="F2070" s="111">
        <v>1</v>
      </c>
      <c r="G2070" s="111"/>
      <c r="H2070" s="111">
        <v>20</v>
      </c>
      <c r="I2070" s="116"/>
      <c r="J2070" s="118">
        <v>20</v>
      </c>
      <c r="K2070" s="33"/>
      <c r="L2070" s="44">
        <f>SUM(E2070:F2070)</f>
        <v>1</v>
      </c>
      <c r="M2070" s="33" t="str">
        <f>A2070&amp;$O$1</f>
        <v>45922Container q'ty</v>
      </c>
      <c r="N2070" s="33" t="str">
        <f>A2070&amp;P2070</f>
        <v xml:space="preserve">45922Pallet </v>
      </c>
      <c r="O2070" s="39">
        <v>20</v>
      </c>
      <c r="P2070" s="33" t="s">
        <v>202</v>
      </c>
      <c r="Q2070" s="168" t="s">
        <v>808</v>
      </c>
      <c r="R2070" s="169"/>
      <c r="S2070" s="39"/>
      <c r="T2070" s="119" t="s">
        <v>5380</v>
      </c>
      <c r="U2070" s="258"/>
      <c r="V2070" s="262"/>
      <c r="W2070" s="258">
        <f>IFERROR(U2070/V2070,0)</f>
        <v>0</v>
      </c>
      <c r="X2070" s="45"/>
      <c r="Y2070" s="43"/>
      <c r="Z2070" s="43"/>
      <c r="AA2070" s="43"/>
      <c r="AB2070" s="43"/>
      <c r="AC2070" s="43"/>
    </row>
    <row r="2071" spans="1:29" ht="12.9" customHeight="1">
      <c r="A2071" s="272">
        <v>45922</v>
      </c>
      <c r="B2071" s="111" t="s">
        <v>244</v>
      </c>
      <c r="C2071" s="111" t="s">
        <v>5262</v>
      </c>
      <c r="D2071" s="111" t="s">
        <v>5272</v>
      </c>
      <c r="E2071" s="111"/>
      <c r="F2071" s="111">
        <v>1</v>
      </c>
      <c r="G2071" s="111"/>
      <c r="H2071" s="111">
        <v>18</v>
      </c>
      <c r="I2071" s="116">
        <v>1540</v>
      </c>
      <c r="J2071" s="118"/>
      <c r="K2071" s="33"/>
      <c r="L2071" s="44">
        <f t="shared" si="656"/>
        <v>1</v>
      </c>
      <c r="M2071" s="33" t="str">
        <f t="shared" si="657"/>
        <v>45922Container q'ty</v>
      </c>
      <c r="N2071" s="33" t="str">
        <f t="shared" si="658"/>
        <v>45922bulk</v>
      </c>
      <c r="O2071" s="39">
        <v>20</v>
      </c>
      <c r="P2071" s="235" t="s">
        <v>201</v>
      </c>
      <c r="Q2071" s="168" t="s">
        <v>5417</v>
      </c>
      <c r="R2071" s="169"/>
      <c r="S2071" s="39"/>
      <c r="T2071" s="119" t="s">
        <v>4896</v>
      </c>
      <c r="U2071" s="258"/>
      <c r="V2071" s="262"/>
      <c r="W2071" s="258">
        <f t="shared" si="659"/>
        <v>0</v>
      </c>
      <c r="X2071" s="45"/>
      <c r="Y2071" s="43"/>
      <c r="Z2071" s="43"/>
      <c r="AA2071" s="43"/>
      <c r="AB2071" s="43"/>
      <c r="AC2071" s="43"/>
    </row>
    <row r="2072" spans="1:29" ht="12.9" customHeight="1">
      <c r="A2072" s="272">
        <v>45922</v>
      </c>
      <c r="B2072" s="111" t="s">
        <v>244</v>
      </c>
      <c r="C2072" s="111" t="s">
        <v>5263</v>
      </c>
      <c r="D2072" s="111" t="s">
        <v>5273</v>
      </c>
      <c r="E2072" s="111"/>
      <c r="F2072" s="111">
        <v>1</v>
      </c>
      <c r="G2072" s="111"/>
      <c r="H2072" s="111">
        <v>18</v>
      </c>
      <c r="I2072" s="116">
        <v>1540</v>
      </c>
      <c r="J2072" s="118"/>
      <c r="K2072" s="33"/>
      <c r="L2072" s="44">
        <f t="shared" si="656"/>
        <v>1</v>
      </c>
      <c r="M2072" s="33" t="str">
        <f t="shared" si="657"/>
        <v>45922Container q'ty</v>
      </c>
      <c r="N2072" s="33" t="str">
        <f t="shared" si="658"/>
        <v>45922bulk</v>
      </c>
      <c r="O2072" s="39">
        <v>20</v>
      </c>
      <c r="P2072" s="235" t="s">
        <v>201</v>
      </c>
      <c r="Q2072" s="168" t="s">
        <v>5417</v>
      </c>
      <c r="R2072" s="169"/>
      <c r="S2072" s="39"/>
      <c r="T2072" s="119" t="s">
        <v>4896</v>
      </c>
      <c r="U2072" s="258"/>
      <c r="V2072" s="262"/>
      <c r="W2072" s="258">
        <f t="shared" si="659"/>
        <v>0</v>
      </c>
      <c r="X2072" s="45"/>
      <c r="Y2072" s="43"/>
      <c r="Z2072" s="43"/>
      <c r="AA2072" s="43"/>
      <c r="AB2072" s="43"/>
      <c r="AC2072" s="43"/>
    </row>
    <row r="2073" spans="1:29" ht="12.9" customHeight="1">
      <c r="A2073" s="272">
        <v>45922</v>
      </c>
      <c r="B2073" s="111" t="s">
        <v>244</v>
      </c>
      <c r="C2073" s="111" t="s">
        <v>5264</v>
      </c>
      <c r="D2073" s="111" t="s">
        <v>5274</v>
      </c>
      <c r="E2073" s="111"/>
      <c r="F2073" s="111">
        <v>1</v>
      </c>
      <c r="G2073" s="111"/>
      <c r="H2073" s="111">
        <v>19</v>
      </c>
      <c r="I2073" s="116">
        <v>1540</v>
      </c>
      <c r="J2073" s="118"/>
      <c r="K2073" s="33"/>
      <c r="L2073" s="44">
        <f t="shared" si="656"/>
        <v>1</v>
      </c>
      <c r="M2073" s="33" t="str">
        <f t="shared" si="657"/>
        <v>45922Container q'ty</v>
      </c>
      <c r="N2073" s="33" t="str">
        <f t="shared" si="658"/>
        <v>45922bulk</v>
      </c>
      <c r="O2073" s="39">
        <v>20</v>
      </c>
      <c r="P2073" s="235" t="s">
        <v>201</v>
      </c>
      <c r="Q2073" s="168" t="s">
        <v>5417</v>
      </c>
      <c r="R2073" s="169"/>
      <c r="S2073" s="39"/>
      <c r="T2073" s="119" t="s">
        <v>4896</v>
      </c>
      <c r="U2073" s="258"/>
      <c r="V2073" s="262"/>
      <c r="W2073" s="258">
        <f t="shared" si="659"/>
        <v>0</v>
      </c>
      <c r="X2073" s="45"/>
      <c r="Y2073" s="43"/>
      <c r="Z2073" s="43"/>
      <c r="AA2073" s="43"/>
      <c r="AB2073" s="43"/>
      <c r="AC2073" s="43"/>
    </row>
    <row r="2074" spans="1:29" ht="12.9" customHeight="1">
      <c r="A2074" s="272">
        <v>45922</v>
      </c>
      <c r="B2074" s="111" t="s">
        <v>244</v>
      </c>
      <c r="C2074" s="111" t="s">
        <v>5265</v>
      </c>
      <c r="D2074" s="111" t="s">
        <v>5275</v>
      </c>
      <c r="E2074" s="111"/>
      <c r="F2074" s="111">
        <v>1</v>
      </c>
      <c r="G2074" s="111"/>
      <c r="H2074" s="111">
        <v>19</v>
      </c>
      <c r="I2074" s="116">
        <v>1540</v>
      </c>
      <c r="J2074" s="118"/>
      <c r="K2074" s="33"/>
      <c r="L2074" s="44">
        <f t="shared" si="656"/>
        <v>1</v>
      </c>
      <c r="M2074" s="33" t="str">
        <f t="shared" si="657"/>
        <v>45922Container q'ty</v>
      </c>
      <c r="N2074" s="33" t="str">
        <f t="shared" si="658"/>
        <v>45922bulk</v>
      </c>
      <c r="O2074" s="39">
        <v>20</v>
      </c>
      <c r="P2074" s="235" t="s">
        <v>201</v>
      </c>
      <c r="Q2074" s="168" t="s">
        <v>5417</v>
      </c>
      <c r="R2074" s="169"/>
      <c r="S2074" s="39"/>
      <c r="T2074" s="119" t="s">
        <v>4896</v>
      </c>
      <c r="U2074" s="258"/>
      <c r="V2074" s="262"/>
      <c r="W2074" s="258">
        <f t="shared" si="659"/>
        <v>0</v>
      </c>
      <c r="X2074" s="45"/>
      <c r="Y2074" s="43"/>
      <c r="Z2074" s="43"/>
      <c r="AA2074" s="43"/>
      <c r="AB2074" s="43"/>
      <c r="AC2074" s="43"/>
    </row>
    <row r="2075" spans="1:29" ht="12.9" customHeight="1">
      <c r="A2075" s="272">
        <v>45922</v>
      </c>
      <c r="B2075" s="111" t="s">
        <v>5106</v>
      </c>
      <c r="C2075" s="111" t="s">
        <v>5277</v>
      </c>
      <c r="D2075" s="111" t="s">
        <v>5315</v>
      </c>
      <c r="E2075" s="111"/>
      <c r="F2075" s="111">
        <v>1</v>
      </c>
      <c r="G2075" s="111"/>
      <c r="H2075" s="111">
        <v>18</v>
      </c>
      <c r="I2075" s="116"/>
      <c r="J2075" s="111">
        <v>18</v>
      </c>
      <c r="K2075" s="33"/>
      <c r="L2075" s="44">
        <f t="shared" si="656"/>
        <v>1</v>
      </c>
      <c r="M2075" s="33" t="str">
        <f t="shared" si="657"/>
        <v>45922Container q'ty</v>
      </c>
      <c r="N2075" s="33" t="str">
        <f t="shared" si="658"/>
        <v xml:space="preserve">45922Pallet </v>
      </c>
      <c r="O2075" s="39">
        <v>20</v>
      </c>
      <c r="P2075" s="33" t="s">
        <v>202</v>
      </c>
      <c r="Q2075" s="168" t="s">
        <v>5105</v>
      </c>
      <c r="R2075" s="169"/>
      <c r="S2075" s="39"/>
      <c r="T2075" s="119" t="s">
        <v>5276</v>
      </c>
      <c r="U2075" s="258"/>
      <c r="V2075" s="262"/>
      <c r="W2075" s="258">
        <f t="shared" si="659"/>
        <v>0</v>
      </c>
      <c r="X2075" s="45"/>
      <c r="Y2075" s="43" t="s">
        <v>5114</v>
      </c>
      <c r="Z2075" s="43"/>
      <c r="AA2075" s="43"/>
      <c r="AB2075" s="43"/>
      <c r="AC2075" s="43"/>
    </row>
    <row r="2076" spans="1:29" ht="12.9" customHeight="1">
      <c r="A2076" s="272">
        <v>45922</v>
      </c>
      <c r="B2076" s="111" t="s">
        <v>5107</v>
      </c>
      <c r="C2076" s="111" t="s">
        <v>5278</v>
      </c>
      <c r="D2076" s="111" t="s">
        <v>5316</v>
      </c>
      <c r="E2076" s="111"/>
      <c r="F2076" s="111">
        <v>1</v>
      </c>
      <c r="G2076" s="111"/>
      <c r="H2076" s="111">
        <v>18</v>
      </c>
      <c r="I2076" s="116"/>
      <c r="J2076" s="111">
        <v>18</v>
      </c>
      <c r="K2076" s="33"/>
      <c r="L2076" s="44">
        <f>SUM(E2076:F2076)</f>
        <v>1</v>
      </c>
      <c r="M2076" s="33" t="str">
        <f>A2076&amp;$O$1</f>
        <v>45922Container q'ty</v>
      </c>
      <c r="N2076" s="33" t="str">
        <f>A2076&amp;P2076</f>
        <v xml:space="preserve">45922Pallet </v>
      </c>
      <c r="O2076" s="39">
        <v>20</v>
      </c>
      <c r="P2076" s="33" t="s">
        <v>202</v>
      </c>
      <c r="Q2076" s="168" t="s">
        <v>5105</v>
      </c>
      <c r="R2076" s="169"/>
      <c r="S2076" s="39"/>
      <c r="T2076" s="119" t="s">
        <v>5276</v>
      </c>
      <c r="U2076" s="258"/>
      <c r="V2076" s="262"/>
      <c r="W2076" s="258">
        <f>IFERROR(U2076/V2076,0)</f>
        <v>0</v>
      </c>
      <c r="X2076" s="45"/>
      <c r="Y2076" s="43"/>
      <c r="Z2076" s="43"/>
      <c r="AA2076" s="43"/>
      <c r="AB2076" s="43"/>
      <c r="AC2076" s="43"/>
    </row>
    <row r="2077" spans="1:29" ht="12.9" customHeight="1">
      <c r="A2077" s="272">
        <v>45923</v>
      </c>
      <c r="B2077" s="111" t="s">
        <v>32</v>
      </c>
      <c r="C2077" s="111" t="s">
        <v>5317</v>
      </c>
      <c r="D2077" s="111" t="s">
        <v>5288</v>
      </c>
      <c r="E2077" s="111"/>
      <c r="F2077" s="111">
        <v>1</v>
      </c>
      <c r="G2077" s="111"/>
      <c r="H2077" s="111">
        <v>20</v>
      </c>
      <c r="I2077" s="111">
        <v>20</v>
      </c>
      <c r="J2077" s="118"/>
      <c r="K2077" s="33"/>
      <c r="L2077" s="44">
        <f t="shared" si="652"/>
        <v>1</v>
      </c>
      <c r="M2077" s="33" t="str">
        <f t="shared" si="653"/>
        <v>45923Container q'ty</v>
      </c>
      <c r="N2077" s="33" t="str">
        <f t="shared" si="654"/>
        <v xml:space="preserve">45923Pallet </v>
      </c>
      <c r="O2077" s="39">
        <v>20</v>
      </c>
      <c r="P2077" s="33" t="s">
        <v>202</v>
      </c>
      <c r="Q2077" s="168" t="s">
        <v>5293</v>
      </c>
      <c r="R2077" s="169"/>
      <c r="S2077" s="39"/>
      <c r="T2077" s="119" t="s">
        <v>5301</v>
      </c>
      <c r="U2077" s="258"/>
      <c r="V2077" s="262"/>
      <c r="W2077" s="258">
        <f t="shared" si="655"/>
        <v>0</v>
      </c>
      <c r="X2077" s="45"/>
      <c r="Y2077" s="43"/>
      <c r="Z2077" s="43"/>
      <c r="AA2077" s="43"/>
      <c r="AB2077" s="43"/>
      <c r="AC2077" s="43"/>
    </row>
    <row r="2078" spans="1:29" ht="12.9" customHeight="1">
      <c r="A2078" s="272">
        <v>45923</v>
      </c>
      <c r="B2078" s="111" t="s">
        <v>32</v>
      </c>
      <c r="C2078" s="111" t="s">
        <v>5318</v>
      </c>
      <c r="D2078" s="111" t="s">
        <v>5289</v>
      </c>
      <c r="E2078" s="111"/>
      <c r="F2078" s="111">
        <v>1</v>
      </c>
      <c r="G2078" s="111"/>
      <c r="H2078" s="111">
        <v>13</v>
      </c>
      <c r="I2078" s="111">
        <v>13</v>
      </c>
      <c r="J2078" s="118"/>
      <c r="K2078" s="33"/>
      <c r="L2078" s="44">
        <f t="shared" si="652"/>
        <v>1</v>
      </c>
      <c r="M2078" s="33" t="str">
        <f t="shared" si="653"/>
        <v>45923Container q'ty</v>
      </c>
      <c r="N2078" s="33" t="str">
        <f t="shared" si="654"/>
        <v xml:space="preserve">45923Pallet </v>
      </c>
      <c r="O2078" s="39">
        <v>20</v>
      </c>
      <c r="P2078" s="33" t="s">
        <v>202</v>
      </c>
      <c r="Q2078" s="168" t="s">
        <v>5294</v>
      </c>
      <c r="R2078" s="169"/>
      <c r="S2078" s="39"/>
      <c r="T2078" s="119" t="s">
        <v>5301</v>
      </c>
      <c r="U2078" s="258"/>
      <c r="V2078" s="262"/>
      <c r="W2078" s="258">
        <f t="shared" si="655"/>
        <v>0</v>
      </c>
      <c r="X2078" s="45"/>
      <c r="Y2078" s="43"/>
      <c r="Z2078" s="43"/>
      <c r="AA2078" s="43"/>
      <c r="AB2078" s="43"/>
      <c r="AC2078" s="43"/>
    </row>
    <row r="2079" spans="1:29" ht="12.9" customHeight="1">
      <c r="A2079" s="272">
        <v>45923</v>
      </c>
      <c r="B2079" s="111" t="s">
        <v>32</v>
      </c>
      <c r="C2079" s="111" t="s">
        <v>5318</v>
      </c>
      <c r="D2079" s="111" t="s">
        <v>5289</v>
      </c>
      <c r="E2079" s="111"/>
      <c r="F2079" s="151"/>
      <c r="G2079" s="111"/>
      <c r="H2079" s="111">
        <v>5</v>
      </c>
      <c r="I2079" s="116">
        <v>432</v>
      </c>
      <c r="J2079" s="118"/>
      <c r="K2079" s="33"/>
      <c r="L2079" s="44">
        <f t="shared" si="652"/>
        <v>0</v>
      </c>
      <c r="M2079" s="33" t="str">
        <f t="shared" si="653"/>
        <v>45923Container q'ty</v>
      </c>
      <c r="N2079" s="33" t="str">
        <f t="shared" si="654"/>
        <v xml:space="preserve">45923Pallet </v>
      </c>
      <c r="O2079" s="39"/>
      <c r="P2079" s="33" t="s">
        <v>202</v>
      </c>
      <c r="Q2079" s="168" t="s">
        <v>5295</v>
      </c>
      <c r="R2079" s="169"/>
      <c r="S2079" s="39"/>
      <c r="T2079" s="119" t="s">
        <v>5301</v>
      </c>
      <c r="U2079" s="258"/>
      <c r="V2079" s="262"/>
      <c r="W2079" s="258">
        <f t="shared" si="655"/>
        <v>0</v>
      </c>
      <c r="X2079" s="45"/>
      <c r="Y2079" s="43"/>
      <c r="Z2079" s="43"/>
      <c r="AA2079" s="43"/>
      <c r="AB2079" s="43"/>
      <c r="AC2079" s="43"/>
    </row>
    <row r="2080" spans="1:29" ht="12.9" customHeight="1">
      <c r="A2080" s="272">
        <v>45923</v>
      </c>
      <c r="B2080" s="111" t="s">
        <v>32</v>
      </c>
      <c r="C2080" s="111" t="s">
        <v>5318</v>
      </c>
      <c r="D2080" s="111" t="s">
        <v>5289</v>
      </c>
      <c r="E2080" s="111"/>
      <c r="F2080" s="151"/>
      <c r="G2080" s="111"/>
      <c r="H2080" s="111">
        <v>2</v>
      </c>
      <c r="I2080" s="111">
        <v>2</v>
      </c>
      <c r="J2080" s="118"/>
      <c r="K2080" s="33"/>
      <c r="L2080" s="44">
        <f t="shared" si="652"/>
        <v>0</v>
      </c>
      <c r="M2080" s="33" t="str">
        <f t="shared" si="653"/>
        <v>45923Container q'ty</v>
      </c>
      <c r="N2080" s="33" t="str">
        <f t="shared" si="654"/>
        <v xml:space="preserve">45923Pallet </v>
      </c>
      <c r="O2080" s="39"/>
      <c r="P2080" s="33" t="s">
        <v>202</v>
      </c>
      <c r="Q2080" s="168" t="s">
        <v>5296</v>
      </c>
      <c r="R2080" s="169"/>
      <c r="S2080" s="39"/>
      <c r="T2080" s="119" t="s">
        <v>5301</v>
      </c>
      <c r="U2080" s="258"/>
      <c r="V2080" s="262"/>
      <c r="W2080" s="258">
        <f t="shared" si="655"/>
        <v>0</v>
      </c>
      <c r="X2080" s="45"/>
      <c r="Y2080" s="43"/>
      <c r="Z2080" s="43"/>
      <c r="AA2080" s="43"/>
      <c r="AB2080" s="43"/>
      <c r="AC2080" s="43"/>
    </row>
    <row r="2081" spans="1:29" ht="12.9" customHeight="1">
      <c r="A2081" s="272">
        <v>45923</v>
      </c>
      <c r="B2081" s="111" t="s">
        <v>32</v>
      </c>
      <c r="C2081" s="111" t="s">
        <v>5319</v>
      </c>
      <c r="D2081" s="111" t="s">
        <v>5290</v>
      </c>
      <c r="E2081" s="111"/>
      <c r="F2081" s="111">
        <v>1</v>
      </c>
      <c r="G2081" s="111"/>
      <c r="H2081" s="111">
        <v>17</v>
      </c>
      <c r="I2081" s="111">
        <v>17</v>
      </c>
      <c r="J2081" s="118"/>
      <c r="K2081" s="33"/>
      <c r="L2081" s="44">
        <f t="shared" si="652"/>
        <v>1</v>
      </c>
      <c r="M2081" s="33" t="str">
        <f t="shared" si="653"/>
        <v>45923Container q'ty</v>
      </c>
      <c r="N2081" s="33" t="str">
        <f t="shared" si="654"/>
        <v xml:space="preserve">45923Pallet </v>
      </c>
      <c r="O2081" s="39">
        <v>20</v>
      </c>
      <c r="P2081" s="33" t="s">
        <v>202</v>
      </c>
      <c r="Q2081" s="168" t="s">
        <v>5294</v>
      </c>
      <c r="R2081" s="169"/>
      <c r="S2081" s="39"/>
      <c r="T2081" s="119" t="s">
        <v>5301</v>
      </c>
      <c r="U2081" s="258"/>
      <c r="V2081" s="262"/>
      <c r="W2081" s="258">
        <f t="shared" si="655"/>
        <v>0</v>
      </c>
      <c r="X2081" s="45"/>
      <c r="Y2081" s="43"/>
      <c r="Z2081" s="43"/>
      <c r="AA2081" s="43"/>
      <c r="AB2081" s="43"/>
      <c r="AC2081" s="43"/>
    </row>
    <row r="2082" spans="1:29" ht="12.9" customHeight="1">
      <c r="A2082" s="272">
        <v>45923</v>
      </c>
      <c r="B2082" s="111" t="s">
        <v>32</v>
      </c>
      <c r="C2082" s="111" t="s">
        <v>5319</v>
      </c>
      <c r="D2082" s="111" t="s">
        <v>5290</v>
      </c>
      <c r="E2082" s="111"/>
      <c r="F2082" s="151"/>
      <c r="G2082" s="111"/>
      <c r="H2082" s="111">
        <v>1</v>
      </c>
      <c r="I2082" s="111">
        <v>1</v>
      </c>
      <c r="J2082" s="118"/>
      <c r="K2082" s="33"/>
      <c r="L2082" s="44">
        <f t="shared" si="652"/>
        <v>0</v>
      </c>
      <c r="M2082" s="33" t="str">
        <f t="shared" si="653"/>
        <v>45923Container q'ty</v>
      </c>
      <c r="N2082" s="33" t="str">
        <f t="shared" si="654"/>
        <v xml:space="preserve">45923Pallet </v>
      </c>
      <c r="O2082" s="39"/>
      <c r="P2082" s="33" t="s">
        <v>202</v>
      </c>
      <c r="Q2082" s="168" t="s">
        <v>5297</v>
      </c>
      <c r="R2082" s="169"/>
      <c r="S2082" s="39"/>
      <c r="T2082" s="119" t="s">
        <v>5301</v>
      </c>
      <c r="U2082" s="258"/>
      <c r="V2082" s="262"/>
      <c r="W2082" s="258">
        <f t="shared" si="655"/>
        <v>0</v>
      </c>
      <c r="X2082" s="45"/>
      <c r="Y2082" s="43"/>
      <c r="Z2082" s="43"/>
      <c r="AA2082" s="43"/>
      <c r="AB2082" s="43"/>
      <c r="AC2082" s="43"/>
    </row>
    <row r="2083" spans="1:29" ht="12.9" customHeight="1">
      <c r="A2083" s="272">
        <v>45923</v>
      </c>
      <c r="B2083" s="111" t="s">
        <v>32</v>
      </c>
      <c r="C2083" s="111" t="s">
        <v>5319</v>
      </c>
      <c r="D2083" s="111" t="s">
        <v>5290</v>
      </c>
      <c r="E2083" s="111"/>
      <c r="F2083" s="151"/>
      <c r="G2083" s="111"/>
      <c r="H2083" s="111">
        <v>2</v>
      </c>
      <c r="I2083" s="111">
        <v>2</v>
      </c>
      <c r="J2083" s="118"/>
      <c r="K2083" s="33"/>
      <c r="L2083" s="44">
        <f t="shared" si="652"/>
        <v>0</v>
      </c>
      <c r="M2083" s="33" t="str">
        <f t="shared" si="653"/>
        <v>45923Container q'ty</v>
      </c>
      <c r="N2083" s="33" t="str">
        <f t="shared" si="654"/>
        <v xml:space="preserve">45923Pallet </v>
      </c>
      <c r="O2083" s="39"/>
      <c r="P2083" s="33" t="s">
        <v>202</v>
      </c>
      <c r="Q2083" s="168" t="s">
        <v>5298</v>
      </c>
      <c r="R2083" s="169"/>
      <c r="S2083" s="39"/>
      <c r="T2083" s="119" t="s">
        <v>5301</v>
      </c>
      <c r="U2083" s="258"/>
      <c r="V2083" s="262"/>
      <c r="W2083" s="258">
        <f t="shared" si="655"/>
        <v>0</v>
      </c>
      <c r="X2083" s="45"/>
      <c r="Y2083" s="43"/>
      <c r="Z2083" s="43"/>
      <c r="AA2083" s="43"/>
      <c r="AB2083" s="43"/>
      <c r="AC2083" s="43"/>
    </row>
    <row r="2084" spans="1:29" ht="12.9" customHeight="1">
      <c r="A2084" s="272">
        <v>45923</v>
      </c>
      <c r="B2084" s="111" t="s">
        <v>32</v>
      </c>
      <c r="C2084" s="111" t="s">
        <v>5320</v>
      </c>
      <c r="D2084" s="111" t="s">
        <v>5291</v>
      </c>
      <c r="E2084" s="111"/>
      <c r="F2084" s="111">
        <v>1</v>
      </c>
      <c r="G2084" s="111"/>
      <c r="H2084" s="111">
        <v>10</v>
      </c>
      <c r="I2084" s="111">
        <v>10</v>
      </c>
      <c r="J2084" s="118"/>
      <c r="K2084" s="33"/>
      <c r="L2084" s="44">
        <f t="shared" si="652"/>
        <v>1</v>
      </c>
      <c r="M2084" s="33" t="str">
        <f t="shared" si="653"/>
        <v>45923Container q'ty</v>
      </c>
      <c r="N2084" s="33" t="str">
        <f t="shared" si="654"/>
        <v xml:space="preserve">45923Pallet </v>
      </c>
      <c r="O2084" s="39">
        <v>20</v>
      </c>
      <c r="P2084" s="33" t="s">
        <v>202</v>
      </c>
      <c r="Q2084" s="168" t="s">
        <v>5294</v>
      </c>
      <c r="R2084" s="169"/>
      <c r="S2084" s="39"/>
      <c r="T2084" s="119" t="s">
        <v>5301</v>
      </c>
      <c r="U2084" s="258"/>
      <c r="V2084" s="262"/>
      <c r="W2084" s="258">
        <f t="shared" si="655"/>
        <v>0</v>
      </c>
      <c r="X2084" s="45"/>
      <c r="Y2084" s="43"/>
      <c r="Z2084" s="43"/>
      <c r="AA2084" s="43"/>
      <c r="AB2084" s="43"/>
      <c r="AC2084" s="43"/>
    </row>
    <row r="2085" spans="1:29" ht="12.9" customHeight="1">
      <c r="A2085" s="272">
        <v>45923</v>
      </c>
      <c r="B2085" s="111" t="s">
        <v>32</v>
      </c>
      <c r="C2085" s="111" t="s">
        <v>5320</v>
      </c>
      <c r="D2085" s="111" t="s">
        <v>5291</v>
      </c>
      <c r="E2085" s="111"/>
      <c r="F2085" s="151"/>
      <c r="G2085" s="111"/>
      <c r="H2085" s="111">
        <v>10</v>
      </c>
      <c r="I2085" s="111">
        <v>10</v>
      </c>
      <c r="J2085" s="118"/>
      <c r="K2085" s="33"/>
      <c r="L2085" s="44">
        <f t="shared" si="652"/>
        <v>0</v>
      </c>
      <c r="M2085" s="33" t="str">
        <f t="shared" si="653"/>
        <v>45923Container q'ty</v>
      </c>
      <c r="N2085" s="33" t="str">
        <f t="shared" si="654"/>
        <v xml:space="preserve">45923Pallet </v>
      </c>
      <c r="O2085" s="39"/>
      <c r="P2085" s="33" t="s">
        <v>202</v>
      </c>
      <c r="Q2085" s="168" t="s">
        <v>5299</v>
      </c>
      <c r="R2085" s="169"/>
      <c r="S2085" s="39"/>
      <c r="T2085" s="119" t="s">
        <v>5301</v>
      </c>
      <c r="U2085" s="258"/>
      <c r="V2085" s="262"/>
      <c r="W2085" s="258">
        <f t="shared" si="655"/>
        <v>0</v>
      </c>
      <c r="X2085" s="45"/>
      <c r="Y2085" s="43"/>
      <c r="Z2085" s="43"/>
      <c r="AA2085" s="43"/>
      <c r="AB2085" s="43"/>
      <c r="AC2085" s="43"/>
    </row>
    <row r="2086" spans="1:29" ht="12.9" customHeight="1">
      <c r="A2086" s="272">
        <v>45923</v>
      </c>
      <c r="B2086" s="111" t="s">
        <v>32</v>
      </c>
      <c r="C2086" s="111" t="s">
        <v>5321</v>
      </c>
      <c r="D2086" s="111" t="s">
        <v>5292</v>
      </c>
      <c r="E2086" s="111"/>
      <c r="F2086" s="111">
        <v>1</v>
      </c>
      <c r="G2086" s="111"/>
      <c r="H2086" s="111">
        <v>19</v>
      </c>
      <c r="I2086" s="111">
        <v>19</v>
      </c>
      <c r="J2086" s="118"/>
      <c r="K2086" s="33"/>
      <c r="L2086" s="44">
        <f t="shared" si="652"/>
        <v>1</v>
      </c>
      <c r="M2086" s="33" t="str">
        <f t="shared" si="653"/>
        <v>45923Container q'ty</v>
      </c>
      <c r="N2086" s="33" t="str">
        <f t="shared" si="654"/>
        <v xml:space="preserve">45923Pallet </v>
      </c>
      <c r="O2086" s="39">
        <v>20</v>
      </c>
      <c r="P2086" s="33" t="s">
        <v>202</v>
      </c>
      <c r="Q2086" s="168" t="s">
        <v>5294</v>
      </c>
      <c r="R2086" s="169"/>
      <c r="S2086" s="39"/>
      <c r="T2086" s="119" t="s">
        <v>5301</v>
      </c>
      <c r="U2086" s="258"/>
      <c r="V2086" s="262"/>
      <c r="W2086" s="258">
        <f t="shared" si="655"/>
        <v>0</v>
      </c>
      <c r="X2086" s="45"/>
      <c r="Y2086" s="43"/>
      <c r="Z2086" s="43"/>
      <c r="AA2086" s="43"/>
      <c r="AB2086" s="43"/>
      <c r="AC2086" s="43"/>
    </row>
    <row r="2087" spans="1:29" ht="12.9" customHeight="1">
      <c r="A2087" s="272">
        <v>45923</v>
      </c>
      <c r="B2087" s="111" t="s">
        <v>32</v>
      </c>
      <c r="C2087" s="111" t="s">
        <v>5321</v>
      </c>
      <c r="D2087" s="111" t="s">
        <v>5292</v>
      </c>
      <c r="E2087" s="111"/>
      <c r="F2087" s="151"/>
      <c r="G2087" s="111"/>
      <c r="H2087" s="111">
        <v>1</v>
      </c>
      <c r="I2087" s="111">
        <v>1</v>
      </c>
      <c r="J2087" s="118"/>
      <c r="K2087" s="33"/>
      <c r="L2087" s="44">
        <f t="shared" si="652"/>
        <v>0</v>
      </c>
      <c r="M2087" s="33" t="str">
        <f t="shared" si="653"/>
        <v>45923Container q'ty</v>
      </c>
      <c r="N2087" s="33" t="str">
        <f t="shared" si="654"/>
        <v xml:space="preserve">45923Pallet </v>
      </c>
      <c r="O2087" s="39"/>
      <c r="P2087" s="33" t="s">
        <v>202</v>
      </c>
      <c r="Q2087" s="168" t="s">
        <v>5300</v>
      </c>
      <c r="R2087" s="169"/>
      <c r="S2087" s="39"/>
      <c r="T2087" s="119" t="s">
        <v>5301</v>
      </c>
      <c r="U2087" s="258"/>
      <c r="V2087" s="262"/>
      <c r="W2087" s="258">
        <f t="shared" si="655"/>
        <v>0</v>
      </c>
      <c r="X2087" s="45"/>
      <c r="Y2087" s="43"/>
      <c r="Z2087" s="43"/>
      <c r="AA2087" s="43"/>
      <c r="AB2087" s="43"/>
      <c r="AC2087" s="43"/>
    </row>
    <row r="2088" spans="1:29" ht="12.9" customHeight="1">
      <c r="A2088" s="272">
        <v>45923</v>
      </c>
      <c r="B2088" s="111" t="s">
        <v>5415</v>
      </c>
      <c r="C2088" s="111" t="s">
        <v>5389</v>
      </c>
      <c r="D2088" s="111" t="s">
        <v>5391</v>
      </c>
      <c r="E2088" s="111">
        <v>1</v>
      </c>
      <c r="F2088" s="111"/>
      <c r="G2088" s="111"/>
      <c r="H2088" s="111">
        <v>18</v>
      </c>
      <c r="I2088" s="116">
        <v>18</v>
      </c>
      <c r="J2088" s="118"/>
      <c r="K2088" s="33"/>
      <c r="L2088" s="44">
        <f>SUM(E2088:F2088)</f>
        <v>1</v>
      </c>
      <c r="M2088" s="33" t="str">
        <f>A2088&amp;$O$1</f>
        <v>45923Container q'ty</v>
      </c>
      <c r="N2088" s="33" t="str">
        <f>A2088&amp;P2088</f>
        <v xml:space="preserve">45923Pallet </v>
      </c>
      <c r="O2088" s="39">
        <v>40</v>
      </c>
      <c r="P2088" s="33" t="s">
        <v>202</v>
      </c>
      <c r="Q2088" s="168" t="s">
        <v>439</v>
      </c>
      <c r="R2088" s="169"/>
      <c r="S2088" s="39"/>
      <c r="T2088" s="119" t="s">
        <v>5388</v>
      </c>
      <c r="U2088" s="258"/>
      <c r="V2088" s="262"/>
      <c r="W2088" s="258">
        <f>IFERROR(U2088/V2088,0)</f>
        <v>0</v>
      </c>
      <c r="X2088" s="45" t="s">
        <v>5254</v>
      </c>
      <c r="Y2088" s="43"/>
      <c r="Z2088" s="43"/>
      <c r="AA2088" s="43"/>
      <c r="AB2088" s="43"/>
      <c r="AC2088" s="43"/>
    </row>
    <row r="2089" spans="1:29" ht="12.9" customHeight="1">
      <c r="A2089" s="272">
        <v>45923</v>
      </c>
      <c r="B2089" s="111" t="s">
        <v>3493</v>
      </c>
      <c r="C2089" s="111" t="s">
        <v>5390</v>
      </c>
      <c r="D2089" s="111" t="s">
        <v>5392</v>
      </c>
      <c r="E2089" s="111">
        <v>1</v>
      </c>
      <c r="F2089" s="111"/>
      <c r="G2089" s="111"/>
      <c r="H2089" s="111">
        <v>18</v>
      </c>
      <c r="I2089" s="116">
        <v>18</v>
      </c>
      <c r="J2089" s="118"/>
      <c r="K2089" s="33"/>
      <c r="L2089" s="44">
        <f>SUM(E2089:F2089)</f>
        <v>1</v>
      </c>
      <c r="M2089" s="33" t="str">
        <f>A2089&amp;$O$1</f>
        <v>45923Container q'ty</v>
      </c>
      <c r="N2089" s="33" t="str">
        <f>A2089&amp;P2089</f>
        <v xml:space="preserve">45923Pallet </v>
      </c>
      <c r="O2089" s="39">
        <v>40</v>
      </c>
      <c r="P2089" s="33" t="s">
        <v>202</v>
      </c>
      <c r="Q2089" s="168" t="s">
        <v>439</v>
      </c>
      <c r="R2089" s="169"/>
      <c r="S2089" s="39"/>
      <c r="T2089" s="119" t="s">
        <v>5388</v>
      </c>
      <c r="U2089" s="258"/>
      <c r="V2089" s="262"/>
      <c r="W2089" s="258">
        <f>IFERROR(U2089/V2089,0)</f>
        <v>0</v>
      </c>
      <c r="X2089" s="45"/>
      <c r="Y2089" s="43"/>
      <c r="Z2089" s="43"/>
      <c r="AA2089" s="43"/>
      <c r="AB2089" s="43"/>
      <c r="AC2089" s="43"/>
    </row>
    <row r="2090" spans="1:29" ht="12.9" customHeight="1">
      <c r="A2090" s="272">
        <v>45923</v>
      </c>
      <c r="B2090" s="111" t="s">
        <v>3494</v>
      </c>
      <c r="C2090" s="111" t="s">
        <v>5384</v>
      </c>
      <c r="D2090" s="111" t="s">
        <v>5385</v>
      </c>
      <c r="E2090" s="111">
        <v>1</v>
      </c>
      <c r="F2090" s="111"/>
      <c r="G2090" s="111"/>
      <c r="H2090" s="111">
        <f>10+8+8+3+3+3+3</f>
        <v>38</v>
      </c>
      <c r="I2090" s="116"/>
      <c r="J2090" s="118">
        <f>5+8+22+1+8</f>
        <v>44</v>
      </c>
      <c r="K2090" s="33"/>
      <c r="L2090" s="44">
        <f t="shared" ref="L2090" si="660">SUM(E2090:F2090)</f>
        <v>1</v>
      </c>
      <c r="M2090" s="33" t="str">
        <f t="shared" ref="M2090" si="661">A2090&amp;$O$1</f>
        <v>45923Container q'ty</v>
      </c>
      <c r="N2090" s="33" t="str">
        <f t="shared" ref="N2090" si="662">A2090&amp;P2090</f>
        <v xml:space="preserve">45923Pallet </v>
      </c>
      <c r="O2090" s="39">
        <v>40</v>
      </c>
      <c r="P2090" s="33" t="s">
        <v>202</v>
      </c>
      <c r="Q2090" s="168" t="s">
        <v>410</v>
      </c>
      <c r="R2090" s="169"/>
      <c r="S2090" s="39"/>
      <c r="T2090" s="119" t="s">
        <v>5383</v>
      </c>
      <c r="U2090" s="258"/>
      <c r="V2090" s="262"/>
      <c r="W2090" s="258">
        <f t="shared" ref="W2090" si="663">IFERROR(U2090/V2090,0)</f>
        <v>0</v>
      </c>
      <c r="X2090" s="45" t="s">
        <v>5254</v>
      </c>
      <c r="Y2090" s="43"/>
      <c r="Z2090" s="43"/>
      <c r="AA2090" s="43"/>
      <c r="AB2090" s="43"/>
      <c r="AC2090" s="43"/>
    </row>
    <row r="2091" spans="1:29" ht="12.9" customHeight="1">
      <c r="A2091" s="272">
        <v>45923</v>
      </c>
      <c r="B2091" s="111" t="s">
        <v>3494</v>
      </c>
      <c r="C2091" s="111" t="s">
        <v>5386</v>
      </c>
      <c r="D2091" s="111" t="s">
        <v>5387</v>
      </c>
      <c r="E2091" s="111">
        <v>1</v>
      </c>
      <c r="F2091" s="111"/>
      <c r="G2091" s="111"/>
      <c r="H2091" s="111">
        <f>10+8+8+3+3+3+3</f>
        <v>38</v>
      </c>
      <c r="I2091" s="116"/>
      <c r="J2091" s="118">
        <f>7+8+3+1+15+1+2+1</f>
        <v>38</v>
      </c>
      <c r="K2091" s="33"/>
      <c r="L2091" s="44">
        <f t="shared" ref="L2091" si="664">SUM(E2091:F2091)</f>
        <v>1</v>
      </c>
      <c r="M2091" s="33" t="str">
        <f t="shared" ref="M2091:M2094" si="665">A2091&amp;$O$1</f>
        <v>45923Container q'ty</v>
      </c>
      <c r="N2091" s="33" t="str">
        <f t="shared" ref="N2091:N2094" si="666">A2091&amp;P2091</f>
        <v xml:space="preserve">45923Pallet </v>
      </c>
      <c r="O2091" s="39">
        <v>40</v>
      </c>
      <c r="P2091" s="33" t="s">
        <v>202</v>
      </c>
      <c r="Q2091" s="168" t="s">
        <v>410</v>
      </c>
      <c r="R2091" s="169"/>
      <c r="S2091" s="39"/>
      <c r="T2091" s="119" t="s">
        <v>5383</v>
      </c>
      <c r="U2091" s="258"/>
      <c r="V2091" s="262"/>
      <c r="W2091" s="258">
        <f t="shared" ref="W2091:W2094" si="667">IFERROR(U2091/V2091,0)</f>
        <v>0</v>
      </c>
      <c r="X2091" s="45"/>
      <c r="Y2091" s="43"/>
      <c r="Z2091" s="43"/>
      <c r="AA2091" s="43"/>
      <c r="AB2091" s="43"/>
      <c r="AC2091" s="43"/>
    </row>
    <row r="2092" spans="1:29" ht="12.9" customHeight="1">
      <c r="A2092" s="272">
        <v>45923</v>
      </c>
      <c r="B2092" s="111" t="s">
        <v>151</v>
      </c>
      <c r="C2092" s="111" t="s">
        <v>5344</v>
      </c>
      <c r="D2092" s="111" t="s">
        <v>5359</v>
      </c>
      <c r="E2092" s="111"/>
      <c r="F2092" s="111">
        <v>1</v>
      </c>
      <c r="G2092" s="111"/>
      <c r="H2092" s="111">
        <v>21</v>
      </c>
      <c r="I2092" s="116">
        <v>1540</v>
      </c>
      <c r="J2092" s="118"/>
      <c r="K2092" s="33"/>
      <c r="L2092" s="44">
        <f t="shared" ref="L2092:L2094" si="668">SUM(E2092:F2092)</f>
        <v>1</v>
      </c>
      <c r="M2092" s="33" t="str">
        <f t="shared" si="665"/>
        <v>45923Container q'ty</v>
      </c>
      <c r="N2092" s="33" t="str">
        <f t="shared" si="666"/>
        <v>45923bulk</v>
      </c>
      <c r="O2092" s="39">
        <v>180</v>
      </c>
      <c r="P2092" s="235" t="s">
        <v>201</v>
      </c>
      <c r="Q2092" s="168" t="s">
        <v>990</v>
      </c>
      <c r="R2092" s="169"/>
      <c r="S2092" s="39"/>
      <c r="T2092" s="119" t="s">
        <v>5115</v>
      </c>
      <c r="U2092" s="258">
        <v>350427</v>
      </c>
      <c r="V2092" s="262">
        <v>23100</v>
      </c>
      <c r="W2092" s="258">
        <f t="shared" si="667"/>
        <v>15.17</v>
      </c>
      <c r="X2092" s="45" t="s">
        <v>5117</v>
      </c>
      <c r="Y2092" s="43"/>
      <c r="Z2092" s="43"/>
      <c r="AA2092" s="43"/>
      <c r="AB2092" s="43"/>
      <c r="AC2092" s="43"/>
    </row>
    <row r="2093" spans="1:29" ht="12.9" customHeight="1">
      <c r="A2093" s="272">
        <v>45923</v>
      </c>
      <c r="B2093" s="111" t="s">
        <v>151</v>
      </c>
      <c r="C2093" s="111" t="s">
        <v>5345</v>
      </c>
      <c r="D2093" s="111" t="s">
        <v>5360</v>
      </c>
      <c r="E2093" s="111"/>
      <c r="F2093" s="111">
        <v>1</v>
      </c>
      <c r="G2093" s="111"/>
      <c r="H2093" s="111">
        <v>21</v>
      </c>
      <c r="I2093" s="116">
        <v>1540</v>
      </c>
      <c r="J2093" s="118"/>
      <c r="K2093" s="33"/>
      <c r="L2093" s="44">
        <f t="shared" si="668"/>
        <v>1</v>
      </c>
      <c r="M2093" s="33" t="str">
        <f t="shared" si="665"/>
        <v>45923Container q'ty</v>
      </c>
      <c r="N2093" s="33" t="str">
        <f t="shared" si="666"/>
        <v>45923bulk</v>
      </c>
      <c r="O2093" s="39">
        <v>180</v>
      </c>
      <c r="P2093" s="235" t="s">
        <v>201</v>
      </c>
      <c r="Q2093" s="168" t="s">
        <v>5116</v>
      </c>
      <c r="R2093" s="169"/>
      <c r="S2093" s="39"/>
      <c r="T2093" s="119" t="s">
        <v>5115</v>
      </c>
      <c r="U2093" s="258"/>
      <c r="V2093" s="262"/>
      <c r="W2093" s="258">
        <f t="shared" si="667"/>
        <v>0</v>
      </c>
      <c r="X2093" s="45" t="s">
        <v>5118</v>
      </c>
      <c r="Y2093" s="43"/>
      <c r="Z2093" s="43"/>
      <c r="AA2093" s="43"/>
      <c r="AB2093" s="43"/>
      <c r="AC2093" s="43"/>
    </row>
    <row r="2094" spans="1:29" ht="12.9" customHeight="1">
      <c r="A2094" s="272">
        <v>45923</v>
      </c>
      <c r="B2094" s="111" t="s">
        <v>151</v>
      </c>
      <c r="C2094" s="111" t="s">
        <v>5346</v>
      </c>
      <c r="D2094" s="111" t="s">
        <v>5361</v>
      </c>
      <c r="E2094" s="111"/>
      <c r="F2094" s="111">
        <v>1</v>
      </c>
      <c r="G2094" s="111"/>
      <c r="H2094" s="111">
        <v>21</v>
      </c>
      <c r="I2094" s="116">
        <v>1540</v>
      </c>
      <c r="J2094" s="118"/>
      <c r="K2094" s="33"/>
      <c r="L2094" s="44">
        <f t="shared" si="668"/>
        <v>1</v>
      </c>
      <c r="M2094" s="33" t="str">
        <f t="shared" si="665"/>
        <v>45923Container q'ty</v>
      </c>
      <c r="N2094" s="33" t="str">
        <f t="shared" si="666"/>
        <v>45923bulk</v>
      </c>
      <c r="O2094" s="39">
        <v>180</v>
      </c>
      <c r="P2094" s="235" t="s">
        <v>201</v>
      </c>
      <c r="Q2094" s="168" t="s">
        <v>5116</v>
      </c>
      <c r="R2094" s="169"/>
      <c r="S2094" s="39"/>
      <c r="T2094" s="119" t="s">
        <v>5115</v>
      </c>
      <c r="U2094" s="258"/>
      <c r="V2094" s="262"/>
      <c r="W2094" s="258">
        <f t="shared" si="667"/>
        <v>0</v>
      </c>
      <c r="X2094" s="45" t="s">
        <v>5379</v>
      </c>
      <c r="Y2094" s="43"/>
      <c r="Z2094" s="43"/>
      <c r="AA2094" s="43"/>
      <c r="AB2094" s="43"/>
      <c r="AC2094" s="43"/>
    </row>
    <row r="2095" spans="1:29" ht="12.9" customHeight="1">
      <c r="A2095" s="272">
        <v>45924</v>
      </c>
      <c r="B2095" s="111" t="s">
        <v>32</v>
      </c>
      <c r="C2095" s="111" t="s">
        <v>5342</v>
      </c>
      <c r="D2095" s="111" t="s">
        <v>5302</v>
      </c>
      <c r="E2095" s="111">
        <v>1</v>
      </c>
      <c r="F2095" s="111"/>
      <c r="G2095" s="111"/>
      <c r="H2095" s="111">
        <v>28</v>
      </c>
      <c r="I2095" s="116">
        <v>2016</v>
      </c>
      <c r="J2095" s="118"/>
      <c r="K2095" s="33"/>
      <c r="L2095" s="44">
        <f t="shared" si="652"/>
        <v>1</v>
      </c>
      <c r="M2095" s="33" t="str">
        <f t="shared" si="653"/>
        <v>45924Container q'ty</v>
      </c>
      <c r="N2095" s="33" t="str">
        <f t="shared" si="654"/>
        <v>45924bulk</v>
      </c>
      <c r="O2095" s="39">
        <v>180</v>
      </c>
      <c r="P2095" s="235" t="s">
        <v>201</v>
      </c>
      <c r="Q2095" s="168" t="s">
        <v>5304</v>
      </c>
      <c r="R2095" s="169"/>
      <c r="S2095" s="39"/>
      <c r="T2095" s="119" t="s">
        <v>5341</v>
      </c>
      <c r="U2095" s="258">
        <v>13910.4</v>
      </c>
      <c r="V2095" s="262">
        <v>2016</v>
      </c>
      <c r="W2095" s="258">
        <f t="shared" si="655"/>
        <v>6.8999999999999995</v>
      </c>
      <c r="X2095" s="45"/>
      <c r="Y2095" s="43"/>
      <c r="Z2095" s="43"/>
      <c r="AA2095" s="43"/>
      <c r="AB2095" s="43"/>
      <c r="AC2095" s="43"/>
    </row>
    <row r="2096" spans="1:29" ht="12.9" customHeight="1">
      <c r="A2096" s="272">
        <v>45924</v>
      </c>
      <c r="B2096" s="111" t="s">
        <v>151</v>
      </c>
      <c r="C2096" s="111" t="s">
        <v>5348</v>
      </c>
      <c r="D2096" s="111" t="s">
        <v>5363</v>
      </c>
      <c r="E2096" s="111"/>
      <c r="F2096" s="111">
        <v>1</v>
      </c>
      <c r="G2096" s="111"/>
      <c r="H2096" s="111">
        <v>21</v>
      </c>
      <c r="I2096" s="116">
        <v>1540</v>
      </c>
      <c r="J2096" s="118"/>
      <c r="K2096" s="33"/>
      <c r="L2096" s="44">
        <f t="shared" ref="L2096:L2100" si="669">SUM(E2096:F2096)</f>
        <v>1</v>
      </c>
      <c r="M2096" s="33" t="str">
        <f t="shared" ref="M2096:M2100" si="670">A2096&amp;$O$1</f>
        <v>45924Container q'ty</v>
      </c>
      <c r="N2096" s="33" t="str">
        <f t="shared" ref="N2096:N2100" si="671">A2096&amp;P2096</f>
        <v>45924bulk</v>
      </c>
      <c r="O2096" s="39">
        <v>180</v>
      </c>
      <c r="P2096" s="235" t="s">
        <v>201</v>
      </c>
      <c r="Q2096" s="168" t="s">
        <v>5116</v>
      </c>
      <c r="R2096" s="169"/>
      <c r="S2096" s="39"/>
      <c r="T2096" s="119" t="s">
        <v>5115</v>
      </c>
      <c r="U2096" s="258"/>
      <c r="V2096" s="262"/>
      <c r="W2096" s="258">
        <f t="shared" ref="W2096:W2100" si="672">IFERROR(U2096/V2096,0)</f>
        <v>0</v>
      </c>
      <c r="X2096" s="45" t="s">
        <v>5393</v>
      </c>
      <c r="Y2096" s="43"/>
      <c r="Z2096" s="43"/>
      <c r="AA2096" s="43"/>
      <c r="AB2096" s="43"/>
      <c r="AC2096" s="43"/>
    </row>
    <row r="2097" spans="1:29" ht="12.9" customHeight="1">
      <c r="A2097" s="272">
        <v>45924</v>
      </c>
      <c r="B2097" s="111" t="s">
        <v>151</v>
      </c>
      <c r="C2097" s="111" t="s">
        <v>5347</v>
      </c>
      <c r="D2097" s="111" t="s">
        <v>5362</v>
      </c>
      <c r="E2097" s="111"/>
      <c r="F2097" s="111">
        <v>1</v>
      </c>
      <c r="G2097" s="111"/>
      <c r="H2097" s="111">
        <v>21</v>
      </c>
      <c r="I2097" s="116">
        <v>1540</v>
      </c>
      <c r="J2097" s="118"/>
      <c r="K2097" s="33"/>
      <c r="L2097" s="44">
        <f t="shared" si="669"/>
        <v>1</v>
      </c>
      <c r="M2097" s="33" t="str">
        <f t="shared" si="670"/>
        <v>45924Container q'ty</v>
      </c>
      <c r="N2097" s="33" t="str">
        <f t="shared" si="671"/>
        <v>45924bulk</v>
      </c>
      <c r="O2097" s="39">
        <v>180</v>
      </c>
      <c r="P2097" s="235" t="s">
        <v>201</v>
      </c>
      <c r="Q2097" s="168" t="s">
        <v>5116</v>
      </c>
      <c r="R2097" s="169"/>
      <c r="S2097" s="39"/>
      <c r="T2097" s="119" t="s">
        <v>5115</v>
      </c>
      <c r="U2097" s="258"/>
      <c r="V2097" s="262"/>
      <c r="W2097" s="258">
        <f t="shared" si="672"/>
        <v>0</v>
      </c>
      <c r="X2097" s="45" t="s">
        <v>5234</v>
      </c>
      <c r="Y2097" s="43"/>
      <c r="Z2097" s="43"/>
      <c r="AA2097" s="43"/>
      <c r="AB2097" s="43"/>
      <c r="AC2097" s="43"/>
    </row>
    <row r="2098" spans="1:29" ht="12.9" customHeight="1">
      <c r="A2098" s="272">
        <v>45924</v>
      </c>
      <c r="B2098" s="111" t="s">
        <v>151</v>
      </c>
      <c r="C2098" s="111" t="s">
        <v>5349</v>
      </c>
      <c r="D2098" s="111" t="s">
        <v>5364</v>
      </c>
      <c r="E2098" s="111"/>
      <c r="F2098" s="111">
        <v>1</v>
      </c>
      <c r="G2098" s="111"/>
      <c r="H2098" s="111">
        <v>21</v>
      </c>
      <c r="I2098" s="116">
        <v>1540</v>
      </c>
      <c r="J2098" s="118"/>
      <c r="K2098" s="33"/>
      <c r="L2098" s="44">
        <f t="shared" si="669"/>
        <v>1</v>
      </c>
      <c r="M2098" s="33" t="str">
        <f t="shared" si="670"/>
        <v>45924Container q'ty</v>
      </c>
      <c r="N2098" s="33" t="str">
        <f t="shared" si="671"/>
        <v>45924bulk</v>
      </c>
      <c r="O2098" s="39">
        <v>180</v>
      </c>
      <c r="P2098" s="235" t="s">
        <v>201</v>
      </c>
      <c r="Q2098" s="168" t="s">
        <v>5116</v>
      </c>
      <c r="R2098" s="169"/>
      <c r="S2098" s="39"/>
      <c r="T2098" s="119" t="s">
        <v>5115</v>
      </c>
      <c r="U2098" s="258"/>
      <c r="V2098" s="262"/>
      <c r="W2098" s="258">
        <f t="shared" si="672"/>
        <v>0</v>
      </c>
      <c r="X2098" s="45"/>
      <c r="Y2098" s="43"/>
      <c r="Z2098" s="43"/>
      <c r="AA2098" s="43"/>
      <c r="AB2098" s="43"/>
      <c r="AC2098" s="43"/>
    </row>
    <row r="2099" spans="1:29" ht="12.9" customHeight="1">
      <c r="A2099" s="272">
        <v>45924</v>
      </c>
      <c r="B2099" s="111" t="s">
        <v>151</v>
      </c>
      <c r="C2099" s="111" t="s">
        <v>5350</v>
      </c>
      <c r="D2099" s="111" t="s">
        <v>5365</v>
      </c>
      <c r="E2099" s="111"/>
      <c r="F2099" s="111">
        <v>1</v>
      </c>
      <c r="G2099" s="111"/>
      <c r="H2099" s="111">
        <v>21</v>
      </c>
      <c r="I2099" s="116">
        <v>1540</v>
      </c>
      <c r="J2099" s="118"/>
      <c r="K2099" s="33"/>
      <c r="L2099" s="44">
        <f t="shared" si="669"/>
        <v>1</v>
      </c>
      <c r="M2099" s="33" t="str">
        <f t="shared" si="670"/>
        <v>45924Container q'ty</v>
      </c>
      <c r="N2099" s="33" t="str">
        <f t="shared" si="671"/>
        <v>45924bulk</v>
      </c>
      <c r="O2099" s="39">
        <v>180</v>
      </c>
      <c r="P2099" s="235" t="s">
        <v>201</v>
      </c>
      <c r="Q2099" s="168" t="s">
        <v>5116</v>
      </c>
      <c r="R2099" s="169"/>
      <c r="S2099" s="39"/>
      <c r="T2099" s="119" t="s">
        <v>5115</v>
      </c>
      <c r="U2099" s="258"/>
      <c r="V2099" s="262"/>
      <c r="W2099" s="258">
        <f t="shared" si="672"/>
        <v>0</v>
      </c>
      <c r="X2099" s="45"/>
      <c r="Y2099" s="43"/>
      <c r="Z2099" s="43"/>
      <c r="AA2099" s="43"/>
      <c r="AB2099" s="43"/>
      <c r="AC2099" s="43"/>
    </row>
    <row r="2100" spans="1:29" ht="12.9" customHeight="1">
      <c r="A2100" s="272">
        <v>45924</v>
      </c>
      <c r="B2100" s="111" t="s">
        <v>151</v>
      </c>
      <c r="C2100" s="111" t="s">
        <v>5351</v>
      </c>
      <c r="D2100" s="111" t="s">
        <v>5366</v>
      </c>
      <c r="E2100" s="111"/>
      <c r="F2100" s="111">
        <v>1</v>
      </c>
      <c r="G2100" s="111"/>
      <c r="H2100" s="111">
        <v>21</v>
      </c>
      <c r="I2100" s="116">
        <v>1540</v>
      </c>
      <c r="J2100" s="118"/>
      <c r="K2100" s="33"/>
      <c r="L2100" s="44">
        <f t="shared" si="669"/>
        <v>1</v>
      </c>
      <c r="M2100" s="33" t="str">
        <f t="shared" si="670"/>
        <v>45924Container q'ty</v>
      </c>
      <c r="N2100" s="33" t="str">
        <f t="shared" si="671"/>
        <v>45924bulk</v>
      </c>
      <c r="O2100" s="39">
        <v>180</v>
      </c>
      <c r="P2100" s="235" t="s">
        <v>201</v>
      </c>
      <c r="Q2100" s="168" t="s">
        <v>5116</v>
      </c>
      <c r="R2100" s="169"/>
      <c r="S2100" s="39"/>
      <c r="T2100" s="119" t="s">
        <v>5115</v>
      </c>
      <c r="U2100" s="258"/>
      <c r="V2100" s="262"/>
      <c r="W2100" s="258">
        <f t="shared" si="672"/>
        <v>0</v>
      </c>
      <c r="X2100" s="45"/>
      <c r="Y2100" s="43"/>
      <c r="Z2100" s="43"/>
      <c r="AA2100" s="43"/>
      <c r="AB2100" s="43"/>
      <c r="AC2100" s="43"/>
    </row>
    <row r="2101" spans="1:29" ht="12.9" customHeight="1">
      <c r="A2101" s="272">
        <v>45925</v>
      </c>
      <c r="B2101" s="111" t="s">
        <v>32</v>
      </c>
      <c r="C2101" s="111" t="s">
        <v>5459</v>
      </c>
      <c r="D2101" s="111" t="s">
        <v>5306</v>
      </c>
      <c r="E2101" s="111">
        <v>1</v>
      </c>
      <c r="F2101" s="111"/>
      <c r="G2101" s="111"/>
      <c r="H2101" s="111">
        <v>10</v>
      </c>
      <c r="I2101" s="111">
        <v>10</v>
      </c>
      <c r="J2101" s="118"/>
      <c r="K2101" s="33"/>
      <c r="L2101" s="44">
        <f t="shared" si="652"/>
        <v>1</v>
      </c>
      <c r="M2101" s="33" t="str">
        <f t="shared" si="653"/>
        <v>45925Container q'ty</v>
      </c>
      <c r="N2101" s="33" t="str">
        <f t="shared" si="654"/>
        <v xml:space="preserve">45925Pallet </v>
      </c>
      <c r="O2101" s="39">
        <v>40</v>
      </c>
      <c r="P2101" s="33" t="s">
        <v>202</v>
      </c>
      <c r="Q2101" s="168" t="s">
        <v>5310</v>
      </c>
      <c r="R2101" s="169"/>
      <c r="S2101" s="39"/>
      <c r="T2101" s="119" t="s">
        <v>5458</v>
      </c>
      <c r="U2101" s="258"/>
      <c r="V2101" s="262"/>
      <c r="W2101" s="258">
        <f t="shared" si="655"/>
        <v>0</v>
      </c>
      <c r="X2101" s="45"/>
      <c r="Y2101" s="43"/>
      <c r="Z2101" s="43"/>
      <c r="AA2101" s="43"/>
      <c r="AB2101" s="43"/>
      <c r="AC2101" s="43"/>
    </row>
    <row r="2102" spans="1:29" ht="12.9" customHeight="1">
      <c r="A2102" s="272">
        <v>45925</v>
      </c>
      <c r="B2102" s="111" t="s">
        <v>32</v>
      </c>
      <c r="C2102" s="111" t="s">
        <v>5459</v>
      </c>
      <c r="D2102" s="111" t="s">
        <v>5307</v>
      </c>
      <c r="E2102" s="151"/>
      <c r="F2102" s="111"/>
      <c r="G2102" s="111"/>
      <c r="H2102" s="111">
        <v>10</v>
      </c>
      <c r="I2102" s="111">
        <v>10</v>
      </c>
      <c r="J2102" s="118"/>
      <c r="K2102" s="33"/>
      <c r="L2102" s="44">
        <f t="shared" si="652"/>
        <v>0</v>
      </c>
      <c r="M2102" s="33" t="str">
        <f t="shared" si="653"/>
        <v>45925Container q'ty</v>
      </c>
      <c r="N2102" s="33" t="str">
        <f t="shared" si="654"/>
        <v xml:space="preserve">45925Pallet </v>
      </c>
      <c r="O2102" s="39"/>
      <c r="P2102" s="33" t="s">
        <v>202</v>
      </c>
      <c r="Q2102" s="168" t="s">
        <v>744</v>
      </c>
      <c r="R2102" s="169"/>
      <c r="S2102" s="39"/>
      <c r="T2102" s="119" t="s">
        <v>5313</v>
      </c>
      <c r="U2102" s="258"/>
      <c r="V2102" s="262"/>
      <c r="W2102" s="258">
        <f t="shared" si="655"/>
        <v>0</v>
      </c>
      <c r="X2102" s="45"/>
      <c r="Y2102" s="43"/>
      <c r="Z2102" s="43"/>
      <c r="AA2102" s="43"/>
      <c r="AB2102" s="43"/>
      <c r="AC2102" s="43"/>
    </row>
    <row r="2103" spans="1:29" ht="12.9" customHeight="1">
      <c r="A2103" s="272">
        <v>45925</v>
      </c>
      <c r="B2103" s="111" t="s">
        <v>151</v>
      </c>
      <c r="C2103" s="111" t="s">
        <v>5352</v>
      </c>
      <c r="D2103" s="111" t="s">
        <v>5367</v>
      </c>
      <c r="E2103" s="111"/>
      <c r="F2103" s="111">
        <v>1</v>
      </c>
      <c r="G2103" s="111"/>
      <c r="H2103" s="111">
        <v>21</v>
      </c>
      <c r="I2103" s="116">
        <v>1540</v>
      </c>
      <c r="J2103" s="118"/>
      <c r="K2103" s="33"/>
      <c r="L2103" s="44">
        <f t="shared" ref="L2103:L2108" si="673">SUM(E2103:F2103)</f>
        <v>1</v>
      </c>
      <c r="M2103" s="33" t="str">
        <f t="shared" ref="M2103:M2108" si="674">A2103&amp;$O$1</f>
        <v>45925Container q'ty</v>
      </c>
      <c r="N2103" s="33" t="str">
        <f t="shared" ref="N2103:N2108" si="675">A2103&amp;P2103</f>
        <v>45925bulk</v>
      </c>
      <c r="O2103" s="39">
        <v>160</v>
      </c>
      <c r="P2103" s="235" t="s">
        <v>201</v>
      </c>
      <c r="Q2103" s="168" t="s">
        <v>5116</v>
      </c>
      <c r="R2103" s="169"/>
      <c r="S2103" s="39"/>
      <c r="T2103" s="119" t="s">
        <v>5115</v>
      </c>
      <c r="U2103" s="258"/>
      <c r="V2103" s="262"/>
      <c r="W2103" s="258">
        <f t="shared" ref="W2103:W2108" si="676">IFERROR(U2103/V2103,0)</f>
        <v>0</v>
      </c>
      <c r="X2103" s="45"/>
      <c r="Y2103" s="43"/>
      <c r="Z2103" s="43"/>
      <c r="AA2103" s="43"/>
      <c r="AB2103" s="43"/>
      <c r="AC2103" s="43"/>
    </row>
    <row r="2104" spans="1:29" ht="12.9" customHeight="1">
      <c r="A2104" s="272">
        <v>45925</v>
      </c>
      <c r="B2104" s="111" t="s">
        <v>151</v>
      </c>
      <c r="C2104" s="111" t="s">
        <v>5353</v>
      </c>
      <c r="D2104" s="111" t="s">
        <v>5368</v>
      </c>
      <c r="E2104" s="111"/>
      <c r="F2104" s="111">
        <v>1</v>
      </c>
      <c r="G2104" s="111"/>
      <c r="H2104" s="111">
        <v>22</v>
      </c>
      <c r="I2104" s="116">
        <v>1540</v>
      </c>
      <c r="J2104" s="118"/>
      <c r="K2104" s="33"/>
      <c r="L2104" s="44">
        <f t="shared" si="673"/>
        <v>1</v>
      </c>
      <c r="M2104" s="33" t="str">
        <f t="shared" si="674"/>
        <v>45925Container q'ty</v>
      </c>
      <c r="N2104" s="33" t="str">
        <f t="shared" si="675"/>
        <v>45925bulk</v>
      </c>
      <c r="O2104" s="39">
        <v>160</v>
      </c>
      <c r="P2104" s="235" t="s">
        <v>201</v>
      </c>
      <c r="Q2104" s="168" t="s">
        <v>5116</v>
      </c>
      <c r="R2104" s="169"/>
      <c r="S2104" s="39"/>
      <c r="T2104" s="119" t="s">
        <v>5115</v>
      </c>
      <c r="U2104" s="258"/>
      <c r="V2104" s="262"/>
      <c r="W2104" s="258">
        <f t="shared" si="676"/>
        <v>0</v>
      </c>
      <c r="X2104" s="45"/>
      <c r="Y2104" s="43"/>
      <c r="Z2104" s="43"/>
      <c r="AA2104" s="43"/>
      <c r="AB2104" s="43"/>
      <c r="AC2104" s="43"/>
    </row>
    <row r="2105" spans="1:29" ht="12.9" customHeight="1">
      <c r="A2105" s="272">
        <v>45925</v>
      </c>
      <c r="B2105" s="111" t="s">
        <v>151</v>
      </c>
      <c r="C2105" s="111" t="s">
        <v>5354</v>
      </c>
      <c r="D2105" s="111" t="s">
        <v>5369</v>
      </c>
      <c r="E2105" s="111"/>
      <c r="F2105" s="111">
        <v>1</v>
      </c>
      <c r="G2105" s="111"/>
      <c r="H2105" s="111">
        <v>22</v>
      </c>
      <c r="I2105" s="116">
        <v>1540</v>
      </c>
      <c r="J2105" s="118"/>
      <c r="K2105" s="33"/>
      <c r="L2105" s="44">
        <f t="shared" si="673"/>
        <v>1</v>
      </c>
      <c r="M2105" s="33" t="str">
        <f t="shared" si="674"/>
        <v>45925Container q'ty</v>
      </c>
      <c r="N2105" s="33" t="str">
        <f t="shared" si="675"/>
        <v>45925bulk</v>
      </c>
      <c r="O2105" s="39">
        <v>160</v>
      </c>
      <c r="P2105" s="235" t="s">
        <v>201</v>
      </c>
      <c r="Q2105" s="168" t="s">
        <v>5116</v>
      </c>
      <c r="R2105" s="169"/>
      <c r="S2105" s="39"/>
      <c r="T2105" s="119" t="s">
        <v>5115</v>
      </c>
      <c r="U2105" s="258"/>
      <c r="V2105" s="262"/>
      <c r="W2105" s="258">
        <f t="shared" si="676"/>
        <v>0</v>
      </c>
      <c r="X2105" s="45"/>
      <c r="Y2105" s="43"/>
      <c r="Z2105" s="43"/>
      <c r="AA2105" s="43"/>
      <c r="AB2105" s="43"/>
      <c r="AC2105" s="43"/>
    </row>
    <row r="2106" spans="1:29" ht="12.9" customHeight="1">
      <c r="A2106" s="272">
        <v>45925</v>
      </c>
      <c r="B2106" s="111" t="s">
        <v>151</v>
      </c>
      <c r="C2106" s="111" t="s">
        <v>5356</v>
      </c>
      <c r="D2106" s="111" t="s">
        <v>5371</v>
      </c>
      <c r="E2106" s="111"/>
      <c r="F2106" s="111">
        <v>1</v>
      </c>
      <c r="G2106" s="111"/>
      <c r="H2106" s="111">
        <v>22</v>
      </c>
      <c r="I2106" s="116">
        <v>1540</v>
      </c>
      <c r="J2106" s="118"/>
      <c r="K2106" s="33"/>
      <c r="L2106" s="44">
        <f t="shared" si="673"/>
        <v>1</v>
      </c>
      <c r="M2106" s="33" t="str">
        <f t="shared" si="674"/>
        <v>45925Container q'ty</v>
      </c>
      <c r="N2106" s="33" t="str">
        <f t="shared" si="675"/>
        <v>45925bulk</v>
      </c>
      <c r="O2106" s="39">
        <v>160</v>
      </c>
      <c r="P2106" s="235" t="s">
        <v>201</v>
      </c>
      <c r="Q2106" s="168" t="s">
        <v>5116</v>
      </c>
      <c r="R2106" s="169"/>
      <c r="S2106" s="39"/>
      <c r="T2106" s="119" t="s">
        <v>5115</v>
      </c>
      <c r="U2106" s="258"/>
      <c r="V2106" s="262"/>
      <c r="W2106" s="258">
        <f t="shared" si="676"/>
        <v>0</v>
      </c>
      <c r="X2106" s="45"/>
      <c r="Y2106" s="43"/>
      <c r="Z2106" s="43"/>
      <c r="AA2106" s="43"/>
      <c r="AB2106" s="43"/>
      <c r="AC2106" s="43"/>
    </row>
    <row r="2107" spans="1:29" ht="12.9" customHeight="1">
      <c r="A2107" s="272">
        <v>45925</v>
      </c>
      <c r="B2107" s="111" t="s">
        <v>3497</v>
      </c>
      <c r="C2107" s="111" t="s">
        <v>5247</v>
      </c>
      <c r="D2107" s="111" t="s">
        <v>5248</v>
      </c>
      <c r="E2107" s="111"/>
      <c r="F2107" s="111">
        <v>1</v>
      </c>
      <c r="G2107" s="111"/>
      <c r="H2107" s="111">
        <v>18</v>
      </c>
      <c r="I2107" s="111">
        <v>18</v>
      </c>
      <c r="J2107" s="118"/>
      <c r="K2107" s="33"/>
      <c r="L2107" s="44">
        <f t="shared" si="673"/>
        <v>1</v>
      </c>
      <c r="M2107" s="33" t="str">
        <f t="shared" si="674"/>
        <v>45925Container q'ty</v>
      </c>
      <c r="N2107" s="33" t="str">
        <f t="shared" si="675"/>
        <v xml:space="preserve">45925Pallet </v>
      </c>
      <c r="O2107" s="39">
        <v>20</v>
      </c>
      <c r="P2107" s="33" t="s">
        <v>202</v>
      </c>
      <c r="Q2107" s="168" t="s">
        <v>1113</v>
      </c>
      <c r="R2107" s="169"/>
      <c r="S2107" s="39"/>
      <c r="T2107" s="119" t="s">
        <v>5246</v>
      </c>
      <c r="U2107" s="258"/>
      <c r="V2107" s="262"/>
      <c r="W2107" s="258">
        <f t="shared" si="676"/>
        <v>0</v>
      </c>
      <c r="X2107" s="45"/>
      <c r="Y2107" s="43"/>
      <c r="Z2107" s="43"/>
      <c r="AA2107" s="43"/>
      <c r="AB2107" s="43"/>
      <c r="AC2107" s="43"/>
    </row>
    <row r="2108" spans="1:29" ht="12.9" customHeight="1">
      <c r="A2108" s="272">
        <v>45925</v>
      </c>
      <c r="B2108" s="111" t="s">
        <v>3497</v>
      </c>
      <c r="C2108" s="111" t="s">
        <v>5247</v>
      </c>
      <c r="D2108" s="111" t="s">
        <v>5248</v>
      </c>
      <c r="E2108" s="111"/>
      <c r="F2108" s="151"/>
      <c r="G2108" s="111"/>
      <c r="H2108" s="111">
        <v>0</v>
      </c>
      <c r="I2108" s="111">
        <v>2</v>
      </c>
      <c r="J2108" s="118"/>
      <c r="K2108" s="33"/>
      <c r="L2108" s="44">
        <f t="shared" si="673"/>
        <v>0</v>
      </c>
      <c r="M2108" s="33" t="str">
        <f t="shared" si="674"/>
        <v>45925Container q'ty</v>
      </c>
      <c r="N2108" s="33" t="str">
        <f t="shared" si="675"/>
        <v xml:space="preserve">45925Pallet </v>
      </c>
      <c r="O2108" s="39"/>
      <c r="P2108" s="33" t="s">
        <v>202</v>
      </c>
      <c r="Q2108" s="168" t="s">
        <v>1204</v>
      </c>
      <c r="R2108" s="169"/>
      <c r="S2108" s="39"/>
      <c r="T2108" s="119" t="s">
        <v>5246</v>
      </c>
      <c r="U2108" s="258"/>
      <c r="V2108" s="262"/>
      <c r="W2108" s="258">
        <f t="shared" si="676"/>
        <v>0</v>
      </c>
      <c r="X2108" s="45"/>
      <c r="Y2108" s="43"/>
      <c r="Z2108" s="43"/>
      <c r="AA2108" s="43"/>
      <c r="AB2108" s="43"/>
      <c r="AC2108" s="43"/>
    </row>
    <row r="2109" spans="1:29" ht="12.9" customHeight="1">
      <c r="A2109" s="272">
        <v>45925</v>
      </c>
      <c r="B2109" s="111" t="s">
        <v>3497</v>
      </c>
      <c r="C2109" s="111" t="s">
        <v>5249</v>
      </c>
      <c r="D2109" s="111" t="s">
        <v>5250</v>
      </c>
      <c r="E2109" s="111"/>
      <c r="F2109" s="111">
        <v>1</v>
      </c>
      <c r="G2109" s="111"/>
      <c r="H2109" s="111">
        <v>18</v>
      </c>
      <c r="I2109" s="111">
        <v>18</v>
      </c>
      <c r="J2109" s="118"/>
      <c r="K2109" s="33"/>
      <c r="L2109" s="44">
        <f t="shared" ref="L2109:L2110" si="677">SUM(E2109:F2109)</f>
        <v>1</v>
      </c>
      <c r="M2109" s="33" t="str">
        <f t="shared" ref="M2109:M2110" si="678">A2109&amp;$O$1</f>
        <v>45925Container q'ty</v>
      </c>
      <c r="N2109" s="33" t="str">
        <f t="shared" ref="N2109:N2110" si="679">A2109&amp;P2109</f>
        <v xml:space="preserve">45925Pallet </v>
      </c>
      <c r="O2109" s="39">
        <v>20</v>
      </c>
      <c r="P2109" s="33" t="s">
        <v>202</v>
      </c>
      <c r="Q2109" s="168" t="s">
        <v>1113</v>
      </c>
      <c r="R2109" s="169"/>
      <c r="S2109" s="39"/>
      <c r="T2109" s="119" t="s">
        <v>5246</v>
      </c>
      <c r="U2109" s="258"/>
      <c r="V2109" s="262"/>
      <c r="W2109" s="258">
        <f t="shared" ref="W2109:W2110" si="680">IFERROR(U2109/V2109,0)</f>
        <v>0</v>
      </c>
      <c r="X2109" s="45"/>
      <c r="Y2109" s="43"/>
      <c r="Z2109" s="43"/>
      <c r="AA2109" s="43"/>
      <c r="AB2109" s="43"/>
      <c r="AC2109" s="43"/>
    </row>
    <row r="2110" spans="1:29" ht="12.9" customHeight="1">
      <c r="A2110" s="272">
        <v>45925</v>
      </c>
      <c r="B2110" s="111" t="s">
        <v>3497</v>
      </c>
      <c r="C2110" s="111" t="s">
        <v>5249</v>
      </c>
      <c r="D2110" s="111" t="s">
        <v>5250</v>
      </c>
      <c r="E2110" s="111"/>
      <c r="F2110" s="151"/>
      <c r="G2110" s="111"/>
      <c r="H2110" s="111">
        <v>0</v>
      </c>
      <c r="I2110" s="111">
        <v>2</v>
      </c>
      <c r="J2110" s="118"/>
      <c r="K2110" s="33"/>
      <c r="L2110" s="44">
        <f t="shared" si="677"/>
        <v>0</v>
      </c>
      <c r="M2110" s="33" t="str">
        <f t="shared" si="678"/>
        <v>45925Container q'ty</v>
      </c>
      <c r="N2110" s="33" t="str">
        <f t="shared" si="679"/>
        <v xml:space="preserve">45925Pallet </v>
      </c>
      <c r="O2110" s="39"/>
      <c r="P2110" s="33" t="s">
        <v>202</v>
      </c>
      <c r="Q2110" s="168" t="s">
        <v>1204</v>
      </c>
      <c r="R2110" s="169"/>
      <c r="S2110" s="39"/>
      <c r="T2110" s="119" t="s">
        <v>5246</v>
      </c>
      <c r="U2110" s="258"/>
      <c r="V2110" s="262"/>
      <c r="W2110" s="258">
        <f t="shared" si="680"/>
        <v>0</v>
      </c>
      <c r="X2110" s="45"/>
      <c r="Y2110" s="43"/>
      <c r="Z2110" s="43"/>
      <c r="AA2110" s="43"/>
      <c r="AB2110" s="43"/>
      <c r="AC2110" s="43"/>
    </row>
    <row r="2111" spans="1:29" ht="12.9" customHeight="1">
      <c r="A2111" s="272">
        <v>45925</v>
      </c>
      <c r="B2111" s="111" t="s">
        <v>220</v>
      </c>
      <c r="C2111" s="111" t="s">
        <v>5468</v>
      </c>
      <c r="D2111" s="190">
        <v>100475</v>
      </c>
      <c r="E2111" s="111"/>
      <c r="F2111" s="111">
        <v>1</v>
      </c>
      <c r="G2111" s="111"/>
      <c r="H2111" s="111">
        <v>0</v>
      </c>
      <c r="I2111" s="111"/>
      <c r="J2111" s="118">
        <v>428</v>
      </c>
      <c r="K2111" s="33"/>
      <c r="L2111" s="44">
        <f>SUM(E2111:F2111)</f>
        <v>1</v>
      </c>
      <c r="M2111" s="33" t="str">
        <f>A2111&amp;$O$1</f>
        <v>45925Container q'ty</v>
      </c>
      <c r="N2111" s="33" t="str">
        <f>A2111&amp;P2111</f>
        <v>45925bulk</v>
      </c>
      <c r="O2111" s="39">
        <v>40</v>
      </c>
      <c r="P2111" s="235" t="s">
        <v>201</v>
      </c>
      <c r="Q2111" s="168" t="s">
        <v>221</v>
      </c>
      <c r="R2111" s="169"/>
      <c r="S2111" s="39"/>
      <c r="T2111" s="119" t="s">
        <v>5467</v>
      </c>
      <c r="U2111" s="258">
        <v>3570</v>
      </c>
      <c r="V2111" s="262">
        <v>428</v>
      </c>
      <c r="W2111" s="258">
        <f>IFERROR(U2111/V2111,0)</f>
        <v>8.3411214953271031</v>
      </c>
      <c r="X2111" s="45"/>
      <c r="Y2111" s="43"/>
      <c r="Z2111" s="43"/>
      <c r="AA2111" s="43"/>
      <c r="AB2111" s="43"/>
      <c r="AC2111" s="43"/>
    </row>
    <row r="2112" spans="1:29" ht="12.9" customHeight="1">
      <c r="A2112" s="272">
        <v>45925</v>
      </c>
      <c r="B2112" s="111" t="s">
        <v>242</v>
      </c>
      <c r="C2112" s="111" t="s">
        <v>402</v>
      </c>
      <c r="D2112" s="111"/>
      <c r="E2112" s="111"/>
      <c r="F2112" s="111"/>
      <c r="G2112" s="111">
        <v>1</v>
      </c>
      <c r="H2112" s="111">
        <v>3</v>
      </c>
      <c r="I2112" s="184"/>
      <c r="J2112" s="118">
        <v>3</v>
      </c>
      <c r="K2112" s="33"/>
      <c r="L2112" s="44">
        <f>SUM(E2112:F2112)</f>
        <v>0</v>
      </c>
      <c r="M2112" s="33" t="str">
        <f>A2112&amp;$O$1</f>
        <v>45925Container q'ty</v>
      </c>
      <c r="N2112" s="33" t="str">
        <f>A2112&amp;P2112</f>
        <v xml:space="preserve">45925Pallet </v>
      </c>
      <c r="O2112" s="39">
        <v>5</v>
      </c>
      <c r="P2112" s="33" t="s">
        <v>202</v>
      </c>
      <c r="Q2112" s="168" t="s">
        <v>731</v>
      </c>
      <c r="R2112" s="169"/>
      <c r="S2112" s="39"/>
      <c r="T2112" s="119" t="s">
        <v>5421</v>
      </c>
      <c r="U2112" s="258"/>
      <c r="V2112" s="262"/>
      <c r="W2112" s="258">
        <f>IFERROR(U2112/V2112,0)</f>
        <v>0</v>
      </c>
      <c r="X2112" s="45" t="s">
        <v>5422</v>
      </c>
      <c r="Y2112" s="43"/>
      <c r="Z2112" s="43"/>
      <c r="AA2112" s="43"/>
      <c r="AB2112" s="43"/>
      <c r="AC2112" s="43"/>
    </row>
    <row r="2113" spans="1:29" ht="12.9" customHeight="1">
      <c r="A2113" s="272">
        <v>45926</v>
      </c>
      <c r="B2113" s="111" t="s">
        <v>32</v>
      </c>
      <c r="C2113" s="111" t="s">
        <v>5471</v>
      </c>
      <c r="D2113" s="111" t="s">
        <v>5303</v>
      </c>
      <c r="E2113" s="111"/>
      <c r="F2113" s="111">
        <v>1</v>
      </c>
      <c r="G2113" s="111"/>
      <c r="H2113" s="111">
        <v>10</v>
      </c>
      <c r="I2113" s="116">
        <v>10</v>
      </c>
      <c r="J2113" s="118"/>
      <c r="K2113" s="33"/>
      <c r="L2113" s="44">
        <f>SUM(E2113:F2113)</f>
        <v>1</v>
      </c>
      <c r="M2113" s="33" t="str">
        <f>A2113&amp;$O$1</f>
        <v>45926Container q'ty</v>
      </c>
      <c r="N2113" s="33" t="str">
        <f>A2113&amp;P2113</f>
        <v xml:space="preserve">45926Pallet </v>
      </c>
      <c r="O2113" s="39">
        <v>20</v>
      </c>
      <c r="P2113" s="33" t="s">
        <v>202</v>
      </c>
      <c r="Q2113" s="168" t="s">
        <v>5305</v>
      </c>
      <c r="R2113" s="169"/>
      <c r="S2113" s="39"/>
      <c r="T2113" s="119" t="s">
        <v>5343</v>
      </c>
      <c r="U2113" s="258"/>
      <c r="V2113" s="262"/>
      <c r="W2113" s="258">
        <f>IFERROR(U2113/V2113,0)</f>
        <v>0</v>
      </c>
      <c r="X2113" s="45"/>
      <c r="Y2113" s="43"/>
      <c r="Z2113" s="43"/>
      <c r="AA2113" s="43"/>
      <c r="AB2113" s="43"/>
      <c r="AC2113" s="43"/>
    </row>
    <row r="2114" spans="1:29" ht="12.9" customHeight="1">
      <c r="A2114" s="272">
        <v>45926</v>
      </c>
      <c r="B2114" s="111" t="s">
        <v>32</v>
      </c>
      <c r="C2114" s="111" t="s">
        <v>5472</v>
      </c>
      <c r="D2114" s="111" t="s">
        <v>5377</v>
      </c>
      <c r="E2114" s="111"/>
      <c r="F2114" s="111">
        <v>1</v>
      </c>
      <c r="G2114" s="111"/>
      <c r="H2114" s="111">
        <v>3</v>
      </c>
      <c r="I2114" s="111">
        <v>3</v>
      </c>
      <c r="J2114" s="118"/>
      <c r="K2114" s="33"/>
      <c r="L2114" s="44">
        <f t="shared" ref="L2114" si="681">SUM(E2114:F2114)</f>
        <v>1</v>
      </c>
      <c r="M2114" s="33" t="str">
        <f t="shared" ref="M2114" si="682">A2114&amp;$O$1</f>
        <v>45926Container q'ty</v>
      </c>
      <c r="N2114" s="33" t="str">
        <f t="shared" ref="N2114" si="683">A2114&amp;P2114</f>
        <v xml:space="preserve">45926Pallet </v>
      </c>
      <c r="O2114" s="39">
        <v>20</v>
      </c>
      <c r="P2114" s="33" t="s">
        <v>202</v>
      </c>
      <c r="Q2114" s="168" t="s">
        <v>5374</v>
      </c>
      <c r="R2114" s="169"/>
      <c r="S2114" s="39"/>
      <c r="T2114" s="119" t="s">
        <v>5378</v>
      </c>
      <c r="U2114" s="258"/>
      <c r="V2114" s="262"/>
      <c r="W2114" s="258">
        <f t="shared" ref="W2114" si="684">IFERROR(U2114/V2114,0)</f>
        <v>0</v>
      </c>
      <c r="X2114" s="45"/>
      <c r="Y2114" s="43"/>
      <c r="Z2114" s="43"/>
      <c r="AA2114" s="43"/>
      <c r="AB2114" s="43"/>
      <c r="AC2114" s="43"/>
    </row>
    <row r="2115" spans="1:29" ht="12.9" customHeight="1">
      <c r="A2115" s="272">
        <v>45926</v>
      </c>
      <c r="B2115" s="111" t="s">
        <v>32</v>
      </c>
      <c r="C2115" s="111" t="s">
        <v>5472</v>
      </c>
      <c r="D2115" s="111" t="s">
        <v>5377</v>
      </c>
      <c r="E2115" s="111"/>
      <c r="F2115" s="151"/>
      <c r="G2115" s="111"/>
      <c r="H2115" s="111">
        <v>2</v>
      </c>
      <c r="I2115" s="111">
        <v>2</v>
      </c>
      <c r="J2115" s="118"/>
      <c r="K2115" s="33"/>
      <c r="L2115" s="44">
        <f t="shared" ref="L2115" si="685">SUM(E2115:F2115)</f>
        <v>0</v>
      </c>
      <c r="M2115" s="33" t="str">
        <f t="shared" ref="M2115" si="686">A2115&amp;$O$1</f>
        <v>45926Container q'ty</v>
      </c>
      <c r="N2115" s="33" t="str">
        <f t="shared" ref="N2115" si="687">A2115&amp;P2115</f>
        <v xml:space="preserve">45926Pallet </v>
      </c>
      <c r="O2115" s="39"/>
      <c r="P2115" s="33" t="s">
        <v>202</v>
      </c>
      <c r="Q2115" s="168" t="s">
        <v>5375</v>
      </c>
      <c r="R2115" s="169"/>
      <c r="S2115" s="39"/>
      <c r="T2115" s="119" t="s">
        <v>5378</v>
      </c>
      <c r="U2115" s="258"/>
      <c r="V2115" s="262"/>
      <c r="W2115" s="258">
        <f t="shared" ref="W2115" si="688">IFERROR(U2115/V2115,0)</f>
        <v>0</v>
      </c>
      <c r="X2115" s="45"/>
      <c r="Y2115" s="43"/>
      <c r="Z2115" s="43"/>
      <c r="AA2115" s="43"/>
      <c r="AB2115" s="43"/>
      <c r="AC2115" s="43"/>
    </row>
    <row r="2116" spans="1:29" ht="12.9" customHeight="1">
      <c r="A2116" s="272">
        <v>45926</v>
      </c>
      <c r="B2116" s="111" t="s">
        <v>32</v>
      </c>
      <c r="C2116" s="111" t="s">
        <v>5472</v>
      </c>
      <c r="D2116" s="111" t="s">
        <v>5377</v>
      </c>
      <c r="E2116" s="111"/>
      <c r="F2116" s="151"/>
      <c r="G2116" s="111"/>
      <c r="H2116" s="111">
        <v>5</v>
      </c>
      <c r="I2116" s="111">
        <v>5</v>
      </c>
      <c r="J2116" s="118"/>
      <c r="K2116" s="33"/>
      <c r="L2116" s="44">
        <f t="shared" ref="L2116" si="689">SUM(E2116:F2116)</f>
        <v>0</v>
      </c>
      <c r="M2116" s="33" t="str">
        <f t="shared" ref="M2116" si="690">A2116&amp;$O$1</f>
        <v>45926Container q'ty</v>
      </c>
      <c r="N2116" s="33" t="str">
        <f t="shared" ref="N2116" si="691">A2116&amp;P2116</f>
        <v xml:space="preserve">45926Pallet </v>
      </c>
      <c r="O2116" s="39"/>
      <c r="P2116" s="33" t="s">
        <v>202</v>
      </c>
      <c r="Q2116" s="168" t="s">
        <v>5376</v>
      </c>
      <c r="R2116" s="169"/>
      <c r="S2116" s="39"/>
      <c r="T2116" s="119" t="s">
        <v>5378</v>
      </c>
      <c r="U2116" s="258"/>
      <c r="V2116" s="262"/>
      <c r="W2116" s="258">
        <f t="shared" ref="W2116" si="692">IFERROR(U2116/V2116,0)</f>
        <v>0</v>
      </c>
      <c r="X2116" s="45"/>
      <c r="Y2116" s="43"/>
      <c r="Z2116" s="43"/>
      <c r="AA2116" s="43"/>
      <c r="AB2116" s="43"/>
      <c r="AC2116" s="43"/>
    </row>
    <row r="2117" spans="1:29" ht="12.9" customHeight="1">
      <c r="A2117" s="272">
        <v>45926</v>
      </c>
      <c r="B2117" s="111" t="s">
        <v>151</v>
      </c>
      <c r="C2117" s="111" t="s">
        <v>5358</v>
      </c>
      <c r="D2117" s="111" t="s">
        <v>5373</v>
      </c>
      <c r="E2117" s="111"/>
      <c r="F2117" s="111">
        <v>1</v>
      </c>
      <c r="G2117" s="111"/>
      <c r="H2117" s="111">
        <v>22</v>
      </c>
      <c r="I2117" s="116">
        <v>1540</v>
      </c>
      <c r="J2117" s="118"/>
      <c r="K2117" s="33"/>
      <c r="L2117" s="44">
        <f>SUM(E2117:F2117)</f>
        <v>1</v>
      </c>
      <c r="M2117" s="33" t="str">
        <f>A2117&amp;$O$1</f>
        <v>45926Container q'ty</v>
      </c>
      <c r="N2117" s="33" t="str">
        <f>A2117&amp;P2117</f>
        <v>45926bulk</v>
      </c>
      <c r="O2117" s="39">
        <v>180</v>
      </c>
      <c r="P2117" s="235" t="s">
        <v>201</v>
      </c>
      <c r="Q2117" s="168" t="s">
        <v>5116</v>
      </c>
      <c r="R2117" s="169"/>
      <c r="S2117" s="39"/>
      <c r="T2117" s="119" t="s">
        <v>5115</v>
      </c>
      <c r="U2117" s="258"/>
      <c r="V2117" s="262"/>
      <c r="W2117" s="258">
        <f>IFERROR(U2117/V2117,0)</f>
        <v>0</v>
      </c>
      <c r="X2117" s="45"/>
      <c r="Y2117" s="43"/>
      <c r="Z2117" s="43"/>
      <c r="AA2117" s="43"/>
      <c r="AB2117" s="43"/>
      <c r="AC2117" s="43"/>
    </row>
    <row r="2118" spans="1:29" ht="12.9" customHeight="1">
      <c r="A2118" s="272">
        <v>45926</v>
      </c>
      <c r="B2118" s="111" t="s">
        <v>3493</v>
      </c>
      <c r="C2118" s="111" t="s">
        <v>5419</v>
      </c>
      <c r="D2118" s="111" t="s">
        <v>5420</v>
      </c>
      <c r="E2118" s="111">
        <v>1</v>
      </c>
      <c r="F2118" s="111"/>
      <c r="G2118" s="111"/>
      <c r="H2118" s="111">
        <v>40</v>
      </c>
      <c r="I2118" s="116"/>
      <c r="J2118" s="118">
        <v>86400</v>
      </c>
      <c r="K2118" s="33"/>
      <c r="L2118" s="44">
        <f>SUM(E2118:F2118)</f>
        <v>1</v>
      </c>
      <c r="M2118" s="33" t="str">
        <f>A2118&amp;$O$1</f>
        <v>45926Container q'ty</v>
      </c>
      <c r="N2118" s="33" t="str">
        <f>A2118&amp;P2118</f>
        <v xml:space="preserve">45926Pallet </v>
      </c>
      <c r="O2118" s="39">
        <v>40</v>
      </c>
      <c r="P2118" s="33" t="s">
        <v>202</v>
      </c>
      <c r="Q2118" s="168" t="s">
        <v>462</v>
      </c>
      <c r="R2118" s="169"/>
      <c r="S2118" s="39"/>
      <c r="T2118" s="119" t="s">
        <v>5418</v>
      </c>
      <c r="U2118" s="258"/>
      <c r="V2118" s="262"/>
      <c r="W2118" s="258">
        <f>IFERROR(U2118/V2118,0)</f>
        <v>0</v>
      </c>
      <c r="X2118" s="45" t="s">
        <v>5254</v>
      </c>
      <c r="Y2118" s="43"/>
      <c r="Z2118" s="43"/>
      <c r="AA2118" s="43"/>
      <c r="AB2118" s="43"/>
      <c r="AC2118" s="43"/>
    </row>
    <row r="2119" spans="1:29" ht="12.9" customHeight="1">
      <c r="A2119" s="272">
        <v>45926</v>
      </c>
      <c r="B2119" s="111" t="s">
        <v>244</v>
      </c>
      <c r="C2119" s="111" t="s">
        <v>5324</v>
      </c>
      <c r="D2119" s="111" t="s">
        <v>5331</v>
      </c>
      <c r="E2119" s="111"/>
      <c r="F2119" s="111">
        <v>1</v>
      </c>
      <c r="G2119" s="111"/>
      <c r="H2119" s="111">
        <v>19</v>
      </c>
      <c r="I2119" s="116">
        <v>1540</v>
      </c>
      <c r="J2119" s="118"/>
      <c r="K2119" s="33"/>
      <c r="L2119" s="44">
        <f t="shared" ref="L2119:L2131" si="693">SUM(E2119:F2119)</f>
        <v>1</v>
      </c>
      <c r="M2119" s="33" t="str">
        <f t="shared" ref="M2119:M2131" si="694">A2119&amp;$O$1</f>
        <v>45926Container q'ty</v>
      </c>
      <c r="N2119" s="33" t="str">
        <f t="shared" ref="N2119:N2131" si="695">A2119&amp;P2119</f>
        <v>45926bulk</v>
      </c>
      <c r="O2119" s="39">
        <v>20</v>
      </c>
      <c r="P2119" s="235" t="s">
        <v>201</v>
      </c>
      <c r="Q2119" s="168" t="s">
        <v>4725</v>
      </c>
      <c r="R2119" s="169"/>
      <c r="S2119" s="39"/>
      <c r="T2119" s="119" t="s">
        <v>4897</v>
      </c>
      <c r="U2119" s="258">
        <v>233618</v>
      </c>
      <c r="V2119" s="262">
        <v>15400</v>
      </c>
      <c r="W2119" s="258">
        <f t="shared" ref="W2119:W2131" si="696">IFERROR(U2119/V2119,0)</f>
        <v>15.17</v>
      </c>
      <c r="X2119" s="45" t="s">
        <v>5121</v>
      </c>
      <c r="Y2119" s="43"/>
      <c r="Z2119" s="43"/>
      <c r="AA2119" s="43"/>
      <c r="AB2119" s="43"/>
      <c r="AC2119" s="43"/>
    </row>
    <row r="2120" spans="1:29" ht="12.9" customHeight="1">
      <c r="A2120" s="272">
        <v>45926</v>
      </c>
      <c r="B2120" s="111" t="s">
        <v>244</v>
      </c>
      <c r="C2120" s="111" t="s">
        <v>5325</v>
      </c>
      <c r="D2120" s="111" t="s">
        <v>5332</v>
      </c>
      <c r="E2120" s="111"/>
      <c r="F2120" s="111">
        <v>1</v>
      </c>
      <c r="G2120" s="111"/>
      <c r="H2120" s="111">
        <v>19</v>
      </c>
      <c r="I2120" s="116">
        <v>1540</v>
      </c>
      <c r="J2120" s="118"/>
      <c r="K2120" s="33"/>
      <c r="L2120" s="44">
        <f t="shared" si="693"/>
        <v>1</v>
      </c>
      <c r="M2120" s="33" t="str">
        <f t="shared" si="694"/>
        <v>45926Container q'ty</v>
      </c>
      <c r="N2120" s="33" t="str">
        <f t="shared" si="695"/>
        <v>45926bulk</v>
      </c>
      <c r="O2120" s="39">
        <v>20</v>
      </c>
      <c r="P2120" s="235" t="s">
        <v>201</v>
      </c>
      <c r="Q2120" s="168" t="s">
        <v>4725</v>
      </c>
      <c r="R2120" s="169"/>
      <c r="S2120" s="39"/>
      <c r="T2120" s="119" t="s">
        <v>4897</v>
      </c>
      <c r="U2120" s="258"/>
      <c r="V2120" s="262"/>
      <c r="W2120" s="258">
        <f t="shared" si="696"/>
        <v>0</v>
      </c>
      <c r="X2120" s="45" t="s">
        <v>5194</v>
      </c>
      <c r="Y2120" s="43"/>
      <c r="Z2120" s="43"/>
      <c r="AA2120" s="43"/>
      <c r="AB2120" s="43"/>
      <c r="AC2120" s="43"/>
    </row>
    <row r="2121" spans="1:29" ht="12.9" customHeight="1">
      <c r="A2121" s="272">
        <v>45926</v>
      </c>
      <c r="B2121" s="111" t="s">
        <v>244</v>
      </c>
      <c r="C2121" s="111" t="s">
        <v>5326</v>
      </c>
      <c r="D2121" s="111" t="s">
        <v>5333</v>
      </c>
      <c r="E2121" s="111"/>
      <c r="F2121" s="111">
        <v>1</v>
      </c>
      <c r="G2121" s="111"/>
      <c r="H2121" s="111">
        <v>19</v>
      </c>
      <c r="I2121" s="116">
        <v>1540</v>
      </c>
      <c r="J2121" s="118"/>
      <c r="K2121" s="33"/>
      <c r="L2121" s="44">
        <f t="shared" si="693"/>
        <v>1</v>
      </c>
      <c r="M2121" s="33" t="str">
        <f t="shared" si="694"/>
        <v>45926Container q'ty</v>
      </c>
      <c r="N2121" s="33" t="str">
        <f t="shared" si="695"/>
        <v>45926bulk</v>
      </c>
      <c r="O2121" s="39">
        <v>20</v>
      </c>
      <c r="P2121" s="235" t="s">
        <v>201</v>
      </c>
      <c r="Q2121" s="168" t="s">
        <v>4725</v>
      </c>
      <c r="R2121" s="169"/>
      <c r="S2121" s="39"/>
      <c r="T2121" s="119" t="s">
        <v>4897</v>
      </c>
      <c r="U2121" s="258"/>
      <c r="V2121" s="262"/>
      <c r="W2121" s="258">
        <f t="shared" si="696"/>
        <v>0</v>
      </c>
      <c r="X2121" s="45" t="s">
        <v>5195</v>
      </c>
      <c r="Y2121" s="43"/>
      <c r="Z2121" s="43"/>
      <c r="AA2121" s="43"/>
      <c r="AB2121" s="43"/>
      <c r="AC2121" s="43"/>
    </row>
    <row r="2122" spans="1:29" ht="12.9" customHeight="1">
      <c r="A2122" s="272">
        <v>45926</v>
      </c>
      <c r="B2122" s="111" t="s">
        <v>244</v>
      </c>
      <c r="C2122" s="111" t="s">
        <v>5327</v>
      </c>
      <c r="D2122" s="111" t="s">
        <v>5334</v>
      </c>
      <c r="E2122" s="111"/>
      <c r="F2122" s="111">
        <v>1</v>
      </c>
      <c r="G2122" s="111"/>
      <c r="H2122" s="111">
        <v>19</v>
      </c>
      <c r="I2122" s="116">
        <v>1540</v>
      </c>
      <c r="J2122" s="118"/>
      <c r="K2122" s="33"/>
      <c r="L2122" s="44">
        <f t="shared" si="693"/>
        <v>1</v>
      </c>
      <c r="M2122" s="33" t="str">
        <f t="shared" si="694"/>
        <v>45926Container q'ty</v>
      </c>
      <c r="N2122" s="33" t="str">
        <f t="shared" si="695"/>
        <v>45926bulk</v>
      </c>
      <c r="O2122" s="39">
        <v>20</v>
      </c>
      <c r="P2122" s="235" t="s">
        <v>201</v>
      </c>
      <c r="Q2122" s="168" t="s">
        <v>4725</v>
      </c>
      <c r="R2122" s="169"/>
      <c r="S2122" s="39"/>
      <c r="T2122" s="119" t="s">
        <v>4897</v>
      </c>
      <c r="U2122" s="258"/>
      <c r="V2122" s="262"/>
      <c r="W2122" s="258">
        <f t="shared" si="696"/>
        <v>0</v>
      </c>
      <c r="X2122" s="45" t="s">
        <v>5196</v>
      </c>
      <c r="Y2122" s="43"/>
      <c r="Z2122" s="43"/>
      <c r="AA2122" s="43"/>
      <c r="AB2122" s="43"/>
      <c r="AC2122" s="43"/>
    </row>
    <row r="2123" spans="1:29" ht="12.9" customHeight="1">
      <c r="A2123" s="272">
        <v>45927</v>
      </c>
      <c r="B2123" s="111" t="s">
        <v>151</v>
      </c>
      <c r="C2123" s="111" t="s">
        <v>5322</v>
      </c>
      <c r="D2123" s="111" t="s">
        <v>5323</v>
      </c>
      <c r="E2123" s="111"/>
      <c r="F2123" s="111">
        <v>1</v>
      </c>
      <c r="G2123" s="111"/>
      <c r="H2123" s="111">
        <v>17</v>
      </c>
      <c r="I2123" s="116">
        <v>1175</v>
      </c>
      <c r="J2123" s="118"/>
      <c r="K2123" s="33"/>
      <c r="L2123" s="44">
        <v>1</v>
      </c>
      <c r="M2123" s="33" t="str">
        <f t="shared" ref="M2123:M2129" si="697">A2123&amp;$O$1</f>
        <v>45927Container q'ty</v>
      </c>
      <c r="N2123" s="33" t="str">
        <f t="shared" ref="N2123:N2129" si="698">A2123&amp;P2123</f>
        <v>45927bulk</v>
      </c>
      <c r="O2123" s="39">
        <v>160</v>
      </c>
      <c r="P2123" s="235" t="s">
        <v>201</v>
      </c>
      <c r="Q2123" s="168" t="s">
        <v>1917</v>
      </c>
      <c r="R2123" s="169"/>
      <c r="S2123" s="39"/>
      <c r="T2123" s="119" t="s">
        <v>5232</v>
      </c>
      <c r="U2123" s="258">
        <v>19975</v>
      </c>
      <c r="V2123" s="262">
        <v>1175</v>
      </c>
      <c r="W2123" s="258">
        <f t="shared" ref="W2123" si="699">IFERROR(U2123/V2123,0)</f>
        <v>17</v>
      </c>
      <c r="X2123" s="45" t="s">
        <v>5233</v>
      </c>
      <c r="Y2123" s="43" t="s">
        <v>1945</v>
      </c>
      <c r="Z2123" s="43"/>
      <c r="AA2123" s="43"/>
      <c r="AB2123" s="43"/>
      <c r="AC2123" s="43"/>
    </row>
    <row r="2124" spans="1:29" ht="12.9" customHeight="1">
      <c r="A2124" s="272">
        <v>45927</v>
      </c>
      <c r="B2124" s="111" t="s">
        <v>151</v>
      </c>
      <c r="C2124" s="111" t="s">
        <v>5355</v>
      </c>
      <c r="D2124" s="111" t="s">
        <v>5370</v>
      </c>
      <c r="E2124" s="111"/>
      <c r="F2124" s="111">
        <v>1</v>
      </c>
      <c r="G2124" s="111"/>
      <c r="H2124" s="111">
        <v>22</v>
      </c>
      <c r="I2124" s="116">
        <v>1540</v>
      </c>
      <c r="J2124" s="118"/>
      <c r="K2124" s="33"/>
      <c r="L2124" s="44">
        <f>SUM(E2124:F2124)</f>
        <v>1</v>
      </c>
      <c r="M2124" s="33" t="str">
        <f t="shared" si="697"/>
        <v>45927Container q'ty</v>
      </c>
      <c r="N2124" s="33" t="str">
        <f t="shared" si="698"/>
        <v>45927bulk</v>
      </c>
      <c r="O2124" s="39">
        <v>160</v>
      </c>
      <c r="P2124" s="235" t="s">
        <v>201</v>
      </c>
      <c r="Q2124" s="168" t="s">
        <v>5116</v>
      </c>
      <c r="R2124" s="169"/>
      <c r="S2124" s="39"/>
      <c r="T2124" s="119" t="s">
        <v>5115</v>
      </c>
      <c r="U2124" s="258"/>
      <c r="V2124" s="262"/>
      <c r="W2124" s="258">
        <f>IFERROR(U2124/V2124,0)</f>
        <v>0</v>
      </c>
      <c r="X2124" s="45"/>
      <c r="Y2124" s="43"/>
      <c r="Z2124" s="43"/>
      <c r="AA2124" s="43"/>
      <c r="AB2124" s="43"/>
      <c r="AC2124" s="43"/>
    </row>
    <row r="2125" spans="1:29" ht="12.9" customHeight="1">
      <c r="A2125" s="272">
        <v>45927</v>
      </c>
      <c r="B2125" s="111" t="s">
        <v>151</v>
      </c>
      <c r="C2125" s="111" t="s">
        <v>5357</v>
      </c>
      <c r="D2125" s="111" t="s">
        <v>5372</v>
      </c>
      <c r="E2125" s="111"/>
      <c r="F2125" s="111">
        <v>1</v>
      </c>
      <c r="G2125" s="111"/>
      <c r="H2125" s="111">
        <v>22</v>
      </c>
      <c r="I2125" s="116">
        <v>1540</v>
      </c>
      <c r="J2125" s="118"/>
      <c r="K2125" s="33"/>
      <c r="L2125" s="44">
        <f>SUM(E2125:F2125)</f>
        <v>1</v>
      </c>
      <c r="M2125" s="33" t="str">
        <f t="shared" si="697"/>
        <v>45927Container q'ty</v>
      </c>
      <c r="N2125" s="33" t="str">
        <f t="shared" si="698"/>
        <v>45927bulk</v>
      </c>
      <c r="O2125" s="39">
        <v>160</v>
      </c>
      <c r="P2125" s="235" t="s">
        <v>201</v>
      </c>
      <c r="Q2125" s="168" t="s">
        <v>5116</v>
      </c>
      <c r="R2125" s="169"/>
      <c r="S2125" s="39"/>
      <c r="T2125" s="119" t="s">
        <v>5115</v>
      </c>
      <c r="U2125" s="258"/>
      <c r="V2125" s="262"/>
      <c r="W2125" s="258">
        <f>IFERROR(U2125/V2125,0)</f>
        <v>0</v>
      </c>
      <c r="X2125" s="45"/>
      <c r="Y2125" s="43"/>
      <c r="Z2125" s="43"/>
      <c r="AA2125" s="43"/>
      <c r="AB2125" s="43"/>
      <c r="AC2125" s="43"/>
    </row>
    <row r="2126" spans="1:29" ht="12.9" customHeight="1">
      <c r="A2126" s="272">
        <v>45927</v>
      </c>
      <c r="B2126" s="111" t="s">
        <v>244</v>
      </c>
      <c r="C2126" s="111" t="s">
        <v>5328</v>
      </c>
      <c r="D2126" s="111" t="s">
        <v>5335</v>
      </c>
      <c r="E2126" s="111"/>
      <c r="F2126" s="111">
        <v>1</v>
      </c>
      <c r="G2126" s="111"/>
      <c r="H2126" s="111">
        <v>18</v>
      </c>
      <c r="I2126" s="116">
        <v>1540</v>
      </c>
      <c r="J2126" s="118"/>
      <c r="K2126" s="33"/>
      <c r="L2126" s="44">
        <f>SUM(E2126:F2126)</f>
        <v>1</v>
      </c>
      <c r="M2126" s="33" t="str">
        <f t="shared" si="697"/>
        <v>45927Container q'ty</v>
      </c>
      <c r="N2126" s="33" t="str">
        <f t="shared" si="698"/>
        <v>45927bulk</v>
      </c>
      <c r="O2126" s="39">
        <v>20</v>
      </c>
      <c r="P2126" s="235" t="s">
        <v>201</v>
      </c>
      <c r="Q2126" s="168" t="s">
        <v>4725</v>
      </c>
      <c r="R2126" s="169"/>
      <c r="S2126" s="39"/>
      <c r="T2126" s="119" t="s">
        <v>4897</v>
      </c>
      <c r="U2126" s="258"/>
      <c r="V2126" s="262"/>
      <c r="W2126" s="258">
        <f>IFERROR(U2126/V2126,0)</f>
        <v>0</v>
      </c>
      <c r="X2126" s="45"/>
      <c r="Y2126" s="43"/>
      <c r="Z2126" s="43"/>
      <c r="AA2126" s="43"/>
      <c r="AB2126" s="43"/>
      <c r="AC2126" s="43"/>
    </row>
    <row r="2127" spans="1:29" ht="12.9" customHeight="1">
      <c r="A2127" s="272">
        <v>45927</v>
      </c>
      <c r="B2127" s="111" t="s">
        <v>244</v>
      </c>
      <c r="C2127" s="111" t="s">
        <v>5329</v>
      </c>
      <c r="D2127" s="111" t="s">
        <v>5336</v>
      </c>
      <c r="E2127" s="111"/>
      <c r="F2127" s="111">
        <v>1</v>
      </c>
      <c r="G2127" s="111"/>
      <c r="H2127" s="111">
        <v>18</v>
      </c>
      <c r="I2127" s="116">
        <v>1540</v>
      </c>
      <c r="J2127" s="118"/>
      <c r="K2127" s="33"/>
      <c r="L2127" s="44">
        <f t="shared" si="693"/>
        <v>1</v>
      </c>
      <c r="M2127" s="33" t="str">
        <f t="shared" si="697"/>
        <v>45927Container q'ty</v>
      </c>
      <c r="N2127" s="33" t="str">
        <f t="shared" si="698"/>
        <v>45927bulk</v>
      </c>
      <c r="O2127" s="39">
        <v>20</v>
      </c>
      <c r="P2127" s="235" t="s">
        <v>201</v>
      </c>
      <c r="Q2127" s="168" t="s">
        <v>4725</v>
      </c>
      <c r="R2127" s="169"/>
      <c r="S2127" s="39"/>
      <c r="T2127" s="119" t="s">
        <v>4897</v>
      </c>
      <c r="U2127" s="258"/>
      <c r="V2127" s="262"/>
      <c r="W2127" s="258">
        <f t="shared" si="696"/>
        <v>0</v>
      </c>
      <c r="X2127" s="45"/>
      <c r="Y2127" s="43"/>
      <c r="Z2127" s="43"/>
      <c r="AA2127" s="43"/>
      <c r="AB2127" s="43"/>
      <c r="AC2127" s="43"/>
    </row>
    <row r="2128" spans="1:29" ht="12.9" customHeight="1">
      <c r="A2128" s="272">
        <v>45927</v>
      </c>
      <c r="B2128" s="111" t="s">
        <v>244</v>
      </c>
      <c r="C2128" s="111" t="s">
        <v>5330</v>
      </c>
      <c r="D2128" s="111" t="s">
        <v>5337</v>
      </c>
      <c r="E2128" s="111"/>
      <c r="F2128" s="111">
        <v>1</v>
      </c>
      <c r="G2128" s="111"/>
      <c r="H2128" s="111">
        <v>18</v>
      </c>
      <c r="I2128" s="116">
        <v>1540</v>
      </c>
      <c r="J2128" s="118"/>
      <c r="K2128" s="33"/>
      <c r="L2128" s="44">
        <f t="shared" si="693"/>
        <v>1</v>
      </c>
      <c r="M2128" s="33" t="str">
        <f t="shared" si="697"/>
        <v>45927Container q'ty</v>
      </c>
      <c r="N2128" s="33" t="str">
        <f t="shared" si="698"/>
        <v>45927bulk</v>
      </c>
      <c r="O2128" s="39">
        <v>20</v>
      </c>
      <c r="P2128" s="235" t="s">
        <v>201</v>
      </c>
      <c r="Q2128" s="168" t="s">
        <v>4725</v>
      </c>
      <c r="R2128" s="169"/>
      <c r="S2128" s="39"/>
      <c r="T2128" s="119" t="s">
        <v>4897</v>
      </c>
      <c r="U2128" s="258"/>
      <c r="V2128" s="262"/>
      <c r="W2128" s="258">
        <f t="shared" si="696"/>
        <v>0</v>
      </c>
      <c r="X2128" s="45"/>
      <c r="Y2128" s="43"/>
      <c r="Z2128" s="43"/>
      <c r="AA2128" s="43"/>
      <c r="AB2128" s="43"/>
      <c r="AC2128" s="43"/>
    </row>
    <row r="2129" spans="1:29" ht="12.9" customHeight="1">
      <c r="A2129" s="272">
        <v>45927</v>
      </c>
      <c r="B2129" s="111" t="s">
        <v>244</v>
      </c>
      <c r="C2129" s="111" t="s">
        <v>5495</v>
      </c>
      <c r="D2129" s="111" t="s">
        <v>5338</v>
      </c>
      <c r="E2129" s="111"/>
      <c r="F2129" s="111">
        <v>1</v>
      </c>
      <c r="G2129" s="111"/>
      <c r="H2129" s="111">
        <v>18</v>
      </c>
      <c r="I2129" s="116">
        <v>1540</v>
      </c>
      <c r="J2129" s="118"/>
      <c r="K2129" s="33"/>
      <c r="L2129" s="44">
        <f t="shared" si="693"/>
        <v>1</v>
      </c>
      <c r="M2129" s="33" t="str">
        <f t="shared" si="697"/>
        <v>45927Container q'ty</v>
      </c>
      <c r="N2129" s="33" t="str">
        <f t="shared" si="698"/>
        <v>45927bulk</v>
      </c>
      <c r="O2129" s="39">
        <v>20</v>
      </c>
      <c r="P2129" s="235" t="s">
        <v>201</v>
      </c>
      <c r="Q2129" s="168" t="s">
        <v>4725</v>
      </c>
      <c r="R2129" s="169"/>
      <c r="S2129" s="39"/>
      <c r="T2129" s="119" t="s">
        <v>4897</v>
      </c>
      <c r="U2129" s="258"/>
      <c r="V2129" s="262"/>
      <c r="W2129" s="258">
        <f t="shared" si="696"/>
        <v>0</v>
      </c>
      <c r="X2129" s="45"/>
      <c r="Y2129" s="43"/>
      <c r="Z2129" s="43"/>
      <c r="AA2129" s="43"/>
      <c r="AB2129" s="43"/>
      <c r="AC2129" s="43"/>
    </row>
    <row r="2130" spans="1:29" ht="12.9" customHeight="1">
      <c r="A2130" s="272">
        <v>45929</v>
      </c>
      <c r="B2130" s="111" t="s">
        <v>244</v>
      </c>
      <c r="C2130" s="111" t="s">
        <v>5490</v>
      </c>
      <c r="D2130" s="111" t="s">
        <v>5339</v>
      </c>
      <c r="E2130" s="111"/>
      <c r="F2130" s="111">
        <v>1</v>
      </c>
      <c r="G2130" s="111"/>
      <c r="H2130" s="111">
        <v>18</v>
      </c>
      <c r="I2130" s="116">
        <v>1540</v>
      </c>
      <c r="J2130" s="118"/>
      <c r="K2130" s="33"/>
      <c r="L2130" s="44">
        <f>SUM(E2130:F2130)</f>
        <v>1</v>
      </c>
      <c r="M2130" s="33" t="str">
        <f>A2130&amp;$O$1</f>
        <v>45929Container q'ty</v>
      </c>
      <c r="N2130" s="33" t="str">
        <f>A2130&amp;P2130</f>
        <v>45929bulk</v>
      </c>
      <c r="O2130" s="39">
        <v>20</v>
      </c>
      <c r="P2130" s="235" t="s">
        <v>201</v>
      </c>
      <c r="Q2130" s="168" t="s">
        <v>4725</v>
      </c>
      <c r="R2130" s="169"/>
      <c r="S2130" s="39"/>
      <c r="T2130" s="119" t="s">
        <v>4897</v>
      </c>
      <c r="U2130" s="258"/>
      <c r="V2130" s="262"/>
      <c r="W2130" s="258">
        <f>IFERROR(U2130/V2130,0)</f>
        <v>0</v>
      </c>
      <c r="X2130" s="45"/>
      <c r="Y2130" s="43"/>
      <c r="Z2130" s="43"/>
      <c r="AA2130" s="43"/>
      <c r="AB2130" s="43"/>
      <c r="AC2130" s="43"/>
    </row>
    <row r="2131" spans="1:29" ht="12.9" customHeight="1">
      <c r="A2131" s="272">
        <v>45929</v>
      </c>
      <c r="B2131" s="111" t="s">
        <v>244</v>
      </c>
      <c r="C2131" s="111" t="s">
        <v>5491</v>
      </c>
      <c r="D2131" s="111" t="s">
        <v>5340</v>
      </c>
      <c r="E2131" s="111"/>
      <c r="F2131" s="111">
        <v>1</v>
      </c>
      <c r="G2131" s="111"/>
      <c r="H2131" s="111">
        <v>18</v>
      </c>
      <c r="I2131" s="116">
        <v>1540</v>
      </c>
      <c r="J2131" s="118"/>
      <c r="K2131" s="33"/>
      <c r="L2131" s="44">
        <f t="shared" si="693"/>
        <v>1</v>
      </c>
      <c r="M2131" s="33" t="str">
        <f t="shared" si="694"/>
        <v>45929Container q'ty</v>
      </c>
      <c r="N2131" s="33" t="str">
        <f t="shared" si="695"/>
        <v>45929bulk</v>
      </c>
      <c r="O2131" s="39">
        <v>20</v>
      </c>
      <c r="P2131" s="235" t="s">
        <v>201</v>
      </c>
      <c r="Q2131" s="168" t="s">
        <v>4725</v>
      </c>
      <c r="R2131" s="169"/>
      <c r="S2131" s="39"/>
      <c r="T2131" s="119" t="s">
        <v>4897</v>
      </c>
      <c r="U2131" s="258"/>
      <c r="V2131" s="262"/>
      <c r="W2131" s="258">
        <f t="shared" si="696"/>
        <v>0</v>
      </c>
      <c r="X2131" s="45"/>
      <c r="Y2131" s="43"/>
      <c r="Z2131" s="43"/>
      <c r="AA2131" s="43"/>
      <c r="AB2131" s="43"/>
      <c r="AC2131" s="43"/>
    </row>
    <row r="2132" spans="1:29" ht="12.9" customHeight="1">
      <c r="A2132" s="272">
        <v>45929</v>
      </c>
      <c r="B2132" s="111" t="s">
        <v>4058</v>
      </c>
      <c r="C2132" s="111" t="s">
        <v>5396</v>
      </c>
      <c r="D2132" s="111" t="s">
        <v>5484</v>
      </c>
      <c r="E2132" s="111"/>
      <c r="F2132" s="111">
        <v>1</v>
      </c>
      <c r="G2132" s="111"/>
      <c r="H2132" s="111">
        <v>21</v>
      </c>
      <c r="I2132" s="116">
        <v>1540</v>
      </c>
      <c r="J2132" s="118"/>
      <c r="K2132" s="33"/>
      <c r="L2132" s="44">
        <f>SUM(E2132:F2132)</f>
        <v>1</v>
      </c>
      <c r="M2132" s="33" t="str">
        <f>A2132&amp;$O$1</f>
        <v>45929Container q'ty</v>
      </c>
      <c r="N2132" s="33" t="str">
        <f>A2132&amp;P2132</f>
        <v>45929bulk</v>
      </c>
      <c r="O2132" s="39"/>
      <c r="P2132" s="235" t="s">
        <v>201</v>
      </c>
      <c r="Q2132" s="168" t="s">
        <v>5395</v>
      </c>
      <c r="R2132" s="169"/>
      <c r="S2132" s="39"/>
      <c r="T2132" s="119" t="s">
        <v>5394</v>
      </c>
      <c r="U2132" s="258">
        <v>69946.8</v>
      </c>
      <c r="V2132" s="262">
        <v>4620</v>
      </c>
      <c r="W2132" s="258">
        <f t="shared" ref="W2132:W2137" si="700">IFERROR(U2132/V2132,0)</f>
        <v>15.14</v>
      </c>
      <c r="X2132" s="45" t="s">
        <v>5470</v>
      </c>
      <c r="Y2132" s="43"/>
      <c r="Z2132" s="43"/>
      <c r="AA2132" s="43"/>
      <c r="AB2132" s="43"/>
      <c r="AC2132" s="43"/>
    </row>
    <row r="2133" spans="1:29" ht="12.9" customHeight="1">
      <c r="A2133" s="272">
        <v>45929</v>
      </c>
      <c r="B2133" s="111" t="s">
        <v>4058</v>
      </c>
      <c r="C2133" s="111" t="s">
        <v>5397</v>
      </c>
      <c r="D2133" s="111" t="s">
        <v>5485</v>
      </c>
      <c r="E2133" s="111"/>
      <c r="F2133" s="111">
        <v>1</v>
      </c>
      <c r="G2133" s="111"/>
      <c r="H2133" s="111">
        <v>21</v>
      </c>
      <c r="I2133" s="116">
        <v>1540</v>
      </c>
      <c r="J2133" s="118"/>
      <c r="K2133" s="33"/>
      <c r="L2133" s="44">
        <f t="shared" ref="L2133:L2137" si="701">SUM(E2133:F2133)</f>
        <v>1</v>
      </c>
      <c r="M2133" s="33" t="str">
        <f t="shared" ref="M2133:M2137" si="702">A2133&amp;$O$1</f>
        <v>45929Container q'ty</v>
      </c>
      <c r="N2133" s="33" t="str">
        <f t="shared" ref="N2133:N2137" si="703">A2133&amp;P2133</f>
        <v>45929bulk</v>
      </c>
      <c r="O2133" s="39"/>
      <c r="P2133" s="235" t="s">
        <v>201</v>
      </c>
      <c r="Q2133" s="168" t="s">
        <v>5395</v>
      </c>
      <c r="R2133" s="169"/>
      <c r="S2133" s="39"/>
      <c r="T2133" s="119" t="s">
        <v>5394</v>
      </c>
      <c r="U2133" s="258"/>
      <c r="V2133" s="262"/>
      <c r="W2133" s="258">
        <f t="shared" si="700"/>
        <v>0</v>
      </c>
      <c r="X2133" s="45"/>
      <c r="Y2133" s="43"/>
      <c r="Z2133" s="43"/>
      <c r="AA2133" s="43"/>
      <c r="AB2133" s="43"/>
      <c r="AC2133" s="43"/>
    </row>
    <row r="2134" spans="1:29" ht="12.9" customHeight="1">
      <c r="A2134" s="272">
        <v>45930</v>
      </c>
      <c r="B2134" s="111" t="s">
        <v>4058</v>
      </c>
      <c r="C2134" s="111" t="s">
        <v>5398</v>
      </c>
      <c r="D2134" s="111" t="s">
        <v>5486</v>
      </c>
      <c r="E2134" s="111"/>
      <c r="F2134" s="111">
        <v>1</v>
      </c>
      <c r="G2134" s="111"/>
      <c r="H2134" s="111">
        <v>21</v>
      </c>
      <c r="I2134" s="116">
        <v>1540</v>
      </c>
      <c r="J2134" s="118"/>
      <c r="K2134" s="33"/>
      <c r="L2134" s="44">
        <f>SUM(E2134:F2134)</f>
        <v>1</v>
      </c>
      <c r="M2134" s="33" t="str">
        <f>A2134&amp;$O$1</f>
        <v>45930Container q'ty</v>
      </c>
      <c r="N2134" s="33" t="str">
        <f>A2134&amp;P2134</f>
        <v>45930bulk</v>
      </c>
      <c r="O2134" s="39">
        <v>160</v>
      </c>
      <c r="P2134" s="235" t="s">
        <v>201</v>
      </c>
      <c r="Q2134" s="168" t="s">
        <v>5395</v>
      </c>
      <c r="R2134" s="169"/>
      <c r="S2134" s="39"/>
      <c r="T2134" s="119" t="s">
        <v>5394</v>
      </c>
      <c r="U2134" s="258"/>
      <c r="V2134" s="262"/>
      <c r="W2134" s="258">
        <f>IFERROR(U2134/V2134,0)</f>
        <v>0</v>
      </c>
      <c r="X2134" s="45"/>
      <c r="Y2134" s="43"/>
      <c r="Z2134" s="43"/>
      <c r="AA2134" s="43"/>
      <c r="AB2134" s="43"/>
      <c r="AC2134" s="43"/>
    </row>
    <row r="2135" spans="1:29" ht="12.9" customHeight="1">
      <c r="A2135" s="272">
        <v>45930</v>
      </c>
      <c r="B2135" s="111" t="s">
        <v>4058</v>
      </c>
      <c r="C2135" s="111" t="s">
        <v>5399</v>
      </c>
      <c r="D2135" s="111" t="s">
        <v>5487</v>
      </c>
      <c r="E2135" s="111"/>
      <c r="F2135" s="111">
        <v>1</v>
      </c>
      <c r="G2135" s="111"/>
      <c r="H2135" s="111">
        <v>21</v>
      </c>
      <c r="I2135" s="116">
        <v>1540</v>
      </c>
      <c r="J2135" s="118"/>
      <c r="K2135" s="33"/>
      <c r="L2135" s="44">
        <f t="shared" si="701"/>
        <v>1</v>
      </c>
      <c r="M2135" s="33" t="str">
        <f t="shared" si="702"/>
        <v>45930Container q'ty</v>
      </c>
      <c r="N2135" s="33" t="str">
        <f t="shared" si="703"/>
        <v>45930bulk</v>
      </c>
      <c r="O2135" s="39">
        <v>160</v>
      </c>
      <c r="P2135" s="235" t="s">
        <v>201</v>
      </c>
      <c r="Q2135" s="168" t="s">
        <v>5402</v>
      </c>
      <c r="R2135" s="169"/>
      <c r="S2135" s="39"/>
      <c r="T2135" s="119" t="s">
        <v>5394</v>
      </c>
      <c r="U2135" s="258">
        <v>69946.8</v>
      </c>
      <c r="V2135" s="262">
        <v>4620</v>
      </c>
      <c r="W2135" s="258">
        <f t="shared" si="700"/>
        <v>15.14</v>
      </c>
      <c r="X2135" s="45" t="s">
        <v>5475</v>
      </c>
      <c r="Y2135" s="43"/>
      <c r="Z2135" s="43"/>
      <c r="AA2135" s="43"/>
      <c r="AB2135" s="43"/>
      <c r="AC2135" s="43"/>
    </row>
    <row r="2136" spans="1:29" ht="12.9" customHeight="1">
      <c r="A2136" s="272">
        <v>45930</v>
      </c>
      <c r="B2136" s="111" t="s">
        <v>4058</v>
      </c>
      <c r="C2136" s="111" t="s">
        <v>5400</v>
      </c>
      <c r="D2136" s="111" t="s">
        <v>5488</v>
      </c>
      <c r="E2136" s="111"/>
      <c r="F2136" s="111">
        <v>1</v>
      </c>
      <c r="G2136" s="111"/>
      <c r="H2136" s="111">
        <v>21</v>
      </c>
      <c r="I2136" s="116">
        <v>1540</v>
      </c>
      <c r="J2136" s="118"/>
      <c r="K2136" s="33"/>
      <c r="L2136" s="44">
        <f t="shared" si="701"/>
        <v>1</v>
      </c>
      <c r="M2136" s="33" t="str">
        <f t="shared" si="702"/>
        <v>45930Container q'ty</v>
      </c>
      <c r="N2136" s="33" t="str">
        <f t="shared" si="703"/>
        <v>45930bulk</v>
      </c>
      <c r="O2136" s="39">
        <v>160</v>
      </c>
      <c r="P2136" s="235" t="s">
        <v>201</v>
      </c>
      <c r="Q2136" s="168" t="s">
        <v>5402</v>
      </c>
      <c r="R2136" s="169"/>
      <c r="S2136" s="39"/>
      <c r="T2136" s="119" t="s">
        <v>5394</v>
      </c>
      <c r="U2136" s="258"/>
      <c r="V2136" s="262"/>
      <c r="W2136" s="258">
        <f t="shared" si="700"/>
        <v>0</v>
      </c>
      <c r="X2136" s="45"/>
      <c r="Y2136" s="43"/>
      <c r="Z2136" s="43"/>
      <c r="AA2136" s="43"/>
      <c r="AB2136" s="43"/>
      <c r="AC2136" s="43"/>
    </row>
    <row r="2137" spans="1:29" ht="12.9" customHeight="1">
      <c r="A2137" s="272">
        <v>45930</v>
      </c>
      <c r="B2137" s="111" t="s">
        <v>4058</v>
      </c>
      <c r="C2137" s="111" t="s">
        <v>5401</v>
      </c>
      <c r="D2137" s="301" t="s">
        <v>5489</v>
      </c>
      <c r="E2137" s="111"/>
      <c r="F2137" s="111">
        <v>1</v>
      </c>
      <c r="G2137" s="111"/>
      <c r="H2137" s="111">
        <v>21</v>
      </c>
      <c r="I2137" s="116">
        <v>1540</v>
      </c>
      <c r="J2137" s="118"/>
      <c r="K2137" s="33"/>
      <c r="L2137" s="44">
        <f t="shared" si="701"/>
        <v>1</v>
      </c>
      <c r="M2137" s="33" t="str">
        <f t="shared" si="702"/>
        <v>45930Container q'ty</v>
      </c>
      <c r="N2137" s="33" t="str">
        <f t="shared" si="703"/>
        <v>45930bulk</v>
      </c>
      <c r="O2137" s="39">
        <v>160</v>
      </c>
      <c r="P2137" s="235" t="s">
        <v>201</v>
      </c>
      <c r="Q2137" s="168" t="s">
        <v>5402</v>
      </c>
      <c r="R2137" s="169"/>
      <c r="S2137" s="39"/>
      <c r="T2137" s="119" t="s">
        <v>5394</v>
      </c>
      <c r="U2137" s="258"/>
      <c r="V2137" s="262"/>
      <c r="W2137" s="258">
        <f t="shared" si="700"/>
        <v>0</v>
      </c>
      <c r="X2137" s="45"/>
      <c r="Y2137" s="43"/>
      <c r="Z2137" s="43"/>
      <c r="AA2137" s="43"/>
      <c r="AB2137" s="43"/>
      <c r="AC2137" s="43"/>
    </row>
    <row r="2138" spans="1:29" ht="12.9" customHeight="1">
      <c r="A2138" s="272">
        <v>45930</v>
      </c>
      <c r="B2138" s="111" t="s">
        <v>3497</v>
      </c>
      <c r="C2138" s="111" t="s">
        <v>5461</v>
      </c>
      <c r="D2138" s="111" t="s">
        <v>5463</v>
      </c>
      <c r="E2138" s="111"/>
      <c r="F2138" s="111">
        <v>1</v>
      </c>
      <c r="G2138" s="111"/>
      <c r="H2138" s="111">
        <v>18</v>
      </c>
      <c r="I2138" s="111">
        <v>18</v>
      </c>
      <c r="J2138" s="118"/>
      <c r="K2138" s="33"/>
      <c r="L2138" s="44">
        <f t="shared" ref="L2138:L2141" si="704">SUM(E2138:F2138)</f>
        <v>1</v>
      </c>
      <c r="M2138" s="33" t="str">
        <f t="shared" ref="M2138:M2141" si="705">A2138&amp;$O$1</f>
        <v>45930Container q'ty</v>
      </c>
      <c r="N2138" s="33" t="str">
        <f t="shared" ref="N2138:N2141" si="706">A2138&amp;P2138</f>
        <v xml:space="preserve">45930Pallet </v>
      </c>
      <c r="O2138" s="39">
        <v>20</v>
      </c>
      <c r="P2138" s="33" t="s">
        <v>202</v>
      </c>
      <c r="Q2138" s="168" t="s">
        <v>831</v>
      </c>
      <c r="R2138" s="169"/>
      <c r="S2138" s="39"/>
      <c r="T2138" s="119" t="s">
        <v>5460</v>
      </c>
      <c r="U2138" s="258"/>
      <c r="V2138" s="262"/>
      <c r="W2138" s="258">
        <f t="shared" ref="W2138:W2141" si="707">IFERROR(U2138/V2138,0)</f>
        <v>0</v>
      </c>
      <c r="X2138" s="45" t="s">
        <v>5255</v>
      </c>
      <c r="Y2138" s="43"/>
      <c r="Z2138" s="43"/>
      <c r="AA2138" s="43"/>
      <c r="AB2138" s="43"/>
      <c r="AC2138" s="43"/>
    </row>
    <row r="2139" spans="1:29" ht="12.9" customHeight="1">
      <c r="A2139" s="272">
        <v>45930</v>
      </c>
      <c r="B2139" s="111" t="s">
        <v>3497</v>
      </c>
      <c r="C2139" s="111" t="s">
        <v>5461</v>
      </c>
      <c r="D2139" s="111" t="s">
        <v>5463</v>
      </c>
      <c r="E2139" s="111"/>
      <c r="F2139" s="151"/>
      <c r="G2139" s="111"/>
      <c r="H2139" s="111">
        <v>0</v>
      </c>
      <c r="I2139" s="111">
        <v>4</v>
      </c>
      <c r="J2139" s="118"/>
      <c r="K2139" s="33"/>
      <c r="L2139" s="44">
        <f t="shared" si="704"/>
        <v>0</v>
      </c>
      <c r="M2139" s="33" t="str">
        <f t="shared" si="705"/>
        <v>45930Container q'ty</v>
      </c>
      <c r="N2139" s="33" t="str">
        <f t="shared" si="706"/>
        <v xml:space="preserve">45930Pallet </v>
      </c>
      <c r="O2139" s="39"/>
      <c r="P2139" s="33" t="s">
        <v>202</v>
      </c>
      <c r="Q2139" s="168" t="s">
        <v>1264</v>
      </c>
      <c r="R2139" s="169"/>
      <c r="S2139" s="39"/>
      <c r="T2139" s="119" t="s">
        <v>5460</v>
      </c>
      <c r="U2139" s="258"/>
      <c r="V2139" s="262"/>
      <c r="W2139" s="258">
        <f t="shared" si="707"/>
        <v>0</v>
      </c>
      <c r="X2139" s="45" t="s">
        <v>5465</v>
      </c>
      <c r="Y2139" s="43"/>
      <c r="Z2139" s="43"/>
      <c r="AA2139" s="43"/>
      <c r="AB2139" s="43"/>
      <c r="AC2139" s="43"/>
    </row>
    <row r="2140" spans="1:29" ht="12.9" customHeight="1">
      <c r="A2140" s="272">
        <v>45930</v>
      </c>
      <c r="B2140" s="111" t="s">
        <v>3497</v>
      </c>
      <c r="C2140" s="111" t="s">
        <v>5462</v>
      </c>
      <c r="D2140" s="111" t="s">
        <v>5464</v>
      </c>
      <c r="E2140" s="111"/>
      <c r="F2140" s="111">
        <v>1</v>
      </c>
      <c r="G2140" s="111"/>
      <c r="H2140" s="111">
        <v>18</v>
      </c>
      <c r="I2140" s="111">
        <v>18</v>
      </c>
      <c r="J2140" s="118"/>
      <c r="K2140" s="33"/>
      <c r="L2140" s="44">
        <f t="shared" si="704"/>
        <v>1</v>
      </c>
      <c r="M2140" s="33" t="str">
        <f t="shared" si="705"/>
        <v>45930Container q'ty</v>
      </c>
      <c r="N2140" s="33" t="str">
        <f t="shared" si="706"/>
        <v xml:space="preserve">45930Pallet </v>
      </c>
      <c r="O2140" s="39">
        <v>20</v>
      </c>
      <c r="P2140" s="33" t="s">
        <v>202</v>
      </c>
      <c r="Q2140" s="168" t="s">
        <v>1113</v>
      </c>
      <c r="R2140" s="169"/>
      <c r="S2140" s="39"/>
      <c r="T2140" s="119" t="s">
        <v>5460</v>
      </c>
      <c r="U2140" s="258"/>
      <c r="V2140" s="262"/>
      <c r="W2140" s="258">
        <f t="shared" si="707"/>
        <v>0</v>
      </c>
      <c r="X2140" s="45"/>
      <c r="Y2140" s="43"/>
      <c r="Z2140" s="43"/>
      <c r="AA2140" s="43"/>
      <c r="AB2140" s="43"/>
      <c r="AC2140" s="43"/>
    </row>
    <row r="2141" spans="1:29" ht="12.9" customHeight="1">
      <c r="A2141" s="272">
        <v>45930</v>
      </c>
      <c r="B2141" s="111" t="s">
        <v>3497</v>
      </c>
      <c r="C2141" s="111" t="s">
        <v>5462</v>
      </c>
      <c r="D2141" s="111" t="s">
        <v>5464</v>
      </c>
      <c r="E2141" s="111"/>
      <c r="F2141" s="151"/>
      <c r="G2141" s="111"/>
      <c r="H2141" s="111">
        <v>0</v>
      </c>
      <c r="I2141" s="111">
        <v>4</v>
      </c>
      <c r="J2141" s="118"/>
      <c r="K2141" s="33"/>
      <c r="L2141" s="44">
        <f t="shared" si="704"/>
        <v>0</v>
      </c>
      <c r="M2141" s="33" t="str">
        <f t="shared" si="705"/>
        <v>45930Container q'ty</v>
      </c>
      <c r="N2141" s="33" t="str">
        <f t="shared" si="706"/>
        <v xml:space="preserve">45930Pallet </v>
      </c>
      <c r="O2141" s="39"/>
      <c r="P2141" s="33" t="s">
        <v>202</v>
      </c>
      <c r="Q2141" s="168" t="s">
        <v>1204</v>
      </c>
      <c r="R2141" s="169"/>
      <c r="S2141" s="39"/>
      <c r="T2141" s="119" t="s">
        <v>5460</v>
      </c>
      <c r="U2141" s="258"/>
      <c r="V2141" s="262"/>
      <c r="W2141" s="258">
        <f t="shared" si="707"/>
        <v>0</v>
      </c>
      <c r="X2141" s="45"/>
      <c r="Y2141" s="43"/>
      <c r="Z2141" s="43"/>
      <c r="AA2141" s="43"/>
      <c r="AB2141" s="43"/>
      <c r="AC2141" s="43"/>
    </row>
    <row r="2142" spans="1:29" ht="12.9" customHeight="1">
      <c r="A2142" s="272">
        <v>45930</v>
      </c>
      <c r="B2142" s="111" t="s">
        <v>151</v>
      </c>
      <c r="C2142" s="111" t="s">
        <v>5500</v>
      </c>
      <c r="D2142" s="190" t="s">
        <v>5501</v>
      </c>
      <c r="E2142" s="111"/>
      <c r="F2142" s="111">
        <v>1</v>
      </c>
      <c r="G2142" s="111"/>
      <c r="H2142" s="111">
        <v>16</v>
      </c>
      <c r="I2142" s="116">
        <v>866</v>
      </c>
      <c r="J2142" s="118"/>
      <c r="K2142" s="33"/>
      <c r="L2142" s="44">
        <f>SUM(E2142:F2142)</f>
        <v>1</v>
      </c>
      <c r="M2142" s="33" t="str">
        <f>A2142&amp;$O$1</f>
        <v>45930Container q'ty</v>
      </c>
      <c r="N2142" s="33" t="str">
        <f>A2142&amp;P2142</f>
        <v xml:space="preserve">45930Pallet </v>
      </c>
      <c r="O2142" s="39">
        <v>20</v>
      </c>
      <c r="P2142" s="33" t="s">
        <v>202</v>
      </c>
      <c r="Q2142" s="168" t="s">
        <v>1088</v>
      </c>
      <c r="R2142" s="169"/>
      <c r="S2142" s="39"/>
      <c r="T2142" s="119" t="s">
        <v>5473</v>
      </c>
      <c r="U2142" s="258"/>
      <c r="V2142" s="262"/>
      <c r="W2142" s="258">
        <f>IFERROR(U2142/V2142,0)</f>
        <v>0</v>
      </c>
      <c r="X2142" s="45" t="s">
        <v>5474</v>
      </c>
      <c r="Y2142" s="43"/>
      <c r="Z2142" s="43"/>
      <c r="AA2142" s="43"/>
      <c r="AB2142" s="43"/>
      <c r="AC2142" s="43"/>
    </row>
    <row r="2143" spans="1:29" ht="12.9" customHeight="1">
      <c r="A2143" s="272">
        <v>45930</v>
      </c>
      <c r="B2143" s="111" t="s">
        <v>383</v>
      </c>
      <c r="C2143" s="111" t="s">
        <v>5497</v>
      </c>
      <c r="D2143" s="190" t="s">
        <v>5498</v>
      </c>
      <c r="E2143" s="111"/>
      <c r="F2143" s="111">
        <v>1</v>
      </c>
      <c r="G2143" s="111"/>
      <c r="H2143" s="111">
        <v>18</v>
      </c>
      <c r="I2143" s="117">
        <v>2050</v>
      </c>
      <c r="J2143" s="118"/>
      <c r="K2143" s="33"/>
      <c r="L2143" s="44">
        <f t="shared" ref="L2143" si="708">SUM(E2143:F2143)</f>
        <v>1</v>
      </c>
      <c r="M2143" s="33" t="str">
        <f t="shared" ref="M2143" si="709">A2143&amp;$O$1</f>
        <v>45930Container q'ty</v>
      </c>
      <c r="N2143" s="33" t="str">
        <f t="shared" ref="N2143" si="710">A2143&amp;P2143</f>
        <v>45930bulk</v>
      </c>
      <c r="O2143" s="39">
        <v>240</v>
      </c>
      <c r="P2143" s="235" t="s">
        <v>201</v>
      </c>
      <c r="Q2143" s="168" t="s">
        <v>457</v>
      </c>
      <c r="R2143" s="169"/>
      <c r="S2143" s="39"/>
      <c r="T2143" s="119" t="s">
        <v>5496</v>
      </c>
      <c r="U2143" s="258">
        <v>22550</v>
      </c>
      <c r="V2143" s="262">
        <v>2050</v>
      </c>
      <c r="W2143" s="258">
        <f t="shared" ref="W2143" si="711">IFERROR(U2143/V2143,0)</f>
        <v>11</v>
      </c>
      <c r="X2143" s="45"/>
      <c r="Y2143" s="43"/>
      <c r="Z2143" s="43"/>
      <c r="AA2143" s="43"/>
      <c r="AB2143" s="43"/>
      <c r="AC2143" s="43"/>
    </row>
    <row r="2144" spans="1:29" ht="12.9" customHeight="1">
      <c r="A2144" s="272">
        <v>45931</v>
      </c>
      <c r="B2144" s="111" t="s">
        <v>3494</v>
      </c>
      <c r="C2144" s="111" t="s">
        <v>5502</v>
      </c>
      <c r="D2144" s="111" t="s">
        <v>5503</v>
      </c>
      <c r="E2144" s="111">
        <v>1</v>
      </c>
      <c r="F2144" s="111"/>
      <c r="G2144" s="111"/>
      <c r="H2144" s="111">
        <v>20</v>
      </c>
      <c r="I2144" s="116"/>
      <c r="J2144" s="118">
        <v>58800</v>
      </c>
      <c r="K2144" s="33"/>
      <c r="L2144" s="44">
        <f>SUM(E2144:F2144)</f>
        <v>1</v>
      </c>
      <c r="M2144" s="33" t="str">
        <f>A2144&amp;$O$1</f>
        <v>45931Container q'ty</v>
      </c>
      <c r="N2144" s="33" t="str">
        <f>A2144&amp;P2144</f>
        <v xml:space="preserve">45931Pallet </v>
      </c>
      <c r="O2144" s="39">
        <v>40</v>
      </c>
      <c r="P2144" s="33" t="s">
        <v>202</v>
      </c>
      <c r="Q2144" s="168" t="s">
        <v>945</v>
      </c>
      <c r="R2144" s="169"/>
      <c r="S2144" s="39"/>
      <c r="T2144" s="119" t="s">
        <v>5480</v>
      </c>
      <c r="U2144" s="258"/>
      <c r="V2144" s="262"/>
      <c r="W2144" s="258">
        <f>IFERROR(U2144/V2144,0)</f>
        <v>0</v>
      </c>
      <c r="X2144" s="45" t="s">
        <v>5482</v>
      </c>
      <c r="Y2144" s="43"/>
      <c r="Z2144" s="43"/>
      <c r="AA2144" s="43"/>
      <c r="AB2144" s="43"/>
      <c r="AC2144" s="43"/>
    </row>
    <row r="2145" spans="1:29" ht="12.9" customHeight="1">
      <c r="A2145" s="272">
        <v>45931</v>
      </c>
      <c r="B2145" s="111" t="s">
        <v>3493</v>
      </c>
      <c r="C2145" s="111" t="s">
        <v>5502</v>
      </c>
      <c r="D2145" s="111" t="s">
        <v>5503</v>
      </c>
      <c r="E2145" s="151"/>
      <c r="F2145" s="111"/>
      <c r="G2145" s="111"/>
      <c r="H2145" s="111">
        <v>20</v>
      </c>
      <c r="I2145" s="116"/>
      <c r="J2145" s="118">
        <v>43200</v>
      </c>
      <c r="K2145" s="33"/>
      <c r="L2145" s="44">
        <f>SUM(E2145:F2145)</f>
        <v>0</v>
      </c>
      <c r="M2145" s="33" t="str">
        <f>A2145&amp;$O$1</f>
        <v>45931Container q'ty</v>
      </c>
      <c r="N2145" s="33" t="str">
        <f>A2145&amp;P2145</f>
        <v xml:space="preserve">45931Pallet </v>
      </c>
      <c r="O2145" s="39"/>
      <c r="P2145" s="33" t="s">
        <v>202</v>
      </c>
      <c r="Q2145" s="168" t="s">
        <v>944</v>
      </c>
      <c r="R2145" s="169"/>
      <c r="S2145" s="39"/>
      <c r="T2145" s="119" t="s">
        <v>5480</v>
      </c>
      <c r="U2145" s="258"/>
      <c r="V2145" s="262"/>
      <c r="W2145" s="258">
        <f>IFERROR(U2145/V2145,0)</f>
        <v>0</v>
      </c>
      <c r="X2145" s="45"/>
      <c r="Y2145" s="43"/>
      <c r="Z2145" s="43"/>
      <c r="AA2145" s="43"/>
      <c r="AB2145" s="43"/>
      <c r="AC2145" s="43"/>
    </row>
    <row r="2146" spans="1:29" ht="12.9" customHeight="1">
      <c r="A2146" s="272">
        <v>45931</v>
      </c>
      <c r="B2146" s="111" t="s">
        <v>3494</v>
      </c>
      <c r="C2146" s="111" t="s">
        <v>5504</v>
      </c>
      <c r="D2146" s="111" t="s">
        <v>5505</v>
      </c>
      <c r="E2146" s="111">
        <v>1</v>
      </c>
      <c r="F2146" s="111"/>
      <c r="G2146" s="111"/>
      <c r="H2146" s="111">
        <v>38</v>
      </c>
      <c r="I2146" s="116"/>
      <c r="J2146" s="118">
        <v>38</v>
      </c>
      <c r="K2146" s="33"/>
      <c r="L2146" s="44">
        <f t="shared" ref="L2146" si="712">SUM(E2146:F2146)</f>
        <v>1</v>
      </c>
      <c r="M2146" s="33" t="str">
        <f>A2146&amp;$O$1</f>
        <v>45931Container q'ty</v>
      </c>
      <c r="N2146" s="33" t="str">
        <f>A2146&amp;P2146</f>
        <v xml:space="preserve">45931Pallet </v>
      </c>
      <c r="O2146" s="39">
        <v>40</v>
      </c>
      <c r="P2146" s="33" t="s">
        <v>202</v>
      </c>
      <c r="Q2146" s="168" t="s">
        <v>410</v>
      </c>
      <c r="R2146" s="169"/>
      <c r="S2146" s="39"/>
      <c r="T2146" s="119" t="s">
        <v>5481</v>
      </c>
      <c r="U2146" s="258"/>
      <c r="V2146" s="262"/>
      <c r="W2146" s="258">
        <f>IFERROR(U2146/V2146,0)</f>
        <v>0</v>
      </c>
      <c r="X2146" s="45" t="s">
        <v>5483</v>
      </c>
      <c r="Y2146" s="43"/>
      <c r="Z2146" s="43"/>
      <c r="AA2146" s="43"/>
      <c r="AB2146" s="43"/>
      <c r="AC2146" s="43"/>
    </row>
    <row r="2147" spans="1:29" ht="12.9" customHeight="1">
      <c r="A2147" s="272">
        <v>45931</v>
      </c>
      <c r="B2147" s="111" t="s">
        <v>3501</v>
      </c>
      <c r="C2147" s="111" t="s">
        <v>5493</v>
      </c>
      <c r="D2147" s="111" t="s">
        <v>5494</v>
      </c>
      <c r="E2147" s="111"/>
      <c r="F2147" s="111">
        <v>1</v>
      </c>
      <c r="G2147" s="111"/>
      <c r="H2147" s="111">
        <v>20</v>
      </c>
      <c r="I2147" s="116"/>
      <c r="J2147" s="118">
        <v>20</v>
      </c>
      <c r="K2147" s="33"/>
      <c r="L2147" s="44">
        <f>SUM(E2147:F2147)</f>
        <v>1</v>
      </c>
      <c r="M2147" s="33" t="str">
        <f>A2147&amp;$O$1</f>
        <v>45931Container q'ty</v>
      </c>
      <c r="N2147" s="33" t="str">
        <f>A2147&amp;P2147</f>
        <v xml:space="preserve">45931Pallet </v>
      </c>
      <c r="O2147" s="39">
        <v>20</v>
      </c>
      <c r="P2147" s="33" t="s">
        <v>202</v>
      </c>
      <c r="Q2147" s="168" t="s">
        <v>1848</v>
      </c>
      <c r="R2147" s="169"/>
      <c r="S2147" s="39"/>
      <c r="T2147" s="119" t="s">
        <v>5492</v>
      </c>
      <c r="U2147" s="258"/>
      <c r="V2147" s="262"/>
      <c r="W2147" s="258">
        <f>IFERROR(U2147/V2147,0)</f>
        <v>0</v>
      </c>
      <c r="X2147" s="45" t="s">
        <v>1524</v>
      </c>
      <c r="Y2147" s="43"/>
      <c r="Z2147" s="43"/>
      <c r="AA2147" s="43"/>
      <c r="AB2147" s="43"/>
      <c r="AC2147" s="43"/>
    </row>
    <row r="2148" spans="1:29" ht="12.9" customHeight="1">
      <c r="A2148" s="272">
        <v>45931</v>
      </c>
      <c r="B2148" s="111" t="s">
        <v>242</v>
      </c>
      <c r="C2148" s="111" t="s">
        <v>402</v>
      </c>
      <c r="D2148" s="111"/>
      <c r="E2148" s="111"/>
      <c r="F2148" s="111"/>
      <c r="G2148" s="111">
        <v>1</v>
      </c>
      <c r="H2148" s="111">
        <v>5</v>
      </c>
      <c r="I2148" s="184"/>
      <c r="J2148" s="118">
        <v>5</v>
      </c>
      <c r="K2148" s="33"/>
      <c r="L2148" s="44">
        <f>SUM(E2148:F2148)</f>
        <v>0</v>
      </c>
      <c r="M2148" s="33" t="str">
        <f>A2148&amp;$O$1</f>
        <v>45931Container q'ty</v>
      </c>
      <c r="N2148" s="33" t="str">
        <f>A2148&amp;P2148</f>
        <v xml:space="preserve">45931Pallet </v>
      </c>
      <c r="O2148" s="39">
        <v>5</v>
      </c>
      <c r="P2148" s="33" t="s">
        <v>202</v>
      </c>
      <c r="Q2148" s="168" t="s">
        <v>1217</v>
      </c>
      <c r="R2148" s="169"/>
      <c r="S2148" s="39"/>
      <c r="T2148" s="119" t="s">
        <v>5476</v>
      </c>
      <c r="U2148" s="258"/>
      <c r="V2148" s="262"/>
      <c r="W2148" s="258">
        <f>IFERROR(U2148/V2148,0)</f>
        <v>0</v>
      </c>
      <c r="X2148" s="45" t="s">
        <v>5477</v>
      </c>
      <c r="Y2148" s="43"/>
      <c r="Z2148" s="43"/>
      <c r="AA2148" s="43"/>
      <c r="AB2148" s="43"/>
      <c r="AC2148" s="43"/>
    </row>
    <row r="2149" spans="1:29" ht="12.9" customHeight="1">
      <c r="A2149" s="272">
        <v>45931</v>
      </c>
      <c r="B2149" s="111" t="s">
        <v>3153</v>
      </c>
      <c r="C2149" s="111" t="s">
        <v>2367</v>
      </c>
      <c r="D2149" s="111"/>
      <c r="E2149" s="111"/>
      <c r="F2149" s="111"/>
      <c r="G2149" s="111">
        <v>1</v>
      </c>
      <c r="H2149" s="111">
        <v>1</v>
      </c>
      <c r="I2149" s="111">
        <v>29</v>
      </c>
      <c r="J2149" s="118"/>
      <c r="K2149" s="33"/>
      <c r="L2149" s="44">
        <f t="shared" ref="L2149" si="713">SUM(E2149:F2149)</f>
        <v>0</v>
      </c>
      <c r="M2149" s="33" t="str">
        <f t="shared" ref="M2149" si="714">A2149&amp;$O$1</f>
        <v>45931Container q'ty</v>
      </c>
      <c r="N2149" s="33" t="str">
        <f t="shared" ref="N2149" si="715">A2149&amp;P2149</f>
        <v xml:space="preserve">45931Pallet </v>
      </c>
      <c r="O2149" s="39"/>
      <c r="P2149" s="33" t="s">
        <v>202</v>
      </c>
      <c r="Q2149" s="168" t="s">
        <v>5499</v>
      </c>
      <c r="R2149" s="169"/>
      <c r="S2149" s="39"/>
      <c r="T2149" s="119" t="s">
        <v>3151</v>
      </c>
      <c r="U2149" s="258"/>
      <c r="V2149" s="262"/>
      <c r="W2149" s="258">
        <f t="shared" ref="W2149" si="716">IFERROR(U2149/V2149,0)</f>
        <v>0</v>
      </c>
      <c r="X2149" s="45"/>
      <c r="Y2149" s="43"/>
      <c r="Z2149" s="43"/>
      <c r="AA2149" s="43"/>
      <c r="AB2149" s="43"/>
      <c r="AC2149" s="43"/>
    </row>
    <row r="2150" spans="1:29" ht="12.9" customHeight="1">
      <c r="A2150" s="272">
        <v>45932</v>
      </c>
      <c r="B2150" s="111" t="s">
        <v>32</v>
      </c>
      <c r="C2150" s="111" t="s">
        <v>5513</v>
      </c>
      <c r="D2150" s="111" t="s">
        <v>5423</v>
      </c>
      <c r="E2150" s="111"/>
      <c r="F2150" s="111">
        <v>1</v>
      </c>
      <c r="G2150" s="111"/>
      <c r="H2150" s="111">
        <v>6</v>
      </c>
      <c r="I2150" s="111">
        <v>6</v>
      </c>
      <c r="J2150" s="118"/>
      <c r="K2150" s="33"/>
      <c r="L2150" s="44">
        <f t="shared" ref="L2150:L2157" si="717">SUM(E2150:F2150)</f>
        <v>1</v>
      </c>
      <c r="M2150" s="33" t="str">
        <f t="shared" ref="M2150:M2157" si="718">A2150&amp;$O$1</f>
        <v>45932Container q'ty</v>
      </c>
      <c r="N2150" s="33" t="str">
        <f t="shared" ref="N2150:N2157" si="719">A2150&amp;P2150</f>
        <v xml:space="preserve">45932Pallet </v>
      </c>
      <c r="O2150" s="39">
        <v>20</v>
      </c>
      <c r="P2150" s="33" t="s">
        <v>202</v>
      </c>
      <c r="Q2150" s="168" t="s">
        <v>5426</v>
      </c>
      <c r="R2150" s="169"/>
      <c r="S2150" s="39"/>
      <c r="T2150" s="119" t="s">
        <v>5512</v>
      </c>
      <c r="U2150" s="258"/>
      <c r="V2150" s="262"/>
      <c r="W2150" s="258">
        <f t="shared" ref="W2150:W2157" si="720">IFERROR(U2150/V2150,0)</f>
        <v>0</v>
      </c>
      <c r="X2150" s="45"/>
      <c r="Y2150" s="43"/>
      <c r="Z2150" s="43"/>
      <c r="AA2150" s="43"/>
      <c r="AB2150" s="43"/>
      <c r="AC2150" s="43"/>
    </row>
    <row r="2151" spans="1:29" ht="12.9" customHeight="1">
      <c r="A2151" s="272">
        <v>45932</v>
      </c>
      <c r="B2151" s="111" t="s">
        <v>32</v>
      </c>
      <c r="C2151" s="111" t="s">
        <v>5513</v>
      </c>
      <c r="D2151" s="111" t="s">
        <v>5423</v>
      </c>
      <c r="E2151" s="111"/>
      <c r="F2151" s="151"/>
      <c r="G2151" s="111"/>
      <c r="H2151" s="111">
        <v>3</v>
      </c>
      <c r="I2151" s="111">
        <v>3</v>
      </c>
      <c r="J2151" s="118"/>
      <c r="K2151" s="33"/>
      <c r="L2151" s="44">
        <f t="shared" si="717"/>
        <v>0</v>
      </c>
      <c r="M2151" s="33" t="str">
        <f t="shared" si="718"/>
        <v>45932Container q'ty</v>
      </c>
      <c r="N2151" s="33" t="str">
        <f t="shared" si="719"/>
        <v xml:space="preserve">45932Pallet </v>
      </c>
      <c r="O2151" s="39"/>
      <c r="P2151" s="33" t="s">
        <v>202</v>
      </c>
      <c r="Q2151" s="168" t="s">
        <v>5427</v>
      </c>
      <c r="R2151" s="169"/>
      <c r="S2151" s="39"/>
      <c r="T2151" s="119" t="s">
        <v>5433</v>
      </c>
      <c r="U2151" s="258"/>
      <c r="V2151" s="262"/>
      <c r="W2151" s="258">
        <f t="shared" si="720"/>
        <v>0</v>
      </c>
      <c r="X2151" s="45"/>
      <c r="Y2151" s="43"/>
      <c r="Z2151" s="43"/>
      <c r="AA2151" s="43"/>
      <c r="AB2151" s="43"/>
      <c r="AC2151" s="43"/>
    </row>
    <row r="2152" spans="1:29" ht="12.9" customHeight="1">
      <c r="A2152" s="272">
        <v>45932</v>
      </c>
      <c r="B2152" s="111" t="s">
        <v>32</v>
      </c>
      <c r="C2152" s="111" t="s">
        <v>5513</v>
      </c>
      <c r="D2152" s="111" t="s">
        <v>5423</v>
      </c>
      <c r="E2152" s="111"/>
      <c r="F2152" s="151"/>
      <c r="G2152" s="111"/>
      <c r="H2152" s="111">
        <v>10</v>
      </c>
      <c r="I2152" s="111">
        <v>10</v>
      </c>
      <c r="J2152" s="118"/>
      <c r="K2152" s="33"/>
      <c r="L2152" s="44">
        <f t="shared" si="717"/>
        <v>0</v>
      </c>
      <c r="M2152" s="33" t="str">
        <f t="shared" si="718"/>
        <v>45932Container q'ty</v>
      </c>
      <c r="N2152" s="33" t="str">
        <f t="shared" si="719"/>
        <v xml:space="preserve">45932Pallet </v>
      </c>
      <c r="O2152" s="39"/>
      <c r="P2152" s="33" t="s">
        <v>202</v>
      </c>
      <c r="Q2152" s="297" t="s">
        <v>5428</v>
      </c>
      <c r="R2152" s="169"/>
      <c r="S2152" s="39"/>
      <c r="T2152" s="119" t="s">
        <v>5433</v>
      </c>
      <c r="U2152" s="258"/>
      <c r="V2152" s="262"/>
      <c r="W2152" s="258">
        <f t="shared" si="720"/>
        <v>0</v>
      </c>
      <c r="X2152" s="45"/>
      <c r="Y2152" s="43"/>
      <c r="Z2152" s="43"/>
      <c r="AA2152" s="43"/>
      <c r="AB2152" s="43"/>
      <c r="AC2152" s="43"/>
    </row>
    <row r="2153" spans="1:29" ht="12.9" customHeight="1">
      <c r="A2153" s="272">
        <v>45932</v>
      </c>
      <c r="B2153" s="111" t="s">
        <v>32</v>
      </c>
      <c r="C2153" s="111" t="s">
        <v>5513</v>
      </c>
      <c r="D2153" s="111" t="s">
        <v>5423</v>
      </c>
      <c r="E2153" s="111"/>
      <c r="F2153" s="151"/>
      <c r="G2153" s="111"/>
      <c r="H2153" s="111">
        <v>1</v>
      </c>
      <c r="I2153" s="116">
        <v>127</v>
      </c>
      <c r="J2153" s="118"/>
      <c r="K2153" s="33"/>
      <c r="L2153" s="44">
        <f t="shared" si="717"/>
        <v>0</v>
      </c>
      <c r="M2153" s="33" t="str">
        <f t="shared" si="718"/>
        <v>45932Container q'ty</v>
      </c>
      <c r="N2153" s="33" t="str">
        <f t="shared" si="719"/>
        <v xml:space="preserve">45932Pallet </v>
      </c>
      <c r="O2153" s="39"/>
      <c r="P2153" s="33" t="s">
        <v>202</v>
      </c>
      <c r="Q2153" s="168" t="s">
        <v>5429</v>
      </c>
      <c r="R2153" s="169"/>
      <c r="S2153" s="39"/>
      <c r="T2153" s="119" t="s">
        <v>5433</v>
      </c>
      <c r="U2153" s="258"/>
      <c r="V2153" s="262"/>
      <c r="W2153" s="258">
        <f t="shared" si="720"/>
        <v>0</v>
      </c>
      <c r="X2153" s="45"/>
      <c r="Y2153" s="43"/>
      <c r="Z2153" s="43"/>
      <c r="AA2153" s="43"/>
      <c r="AB2153" s="43"/>
      <c r="AC2153" s="43"/>
    </row>
    <row r="2154" spans="1:29" ht="12.9" customHeight="1">
      <c r="A2154" s="272">
        <v>45932</v>
      </c>
      <c r="B2154" s="111" t="s">
        <v>32</v>
      </c>
      <c r="C2154" s="111" t="s">
        <v>5515</v>
      </c>
      <c r="D2154" s="111" t="s">
        <v>5424</v>
      </c>
      <c r="E2154" s="111">
        <v>1</v>
      </c>
      <c r="F2154" s="111"/>
      <c r="G2154" s="111"/>
      <c r="H2154" s="111">
        <v>23</v>
      </c>
      <c r="I2154" s="111">
        <v>1656</v>
      </c>
      <c r="J2154" s="118"/>
      <c r="K2154" s="33"/>
      <c r="L2154" s="44">
        <f t="shared" si="717"/>
        <v>1</v>
      </c>
      <c r="M2154" s="33" t="str">
        <f t="shared" si="718"/>
        <v>45932Container q'ty</v>
      </c>
      <c r="N2154" s="33" t="str">
        <f t="shared" si="719"/>
        <v>45932bulk</v>
      </c>
      <c r="O2154" s="39">
        <v>180</v>
      </c>
      <c r="P2154" s="235" t="s">
        <v>201</v>
      </c>
      <c r="Q2154" s="168" t="s">
        <v>5430</v>
      </c>
      <c r="R2154" s="169"/>
      <c r="S2154" s="39"/>
      <c r="T2154" s="119" t="s">
        <v>5514</v>
      </c>
      <c r="U2154" s="258">
        <v>14354.4</v>
      </c>
      <c r="V2154" s="262">
        <v>1961</v>
      </c>
      <c r="W2154" s="258">
        <f t="shared" si="720"/>
        <v>7.3199388067312592</v>
      </c>
      <c r="X2154" s="45"/>
      <c r="Y2154" s="43"/>
      <c r="Z2154" s="43"/>
      <c r="AA2154" s="43"/>
      <c r="AB2154" s="43"/>
      <c r="AC2154" s="43"/>
    </row>
    <row r="2155" spans="1:29" ht="12.9" customHeight="1">
      <c r="A2155" s="272">
        <v>45932</v>
      </c>
      <c r="B2155" s="111" t="s">
        <v>32</v>
      </c>
      <c r="C2155" s="111" t="s">
        <v>5515</v>
      </c>
      <c r="D2155" s="111" t="s">
        <v>5424</v>
      </c>
      <c r="E2155" s="151"/>
      <c r="F2155" s="111"/>
      <c r="G2155" s="111"/>
      <c r="H2155" s="111">
        <v>0</v>
      </c>
      <c r="I2155" s="111">
        <v>305</v>
      </c>
      <c r="J2155" s="118"/>
      <c r="K2155" s="33"/>
      <c r="L2155" s="44">
        <f t="shared" si="717"/>
        <v>0</v>
      </c>
      <c r="M2155" s="33" t="str">
        <f t="shared" si="718"/>
        <v>45932Container q'ty</v>
      </c>
      <c r="N2155" s="33" t="str">
        <f t="shared" si="719"/>
        <v>45932bulk</v>
      </c>
      <c r="O2155" s="39"/>
      <c r="P2155" s="235" t="s">
        <v>201</v>
      </c>
      <c r="Q2155" s="168" t="s">
        <v>5431</v>
      </c>
      <c r="R2155" s="169"/>
      <c r="S2155" s="39"/>
      <c r="T2155" s="119" t="s">
        <v>5434</v>
      </c>
      <c r="U2155" s="258"/>
      <c r="V2155" s="262"/>
      <c r="W2155" s="258">
        <f t="shared" si="720"/>
        <v>0</v>
      </c>
      <c r="X2155" s="45"/>
      <c r="Y2155" s="43"/>
      <c r="Z2155" s="43"/>
      <c r="AA2155" s="43"/>
      <c r="AB2155" s="43"/>
      <c r="AC2155" s="43"/>
    </row>
    <row r="2156" spans="1:29" ht="12.9" customHeight="1">
      <c r="A2156" s="272">
        <v>45932</v>
      </c>
      <c r="B2156" s="111" t="s">
        <v>32</v>
      </c>
      <c r="C2156" s="111" t="s">
        <v>5517</v>
      </c>
      <c r="D2156" s="111" t="s">
        <v>5425</v>
      </c>
      <c r="E2156" s="111">
        <v>1</v>
      </c>
      <c r="F2156" s="111"/>
      <c r="G2156" s="111"/>
      <c r="H2156" s="111">
        <v>18</v>
      </c>
      <c r="I2156" s="111">
        <v>1296</v>
      </c>
      <c r="J2156" s="118"/>
      <c r="K2156" s="33"/>
      <c r="L2156" s="44">
        <f t="shared" si="717"/>
        <v>1</v>
      </c>
      <c r="M2156" s="33" t="str">
        <f t="shared" si="718"/>
        <v>45932Container q'ty</v>
      </c>
      <c r="N2156" s="33" t="str">
        <f t="shared" si="719"/>
        <v>45932bulk</v>
      </c>
      <c r="O2156" s="39">
        <v>180</v>
      </c>
      <c r="P2156" s="235" t="s">
        <v>201</v>
      </c>
      <c r="Q2156" s="168" t="s">
        <v>5430</v>
      </c>
      <c r="R2156" s="169"/>
      <c r="S2156" s="39"/>
      <c r="T2156" s="119" t="s">
        <v>5516</v>
      </c>
      <c r="U2156" s="258">
        <v>13772.4</v>
      </c>
      <c r="V2156" s="262">
        <v>1996</v>
      </c>
      <c r="W2156" s="258">
        <f t="shared" si="720"/>
        <v>6.8999999999999995</v>
      </c>
      <c r="X2156" s="45"/>
      <c r="Y2156" s="43"/>
      <c r="Z2156" s="43"/>
      <c r="AA2156" s="43"/>
      <c r="AB2156" s="43"/>
      <c r="AC2156" s="43"/>
    </row>
    <row r="2157" spans="1:29" ht="12.9" customHeight="1">
      <c r="A2157" s="272">
        <v>45932</v>
      </c>
      <c r="B2157" s="111" t="s">
        <v>32</v>
      </c>
      <c r="C2157" s="111" t="s">
        <v>5517</v>
      </c>
      <c r="D2157" s="111" t="s">
        <v>5425</v>
      </c>
      <c r="E2157" s="151"/>
      <c r="F2157" s="111"/>
      <c r="G2157" s="111"/>
      <c r="H2157" s="111">
        <v>10</v>
      </c>
      <c r="I2157" s="111">
        <v>700</v>
      </c>
      <c r="J2157" s="118"/>
      <c r="K2157" s="33"/>
      <c r="L2157" s="44">
        <f t="shared" si="717"/>
        <v>0</v>
      </c>
      <c r="M2157" s="33" t="str">
        <f t="shared" si="718"/>
        <v>45932Container q'ty</v>
      </c>
      <c r="N2157" s="33" t="str">
        <f t="shared" si="719"/>
        <v>45932bulk</v>
      </c>
      <c r="O2157" s="39"/>
      <c r="P2157" s="235" t="s">
        <v>201</v>
      </c>
      <c r="Q2157" s="168" t="s">
        <v>5432</v>
      </c>
      <c r="R2157" s="169"/>
      <c r="S2157" s="39"/>
      <c r="T2157" s="119" t="s">
        <v>5435</v>
      </c>
      <c r="U2157" s="258"/>
      <c r="V2157" s="262"/>
      <c r="W2157" s="258">
        <f t="shared" si="720"/>
        <v>0</v>
      </c>
      <c r="X2157" s="45"/>
      <c r="Y2157" s="43"/>
      <c r="Z2157" s="43"/>
      <c r="AA2157" s="43"/>
      <c r="AB2157" s="43"/>
      <c r="AC2157" s="43"/>
    </row>
    <row r="2158" spans="1:29" ht="12.9" customHeight="1">
      <c r="A2158" s="272">
        <v>45932</v>
      </c>
      <c r="B2158" s="111" t="s">
        <v>383</v>
      </c>
      <c r="C2158" s="111" t="s">
        <v>5506</v>
      </c>
      <c r="D2158" s="111">
        <v>2452964</v>
      </c>
      <c r="E2158" s="111"/>
      <c r="F2158" s="111">
        <v>1</v>
      </c>
      <c r="G2158" s="111"/>
      <c r="H2158" s="111">
        <v>2</v>
      </c>
      <c r="I2158" s="111">
        <v>340</v>
      </c>
      <c r="J2158" s="118"/>
      <c r="K2158" s="33"/>
      <c r="L2158" s="44">
        <f t="shared" ref="L2158" si="721">SUM(E2158:F2158)</f>
        <v>1</v>
      </c>
      <c r="M2158" s="33" t="str">
        <f t="shared" ref="M2158" si="722">A2158&amp;$O$1</f>
        <v>45932Container q'ty</v>
      </c>
      <c r="N2158" s="33" t="str">
        <f t="shared" ref="N2158" si="723">A2158&amp;P2158</f>
        <v>45932bulk</v>
      </c>
      <c r="O2158" s="39">
        <v>100</v>
      </c>
      <c r="P2158" s="235" t="s">
        <v>201</v>
      </c>
      <c r="Q2158" s="168" t="s">
        <v>5507</v>
      </c>
      <c r="R2158" s="169"/>
      <c r="S2158" s="39"/>
      <c r="T2158" s="119" t="s">
        <v>5511</v>
      </c>
      <c r="U2158" s="258">
        <v>7981</v>
      </c>
      <c r="V2158" s="262">
        <v>1140</v>
      </c>
      <c r="W2158" s="258">
        <f t="shared" ref="W2158" si="724">IFERROR(U2158/V2158,0)</f>
        <v>7.0008771929824558</v>
      </c>
      <c r="X2158" s="45"/>
      <c r="Y2158" s="43"/>
      <c r="Z2158" s="43"/>
      <c r="AA2158" s="43"/>
      <c r="AB2158" s="43"/>
      <c r="AC2158" s="43"/>
    </row>
    <row r="2159" spans="1:29" ht="12.9" customHeight="1">
      <c r="A2159" s="272">
        <v>45932</v>
      </c>
      <c r="B2159" s="111" t="s">
        <v>383</v>
      </c>
      <c r="C2159" s="111" t="s">
        <v>5506</v>
      </c>
      <c r="D2159" s="111">
        <v>2452964</v>
      </c>
      <c r="E2159" s="111"/>
      <c r="F2159" s="151"/>
      <c r="G2159" s="111"/>
      <c r="H2159" s="111">
        <v>6</v>
      </c>
      <c r="I2159" s="111">
        <v>100</v>
      </c>
      <c r="J2159" s="118"/>
      <c r="K2159" s="33"/>
      <c r="L2159" s="44">
        <f>SUM(E2159:F2159)</f>
        <v>0</v>
      </c>
      <c r="M2159" s="33" t="str">
        <f>A2159&amp;$O$1</f>
        <v>45932Container q'ty</v>
      </c>
      <c r="N2159" s="33" t="str">
        <f>A2159&amp;P2159</f>
        <v>45932bulk</v>
      </c>
      <c r="O2159" s="39">
        <v>340</v>
      </c>
      <c r="P2159" s="235" t="s">
        <v>201</v>
      </c>
      <c r="Q2159" s="168" t="s">
        <v>5508</v>
      </c>
      <c r="R2159" s="169"/>
      <c r="S2159" s="39"/>
      <c r="T2159" s="119" t="s">
        <v>5511</v>
      </c>
      <c r="U2159" s="258"/>
      <c r="V2159" s="262"/>
      <c r="W2159" s="258">
        <f>IFERROR(U2159/V2159,0)</f>
        <v>0</v>
      </c>
      <c r="X2159" s="45"/>
      <c r="Y2159" s="43"/>
      <c r="Z2159" s="43"/>
      <c r="AA2159" s="43"/>
      <c r="AB2159" s="43"/>
      <c r="AC2159" s="43"/>
    </row>
    <row r="2160" spans="1:29" ht="12.9" customHeight="1">
      <c r="A2160" s="272">
        <v>45932</v>
      </c>
      <c r="B2160" s="111" t="s">
        <v>383</v>
      </c>
      <c r="C2160" s="111" t="s">
        <v>5506</v>
      </c>
      <c r="D2160" s="111">
        <v>2452964</v>
      </c>
      <c r="E2160" s="111"/>
      <c r="F2160" s="151"/>
      <c r="G2160" s="111"/>
      <c r="H2160" s="111">
        <v>8</v>
      </c>
      <c r="I2160" s="111">
        <v>500</v>
      </c>
      <c r="J2160" s="118"/>
      <c r="K2160" s="33"/>
      <c r="L2160" s="44">
        <f>SUM(E2160:F2160)</f>
        <v>0</v>
      </c>
      <c r="M2160" s="33" t="str">
        <f>A2160&amp;$O$1</f>
        <v>45932Container q'ty</v>
      </c>
      <c r="N2160" s="33" t="str">
        <f>A2160&amp;P2160</f>
        <v>45932bulk</v>
      </c>
      <c r="O2160" s="39">
        <v>500</v>
      </c>
      <c r="P2160" s="235" t="s">
        <v>201</v>
      </c>
      <c r="Q2160" s="168" t="s">
        <v>5509</v>
      </c>
      <c r="R2160" s="169"/>
      <c r="S2160" s="39"/>
      <c r="T2160" s="119" t="s">
        <v>5511</v>
      </c>
      <c r="U2160" s="258"/>
      <c r="V2160" s="262"/>
      <c r="W2160" s="258">
        <f>IFERROR(U2160/V2160,0)</f>
        <v>0</v>
      </c>
      <c r="X2160" s="45"/>
      <c r="Y2160" s="43"/>
      <c r="Z2160" s="43"/>
      <c r="AA2160" s="43"/>
      <c r="AB2160" s="43"/>
      <c r="AC2160" s="43"/>
    </row>
    <row r="2161" spans="1:29" ht="12.9" customHeight="1">
      <c r="A2161" s="272">
        <v>45932</v>
      </c>
      <c r="B2161" s="111" t="s">
        <v>383</v>
      </c>
      <c r="C2161" s="111" t="s">
        <v>5506</v>
      </c>
      <c r="D2161" s="111">
        <v>2452964</v>
      </c>
      <c r="E2161" s="111"/>
      <c r="F2161" s="151"/>
      <c r="G2161" s="111"/>
      <c r="H2161" s="111">
        <v>4</v>
      </c>
      <c r="I2161" s="111">
        <v>200</v>
      </c>
      <c r="J2161" s="118"/>
      <c r="K2161" s="33"/>
      <c r="L2161" s="44">
        <f t="shared" ref="L2161" si="725">SUM(E2161:F2161)</f>
        <v>0</v>
      </c>
      <c r="M2161" s="33" t="str">
        <f t="shared" ref="M2161" si="726">A2161&amp;$O$1</f>
        <v>45932Container q'ty</v>
      </c>
      <c r="N2161" s="33" t="str">
        <f t="shared" ref="N2161" si="727">A2161&amp;P2161</f>
        <v>45932bulk</v>
      </c>
      <c r="O2161" s="39">
        <v>200</v>
      </c>
      <c r="P2161" s="235" t="s">
        <v>201</v>
      </c>
      <c r="Q2161" s="168" t="s">
        <v>5510</v>
      </c>
      <c r="R2161" s="169"/>
      <c r="S2161" s="39"/>
      <c r="T2161" s="119" t="s">
        <v>5511</v>
      </c>
      <c r="U2161" s="258"/>
      <c r="V2161" s="262"/>
      <c r="W2161" s="258">
        <f t="shared" ref="W2161" si="728">IFERROR(U2161/V2161,0)</f>
        <v>0</v>
      </c>
      <c r="X2161" s="45"/>
      <c r="Y2161" s="43"/>
      <c r="Z2161" s="43"/>
      <c r="AA2161" s="43"/>
      <c r="AB2161" s="43"/>
      <c r="AC2161" s="43"/>
    </row>
    <row r="2162" spans="1:29" ht="12.9" customHeight="1">
      <c r="A2162" s="272">
        <v>45932</v>
      </c>
      <c r="B2162" s="111" t="s">
        <v>220</v>
      </c>
      <c r="C2162" s="111" t="s">
        <v>5525</v>
      </c>
      <c r="D2162" s="190" t="s">
        <v>5526</v>
      </c>
      <c r="E2162" s="111"/>
      <c r="F2162" s="111">
        <v>1</v>
      </c>
      <c r="G2162" s="111"/>
      <c r="H2162" s="111">
        <v>0</v>
      </c>
      <c r="I2162" s="111"/>
      <c r="J2162" s="118">
        <v>375</v>
      </c>
      <c r="K2162" s="33"/>
      <c r="L2162" s="44">
        <f t="shared" ref="L2162:L2167" si="729">SUM(E2162:F2162)</f>
        <v>1</v>
      </c>
      <c r="M2162" s="33" t="str">
        <f t="shared" ref="M2162:M2167" si="730">A2162&amp;$O$1</f>
        <v>45932Container q'ty</v>
      </c>
      <c r="N2162" s="33" t="str">
        <f t="shared" ref="N2162:N2167" si="731">A2162&amp;P2162</f>
        <v>45932bulk</v>
      </c>
      <c r="O2162" s="39">
        <v>40</v>
      </c>
      <c r="P2162" s="235" t="s">
        <v>201</v>
      </c>
      <c r="Q2162" s="168" t="s">
        <v>221</v>
      </c>
      <c r="R2162" s="169"/>
      <c r="S2162" s="39"/>
      <c r="T2162" s="119" t="s">
        <v>5524</v>
      </c>
      <c r="U2162" s="258">
        <v>3100</v>
      </c>
      <c r="V2162" s="262">
        <v>375</v>
      </c>
      <c r="W2162" s="258">
        <f t="shared" ref="W2162:W2167" si="732">IFERROR(U2162/V2162,0)</f>
        <v>8.2666666666666675</v>
      </c>
      <c r="X2162" s="45"/>
      <c r="Y2162" s="43"/>
      <c r="Z2162" s="43"/>
      <c r="AA2162" s="43"/>
      <c r="AB2162" s="43"/>
      <c r="AC2162" s="43"/>
    </row>
    <row r="2163" spans="1:29" ht="12.9" customHeight="1">
      <c r="A2163" s="272">
        <v>45940</v>
      </c>
      <c r="B2163" s="111" t="s">
        <v>32</v>
      </c>
      <c r="C2163" s="111" t="s">
        <v>5572</v>
      </c>
      <c r="D2163" s="111" t="s">
        <v>5308</v>
      </c>
      <c r="E2163" s="111">
        <v>1</v>
      </c>
      <c r="F2163" s="111"/>
      <c r="G2163" s="111"/>
      <c r="H2163" s="111">
        <v>10</v>
      </c>
      <c r="I2163" s="111">
        <v>10</v>
      </c>
      <c r="J2163" s="118"/>
      <c r="K2163" s="33"/>
      <c r="L2163" s="44">
        <f t="shared" si="729"/>
        <v>1</v>
      </c>
      <c r="M2163" s="33" t="str">
        <f t="shared" si="730"/>
        <v>45940Container q'ty</v>
      </c>
      <c r="N2163" s="33" t="str">
        <f t="shared" si="731"/>
        <v xml:space="preserve">45940Pallet </v>
      </c>
      <c r="O2163" s="39">
        <v>40</v>
      </c>
      <c r="P2163" s="33" t="s">
        <v>202</v>
      </c>
      <c r="Q2163" s="168" t="s">
        <v>5312</v>
      </c>
      <c r="R2163" s="169"/>
      <c r="S2163" s="39"/>
      <c r="T2163" s="119" t="s">
        <v>5571</v>
      </c>
      <c r="U2163" s="258"/>
      <c r="V2163" s="262"/>
      <c r="W2163" s="258">
        <f t="shared" si="732"/>
        <v>0</v>
      </c>
      <c r="X2163" s="45"/>
      <c r="Y2163" s="43"/>
      <c r="Z2163" s="43"/>
      <c r="AA2163" s="43"/>
      <c r="AB2163" s="43"/>
      <c r="AC2163" s="43"/>
    </row>
    <row r="2164" spans="1:29" ht="12.9" customHeight="1">
      <c r="A2164" s="272">
        <v>45940</v>
      </c>
      <c r="B2164" s="111" t="s">
        <v>32</v>
      </c>
      <c r="C2164" s="111" t="s">
        <v>5572</v>
      </c>
      <c r="D2164" s="111" t="s">
        <v>5309</v>
      </c>
      <c r="E2164" s="151"/>
      <c r="F2164" s="111"/>
      <c r="G2164" s="111"/>
      <c r="H2164" s="111">
        <v>10</v>
      </c>
      <c r="I2164" s="111">
        <v>10</v>
      </c>
      <c r="J2164" s="118"/>
      <c r="K2164" s="33"/>
      <c r="L2164" s="44">
        <f t="shared" si="729"/>
        <v>0</v>
      </c>
      <c r="M2164" s="33" t="str">
        <f t="shared" si="730"/>
        <v>45940Container q'ty</v>
      </c>
      <c r="N2164" s="33" t="str">
        <f t="shared" si="731"/>
        <v xml:space="preserve">45940Pallet </v>
      </c>
      <c r="O2164" s="39"/>
      <c r="P2164" s="33" t="s">
        <v>202</v>
      </c>
      <c r="Q2164" s="168" t="s">
        <v>5311</v>
      </c>
      <c r="R2164" s="169"/>
      <c r="S2164" s="39"/>
      <c r="T2164" s="119" t="s">
        <v>5441</v>
      </c>
      <c r="U2164" s="258"/>
      <c r="V2164" s="262"/>
      <c r="W2164" s="258">
        <f t="shared" si="732"/>
        <v>0</v>
      </c>
      <c r="X2164" s="45"/>
      <c r="Y2164" s="43"/>
      <c r="Z2164" s="43"/>
      <c r="AA2164" s="43"/>
      <c r="AB2164" s="43"/>
      <c r="AC2164" s="43"/>
    </row>
    <row r="2165" spans="1:29" ht="12.9" customHeight="1">
      <c r="A2165" s="272">
        <v>45940</v>
      </c>
      <c r="B2165" s="111" t="s">
        <v>32</v>
      </c>
      <c r="C2165" s="111" t="s">
        <v>5574</v>
      </c>
      <c r="D2165" s="111" t="s">
        <v>5439</v>
      </c>
      <c r="E2165" s="111">
        <v>1</v>
      </c>
      <c r="F2165" s="111"/>
      <c r="G2165" s="111"/>
      <c r="H2165" s="111">
        <v>8</v>
      </c>
      <c r="I2165" s="111">
        <v>8</v>
      </c>
      <c r="J2165" s="118"/>
      <c r="K2165" s="33"/>
      <c r="L2165" s="44">
        <f t="shared" si="729"/>
        <v>1</v>
      </c>
      <c r="M2165" s="33" t="str">
        <f t="shared" si="730"/>
        <v>45940Container q'ty</v>
      </c>
      <c r="N2165" s="33" t="str">
        <f t="shared" si="731"/>
        <v xml:space="preserve">45940Pallet </v>
      </c>
      <c r="O2165" s="39">
        <v>40</v>
      </c>
      <c r="P2165" s="33" t="s">
        <v>202</v>
      </c>
      <c r="Q2165" s="168" t="s">
        <v>5436</v>
      </c>
      <c r="R2165" s="169"/>
      <c r="S2165" s="39"/>
      <c r="T2165" s="119" t="s">
        <v>5573</v>
      </c>
      <c r="U2165" s="258"/>
      <c r="V2165" s="262"/>
      <c r="W2165" s="258">
        <f t="shared" si="732"/>
        <v>0</v>
      </c>
      <c r="X2165" s="45"/>
      <c r="Y2165" s="43"/>
      <c r="Z2165" s="43"/>
      <c r="AA2165" s="43"/>
      <c r="AB2165" s="43"/>
      <c r="AC2165" s="43"/>
    </row>
    <row r="2166" spans="1:29" ht="12.9" customHeight="1">
      <c r="A2166" s="272">
        <v>45940</v>
      </c>
      <c r="B2166" s="111" t="s">
        <v>32</v>
      </c>
      <c r="C2166" s="111" t="s">
        <v>5574</v>
      </c>
      <c r="D2166" s="111" t="s">
        <v>5439</v>
      </c>
      <c r="E2166" s="151"/>
      <c r="F2166" s="111"/>
      <c r="G2166" s="111"/>
      <c r="H2166" s="111">
        <v>2</v>
      </c>
      <c r="I2166" s="111">
        <v>2</v>
      </c>
      <c r="J2166" s="118"/>
      <c r="K2166" s="33"/>
      <c r="L2166" s="44">
        <f t="shared" si="729"/>
        <v>0</v>
      </c>
      <c r="M2166" s="33" t="str">
        <f t="shared" si="730"/>
        <v>45940Container q'ty</v>
      </c>
      <c r="N2166" s="33" t="str">
        <f t="shared" si="731"/>
        <v xml:space="preserve">45940Pallet </v>
      </c>
      <c r="O2166" s="39"/>
      <c r="P2166" s="33" t="s">
        <v>202</v>
      </c>
      <c r="Q2166" s="168" t="s">
        <v>5437</v>
      </c>
      <c r="R2166" s="169"/>
      <c r="S2166" s="39"/>
      <c r="T2166" s="119" t="s">
        <v>5442</v>
      </c>
      <c r="U2166" s="258"/>
      <c r="V2166" s="262"/>
      <c r="W2166" s="258">
        <f t="shared" si="732"/>
        <v>0</v>
      </c>
      <c r="X2166" s="45"/>
      <c r="Y2166" s="43"/>
      <c r="Z2166" s="43"/>
      <c r="AA2166" s="43"/>
      <c r="AB2166" s="43"/>
      <c r="AC2166" s="43"/>
    </row>
    <row r="2167" spans="1:29" ht="12.9" customHeight="1">
      <c r="A2167" s="272">
        <v>45940</v>
      </c>
      <c r="B2167" s="111" t="s">
        <v>32</v>
      </c>
      <c r="C2167" s="111" t="s">
        <v>5574</v>
      </c>
      <c r="D2167" s="111" t="s">
        <v>5440</v>
      </c>
      <c r="E2167" s="151"/>
      <c r="F2167" s="111"/>
      <c r="G2167" s="111"/>
      <c r="H2167" s="111">
        <v>10</v>
      </c>
      <c r="I2167" s="111">
        <v>10</v>
      </c>
      <c r="J2167" s="118"/>
      <c r="K2167" s="33"/>
      <c r="L2167" s="44">
        <f t="shared" si="729"/>
        <v>0</v>
      </c>
      <c r="M2167" s="33" t="str">
        <f t="shared" si="730"/>
        <v>45940Container q'ty</v>
      </c>
      <c r="N2167" s="33" t="str">
        <f t="shared" si="731"/>
        <v xml:space="preserve">45940Pallet </v>
      </c>
      <c r="O2167" s="39"/>
      <c r="P2167" s="33" t="s">
        <v>202</v>
      </c>
      <c r="Q2167" s="168" t="s">
        <v>5438</v>
      </c>
      <c r="R2167" s="169"/>
      <c r="S2167" s="39"/>
      <c r="T2167" s="119" t="s">
        <v>5442</v>
      </c>
      <c r="U2167" s="258"/>
      <c r="V2167" s="262"/>
      <c r="W2167" s="258">
        <f t="shared" si="732"/>
        <v>0</v>
      </c>
      <c r="X2167" s="45"/>
      <c r="Y2167" s="43"/>
      <c r="Z2167" s="43"/>
      <c r="AA2167" s="43"/>
      <c r="AB2167" s="43"/>
      <c r="AC2167" s="43"/>
    </row>
    <row r="2168" spans="1:29" ht="12.9" customHeight="1">
      <c r="A2168" s="272">
        <v>45940</v>
      </c>
      <c r="B2168" s="111" t="s">
        <v>32</v>
      </c>
      <c r="C2168" s="111" t="s">
        <v>5575</v>
      </c>
      <c r="D2168" s="111" t="s">
        <v>5443</v>
      </c>
      <c r="E2168" s="111">
        <v>1</v>
      </c>
      <c r="F2168" s="111"/>
      <c r="G2168" s="111"/>
      <c r="H2168" s="111">
        <v>10</v>
      </c>
      <c r="I2168" s="111">
        <v>10</v>
      </c>
      <c r="J2168" s="118"/>
      <c r="K2168" s="33"/>
      <c r="L2168" s="44">
        <f t="shared" si="652"/>
        <v>1</v>
      </c>
      <c r="M2168" s="33" t="str">
        <f t="shared" si="653"/>
        <v>45940Container q'ty</v>
      </c>
      <c r="N2168" s="33" t="str">
        <f t="shared" si="654"/>
        <v xml:space="preserve">45940Pallet </v>
      </c>
      <c r="O2168" s="39">
        <v>40</v>
      </c>
      <c r="P2168" s="33" t="s">
        <v>202</v>
      </c>
      <c r="Q2168" s="168" t="s">
        <v>5447</v>
      </c>
      <c r="R2168" s="169"/>
      <c r="S2168" s="39"/>
      <c r="T2168" s="119" t="s">
        <v>5527</v>
      </c>
      <c r="U2168" s="258"/>
      <c r="V2168" s="262"/>
      <c r="W2168" s="258">
        <f t="shared" si="655"/>
        <v>0</v>
      </c>
      <c r="X2168" s="45"/>
      <c r="Y2168" s="43"/>
      <c r="Z2168" s="43"/>
      <c r="AA2168" s="43"/>
      <c r="AB2168" s="43"/>
      <c r="AC2168" s="43"/>
    </row>
    <row r="2169" spans="1:29" ht="12.9" customHeight="1">
      <c r="A2169" s="272">
        <v>45940</v>
      </c>
      <c r="B2169" s="111" t="s">
        <v>32</v>
      </c>
      <c r="C2169" s="111" t="s">
        <v>5575</v>
      </c>
      <c r="D2169" s="111" t="s">
        <v>5444</v>
      </c>
      <c r="E2169" s="151"/>
      <c r="F2169" s="111"/>
      <c r="G2169" s="111"/>
      <c r="H2169" s="111">
        <v>5</v>
      </c>
      <c r="I2169" s="111">
        <v>5</v>
      </c>
      <c r="J2169" s="118"/>
      <c r="K2169" s="33"/>
      <c r="L2169" s="44">
        <f t="shared" si="652"/>
        <v>0</v>
      </c>
      <c r="M2169" s="33" t="str">
        <f t="shared" si="653"/>
        <v>45940Container q'ty</v>
      </c>
      <c r="N2169" s="33" t="str">
        <f t="shared" si="654"/>
        <v xml:space="preserve">45940Pallet </v>
      </c>
      <c r="O2169" s="39"/>
      <c r="P2169" s="33" t="s">
        <v>202</v>
      </c>
      <c r="Q2169" s="168" t="s">
        <v>5448</v>
      </c>
      <c r="R2169" s="169"/>
      <c r="S2169" s="39"/>
      <c r="T2169" s="119" t="s">
        <v>5527</v>
      </c>
      <c r="U2169" s="258"/>
      <c r="V2169" s="262"/>
      <c r="W2169" s="258">
        <f t="shared" si="655"/>
        <v>0</v>
      </c>
      <c r="X2169" s="45"/>
      <c r="Y2169" s="43"/>
      <c r="Z2169" s="43"/>
      <c r="AA2169" s="43"/>
      <c r="AB2169" s="43"/>
      <c r="AC2169" s="43"/>
    </row>
    <row r="2170" spans="1:29" ht="12.9" customHeight="1">
      <c r="A2170" s="272">
        <v>45940</v>
      </c>
      <c r="B2170" s="111" t="s">
        <v>32</v>
      </c>
      <c r="C2170" s="111" t="s">
        <v>5575</v>
      </c>
      <c r="D2170" s="111" t="s">
        <v>5444</v>
      </c>
      <c r="E2170" s="151"/>
      <c r="F2170" s="111"/>
      <c r="G2170" s="111"/>
      <c r="H2170" s="111">
        <v>5</v>
      </c>
      <c r="I2170" s="111">
        <v>5</v>
      </c>
      <c r="J2170" s="118"/>
      <c r="K2170" s="33"/>
      <c r="L2170" s="44">
        <f t="shared" si="652"/>
        <v>0</v>
      </c>
      <c r="M2170" s="33" t="str">
        <f t="shared" si="653"/>
        <v>45940Container q'ty</v>
      </c>
      <c r="N2170" s="33" t="str">
        <f t="shared" si="654"/>
        <v xml:space="preserve">45940Pallet </v>
      </c>
      <c r="O2170" s="39"/>
      <c r="P2170" s="33" t="s">
        <v>202</v>
      </c>
      <c r="Q2170" s="168" t="s">
        <v>5449</v>
      </c>
      <c r="R2170" s="169"/>
      <c r="S2170" s="39"/>
      <c r="T2170" s="119" t="s">
        <v>5527</v>
      </c>
      <c r="U2170" s="258"/>
      <c r="V2170" s="262"/>
      <c r="W2170" s="258">
        <f t="shared" si="655"/>
        <v>0</v>
      </c>
      <c r="X2170" s="45"/>
      <c r="Y2170" s="43"/>
      <c r="Z2170" s="43"/>
      <c r="AA2170" s="43"/>
      <c r="AB2170" s="43"/>
      <c r="AC2170" s="43"/>
    </row>
    <row r="2171" spans="1:29" ht="12.9" customHeight="1">
      <c r="A2171" s="272">
        <v>45940</v>
      </c>
      <c r="B2171" s="111" t="s">
        <v>32</v>
      </c>
      <c r="C2171" s="111" t="s">
        <v>5576</v>
      </c>
      <c r="D2171" s="111" t="s">
        <v>5528</v>
      </c>
      <c r="E2171" s="111"/>
      <c r="F2171" s="111">
        <v>1</v>
      </c>
      <c r="G2171" s="111"/>
      <c r="H2171" s="111">
        <v>16</v>
      </c>
      <c r="I2171" s="111">
        <v>16</v>
      </c>
      <c r="J2171" s="118"/>
      <c r="K2171" s="33"/>
      <c r="L2171" s="44">
        <f t="shared" ref="L2171:L2173" si="733">SUM(E2171:F2171)</f>
        <v>1</v>
      </c>
      <c r="M2171" s="33" t="str">
        <f t="shared" ref="M2171:M2173" si="734">A2171&amp;$O$1</f>
        <v>45940Container q'ty</v>
      </c>
      <c r="N2171" s="33" t="str">
        <f t="shared" ref="N2171:N2173" si="735">A2171&amp;P2171</f>
        <v xml:space="preserve">45940Pallet </v>
      </c>
      <c r="O2171" s="39">
        <v>20</v>
      </c>
      <c r="P2171" s="33" t="s">
        <v>202</v>
      </c>
      <c r="Q2171" s="168" t="s">
        <v>5529</v>
      </c>
      <c r="R2171" s="169"/>
      <c r="S2171" s="39"/>
      <c r="T2171" s="119" t="s">
        <v>5532</v>
      </c>
      <c r="U2171" s="258"/>
      <c r="V2171" s="262"/>
      <c r="W2171" s="258">
        <f t="shared" ref="W2171:W2173" si="736">IFERROR(U2171/V2171,0)</f>
        <v>0</v>
      </c>
      <c r="X2171" s="45"/>
      <c r="Y2171" s="43"/>
      <c r="Z2171" s="43"/>
      <c r="AA2171" s="43"/>
      <c r="AB2171" s="43"/>
      <c r="AC2171" s="43"/>
    </row>
    <row r="2172" spans="1:29" ht="12.9" customHeight="1">
      <c r="A2172" s="272">
        <v>45940</v>
      </c>
      <c r="B2172" s="111" t="s">
        <v>32</v>
      </c>
      <c r="C2172" s="111" t="s">
        <v>5576</v>
      </c>
      <c r="D2172" s="111" t="s">
        <v>5528</v>
      </c>
      <c r="E2172" s="111"/>
      <c r="F2172" s="151"/>
      <c r="G2172" s="111"/>
      <c r="H2172" s="111">
        <v>3</v>
      </c>
      <c r="I2172" s="111">
        <v>3</v>
      </c>
      <c r="J2172" s="118"/>
      <c r="K2172" s="33"/>
      <c r="L2172" s="44">
        <f t="shared" si="733"/>
        <v>0</v>
      </c>
      <c r="M2172" s="33" t="str">
        <f t="shared" si="734"/>
        <v>45940Container q'ty</v>
      </c>
      <c r="N2172" s="33" t="str">
        <f t="shared" si="735"/>
        <v xml:space="preserve">45940Pallet </v>
      </c>
      <c r="O2172" s="39"/>
      <c r="P2172" s="33" t="s">
        <v>202</v>
      </c>
      <c r="Q2172" s="168" t="s">
        <v>5530</v>
      </c>
      <c r="R2172" s="169"/>
      <c r="S2172" s="39"/>
      <c r="T2172" s="119" t="s">
        <v>5532</v>
      </c>
      <c r="U2172" s="258"/>
      <c r="V2172" s="262"/>
      <c r="W2172" s="258">
        <f t="shared" si="736"/>
        <v>0</v>
      </c>
      <c r="X2172" s="45"/>
      <c r="Y2172" s="43"/>
      <c r="Z2172" s="43"/>
      <c r="AA2172" s="43"/>
      <c r="AB2172" s="43"/>
      <c r="AC2172" s="43"/>
    </row>
    <row r="2173" spans="1:29" ht="12.9" customHeight="1">
      <c r="A2173" s="272">
        <v>45940</v>
      </c>
      <c r="B2173" s="111" t="s">
        <v>32</v>
      </c>
      <c r="C2173" s="111" t="s">
        <v>5576</v>
      </c>
      <c r="D2173" s="111" t="s">
        <v>5528</v>
      </c>
      <c r="E2173" s="111"/>
      <c r="F2173" s="151"/>
      <c r="G2173" s="111"/>
      <c r="H2173" s="111">
        <v>1</v>
      </c>
      <c r="I2173" s="111">
        <v>1</v>
      </c>
      <c r="J2173" s="118"/>
      <c r="K2173" s="33"/>
      <c r="L2173" s="44">
        <f t="shared" si="733"/>
        <v>0</v>
      </c>
      <c r="M2173" s="33" t="str">
        <f t="shared" si="734"/>
        <v>45940Container q'ty</v>
      </c>
      <c r="N2173" s="33" t="str">
        <f t="shared" si="735"/>
        <v xml:space="preserve">45940Pallet </v>
      </c>
      <c r="O2173" s="39"/>
      <c r="P2173" s="33" t="s">
        <v>202</v>
      </c>
      <c r="Q2173" s="168" t="s">
        <v>5531</v>
      </c>
      <c r="R2173" s="169"/>
      <c r="S2173" s="39"/>
      <c r="T2173" s="119" t="s">
        <v>5532</v>
      </c>
      <c r="U2173" s="258"/>
      <c r="V2173" s="262"/>
      <c r="W2173" s="258">
        <f t="shared" si="736"/>
        <v>0</v>
      </c>
      <c r="X2173" s="45"/>
      <c r="Y2173" s="43"/>
      <c r="Z2173" s="43"/>
      <c r="AA2173" s="43"/>
      <c r="AB2173" s="43"/>
      <c r="AC2173" s="43"/>
    </row>
    <row r="2174" spans="1:29" ht="12.9" customHeight="1">
      <c r="A2174" s="272">
        <v>45940</v>
      </c>
      <c r="B2174" s="111" t="s">
        <v>383</v>
      </c>
      <c r="C2174" s="111" t="s">
        <v>5592</v>
      </c>
      <c r="D2174" s="275" t="s">
        <v>5593</v>
      </c>
      <c r="E2174" s="111"/>
      <c r="F2174" s="111">
        <v>1</v>
      </c>
      <c r="G2174" s="111"/>
      <c r="H2174" s="111">
        <v>5</v>
      </c>
      <c r="I2174" s="117">
        <v>500</v>
      </c>
      <c r="J2174" s="118"/>
      <c r="K2174" s="33"/>
      <c r="L2174" s="44">
        <f t="shared" ref="L2174:L2179" si="737">SUM(E2174:F2174)</f>
        <v>1</v>
      </c>
      <c r="M2174" s="33" t="str">
        <f t="shared" ref="M2174:M2179" si="738">A2174&amp;$O$1</f>
        <v>45940Container q'ty</v>
      </c>
      <c r="N2174" s="33" t="str">
        <f t="shared" ref="N2174:N2179" si="739">A2174&amp;P2174</f>
        <v>45940bulk</v>
      </c>
      <c r="O2174" s="39">
        <v>240</v>
      </c>
      <c r="P2174" s="235" t="s">
        <v>201</v>
      </c>
      <c r="Q2174" s="168" t="s">
        <v>4863</v>
      </c>
      <c r="R2174" s="169"/>
      <c r="S2174" s="39"/>
      <c r="T2174" s="119" t="s">
        <v>5591</v>
      </c>
      <c r="U2174" s="258">
        <v>21137</v>
      </c>
      <c r="V2174" s="262">
        <v>1932</v>
      </c>
      <c r="W2174" s="258">
        <f t="shared" ref="W2174:W2179" si="740">IFERROR(U2174/V2174,0)</f>
        <v>10.94047619047619</v>
      </c>
      <c r="X2174" s="45" t="s">
        <v>5594</v>
      </c>
      <c r="Y2174" s="43"/>
      <c r="Z2174" s="43"/>
      <c r="AA2174" s="43"/>
      <c r="AB2174" s="43"/>
      <c r="AC2174" s="43"/>
    </row>
    <row r="2175" spans="1:29" ht="12.9" customHeight="1">
      <c r="A2175" s="272">
        <v>45940</v>
      </c>
      <c r="B2175" s="111" t="s">
        <v>383</v>
      </c>
      <c r="C2175" s="111" t="s">
        <v>5592</v>
      </c>
      <c r="D2175" s="275" t="s">
        <v>5593</v>
      </c>
      <c r="E2175" s="111"/>
      <c r="F2175" s="151"/>
      <c r="G2175" s="111"/>
      <c r="H2175" s="111">
        <v>2</v>
      </c>
      <c r="I2175" s="117">
        <v>200</v>
      </c>
      <c r="J2175" s="118"/>
      <c r="K2175" s="33"/>
      <c r="L2175" s="44">
        <f t="shared" si="737"/>
        <v>0</v>
      </c>
      <c r="M2175" s="33" t="str">
        <f t="shared" si="738"/>
        <v>45940Container q'ty</v>
      </c>
      <c r="N2175" s="33" t="str">
        <f t="shared" si="739"/>
        <v>45940bulk</v>
      </c>
      <c r="O2175" s="39">
        <v>240</v>
      </c>
      <c r="P2175" s="235" t="s">
        <v>201</v>
      </c>
      <c r="Q2175" s="168" t="s">
        <v>4331</v>
      </c>
      <c r="R2175" s="169"/>
      <c r="S2175" s="39"/>
      <c r="T2175" s="119" t="s">
        <v>5591</v>
      </c>
      <c r="U2175" s="258"/>
      <c r="V2175" s="262"/>
      <c r="W2175" s="258">
        <f t="shared" si="740"/>
        <v>0</v>
      </c>
      <c r="X2175" s="45"/>
      <c r="Y2175" s="43"/>
      <c r="Z2175" s="43"/>
      <c r="AA2175" s="43"/>
      <c r="AB2175" s="43"/>
      <c r="AC2175" s="43"/>
    </row>
    <row r="2176" spans="1:29" ht="12.9" customHeight="1">
      <c r="A2176" s="272">
        <v>45940</v>
      </c>
      <c r="B2176" s="111" t="s">
        <v>383</v>
      </c>
      <c r="C2176" s="111" t="s">
        <v>5592</v>
      </c>
      <c r="D2176" s="275" t="s">
        <v>5593</v>
      </c>
      <c r="E2176" s="111"/>
      <c r="F2176" s="151"/>
      <c r="G2176" s="111"/>
      <c r="H2176" s="111">
        <v>3</v>
      </c>
      <c r="I2176" s="117">
        <v>300</v>
      </c>
      <c r="J2176" s="118"/>
      <c r="K2176" s="33"/>
      <c r="L2176" s="44">
        <f t="shared" si="737"/>
        <v>0</v>
      </c>
      <c r="M2176" s="33" t="str">
        <f t="shared" si="738"/>
        <v>45940Container q'ty</v>
      </c>
      <c r="N2176" s="33" t="str">
        <f t="shared" si="739"/>
        <v>45940bulk</v>
      </c>
      <c r="O2176" s="39">
        <v>240</v>
      </c>
      <c r="P2176" s="235" t="s">
        <v>201</v>
      </c>
      <c r="Q2176" s="168" t="s">
        <v>2620</v>
      </c>
      <c r="R2176" s="169"/>
      <c r="S2176" s="39"/>
      <c r="T2176" s="119" t="s">
        <v>5591</v>
      </c>
      <c r="U2176" s="258"/>
      <c r="V2176" s="262"/>
      <c r="W2176" s="258">
        <f t="shared" si="740"/>
        <v>0</v>
      </c>
      <c r="X2176" s="45"/>
      <c r="Y2176" s="43"/>
      <c r="Z2176" s="43"/>
      <c r="AA2176" s="43"/>
      <c r="AB2176" s="43"/>
      <c r="AC2176" s="43"/>
    </row>
    <row r="2177" spans="1:29" ht="12.9" customHeight="1">
      <c r="A2177" s="272">
        <v>45940</v>
      </c>
      <c r="B2177" s="111" t="s">
        <v>383</v>
      </c>
      <c r="C2177" s="111" t="s">
        <v>5592</v>
      </c>
      <c r="D2177" s="275" t="s">
        <v>5593</v>
      </c>
      <c r="E2177" s="111"/>
      <c r="F2177" s="151"/>
      <c r="G2177" s="111"/>
      <c r="H2177" s="111">
        <v>5</v>
      </c>
      <c r="I2177" s="117">
        <v>600</v>
      </c>
      <c r="J2177" s="118"/>
      <c r="K2177" s="33"/>
      <c r="L2177" s="44">
        <f t="shared" si="737"/>
        <v>0</v>
      </c>
      <c r="M2177" s="33" t="str">
        <f t="shared" si="738"/>
        <v>45940Container q'ty</v>
      </c>
      <c r="N2177" s="33" t="str">
        <f t="shared" si="739"/>
        <v>45940bulk</v>
      </c>
      <c r="O2177" s="39">
        <v>240</v>
      </c>
      <c r="P2177" s="235" t="s">
        <v>201</v>
      </c>
      <c r="Q2177" s="168" t="s">
        <v>2621</v>
      </c>
      <c r="R2177" s="169"/>
      <c r="S2177" s="39"/>
      <c r="T2177" s="119" t="s">
        <v>5591</v>
      </c>
      <c r="U2177" s="258"/>
      <c r="V2177" s="262"/>
      <c r="W2177" s="258">
        <f t="shared" si="740"/>
        <v>0</v>
      </c>
      <c r="X2177" s="45"/>
      <c r="Y2177" s="43"/>
      <c r="Z2177" s="43"/>
      <c r="AA2177" s="43"/>
      <c r="AB2177" s="43"/>
      <c r="AC2177" s="43"/>
    </row>
    <row r="2178" spans="1:29" ht="12.9" customHeight="1">
      <c r="A2178" s="272">
        <v>45940</v>
      </c>
      <c r="B2178" s="111" t="s">
        <v>383</v>
      </c>
      <c r="C2178" s="111" t="s">
        <v>5592</v>
      </c>
      <c r="D2178" s="275" t="s">
        <v>5593</v>
      </c>
      <c r="E2178" s="111"/>
      <c r="F2178" s="151"/>
      <c r="G2178" s="111"/>
      <c r="H2178" s="111">
        <v>3</v>
      </c>
      <c r="I2178" s="117">
        <v>300</v>
      </c>
      <c r="J2178" s="118"/>
      <c r="K2178" s="33"/>
      <c r="L2178" s="44">
        <f t="shared" si="737"/>
        <v>0</v>
      </c>
      <c r="M2178" s="33" t="str">
        <f t="shared" si="738"/>
        <v>45940Container q'ty</v>
      </c>
      <c r="N2178" s="33" t="str">
        <f t="shared" si="739"/>
        <v>45940bulk</v>
      </c>
      <c r="O2178" s="39">
        <v>240</v>
      </c>
      <c r="P2178" s="235" t="s">
        <v>201</v>
      </c>
      <c r="Q2178" s="168" t="s">
        <v>2089</v>
      </c>
      <c r="R2178" s="169"/>
      <c r="S2178" s="39"/>
      <c r="T2178" s="119" t="s">
        <v>5591</v>
      </c>
      <c r="U2178" s="258"/>
      <c r="V2178" s="262"/>
      <c r="W2178" s="258">
        <f t="shared" si="740"/>
        <v>0</v>
      </c>
      <c r="X2178" s="45"/>
      <c r="Y2178" s="43"/>
      <c r="Z2178" s="43"/>
      <c r="AA2178" s="43"/>
      <c r="AB2178" s="43"/>
      <c r="AC2178" s="43"/>
    </row>
    <row r="2179" spans="1:29" ht="12.9" customHeight="1">
      <c r="A2179" s="272">
        <v>45940</v>
      </c>
      <c r="B2179" s="111" t="s">
        <v>383</v>
      </c>
      <c r="C2179" s="111" t="s">
        <v>5592</v>
      </c>
      <c r="D2179" s="275" t="s">
        <v>5593</v>
      </c>
      <c r="E2179" s="111"/>
      <c r="F2179" s="151"/>
      <c r="G2179" s="111"/>
      <c r="H2179" s="111">
        <v>1</v>
      </c>
      <c r="I2179" s="117">
        <v>21</v>
      </c>
      <c r="J2179" s="118"/>
      <c r="K2179" s="33"/>
      <c r="L2179" s="44">
        <f t="shared" si="737"/>
        <v>0</v>
      </c>
      <c r="M2179" s="33" t="str">
        <f t="shared" si="738"/>
        <v>45940Container q'ty</v>
      </c>
      <c r="N2179" s="33" t="str">
        <f t="shared" si="739"/>
        <v>45940bulk</v>
      </c>
      <c r="O2179" s="39">
        <v>240</v>
      </c>
      <c r="P2179" s="235" t="s">
        <v>201</v>
      </c>
      <c r="Q2179" s="168" t="s">
        <v>4212</v>
      </c>
      <c r="R2179" s="169"/>
      <c r="S2179" s="39"/>
      <c r="T2179" s="119" t="s">
        <v>5591</v>
      </c>
      <c r="U2179" s="258"/>
      <c r="V2179" s="262"/>
      <c r="W2179" s="258">
        <f t="shared" si="740"/>
        <v>0</v>
      </c>
      <c r="X2179" s="45"/>
      <c r="Y2179" s="43"/>
      <c r="Z2179" s="43"/>
      <c r="AA2179" s="43"/>
      <c r="AB2179" s="43"/>
      <c r="AC2179" s="43"/>
    </row>
    <row r="2180" spans="1:29" ht="12.9" customHeight="1">
      <c r="A2180" s="272">
        <v>45940</v>
      </c>
      <c r="B2180" s="111" t="s">
        <v>383</v>
      </c>
      <c r="C2180" s="111" t="s">
        <v>5592</v>
      </c>
      <c r="D2180" s="275" t="s">
        <v>5593</v>
      </c>
      <c r="E2180" s="111"/>
      <c r="F2180" s="151"/>
      <c r="G2180" s="111"/>
      <c r="H2180" s="111">
        <v>1</v>
      </c>
      <c r="I2180" s="117">
        <v>11</v>
      </c>
      <c r="J2180" s="118"/>
      <c r="K2180" s="33"/>
      <c r="L2180" s="44">
        <f t="shared" ref="L2180" si="741">SUM(E2180:F2180)</f>
        <v>0</v>
      </c>
      <c r="M2180" s="33" t="str">
        <f t="shared" ref="M2180" si="742">A2180&amp;$O$1</f>
        <v>45940Container q'ty</v>
      </c>
      <c r="N2180" s="33" t="str">
        <f t="shared" ref="N2180" si="743">A2180&amp;P2180</f>
        <v>45940bulk</v>
      </c>
      <c r="O2180" s="39">
        <v>240</v>
      </c>
      <c r="P2180" s="235" t="s">
        <v>201</v>
      </c>
      <c r="Q2180" s="168" t="s">
        <v>5590</v>
      </c>
      <c r="R2180" s="169"/>
      <c r="S2180" s="39"/>
      <c r="T2180" s="119" t="s">
        <v>5591</v>
      </c>
      <c r="U2180" s="258"/>
      <c r="V2180" s="262"/>
      <c r="W2180" s="258">
        <f t="shared" ref="W2180" si="744">IFERROR(U2180/V2180,0)</f>
        <v>0</v>
      </c>
      <c r="X2180" s="45"/>
      <c r="Y2180" s="43"/>
      <c r="Z2180" s="43"/>
      <c r="AA2180" s="43"/>
      <c r="AB2180" s="43"/>
      <c r="AC2180" s="43"/>
    </row>
    <row r="2181" spans="1:29" ht="12.9" customHeight="1">
      <c r="A2181" s="272">
        <v>45940</v>
      </c>
      <c r="B2181" s="111" t="s">
        <v>383</v>
      </c>
      <c r="C2181" s="111" t="s">
        <v>5580</v>
      </c>
      <c r="D2181" s="275" t="s">
        <v>5581</v>
      </c>
      <c r="E2181" s="111"/>
      <c r="F2181" s="111">
        <v>1</v>
      </c>
      <c r="G2181" s="111"/>
      <c r="H2181" s="111">
        <v>9</v>
      </c>
      <c r="I2181" s="117">
        <v>500</v>
      </c>
      <c r="J2181" s="118"/>
      <c r="K2181" s="33"/>
      <c r="L2181" s="44">
        <f t="shared" ref="L2181:L2182" si="745">SUM(E2181:F2181)</f>
        <v>1</v>
      </c>
      <c r="M2181" s="33" t="str">
        <f t="shared" ref="M2181:M2182" si="746">A2181&amp;$O$1</f>
        <v>45940Container q'ty</v>
      </c>
      <c r="N2181" s="33" t="str">
        <f t="shared" ref="N2181:N2182" si="747">A2181&amp;P2181</f>
        <v>45940bulk</v>
      </c>
      <c r="O2181" s="39">
        <v>240</v>
      </c>
      <c r="P2181" s="235" t="s">
        <v>201</v>
      </c>
      <c r="Q2181" s="168" t="s">
        <v>4757</v>
      </c>
      <c r="R2181" s="169"/>
      <c r="S2181" s="39"/>
      <c r="T2181" s="119" t="s">
        <v>5523</v>
      </c>
      <c r="U2181" s="258">
        <v>9750</v>
      </c>
      <c r="V2181" s="262">
        <v>1000</v>
      </c>
      <c r="W2181" s="258">
        <f t="shared" ref="W2181:W2182" si="748">IFERROR(U2181/V2181,0)</f>
        <v>9.75</v>
      </c>
      <c r="X2181" s="45"/>
      <c r="Y2181" s="43"/>
      <c r="Z2181" s="43"/>
      <c r="AA2181" s="43"/>
      <c r="AB2181" s="43"/>
      <c r="AC2181" s="43"/>
    </row>
    <row r="2182" spans="1:29" ht="12.9" customHeight="1">
      <c r="A2182" s="272">
        <v>45940</v>
      </c>
      <c r="B2182" s="111" t="s">
        <v>383</v>
      </c>
      <c r="C2182" s="111" t="s">
        <v>5580</v>
      </c>
      <c r="D2182" s="275" t="s">
        <v>5581</v>
      </c>
      <c r="E2182" s="111"/>
      <c r="F2182" s="151"/>
      <c r="G2182" s="111"/>
      <c r="H2182" s="111">
        <v>8</v>
      </c>
      <c r="I2182" s="117">
        <v>500</v>
      </c>
      <c r="J2182" s="118"/>
      <c r="K2182" s="33"/>
      <c r="L2182" s="44">
        <f t="shared" si="745"/>
        <v>0</v>
      </c>
      <c r="M2182" s="33" t="str">
        <f t="shared" si="746"/>
        <v>45940Container q'ty</v>
      </c>
      <c r="N2182" s="33" t="str">
        <f t="shared" si="747"/>
        <v>45940bulk</v>
      </c>
      <c r="O2182" s="39">
        <v>240</v>
      </c>
      <c r="P2182" s="235" t="s">
        <v>201</v>
      </c>
      <c r="Q2182" s="168" t="s">
        <v>5522</v>
      </c>
      <c r="R2182" s="169"/>
      <c r="S2182" s="39"/>
      <c r="T2182" s="119" t="s">
        <v>5523</v>
      </c>
      <c r="U2182" s="258"/>
      <c r="V2182" s="262"/>
      <c r="W2182" s="258">
        <f t="shared" si="748"/>
        <v>0</v>
      </c>
      <c r="X2182" s="45"/>
      <c r="Y2182" s="43"/>
      <c r="Z2182" s="43"/>
      <c r="AA2182" s="43"/>
      <c r="AB2182" s="43"/>
      <c r="AC2182" s="43"/>
    </row>
    <row r="2183" spans="1:29" ht="12.9" customHeight="1">
      <c r="A2183" s="272">
        <v>45941</v>
      </c>
      <c r="B2183" s="111" t="s">
        <v>3493</v>
      </c>
      <c r="C2183" s="111" t="s">
        <v>5642</v>
      </c>
      <c r="D2183" s="111" t="s">
        <v>5643</v>
      </c>
      <c r="E2183" s="111">
        <v>1</v>
      </c>
      <c r="F2183" s="111"/>
      <c r="G2183" s="111"/>
      <c r="H2183" s="111">
        <v>40</v>
      </c>
      <c r="I2183" s="116"/>
      <c r="J2183" s="118">
        <v>86400</v>
      </c>
      <c r="K2183" s="33"/>
      <c r="L2183" s="44">
        <f>SUM(E2183:F2183)</f>
        <v>1</v>
      </c>
      <c r="M2183" s="33" t="str">
        <f>A2183&amp;$O$1</f>
        <v>45941Container q'ty</v>
      </c>
      <c r="N2183" s="33" t="str">
        <f>A2183&amp;P2183</f>
        <v xml:space="preserve">45941Pallet </v>
      </c>
      <c r="O2183" s="39">
        <v>40</v>
      </c>
      <c r="P2183" s="33" t="s">
        <v>202</v>
      </c>
      <c r="Q2183" s="168" t="s">
        <v>462</v>
      </c>
      <c r="R2183" s="169"/>
      <c r="S2183" s="39"/>
      <c r="T2183" s="119" t="s">
        <v>5641</v>
      </c>
      <c r="U2183" s="258"/>
      <c r="V2183" s="262"/>
      <c r="W2183" s="258">
        <f>IFERROR(U2183/V2183,0)</f>
        <v>0</v>
      </c>
      <c r="X2183" s="45" t="s">
        <v>5254</v>
      </c>
      <c r="Y2183" s="43"/>
      <c r="Z2183" s="43"/>
      <c r="AA2183" s="43"/>
      <c r="AB2183" s="43"/>
      <c r="AC2183" s="43"/>
    </row>
    <row r="2184" spans="1:29" ht="12.9" customHeight="1">
      <c r="A2184" s="272">
        <v>45943</v>
      </c>
      <c r="B2184" s="111" t="s">
        <v>32</v>
      </c>
      <c r="C2184" s="111" t="s">
        <v>5601</v>
      </c>
      <c r="D2184" s="111" t="s">
        <v>5455</v>
      </c>
      <c r="E2184" s="111"/>
      <c r="F2184" s="111">
        <v>1</v>
      </c>
      <c r="G2184" s="111"/>
      <c r="H2184" s="111">
        <v>18</v>
      </c>
      <c r="I2184" s="111">
        <v>18</v>
      </c>
      <c r="J2184" s="118"/>
      <c r="K2184" s="33"/>
      <c r="L2184" s="44">
        <f t="shared" ref="L2184:L2190" si="749">SUM(E2184:F2184)</f>
        <v>1</v>
      </c>
      <c r="M2184" s="33" t="str">
        <f t="shared" ref="M2184:M2190" si="750">A2184&amp;$O$1</f>
        <v>45943Container q'ty</v>
      </c>
      <c r="N2184" s="33" t="str">
        <f t="shared" ref="N2184:N2190" si="751">A2184&amp;P2184</f>
        <v xml:space="preserve">45943Pallet </v>
      </c>
      <c r="O2184" s="39">
        <v>20</v>
      </c>
      <c r="P2184" s="33" t="s">
        <v>202</v>
      </c>
      <c r="Q2184" s="168" t="s">
        <v>5450</v>
      </c>
      <c r="R2184" s="169"/>
      <c r="S2184" s="39"/>
      <c r="T2184" s="119" t="s">
        <v>5582</v>
      </c>
      <c r="U2184" s="258"/>
      <c r="V2184" s="262"/>
      <c r="W2184" s="258">
        <f t="shared" ref="W2184:W2190" si="752">IFERROR(U2184/V2184,0)</f>
        <v>0</v>
      </c>
      <c r="X2184" s="45"/>
      <c r="Y2184" s="43"/>
      <c r="Z2184" s="43"/>
      <c r="AA2184" s="43"/>
      <c r="AB2184" s="43"/>
      <c r="AC2184" s="43"/>
    </row>
    <row r="2185" spans="1:29" ht="12.9" customHeight="1">
      <c r="A2185" s="272">
        <v>45943</v>
      </c>
      <c r="B2185" s="111" t="s">
        <v>32</v>
      </c>
      <c r="C2185" s="111" t="s">
        <v>5601</v>
      </c>
      <c r="D2185" s="111" t="s">
        <v>5455</v>
      </c>
      <c r="E2185" s="111"/>
      <c r="F2185" s="151"/>
      <c r="G2185" s="111"/>
      <c r="H2185" s="111">
        <v>2</v>
      </c>
      <c r="I2185" s="111">
        <v>2</v>
      </c>
      <c r="J2185" s="118"/>
      <c r="K2185" s="33"/>
      <c r="L2185" s="44">
        <f t="shared" si="749"/>
        <v>0</v>
      </c>
      <c r="M2185" s="33" t="str">
        <f t="shared" si="750"/>
        <v>45943Container q'ty</v>
      </c>
      <c r="N2185" s="33" t="str">
        <f t="shared" si="751"/>
        <v xml:space="preserve">45943Pallet </v>
      </c>
      <c r="O2185" s="39"/>
      <c r="P2185" s="33" t="s">
        <v>202</v>
      </c>
      <c r="Q2185" s="168" t="s">
        <v>5451</v>
      </c>
      <c r="R2185" s="169"/>
      <c r="S2185" s="39"/>
      <c r="T2185" s="119" t="s">
        <v>5456</v>
      </c>
      <c r="U2185" s="258"/>
      <c r="V2185" s="262"/>
      <c r="W2185" s="258">
        <f t="shared" si="752"/>
        <v>0</v>
      </c>
      <c r="X2185" s="45"/>
      <c r="Y2185" s="43"/>
      <c r="Z2185" s="43"/>
      <c r="AA2185" s="43"/>
      <c r="AB2185" s="43"/>
      <c r="AC2185" s="43"/>
    </row>
    <row r="2186" spans="1:29" ht="12.9" customHeight="1">
      <c r="A2186" s="272">
        <v>45943</v>
      </c>
      <c r="B2186" s="111" t="s">
        <v>32</v>
      </c>
      <c r="C2186" s="111" t="s">
        <v>5627</v>
      </c>
      <c r="D2186" s="111" t="s">
        <v>5533</v>
      </c>
      <c r="E2186" s="111">
        <v>1</v>
      </c>
      <c r="F2186" s="111"/>
      <c r="G2186" s="111"/>
      <c r="H2186" s="111">
        <v>10</v>
      </c>
      <c r="I2186" s="111">
        <v>10</v>
      </c>
      <c r="J2186" s="118"/>
      <c r="K2186" s="33"/>
      <c r="L2186" s="44">
        <f t="shared" si="749"/>
        <v>1</v>
      </c>
      <c r="M2186" s="33" t="str">
        <f t="shared" si="750"/>
        <v>45943Container q'ty</v>
      </c>
      <c r="N2186" s="33" t="str">
        <f t="shared" si="751"/>
        <v xml:space="preserve">45943Pallet </v>
      </c>
      <c r="O2186" s="39">
        <v>40</v>
      </c>
      <c r="P2186" s="33" t="s">
        <v>202</v>
      </c>
      <c r="Q2186" s="168" t="s">
        <v>5537</v>
      </c>
      <c r="R2186" s="169"/>
      <c r="S2186" s="39"/>
      <c r="T2186" s="119" t="s">
        <v>5623</v>
      </c>
      <c r="U2186" s="258"/>
      <c r="V2186" s="262"/>
      <c r="W2186" s="258">
        <f t="shared" si="752"/>
        <v>0</v>
      </c>
      <c r="X2186" s="45"/>
      <c r="Y2186" s="43"/>
      <c r="Z2186" s="43"/>
      <c r="AA2186" s="43"/>
      <c r="AB2186" s="43"/>
      <c r="AC2186" s="43"/>
    </row>
    <row r="2187" spans="1:29" ht="12.9" customHeight="1">
      <c r="A2187" s="272">
        <v>45943</v>
      </c>
      <c r="B2187" s="111" t="s">
        <v>32</v>
      </c>
      <c r="C2187" s="111" t="s">
        <v>5627</v>
      </c>
      <c r="D2187" s="111" t="s">
        <v>5534</v>
      </c>
      <c r="E2187" s="151"/>
      <c r="F2187" s="111"/>
      <c r="G2187" s="111"/>
      <c r="H2187" s="111">
        <v>10</v>
      </c>
      <c r="I2187" s="111">
        <v>10</v>
      </c>
      <c r="J2187" s="118"/>
      <c r="K2187" s="33"/>
      <c r="L2187" s="44">
        <f t="shared" si="749"/>
        <v>0</v>
      </c>
      <c r="M2187" s="33" t="str">
        <f t="shared" si="750"/>
        <v>45943Container q'ty</v>
      </c>
      <c r="N2187" s="33" t="str">
        <f t="shared" si="751"/>
        <v xml:space="preserve">45943Pallet </v>
      </c>
      <c r="O2187" s="39"/>
      <c r="P2187" s="33" t="s">
        <v>202</v>
      </c>
      <c r="Q2187" s="168" t="s">
        <v>5537</v>
      </c>
      <c r="R2187" s="169"/>
      <c r="S2187" s="39"/>
      <c r="T2187" s="119" t="s">
        <v>5623</v>
      </c>
      <c r="U2187" s="258"/>
      <c r="V2187" s="262"/>
      <c r="W2187" s="258">
        <f t="shared" si="752"/>
        <v>0</v>
      </c>
      <c r="X2187" s="45"/>
      <c r="Y2187" s="43"/>
      <c r="Z2187" s="43"/>
      <c r="AA2187" s="43"/>
      <c r="AB2187" s="43"/>
      <c r="AC2187" s="43"/>
    </row>
    <row r="2188" spans="1:29" ht="12.9" customHeight="1">
      <c r="A2188" s="272">
        <v>45943</v>
      </c>
      <c r="B2188" s="111" t="s">
        <v>32</v>
      </c>
      <c r="C2188" s="111" t="s">
        <v>5628</v>
      </c>
      <c r="D2188" s="111" t="s">
        <v>5535</v>
      </c>
      <c r="E2188" s="111">
        <v>1</v>
      </c>
      <c r="F2188" s="111"/>
      <c r="G2188" s="111"/>
      <c r="H2188" s="111">
        <v>10</v>
      </c>
      <c r="I2188" s="111">
        <v>10</v>
      </c>
      <c r="J2188" s="118"/>
      <c r="K2188" s="33"/>
      <c r="L2188" s="44">
        <f t="shared" si="749"/>
        <v>1</v>
      </c>
      <c r="M2188" s="33" t="str">
        <f t="shared" si="750"/>
        <v>45943Container q'ty</v>
      </c>
      <c r="N2188" s="33" t="str">
        <f t="shared" si="751"/>
        <v xml:space="preserve">45943Pallet </v>
      </c>
      <c r="O2188" s="39">
        <v>40</v>
      </c>
      <c r="P2188" s="33" t="s">
        <v>202</v>
      </c>
      <c r="Q2188" s="168" t="s">
        <v>5537</v>
      </c>
      <c r="R2188" s="169"/>
      <c r="S2188" s="39"/>
      <c r="T2188" s="119" t="s">
        <v>5624</v>
      </c>
      <c r="U2188" s="258"/>
      <c r="V2188" s="262"/>
      <c r="W2188" s="258">
        <f t="shared" si="752"/>
        <v>0</v>
      </c>
      <c r="X2188" s="45"/>
      <c r="Y2188" s="43"/>
      <c r="Z2188" s="43"/>
      <c r="AA2188" s="43"/>
      <c r="AB2188" s="43"/>
      <c r="AC2188" s="43"/>
    </row>
    <row r="2189" spans="1:29" ht="12.9" customHeight="1">
      <c r="A2189" s="272">
        <v>45943</v>
      </c>
      <c r="B2189" s="111" t="s">
        <v>32</v>
      </c>
      <c r="C2189" s="111" t="s">
        <v>5628</v>
      </c>
      <c r="D2189" s="111" t="s">
        <v>5536</v>
      </c>
      <c r="E2189" s="151"/>
      <c r="F2189" s="111"/>
      <c r="G2189" s="111"/>
      <c r="H2189" s="111">
        <v>5</v>
      </c>
      <c r="I2189" s="111">
        <v>5</v>
      </c>
      <c r="J2189" s="118"/>
      <c r="K2189" s="33"/>
      <c r="L2189" s="44">
        <f t="shared" si="749"/>
        <v>0</v>
      </c>
      <c r="M2189" s="33" t="str">
        <f t="shared" si="750"/>
        <v>45943Container q'ty</v>
      </c>
      <c r="N2189" s="33" t="str">
        <f t="shared" si="751"/>
        <v xml:space="preserve">45943Pallet </v>
      </c>
      <c r="O2189" s="39"/>
      <c r="P2189" s="33" t="s">
        <v>202</v>
      </c>
      <c r="Q2189" s="168" t="s">
        <v>5537</v>
      </c>
      <c r="R2189" s="169"/>
      <c r="S2189" s="39"/>
      <c r="T2189" s="119" t="s">
        <v>5624</v>
      </c>
      <c r="U2189" s="258"/>
      <c r="V2189" s="262"/>
      <c r="W2189" s="258">
        <f t="shared" si="752"/>
        <v>0</v>
      </c>
      <c r="X2189" s="45"/>
      <c r="Y2189" s="43"/>
      <c r="Z2189" s="43"/>
      <c r="AA2189" s="43"/>
      <c r="AB2189" s="43"/>
      <c r="AC2189" s="43"/>
    </row>
    <row r="2190" spans="1:29" ht="12.9" customHeight="1">
      <c r="A2190" s="272">
        <v>45943</v>
      </c>
      <c r="B2190" s="111" t="s">
        <v>32</v>
      </c>
      <c r="C2190" s="111" t="s">
        <v>5628</v>
      </c>
      <c r="D2190" s="111" t="s">
        <v>5536</v>
      </c>
      <c r="E2190" s="151"/>
      <c r="F2190" s="111"/>
      <c r="G2190" s="111"/>
      <c r="H2190" s="111">
        <v>5</v>
      </c>
      <c r="I2190" s="111">
        <v>5</v>
      </c>
      <c r="J2190" s="118"/>
      <c r="K2190" s="33"/>
      <c r="L2190" s="44">
        <f t="shared" si="749"/>
        <v>0</v>
      </c>
      <c r="M2190" s="33" t="str">
        <f t="shared" si="750"/>
        <v>45943Container q'ty</v>
      </c>
      <c r="N2190" s="33" t="str">
        <f t="shared" si="751"/>
        <v xml:space="preserve">45943Pallet </v>
      </c>
      <c r="O2190" s="39"/>
      <c r="P2190" s="33" t="s">
        <v>202</v>
      </c>
      <c r="Q2190" s="168" t="s">
        <v>5538</v>
      </c>
      <c r="R2190" s="169"/>
      <c r="S2190" s="39"/>
      <c r="T2190" s="119" t="s">
        <v>5624</v>
      </c>
      <c r="U2190" s="258"/>
      <c r="V2190" s="262"/>
      <c r="W2190" s="258">
        <f t="shared" si="752"/>
        <v>0</v>
      </c>
      <c r="X2190" s="45"/>
      <c r="Y2190" s="43"/>
      <c r="Z2190" s="43"/>
      <c r="AA2190" s="43"/>
      <c r="AB2190" s="43"/>
      <c r="AC2190" s="43"/>
    </row>
    <row r="2191" spans="1:29" ht="12.9" customHeight="1">
      <c r="A2191" s="272">
        <v>45943</v>
      </c>
      <c r="B2191" s="111" t="s">
        <v>32</v>
      </c>
      <c r="C2191" s="111" t="s">
        <v>5602</v>
      </c>
      <c r="D2191" s="111" t="s">
        <v>5586</v>
      </c>
      <c r="E2191" s="111"/>
      <c r="F2191" s="111">
        <v>1</v>
      </c>
      <c r="G2191" s="111"/>
      <c r="H2191" s="111">
        <v>5</v>
      </c>
      <c r="I2191" s="111">
        <v>5</v>
      </c>
      <c r="J2191" s="118"/>
      <c r="K2191" s="33"/>
      <c r="L2191" s="44">
        <f>SUM(E2191:F2191)</f>
        <v>1</v>
      </c>
      <c r="M2191" s="33" t="str">
        <f>A2191&amp;$O$1</f>
        <v>45943Container q'ty</v>
      </c>
      <c r="N2191" s="33" t="str">
        <f>A2191&amp;P2191</f>
        <v xml:space="preserve">45943Pallet </v>
      </c>
      <c r="O2191" s="39">
        <v>20</v>
      </c>
      <c r="P2191" s="33" t="s">
        <v>202</v>
      </c>
      <c r="Q2191" s="168" t="s">
        <v>5587</v>
      </c>
      <c r="R2191" s="169"/>
      <c r="S2191" s="39"/>
      <c r="T2191" s="119" t="s">
        <v>5589</v>
      </c>
      <c r="U2191" s="258"/>
      <c r="V2191" s="262"/>
      <c r="W2191" s="258">
        <f>IFERROR(U2191/V2191,0)</f>
        <v>0</v>
      </c>
      <c r="X2191" s="45"/>
      <c r="Y2191" s="43"/>
      <c r="Z2191" s="43"/>
      <c r="AA2191" s="43"/>
      <c r="AB2191" s="43"/>
      <c r="AC2191" s="43"/>
    </row>
    <row r="2192" spans="1:29" ht="12.9" customHeight="1">
      <c r="A2192" s="272">
        <v>45943</v>
      </c>
      <c r="B2192" s="111" t="s">
        <v>32</v>
      </c>
      <c r="C2192" s="111" t="s">
        <v>5602</v>
      </c>
      <c r="D2192" s="111" t="s">
        <v>5586</v>
      </c>
      <c r="E2192" s="111"/>
      <c r="F2192" s="151"/>
      <c r="G2192" s="111"/>
      <c r="H2192" s="111">
        <v>7</v>
      </c>
      <c r="I2192" s="111">
        <v>7</v>
      </c>
      <c r="J2192" s="118"/>
      <c r="K2192" s="33"/>
      <c r="L2192" s="44">
        <f>SUM(E2192:F2192)</f>
        <v>0</v>
      </c>
      <c r="M2192" s="33" t="str">
        <f>A2192&amp;$O$1</f>
        <v>45943Container q'ty</v>
      </c>
      <c r="N2192" s="33" t="str">
        <f>A2192&amp;P2192</f>
        <v xml:space="preserve">45943Pallet </v>
      </c>
      <c r="O2192" s="39"/>
      <c r="P2192" s="33" t="s">
        <v>202</v>
      </c>
      <c r="Q2192" s="168" t="s">
        <v>5588</v>
      </c>
      <c r="R2192" s="169"/>
      <c r="S2192" s="39"/>
      <c r="T2192" s="119" t="s">
        <v>5589</v>
      </c>
      <c r="U2192" s="258"/>
      <c r="V2192" s="262"/>
      <c r="W2192" s="258">
        <f>IFERROR(U2192/V2192,0)</f>
        <v>0</v>
      </c>
      <c r="X2192" s="45"/>
      <c r="Y2192" s="43"/>
      <c r="Z2192" s="43"/>
      <c r="AA2192" s="43"/>
      <c r="AB2192" s="43"/>
      <c r="AC2192" s="43"/>
    </row>
    <row r="2193" spans="1:29" ht="12.9" customHeight="1">
      <c r="A2193" s="272">
        <v>45943</v>
      </c>
      <c r="B2193" s="111" t="s">
        <v>383</v>
      </c>
      <c r="C2193" s="111" t="s">
        <v>5578</v>
      </c>
      <c r="D2193" s="275" t="s">
        <v>5579</v>
      </c>
      <c r="E2193" s="111"/>
      <c r="F2193" s="111">
        <v>1</v>
      </c>
      <c r="G2193" s="111"/>
      <c r="H2193" s="111">
        <v>6</v>
      </c>
      <c r="I2193" s="117">
        <v>500</v>
      </c>
      <c r="J2193" s="118"/>
      <c r="K2193" s="33"/>
      <c r="L2193" s="44">
        <f t="shared" ref="L2193:L2198" si="753">SUM(E2193:F2193)</f>
        <v>1</v>
      </c>
      <c r="M2193" s="33" t="str">
        <f t="shared" ref="M2193:M2198" si="754">A2193&amp;$O$1</f>
        <v>45943Container q'ty</v>
      </c>
      <c r="N2193" s="33" t="str">
        <f t="shared" ref="N2193:N2198" si="755">A2193&amp;P2193</f>
        <v>45943bulk</v>
      </c>
      <c r="O2193" s="39">
        <v>240</v>
      </c>
      <c r="P2193" s="235" t="s">
        <v>201</v>
      </c>
      <c r="Q2193" s="168" t="s">
        <v>384</v>
      </c>
      <c r="R2193" s="169"/>
      <c r="S2193" s="39"/>
      <c r="T2193" s="119" t="s">
        <v>5577</v>
      </c>
      <c r="U2193" s="258">
        <v>23460</v>
      </c>
      <c r="V2193" s="262">
        <v>1800</v>
      </c>
      <c r="W2193" s="258">
        <f t="shared" ref="W2193:W2198" si="756">IFERROR(U2193/V2193,0)</f>
        <v>13.033333333333333</v>
      </c>
      <c r="X2193" s="45"/>
      <c r="Y2193" s="43"/>
      <c r="Z2193" s="43"/>
      <c r="AA2193" s="43"/>
      <c r="AB2193" s="43"/>
      <c r="AC2193" s="43"/>
    </row>
    <row r="2194" spans="1:29" ht="12.9" customHeight="1">
      <c r="A2194" s="272">
        <v>45943</v>
      </c>
      <c r="B2194" s="111" t="s">
        <v>383</v>
      </c>
      <c r="C2194" s="111" t="s">
        <v>5578</v>
      </c>
      <c r="D2194" s="275" t="s">
        <v>5579</v>
      </c>
      <c r="E2194" s="111"/>
      <c r="F2194" s="151"/>
      <c r="G2194" s="111"/>
      <c r="H2194" s="111">
        <v>5</v>
      </c>
      <c r="I2194" s="117">
        <v>350</v>
      </c>
      <c r="J2194" s="118"/>
      <c r="K2194" s="33"/>
      <c r="L2194" s="44">
        <f t="shared" si="753"/>
        <v>0</v>
      </c>
      <c r="M2194" s="33" t="str">
        <f t="shared" si="754"/>
        <v>45943Container q'ty</v>
      </c>
      <c r="N2194" s="33" t="str">
        <f t="shared" si="755"/>
        <v>45943bulk</v>
      </c>
      <c r="O2194" s="39">
        <v>240</v>
      </c>
      <c r="P2194" s="235" t="s">
        <v>201</v>
      </c>
      <c r="Q2194" s="168" t="s">
        <v>385</v>
      </c>
      <c r="R2194" s="169"/>
      <c r="S2194" s="39"/>
      <c r="T2194" s="119" t="s">
        <v>5577</v>
      </c>
      <c r="U2194" s="258"/>
      <c r="V2194" s="262"/>
      <c r="W2194" s="258">
        <f t="shared" si="756"/>
        <v>0</v>
      </c>
      <c r="X2194" s="45"/>
      <c r="Y2194" s="43"/>
      <c r="Z2194" s="43"/>
      <c r="AA2194" s="43"/>
      <c r="AB2194" s="43"/>
      <c r="AC2194" s="43"/>
    </row>
    <row r="2195" spans="1:29" ht="12.9" customHeight="1">
      <c r="A2195" s="272">
        <v>45943</v>
      </c>
      <c r="B2195" s="111" t="s">
        <v>383</v>
      </c>
      <c r="C2195" s="111" t="s">
        <v>5578</v>
      </c>
      <c r="D2195" s="275" t="s">
        <v>5579</v>
      </c>
      <c r="E2195" s="111"/>
      <c r="F2195" s="151"/>
      <c r="G2195" s="111"/>
      <c r="H2195" s="111">
        <v>4</v>
      </c>
      <c r="I2195" s="117">
        <v>300</v>
      </c>
      <c r="J2195" s="118"/>
      <c r="K2195" s="33"/>
      <c r="L2195" s="44">
        <f t="shared" si="753"/>
        <v>0</v>
      </c>
      <c r="M2195" s="33" t="str">
        <f t="shared" si="754"/>
        <v>45943Container q'ty</v>
      </c>
      <c r="N2195" s="33" t="str">
        <f t="shared" si="755"/>
        <v>45943bulk</v>
      </c>
      <c r="O2195" s="39">
        <v>240</v>
      </c>
      <c r="P2195" s="235" t="s">
        <v>201</v>
      </c>
      <c r="Q2195" s="168" t="s">
        <v>386</v>
      </c>
      <c r="R2195" s="169"/>
      <c r="S2195" s="39"/>
      <c r="T2195" s="119" t="s">
        <v>5577</v>
      </c>
      <c r="U2195" s="258"/>
      <c r="V2195" s="262"/>
      <c r="W2195" s="258">
        <f t="shared" si="756"/>
        <v>0</v>
      </c>
      <c r="X2195" s="45"/>
      <c r="Y2195" s="43"/>
      <c r="Z2195" s="43"/>
      <c r="AA2195" s="43"/>
      <c r="AB2195" s="43"/>
      <c r="AC2195" s="43"/>
    </row>
    <row r="2196" spans="1:29" ht="12.9" customHeight="1">
      <c r="A2196" s="272">
        <v>45943</v>
      </c>
      <c r="B2196" s="111" t="s">
        <v>383</v>
      </c>
      <c r="C2196" s="111" t="s">
        <v>5578</v>
      </c>
      <c r="D2196" s="275" t="s">
        <v>5579</v>
      </c>
      <c r="E2196" s="111"/>
      <c r="F2196" s="151"/>
      <c r="G2196" s="111"/>
      <c r="H2196" s="111">
        <v>3</v>
      </c>
      <c r="I2196" s="117">
        <v>250</v>
      </c>
      <c r="J2196" s="118"/>
      <c r="K2196" s="33"/>
      <c r="L2196" s="44">
        <f t="shared" si="753"/>
        <v>0</v>
      </c>
      <c r="M2196" s="33" t="str">
        <f t="shared" si="754"/>
        <v>45943Container q'ty</v>
      </c>
      <c r="N2196" s="33" t="str">
        <f t="shared" si="755"/>
        <v>45943bulk</v>
      </c>
      <c r="O2196" s="39">
        <v>240</v>
      </c>
      <c r="P2196" s="235" t="s">
        <v>201</v>
      </c>
      <c r="Q2196" s="168" t="s">
        <v>387</v>
      </c>
      <c r="R2196" s="169"/>
      <c r="S2196" s="39"/>
      <c r="T2196" s="119" t="s">
        <v>5577</v>
      </c>
      <c r="U2196" s="258"/>
      <c r="V2196" s="262"/>
      <c r="W2196" s="258">
        <f t="shared" si="756"/>
        <v>0</v>
      </c>
      <c r="X2196" s="45"/>
      <c r="Y2196" s="43"/>
      <c r="Z2196" s="43"/>
      <c r="AA2196" s="43"/>
      <c r="AB2196" s="43"/>
      <c r="AC2196" s="43"/>
    </row>
    <row r="2197" spans="1:29" ht="12.9" customHeight="1">
      <c r="A2197" s="272">
        <v>45943</v>
      </c>
      <c r="B2197" s="111" t="s">
        <v>383</v>
      </c>
      <c r="C2197" s="111" t="s">
        <v>5578</v>
      </c>
      <c r="D2197" s="275" t="s">
        <v>5579</v>
      </c>
      <c r="E2197" s="111"/>
      <c r="F2197" s="151"/>
      <c r="G2197" s="111"/>
      <c r="H2197" s="111">
        <v>4</v>
      </c>
      <c r="I2197" s="117">
        <v>300</v>
      </c>
      <c r="J2197" s="118"/>
      <c r="K2197" s="33"/>
      <c r="L2197" s="44">
        <f t="shared" si="753"/>
        <v>0</v>
      </c>
      <c r="M2197" s="33" t="str">
        <f t="shared" si="754"/>
        <v>45943Container q'ty</v>
      </c>
      <c r="N2197" s="33" t="str">
        <f t="shared" si="755"/>
        <v>45943bulk</v>
      </c>
      <c r="O2197" s="39">
        <v>240</v>
      </c>
      <c r="P2197" s="235" t="s">
        <v>201</v>
      </c>
      <c r="Q2197" s="168" t="s">
        <v>5520</v>
      </c>
      <c r="R2197" s="169"/>
      <c r="S2197" s="39"/>
      <c r="T2197" s="119" t="s">
        <v>5577</v>
      </c>
      <c r="U2197" s="258"/>
      <c r="V2197" s="262"/>
      <c r="W2197" s="258">
        <f t="shared" si="756"/>
        <v>0</v>
      </c>
      <c r="X2197" s="45"/>
      <c r="Y2197" s="43"/>
      <c r="Z2197" s="43"/>
      <c r="AA2197" s="43"/>
      <c r="AB2197" s="43"/>
      <c r="AC2197" s="43"/>
    </row>
    <row r="2198" spans="1:29" ht="12.9" customHeight="1">
      <c r="A2198" s="272">
        <v>45943</v>
      </c>
      <c r="B2198" s="111" t="s">
        <v>383</v>
      </c>
      <c r="C2198" s="111" t="s">
        <v>5578</v>
      </c>
      <c r="D2198" s="275" t="s">
        <v>5579</v>
      </c>
      <c r="E2198" s="111"/>
      <c r="F2198" s="151"/>
      <c r="G2198" s="111"/>
      <c r="H2198" s="111">
        <v>0</v>
      </c>
      <c r="I2198" s="117">
        <v>100</v>
      </c>
      <c r="J2198" s="118"/>
      <c r="K2198" s="33"/>
      <c r="L2198" s="44">
        <f t="shared" si="753"/>
        <v>0</v>
      </c>
      <c r="M2198" s="33" t="str">
        <f t="shared" si="754"/>
        <v>45943Container q'ty</v>
      </c>
      <c r="N2198" s="33" t="str">
        <f t="shared" si="755"/>
        <v>45943bulk</v>
      </c>
      <c r="O2198" s="39">
        <v>240</v>
      </c>
      <c r="P2198" s="235" t="s">
        <v>201</v>
      </c>
      <c r="Q2198" s="168" t="s">
        <v>2093</v>
      </c>
      <c r="R2198" s="169"/>
      <c r="S2198" s="39"/>
      <c r="T2198" s="119" t="s">
        <v>5577</v>
      </c>
      <c r="U2198" s="258"/>
      <c r="V2198" s="262"/>
      <c r="W2198" s="258">
        <f t="shared" si="756"/>
        <v>0</v>
      </c>
      <c r="X2198" s="45"/>
      <c r="Y2198" s="43"/>
      <c r="Z2198" s="43"/>
      <c r="AA2198" s="43"/>
      <c r="AB2198" s="43"/>
      <c r="AC2198" s="43"/>
    </row>
    <row r="2199" spans="1:29" ht="12.9" customHeight="1">
      <c r="A2199" s="272">
        <v>45943</v>
      </c>
      <c r="B2199" s="111" t="s">
        <v>244</v>
      </c>
      <c r="C2199" s="111" t="s">
        <v>5603</v>
      </c>
      <c r="D2199" s="111" t="s">
        <v>5604</v>
      </c>
      <c r="E2199" s="111"/>
      <c r="F2199" s="111">
        <v>1</v>
      </c>
      <c r="G2199" s="111"/>
      <c r="H2199" s="111">
        <v>18</v>
      </c>
      <c r="I2199" s="116">
        <v>1540</v>
      </c>
      <c r="J2199" s="118"/>
      <c r="K2199" s="33"/>
      <c r="L2199" s="44">
        <f>SUM(E2199:F2199)</f>
        <v>1</v>
      </c>
      <c r="M2199" s="33" t="str">
        <f>A2199&amp;$O$1</f>
        <v>45943Container q'ty</v>
      </c>
      <c r="N2199" s="33" t="str">
        <f>A2199&amp;P2199</f>
        <v>45943bulk</v>
      </c>
      <c r="O2199" s="39">
        <v>180</v>
      </c>
      <c r="P2199" s="235" t="s">
        <v>201</v>
      </c>
      <c r="Q2199" s="168" t="s">
        <v>4725</v>
      </c>
      <c r="R2199" s="169"/>
      <c r="S2199" s="39"/>
      <c r="T2199" s="119" t="s">
        <v>5466</v>
      </c>
      <c r="U2199" s="258">
        <v>232590</v>
      </c>
      <c r="V2199" s="262">
        <v>12300</v>
      </c>
      <c r="W2199" s="258">
        <f>IFERROR(U2199/V2199,0)</f>
        <v>18.909756097560976</v>
      </c>
      <c r="X2199" s="45" t="s">
        <v>5479</v>
      </c>
      <c r="Y2199" s="43"/>
      <c r="Z2199" s="43"/>
      <c r="AA2199" s="43"/>
      <c r="AB2199" s="43"/>
      <c r="AC2199" s="43"/>
    </row>
    <row r="2200" spans="1:29" ht="12.9" customHeight="1">
      <c r="A2200" s="272">
        <v>45943</v>
      </c>
      <c r="B2200" s="111" t="s">
        <v>244</v>
      </c>
      <c r="C2200" s="111" t="s">
        <v>5609</v>
      </c>
      <c r="D2200" s="111" t="s">
        <v>5610</v>
      </c>
      <c r="E2200" s="111"/>
      <c r="F2200" s="111">
        <v>1</v>
      </c>
      <c r="G2200" s="111"/>
      <c r="H2200" s="111">
        <v>18</v>
      </c>
      <c r="I2200" s="116">
        <v>1540</v>
      </c>
      <c r="J2200" s="118"/>
      <c r="K2200" s="33"/>
      <c r="L2200" s="44">
        <f>SUM(E2200:F2200)</f>
        <v>1</v>
      </c>
      <c r="M2200" s="33" t="str">
        <f>A2200&amp;$O$1</f>
        <v>45943Container q'ty</v>
      </c>
      <c r="N2200" s="33" t="str">
        <f>A2200&amp;P2200</f>
        <v>45943bulk</v>
      </c>
      <c r="O2200" s="39">
        <v>180</v>
      </c>
      <c r="P2200" s="235" t="s">
        <v>201</v>
      </c>
      <c r="Q2200" s="168" t="s">
        <v>4725</v>
      </c>
      <c r="R2200" s="169"/>
      <c r="S2200" s="39"/>
      <c r="T2200" s="119" t="s">
        <v>5466</v>
      </c>
      <c r="U2200" s="258"/>
      <c r="V2200" s="262"/>
      <c r="W2200" s="258">
        <f>IFERROR(U2200/V2200,0)</f>
        <v>0</v>
      </c>
      <c r="X2200" s="45"/>
      <c r="Y2200" s="43"/>
      <c r="Z2200" s="43"/>
      <c r="AA2200" s="43"/>
      <c r="AB2200" s="43"/>
      <c r="AC2200" s="43"/>
    </row>
    <row r="2201" spans="1:29" ht="12.9" customHeight="1">
      <c r="A2201" s="272">
        <v>45943</v>
      </c>
      <c r="B2201" s="111" t="s">
        <v>244</v>
      </c>
      <c r="C2201" s="111" t="s">
        <v>5611</v>
      </c>
      <c r="D2201" s="111" t="s">
        <v>5612</v>
      </c>
      <c r="E2201" s="111"/>
      <c r="F2201" s="111">
        <v>1</v>
      </c>
      <c r="G2201" s="111"/>
      <c r="H2201" s="111">
        <v>18</v>
      </c>
      <c r="I2201" s="116">
        <v>1540</v>
      </c>
      <c r="J2201" s="118"/>
      <c r="K2201" s="33"/>
      <c r="L2201" s="44">
        <f>SUM(E2201:F2201)</f>
        <v>1</v>
      </c>
      <c r="M2201" s="33" t="str">
        <f>A2201&amp;$O$1</f>
        <v>45943Container q'ty</v>
      </c>
      <c r="N2201" s="33" t="str">
        <f>A2201&amp;P2201</f>
        <v>45943bulk</v>
      </c>
      <c r="O2201" s="39">
        <v>180</v>
      </c>
      <c r="P2201" s="235" t="s">
        <v>201</v>
      </c>
      <c r="Q2201" s="168" t="s">
        <v>4725</v>
      </c>
      <c r="R2201" s="169"/>
      <c r="S2201" s="39"/>
      <c r="T2201" s="119" t="s">
        <v>5466</v>
      </c>
      <c r="U2201" s="258"/>
      <c r="V2201" s="262"/>
      <c r="W2201" s="258">
        <f>IFERROR(U2201/V2201,0)</f>
        <v>0</v>
      </c>
      <c r="X2201" s="45"/>
      <c r="Y2201" s="43"/>
      <c r="Z2201" s="43"/>
      <c r="AA2201" s="43"/>
      <c r="AB2201" s="43"/>
      <c r="AC2201" s="43"/>
    </row>
    <row r="2202" spans="1:29" ht="12.9" customHeight="1">
      <c r="A2202" s="272">
        <v>45944</v>
      </c>
      <c r="B2202" s="111" t="s">
        <v>32</v>
      </c>
      <c r="C2202" s="111" t="s">
        <v>5629</v>
      </c>
      <c r="D2202" s="111" t="s">
        <v>5445</v>
      </c>
      <c r="E2202" s="111">
        <v>1</v>
      </c>
      <c r="F2202" s="111"/>
      <c r="G2202" s="111"/>
      <c r="H2202" s="111">
        <v>18</v>
      </c>
      <c r="I2202" s="116">
        <v>1296</v>
      </c>
      <c r="J2202" s="118"/>
      <c r="K2202" s="33"/>
      <c r="L2202" s="44">
        <f t="shared" ref="L2202:L2203" si="757">SUM(E2202:F2202)</f>
        <v>1</v>
      </c>
      <c r="M2202" s="33" t="str">
        <f t="shared" ref="M2202:M2203" si="758">A2202&amp;$O$1</f>
        <v>45944Container q'ty</v>
      </c>
      <c r="N2202" s="33" t="str">
        <f t="shared" ref="N2202:N2203" si="759">A2202&amp;P2202</f>
        <v>45944bulk</v>
      </c>
      <c r="O2202" s="39"/>
      <c r="P2202" s="235" t="s">
        <v>201</v>
      </c>
      <c r="Q2202" s="168" t="s">
        <v>5430</v>
      </c>
      <c r="R2202" s="169"/>
      <c r="S2202" s="39"/>
      <c r="T2202" s="119" t="s">
        <v>5544</v>
      </c>
      <c r="U2202" s="258">
        <v>13910.4</v>
      </c>
      <c r="V2202" s="262">
        <v>2016</v>
      </c>
      <c r="W2202" s="258">
        <f t="shared" ref="W2202:W2203" si="760">IFERROR(U2202/V2202,0)</f>
        <v>6.8999999999999995</v>
      </c>
      <c r="X2202" s="45"/>
      <c r="Y2202" s="43"/>
      <c r="Z2202" s="43"/>
      <c r="AA2202" s="43"/>
      <c r="AB2202" s="43"/>
      <c r="AC2202" s="43"/>
    </row>
    <row r="2203" spans="1:29" ht="12.9" customHeight="1">
      <c r="A2203" s="272">
        <v>45944</v>
      </c>
      <c r="B2203" s="111" t="s">
        <v>32</v>
      </c>
      <c r="C2203" s="111" t="s">
        <v>5629</v>
      </c>
      <c r="D2203" s="111" t="s">
        <v>5445</v>
      </c>
      <c r="E2203" s="151"/>
      <c r="F2203" s="111"/>
      <c r="G2203" s="111"/>
      <c r="H2203" s="111">
        <v>10</v>
      </c>
      <c r="I2203" s="116">
        <v>720</v>
      </c>
      <c r="J2203" s="118"/>
      <c r="K2203" s="33"/>
      <c r="L2203" s="44">
        <f t="shared" si="757"/>
        <v>0</v>
      </c>
      <c r="M2203" s="33" t="str">
        <f t="shared" si="758"/>
        <v>45944Container q'ty</v>
      </c>
      <c r="N2203" s="33" t="str">
        <f t="shared" si="759"/>
        <v>45944bulk</v>
      </c>
      <c r="O2203" s="39"/>
      <c r="P2203" s="235" t="s">
        <v>201</v>
      </c>
      <c r="Q2203" s="168" t="s">
        <v>5452</v>
      </c>
      <c r="R2203" s="169"/>
      <c r="S2203" s="39"/>
      <c r="T2203" s="119" t="s">
        <v>5544</v>
      </c>
      <c r="U2203" s="258"/>
      <c r="V2203" s="262"/>
      <c r="W2203" s="258">
        <f t="shared" si="760"/>
        <v>0</v>
      </c>
      <c r="X2203" s="45"/>
      <c r="Y2203" s="43"/>
      <c r="Z2203" s="43"/>
      <c r="AA2203" s="43"/>
      <c r="AB2203" s="43"/>
      <c r="AC2203" s="43"/>
    </row>
    <row r="2204" spans="1:29" ht="12.9" customHeight="1">
      <c r="A2204" s="272">
        <v>45944</v>
      </c>
      <c r="B2204" s="111" t="s">
        <v>32</v>
      </c>
      <c r="C2204" s="111" t="s">
        <v>5631</v>
      </c>
      <c r="D2204" s="111" t="s">
        <v>5539</v>
      </c>
      <c r="E2204" s="111"/>
      <c r="F2204" s="111">
        <v>1</v>
      </c>
      <c r="G2204" s="111"/>
      <c r="H2204" s="111">
        <v>3</v>
      </c>
      <c r="I2204" s="111">
        <v>3</v>
      </c>
      <c r="J2204" s="118"/>
      <c r="K2204" s="33"/>
      <c r="L2204" s="44">
        <f t="shared" ref="L2204:L2236" si="761">SUM(E2204:F2204)</f>
        <v>1</v>
      </c>
      <c r="M2204" s="33" t="str">
        <f t="shared" ref="M2204:M2236" si="762">A2204&amp;$O$1</f>
        <v>45944Container q'ty</v>
      </c>
      <c r="N2204" s="33" t="str">
        <f t="shared" ref="N2204:N2236" si="763">A2204&amp;P2204</f>
        <v xml:space="preserve">45944Pallet </v>
      </c>
      <c r="O2204" s="39"/>
      <c r="P2204" s="33" t="s">
        <v>202</v>
      </c>
      <c r="Q2204" s="168" t="s">
        <v>5540</v>
      </c>
      <c r="R2204" s="169"/>
      <c r="S2204" s="39"/>
      <c r="T2204" s="119" t="s">
        <v>5543</v>
      </c>
      <c r="U2204" s="258"/>
      <c r="V2204" s="262"/>
      <c r="W2204" s="258">
        <f t="shared" ref="W2204:W2236" si="764">IFERROR(U2204/V2204,0)</f>
        <v>0</v>
      </c>
      <c r="X2204" s="45"/>
      <c r="Y2204" s="43"/>
      <c r="Z2204" s="43"/>
      <c r="AA2204" s="43"/>
      <c r="AB2204" s="43"/>
      <c r="AC2204" s="43"/>
    </row>
    <row r="2205" spans="1:29" ht="12.9" customHeight="1">
      <c r="A2205" s="272">
        <v>45944</v>
      </c>
      <c r="B2205" s="111" t="s">
        <v>32</v>
      </c>
      <c r="C2205" s="111" t="s">
        <v>5631</v>
      </c>
      <c r="D2205" s="111" t="s">
        <v>5539</v>
      </c>
      <c r="E2205" s="111"/>
      <c r="F2205" s="151"/>
      <c r="G2205" s="111"/>
      <c r="H2205" s="111">
        <v>1</v>
      </c>
      <c r="I2205" s="111">
        <v>1</v>
      </c>
      <c r="J2205" s="118"/>
      <c r="K2205" s="33"/>
      <c r="L2205" s="44">
        <f t="shared" si="761"/>
        <v>0</v>
      </c>
      <c r="M2205" s="33" t="str">
        <f t="shared" si="762"/>
        <v>45944Container q'ty</v>
      </c>
      <c r="N2205" s="33" t="str">
        <f t="shared" si="763"/>
        <v xml:space="preserve">45944Pallet </v>
      </c>
      <c r="O2205" s="39"/>
      <c r="P2205" s="33" t="s">
        <v>202</v>
      </c>
      <c r="Q2205" s="168" t="s">
        <v>5541</v>
      </c>
      <c r="R2205" s="169"/>
      <c r="S2205" s="39"/>
      <c r="T2205" s="119" t="s">
        <v>5543</v>
      </c>
      <c r="U2205" s="258"/>
      <c r="V2205" s="262"/>
      <c r="W2205" s="258">
        <f t="shared" si="764"/>
        <v>0</v>
      </c>
      <c r="X2205" s="45"/>
      <c r="Y2205" s="43"/>
      <c r="Z2205" s="43"/>
      <c r="AA2205" s="43"/>
      <c r="AB2205" s="43"/>
      <c r="AC2205" s="43"/>
    </row>
    <row r="2206" spans="1:29" ht="12.9" customHeight="1">
      <c r="A2206" s="272">
        <v>45944</v>
      </c>
      <c r="B2206" s="111" t="s">
        <v>32</v>
      </c>
      <c r="C2206" s="111" t="s">
        <v>5631</v>
      </c>
      <c r="D2206" s="111" t="s">
        <v>5539</v>
      </c>
      <c r="E2206" s="111"/>
      <c r="F2206" s="151"/>
      <c r="G2206" s="111"/>
      <c r="H2206" s="111">
        <v>12</v>
      </c>
      <c r="I2206" s="111">
        <v>12</v>
      </c>
      <c r="J2206" s="118"/>
      <c r="K2206" s="33"/>
      <c r="L2206" s="44">
        <f t="shared" si="761"/>
        <v>0</v>
      </c>
      <c r="M2206" s="33" t="str">
        <f t="shared" si="762"/>
        <v>45944Container q'ty</v>
      </c>
      <c r="N2206" s="33" t="str">
        <f t="shared" si="763"/>
        <v xml:space="preserve">45944Pallet </v>
      </c>
      <c r="O2206" s="39"/>
      <c r="P2206" s="33" t="s">
        <v>202</v>
      </c>
      <c r="Q2206" s="168" t="s">
        <v>5542</v>
      </c>
      <c r="R2206" s="169"/>
      <c r="S2206" s="39"/>
      <c r="T2206" s="119" t="s">
        <v>5543</v>
      </c>
      <c r="U2206" s="258"/>
      <c r="V2206" s="262"/>
      <c r="W2206" s="258">
        <f t="shared" si="764"/>
        <v>0</v>
      </c>
      <c r="X2206" s="45"/>
      <c r="Y2206" s="43"/>
      <c r="Z2206" s="43"/>
      <c r="AA2206" s="43"/>
      <c r="AB2206" s="43"/>
      <c r="AC2206" s="43"/>
    </row>
    <row r="2207" spans="1:29" ht="12.9" customHeight="1">
      <c r="A2207" s="272">
        <v>45944</v>
      </c>
      <c r="B2207" s="111" t="s">
        <v>244</v>
      </c>
      <c r="C2207" s="111" t="s">
        <v>5605</v>
      </c>
      <c r="D2207" s="111" t="s">
        <v>5606</v>
      </c>
      <c r="E2207" s="111"/>
      <c r="F2207" s="111">
        <v>1</v>
      </c>
      <c r="G2207" s="111"/>
      <c r="H2207" s="111">
        <v>18</v>
      </c>
      <c r="I2207" s="116">
        <v>1540</v>
      </c>
      <c r="J2207" s="118"/>
      <c r="K2207" s="33"/>
      <c r="L2207" s="44">
        <f>SUM(E2207:F2207)</f>
        <v>1</v>
      </c>
      <c r="M2207" s="33" t="str">
        <f>A2207&amp;$O$1</f>
        <v>45944Container q'ty</v>
      </c>
      <c r="N2207" s="33" t="str">
        <f>A2207&amp;P2207</f>
        <v>45944bulk</v>
      </c>
      <c r="O2207" s="39">
        <v>20</v>
      </c>
      <c r="P2207" s="235" t="s">
        <v>201</v>
      </c>
      <c r="Q2207" s="168" t="s">
        <v>4725</v>
      </c>
      <c r="R2207" s="169"/>
      <c r="S2207" s="39"/>
      <c r="T2207" s="119" t="s">
        <v>5466</v>
      </c>
      <c r="U2207" s="258"/>
      <c r="V2207" s="262"/>
      <c r="W2207" s="258">
        <f>IFERROR(U2207/V2207,0)</f>
        <v>0</v>
      </c>
      <c r="X2207" s="45" t="s">
        <v>988</v>
      </c>
      <c r="Y2207" s="43"/>
      <c r="Z2207" s="43"/>
      <c r="AA2207" s="43"/>
      <c r="AB2207" s="43"/>
      <c r="AC2207" s="43"/>
    </row>
    <row r="2208" spans="1:29" ht="12.9" customHeight="1">
      <c r="A2208" s="272">
        <v>45944</v>
      </c>
      <c r="B2208" s="111" t="s">
        <v>244</v>
      </c>
      <c r="C2208" s="111" t="s">
        <v>5607</v>
      </c>
      <c r="D2208" s="111" t="s">
        <v>5608</v>
      </c>
      <c r="E2208" s="111"/>
      <c r="F2208" s="111">
        <v>1</v>
      </c>
      <c r="G2208" s="111"/>
      <c r="H2208" s="111">
        <v>18</v>
      </c>
      <c r="I2208" s="116">
        <v>1540</v>
      </c>
      <c r="J2208" s="118"/>
      <c r="K2208" s="33"/>
      <c r="L2208" s="44">
        <f>SUM(E2208:F2208)</f>
        <v>1</v>
      </c>
      <c r="M2208" s="33" t="str">
        <f>A2208&amp;$O$1</f>
        <v>45944Container q'ty</v>
      </c>
      <c r="N2208" s="33" t="str">
        <f>A2208&amp;P2208</f>
        <v>45944bulk</v>
      </c>
      <c r="O2208" s="39">
        <v>20</v>
      </c>
      <c r="P2208" s="235" t="s">
        <v>201</v>
      </c>
      <c r="Q2208" s="168" t="s">
        <v>4725</v>
      </c>
      <c r="R2208" s="169"/>
      <c r="S2208" s="39"/>
      <c r="T2208" s="119" t="s">
        <v>5466</v>
      </c>
      <c r="U2208" s="258"/>
      <c r="V2208" s="262"/>
      <c r="W2208" s="258">
        <f>IFERROR(U2208/V2208,0)</f>
        <v>0</v>
      </c>
      <c r="X2208" s="45" t="s">
        <v>5414</v>
      </c>
      <c r="Y2208" s="43"/>
      <c r="Z2208" s="43"/>
      <c r="AA2208" s="43"/>
      <c r="AB2208" s="43"/>
      <c r="AC2208" s="43"/>
    </row>
    <row r="2209" spans="1:29" ht="12.9" customHeight="1">
      <c r="A2209" s="272">
        <v>45944</v>
      </c>
      <c r="B2209" s="111" t="s">
        <v>244</v>
      </c>
      <c r="C2209" s="111" t="s">
        <v>5619</v>
      </c>
      <c r="D2209" s="111" t="s">
        <v>5620</v>
      </c>
      <c r="E2209" s="111"/>
      <c r="F2209" s="111">
        <v>1</v>
      </c>
      <c r="G2209" s="111"/>
      <c r="H2209" s="111">
        <v>23</v>
      </c>
      <c r="I2209" s="111">
        <v>920</v>
      </c>
      <c r="J2209" s="118"/>
      <c r="K2209" s="33"/>
      <c r="L2209" s="44">
        <f>SUM(E2209:F2209)</f>
        <v>1</v>
      </c>
      <c r="M2209" s="33" t="str">
        <f>A2209&amp;$O$1</f>
        <v>45944Container q'ty</v>
      </c>
      <c r="N2209" s="33" t="str">
        <f>A2209&amp;P2209</f>
        <v>45944bulk</v>
      </c>
      <c r="O2209" s="39">
        <v>20</v>
      </c>
      <c r="P2209" s="235" t="s">
        <v>201</v>
      </c>
      <c r="Q2209" s="168" t="s">
        <v>5412</v>
      </c>
      <c r="R2209" s="169"/>
      <c r="S2209" s="39"/>
      <c r="T2209" s="119" t="s">
        <v>5466</v>
      </c>
      <c r="U2209" s="258"/>
      <c r="V2209" s="262"/>
      <c r="W2209" s="258">
        <f>IFERROR(U2209/V2209,0)</f>
        <v>0</v>
      </c>
      <c r="X2209" s="45"/>
      <c r="Y2209" s="43"/>
      <c r="Z2209" s="43"/>
      <c r="AA2209" s="43"/>
      <c r="AB2209" s="43"/>
      <c r="AC2209" s="43"/>
    </row>
    <row r="2210" spans="1:29" ht="12.9" customHeight="1">
      <c r="A2210" s="272">
        <v>45944</v>
      </c>
      <c r="B2210" s="111" t="s">
        <v>244</v>
      </c>
      <c r="C2210" s="111" t="s">
        <v>5621</v>
      </c>
      <c r="D2210" s="111" t="s">
        <v>5622</v>
      </c>
      <c r="E2210" s="111"/>
      <c r="F2210" s="111">
        <v>1</v>
      </c>
      <c r="G2210" s="111"/>
      <c r="H2210" s="111">
        <v>23</v>
      </c>
      <c r="I2210" s="111">
        <v>920</v>
      </c>
      <c r="J2210" s="118"/>
      <c r="K2210" s="33"/>
      <c r="L2210" s="44">
        <f>SUM(E2210:F2210)</f>
        <v>1</v>
      </c>
      <c r="M2210" s="33" t="str">
        <f>A2210&amp;$O$1</f>
        <v>45944Container q'ty</v>
      </c>
      <c r="N2210" s="33" t="str">
        <f>A2210&amp;P2210</f>
        <v>45944bulk</v>
      </c>
      <c r="O2210" s="39">
        <v>20</v>
      </c>
      <c r="P2210" s="235" t="s">
        <v>201</v>
      </c>
      <c r="Q2210" s="168" t="s">
        <v>5412</v>
      </c>
      <c r="R2210" s="169"/>
      <c r="S2210" s="39"/>
      <c r="T2210" s="119" t="s">
        <v>5466</v>
      </c>
      <c r="U2210" s="258"/>
      <c r="V2210" s="262"/>
      <c r="W2210" s="258">
        <f>IFERROR(U2210/V2210,0)</f>
        <v>0</v>
      </c>
      <c r="X2210" s="45"/>
      <c r="Y2210" s="43"/>
      <c r="Z2210" s="43"/>
      <c r="AA2210" s="43"/>
      <c r="AB2210" s="43"/>
      <c r="AC2210" s="43"/>
    </row>
    <row r="2211" spans="1:29" ht="12.9" customHeight="1">
      <c r="A2211" s="272">
        <v>45944</v>
      </c>
      <c r="B2211" s="111" t="s">
        <v>383</v>
      </c>
      <c r="C2211" s="111" t="s">
        <v>5651</v>
      </c>
      <c r="D2211" s="275" t="s">
        <v>5652</v>
      </c>
      <c r="E2211" s="111"/>
      <c r="F2211" s="111">
        <v>1</v>
      </c>
      <c r="G2211" s="111"/>
      <c r="H2211" s="111">
        <v>7</v>
      </c>
      <c r="I2211" s="117">
        <v>460</v>
      </c>
      <c r="J2211" s="118"/>
      <c r="K2211" s="33"/>
      <c r="L2211" s="44">
        <f t="shared" si="761"/>
        <v>1</v>
      </c>
      <c r="M2211" s="33" t="str">
        <f t="shared" si="762"/>
        <v>45944Container q'ty</v>
      </c>
      <c r="N2211" s="33" t="str">
        <f t="shared" si="763"/>
        <v>45944bulk</v>
      </c>
      <c r="O2211" s="39">
        <v>240</v>
      </c>
      <c r="P2211" s="235" t="s">
        <v>201</v>
      </c>
      <c r="Q2211" s="168" t="s">
        <v>5508</v>
      </c>
      <c r="R2211" s="169"/>
      <c r="S2211" s="39"/>
      <c r="T2211" s="119" t="s">
        <v>5650</v>
      </c>
      <c r="U2211" s="258">
        <v>7824</v>
      </c>
      <c r="V2211" s="262">
        <v>1090</v>
      </c>
      <c r="W2211" s="258">
        <f t="shared" si="764"/>
        <v>7.1779816513761467</v>
      </c>
      <c r="X2211" s="45" t="s">
        <v>2572</v>
      </c>
      <c r="Y2211" s="43"/>
      <c r="Z2211" s="43"/>
      <c r="AA2211" s="43"/>
      <c r="AB2211" s="43"/>
      <c r="AC2211" s="43"/>
    </row>
    <row r="2212" spans="1:29" ht="12.9" customHeight="1">
      <c r="A2212" s="272">
        <v>45944</v>
      </c>
      <c r="B2212" s="111" t="s">
        <v>383</v>
      </c>
      <c r="C2212" s="111" t="s">
        <v>5651</v>
      </c>
      <c r="D2212" s="275" t="s">
        <v>5652</v>
      </c>
      <c r="E2212" s="111"/>
      <c r="F2212" s="151"/>
      <c r="G2212" s="111"/>
      <c r="H2212" s="111">
        <v>7</v>
      </c>
      <c r="I2212" s="117">
        <v>430</v>
      </c>
      <c r="J2212" s="118"/>
      <c r="K2212" s="33"/>
      <c r="L2212" s="44">
        <f t="shared" si="761"/>
        <v>0</v>
      </c>
      <c r="M2212" s="33" t="str">
        <f t="shared" si="762"/>
        <v>45944Container q'ty</v>
      </c>
      <c r="N2212" s="33" t="str">
        <f t="shared" si="763"/>
        <v>45944bulk</v>
      </c>
      <c r="O2212" s="39">
        <v>240</v>
      </c>
      <c r="P2212" s="235" t="s">
        <v>201</v>
      </c>
      <c r="Q2212" s="168" t="s">
        <v>5509</v>
      </c>
      <c r="R2212" s="169"/>
      <c r="S2212" s="39"/>
      <c r="T2212" s="119" t="s">
        <v>5650</v>
      </c>
      <c r="U2212" s="258"/>
      <c r="V2212" s="262"/>
      <c r="W2212" s="258">
        <f t="shared" si="764"/>
        <v>0</v>
      </c>
      <c r="X2212" s="45"/>
      <c r="Y2212" s="43"/>
      <c r="Z2212" s="43"/>
      <c r="AA2212" s="43"/>
      <c r="AB2212" s="43"/>
      <c r="AC2212" s="43"/>
    </row>
    <row r="2213" spans="1:29" ht="12.9" customHeight="1">
      <c r="A2213" s="272">
        <v>45944</v>
      </c>
      <c r="B2213" s="111" t="s">
        <v>383</v>
      </c>
      <c r="C2213" s="111" t="s">
        <v>5651</v>
      </c>
      <c r="D2213" s="275" t="s">
        <v>5652</v>
      </c>
      <c r="E2213" s="111"/>
      <c r="F2213" s="151"/>
      <c r="G2213" s="111"/>
      <c r="H2213" s="111">
        <v>4</v>
      </c>
      <c r="I2213" s="117">
        <v>200</v>
      </c>
      <c r="J2213" s="118"/>
      <c r="K2213" s="33"/>
      <c r="L2213" s="44">
        <f t="shared" si="761"/>
        <v>0</v>
      </c>
      <c r="M2213" s="33" t="str">
        <f t="shared" si="762"/>
        <v>45944Container q'ty</v>
      </c>
      <c r="N2213" s="33" t="str">
        <f t="shared" si="763"/>
        <v>45944bulk</v>
      </c>
      <c r="O2213" s="39">
        <v>240</v>
      </c>
      <c r="P2213" s="235" t="s">
        <v>201</v>
      </c>
      <c r="Q2213" s="168" t="s">
        <v>5206</v>
      </c>
      <c r="R2213" s="169"/>
      <c r="S2213" s="39"/>
      <c r="T2213" s="119" t="s">
        <v>5650</v>
      </c>
      <c r="U2213" s="258"/>
      <c r="V2213" s="262"/>
      <c r="W2213" s="258">
        <f t="shared" si="764"/>
        <v>0</v>
      </c>
      <c r="X2213" s="45"/>
      <c r="Y2213" s="43"/>
      <c r="Z2213" s="43"/>
      <c r="AA2213" s="43"/>
      <c r="AB2213" s="43"/>
      <c r="AC2213" s="43"/>
    </row>
    <row r="2214" spans="1:29" ht="12.9" customHeight="1">
      <c r="A2214" s="272">
        <v>45944</v>
      </c>
      <c r="B2214" s="111" t="s">
        <v>242</v>
      </c>
      <c r="C2214" s="111" t="s">
        <v>402</v>
      </c>
      <c r="D2214" s="111"/>
      <c r="E2214" s="111"/>
      <c r="F2214" s="111"/>
      <c r="G2214" s="111">
        <v>1</v>
      </c>
      <c r="H2214" s="111">
        <v>5</v>
      </c>
      <c r="I2214" s="184"/>
      <c r="J2214" s="118">
        <v>5</v>
      </c>
      <c r="K2214" s="33"/>
      <c r="L2214" s="44">
        <f>SUM(E2214:F2214)</f>
        <v>0</v>
      </c>
      <c r="M2214" s="33" t="str">
        <f>A2214&amp;$O$1</f>
        <v>45944Container q'ty</v>
      </c>
      <c r="N2214" s="33" t="str">
        <f>A2214&amp;P2214</f>
        <v xml:space="preserve">45944Pallet </v>
      </c>
      <c r="O2214" s="39">
        <v>5</v>
      </c>
      <c r="P2214" s="33" t="s">
        <v>202</v>
      </c>
      <c r="Q2214" s="168" t="s">
        <v>5647</v>
      </c>
      <c r="R2214" s="169"/>
      <c r="S2214" s="39"/>
      <c r="T2214" s="119" t="s">
        <v>5648</v>
      </c>
      <c r="U2214" s="258"/>
      <c r="V2214" s="262"/>
      <c r="W2214" s="258">
        <f>IFERROR(U2214/V2214,0)</f>
        <v>0</v>
      </c>
      <c r="X2214" s="45" t="s">
        <v>5649</v>
      </c>
      <c r="Y2214" s="43"/>
      <c r="Z2214" s="43"/>
      <c r="AA2214" s="43"/>
      <c r="AB2214" s="43"/>
      <c r="AC2214" s="43"/>
    </row>
    <row r="2215" spans="1:29" ht="12.9" customHeight="1">
      <c r="A2215" s="189"/>
      <c r="B2215" s="111"/>
      <c r="C2215" s="111"/>
      <c r="D2215" s="111"/>
      <c r="E2215" s="111"/>
      <c r="F2215" s="111"/>
      <c r="G2215" s="111"/>
      <c r="H2215" s="111"/>
      <c r="I2215" s="116"/>
      <c r="J2215" s="118"/>
      <c r="K2215" s="33"/>
      <c r="L2215" s="44">
        <f t="shared" si="761"/>
        <v>0</v>
      </c>
      <c r="M2215" s="33" t="str">
        <f t="shared" si="762"/>
        <v>Container q'ty</v>
      </c>
      <c r="N2215" s="33" t="str">
        <f t="shared" si="763"/>
        <v/>
      </c>
      <c r="O2215" s="39"/>
      <c r="P2215" s="33"/>
      <c r="Q2215" s="168"/>
      <c r="R2215" s="169"/>
      <c r="S2215" s="39"/>
      <c r="T2215" s="119"/>
      <c r="U2215" s="258"/>
      <c r="V2215" s="262"/>
      <c r="W2215" s="258">
        <f t="shared" si="764"/>
        <v>0</v>
      </c>
      <c r="X2215" s="45"/>
      <c r="Y2215" s="43"/>
      <c r="Z2215" s="43"/>
      <c r="AA2215" s="43"/>
      <c r="AB2215" s="43"/>
      <c r="AC2215" s="43"/>
    </row>
    <row r="2216" spans="1:29" ht="12.9" customHeight="1">
      <c r="A2216" s="302">
        <v>45945</v>
      </c>
      <c r="B2216" s="111" t="s">
        <v>32</v>
      </c>
      <c r="C2216" s="111" t="s">
        <v>5662</v>
      </c>
      <c r="D2216" s="111" t="s">
        <v>5562</v>
      </c>
      <c r="E2216" s="111"/>
      <c r="F2216" s="111">
        <v>1</v>
      </c>
      <c r="G2216" s="111"/>
      <c r="H2216" s="111">
        <v>10</v>
      </c>
      <c r="I2216" s="111">
        <v>10</v>
      </c>
      <c r="J2216" s="118"/>
      <c r="K2216" s="33"/>
      <c r="L2216" s="44">
        <f t="shared" si="761"/>
        <v>1</v>
      </c>
      <c r="M2216" s="33" t="str">
        <f t="shared" si="762"/>
        <v>45945Container q'ty</v>
      </c>
      <c r="N2216" s="33" t="str">
        <f t="shared" si="763"/>
        <v xml:space="preserve">45945Pallet </v>
      </c>
      <c r="O2216" s="39">
        <v>180</v>
      </c>
      <c r="P2216" s="33" t="s">
        <v>202</v>
      </c>
      <c r="Q2216" s="168" t="s">
        <v>5566</v>
      </c>
      <c r="R2216" s="169"/>
      <c r="S2216" s="39"/>
      <c r="T2216" s="119" t="s">
        <v>5661</v>
      </c>
      <c r="U2216" s="258"/>
      <c r="V2216" s="262"/>
      <c r="W2216" s="258">
        <f t="shared" si="764"/>
        <v>0</v>
      </c>
      <c r="X2216" s="45"/>
      <c r="Y2216" s="43"/>
      <c r="Z2216" s="43"/>
      <c r="AA2216" s="43"/>
      <c r="AB2216" s="43"/>
      <c r="AC2216" s="43"/>
    </row>
    <row r="2217" spans="1:29" ht="12.9" customHeight="1">
      <c r="A2217" s="302">
        <v>45945</v>
      </c>
      <c r="B2217" s="111" t="s">
        <v>32</v>
      </c>
      <c r="C2217" s="111" t="s">
        <v>5664</v>
      </c>
      <c r="D2217" s="111" t="s">
        <v>5563</v>
      </c>
      <c r="E2217" s="111"/>
      <c r="F2217" s="111">
        <v>1</v>
      </c>
      <c r="G2217" s="111"/>
      <c r="H2217" s="111">
        <v>6</v>
      </c>
      <c r="I2217" s="111">
        <v>6</v>
      </c>
      <c r="J2217" s="118"/>
      <c r="K2217" s="33"/>
      <c r="L2217" s="44">
        <f t="shared" si="761"/>
        <v>1</v>
      </c>
      <c r="M2217" s="33" t="str">
        <f t="shared" si="762"/>
        <v>45945Container q'ty</v>
      </c>
      <c r="N2217" s="33" t="str">
        <f t="shared" si="763"/>
        <v xml:space="preserve">45945Pallet </v>
      </c>
      <c r="O2217" s="39">
        <v>20</v>
      </c>
      <c r="P2217" s="33" t="s">
        <v>202</v>
      </c>
      <c r="Q2217" s="168" t="s">
        <v>5567</v>
      </c>
      <c r="R2217" s="169"/>
      <c r="S2217" s="39"/>
      <c r="T2217" s="119" t="s">
        <v>5663</v>
      </c>
      <c r="U2217" s="258"/>
      <c r="V2217" s="262"/>
      <c r="W2217" s="258">
        <f t="shared" si="764"/>
        <v>0</v>
      </c>
      <c r="X2217" s="45"/>
      <c r="Y2217" s="43"/>
      <c r="Z2217" s="43"/>
      <c r="AA2217" s="43"/>
      <c r="AB2217" s="43"/>
      <c r="AC2217" s="43"/>
    </row>
    <row r="2218" spans="1:29" ht="12.9" customHeight="1">
      <c r="A2218" s="302">
        <v>45945</v>
      </c>
      <c r="B2218" s="111" t="s">
        <v>32</v>
      </c>
      <c r="C2218" s="111" t="s">
        <v>5664</v>
      </c>
      <c r="D2218" s="111" t="s">
        <v>5563</v>
      </c>
      <c r="E2218" s="111"/>
      <c r="F2218" s="151"/>
      <c r="G2218" s="111"/>
      <c r="H2218" s="111">
        <v>10</v>
      </c>
      <c r="I2218" s="111">
        <v>10</v>
      </c>
      <c r="J2218" s="118"/>
      <c r="K2218" s="33"/>
      <c r="L2218" s="44">
        <f t="shared" si="761"/>
        <v>0</v>
      </c>
      <c r="M2218" s="33" t="str">
        <f t="shared" si="762"/>
        <v>45945Container q'ty</v>
      </c>
      <c r="N2218" s="33" t="str">
        <f t="shared" si="763"/>
        <v xml:space="preserve">45945Pallet </v>
      </c>
      <c r="O2218" s="39"/>
      <c r="P2218" s="33" t="s">
        <v>202</v>
      </c>
      <c r="Q2218" s="168" t="s">
        <v>5568</v>
      </c>
      <c r="R2218" s="169"/>
      <c r="S2218" s="39"/>
      <c r="T2218" s="119" t="s">
        <v>5626</v>
      </c>
      <c r="U2218" s="258"/>
      <c r="V2218" s="262"/>
      <c r="W2218" s="258">
        <f t="shared" si="764"/>
        <v>0</v>
      </c>
      <c r="X2218" s="45"/>
      <c r="Y2218" s="43"/>
      <c r="Z2218" s="43"/>
      <c r="AA2218" s="43"/>
      <c r="AB2218" s="43"/>
      <c r="AC2218" s="43"/>
    </row>
    <row r="2219" spans="1:29" ht="12.9" customHeight="1">
      <c r="A2219" s="302">
        <v>45945</v>
      </c>
      <c r="B2219" s="111" t="s">
        <v>32</v>
      </c>
      <c r="C2219" s="111" t="s">
        <v>5664</v>
      </c>
      <c r="D2219" s="111" t="s">
        <v>5563</v>
      </c>
      <c r="E2219" s="111"/>
      <c r="F2219" s="151"/>
      <c r="G2219" s="111"/>
      <c r="H2219" s="111">
        <v>2</v>
      </c>
      <c r="I2219" s="111">
        <v>2</v>
      </c>
      <c r="J2219" s="118"/>
      <c r="K2219" s="33"/>
      <c r="L2219" s="44">
        <f t="shared" si="761"/>
        <v>0</v>
      </c>
      <c r="M2219" s="33" t="str">
        <f t="shared" si="762"/>
        <v>45945Container q'ty</v>
      </c>
      <c r="N2219" s="33" t="str">
        <f t="shared" si="763"/>
        <v xml:space="preserve">45945Pallet </v>
      </c>
      <c r="O2219" s="39"/>
      <c r="P2219" s="33" t="s">
        <v>202</v>
      </c>
      <c r="Q2219" s="168" t="s">
        <v>5569</v>
      </c>
      <c r="R2219" s="169"/>
      <c r="S2219" s="39"/>
      <c r="T2219" s="119" t="s">
        <v>5626</v>
      </c>
      <c r="U2219" s="258"/>
      <c r="V2219" s="262"/>
      <c r="W2219" s="258">
        <f t="shared" si="764"/>
        <v>0</v>
      </c>
      <c r="X2219" s="45"/>
      <c r="Y2219" s="43"/>
      <c r="Z2219" s="43"/>
      <c r="AA2219" s="43"/>
      <c r="AB2219" s="43"/>
      <c r="AC2219" s="43"/>
    </row>
    <row r="2220" spans="1:29" ht="12.9" customHeight="1">
      <c r="A2220" s="302">
        <v>45945</v>
      </c>
      <c r="B2220" s="111" t="s">
        <v>32</v>
      </c>
      <c r="C2220" s="111" t="s">
        <v>5664</v>
      </c>
      <c r="D2220" s="111" t="s">
        <v>5563</v>
      </c>
      <c r="E2220" s="111"/>
      <c r="F2220" s="151"/>
      <c r="G2220" s="111"/>
      <c r="H2220" s="111">
        <v>2</v>
      </c>
      <c r="I2220" s="111">
        <v>2</v>
      </c>
      <c r="J2220" s="118"/>
      <c r="K2220" s="33"/>
      <c r="L2220" s="44">
        <f t="shared" si="761"/>
        <v>0</v>
      </c>
      <c r="M2220" s="33" t="str">
        <f t="shared" si="762"/>
        <v>45945Container q'ty</v>
      </c>
      <c r="N2220" s="33" t="str">
        <f t="shared" si="763"/>
        <v xml:space="preserve">45945Pallet </v>
      </c>
      <c r="O2220" s="39"/>
      <c r="P2220" s="33" t="s">
        <v>202</v>
      </c>
      <c r="Q2220" s="168" t="s">
        <v>5570</v>
      </c>
      <c r="R2220" s="169"/>
      <c r="S2220" s="39"/>
      <c r="T2220" s="119" t="s">
        <v>5626</v>
      </c>
      <c r="U2220" s="258"/>
      <c r="V2220" s="262"/>
      <c r="W2220" s="258">
        <f t="shared" si="764"/>
        <v>0</v>
      </c>
      <c r="X2220" s="45"/>
      <c r="Y2220" s="43"/>
      <c r="Z2220" s="43"/>
      <c r="AA2220" s="43"/>
      <c r="AB2220" s="43"/>
      <c r="AC2220" s="43"/>
    </row>
    <row r="2221" spans="1:29" ht="12.9" customHeight="1">
      <c r="A2221" s="272">
        <v>45945</v>
      </c>
      <c r="B2221" s="111" t="s">
        <v>32</v>
      </c>
      <c r="C2221" s="111" t="s">
        <v>5630</v>
      </c>
      <c r="D2221" s="111" t="s">
        <v>5446</v>
      </c>
      <c r="E2221" s="111">
        <v>1</v>
      </c>
      <c r="F2221" s="111"/>
      <c r="G2221" s="111"/>
      <c r="H2221" s="111">
        <v>18</v>
      </c>
      <c r="I2221" s="116">
        <v>1296</v>
      </c>
      <c r="J2221" s="118"/>
      <c r="K2221" s="33"/>
      <c r="L2221" s="44">
        <f>SUM(E2221:F2221)</f>
        <v>1</v>
      </c>
      <c r="M2221" s="33" t="str">
        <f>A2221&amp;$O$1</f>
        <v>45945Container q'ty</v>
      </c>
      <c r="N2221" s="33" t="str">
        <f>A2221&amp;P2221</f>
        <v>45945bulk</v>
      </c>
      <c r="O2221" s="39">
        <v>180</v>
      </c>
      <c r="P2221" s="235" t="s">
        <v>201</v>
      </c>
      <c r="Q2221" s="168" t="s">
        <v>5453</v>
      </c>
      <c r="R2221" s="169"/>
      <c r="S2221" s="39"/>
      <c r="T2221" s="119" t="s">
        <v>5457</v>
      </c>
      <c r="U2221" s="258">
        <v>13910.4</v>
      </c>
      <c r="V2221" s="262">
        <v>2016</v>
      </c>
      <c r="W2221" s="258">
        <f>IFERROR(U2221/V2221,0)</f>
        <v>6.8999999999999995</v>
      </c>
      <c r="X2221" s="45"/>
      <c r="Y2221" s="43"/>
      <c r="Z2221" s="43"/>
      <c r="AA2221" s="43"/>
      <c r="AB2221" s="43"/>
      <c r="AC2221" s="43"/>
    </row>
    <row r="2222" spans="1:29" ht="12.9" customHeight="1">
      <c r="A2222" s="272">
        <v>45945</v>
      </c>
      <c r="B2222" s="111" t="s">
        <v>32</v>
      </c>
      <c r="C2222" s="111" t="s">
        <v>5630</v>
      </c>
      <c r="D2222" s="111" t="s">
        <v>5446</v>
      </c>
      <c r="E2222" s="151"/>
      <c r="F2222" s="111"/>
      <c r="G2222" s="111"/>
      <c r="H2222" s="111">
        <v>10</v>
      </c>
      <c r="I2222" s="116">
        <v>720</v>
      </c>
      <c r="J2222" s="118"/>
      <c r="K2222" s="33"/>
      <c r="L2222" s="44">
        <f>SUM(E2222:F2222)</f>
        <v>0</v>
      </c>
      <c r="M2222" s="33" t="str">
        <f>A2222&amp;$O$1</f>
        <v>45945Container q'ty</v>
      </c>
      <c r="N2222" s="33" t="str">
        <f>A2222&amp;P2222</f>
        <v>45945bulk</v>
      </c>
      <c r="O2222" s="39"/>
      <c r="P2222" s="235" t="s">
        <v>201</v>
      </c>
      <c r="Q2222" s="168" t="s">
        <v>5454</v>
      </c>
      <c r="R2222" s="169"/>
      <c r="S2222" s="39"/>
      <c r="T2222" s="119" t="s">
        <v>5457</v>
      </c>
      <c r="U2222" s="258"/>
      <c r="V2222" s="262"/>
      <c r="W2222" s="258">
        <f>IFERROR(U2222/V2222,0)</f>
        <v>0</v>
      </c>
      <c r="X2222" s="45"/>
      <c r="Y2222" s="43"/>
      <c r="Z2222" s="43"/>
      <c r="AA2222" s="43"/>
      <c r="AB2222" s="43"/>
      <c r="AC2222" s="43"/>
    </row>
    <row r="2223" spans="1:29" ht="12.9" customHeight="1">
      <c r="A2223" s="302">
        <v>45945</v>
      </c>
      <c r="B2223" s="111" t="s">
        <v>5640</v>
      </c>
      <c r="C2223" s="111" t="s">
        <v>5636</v>
      </c>
      <c r="D2223" s="111">
        <v>30423832</v>
      </c>
      <c r="E2223" s="111"/>
      <c r="F2223" s="111">
        <v>1</v>
      </c>
      <c r="G2223" s="111"/>
      <c r="H2223" s="111">
        <v>20</v>
      </c>
      <c r="I2223" s="116">
        <v>804</v>
      </c>
      <c r="J2223" s="118"/>
      <c r="K2223" s="33"/>
      <c r="L2223" s="44">
        <f t="shared" si="761"/>
        <v>1</v>
      </c>
      <c r="M2223" s="33" t="str">
        <f t="shared" si="762"/>
        <v>45945Container q'ty</v>
      </c>
      <c r="N2223" s="33" t="str">
        <f t="shared" si="763"/>
        <v>45945bulk</v>
      </c>
      <c r="O2223" s="39">
        <v>180</v>
      </c>
      <c r="P2223" s="235" t="s">
        <v>201</v>
      </c>
      <c r="Q2223" s="168" t="s">
        <v>1095</v>
      </c>
      <c r="R2223" s="169"/>
      <c r="S2223" s="39"/>
      <c r="T2223" s="119" t="s">
        <v>5597</v>
      </c>
      <c r="U2223" s="258">
        <v>20300</v>
      </c>
      <c r="V2223" s="262">
        <v>804</v>
      </c>
      <c r="W2223" s="258">
        <f t="shared" si="764"/>
        <v>25.248756218905474</v>
      </c>
      <c r="X2223" s="45" t="s">
        <v>5598</v>
      </c>
      <c r="Y2223" s="43" t="s">
        <v>5645</v>
      </c>
      <c r="Z2223" s="43"/>
      <c r="AA2223" s="43"/>
      <c r="AB2223" s="43"/>
      <c r="AC2223" s="43"/>
    </row>
    <row r="2224" spans="1:29" ht="12.9" customHeight="1">
      <c r="A2224" s="272">
        <v>45945</v>
      </c>
      <c r="B2224" s="111" t="s">
        <v>244</v>
      </c>
      <c r="C2224" s="111" t="s">
        <v>5617</v>
      </c>
      <c r="D2224" s="111" t="s">
        <v>5618</v>
      </c>
      <c r="E2224" s="111"/>
      <c r="F2224" s="111">
        <v>1</v>
      </c>
      <c r="G2224" s="111"/>
      <c r="H2224" s="111">
        <v>23</v>
      </c>
      <c r="I2224" s="111">
        <v>920</v>
      </c>
      <c r="J2224" s="118"/>
      <c r="K2224" s="33"/>
      <c r="L2224" s="44">
        <f>SUM(E2224:F2224)</f>
        <v>1</v>
      </c>
      <c r="M2224" s="33" t="str">
        <f>A2224&amp;$O$1</f>
        <v>45945Container q'ty</v>
      </c>
      <c r="N2224" s="33" t="str">
        <f>A2224&amp;P2224</f>
        <v>45945bulk</v>
      </c>
      <c r="O2224" s="39">
        <v>20</v>
      </c>
      <c r="P2224" s="235" t="s">
        <v>201</v>
      </c>
      <c r="Q2224" s="168" t="s">
        <v>5412</v>
      </c>
      <c r="R2224" s="169"/>
      <c r="S2224" s="39"/>
      <c r="T2224" s="119" t="s">
        <v>5466</v>
      </c>
      <c r="U2224" s="258"/>
      <c r="V2224" s="262"/>
      <c r="W2224" s="258">
        <f>IFERROR(U2224/V2224,0)</f>
        <v>0</v>
      </c>
      <c r="X2224" s="45" t="s">
        <v>5413</v>
      </c>
      <c r="Y2224" s="43"/>
      <c r="Z2224" s="43"/>
      <c r="AA2224" s="43"/>
      <c r="AB2224" s="43"/>
      <c r="AC2224" s="43"/>
    </row>
    <row r="2225" spans="1:29" ht="12.9" customHeight="1">
      <c r="A2225" s="302">
        <v>45945</v>
      </c>
      <c r="B2225" s="111" t="s">
        <v>244</v>
      </c>
      <c r="C2225" s="111" t="s">
        <v>5613</v>
      </c>
      <c r="D2225" s="111" t="s">
        <v>5614</v>
      </c>
      <c r="E2225" s="111"/>
      <c r="F2225" s="111">
        <v>1</v>
      </c>
      <c r="G2225" s="111"/>
      <c r="H2225" s="111">
        <v>23</v>
      </c>
      <c r="I2225" s="111">
        <v>920</v>
      </c>
      <c r="J2225" s="118"/>
      <c r="K2225" s="33"/>
      <c r="L2225" s="44">
        <f>SUM(E2225:F2225)</f>
        <v>1</v>
      </c>
      <c r="M2225" s="33" t="str">
        <f>A2225&amp;$O$1</f>
        <v>45945Container q'ty</v>
      </c>
      <c r="N2225" s="33" t="str">
        <f>A2225&amp;P2225</f>
        <v>45945bulk</v>
      </c>
      <c r="O2225" s="39">
        <v>20</v>
      </c>
      <c r="P2225" s="235" t="s">
        <v>201</v>
      </c>
      <c r="Q2225" s="168" t="s">
        <v>5412</v>
      </c>
      <c r="R2225" s="169"/>
      <c r="S2225" s="39"/>
      <c r="T2225" s="119" t="s">
        <v>5466</v>
      </c>
      <c r="U2225" s="258"/>
      <c r="V2225" s="262"/>
      <c r="W2225" s="258">
        <f>IFERROR(U2225/V2225,0)</f>
        <v>0</v>
      </c>
      <c r="X2225" s="45" t="s">
        <v>5479</v>
      </c>
      <c r="Y2225" s="43"/>
      <c r="Z2225" s="43"/>
      <c r="AA2225" s="43"/>
      <c r="AB2225" s="43"/>
      <c r="AC2225" s="43"/>
    </row>
    <row r="2226" spans="1:29" ht="12.9" customHeight="1">
      <c r="A2226" s="302">
        <v>45945</v>
      </c>
      <c r="B2226" s="111" t="s">
        <v>244</v>
      </c>
      <c r="C2226" s="111" t="s">
        <v>5615</v>
      </c>
      <c r="D2226" s="111" t="s">
        <v>5616</v>
      </c>
      <c r="E2226" s="111"/>
      <c r="F2226" s="111">
        <v>1</v>
      </c>
      <c r="G2226" s="111"/>
      <c r="H2226" s="111">
        <v>23</v>
      </c>
      <c r="I2226" s="111">
        <v>920</v>
      </c>
      <c r="J2226" s="118"/>
      <c r="K2226" s="33"/>
      <c r="L2226" s="44">
        <f>SUM(E2226:F2226)</f>
        <v>1</v>
      </c>
      <c r="M2226" s="33" t="str">
        <f>A2226&amp;$O$1</f>
        <v>45945Container q'ty</v>
      </c>
      <c r="N2226" s="33" t="str">
        <f>A2226&amp;P2226</f>
        <v>45945bulk</v>
      </c>
      <c r="O2226" s="39">
        <v>20</v>
      </c>
      <c r="P2226" s="235" t="s">
        <v>201</v>
      </c>
      <c r="Q2226" s="168" t="s">
        <v>5412</v>
      </c>
      <c r="R2226" s="169"/>
      <c r="S2226" s="39"/>
      <c r="T2226" s="119" t="s">
        <v>5466</v>
      </c>
      <c r="U2226" s="258"/>
      <c r="V2226" s="262"/>
      <c r="W2226" s="258">
        <f>IFERROR(U2226/V2226,0)</f>
        <v>0</v>
      </c>
      <c r="X2226" s="45" t="s">
        <v>988</v>
      </c>
      <c r="Y2226" s="43"/>
      <c r="Z2226" s="43"/>
      <c r="AA2226" s="43"/>
      <c r="AB2226" s="43"/>
      <c r="AC2226" s="43"/>
    </row>
    <row r="2227" spans="1:29" ht="12.9" customHeight="1">
      <c r="A2227" s="302">
        <v>45945</v>
      </c>
      <c r="B2227" s="111" t="s">
        <v>3497</v>
      </c>
      <c r="C2227" s="111" t="s">
        <v>5665</v>
      </c>
      <c r="D2227" s="111" t="s">
        <v>5666</v>
      </c>
      <c r="E2227" s="111"/>
      <c r="F2227" s="111">
        <v>1</v>
      </c>
      <c r="G2227" s="111"/>
      <c r="H2227" s="111">
        <v>18</v>
      </c>
      <c r="I2227" s="111">
        <v>18</v>
      </c>
      <c r="J2227" s="118"/>
      <c r="K2227" s="33"/>
      <c r="L2227" s="44">
        <f t="shared" ref="L2227:L2235" si="765">SUM(E2227:F2227)</f>
        <v>1</v>
      </c>
      <c r="M2227" s="33" t="str">
        <f t="shared" ref="M2227:M2235" si="766">A2227&amp;$O$1</f>
        <v>45945Container q'ty</v>
      </c>
      <c r="N2227" s="33" t="str">
        <f t="shared" ref="N2227:N2235" si="767">A2227&amp;P2227</f>
        <v xml:space="preserve">45945Pallet </v>
      </c>
      <c r="O2227" s="39">
        <v>20</v>
      </c>
      <c r="P2227" s="33" t="s">
        <v>202</v>
      </c>
      <c r="Q2227" s="168" t="s">
        <v>831</v>
      </c>
      <c r="R2227" s="169"/>
      <c r="S2227" s="39"/>
      <c r="T2227" s="119" t="s">
        <v>5478</v>
      </c>
      <c r="U2227" s="258"/>
      <c r="V2227" s="262"/>
      <c r="W2227" s="258">
        <f t="shared" ref="W2227:W2235" si="768">IFERROR(U2227/V2227,0)</f>
        <v>0</v>
      </c>
      <c r="X2227" s="45" t="s">
        <v>5479</v>
      </c>
      <c r="Y2227" s="43"/>
      <c r="Z2227" s="43"/>
      <c r="AA2227" s="43"/>
      <c r="AB2227" s="43"/>
      <c r="AC2227" s="43"/>
    </row>
    <row r="2228" spans="1:29" ht="12.9" customHeight="1">
      <c r="A2228" s="302">
        <v>45945</v>
      </c>
      <c r="B2228" s="111" t="s">
        <v>3497</v>
      </c>
      <c r="C2228" s="111" t="s">
        <v>5665</v>
      </c>
      <c r="D2228" s="111" t="s">
        <v>5666</v>
      </c>
      <c r="E2228" s="111"/>
      <c r="F2228" s="151"/>
      <c r="G2228" s="111"/>
      <c r="H2228" s="111">
        <v>0</v>
      </c>
      <c r="I2228" s="111">
        <v>4</v>
      </c>
      <c r="J2228" s="118"/>
      <c r="K2228" s="33"/>
      <c r="L2228" s="44">
        <f t="shared" si="765"/>
        <v>0</v>
      </c>
      <c r="M2228" s="33" t="str">
        <f t="shared" si="766"/>
        <v>45945Container q'ty</v>
      </c>
      <c r="N2228" s="33" t="str">
        <f t="shared" si="767"/>
        <v xml:space="preserve">45945Pallet </v>
      </c>
      <c r="O2228" s="39"/>
      <c r="P2228" s="33" t="s">
        <v>202</v>
      </c>
      <c r="Q2228" s="168" t="s">
        <v>1264</v>
      </c>
      <c r="R2228" s="169"/>
      <c r="S2228" s="39"/>
      <c r="T2228" s="119" t="s">
        <v>5478</v>
      </c>
      <c r="U2228" s="258"/>
      <c r="V2228" s="262"/>
      <c r="W2228" s="258">
        <f t="shared" si="768"/>
        <v>0</v>
      </c>
      <c r="X2228" s="45"/>
      <c r="Y2228" s="43"/>
      <c r="Z2228" s="43"/>
      <c r="AA2228" s="43"/>
      <c r="AB2228" s="43"/>
      <c r="AC2228" s="43"/>
    </row>
    <row r="2229" spans="1:29" ht="12.9" customHeight="1">
      <c r="A2229" s="302">
        <v>45945</v>
      </c>
      <c r="B2229" s="111" t="s">
        <v>3497</v>
      </c>
      <c r="C2229" s="111" t="s">
        <v>5667</v>
      </c>
      <c r="D2229" s="111" t="s">
        <v>5668</v>
      </c>
      <c r="E2229" s="111"/>
      <c r="F2229" s="111">
        <v>1</v>
      </c>
      <c r="G2229" s="111"/>
      <c r="H2229" s="111">
        <v>18</v>
      </c>
      <c r="I2229" s="111">
        <v>18</v>
      </c>
      <c r="J2229" s="118"/>
      <c r="K2229" s="33"/>
      <c r="L2229" s="44">
        <f t="shared" si="765"/>
        <v>1</v>
      </c>
      <c r="M2229" s="33" t="str">
        <f t="shared" si="766"/>
        <v>45945Container q'ty</v>
      </c>
      <c r="N2229" s="33" t="str">
        <f t="shared" si="767"/>
        <v xml:space="preserve">45945Pallet </v>
      </c>
      <c r="O2229" s="39">
        <v>20</v>
      </c>
      <c r="P2229" s="33" t="s">
        <v>202</v>
      </c>
      <c r="Q2229" s="168" t="s">
        <v>1113</v>
      </c>
      <c r="R2229" s="169"/>
      <c r="S2229" s="39"/>
      <c r="T2229" s="119" t="s">
        <v>5478</v>
      </c>
      <c r="U2229" s="258"/>
      <c r="V2229" s="262"/>
      <c r="W2229" s="258">
        <f t="shared" si="768"/>
        <v>0</v>
      </c>
      <c r="X2229" s="45"/>
      <c r="Y2229" s="43"/>
      <c r="Z2229" s="43"/>
      <c r="AA2229" s="43"/>
      <c r="AB2229" s="43"/>
      <c r="AC2229" s="43"/>
    </row>
    <row r="2230" spans="1:29" ht="12.9" customHeight="1">
      <c r="A2230" s="302">
        <v>45945</v>
      </c>
      <c r="B2230" s="111" t="s">
        <v>3497</v>
      </c>
      <c r="C2230" s="111" t="s">
        <v>5667</v>
      </c>
      <c r="D2230" s="111" t="s">
        <v>5668</v>
      </c>
      <c r="E2230" s="111"/>
      <c r="F2230" s="151"/>
      <c r="G2230" s="111"/>
      <c r="H2230" s="111">
        <v>0</v>
      </c>
      <c r="I2230" s="111">
        <v>4</v>
      </c>
      <c r="J2230" s="118"/>
      <c r="K2230" s="33"/>
      <c r="L2230" s="44">
        <f t="shared" si="765"/>
        <v>0</v>
      </c>
      <c r="M2230" s="33" t="str">
        <f t="shared" si="766"/>
        <v>45945Container q'ty</v>
      </c>
      <c r="N2230" s="33" t="str">
        <f t="shared" si="767"/>
        <v xml:space="preserve">45945Pallet </v>
      </c>
      <c r="O2230" s="39"/>
      <c r="P2230" s="33" t="s">
        <v>202</v>
      </c>
      <c r="Q2230" s="168" t="s">
        <v>1204</v>
      </c>
      <c r="R2230" s="169"/>
      <c r="S2230" s="39"/>
      <c r="T2230" s="119" t="s">
        <v>5478</v>
      </c>
      <c r="U2230" s="258"/>
      <c r="V2230" s="262"/>
      <c r="W2230" s="258">
        <f t="shared" si="768"/>
        <v>0</v>
      </c>
      <c r="X2230" s="45"/>
      <c r="Y2230" s="43"/>
      <c r="Z2230" s="43"/>
      <c r="AA2230" s="43"/>
      <c r="AB2230" s="43"/>
      <c r="AC2230" s="43"/>
    </row>
    <row r="2231" spans="1:29" ht="12.9" customHeight="1">
      <c r="A2231" s="302">
        <v>45945</v>
      </c>
      <c r="B2231" s="111" t="s">
        <v>3497</v>
      </c>
      <c r="C2231" s="111" t="s">
        <v>5669</v>
      </c>
      <c r="D2231" s="111" t="s">
        <v>5670</v>
      </c>
      <c r="E2231" s="111"/>
      <c r="F2231" s="111">
        <v>1</v>
      </c>
      <c r="G2231" s="111"/>
      <c r="H2231" s="111">
        <v>18</v>
      </c>
      <c r="I2231" s="111">
        <v>18</v>
      </c>
      <c r="J2231" s="118"/>
      <c r="K2231" s="33"/>
      <c r="L2231" s="44">
        <f t="shared" si="765"/>
        <v>1</v>
      </c>
      <c r="M2231" s="33" t="str">
        <f t="shared" si="766"/>
        <v>45945Container q'ty</v>
      </c>
      <c r="N2231" s="33" t="str">
        <f t="shared" si="767"/>
        <v xml:space="preserve">45945Pallet </v>
      </c>
      <c r="O2231" s="39">
        <v>20</v>
      </c>
      <c r="P2231" s="33" t="s">
        <v>202</v>
      </c>
      <c r="Q2231" s="168" t="s">
        <v>1113</v>
      </c>
      <c r="R2231" s="169"/>
      <c r="S2231" s="39"/>
      <c r="T2231" s="119" t="s">
        <v>5478</v>
      </c>
      <c r="U2231" s="258"/>
      <c r="V2231" s="262"/>
      <c r="W2231" s="258">
        <f t="shared" si="768"/>
        <v>0</v>
      </c>
      <c r="X2231" s="45"/>
      <c r="Y2231" s="43"/>
      <c r="Z2231" s="43"/>
      <c r="AA2231" s="43"/>
      <c r="AB2231" s="43"/>
      <c r="AC2231" s="43"/>
    </row>
    <row r="2232" spans="1:29" ht="12.9" customHeight="1">
      <c r="A2232" s="302">
        <v>45945</v>
      </c>
      <c r="B2232" s="111" t="s">
        <v>383</v>
      </c>
      <c r="C2232" s="111" t="s">
        <v>5688</v>
      </c>
      <c r="D2232" s="275" t="s">
        <v>5689</v>
      </c>
      <c r="E2232" s="111"/>
      <c r="F2232" s="111">
        <v>1</v>
      </c>
      <c r="G2232" s="111"/>
      <c r="H2232" s="111">
        <v>12</v>
      </c>
      <c r="I2232" s="117">
        <v>1400</v>
      </c>
      <c r="J2232" s="118"/>
      <c r="K2232" s="33"/>
      <c r="L2232" s="44">
        <f t="shared" si="765"/>
        <v>1</v>
      </c>
      <c r="M2232" s="33" t="str">
        <f t="shared" si="766"/>
        <v>45945Container q'ty</v>
      </c>
      <c r="N2232" s="33" t="str">
        <f t="shared" si="767"/>
        <v>45945bulk</v>
      </c>
      <c r="O2232" s="39">
        <v>240</v>
      </c>
      <c r="P2232" s="235" t="s">
        <v>201</v>
      </c>
      <c r="Q2232" s="168" t="s">
        <v>454</v>
      </c>
      <c r="R2232" s="169"/>
      <c r="S2232" s="39"/>
      <c r="T2232" s="119" t="s">
        <v>5687</v>
      </c>
      <c r="U2232" s="258">
        <v>22550</v>
      </c>
      <c r="V2232" s="262">
        <v>2050</v>
      </c>
      <c r="W2232" s="258">
        <f t="shared" si="768"/>
        <v>11</v>
      </c>
      <c r="X2232" s="45"/>
      <c r="Y2232" s="43"/>
      <c r="Z2232" s="43"/>
      <c r="AA2232" s="43" t="s">
        <v>271</v>
      </c>
      <c r="AB2232" s="43"/>
      <c r="AC2232" s="43"/>
    </row>
    <row r="2233" spans="1:29" ht="12.9" customHeight="1">
      <c r="A2233" s="302">
        <v>45945</v>
      </c>
      <c r="B2233" s="111" t="s">
        <v>383</v>
      </c>
      <c r="C2233" s="111" t="s">
        <v>5688</v>
      </c>
      <c r="D2233" s="275" t="s">
        <v>5689</v>
      </c>
      <c r="E2233" s="111"/>
      <c r="F2233" s="151"/>
      <c r="G2233" s="111"/>
      <c r="H2233" s="111">
        <v>3</v>
      </c>
      <c r="I2233" s="117">
        <v>350</v>
      </c>
      <c r="J2233" s="118"/>
      <c r="K2233" s="33"/>
      <c r="L2233" s="44">
        <f t="shared" si="765"/>
        <v>0</v>
      </c>
      <c r="M2233" s="33" t="str">
        <f t="shared" si="766"/>
        <v>45945Container q'ty</v>
      </c>
      <c r="N2233" s="33" t="str">
        <f t="shared" si="767"/>
        <v>45945bulk</v>
      </c>
      <c r="O2233" s="39">
        <v>240</v>
      </c>
      <c r="P2233" s="235" t="s">
        <v>201</v>
      </c>
      <c r="Q2233" s="168" t="s">
        <v>455</v>
      </c>
      <c r="R2233" s="169"/>
      <c r="S2233" s="39"/>
      <c r="T2233" s="119" t="s">
        <v>5687</v>
      </c>
      <c r="U2233" s="258"/>
      <c r="V2233" s="262"/>
      <c r="W2233" s="258">
        <f t="shared" si="768"/>
        <v>0</v>
      </c>
      <c r="X2233" s="45"/>
      <c r="Y2233" s="43"/>
      <c r="Z2233" s="43"/>
      <c r="AA2233" s="43" t="s">
        <v>272</v>
      </c>
      <c r="AB2233" s="43"/>
      <c r="AC2233" s="43"/>
    </row>
    <row r="2234" spans="1:29" ht="12.9" customHeight="1">
      <c r="A2234" s="302">
        <v>45945</v>
      </c>
      <c r="B2234" s="111" t="s">
        <v>383</v>
      </c>
      <c r="C2234" s="111" t="s">
        <v>5688</v>
      </c>
      <c r="D2234" s="275" t="s">
        <v>5689</v>
      </c>
      <c r="E2234" s="111"/>
      <c r="F2234" s="151"/>
      <c r="G2234" s="111"/>
      <c r="H2234" s="111">
        <v>2</v>
      </c>
      <c r="I2234" s="117">
        <v>200</v>
      </c>
      <c r="J2234" s="118"/>
      <c r="K2234" s="33"/>
      <c r="L2234" s="44">
        <f t="shared" si="765"/>
        <v>0</v>
      </c>
      <c r="M2234" s="33" t="str">
        <f t="shared" si="766"/>
        <v>45945Container q'ty</v>
      </c>
      <c r="N2234" s="33" t="str">
        <f t="shared" si="767"/>
        <v>45945bulk</v>
      </c>
      <c r="O2234" s="39">
        <v>240</v>
      </c>
      <c r="P2234" s="235" t="s">
        <v>201</v>
      </c>
      <c r="Q2234" s="168" t="s">
        <v>456</v>
      </c>
      <c r="R2234" s="169"/>
      <c r="S2234" s="39"/>
      <c r="T2234" s="119" t="s">
        <v>5687</v>
      </c>
      <c r="U2234" s="258"/>
      <c r="V2234" s="262"/>
      <c r="W2234" s="258">
        <f t="shared" si="768"/>
        <v>0</v>
      </c>
      <c r="X2234" s="45"/>
      <c r="Y2234" s="43"/>
      <c r="Z2234" s="43"/>
      <c r="AA2234" s="43" t="s">
        <v>304</v>
      </c>
      <c r="AB2234" s="43"/>
      <c r="AC2234" s="43"/>
    </row>
    <row r="2235" spans="1:29" ht="12.9" customHeight="1">
      <c r="A2235" s="302">
        <v>45945</v>
      </c>
      <c r="B2235" s="111" t="s">
        <v>383</v>
      </c>
      <c r="C2235" s="111" t="s">
        <v>5688</v>
      </c>
      <c r="D2235" s="275" t="s">
        <v>5689</v>
      </c>
      <c r="E2235" s="111"/>
      <c r="F2235" s="151"/>
      <c r="G2235" s="111"/>
      <c r="H2235" s="111">
        <v>1</v>
      </c>
      <c r="I2235" s="117">
        <v>100</v>
      </c>
      <c r="J2235" s="118"/>
      <c r="K2235" s="33"/>
      <c r="L2235" s="44">
        <f t="shared" si="765"/>
        <v>0</v>
      </c>
      <c r="M2235" s="33" t="str">
        <f t="shared" si="766"/>
        <v>45945Container q'ty</v>
      </c>
      <c r="N2235" s="33" t="str">
        <f t="shared" si="767"/>
        <v>45945bulk</v>
      </c>
      <c r="O2235" s="39">
        <v>240</v>
      </c>
      <c r="P2235" s="235" t="s">
        <v>201</v>
      </c>
      <c r="Q2235" s="168" t="s">
        <v>823</v>
      </c>
      <c r="R2235" s="169"/>
      <c r="S2235" s="39"/>
      <c r="T2235" s="119" t="s">
        <v>5687</v>
      </c>
      <c r="U2235" s="258"/>
      <c r="V2235" s="262"/>
      <c r="W2235" s="258">
        <f t="shared" si="768"/>
        <v>0</v>
      </c>
      <c r="X2235" s="45"/>
      <c r="Y2235" s="43"/>
      <c r="Z2235" s="43"/>
      <c r="AA2235" s="43" t="s">
        <v>233</v>
      </c>
      <c r="AB2235" s="43"/>
      <c r="AC2235" s="43"/>
    </row>
    <row r="2236" spans="1:29" ht="12.9" customHeight="1">
      <c r="A2236" s="189"/>
      <c r="B2236" s="111"/>
      <c r="C2236" s="111"/>
      <c r="D2236" s="111"/>
      <c r="E2236" s="111"/>
      <c r="F2236" s="111"/>
      <c r="G2236" s="111"/>
      <c r="H2236" s="111"/>
      <c r="I2236" s="116"/>
      <c r="J2236" s="118"/>
      <c r="K2236" s="33"/>
      <c r="L2236" s="44">
        <f t="shared" si="761"/>
        <v>0</v>
      </c>
      <c r="M2236" s="33" t="str">
        <f t="shared" si="762"/>
        <v>Container q'ty</v>
      </c>
      <c r="N2236" s="33" t="str">
        <f t="shared" si="763"/>
        <v/>
      </c>
      <c r="O2236" s="39"/>
      <c r="P2236" s="33"/>
      <c r="Q2236" s="168"/>
      <c r="R2236" s="169"/>
      <c r="S2236" s="39"/>
      <c r="T2236" s="119"/>
      <c r="U2236" s="258"/>
      <c r="V2236" s="262"/>
      <c r="W2236" s="258">
        <f t="shared" si="764"/>
        <v>0</v>
      </c>
      <c r="X2236" s="45"/>
      <c r="Y2236" s="43"/>
      <c r="Z2236" s="43"/>
      <c r="AA2236" s="43"/>
      <c r="AB2236" s="43"/>
      <c r="AC2236" s="43"/>
    </row>
    <row r="2237" spans="1:29" ht="12.9" customHeight="1">
      <c r="A2237" s="189">
        <v>45946</v>
      </c>
      <c r="B2237" s="111" t="s">
        <v>32</v>
      </c>
      <c r="C2237" s="111" t="s">
        <v>5655</v>
      </c>
      <c r="D2237" s="111" t="s">
        <v>5545</v>
      </c>
      <c r="E2237" s="111"/>
      <c r="F2237" s="111">
        <v>1</v>
      </c>
      <c r="G2237" s="111"/>
      <c r="H2237" s="111">
        <v>20</v>
      </c>
      <c r="I2237" s="111">
        <v>20</v>
      </c>
      <c r="J2237" s="118"/>
      <c r="K2237" s="33"/>
      <c r="L2237" s="44">
        <f t="shared" si="652"/>
        <v>1</v>
      </c>
      <c r="M2237" s="33" t="str">
        <f t="shared" si="653"/>
        <v>45946Container q'ty</v>
      </c>
      <c r="N2237" s="33" t="str">
        <f t="shared" si="654"/>
        <v xml:space="preserve">45946Pallet </v>
      </c>
      <c r="O2237" s="39"/>
      <c r="P2237" s="33" t="s">
        <v>202</v>
      </c>
      <c r="Q2237" s="168" t="s">
        <v>5550</v>
      </c>
      <c r="R2237" s="169"/>
      <c r="S2237" s="39"/>
      <c r="T2237" s="119" t="s">
        <v>5625</v>
      </c>
      <c r="U2237" s="258"/>
      <c r="V2237" s="262"/>
      <c r="W2237" s="258">
        <f t="shared" si="655"/>
        <v>0</v>
      </c>
      <c r="X2237" s="45"/>
      <c r="Y2237" s="43"/>
      <c r="Z2237" s="43"/>
      <c r="AA2237" s="43"/>
      <c r="AB2237" s="43"/>
      <c r="AC2237" s="43"/>
    </row>
    <row r="2238" spans="1:29" ht="12.9" customHeight="1">
      <c r="A2238" s="189">
        <v>45946</v>
      </c>
      <c r="B2238" s="111" t="s">
        <v>32</v>
      </c>
      <c r="C2238" s="111" t="s">
        <v>5656</v>
      </c>
      <c r="D2238" s="111" t="s">
        <v>5546</v>
      </c>
      <c r="E2238" s="111"/>
      <c r="F2238" s="111">
        <v>1</v>
      </c>
      <c r="G2238" s="111"/>
      <c r="H2238" s="111">
        <v>16</v>
      </c>
      <c r="I2238" s="111">
        <v>16</v>
      </c>
      <c r="J2238" s="118"/>
      <c r="K2238" s="33"/>
      <c r="L2238" s="44">
        <f t="shared" si="652"/>
        <v>1</v>
      </c>
      <c r="M2238" s="33" t="str">
        <f t="shared" si="653"/>
        <v>45946Container q'ty</v>
      </c>
      <c r="N2238" s="33" t="str">
        <f t="shared" si="654"/>
        <v xml:space="preserve">45946Pallet </v>
      </c>
      <c r="O2238" s="39"/>
      <c r="P2238" s="33" t="s">
        <v>202</v>
      </c>
      <c r="Q2238" s="168" t="s">
        <v>5529</v>
      </c>
      <c r="R2238" s="169"/>
      <c r="S2238" s="39"/>
      <c r="T2238" s="119" t="s">
        <v>5625</v>
      </c>
      <c r="U2238" s="258"/>
      <c r="V2238" s="262"/>
      <c r="W2238" s="258">
        <f t="shared" si="655"/>
        <v>0</v>
      </c>
      <c r="X2238" s="45"/>
      <c r="Y2238" s="43"/>
      <c r="Z2238" s="43"/>
      <c r="AA2238" s="43"/>
      <c r="AB2238" s="43"/>
      <c r="AC2238" s="43"/>
    </row>
    <row r="2239" spans="1:29" ht="12.9" customHeight="1">
      <c r="A2239" s="189">
        <v>45946</v>
      </c>
      <c r="B2239" s="111" t="s">
        <v>32</v>
      </c>
      <c r="C2239" s="111" t="s">
        <v>5656</v>
      </c>
      <c r="D2239" s="111" t="s">
        <v>5546</v>
      </c>
      <c r="E2239" s="111"/>
      <c r="F2239" s="151"/>
      <c r="G2239" s="111"/>
      <c r="H2239" s="111">
        <v>2</v>
      </c>
      <c r="I2239" s="111">
        <v>2</v>
      </c>
      <c r="J2239" s="118"/>
      <c r="K2239" s="33"/>
      <c r="L2239" s="44">
        <f t="shared" si="652"/>
        <v>0</v>
      </c>
      <c r="M2239" s="33" t="str">
        <f t="shared" si="653"/>
        <v>45946Container q'ty</v>
      </c>
      <c r="N2239" s="33" t="str">
        <f t="shared" si="654"/>
        <v xml:space="preserve">45946Pallet </v>
      </c>
      <c r="O2239" s="39"/>
      <c r="P2239" s="33" t="s">
        <v>202</v>
      </c>
      <c r="Q2239" s="168" t="s">
        <v>5548</v>
      </c>
      <c r="R2239" s="169"/>
      <c r="S2239" s="39"/>
      <c r="T2239" s="119" t="s">
        <v>5625</v>
      </c>
      <c r="U2239" s="258"/>
      <c r="V2239" s="262"/>
      <c r="W2239" s="258">
        <f t="shared" si="655"/>
        <v>0</v>
      </c>
      <c r="X2239" s="45"/>
      <c r="Y2239" s="43"/>
      <c r="Z2239" s="43"/>
      <c r="AA2239" s="43"/>
      <c r="AB2239" s="43"/>
      <c r="AC2239" s="43"/>
    </row>
    <row r="2240" spans="1:29" ht="12.9" customHeight="1">
      <c r="A2240" s="189">
        <v>45946</v>
      </c>
      <c r="B2240" s="111" t="s">
        <v>32</v>
      </c>
      <c r="C2240" s="111" t="s">
        <v>5656</v>
      </c>
      <c r="D2240" s="111" t="s">
        <v>5546</v>
      </c>
      <c r="E2240" s="111"/>
      <c r="F2240" s="151"/>
      <c r="G2240" s="111"/>
      <c r="H2240" s="111">
        <v>2</v>
      </c>
      <c r="I2240" s="111">
        <v>2</v>
      </c>
      <c r="J2240" s="118"/>
      <c r="K2240" s="33"/>
      <c r="L2240" s="44">
        <f t="shared" si="652"/>
        <v>0</v>
      </c>
      <c r="M2240" s="33" t="str">
        <f t="shared" si="653"/>
        <v>45946Container q'ty</v>
      </c>
      <c r="N2240" s="33" t="str">
        <f t="shared" si="654"/>
        <v xml:space="preserve">45946Pallet </v>
      </c>
      <c r="O2240" s="39"/>
      <c r="P2240" s="33" t="s">
        <v>202</v>
      </c>
      <c r="Q2240" s="168" t="s">
        <v>5549</v>
      </c>
      <c r="R2240" s="169"/>
      <c r="S2240" s="39"/>
      <c r="T2240" s="119" t="s">
        <v>5625</v>
      </c>
      <c r="U2240" s="258"/>
      <c r="V2240" s="262"/>
      <c r="W2240" s="258">
        <f t="shared" si="655"/>
        <v>0</v>
      </c>
      <c r="X2240" s="45"/>
      <c r="Y2240" s="43"/>
      <c r="Z2240" s="43"/>
      <c r="AA2240" s="43"/>
      <c r="AB2240" s="43"/>
      <c r="AC2240" s="43"/>
    </row>
    <row r="2241" spans="1:29" ht="12.9" customHeight="1">
      <c r="A2241" s="189">
        <v>45946</v>
      </c>
      <c r="B2241" s="111" t="s">
        <v>32</v>
      </c>
      <c r="C2241" s="111" t="s">
        <v>5657</v>
      </c>
      <c r="D2241" s="111" t="s">
        <v>5547</v>
      </c>
      <c r="E2241" s="111"/>
      <c r="F2241" s="111">
        <v>1</v>
      </c>
      <c r="G2241" s="111"/>
      <c r="H2241" s="111">
        <v>20</v>
      </c>
      <c r="I2241" s="111">
        <v>20</v>
      </c>
      <c r="J2241" s="118"/>
      <c r="K2241" s="33"/>
      <c r="L2241" s="44">
        <f t="shared" si="652"/>
        <v>1</v>
      </c>
      <c r="M2241" s="33" t="str">
        <f t="shared" si="653"/>
        <v>45946Container q'ty</v>
      </c>
      <c r="N2241" s="33" t="str">
        <f t="shared" si="654"/>
        <v xml:space="preserve">45946Pallet </v>
      </c>
      <c r="O2241" s="39"/>
      <c r="P2241" s="33" t="s">
        <v>202</v>
      </c>
      <c r="Q2241" s="168" t="s">
        <v>5551</v>
      </c>
      <c r="R2241" s="169"/>
      <c r="S2241" s="39"/>
      <c r="T2241" s="119" t="s">
        <v>5625</v>
      </c>
      <c r="U2241" s="258"/>
      <c r="V2241" s="262"/>
      <c r="W2241" s="258">
        <f t="shared" si="655"/>
        <v>0</v>
      </c>
      <c r="X2241" s="45"/>
      <c r="Y2241" s="43"/>
      <c r="Z2241" s="43"/>
      <c r="AA2241" s="43"/>
      <c r="AB2241" s="43"/>
      <c r="AC2241" s="43"/>
    </row>
    <row r="2242" spans="1:29" ht="12.9" customHeight="1">
      <c r="A2242" s="189">
        <v>45946</v>
      </c>
      <c r="B2242" s="111" t="s">
        <v>32</v>
      </c>
      <c r="C2242" s="111" t="s">
        <v>5658</v>
      </c>
      <c r="D2242" s="111" t="s">
        <v>5552</v>
      </c>
      <c r="E2242" s="111"/>
      <c r="F2242" s="111">
        <v>1</v>
      </c>
      <c r="G2242" s="111"/>
      <c r="H2242" s="111">
        <v>20</v>
      </c>
      <c r="I2242" s="111">
        <v>20</v>
      </c>
      <c r="J2242" s="118"/>
      <c r="K2242" s="33"/>
      <c r="L2242" s="44">
        <f>SUM(E2242:F2242)</f>
        <v>1</v>
      </c>
      <c r="M2242" s="33" t="str">
        <f>A2242&amp;$O$1</f>
        <v>45946Container q'ty</v>
      </c>
      <c r="N2242" s="33" t="str">
        <f>A2242&amp;P2242</f>
        <v xml:space="preserve">45946Pallet </v>
      </c>
      <c r="O2242" s="39"/>
      <c r="P2242" s="33" t="s">
        <v>202</v>
      </c>
      <c r="Q2242" s="168" t="s">
        <v>5555</v>
      </c>
      <c r="R2242" s="169"/>
      <c r="S2242" s="39"/>
      <c r="T2242" s="119" t="s">
        <v>5625</v>
      </c>
      <c r="U2242" s="258"/>
      <c r="V2242" s="262"/>
      <c r="W2242" s="258">
        <f t="shared" ref="W2242:W2250" si="769">IFERROR(U2242/V2242,0)</f>
        <v>0</v>
      </c>
      <c r="X2242" s="45"/>
      <c r="Y2242" s="43"/>
      <c r="Z2242" s="43"/>
      <c r="AA2242" s="43"/>
      <c r="AB2242" s="43"/>
      <c r="AC2242" s="43"/>
    </row>
    <row r="2243" spans="1:29" ht="12.9" customHeight="1">
      <c r="A2243" s="189">
        <v>45946</v>
      </c>
      <c r="B2243" s="111" t="s">
        <v>151</v>
      </c>
      <c r="C2243" s="111" t="s">
        <v>5671</v>
      </c>
      <c r="D2243" s="190" t="s">
        <v>5672</v>
      </c>
      <c r="E2243" s="111"/>
      <c r="F2243" s="111">
        <v>1</v>
      </c>
      <c r="G2243" s="111"/>
      <c r="H2243" s="111">
        <v>18</v>
      </c>
      <c r="I2243" s="116">
        <v>1000</v>
      </c>
      <c r="J2243" s="118"/>
      <c r="K2243" s="33"/>
      <c r="L2243" s="44">
        <f>SUM(E2243:F2243)</f>
        <v>1</v>
      </c>
      <c r="M2243" s="33" t="str">
        <f>A2243&amp;$O$1</f>
        <v>45946Container q'ty</v>
      </c>
      <c r="N2243" s="33" t="str">
        <f>A2243&amp;P2243</f>
        <v>45946bulk</v>
      </c>
      <c r="O2243" s="39">
        <v>210</v>
      </c>
      <c r="P2243" s="235" t="s">
        <v>201</v>
      </c>
      <c r="Q2243" s="168" t="s">
        <v>299</v>
      </c>
      <c r="R2243" s="169"/>
      <c r="S2243" s="39"/>
      <c r="T2243" s="119" t="s">
        <v>5595</v>
      </c>
      <c r="U2243" s="258">
        <v>21000</v>
      </c>
      <c r="V2243" s="262">
        <v>1000</v>
      </c>
      <c r="W2243" s="258">
        <f>IFERROR(U2243/V2243,0)</f>
        <v>21</v>
      </c>
      <c r="X2243" s="45" t="s">
        <v>5596</v>
      </c>
      <c r="Y2243" s="43"/>
      <c r="Z2243" s="43"/>
      <c r="AA2243" s="43"/>
      <c r="AB2243" s="43"/>
      <c r="AC2243" s="43"/>
    </row>
    <row r="2244" spans="1:29" ht="12.9" customHeight="1">
      <c r="A2244" s="189">
        <v>45946</v>
      </c>
      <c r="B2244" s="111" t="s">
        <v>151</v>
      </c>
      <c r="C2244" s="111" t="s">
        <v>5692</v>
      </c>
      <c r="D2244" s="111"/>
      <c r="E2244" s="111"/>
      <c r="F2244" s="111"/>
      <c r="G2244" s="111">
        <v>1</v>
      </c>
      <c r="H2244" s="111">
        <v>1</v>
      </c>
      <c r="I2244" s="116">
        <v>15</v>
      </c>
      <c r="J2244" s="118"/>
      <c r="K2244" s="33"/>
      <c r="L2244" s="44">
        <f>SUM(E2244:F2244)</f>
        <v>0</v>
      </c>
      <c r="M2244" s="33" t="str">
        <f>A2244&amp;$O$1</f>
        <v>45946Container q'ty</v>
      </c>
      <c r="N2244" s="33" t="str">
        <f>A2244&amp;P2244</f>
        <v xml:space="preserve">45946Pallet </v>
      </c>
      <c r="O2244" s="39"/>
      <c r="P2244" s="33" t="s">
        <v>202</v>
      </c>
      <c r="Q2244" s="168" t="s">
        <v>5691</v>
      </c>
      <c r="R2244" s="169"/>
      <c r="S2244" s="39"/>
      <c r="T2244" s="119" t="s">
        <v>5690</v>
      </c>
      <c r="U2244" s="258"/>
      <c r="V2244" s="262"/>
      <c r="W2244" s="258">
        <f>IFERROR(U2244/V2244,0)</f>
        <v>0</v>
      </c>
      <c r="X2244" s="45"/>
      <c r="Y2244" s="43"/>
      <c r="Z2244" s="43"/>
      <c r="AA2244" s="43"/>
      <c r="AB2244" s="43"/>
      <c r="AC2244" s="43"/>
    </row>
    <row r="2245" spans="1:29" ht="12.9" customHeight="1">
      <c r="A2245" s="189">
        <v>45946</v>
      </c>
      <c r="B2245" s="111" t="s">
        <v>3653</v>
      </c>
      <c r="C2245" s="111" t="s">
        <v>5632</v>
      </c>
      <c r="D2245" s="111" t="s">
        <v>5633</v>
      </c>
      <c r="E2245" s="111"/>
      <c r="F2245" s="111">
        <v>1</v>
      </c>
      <c r="G2245" s="111"/>
      <c r="H2245" s="111">
        <v>23</v>
      </c>
      <c r="I2245" s="116">
        <v>920</v>
      </c>
      <c r="J2245" s="118"/>
      <c r="K2245" s="33"/>
      <c r="L2245" s="44">
        <f>SUM(E2245:F2245)</f>
        <v>1</v>
      </c>
      <c r="M2245" s="33" t="str">
        <f>A2245&amp;$O$1</f>
        <v>45946Container q'ty</v>
      </c>
      <c r="N2245" s="33" t="str">
        <f>A2245&amp;P2245</f>
        <v>45946bulk</v>
      </c>
      <c r="O2245" s="39">
        <v>180</v>
      </c>
      <c r="P2245" s="235" t="s">
        <v>201</v>
      </c>
      <c r="Q2245" s="168" t="s">
        <v>1070</v>
      </c>
      <c r="R2245" s="169"/>
      <c r="S2245" s="39"/>
      <c r="T2245" s="119" t="s">
        <v>5599</v>
      </c>
      <c r="U2245" s="258">
        <v>46184</v>
      </c>
      <c r="V2245" s="262">
        <v>1840</v>
      </c>
      <c r="W2245" s="258">
        <f t="shared" si="769"/>
        <v>25.1</v>
      </c>
      <c r="X2245" s="45" t="s">
        <v>5600</v>
      </c>
      <c r="Y2245" s="43"/>
      <c r="Z2245" s="43"/>
      <c r="AA2245" s="43"/>
      <c r="AB2245" s="43"/>
      <c r="AC2245" s="43"/>
    </row>
    <row r="2246" spans="1:29" ht="12.9" customHeight="1">
      <c r="A2246" s="189">
        <v>45946</v>
      </c>
      <c r="B2246" s="111" t="s">
        <v>3653</v>
      </c>
      <c r="C2246" s="111" t="s">
        <v>5634</v>
      </c>
      <c r="D2246" s="111" t="s">
        <v>5635</v>
      </c>
      <c r="E2246" s="111"/>
      <c r="F2246" s="111">
        <v>1</v>
      </c>
      <c r="G2246" s="111"/>
      <c r="H2246" s="111">
        <v>23</v>
      </c>
      <c r="I2246" s="116">
        <v>920</v>
      </c>
      <c r="J2246" s="118"/>
      <c r="K2246" s="33"/>
      <c r="L2246" s="44">
        <f>SUM(E2246:F2246)</f>
        <v>1</v>
      </c>
      <c r="M2246" s="33" t="str">
        <f>A2246&amp;$O$1</f>
        <v>45946Container q'ty</v>
      </c>
      <c r="N2246" s="33" t="str">
        <f>A2246&amp;P2246</f>
        <v>45946bulk</v>
      </c>
      <c r="O2246" s="39">
        <v>180</v>
      </c>
      <c r="P2246" s="235" t="s">
        <v>201</v>
      </c>
      <c r="Q2246" s="168" t="s">
        <v>1070</v>
      </c>
      <c r="R2246" s="169"/>
      <c r="S2246" s="39"/>
      <c r="T2246" s="119" t="s">
        <v>5599</v>
      </c>
      <c r="U2246" s="258"/>
      <c r="V2246" s="262"/>
      <c r="W2246" s="258">
        <f t="shared" si="769"/>
        <v>0</v>
      </c>
      <c r="X2246" s="45"/>
      <c r="Y2246" s="43"/>
      <c r="Z2246" s="43"/>
      <c r="AA2246" s="43"/>
      <c r="AB2246" s="43"/>
      <c r="AC2246" s="43"/>
    </row>
    <row r="2247" spans="1:29" ht="12.9" customHeight="1">
      <c r="A2247" s="189">
        <v>45946</v>
      </c>
      <c r="B2247" s="111" t="s">
        <v>318</v>
      </c>
      <c r="C2247" s="111" t="s">
        <v>5673</v>
      </c>
      <c r="D2247" s="111" t="s">
        <v>5677</v>
      </c>
      <c r="E2247" s="111">
        <v>1</v>
      </c>
      <c r="F2247" s="111"/>
      <c r="G2247" s="111"/>
      <c r="H2247" s="111">
        <v>16</v>
      </c>
      <c r="I2247" s="116"/>
      <c r="J2247" s="118">
        <v>960</v>
      </c>
      <c r="K2247" s="33"/>
      <c r="L2247" s="44">
        <v>1</v>
      </c>
      <c r="M2247" s="39">
        <v>40</v>
      </c>
      <c r="N2247" s="33" t="s">
        <v>202</v>
      </c>
      <c r="O2247" s="39"/>
      <c r="P2247" s="33" t="s">
        <v>202</v>
      </c>
      <c r="Q2247" s="168" t="s">
        <v>5519</v>
      </c>
      <c r="R2247" s="169"/>
      <c r="S2247" s="39"/>
      <c r="T2247" s="119" t="s">
        <v>5518</v>
      </c>
      <c r="U2247" s="258"/>
      <c r="V2247" s="262"/>
      <c r="W2247" s="258">
        <f t="shared" si="769"/>
        <v>0</v>
      </c>
      <c r="X2247" s="45" t="s">
        <v>4271</v>
      </c>
      <c r="Y2247" s="43"/>
      <c r="Z2247" s="43"/>
      <c r="AA2247" s="43"/>
      <c r="AB2247" s="43"/>
      <c r="AC2247" s="43"/>
    </row>
    <row r="2248" spans="1:29" ht="12.9" customHeight="1">
      <c r="A2248" s="189">
        <v>45946</v>
      </c>
      <c r="B2248" s="111" t="s">
        <v>318</v>
      </c>
      <c r="C2248" s="111" t="s">
        <v>5674</v>
      </c>
      <c r="D2248" s="111" t="s">
        <v>5678</v>
      </c>
      <c r="E2248" s="111">
        <v>1</v>
      </c>
      <c r="F2248" s="111"/>
      <c r="G2248" s="111"/>
      <c r="H2248" s="111">
        <v>16</v>
      </c>
      <c r="I2248" s="116"/>
      <c r="J2248" s="118">
        <v>960</v>
      </c>
      <c r="K2248" s="33"/>
      <c r="L2248" s="44">
        <v>1</v>
      </c>
      <c r="M2248" s="39">
        <v>40</v>
      </c>
      <c r="N2248" s="33" t="s">
        <v>202</v>
      </c>
      <c r="O2248" s="39"/>
      <c r="P2248" s="33" t="s">
        <v>202</v>
      </c>
      <c r="Q2248" s="168" t="s">
        <v>5519</v>
      </c>
      <c r="R2248" s="169"/>
      <c r="S2248" s="39"/>
      <c r="T2248" s="119" t="s">
        <v>5518</v>
      </c>
      <c r="U2248" s="258"/>
      <c r="V2248" s="262"/>
      <c r="W2248" s="258">
        <f t="shared" si="769"/>
        <v>0</v>
      </c>
      <c r="X2248" s="45" t="s">
        <v>5637</v>
      </c>
      <c r="Y2248" s="43"/>
      <c r="Z2248" s="43"/>
      <c r="AA2248" s="43"/>
      <c r="AB2248" s="43"/>
      <c r="AC2248" s="43"/>
    </row>
    <row r="2249" spans="1:29" ht="12.9" customHeight="1">
      <c r="A2249" s="189">
        <v>45946</v>
      </c>
      <c r="B2249" s="111" t="s">
        <v>318</v>
      </c>
      <c r="C2249" s="111" t="s">
        <v>5675</v>
      </c>
      <c r="D2249" s="111" t="s">
        <v>5679</v>
      </c>
      <c r="E2249" s="111">
        <v>1</v>
      </c>
      <c r="F2249" s="111"/>
      <c r="G2249" s="111"/>
      <c r="H2249" s="111">
        <v>16</v>
      </c>
      <c r="I2249" s="116"/>
      <c r="J2249" s="118">
        <v>960</v>
      </c>
      <c r="K2249" s="33"/>
      <c r="L2249" s="44">
        <v>1</v>
      </c>
      <c r="M2249" s="39">
        <v>40</v>
      </c>
      <c r="N2249" s="33" t="s">
        <v>202</v>
      </c>
      <c r="O2249" s="39"/>
      <c r="P2249" s="33" t="s">
        <v>202</v>
      </c>
      <c r="Q2249" s="168" t="s">
        <v>5519</v>
      </c>
      <c r="R2249" s="169"/>
      <c r="S2249" s="39"/>
      <c r="T2249" s="119" t="s">
        <v>5518</v>
      </c>
      <c r="U2249" s="258"/>
      <c r="V2249" s="262"/>
      <c r="W2249" s="258">
        <f t="shared" si="769"/>
        <v>0</v>
      </c>
      <c r="X2249" s="45" t="s">
        <v>5638</v>
      </c>
      <c r="Y2249" s="43"/>
      <c r="Z2249" s="43"/>
      <c r="AA2249" s="43"/>
      <c r="AB2249" s="43"/>
      <c r="AC2249" s="43"/>
    </row>
    <row r="2250" spans="1:29" ht="12.9" customHeight="1">
      <c r="A2250" s="189">
        <v>45946</v>
      </c>
      <c r="B2250" s="111" t="s">
        <v>318</v>
      </c>
      <c r="C2250" s="111" t="s">
        <v>5676</v>
      </c>
      <c r="D2250" s="111" t="s">
        <v>5680</v>
      </c>
      <c r="E2250" s="111">
        <v>1</v>
      </c>
      <c r="F2250" s="111"/>
      <c r="G2250" s="111"/>
      <c r="H2250" s="111">
        <v>16</v>
      </c>
      <c r="I2250" s="116"/>
      <c r="J2250" s="118">
        <v>960</v>
      </c>
      <c r="K2250" s="33"/>
      <c r="L2250" s="44">
        <v>1</v>
      </c>
      <c r="M2250" s="39">
        <v>40</v>
      </c>
      <c r="N2250" s="33" t="s">
        <v>202</v>
      </c>
      <c r="O2250" s="39"/>
      <c r="P2250" s="33" t="s">
        <v>202</v>
      </c>
      <c r="Q2250" s="168" t="s">
        <v>5519</v>
      </c>
      <c r="R2250" s="169"/>
      <c r="S2250" s="39"/>
      <c r="T2250" s="119" t="s">
        <v>5518</v>
      </c>
      <c r="U2250" s="258"/>
      <c r="V2250" s="262"/>
      <c r="W2250" s="258">
        <f t="shared" si="769"/>
        <v>0</v>
      </c>
      <c r="X2250" s="45" t="s">
        <v>5639</v>
      </c>
      <c r="Y2250" s="43"/>
      <c r="Z2250" s="43"/>
      <c r="AA2250" s="43"/>
      <c r="AB2250" s="43"/>
      <c r="AC2250" s="43"/>
    </row>
    <row r="2251" spans="1:29" ht="12.9" customHeight="1">
      <c r="A2251" s="189">
        <v>45946</v>
      </c>
      <c r="B2251" s="111" t="s">
        <v>3494</v>
      </c>
      <c r="C2251" s="111" t="s">
        <v>5683</v>
      </c>
      <c r="D2251" s="111" t="s">
        <v>5684</v>
      </c>
      <c r="E2251" s="111">
        <v>1</v>
      </c>
      <c r="F2251" s="111"/>
      <c r="G2251" s="111"/>
      <c r="H2251" s="111">
        <v>18</v>
      </c>
      <c r="I2251" s="116">
        <v>18</v>
      </c>
      <c r="J2251" s="118"/>
      <c r="K2251" s="33"/>
      <c r="L2251" s="44">
        <f>SUM(E2251:F2251)</f>
        <v>1</v>
      </c>
      <c r="M2251" s="33" t="str">
        <f>A2251&amp;$O$1</f>
        <v>45946Container q'ty</v>
      </c>
      <c r="N2251" s="33" t="str">
        <f>A2251&amp;P2251</f>
        <v xml:space="preserve">45946Pallet </v>
      </c>
      <c r="O2251" s="39">
        <v>40</v>
      </c>
      <c r="P2251" s="33" t="s">
        <v>202</v>
      </c>
      <c r="Q2251" s="168" t="s">
        <v>439</v>
      </c>
      <c r="R2251" s="169"/>
      <c r="S2251" s="39"/>
      <c r="T2251" s="119" t="s">
        <v>5646</v>
      </c>
      <c r="U2251" s="258"/>
      <c r="V2251" s="262"/>
      <c r="W2251" s="258">
        <f>IFERROR(U2251/V2251,0)</f>
        <v>0</v>
      </c>
      <c r="X2251" s="45" t="s">
        <v>5682</v>
      </c>
      <c r="Y2251" s="43"/>
      <c r="Z2251" s="43"/>
      <c r="AA2251" s="43"/>
      <c r="AB2251" s="43"/>
      <c r="AC2251" s="43"/>
    </row>
    <row r="2252" spans="1:29" ht="12.9" customHeight="1">
      <c r="A2252" s="189">
        <v>45946</v>
      </c>
      <c r="B2252" s="111" t="s">
        <v>239</v>
      </c>
      <c r="C2252" s="111" t="s">
        <v>5695</v>
      </c>
      <c r="D2252" s="111" t="s">
        <v>5696</v>
      </c>
      <c r="E2252" s="111"/>
      <c r="F2252" s="111">
        <v>1</v>
      </c>
      <c r="G2252" s="111"/>
      <c r="H2252" s="111">
        <v>18</v>
      </c>
      <c r="I2252" s="111">
        <v>500</v>
      </c>
      <c r="J2252" s="118"/>
      <c r="K2252" s="33"/>
      <c r="L2252" s="44">
        <f t="shared" ref="L2252:L2255" si="770">SUM(E2252:F2252)</f>
        <v>1</v>
      </c>
      <c r="M2252" s="33" t="str">
        <f t="shared" ref="M2252:M2257" si="771">A2252&amp;$O$1</f>
        <v>45946Container q'ty</v>
      </c>
      <c r="N2252" s="33" t="str">
        <f t="shared" ref="N2252:N2257" si="772">A2252&amp;P2252</f>
        <v>45946bulk</v>
      </c>
      <c r="O2252" s="39">
        <v>210</v>
      </c>
      <c r="P2252" s="235" t="s">
        <v>201</v>
      </c>
      <c r="Q2252" s="168" t="s">
        <v>1528</v>
      </c>
      <c r="R2252" s="169"/>
      <c r="S2252" s="39"/>
      <c r="T2252" s="119" t="s">
        <v>5694</v>
      </c>
      <c r="U2252" s="258">
        <v>16832</v>
      </c>
      <c r="V2252" s="262">
        <v>1590</v>
      </c>
      <c r="W2252" s="258">
        <f t="shared" ref="W2252:W2255" si="773">IFERROR(U2252/V2252,0)</f>
        <v>10.586163522012578</v>
      </c>
      <c r="X2252" s="45"/>
      <c r="Y2252" s="43"/>
      <c r="Z2252" s="43"/>
      <c r="AA2252" s="43"/>
      <c r="AB2252" s="43"/>
      <c r="AC2252" s="43"/>
    </row>
    <row r="2253" spans="1:29" ht="12.9" customHeight="1">
      <c r="A2253" s="189">
        <v>45946</v>
      </c>
      <c r="B2253" s="111" t="s">
        <v>1527</v>
      </c>
      <c r="C2253" s="111" t="s">
        <v>5695</v>
      </c>
      <c r="D2253" s="111" t="s">
        <v>5696</v>
      </c>
      <c r="E2253" s="111"/>
      <c r="F2253" s="151"/>
      <c r="G2253" s="111"/>
      <c r="H2253" s="111">
        <v>0</v>
      </c>
      <c r="I2253" s="111">
        <v>450</v>
      </c>
      <c r="J2253" s="118"/>
      <c r="K2253" s="33"/>
      <c r="L2253" s="44">
        <f t="shared" si="770"/>
        <v>0</v>
      </c>
      <c r="M2253" s="33" t="str">
        <f t="shared" si="771"/>
        <v>45946Container q'ty</v>
      </c>
      <c r="N2253" s="33" t="str">
        <f t="shared" si="772"/>
        <v>45946bulk</v>
      </c>
      <c r="O2253" s="39"/>
      <c r="P2253" s="235" t="s">
        <v>201</v>
      </c>
      <c r="Q2253" s="168" t="s">
        <v>1529</v>
      </c>
      <c r="R2253" s="169"/>
      <c r="S2253" s="39"/>
      <c r="T2253" s="119" t="s">
        <v>5694</v>
      </c>
      <c r="U2253" s="258"/>
      <c r="V2253" s="262"/>
      <c r="W2253" s="258">
        <f t="shared" si="773"/>
        <v>0</v>
      </c>
      <c r="X2253" s="45"/>
      <c r="Y2253" s="43"/>
      <c r="Z2253" s="43"/>
      <c r="AA2253" s="43"/>
      <c r="AB2253" s="43"/>
      <c r="AC2253" s="43"/>
    </row>
    <row r="2254" spans="1:29" ht="12.9" customHeight="1">
      <c r="A2254" s="189">
        <v>45946</v>
      </c>
      <c r="B2254" s="111" t="s">
        <v>1527</v>
      </c>
      <c r="C2254" s="111" t="s">
        <v>5695</v>
      </c>
      <c r="D2254" s="111" t="s">
        <v>5696</v>
      </c>
      <c r="E2254" s="111"/>
      <c r="F2254" s="151"/>
      <c r="G2254" s="111"/>
      <c r="H2254" s="111">
        <v>0</v>
      </c>
      <c r="I2254" s="111">
        <v>400</v>
      </c>
      <c r="J2254" s="118"/>
      <c r="K2254" s="33"/>
      <c r="L2254" s="44">
        <f t="shared" si="770"/>
        <v>0</v>
      </c>
      <c r="M2254" s="33" t="str">
        <f t="shared" si="771"/>
        <v>45946Container q'ty</v>
      </c>
      <c r="N2254" s="33" t="str">
        <f t="shared" si="772"/>
        <v>45946bulk</v>
      </c>
      <c r="O2254" s="39"/>
      <c r="P2254" s="235" t="s">
        <v>201</v>
      </c>
      <c r="Q2254" s="168" t="s">
        <v>1530</v>
      </c>
      <c r="R2254" s="169"/>
      <c r="S2254" s="39"/>
      <c r="T2254" s="119" t="s">
        <v>5694</v>
      </c>
      <c r="U2254" s="258"/>
      <c r="V2254" s="262"/>
      <c r="W2254" s="258">
        <f t="shared" si="773"/>
        <v>0</v>
      </c>
      <c r="X2254" s="45"/>
      <c r="Y2254" s="43"/>
      <c r="Z2254" s="43"/>
      <c r="AA2254" s="43"/>
      <c r="AB2254" s="43"/>
      <c r="AC2254" s="43"/>
    </row>
    <row r="2255" spans="1:29" ht="12.9" customHeight="1">
      <c r="A2255" s="189">
        <v>45946</v>
      </c>
      <c r="B2255" s="111" t="s">
        <v>1527</v>
      </c>
      <c r="C2255" s="111" t="s">
        <v>5695</v>
      </c>
      <c r="D2255" s="111" t="s">
        <v>5696</v>
      </c>
      <c r="E2255" s="111"/>
      <c r="F2255" s="151"/>
      <c r="G2255" s="111"/>
      <c r="H2255" s="111">
        <v>0</v>
      </c>
      <c r="I2255" s="111">
        <v>150</v>
      </c>
      <c r="J2255" s="118"/>
      <c r="K2255" s="33"/>
      <c r="L2255" s="44">
        <f t="shared" si="770"/>
        <v>0</v>
      </c>
      <c r="M2255" s="33" t="str">
        <f t="shared" si="771"/>
        <v>45946Container q'ty</v>
      </c>
      <c r="N2255" s="33" t="str">
        <f t="shared" si="772"/>
        <v>45946bulk</v>
      </c>
      <c r="O2255" s="39"/>
      <c r="P2255" s="235" t="s">
        <v>201</v>
      </c>
      <c r="Q2255" s="168" t="s">
        <v>1531</v>
      </c>
      <c r="R2255" s="169"/>
      <c r="S2255" s="39"/>
      <c r="T2255" s="119" t="s">
        <v>5694</v>
      </c>
      <c r="U2255" s="258"/>
      <c r="V2255" s="262"/>
      <c r="W2255" s="258">
        <f t="shared" si="773"/>
        <v>0</v>
      </c>
      <c r="X2255" s="45"/>
      <c r="Y2255" s="43"/>
      <c r="Z2255" s="43"/>
      <c r="AA2255" s="43"/>
      <c r="AB2255" s="43"/>
      <c r="AC2255" s="43"/>
    </row>
    <row r="2256" spans="1:29" ht="12.9" customHeight="1">
      <c r="A2256" s="189">
        <v>45946</v>
      </c>
      <c r="B2256" s="111" t="s">
        <v>1527</v>
      </c>
      <c r="C2256" s="111" t="s">
        <v>5695</v>
      </c>
      <c r="D2256" s="111" t="s">
        <v>5696</v>
      </c>
      <c r="E2256" s="111"/>
      <c r="F2256" s="151"/>
      <c r="G2256" s="111"/>
      <c r="H2256" s="111">
        <v>0</v>
      </c>
      <c r="I2256" s="111">
        <v>10</v>
      </c>
      <c r="J2256" s="118"/>
      <c r="K2256" s="33"/>
      <c r="L2256" s="44">
        <f t="shared" ref="L2256:L2257" si="774">SUM(E2256:F2256)</f>
        <v>0</v>
      </c>
      <c r="M2256" s="33" t="str">
        <f t="shared" si="771"/>
        <v>45946Container q'ty</v>
      </c>
      <c r="N2256" s="33" t="str">
        <f t="shared" si="772"/>
        <v>45946bulk</v>
      </c>
      <c r="O2256" s="39"/>
      <c r="P2256" s="235" t="s">
        <v>201</v>
      </c>
      <c r="Q2256" s="168" t="s">
        <v>2615</v>
      </c>
      <c r="R2256" s="169"/>
      <c r="S2256" s="39"/>
      <c r="T2256" s="119" t="s">
        <v>5694</v>
      </c>
      <c r="U2256" s="258"/>
      <c r="V2256" s="262"/>
      <c r="W2256" s="258">
        <f>IFERROR(U2256/V2256,0)</f>
        <v>0</v>
      </c>
      <c r="X2256" s="45"/>
      <c r="Y2256" s="43"/>
      <c r="Z2256" s="43"/>
      <c r="AA2256" s="43"/>
      <c r="AB2256" s="43"/>
      <c r="AC2256" s="43"/>
    </row>
    <row r="2257" spans="1:29" ht="12.9" customHeight="1">
      <c r="A2257" s="189">
        <v>45946</v>
      </c>
      <c r="B2257" s="111" t="s">
        <v>1527</v>
      </c>
      <c r="C2257" s="111" t="s">
        <v>5695</v>
      </c>
      <c r="D2257" s="111" t="s">
        <v>5696</v>
      </c>
      <c r="E2257" s="111"/>
      <c r="F2257" s="151"/>
      <c r="G2257" s="111"/>
      <c r="H2257" s="111">
        <v>0</v>
      </c>
      <c r="I2257" s="111">
        <v>80</v>
      </c>
      <c r="J2257" s="118"/>
      <c r="K2257" s="33"/>
      <c r="L2257" s="44">
        <f t="shared" si="774"/>
        <v>0</v>
      </c>
      <c r="M2257" s="33" t="str">
        <f t="shared" si="771"/>
        <v>45946Container q'ty</v>
      </c>
      <c r="N2257" s="33" t="str">
        <f t="shared" si="772"/>
        <v>45946bulk</v>
      </c>
      <c r="O2257" s="39"/>
      <c r="P2257" s="235" t="s">
        <v>201</v>
      </c>
      <c r="Q2257" s="168" t="s">
        <v>1532</v>
      </c>
      <c r="R2257" s="169"/>
      <c r="S2257" s="39"/>
      <c r="T2257" s="119" t="s">
        <v>5694</v>
      </c>
      <c r="U2257" s="258"/>
      <c r="V2257" s="262"/>
      <c r="W2257" s="258">
        <f>IFERROR(U2257/V2257,0)</f>
        <v>0</v>
      </c>
      <c r="X2257" s="45"/>
      <c r="Y2257" s="43"/>
      <c r="Z2257" s="43"/>
      <c r="AA2257" s="43"/>
      <c r="AB2257" s="43"/>
      <c r="AC2257" s="43"/>
    </row>
    <row r="2258" spans="1:29" ht="12.9" customHeight="1">
      <c r="A2258" s="189"/>
      <c r="B2258" s="111"/>
      <c r="C2258" s="111"/>
      <c r="D2258" s="111"/>
      <c r="E2258" s="111"/>
      <c r="F2258" s="111"/>
      <c r="G2258" s="111"/>
      <c r="H2258" s="111"/>
      <c r="I2258" s="111"/>
      <c r="J2258" s="118"/>
      <c r="K2258" s="33"/>
      <c r="L2258" s="44">
        <f t="shared" si="652"/>
        <v>0</v>
      </c>
      <c r="M2258" s="33" t="str">
        <f t="shared" si="653"/>
        <v>Container q'ty</v>
      </c>
      <c r="N2258" s="33" t="str">
        <f t="shared" si="654"/>
        <v/>
      </c>
      <c r="O2258" s="39"/>
      <c r="P2258" s="33"/>
      <c r="Q2258" s="168"/>
      <c r="R2258" s="169"/>
      <c r="S2258" s="39"/>
      <c r="T2258" s="119"/>
      <c r="U2258" s="258"/>
      <c r="V2258" s="262"/>
      <c r="W2258" s="258">
        <f t="shared" si="655"/>
        <v>0</v>
      </c>
      <c r="X2258" s="45"/>
      <c r="Y2258" s="43"/>
      <c r="Z2258" s="43"/>
      <c r="AA2258" s="43"/>
      <c r="AB2258" s="43"/>
      <c r="AC2258" s="43"/>
    </row>
    <row r="2259" spans="1:29" ht="12.9" customHeight="1">
      <c r="A2259" s="189">
        <v>45947</v>
      </c>
      <c r="B2259" s="111" t="s">
        <v>32</v>
      </c>
      <c r="C2259" s="111" t="s">
        <v>5659</v>
      </c>
      <c r="D2259" s="111" t="s">
        <v>5553</v>
      </c>
      <c r="E2259" s="111"/>
      <c r="F2259" s="111">
        <v>1</v>
      </c>
      <c r="G2259" s="111"/>
      <c r="H2259" s="111">
        <v>20</v>
      </c>
      <c r="I2259" s="111">
        <v>20</v>
      </c>
      <c r="J2259" s="118"/>
      <c r="K2259" s="33"/>
      <c r="L2259" s="44">
        <f t="shared" ref="L2259:L2266" si="775">SUM(E2259:F2259)</f>
        <v>1</v>
      </c>
      <c r="M2259" s="33" t="str">
        <f t="shared" ref="M2259:M2266" si="776">A2259&amp;$O$1</f>
        <v>45947Container q'ty</v>
      </c>
      <c r="N2259" s="33" t="str">
        <f t="shared" ref="N2259:N2266" si="777">A2259&amp;P2259</f>
        <v xml:space="preserve">45947Pallet </v>
      </c>
      <c r="O2259" s="39"/>
      <c r="P2259" s="33" t="s">
        <v>202</v>
      </c>
      <c r="Q2259" s="168" t="s">
        <v>5555</v>
      </c>
      <c r="R2259" s="169"/>
      <c r="S2259" s="39"/>
      <c r="T2259" s="119" t="s">
        <v>5625</v>
      </c>
      <c r="U2259" s="258"/>
      <c r="V2259" s="262"/>
      <c r="W2259" s="258">
        <f t="shared" ref="W2259:W2266" si="778">IFERROR(U2259/V2259,0)</f>
        <v>0</v>
      </c>
      <c r="X2259" s="45"/>
      <c r="Y2259" s="43"/>
      <c r="Z2259" s="43"/>
      <c r="AA2259" s="43"/>
      <c r="AB2259" s="43"/>
      <c r="AC2259" s="43"/>
    </row>
    <row r="2260" spans="1:29" ht="12.9" customHeight="1">
      <c r="A2260" s="189">
        <v>45947</v>
      </c>
      <c r="B2260" s="111" t="s">
        <v>32</v>
      </c>
      <c r="C2260" s="111" t="s">
        <v>5660</v>
      </c>
      <c r="D2260" s="111" t="s">
        <v>5554</v>
      </c>
      <c r="E2260" s="111"/>
      <c r="F2260" s="111">
        <v>1</v>
      </c>
      <c r="G2260" s="111"/>
      <c r="H2260" s="111">
        <v>6</v>
      </c>
      <c r="I2260" s="111">
        <v>6</v>
      </c>
      <c r="J2260" s="118"/>
      <c r="K2260" s="33"/>
      <c r="L2260" s="44">
        <f t="shared" si="775"/>
        <v>1</v>
      </c>
      <c r="M2260" s="33" t="str">
        <f t="shared" si="776"/>
        <v>45947Container q'ty</v>
      </c>
      <c r="N2260" s="33" t="str">
        <f t="shared" si="777"/>
        <v xml:space="preserve">45947Pallet </v>
      </c>
      <c r="O2260" s="39"/>
      <c r="P2260" s="33" t="s">
        <v>202</v>
      </c>
      <c r="Q2260" s="168" t="s">
        <v>5556</v>
      </c>
      <c r="R2260" s="169"/>
      <c r="S2260" s="39"/>
      <c r="T2260" s="119" t="s">
        <v>5625</v>
      </c>
      <c r="U2260" s="258"/>
      <c r="V2260" s="262"/>
      <c r="W2260" s="258">
        <f t="shared" si="778"/>
        <v>0</v>
      </c>
      <c r="X2260" s="45"/>
      <c r="Y2260" s="43"/>
      <c r="Z2260" s="43"/>
      <c r="AA2260" s="43"/>
      <c r="AB2260" s="43"/>
      <c r="AC2260" s="43"/>
    </row>
    <row r="2261" spans="1:29" ht="12.9" customHeight="1">
      <c r="A2261" s="189">
        <v>45947</v>
      </c>
      <c r="B2261" s="111" t="s">
        <v>32</v>
      </c>
      <c r="C2261" s="111" t="s">
        <v>5660</v>
      </c>
      <c r="D2261" s="111" t="s">
        <v>5554</v>
      </c>
      <c r="E2261" s="111"/>
      <c r="F2261" s="151"/>
      <c r="G2261" s="111"/>
      <c r="H2261" s="111">
        <v>4</v>
      </c>
      <c r="I2261" s="111">
        <v>4</v>
      </c>
      <c r="J2261" s="118"/>
      <c r="K2261" s="33"/>
      <c r="L2261" s="44">
        <f t="shared" si="775"/>
        <v>0</v>
      </c>
      <c r="M2261" s="33" t="str">
        <f t="shared" si="776"/>
        <v>45947Container q'ty</v>
      </c>
      <c r="N2261" s="33" t="str">
        <f t="shared" si="777"/>
        <v xml:space="preserve">45947Pallet </v>
      </c>
      <c r="O2261" s="39"/>
      <c r="P2261" s="33" t="s">
        <v>202</v>
      </c>
      <c r="Q2261" s="168" t="s">
        <v>5557</v>
      </c>
      <c r="R2261" s="169"/>
      <c r="S2261" s="39"/>
      <c r="T2261" s="119" t="s">
        <v>5625</v>
      </c>
      <c r="U2261" s="258"/>
      <c r="V2261" s="262"/>
      <c r="W2261" s="258">
        <f t="shared" si="778"/>
        <v>0</v>
      </c>
      <c r="X2261" s="45"/>
      <c r="Y2261" s="43"/>
      <c r="Z2261" s="43"/>
      <c r="AA2261" s="43"/>
      <c r="AB2261" s="43"/>
      <c r="AC2261" s="43"/>
    </row>
    <row r="2262" spans="1:29" ht="12.9" customHeight="1">
      <c r="A2262" s="189">
        <v>45947</v>
      </c>
      <c r="B2262" s="111" t="s">
        <v>32</v>
      </c>
      <c r="C2262" s="111" t="s">
        <v>5660</v>
      </c>
      <c r="D2262" s="111" t="s">
        <v>5554</v>
      </c>
      <c r="E2262" s="111"/>
      <c r="F2262" s="151"/>
      <c r="G2262" s="111"/>
      <c r="H2262" s="111">
        <v>4</v>
      </c>
      <c r="I2262" s="111">
        <v>4</v>
      </c>
      <c r="J2262" s="118"/>
      <c r="K2262" s="33"/>
      <c r="L2262" s="44">
        <f t="shared" si="775"/>
        <v>0</v>
      </c>
      <c r="M2262" s="33" t="str">
        <f t="shared" si="776"/>
        <v>45947Container q'ty</v>
      </c>
      <c r="N2262" s="33" t="str">
        <f t="shared" si="777"/>
        <v xml:space="preserve">45947Pallet </v>
      </c>
      <c r="O2262" s="39"/>
      <c r="P2262" s="33" t="s">
        <v>202</v>
      </c>
      <c r="Q2262" s="168" t="s">
        <v>5558</v>
      </c>
      <c r="R2262" s="169"/>
      <c r="S2262" s="39"/>
      <c r="T2262" s="119" t="s">
        <v>5625</v>
      </c>
      <c r="U2262" s="258"/>
      <c r="V2262" s="262"/>
      <c r="W2262" s="258">
        <f t="shared" si="778"/>
        <v>0</v>
      </c>
      <c r="X2262" s="45"/>
      <c r="Y2262" s="43"/>
      <c r="Z2262" s="43"/>
      <c r="AA2262" s="43"/>
      <c r="AB2262" s="43"/>
      <c r="AC2262" s="43"/>
    </row>
    <row r="2263" spans="1:29" ht="12.9" customHeight="1">
      <c r="A2263" s="189">
        <v>45947</v>
      </c>
      <c r="B2263" s="111" t="s">
        <v>32</v>
      </c>
      <c r="C2263" s="111" t="s">
        <v>5660</v>
      </c>
      <c r="D2263" s="111" t="s">
        <v>5554</v>
      </c>
      <c r="E2263" s="111"/>
      <c r="F2263" s="151"/>
      <c r="G2263" s="111"/>
      <c r="H2263" s="111">
        <v>6</v>
      </c>
      <c r="I2263" s="111">
        <v>6</v>
      </c>
      <c r="J2263" s="118"/>
      <c r="K2263" s="33"/>
      <c r="L2263" s="44">
        <f t="shared" si="775"/>
        <v>0</v>
      </c>
      <c r="M2263" s="33" t="str">
        <f t="shared" si="776"/>
        <v>45947Container q'ty</v>
      </c>
      <c r="N2263" s="33" t="str">
        <f t="shared" si="777"/>
        <v xml:space="preserve">45947Pallet </v>
      </c>
      <c r="O2263" s="39"/>
      <c r="P2263" s="33" t="s">
        <v>202</v>
      </c>
      <c r="Q2263" s="168" t="s">
        <v>5559</v>
      </c>
      <c r="R2263" s="169"/>
      <c r="S2263" s="39"/>
      <c r="T2263" s="119" t="s">
        <v>5625</v>
      </c>
      <c r="U2263" s="258"/>
      <c r="V2263" s="262"/>
      <c r="W2263" s="258">
        <f t="shared" si="778"/>
        <v>0</v>
      </c>
      <c r="X2263" s="45"/>
      <c r="Y2263" s="43"/>
      <c r="Z2263" s="43"/>
      <c r="AA2263" s="43"/>
      <c r="AB2263" s="43"/>
      <c r="AC2263" s="43"/>
    </row>
    <row r="2264" spans="1:29" ht="12.9" customHeight="1">
      <c r="A2264" s="189">
        <v>45947</v>
      </c>
      <c r="B2264" s="111" t="s">
        <v>32</v>
      </c>
      <c r="C2264" s="111"/>
      <c r="D2264" s="111" t="s">
        <v>5560</v>
      </c>
      <c r="E2264" s="111">
        <v>1</v>
      </c>
      <c r="F2264" s="111"/>
      <c r="G2264" s="111"/>
      <c r="H2264" s="111">
        <v>10</v>
      </c>
      <c r="I2264" s="111">
        <v>10</v>
      </c>
      <c r="J2264" s="118"/>
      <c r="K2264" s="33"/>
      <c r="L2264" s="44">
        <f t="shared" si="775"/>
        <v>1</v>
      </c>
      <c r="M2264" s="33" t="str">
        <f t="shared" si="776"/>
        <v>45947Container q'ty</v>
      </c>
      <c r="N2264" s="33" t="str">
        <f t="shared" si="777"/>
        <v xml:space="preserve">45947Pallet </v>
      </c>
      <c r="O2264" s="39"/>
      <c r="P2264" s="33" t="s">
        <v>202</v>
      </c>
      <c r="Q2264" s="168" t="s">
        <v>5564</v>
      </c>
      <c r="R2264" s="169"/>
      <c r="S2264" s="39"/>
      <c r="T2264" s="119" t="s">
        <v>5693</v>
      </c>
      <c r="U2264" s="258"/>
      <c r="V2264" s="262"/>
      <c r="W2264" s="258">
        <f t="shared" si="778"/>
        <v>0</v>
      </c>
      <c r="X2264" s="45"/>
      <c r="Y2264" s="43"/>
      <c r="Z2264" s="43"/>
      <c r="AA2264" s="43"/>
      <c r="AB2264" s="43"/>
      <c r="AC2264" s="43"/>
    </row>
    <row r="2265" spans="1:29" ht="12.9" customHeight="1">
      <c r="A2265" s="189">
        <v>45947</v>
      </c>
      <c r="B2265" s="111" t="s">
        <v>32</v>
      </c>
      <c r="C2265" s="111"/>
      <c r="D2265" s="111" t="s">
        <v>5561</v>
      </c>
      <c r="E2265" s="151"/>
      <c r="F2265" s="111"/>
      <c r="G2265" s="111"/>
      <c r="H2265" s="111">
        <v>10</v>
      </c>
      <c r="I2265" s="111">
        <v>10</v>
      </c>
      <c r="J2265" s="118"/>
      <c r="K2265" s="33"/>
      <c r="L2265" s="44">
        <f t="shared" si="775"/>
        <v>0</v>
      </c>
      <c r="M2265" s="33" t="str">
        <f t="shared" si="776"/>
        <v>45947Container q'ty</v>
      </c>
      <c r="N2265" s="33" t="str">
        <f t="shared" si="777"/>
        <v xml:space="preserve">45947Pallet </v>
      </c>
      <c r="O2265" s="39"/>
      <c r="P2265" s="33" t="s">
        <v>202</v>
      </c>
      <c r="Q2265" s="168" t="s">
        <v>5565</v>
      </c>
      <c r="R2265" s="169"/>
      <c r="S2265" s="39"/>
      <c r="T2265" s="119" t="s">
        <v>5693</v>
      </c>
      <c r="U2265" s="258"/>
      <c r="V2265" s="262"/>
      <c r="W2265" s="258">
        <f t="shared" si="778"/>
        <v>0</v>
      </c>
      <c r="X2265" s="45"/>
      <c r="Y2265" s="43"/>
      <c r="Z2265" s="43"/>
      <c r="AA2265" s="43"/>
      <c r="AB2265" s="43"/>
      <c r="AC2265" s="43"/>
    </row>
    <row r="2266" spans="1:29" ht="12.9" customHeight="1">
      <c r="A2266" s="189">
        <v>45947</v>
      </c>
      <c r="B2266" s="111" t="s">
        <v>318</v>
      </c>
      <c r="C2266" s="111"/>
      <c r="D2266" s="111"/>
      <c r="E2266" s="111">
        <v>1</v>
      </c>
      <c r="F2266" s="111"/>
      <c r="G2266" s="111"/>
      <c r="H2266" s="111">
        <v>18</v>
      </c>
      <c r="I2266" s="116"/>
      <c r="J2266" s="118">
        <v>990</v>
      </c>
      <c r="K2266" s="33"/>
      <c r="L2266" s="44">
        <f t="shared" si="775"/>
        <v>1</v>
      </c>
      <c r="M2266" s="33" t="str">
        <f t="shared" si="776"/>
        <v>45947Container q'ty</v>
      </c>
      <c r="N2266" s="33" t="str">
        <f t="shared" si="777"/>
        <v xml:space="preserve">45947Pallet </v>
      </c>
      <c r="O2266" s="39"/>
      <c r="P2266" s="33" t="s">
        <v>202</v>
      </c>
      <c r="Q2266" s="168" t="s">
        <v>5519</v>
      </c>
      <c r="R2266" s="169"/>
      <c r="S2266" s="39"/>
      <c r="T2266" s="119" t="s">
        <v>5584</v>
      </c>
      <c r="U2266" s="258"/>
      <c r="V2266" s="262"/>
      <c r="W2266" s="258">
        <f t="shared" si="778"/>
        <v>0</v>
      </c>
      <c r="X2266" s="45" t="s">
        <v>556</v>
      </c>
      <c r="Y2266" s="43"/>
      <c r="Z2266" s="43"/>
      <c r="AA2266" s="43"/>
      <c r="AB2266" s="43"/>
      <c r="AC2266" s="43"/>
    </row>
    <row r="2267" spans="1:29" ht="12.9" customHeight="1">
      <c r="A2267" s="189">
        <v>45947</v>
      </c>
      <c r="B2267" s="111" t="s">
        <v>3493</v>
      </c>
      <c r="C2267" s="111" t="s">
        <v>5685</v>
      </c>
      <c r="D2267" s="111" t="s">
        <v>5686</v>
      </c>
      <c r="E2267" s="111">
        <v>1</v>
      </c>
      <c r="F2267" s="111"/>
      <c r="G2267" s="111"/>
      <c r="H2267" s="111">
        <v>18</v>
      </c>
      <c r="I2267" s="116">
        <v>18</v>
      </c>
      <c r="J2267" s="118"/>
      <c r="K2267" s="33"/>
      <c r="L2267" s="44">
        <f>SUM(E2267:F2267)</f>
        <v>1</v>
      </c>
      <c r="M2267" s="33" t="str">
        <f>A2267&amp;$O$1</f>
        <v>45947Container q'ty</v>
      </c>
      <c r="N2267" s="33" t="str">
        <f>A2267&amp;P2267</f>
        <v xml:space="preserve">45947Pallet </v>
      </c>
      <c r="O2267" s="39">
        <v>40</v>
      </c>
      <c r="P2267" s="33" t="s">
        <v>202</v>
      </c>
      <c r="Q2267" s="168" t="s">
        <v>439</v>
      </c>
      <c r="R2267" s="169"/>
      <c r="S2267" s="39"/>
      <c r="T2267" s="119" t="s">
        <v>5646</v>
      </c>
      <c r="U2267" s="258"/>
      <c r="V2267" s="262"/>
      <c r="W2267" s="258">
        <f>IFERROR(U2267/V2267,0)</f>
        <v>0</v>
      </c>
      <c r="X2267" s="45" t="s">
        <v>5682</v>
      </c>
      <c r="Y2267" s="43"/>
      <c r="Z2267" s="43"/>
      <c r="AA2267" s="43"/>
      <c r="AB2267" s="43"/>
      <c r="AC2267" s="43"/>
    </row>
    <row r="2268" spans="1:29" ht="12.9" customHeight="1">
      <c r="A2268" s="189">
        <v>45947</v>
      </c>
      <c r="B2268" s="111" t="s">
        <v>3494</v>
      </c>
      <c r="C2268" s="111"/>
      <c r="D2268" s="111"/>
      <c r="E2268" s="111">
        <v>1</v>
      </c>
      <c r="F2268" s="111"/>
      <c r="G2268" s="111"/>
      <c r="H2268" s="111">
        <v>19</v>
      </c>
      <c r="I2268" s="116"/>
      <c r="J2268" s="118">
        <v>19</v>
      </c>
      <c r="K2268" s="33"/>
      <c r="L2268" s="44">
        <f>SUM(E2268:F2268)</f>
        <v>1</v>
      </c>
      <c r="M2268" s="33" t="str">
        <f>A2268&amp;$O$1</f>
        <v>45947Container q'ty</v>
      </c>
      <c r="N2268" s="33" t="str">
        <f>A2268&amp;P2268</f>
        <v xml:space="preserve">45947Pallet </v>
      </c>
      <c r="O2268" s="39">
        <v>40</v>
      </c>
      <c r="P2268" s="33" t="s">
        <v>202</v>
      </c>
      <c r="Q2268" s="168" t="s">
        <v>410</v>
      </c>
      <c r="R2268" s="169"/>
      <c r="S2268" s="39"/>
      <c r="T2268" s="119" t="s">
        <v>5681</v>
      </c>
      <c r="U2268" s="258"/>
      <c r="V2268" s="262"/>
      <c r="W2268" s="258">
        <f>IFERROR(U2268/V2268,0)</f>
        <v>0</v>
      </c>
      <c r="X2268" s="45"/>
      <c r="Y2268" s="43"/>
      <c r="Z2268" s="43"/>
      <c r="AA2268" s="43"/>
      <c r="AB2268" s="43"/>
      <c r="AC2268" s="43"/>
    </row>
    <row r="2269" spans="1:29" ht="12.9" customHeight="1">
      <c r="A2269" s="189">
        <v>45947</v>
      </c>
      <c r="B2269" s="111" t="s">
        <v>3494</v>
      </c>
      <c r="C2269" s="111"/>
      <c r="D2269" s="111"/>
      <c r="E2269" s="151"/>
      <c r="F2269" s="111"/>
      <c r="G2269" s="111"/>
      <c r="H2269" s="111">
        <v>23</v>
      </c>
      <c r="I2269" s="116"/>
      <c r="J2269" s="118">
        <f>2160*23</f>
        <v>49680</v>
      </c>
      <c r="K2269" s="33"/>
      <c r="L2269" s="44">
        <f t="shared" ref="L2269" si="779">SUM(E2269:F2269)</f>
        <v>0</v>
      </c>
      <c r="M2269" s="33" t="str">
        <f>A2269&amp;$O$1</f>
        <v>45947Container q'ty</v>
      </c>
      <c r="N2269" s="33" t="str">
        <f>A2269&amp;P2269</f>
        <v xml:space="preserve">45947Pallet </v>
      </c>
      <c r="O2269" s="39">
        <v>40</v>
      </c>
      <c r="P2269" s="33" t="s">
        <v>202</v>
      </c>
      <c r="Q2269" s="168" t="s">
        <v>462</v>
      </c>
      <c r="R2269" s="169"/>
      <c r="S2269" s="39"/>
      <c r="T2269" s="119" t="s">
        <v>5681</v>
      </c>
      <c r="U2269" s="258"/>
      <c r="V2269" s="262"/>
      <c r="W2269" s="258">
        <f>IFERROR(U2269/V2269,0)</f>
        <v>0</v>
      </c>
      <c r="X2269" s="45"/>
      <c r="Y2269" s="43"/>
      <c r="Z2269" s="43"/>
      <c r="AA2269" s="43"/>
      <c r="AB2269" s="43"/>
      <c r="AC2269" s="43"/>
    </row>
    <row r="2270" spans="1:29" ht="12.9" customHeight="1">
      <c r="A2270" s="189"/>
      <c r="B2270" s="111"/>
      <c r="C2270" s="111"/>
      <c r="D2270" s="111"/>
      <c r="E2270" s="111"/>
      <c r="F2270" s="111"/>
      <c r="G2270" s="111"/>
      <c r="H2270" s="111"/>
      <c r="I2270" s="116"/>
      <c r="J2270" s="118"/>
      <c r="K2270" s="33"/>
      <c r="L2270" s="44">
        <f t="shared" ref="L2270" si="780">SUM(E2270:F2270)</f>
        <v>0</v>
      </c>
      <c r="M2270" s="33" t="str">
        <f t="shared" ref="M2270" si="781">A2270&amp;$O$1</f>
        <v>Container q'ty</v>
      </c>
      <c r="N2270" s="33" t="str">
        <f t="shared" ref="N2270" si="782">A2270&amp;P2270</f>
        <v/>
      </c>
      <c r="O2270" s="39"/>
      <c r="P2270" s="33"/>
      <c r="Q2270" s="168"/>
      <c r="R2270" s="169"/>
      <c r="S2270" s="39"/>
      <c r="T2270" s="119"/>
      <c r="U2270" s="258"/>
      <c r="V2270" s="262"/>
      <c r="W2270" s="258">
        <f t="shared" ref="W2270" si="783">IFERROR(U2270/V2270,0)</f>
        <v>0</v>
      </c>
      <c r="X2270" s="45"/>
      <c r="Y2270" s="43"/>
      <c r="Z2270" s="43"/>
      <c r="AA2270" s="43"/>
      <c r="AB2270" s="43"/>
      <c r="AC2270" s="43"/>
    </row>
    <row r="2271" spans="1:29" ht="12.9" customHeight="1">
      <c r="A2271" s="189"/>
      <c r="B2271" s="111" t="s">
        <v>244</v>
      </c>
      <c r="C2271" s="111"/>
      <c r="D2271" s="111"/>
      <c r="E2271" s="111"/>
      <c r="F2271" s="111">
        <v>1</v>
      </c>
      <c r="G2271" s="111"/>
      <c r="H2271" s="111">
        <v>19</v>
      </c>
      <c r="I2271" s="116">
        <v>1540</v>
      </c>
      <c r="J2271" s="118"/>
      <c r="K2271" s="33"/>
      <c r="L2271" s="44">
        <f t="shared" ref="L2271:L2280" si="784">SUM(E2271:F2271)</f>
        <v>1</v>
      </c>
      <c r="M2271" s="33" t="str">
        <f t="shared" ref="M2271:M2280" si="785">A2271&amp;$O$1</f>
        <v>Container q'ty</v>
      </c>
      <c r="N2271" s="33" t="str">
        <f t="shared" ref="N2271:N2280" si="786">A2271&amp;P2271</f>
        <v>bulk</v>
      </c>
      <c r="O2271" s="39">
        <v>20</v>
      </c>
      <c r="P2271" s="235" t="s">
        <v>201</v>
      </c>
      <c r="Q2271" s="168" t="s">
        <v>4725</v>
      </c>
      <c r="R2271" s="169"/>
      <c r="S2271" s="39"/>
      <c r="T2271" s="119" t="s">
        <v>5279</v>
      </c>
      <c r="U2271" s="258"/>
      <c r="V2271" s="262"/>
      <c r="W2271" s="258">
        <f t="shared" ref="W2271:W2280" si="787">IFERROR(U2271/V2271,0)</f>
        <v>0</v>
      </c>
      <c r="X2271" s="45" t="s">
        <v>5585</v>
      </c>
      <c r="Y2271" s="43"/>
      <c r="Z2271" s="43"/>
      <c r="AA2271" s="43"/>
      <c r="AB2271" s="43"/>
      <c r="AC2271" s="43"/>
    </row>
    <row r="2272" spans="1:29" ht="12.9" customHeight="1">
      <c r="A2272" s="189"/>
      <c r="B2272" s="111" t="s">
        <v>244</v>
      </c>
      <c r="C2272" s="111"/>
      <c r="D2272" s="111"/>
      <c r="E2272" s="111"/>
      <c r="F2272" s="111">
        <v>1</v>
      </c>
      <c r="G2272" s="111"/>
      <c r="H2272" s="111">
        <v>19</v>
      </c>
      <c r="I2272" s="116">
        <v>1540</v>
      </c>
      <c r="J2272" s="118"/>
      <c r="K2272" s="33"/>
      <c r="L2272" s="44">
        <f t="shared" si="784"/>
        <v>1</v>
      </c>
      <c r="M2272" s="33" t="str">
        <f t="shared" si="785"/>
        <v>Container q'ty</v>
      </c>
      <c r="N2272" s="33" t="str">
        <f t="shared" si="786"/>
        <v>bulk</v>
      </c>
      <c r="O2272" s="39">
        <v>20</v>
      </c>
      <c r="P2272" s="235" t="s">
        <v>201</v>
      </c>
      <c r="Q2272" s="168" t="s">
        <v>4725</v>
      </c>
      <c r="R2272" s="169"/>
      <c r="S2272" s="39"/>
      <c r="T2272" s="119" t="s">
        <v>5279</v>
      </c>
      <c r="U2272" s="258"/>
      <c r="V2272" s="262"/>
      <c r="W2272" s="258">
        <f t="shared" si="787"/>
        <v>0</v>
      </c>
      <c r="X2272" s="45" t="s">
        <v>988</v>
      </c>
      <c r="Y2272" s="43"/>
      <c r="Z2272" s="43"/>
      <c r="AA2272" s="43"/>
      <c r="AB2272" s="43"/>
      <c r="AC2272" s="43"/>
    </row>
    <row r="2273" spans="1:29" ht="12.9" customHeight="1">
      <c r="A2273" s="189"/>
      <c r="B2273" s="111" t="s">
        <v>244</v>
      </c>
      <c r="C2273" s="111"/>
      <c r="D2273" s="111"/>
      <c r="E2273" s="111"/>
      <c r="F2273" s="111">
        <v>1</v>
      </c>
      <c r="G2273" s="111"/>
      <c r="H2273" s="111">
        <v>19</v>
      </c>
      <c r="I2273" s="116">
        <v>1540</v>
      </c>
      <c r="J2273" s="118"/>
      <c r="K2273" s="33"/>
      <c r="L2273" s="44">
        <f t="shared" si="784"/>
        <v>1</v>
      </c>
      <c r="M2273" s="33" t="str">
        <f t="shared" si="785"/>
        <v>Container q'ty</v>
      </c>
      <c r="N2273" s="33" t="str">
        <f t="shared" si="786"/>
        <v>bulk</v>
      </c>
      <c r="O2273" s="39">
        <v>20</v>
      </c>
      <c r="P2273" s="235" t="s">
        <v>201</v>
      </c>
      <c r="Q2273" s="168" t="s">
        <v>4725</v>
      </c>
      <c r="R2273" s="169"/>
      <c r="S2273" s="39"/>
      <c r="T2273" s="119" t="s">
        <v>5279</v>
      </c>
      <c r="U2273" s="258"/>
      <c r="V2273" s="262"/>
      <c r="W2273" s="258">
        <f t="shared" si="787"/>
        <v>0</v>
      </c>
      <c r="X2273" s="45"/>
      <c r="Y2273" s="43"/>
      <c r="Z2273" s="43"/>
      <c r="AA2273" s="43"/>
      <c r="AB2273" s="43"/>
      <c r="AC2273" s="43"/>
    </row>
    <row r="2274" spans="1:29" ht="12.9" customHeight="1">
      <c r="A2274" s="189"/>
      <c r="B2274" s="111" t="s">
        <v>244</v>
      </c>
      <c r="C2274" s="111"/>
      <c r="D2274" s="111"/>
      <c r="E2274" s="111"/>
      <c r="F2274" s="111">
        <v>1</v>
      </c>
      <c r="G2274" s="111"/>
      <c r="H2274" s="111">
        <v>19</v>
      </c>
      <c r="I2274" s="116">
        <v>1540</v>
      </c>
      <c r="J2274" s="118"/>
      <c r="K2274" s="33"/>
      <c r="L2274" s="44">
        <f t="shared" si="784"/>
        <v>1</v>
      </c>
      <c r="M2274" s="33" t="str">
        <f t="shared" si="785"/>
        <v>Container q'ty</v>
      </c>
      <c r="N2274" s="33" t="str">
        <f t="shared" si="786"/>
        <v>bulk</v>
      </c>
      <c r="O2274" s="39">
        <v>20</v>
      </c>
      <c r="P2274" s="235" t="s">
        <v>201</v>
      </c>
      <c r="Q2274" s="168" t="s">
        <v>4725</v>
      </c>
      <c r="R2274" s="169"/>
      <c r="S2274" s="39"/>
      <c r="T2274" s="119" t="s">
        <v>5279</v>
      </c>
      <c r="U2274" s="258"/>
      <c r="V2274" s="262"/>
      <c r="W2274" s="258">
        <f t="shared" si="787"/>
        <v>0</v>
      </c>
      <c r="X2274" s="45"/>
      <c r="Y2274" s="43"/>
      <c r="Z2274" s="43"/>
      <c r="AA2274" s="43"/>
      <c r="AB2274" s="43"/>
      <c r="AC2274" s="43"/>
    </row>
    <row r="2275" spans="1:29" ht="12.9" customHeight="1">
      <c r="A2275" s="189"/>
      <c r="B2275" s="111" t="s">
        <v>244</v>
      </c>
      <c r="C2275" s="111"/>
      <c r="D2275" s="111"/>
      <c r="E2275" s="111"/>
      <c r="F2275" s="111">
        <v>1</v>
      </c>
      <c r="G2275" s="111"/>
      <c r="H2275" s="111">
        <v>18</v>
      </c>
      <c r="I2275" s="116">
        <v>1540</v>
      </c>
      <c r="J2275" s="118"/>
      <c r="K2275" s="33"/>
      <c r="L2275" s="44">
        <f t="shared" si="784"/>
        <v>1</v>
      </c>
      <c r="M2275" s="33" t="str">
        <f t="shared" si="785"/>
        <v>Container q'ty</v>
      </c>
      <c r="N2275" s="33" t="str">
        <f t="shared" si="786"/>
        <v>bulk</v>
      </c>
      <c r="O2275" s="39">
        <v>20</v>
      </c>
      <c r="P2275" s="235" t="s">
        <v>201</v>
      </c>
      <c r="Q2275" s="168" t="s">
        <v>4725</v>
      </c>
      <c r="R2275" s="169"/>
      <c r="S2275" s="39"/>
      <c r="T2275" s="119" t="s">
        <v>5279</v>
      </c>
      <c r="U2275" s="258"/>
      <c r="V2275" s="262"/>
      <c r="W2275" s="258">
        <f t="shared" si="787"/>
        <v>0</v>
      </c>
      <c r="X2275" s="45"/>
      <c r="Y2275" s="43"/>
      <c r="Z2275" s="43"/>
      <c r="AA2275" s="43"/>
      <c r="AB2275" s="43"/>
      <c r="AC2275" s="43"/>
    </row>
    <row r="2276" spans="1:29" ht="12.9" customHeight="1">
      <c r="A2276" s="189"/>
      <c r="B2276" s="111" t="s">
        <v>244</v>
      </c>
      <c r="C2276" s="111"/>
      <c r="D2276" s="111"/>
      <c r="E2276" s="111"/>
      <c r="F2276" s="111">
        <v>1</v>
      </c>
      <c r="G2276" s="111"/>
      <c r="H2276" s="111">
        <v>18</v>
      </c>
      <c r="I2276" s="116">
        <v>1540</v>
      </c>
      <c r="J2276" s="118"/>
      <c r="K2276" s="33"/>
      <c r="L2276" s="44">
        <f t="shared" si="784"/>
        <v>1</v>
      </c>
      <c r="M2276" s="33" t="str">
        <f t="shared" si="785"/>
        <v>Container q'ty</v>
      </c>
      <c r="N2276" s="33" t="str">
        <f t="shared" si="786"/>
        <v>bulk</v>
      </c>
      <c r="O2276" s="39">
        <v>20</v>
      </c>
      <c r="P2276" s="235" t="s">
        <v>201</v>
      </c>
      <c r="Q2276" s="168" t="s">
        <v>4725</v>
      </c>
      <c r="R2276" s="169"/>
      <c r="S2276" s="39"/>
      <c r="T2276" s="119" t="s">
        <v>5279</v>
      </c>
      <c r="U2276" s="258"/>
      <c r="V2276" s="262"/>
      <c r="W2276" s="258">
        <f t="shared" si="787"/>
        <v>0</v>
      </c>
      <c r="X2276" s="45"/>
      <c r="Y2276" s="43"/>
      <c r="Z2276" s="43"/>
      <c r="AA2276" s="43"/>
      <c r="AB2276" s="43"/>
      <c r="AC2276" s="43"/>
    </row>
    <row r="2277" spans="1:29" ht="12.9" customHeight="1">
      <c r="A2277" s="189"/>
      <c r="B2277" s="111" t="s">
        <v>244</v>
      </c>
      <c r="C2277" s="111"/>
      <c r="D2277" s="111"/>
      <c r="E2277" s="111"/>
      <c r="F2277" s="111">
        <v>1</v>
      </c>
      <c r="G2277" s="111"/>
      <c r="H2277" s="111">
        <v>18</v>
      </c>
      <c r="I2277" s="116">
        <v>1540</v>
      </c>
      <c r="J2277" s="118"/>
      <c r="K2277" s="33"/>
      <c r="L2277" s="44">
        <f t="shared" si="784"/>
        <v>1</v>
      </c>
      <c r="M2277" s="33" t="str">
        <f t="shared" si="785"/>
        <v>Container q'ty</v>
      </c>
      <c r="N2277" s="33" t="str">
        <f t="shared" si="786"/>
        <v>bulk</v>
      </c>
      <c r="O2277" s="39">
        <v>20</v>
      </c>
      <c r="P2277" s="235" t="s">
        <v>201</v>
      </c>
      <c r="Q2277" s="168" t="s">
        <v>4725</v>
      </c>
      <c r="R2277" s="169"/>
      <c r="S2277" s="39"/>
      <c r="T2277" s="119" t="s">
        <v>5279</v>
      </c>
      <c r="U2277" s="258"/>
      <c r="V2277" s="262"/>
      <c r="W2277" s="258">
        <f t="shared" si="787"/>
        <v>0</v>
      </c>
      <c r="X2277" s="45"/>
      <c r="Y2277" s="43"/>
      <c r="Z2277" s="43"/>
      <c r="AA2277" s="43"/>
      <c r="AB2277" s="43"/>
      <c r="AC2277" s="43"/>
    </row>
    <row r="2278" spans="1:29" ht="12.9" customHeight="1">
      <c r="A2278" s="189"/>
      <c r="B2278" s="111" t="s">
        <v>244</v>
      </c>
      <c r="C2278" s="111"/>
      <c r="D2278" s="111"/>
      <c r="E2278" s="111"/>
      <c r="F2278" s="111">
        <v>1</v>
      </c>
      <c r="G2278" s="111"/>
      <c r="H2278" s="111">
        <v>18</v>
      </c>
      <c r="I2278" s="116">
        <v>1540</v>
      </c>
      <c r="J2278" s="118"/>
      <c r="K2278" s="33"/>
      <c r="L2278" s="44">
        <f t="shared" si="784"/>
        <v>1</v>
      </c>
      <c r="M2278" s="33" t="str">
        <f t="shared" si="785"/>
        <v>Container q'ty</v>
      </c>
      <c r="N2278" s="33" t="str">
        <f t="shared" si="786"/>
        <v>bulk</v>
      </c>
      <c r="O2278" s="39">
        <v>20</v>
      </c>
      <c r="P2278" s="235" t="s">
        <v>201</v>
      </c>
      <c r="Q2278" s="168" t="s">
        <v>4725</v>
      </c>
      <c r="R2278" s="169"/>
      <c r="S2278" s="39"/>
      <c r="T2278" s="119" t="s">
        <v>5279</v>
      </c>
      <c r="U2278" s="258"/>
      <c r="V2278" s="262"/>
      <c r="W2278" s="258">
        <f t="shared" si="787"/>
        <v>0</v>
      </c>
      <c r="X2278" s="45"/>
      <c r="Y2278" s="43"/>
      <c r="Z2278" s="43"/>
      <c r="AA2278" s="43"/>
      <c r="AB2278" s="43"/>
      <c r="AC2278" s="43"/>
    </row>
    <row r="2279" spans="1:29" ht="12.9" customHeight="1">
      <c r="A2279" s="189"/>
      <c r="B2279" s="111" t="s">
        <v>244</v>
      </c>
      <c r="C2279" s="111"/>
      <c r="D2279" s="111"/>
      <c r="E2279" s="111"/>
      <c r="F2279" s="111">
        <v>1</v>
      </c>
      <c r="G2279" s="111"/>
      <c r="H2279" s="111">
        <v>18</v>
      </c>
      <c r="I2279" s="116">
        <v>1540</v>
      </c>
      <c r="J2279" s="118"/>
      <c r="K2279" s="33"/>
      <c r="L2279" s="44">
        <f t="shared" si="784"/>
        <v>1</v>
      </c>
      <c r="M2279" s="33" t="str">
        <f t="shared" si="785"/>
        <v>Container q'ty</v>
      </c>
      <c r="N2279" s="33" t="str">
        <f t="shared" si="786"/>
        <v>bulk</v>
      </c>
      <c r="O2279" s="39">
        <v>20</v>
      </c>
      <c r="P2279" s="235" t="s">
        <v>201</v>
      </c>
      <c r="Q2279" s="168" t="s">
        <v>4725</v>
      </c>
      <c r="R2279" s="169"/>
      <c r="S2279" s="39"/>
      <c r="T2279" s="119" t="s">
        <v>5279</v>
      </c>
      <c r="U2279" s="258"/>
      <c r="V2279" s="262"/>
      <c r="W2279" s="258">
        <f t="shared" si="787"/>
        <v>0</v>
      </c>
      <c r="X2279" s="45"/>
      <c r="Y2279" s="43"/>
      <c r="Z2279" s="43"/>
      <c r="AA2279" s="43"/>
      <c r="AB2279" s="43"/>
      <c r="AC2279" s="43"/>
    </row>
    <row r="2280" spans="1:29" ht="12.9" customHeight="1">
      <c r="A2280" s="189"/>
      <c r="B2280" s="111" t="s">
        <v>244</v>
      </c>
      <c r="C2280" s="111"/>
      <c r="D2280" s="111"/>
      <c r="E2280" s="111"/>
      <c r="F2280" s="111">
        <v>1</v>
      </c>
      <c r="G2280" s="111"/>
      <c r="H2280" s="111">
        <v>18</v>
      </c>
      <c r="I2280" s="116">
        <v>1540</v>
      </c>
      <c r="J2280" s="118"/>
      <c r="K2280" s="33"/>
      <c r="L2280" s="44">
        <f t="shared" si="784"/>
        <v>1</v>
      </c>
      <c r="M2280" s="33" t="str">
        <f t="shared" si="785"/>
        <v>Container q'ty</v>
      </c>
      <c r="N2280" s="33" t="str">
        <f t="shared" si="786"/>
        <v>bulk</v>
      </c>
      <c r="O2280" s="39">
        <v>20</v>
      </c>
      <c r="P2280" s="235" t="s">
        <v>201</v>
      </c>
      <c r="Q2280" s="168" t="s">
        <v>4725</v>
      </c>
      <c r="R2280" s="169"/>
      <c r="S2280" s="39"/>
      <c r="T2280" s="119" t="s">
        <v>5279</v>
      </c>
      <c r="U2280" s="258"/>
      <c r="V2280" s="262"/>
      <c r="W2280" s="258">
        <f t="shared" si="787"/>
        <v>0</v>
      </c>
      <c r="X2280" s="45"/>
      <c r="Y2280" s="43"/>
      <c r="Z2280" s="43"/>
      <c r="AA2280" s="43"/>
      <c r="AB2280" s="43"/>
      <c r="AC2280" s="43"/>
    </row>
    <row r="2281" spans="1:29" ht="12.9" customHeight="1">
      <c r="A2281" s="189"/>
      <c r="B2281" s="111"/>
      <c r="C2281" s="111"/>
      <c r="D2281" s="111"/>
      <c r="E2281" s="111"/>
      <c r="F2281" s="111"/>
      <c r="G2281" s="111"/>
      <c r="H2281" s="111"/>
      <c r="I2281" s="116"/>
      <c r="J2281" s="118"/>
      <c r="K2281" s="33"/>
      <c r="L2281" s="44">
        <f t="shared" si="652"/>
        <v>0</v>
      </c>
      <c r="M2281" s="33" t="str">
        <f t="shared" si="653"/>
        <v>Container q'ty</v>
      </c>
      <c r="N2281" s="33" t="str">
        <f t="shared" si="654"/>
        <v/>
      </c>
      <c r="O2281" s="39"/>
      <c r="P2281" s="33"/>
      <c r="Q2281" s="168"/>
      <c r="R2281" s="169"/>
      <c r="S2281" s="39"/>
      <c r="T2281" s="119"/>
      <c r="U2281" s="258"/>
      <c r="V2281" s="262"/>
      <c r="W2281" s="258">
        <f t="shared" si="655"/>
        <v>0</v>
      </c>
      <c r="X2281" s="45"/>
      <c r="Y2281" s="43"/>
      <c r="Z2281" s="43"/>
      <c r="AA2281" s="43"/>
      <c r="AB2281" s="43"/>
      <c r="AC2281" s="43"/>
    </row>
    <row r="2282" spans="1:29" ht="12.9" customHeight="1">
      <c r="A2282" s="189"/>
      <c r="B2282" s="111" t="s">
        <v>244</v>
      </c>
      <c r="C2282" s="111"/>
      <c r="D2282" s="111"/>
      <c r="E2282" s="111"/>
      <c r="F2282" s="111">
        <v>1</v>
      </c>
      <c r="G2282" s="111"/>
      <c r="H2282" s="111">
        <v>19</v>
      </c>
      <c r="I2282" s="116">
        <v>1540</v>
      </c>
      <c r="J2282" s="118"/>
      <c r="K2282" s="33"/>
      <c r="L2282" s="44">
        <f t="shared" si="652"/>
        <v>1</v>
      </c>
      <c r="M2282" s="33" t="str">
        <f t="shared" si="653"/>
        <v>Container q'ty</v>
      </c>
      <c r="N2282" s="33" t="str">
        <f t="shared" si="654"/>
        <v>bulk</v>
      </c>
      <c r="O2282" s="39">
        <v>20</v>
      </c>
      <c r="P2282" s="235" t="s">
        <v>201</v>
      </c>
      <c r="Q2282" s="168" t="s">
        <v>4725</v>
      </c>
      <c r="R2282" s="169"/>
      <c r="S2282" s="39"/>
      <c r="T2282" s="119"/>
      <c r="U2282" s="258"/>
      <c r="V2282" s="262"/>
      <c r="W2282" s="258">
        <f t="shared" si="655"/>
        <v>0</v>
      </c>
      <c r="X2282" s="45" t="s">
        <v>5583</v>
      </c>
      <c r="Y2282" s="43"/>
      <c r="Z2282" s="43"/>
      <c r="AA2282" s="43"/>
      <c r="AB2282" s="43"/>
      <c r="AC2282" s="43"/>
    </row>
    <row r="2283" spans="1:29" ht="12.9" customHeight="1">
      <c r="A2283" s="189"/>
      <c r="B2283" s="111" t="s">
        <v>244</v>
      </c>
      <c r="C2283" s="111"/>
      <c r="D2283" s="111"/>
      <c r="E2283" s="111"/>
      <c r="F2283" s="111">
        <v>1</v>
      </c>
      <c r="G2283" s="111"/>
      <c r="H2283" s="111">
        <v>19</v>
      </c>
      <c r="I2283" s="116">
        <v>1540</v>
      </c>
      <c r="J2283" s="118"/>
      <c r="K2283" s="33"/>
      <c r="L2283" s="44">
        <f t="shared" si="652"/>
        <v>1</v>
      </c>
      <c r="M2283" s="33" t="str">
        <f t="shared" si="653"/>
        <v>Container q'ty</v>
      </c>
      <c r="N2283" s="33" t="str">
        <f t="shared" si="654"/>
        <v>bulk</v>
      </c>
      <c r="O2283" s="39">
        <v>20</v>
      </c>
      <c r="P2283" s="235" t="s">
        <v>201</v>
      </c>
      <c r="Q2283" s="168" t="s">
        <v>4725</v>
      </c>
      <c r="R2283" s="169"/>
      <c r="S2283" s="39"/>
      <c r="T2283" s="119"/>
      <c r="U2283" s="258"/>
      <c r="V2283" s="262"/>
      <c r="W2283" s="258">
        <f t="shared" si="655"/>
        <v>0</v>
      </c>
      <c r="X2283" s="45" t="s">
        <v>988</v>
      </c>
      <c r="Y2283" s="43"/>
      <c r="Z2283" s="43"/>
      <c r="AA2283" s="43"/>
      <c r="AB2283" s="43"/>
      <c r="AC2283" s="43"/>
    </row>
    <row r="2284" spans="1:29" ht="12.9" customHeight="1">
      <c r="A2284" s="189"/>
      <c r="B2284" s="111" t="s">
        <v>244</v>
      </c>
      <c r="C2284" s="111"/>
      <c r="D2284" s="111"/>
      <c r="E2284" s="111"/>
      <c r="F2284" s="111">
        <v>1</v>
      </c>
      <c r="G2284" s="111"/>
      <c r="H2284" s="111">
        <v>19</v>
      </c>
      <c r="I2284" s="116">
        <v>1540</v>
      </c>
      <c r="J2284" s="118"/>
      <c r="K2284" s="33"/>
      <c r="L2284" s="44">
        <f t="shared" si="652"/>
        <v>1</v>
      </c>
      <c r="M2284" s="33" t="str">
        <f t="shared" si="653"/>
        <v>Container q'ty</v>
      </c>
      <c r="N2284" s="33" t="str">
        <f t="shared" si="654"/>
        <v>bulk</v>
      </c>
      <c r="O2284" s="39">
        <v>20</v>
      </c>
      <c r="P2284" s="235" t="s">
        <v>201</v>
      </c>
      <c r="Q2284" s="168" t="s">
        <v>4725</v>
      </c>
      <c r="R2284" s="169"/>
      <c r="S2284" s="39"/>
      <c r="T2284" s="119"/>
      <c r="U2284" s="258"/>
      <c r="V2284" s="262"/>
      <c r="W2284" s="258">
        <f t="shared" si="655"/>
        <v>0</v>
      </c>
      <c r="X2284" s="45"/>
      <c r="Y2284" s="43"/>
      <c r="Z2284" s="43"/>
      <c r="AA2284" s="43"/>
      <c r="AB2284" s="43"/>
      <c r="AC2284" s="43"/>
    </row>
    <row r="2285" spans="1:29" ht="12.9" customHeight="1">
      <c r="A2285" s="189"/>
      <c r="B2285" s="111" t="s">
        <v>244</v>
      </c>
      <c r="C2285" s="111"/>
      <c r="D2285" s="111"/>
      <c r="E2285" s="111"/>
      <c r="F2285" s="111">
        <v>1</v>
      </c>
      <c r="G2285" s="111"/>
      <c r="H2285" s="111">
        <v>19</v>
      </c>
      <c r="I2285" s="116">
        <v>1540</v>
      </c>
      <c r="J2285" s="118"/>
      <c r="K2285" s="33"/>
      <c r="L2285" s="44">
        <f t="shared" si="652"/>
        <v>1</v>
      </c>
      <c r="M2285" s="33" t="str">
        <f t="shared" si="653"/>
        <v>Container q'ty</v>
      </c>
      <c r="N2285" s="33" t="str">
        <f t="shared" si="654"/>
        <v>bulk</v>
      </c>
      <c r="O2285" s="39">
        <v>20</v>
      </c>
      <c r="P2285" s="235" t="s">
        <v>201</v>
      </c>
      <c r="Q2285" s="168" t="s">
        <v>4725</v>
      </c>
      <c r="R2285" s="169"/>
      <c r="S2285" s="39"/>
      <c r="T2285" s="119"/>
      <c r="U2285" s="258"/>
      <c r="V2285" s="262"/>
      <c r="W2285" s="258">
        <f t="shared" si="655"/>
        <v>0</v>
      </c>
      <c r="X2285" s="45"/>
      <c r="Y2285" s="43"/>
      <c r="Z2285" s="43"/>
      <c r="AA2285" s="43"/>
      <c r="AB2285" s="43"/>
      <c r="AC2285" s="43"/>
    </row>
    <row r="2286" spans="1:29" ht="12.9" customHeight="1">
      <c r="A2286" s="189"/>
      <c r="B2286" s="111" t="s">
        <v>244</v>
      </c>
      <c r="C2286" s="111"/>
      <c r="D2286" s="111"/>
      <c r="E2286" s="111"/>
      <c r="F2286" s="111">
        <v>1</v>
      </c>
      <c r="G2286" s="111"/>
      <c r="H2286" s="111">
        <v>18</v>
      </c>
      <c r="I2286" s="116">
        <v>1540</v>
      </c>
      <c r="J2286" s="118"/>
      <c r="K2286" s="33"/>
      <c r="L2286" s="44">
        <f t="shared" si="652"/>
        <v>1</v>
      </c>
      <c r="M2286" s="33" t="str">
        <f t="shared" si="653"/>
        <v>Container q'ty</v>
      </c>
      <c r="N2286" s="33" t="str">
        <f t="shared" si="654"/>
        <v>bulk</v>
      </c>
      <c r="O2286" s="39">
        <v>20</v>
      </c>
      <c r="P2286" s="235" t="s">
        <v>201</v>
      </c>
      <c r="Q2286" s="168" t="s">
        <v>4725</v>
      </c>
      <c r="R2286" s="169"/>
      <c r="S2286" s="39"/>
      <c r="T2286" s="119"/>
      <c r="U2286" s="258"/>
      <c r="V2286" s="262"/>
      <c r="W2286" s="258">
        <f t="shared" si="655"/>
        <v>0</v>
      </c>
      <c r="X2286" s="45"/>
      <c r="Y2286" s="43"/>
      <c r="Z2286" s="43"/>
      <c r="AA2286" s="43"/>
      <c r="AB2286" s="43"/>
      <c r="AC2286" s="43"/>
    </row>
    <row r="2287" spans="1:29" ht="12.9" customHeight="1">
      <c r="A2287" s="189"/>
      <c r="B2287" s="111" t="s">
        <v>244</v>
      </c>
      <c r="C2287" s="111"/>
      <c r="D2287" s="111"/>
      <c r="E2287" s="111"/>
      <c r="F2287" s="111">
        <v>1</v>
      </c>
      <c r="G2287" s="111"/>
      <c r="H2287" s="111">
        <v>18</v>
      </c>
      <c r="I2287" s="116">
        <v>1540</v>
      </c>
      <c r="J2287" s="118"/>
      <c r="K2287" s="33"/>
      <c r="L2287" s="44">
        <f t="shared" si="652"/>
        <v>1</v>
      </c>
      <c r="M2287" s="33" t="str">
        <f t="shared" si="653"/>
        <v>Container q'ty</v>
      </c>
      <c r="N2287" s="33" t="str">
        <f t="shared" si="654"/>
        <v>bulk</v>
      </c>
      <c r="O2287" s="39">
        <v>20</v>
      </c>
      <c r="P2287" s="235" t="s">
        <v>201</v>
      </c>
      <c r="Q2287" s="168" t="s">
        <v>4725</v>
      </c>
      <c r="R2287" s="169"/>
      <c r="S2287" s="39"/>
      <c r="T2287" s="119"/>
      <c r="U2287" s="258"/>
      <c r="V2287" s="262"/>
      <c r="W2287" s="258">
        <f t="shared" si="655"/>
        <v>0</v>
      </c>
      <c r="X2287" s="45"/>
      <c r="Y2287" s="43"/>
      <c r="Z2287" s="43"/>
      <c r="AA2287" s="43"/>
      <c r="AB2287" s="43"/>
      <c r="AC2287" s="43"/>
    </row>
    <row r="2288" spans="1:29" ht="12.9" customHeight="1">
      <c r="A2288" s="189"/>
      <c r="B2288" s="111" t="s">
        <v>244</v>
      </c>
      <c r="C2288" s="111"/>
      <c r="D2288" s="111"/>
      <c r="E2288" s="111"/>
      <c r="F2288" s="111">
        <v>1</v>
      </c>
      <c r="G2288" s="111"/>
      <c r="H2288" s="111">
        <v>18</v>
      </c>
      <c r="I2288" s="116">
        <v>1540</v>
      </c>
      <c r="J2288" s="118"/>
      <c r="K2288" s="33"/>
      <c r="L2288" s="44">
        <f t="shared" si="652"/>
        <v>1</v>
      </c>
      <c r="M2288" s="33" t="str">
        <f t="shared" si="653"/>
        <v>Container q'ty</v>
      </c>
      <c r="N2288" s="33" t="str">
        <f t="shared" si="654"/>
        <v>bulk</v>
      </c>
      <c r="O2288" s="39">
        <v>20</v>
      </c>
      <c r="P2288" s="235" t="s">
        <v>201</v>
      </c>
      <c r="Q2288" s="168" t="s">
        <v>4725</v>
      </c>
      <c r="R2288" s="169"/>
      <c r="S2288" s="39"/>
      <c r="T2288" s="119"/>
      <c r="U2288" s="258"/>
      <c r="V2288" s="262"/>
      <c r="W2288" s="258">
        <f t="shared" si="655"/>
        <v>0</v>
      </c>
      <c r="X2288" s="45"/>
      <c r="Y2288" s="43"/>
      <c r="Z2288" s="43"/>
      <c r="AA2288" s="43"/>
      <c r="AB2288" s="43"/>
      <c r="AC2288" s="43"/>
    </row>
    <row r="2289" spans="1:29" ht="12.9" customHeight="1">
      <c r="A2289" s="189"/>
      <c r="B2289" s="111" t="s">
        <v>244</v>
      </c>
      <c r="C2289" s="111"/>
      <c r="D2289" s="111"/>
      <c r="E2289" s="111"/>
      <c r="F2289" s="111">
        <v>1</v>
      </c>
      <c r="G2289" s="111"/>
      <c r="H2289" s="111">
        <v>18</v>
      </c>
      <c r="I2289" s="116">
        <v>1540</v>
      </c>
      <c r="J2289" s="118"/>
      <c r="K2289" s="33"/>
      <c r="L2289" s="44">
        <f t="shared" si="652"/>
        <v>1</v>
      </c>
      <c r="M2289" s="33" t="str">
        <f t="shared" si="653"/>
        <v>Container q'ty</v>
      </c>
      <c r="N2289" s="33" t="str">
        <f t="shared" si="654"/>
        <v>bulk</v>
      </c>
      <c r="O2289" s="39">
        <v>20</v>
      </c>
      <c r="P2289" s="235" t="s">
        <v>201</v>
      </c>
      <c r="Q2289" s="168" t="s">
        <v>4725</v>
      </c>
      <c r="R2289" s="169"/>
      <c r="S2289" s="39"/>
      <c r="T2289" s="119"/>
      <c r="U2289" s="258"/>
      <c r="V2289" s="262"/>
      <c r="W2289" s="258">
        <f t="shared" si="655"/>
        <v>0</v>
      </c>
      <c r="X2289" s="45"/>
      <c r="Y2289" s="43"/>
      <c r="Z2289" s="43"/>
      <c r="AA2289" s="43"/>
      <c r="AB2289" s="43"/>
      <c r="AC2289" s="43"/>
    </row>
    <row r="2290" spans="1:29" ht="12.9" customHeight="1">
      <c r="A2290" s="189"/>
      <c r="B2290" s="111" t="s">
        <v>244</v>
      </c>
      <c r="C2290" s="111"/>
      <c r="D2290" s="111"/>
      <c r="E2290" s="111"/>
      <c r="F2290" s="111">
        <v>1</v>
      </c>
      <c r="G2290" s="111"/>
      <c r="H2290" s="111">
        <v>18</v>
      </c>
      <c r="I2290" s="116">
        <v>1540</v>
      </c>
      <c r="J2290" s="118"/>
      <c r="K2290" s="33"/>
      <c r="L2290" s="44">
        <f t="shared" si="652"/>
        <v>1</v>
      </c>
      <c r="M2290" s="33" t="str">
        <f t="shared" si="653"/>
        <v>Container q'ty</v>
      </c>
      <c r="N2290" s="33" t="str">
        <f t="shared" si="654"/>
        <v>bulk</v>
      </c>
      <c r="O2290" s="39">
        <v>20</v>
      </c>
      <c r="P2290" s="235" t="s">
        <v>201</v>
      </c>
      <c r="Q2290" s="168" t="s">
        <v>4725</v>
      </c>
      <c r="R2290" s="169"/>
      <c r="S2290" s="39"/>
      <c r="T2290" s="119"/>
      <c r="U2290" s="258"/>
      <c r="V2290" s="262"/>
      <c r="W2290" s="258">
        <f t="shared" si="655"/>
        <v>0</v>
      </c>
      <c r="X2290" s="45"/>
      <c r="Y2290" s="43"/>
      <c r="Z2290" s="43"/>
      <c r="AA2290" s="43"/>
      <c r="AB2290" s="43"/>
      <c r="AC2290" s="43"/>
    </row>
    <row r="2291" spans="1:29" ht="12.9" customHeight="1">
      <c r="A2291" s="189"/>
      <c r="B2291" s="111" t="s">
        <v>244</v>
      </c>
      <c r="C2291" s="111"/>
      <c r="D2291" s="111"/>
      <c r="E2291" s="111"/>
      <c r="F2291" s="111">
        <v>1</v>
      </c>
      <c r="G2291" s="111"/>
      <c r="H2291" s="111">
        <v>18</v>
      </c>
      <c r="I2291" s="116">
        <v>1540</v>
      </c>
      <c r="J2291" s="118"/>
      <c r="K2291" s="33"/>
      <c r="L2291" s="44">
        <f t="shared" si="652"/>
        <v>1</v>
      </c>
      <c r="M2291" s="33" t="str">
        <f t="shared" si="653"/>
        <v>Container q'ty</v>
      </c>
      <c r="N2291" s="33" t="str">
        <f t="shared" si="654"/>
        <v>bulk</v>
      </c>
      <c r="O2291" s="39">
        <v>20</v>
      </c>
      <c r="P2291" s="235" t="s">
        <v>201</v>
      </c>
      <c r="Q2291" s="168" t="s">
        <v>4725</v>
      </c>
      <c r="R2291" s="169"/>
      <c r="S2291" s="39"/>
      <c r="T2291" s="119"/>
      <c r="U2291" s="258"/>
      <c r="V2291" s="262"/>
      <c r="W2291" s="258">
        <f t="shared" si="655"/>
        <v>0</v>
      </c>
      <c r="X2291" s="45"/>
      <c r="Y2291" s="43"/>
      <c r="Z2291" s="43"/>
      <c r="AA2291" s="43"/>
      <c r="AB2291" s="43"/>
      <c r="AC2291" s="43"/>
    </row>
    <row r="2292" spans="1:29" ht="12.9" customHeight="1">
      <c r="A2292" s="189"/>
      <c r="B2292" s="111"/>
      <c r="C2292" s="111"/>
      <c r="D2292" s="111"/>
      <c r="E2292" s="111"/>
      <c r="F2292" s="111"/>
      <c r="G2292" s="111"/>
      <c r="H2292" s="111"/>
      <c r="I2292" s="116"/>
      <c r="J2292" s="118"/>
      <c r="K2292" s="33"/>
      <c r="L2292" s="44">
        <f t="shared" si="652"/>
        <v>0</v>
      </c>
      <c r="M2292" s="33" t="str">
        <f t="shared" si="653"/>
        <v>Container q'ty</v>
      </c>
      <c r="N2292" s="33" t="str">
        <f t="shared" si="654"/>
        <v/>
      </c>
      <c r="O2292" s="39"/>
      <c r="P2292" s="33"/>
      <c r="Q2292" s="168"/>
      <c r="R2292" s="169"/>
      <c r="S2292" s="39"/>
      <c r="T2292" s="119"/>
      <c r="U2292" s="258"/>
      <c r="V2292" s="262"/>
      <c r="W2292" s="258">
        <f t="shared" si="655"/>
        <v>0</v>
      </c>
      <c r="X2292" s="45"/>
      <c r="Y2292" s="43"/>
      <c r="Z2292" s="43"/>
      <c r="AA2292" s="43"/>
      <c r="AB2292" s="43"/>
      <c r="AC2292" s="43"/>
    </row>
    <row r="2293" spans="1:29" ht="12.9" customHeight="1">
      <c r="A2293" s="189"/>
      <c r="B2293" s="111"/>
      <c r="C2293" s="111"/>
      <c r="D2293" s="111"/>
      <c r="E2293" s="111"/>
      <c r="F2293" s="111"/>
      <c r="G2293" s="111"/>
      <c r="H2293" s="111"/>
      <c r="I2293" s="116"/>
      <c r="J2293" s="118"/>
      <c r="K2293" s="33"/>
      <c r="L2293" s="44">
        <f t="shared" si="652"/>
        <v>0</v>
      </c>
      <c r="M2293" s="33" t="str">
        <f t="shared" si="653"/>
        <v>Container q'ty</v>
      </c>
      <c r="N2293" s="33" t="str">
        <f t="shared" si="654"/>
        <v/>
      </c>
      <c r="O2293" s="39"/>
      <c r="P2293" s="33"/>
      <c r="Q2293" s="168"/>
      <c r="R2293" s="169"/>
      <c r="S2293" s="39"/>
      <c r="T2293" s="119"/>
      <c r="U2293" s="258"/>
      <c r="V2293" s="262"/>
      <c r="W2293" s="258">
        <f t="shared" si="655"/>
        <v>0</v>
      </c>
      <c r="X2293" s="45"/>
      <c r="Y2293" s="43"/>
      <c r="Z2293" s="43"/>
      <c r="AA2293" s="43"/>
      <c r="AB2293" s="43"/>
      <c r="AC2293" s="43"/>
    </row>
    <row r="2294" spans="1:29" ht="12.9" customHeight="1">
      <c r="A2294" s="189"/>
      <c r="B2294" s="111" t="s">
        <v>151</v>
      </c>
      <c r="C2294" s="111"/>
      <c r="D2294" s="111"/>
      <c r="E2294" s="111"/>
      <c r="F2294" s="111">
        <v>1</v>
      </c>
      <c r="G2294" s="111"/>
      <c r="H2294" s="111">
        <v>17</v>
      </c>
      <c r="I2294" s="116">
        <v>1175</v>
      </c>
      <c r="J2294" s="118"/>
      <c r="K2294" s="33"/>
      <c r="L2294" s="44">
        <v>1</v>
      </c>
      <c r="M2294" s="33" t="str">
        <f t="shared" si="653"/>
        <v>Container q'ty</v>
      </c>
      <c r="N2294" s="33" t="str">
        <f t="shared" si="654"/>
        <v>bulk</v>
      </c>
      <c r="O2294" s="39">
        <v>160</v>
      </c>
      <c r="P2294" s="235" t="s">
        <v>201</v>
      </c>
      <c r="Q2294" s="168" t="s">
        <v>1917</v>
      </c>
      <c r="R2294" s="169"/>
      <c r="S2294" s="39"/>
      <c r="T2294" s="119" t="s">
        <v>5653</v>
      </c>
      <c r="U2294" s="258">
        <v>19975</v>
      </c>
      <c r="V2294" s="262">
        <v>1175</v>
      </c>
      <c r="W2294" s="258">
        <f t="shared" si="655"/>
        <v>17</v>
      </c>
      <c r="X2294" s="45" t="s">
        <v>5654</v>
      </c>
      <c r="Y2294" s="43" t="s">
        <v>1945</v>
      </c>
      <c r="Z2294" s="43"/>
      <c r="AA2294" s="43"/>
      <c r="AB2294" s="43"/>
      <c r="AC2294" s="43"/>
    </row>
    <row r="2295" spans="1:29" ht="12.9" customHeight="1">
      <c r="A2295" s="189"/>
      <c r="B2295" s="111"/>
      <c r="C2295" s="111"/>
      <c r="D2295" s="111"/>
      <c r="E2295" s="111"/>
      <c r="F2295" s="111"/>
      <c r="G2295" s="111"/>
      <c r="H2295" s="111"/>
      <c r="I2295" s="116"/>
      <c r="J2295" s="118"/>
      <c r="K2295" s="33"/>
      <c r="L2295" s="44">
        <f t="shared" si="652"/>
        <v>0</v>
      </c>
      <c r="M2295" s="33" t="str">
        <f t="shared" si="653"/>
        <v>Container q'ty</v>
      </c>
      <c r="N2295" s="33" t="str">
        <f t="shared" si="654"/>
        <v/>
      </c>
      <c r="O2295" s="39"/>
      <c r="P2295" s="33"/>
      <c r="Q2295" s="168"/>
      <c r="R2295" s="169"/>
      <c r="S2295" s="39"/>
      <c r="T2295" s="119"/>
      <c r="U2295" s="258"/>
      <c r="V2295" s="262"/>
      <c r="W2295" s="258">
        <f t="shared" si="655"/>
        <v>0</v>
      </c>
      <c r="X2295" s="45"/>
      <c r="Y2295" s="43"/>
      <c r="Z2295" s="43"/>
      <c r="AA2295" s="43"/>
      <c r="AB2295" s="43"/>
      <c r="AC2295" s="43"/>
    </row>
    <row r="2296" spans="1:29" ht="12.9" customHeight="1">
      <c r="A2296" s="189"/>
      <c r="B2296" s="111"/>
      <c r="C2296" s="111"/>
      <c r="D2296" s="111"/>
      <c r="E2296" s="111"/>
      <c r="F2296" s="111"/>
      <c r="G2296" s="111"/>
      <c r="H2296" s="111"/>
      <c r="I2296" s="116"/>
      <c r="J2296" s="118"/>
      <c r="K2296" s="33"/>
      <c r="L2296" s="44">
        <f t="shared" si="652"/>
        <v>0</v>
      </c>
      <c r="M2296" s="33" t="str">
        <f t="shared" si="653"/>
        <v>Container q'ty</v>
      </c>
      <c r="N2296" s="33" t="str">
        <f t="shared" si="654"/>
        <v/>
      </c>
      <c r="O2296" s="39"/>
      <c r="P2296" s="33"/>
      <c r="Q2296" s="168"/>
      <c r="R2296" s="169"/>
      <c r="S2296" s="39"/>
      <c r="T2296" s="119"/>
      <c r="U2296" s="258"/>
      <c r="V2296" s="262"/>
      <c r="W2296" s="258">
        <f t="shared" si="655"/>
        <v>0</v>
      </c>
      <c r="X2296" s="45"/>
      <c r="Y2296" s="43"/>
      <c r="Z2296" s="43"/>
      <c r="AA2296" s="43"/>
      <c r="AB2296" s="43"/>
      <c r="AC2296" s="43"/>
    </row>
    <row r="2297" spans="1:29" ht="12.9" customHeight="1">
      <c r="A2297" s="189"/>
      <c r="B2297" s="111"/>
      <c r="C2297" s="111"/>
      <c r="D2297" s="111"/>
      <c r="E2297" s="111"/>
      <c r="F2297" s="111"/>
      <c r="G2297" s="111"/>
      <c r="H2297" s="111"/>
      <c r="I2297" s="116"/>
      <c r="J2297" s="118"/>
      <c r="K2297" s="33"/>
      <c r="L2297" s="44">
        <f t="shared" si="652"/>
        <v>0</v>
      </c>
      <c r="M2297" s="33" t="str">
        <f t="shared" si="653"/>
        <v>Container q'ty</v>
      </c>
      <c r="N2297" s="33" t="str">
        <f t="shared" si="654"/>
        <v/>
      </c>
      <c r="O2297" s="39"/>
      <c r="P2297" s="33"/>
      <c r="Q2297" s="168"/>
      <c r="R2297" s="169"/>
      <c r="S2297" s="39"/>
      <c r="T2297" s="119"/>
      <c r="U2297" s="258"/>
      <c r="V2297" s="262"/>
      <c r="W2297" s="258">
        <f t="shared" si="655"/>
        <v>0</v>
      </c>
      <c r="X2297" s="45"/>
      <c r="Y2297" s="43"/>
      <c r="Z2297" s="43"/>
      <c r="AA2297" s="43"/>
      <c r="AB2297" s="43"/>
      <c r="AC2297" s="43"/>
    </row>
    <row r="2298" spans="1:29" ht="12.9" customHeight="1">
      <c r="A2298" s="189"/>
      <c r="B2298" s="111"/>
      <c r="C2298" s="111"/>
      <c r="D2298" s="111"/>
      <c r="E2298" s="111"/>
      <c r="F2298" s="111"/>
      <c r="G2298" s="111"/>
      <c r="H2298" s="111"/>
      <c r="I2298" s="116"/>
      <c r="J2298" s="118"/>
      <c r="K2298" s="33"/>
      <c r="L2298" s="44">
        <f t="shared" si="652"/>
        <v>0</v>
      </c>
      <c r="M2298" s="33" t="str">
        <f t="shared" si="653"/>
        <v>Container q'ty</v>
      </c>
      <c r="N2298" s="33" t="str">
        <f t="shared" si="654"/>
        <v/>
      </c>
      <c r="O2298" s="39"/>
      <c r="P2298" s="33"/>
      <c r="Q2298" s="168"/>
      <c r="R2298" s="169"/>
      <c r="S2298" s="39"/>
      <c r="T2298" s="119"/>
      <c r="U2298" s="258"/>
      <c r="V2298" s="262"/>
      <c r="W2298" s="258">
        <f t="shared" si="655"/>
        <v>0</v>
      </c>
      <c r="X2298" s="45"/>
      <c r="Y2298" s="43"/>
      <c r="Z2298" s="43"/>
      <c r="AA2298" s="43"/>
      <c r="AB2298" s="43"/>
      <c r="AC2298" s="43"/>
    </row>
    <row r="2299" spans="1:29" ht="12.9" customHeight="1">
      <c r="A2299" s="189"/>
      <c r="B2299" s="111"/>
      <c r="C2299" s="111"/>
      <c r="D2299" s="111"/>
      <c r="E2299" s="111"/>
      <c r="F2299" s="111"/>
      <c r="G2299" s="111"/>
      <c r="H2299" s="111"/>
      <c r="I2299" s="116"/>
      <c r="J2299" s="118"/>
      <c r="K2299" s="33"/>
      <c r="L2299" s="44">
        <f t="shared" si="652"/>
        <v>0</v>
      </c>
      <c r="M2299" s="33" t="str">
        <f t="shared" si="653"/>
        <v>Container q'ty</v>
      </c>
      <c r="N2299" s="33" t="str">
        <f t="shared" si="654"/>
        <v/>
      </c>
      <c r="O2299" s="39"/>
      <c r="P2299" s="33"/>
      <c r="Q2299" s="168"/>
      <c r="R2299" s="169"/>
      <c r="S2299" s="39"/>
      <c r="T2299" s="119"/>
      <c r="U2299" s="258"/>
      <c r="V2299" s="262"/>
      <c r="W2299" s="258">
        <f t="shared" si="655"/>
        <v>0</v>
      </c>
      <c r="X2299" s="45"/>
      <c r="Y2299" s="43"/>
      <c r="Z2299" s="43"/>
      <c r="AA2299" s="43"/>
      <c r="AB2299" s="43"/>
      <c r="AC2299" s="43"/>
    </row>
    <row r="2300" spans="1:29" ht="12.9" customHeight="1">
      <c r="A2300" s="189"/>
      <c r="B2300" s="111"/>
      <c r="C2300" s="111"/>
      <c r="D2300" s="111"/>
      <c r="E2300" s="111"/>
      <c r="F2300" s="111"/>
      <c r="G2300" s="111"/>
      <c r="H2300" s="111"/>
      <c r="I2300" s="116"/>
      <c r="J2300" s="118"/>
      <c r="K2300" s="33"/>
      <c r="L2300" s="44">
        <f t="shared" si="652"/>
        <v>0</v>
      </c>
      <c r="M2300" s="33" t="str">
        <f t="shared" si="653"/>
        <v>Container q'ty</v>
      </c>
      <c r="N2300" s="33" t="str">
        <f t="shared" si="654"/>
        <v/>
      </c>
      <c r="O2300" s="39"/>
      <c r="P2300" s="33"/>
      <c r="Q2300" s="168"/>
      <c r="R2300" s="169"/>
      <c r="S2300" s="39"/>
      <c r="T2300" s="119"/>
      <c r="U2300" s="258"/>
      <c r="V2300" s="262"/>
      <c r="W2300" s="258">
        <f t="shared" si="655"/>
        <v>0</v>
      </c>
      <c r="X2300" s="45"/>
      <c r="Y2300" s="43"/>
      <c r="Z2300" s="43"/>
      <c r="AA2300" s="43"/>
      <c r="AB2300" s="43"/>
      <c r="AC2300" s="43"/>
    </row>
    <row r="2301" spans="1:29" ht="12.9" customHeight="1">
      <c r="A2301" s="189"/>
      <c r="B2301" s="111"/>
      <c r="C2301" s="111"/>
      <c r="D2301" s="111"/>
      <c r="E2301" s="111"/>
      <c r="F2301" s="111"/>
      <c r="G2301" s="111"/>
      <c r="H2301" s="111"/>
      <c r="I2301" s="116"/>
      <c r="J2301" s="118"/>
      <c r="K2301" s="33"/>
      <c r="L2301" s="44">
        <f t="shared" si="652"/>
        <v>0</v>
      </c>
      <c r="M2301" s="33" t="str">
        <f t="shared" si="653"/>
        <v>Container q'ty</v>
      </c>
      <c r="N2301" s="33" t="str">
        <f t="shared" si="654"/>
        <v/>
      </c>
      <c r="O2301" s="39"/>
      <c r="P2301" s="33"/>
      <c r="Q2301" s="168"/>
      <c r="R2301" s="169"/>
      <c r="S2301" s="39"/>
      <c r="T2301" s="119"/>
      <c r="U2301" s="258"/>
      <c r="V2301" s="262"/>
      <c r="W2301" s="258">
        <f t="shared" si="655"/>
        <v>0</v>
      </c>
      <c r="X2301" s="45"/>
      <c r="Y2301" s="43"/>
      <c r="Z2301" s="43"/>
      <c r="AA2301" s="43"/>
      <c r="AB2301" s="43"/>
      <c r="AC2301" s="43"/>
    </row>
    <row r="2302" spans="1:29" ht="12.9" customHeight="1">
      <c r="A2302" s="189"/>
      <c r="B2302" s="111"/>
      <c r="C2302" s="111"/>
      <c r="D2302" s="111"/>
      <c r="E2302" s="111"/>
      <c r="F2302" s="111"/>
      <c r="G2302" s="111"/>
      <c r="H2302" s="111"/>
      <c r="I2302" s="116"/>
      <c r="J2302" s="118"/>
      <c r="K2302" s="33"/>
      <c r="L2302" s="44">
        <f t="shared" si="652"/>
        <v>0</v>
      </c>
      <c r="M2302" s="33" t="str">
        <f t="shared" si="653"/>
        <v>Container q'ty</v>
      </c>
      <c r="N2302" s="33" t="str">
        <f t="shared" si="654"/>
        <v/>
      </c>
      <c r="O2302" s="39"/>
      <c r="P2302" s="33"/>
      <c r="Q2302" s="168"/>
      <c r="R2302" s="169"/>
      <c r="S2302" s="39"/>
      <c r="T2302" s="119"/>
      <c r="U2302" s="258"/>
      <c r="V2302" s="262"/>
      <c r="W2302" s="258">
        <f t="shared" si="655"/>
        <v>0</v>
      </c>
      <c r="X2302" s="45"/>
      <c r="Y2302" s="43"/>
      <c r="Z2302" s="43"/>
      <c r="AA2302" s="43"/>
      <c r="AB2302" s="43"/>
      <c r="AC2302" s="43"/>
    </row>
    <row r="2303" spans="1:29" ht="12.9" customHeight="1">
      <c r="A2303" s="189"/>
      <c r="B2303" s="111"/>
      <c r="C2303" s="111"/>
      <c r="D2303" s="111"/>
      <c r="E2303" s="111"/>
      <c r="F2303" s="111"/>
      <c r="G2303" s="111"/>
      <c r="H2303" s="111"/>
      <c r="I2303" s="116"/>
      <c r="J2303" s="118"/>
      <c r="K2303" s="33"/>
      <c r="L2303" s="44">
        <f t="shared" si="652"/>
        <v>0</v>
      </c>
      <c r="M2303" s="33" t="str">
        <f t="shared" si="653"/>
        <v>Container q'ty</v>
      </c>
      <c r="N2303" s="33" t="str">
        <f t="shared" si="654"/>
        <v/>
      </c>
      <c r="O2303" s="39"/>
      <c r="P2303" s="33"/>
      <c r="Q2303" s="168"/>
      <c r="R2303" s="169"/>
      <c r="S2303" s="39"/>
      <c r="T2303" s="119"/>
      <c r="U2303" s="258"/>
      <c r="V2303" s="262"/>
      <c r="W2303" s="258">
        <f t="shared" si="655"/>
        <v>0</v>
      </c>
      <c r="X2303" s="45"/>
      <c r="Y2303" s="43"/>
      <c r="Z2303" s="43"/>
      <c r="AA2303" s="43"/>
      <c r="AB2303" s="43"/>
      <c r="AC2303" s="43"/>
    </row>
    <row r="2304" spans="1:29" ht="12.9" customHeight="1">
      <c r="A2304" s="189"/>
      <c r="B2304" s="111"/>
      <c r="C2304" s="111"/>
      <c r="D2304" s="111"/>
      <c r="E2304" s="111"/>
      <c r="F2304" s="111"/>
      <c r="G2304" s="111"/>
      <c r="H2304" s="111"/>
      <c r="I2304" s="116"/>
      <c r="J2304" s="118"/>
      <c r="K2304" s="33"/>
      <c r="L2304" s="44">
        <f t="shared" si="652"/>
        <v>0</v>
      </c>
      <c r="M2304" s="33" t="str">
        <f t="shared" si="653"/>
        <v>Container q'ty</v>
      </c>
      <c r="N2304" s="33" t="str">
        <f t="shared" si="654"/>
        <v/>
      </c>
      <c r="O2304" s="39"/>
      <c r="P2304" s="33"/>
      <c r="Q2304" s="168"/>
      <c r="R2304" s="169"/>
      <c r="S2304" s="39"/>
      <c r="T2304" s="119"/>
      <c r="U2304" s="258"/>
      <c r="V2304" s="262"/>
      <c r="W2304" s="258">
        <f t="shared" si="655"/>
        <v>0</v>
      </c>
      <c r="X2304" s="45"/>
      <c r="Y2304" s="43"/>
      <c r="Z2304" s="43"/>
      <c r="AA2304" s="43"/>
      <c r="AB2304" s="43"/>
      <c r="AC2304" s="43"/>
    </row>
    <row r="2305" spans="1:29" ht="12.9" customHeight="1">
      <c r="A2305" s="189"/>
      <c r="B2305" s="111"/>
      <c r="C2305" s="111"/>
      <c r="D2305" s="111"/>
      <c r="E2305" s="111"/>
      <c r="F2305" s="111"/>
      <c r="G2305" s="111"/>
      <c r="H2305" s="111"/>
      <c r="I2305" s="116"/>
      <c r="J2305" s="118"/>
      <c r="K2305" s="33"/>
      <c r="L2305" s="44">
        <f t="shared" si="652"/>
        <v>0</v>
      </c>
      <c r="M2305" s="33" t="str">
        <f t="shared" si="653"/>
        <v>Container q'ty</v>
      </c>
      <c r="N2305" s="33" t="str">
        <f t="shared" si="654"/>
        <v/>
      </c>
      <c r="O2305" s="39"/>
      <c r="P2305" s="33"/>
      <c r="Q2305" s="168"/>
      <c r="R2305" s="169"/>
      <c r="S2305" s="39"/>
      <c r="T2305" s="119"/>
      <c r="U2305" s="258"/>
      <c r="V2305" s="262"/>
      <c r="W2305" s="258">
        <f t="shared" si="655"/>
        <v>0</v>
      </c>
      <c r="X2305" s="45"/>
      <c r="Y2305" s="43"/>
      <c r="Z2305" s="43"/>
      <c r="AA2305" s="43"/>
      <c r="AB2305" s="43"/>
      <c r="AC2305" s="43"/>
    </row>
    <row r="2306" spans="1:29" ht="12.9" customHeight="1">
      <c r="A2306" s="189"/>
      <c r="B2306" s="111"/>
      <c r="C2306" s="111"/>
      <c r="D2306" s="111"/>
      <c r="E2306" s="111"/>
      <c r="F2306" s="111"/>
      <c r="G2306" s="111"/>
      <c r="H2306" s="111"/>
      <c r="I2306" s="116"/>
      <c r="J2306" s="118"/>
      <c r="K2306" s="33"/>
      <c r="L2306" s="44">
        <f t="shared" si="652"/>
        <v>0</v>
      </c>
      <c r="M2306" s="33" t="str">
        <f t="shared" si="653"/>
        <v>Container q'ty</v>
      </c>
      <c r="N2306" s="33" t="str">
        <f t="shared" si="654"/>
        <v/>
      </c>
      <c r="O2306" s="39"/>
      <c r="P2306" s="33"/>
      <c r="Q2306" s="168"/>
      <c r="R2306" s="169"/>
      <c r="S2306" s="39"/>
      <c r="T2306" s="119"/>
      <c r="U2306" s="258"/>
      <c r="V2306" s="262"/>
      <c r="W2306" s="258">
        <f t="shared" si="655"/>
        <v>0</v>
      </c>
      <c r="X2306" s="45"/>
      <c r="Y2306" s="43"/>
      <c r="Z2306" s="43"/>
      <c r="AA2306" s="43"/>
      <c r="AB2306" s="43"/>
      <c r="AC2306" s="43"/>
    </row>
    <row r="2307" spans="1:29" ht="12.9" customHeight="1">
      <c r="A2307" s="189"/>
      <c r="B2307" s="111"/>
      <c r="C2307" s="111"/>
      <c r="D2307" s="111"/>
      <c r="E2307" s="111"/>
      <c r="F2307" s="111"/>
      <c r="G2307" s="111"/>
      <c r="H2307" s="111"/>
      <c r="I2307" s="116"/>
      <c r="J2307" s="118"/>
      <c r="K2307" s="33"/>
      <c r="L2307" s="44">
        <f t="shared" si="652"/>
        <v>0</v>
      </c>
      <c r="M2307" s="33" t="str">
        <f t="shared" si="653"/>
        <v>Container q'ty</v>
      </c>
      <c r="N2307" s="33" t="str">
        <f t="shared" si="654"/>
        <v/>
      </c>
      <c r="O2307" s="39"/>
      <c r="P2307" s="33"/>
      <c r="Q2307" s="168"/>
      <c r="R2307" s="169"/>
      <c r="S2307" s="39"/>
      <c r="T2307" s="119"/>
      <c r="U2307" s="258"/>
      <c r="V2307" s="262"/>
      <c r="W2307" s="258">
        <f t="shared" si="655"/>
        <v>0</v>
      </c>
      <c r="X2307" s="45"/>
      <c r="Y2307" s="43"/>
      <c r="Z2307" s="43"/>
      <c r="AA2307" s="43"/>
      <c r="AB2307" s="43"/>
      <c r="AC2307" s="43"/>
    </row>
    <row r="2308" spans="1:29" ht="12.9" customHeight="1">
      <c r="A2308" s="189"/>
      <c r="B2308" s="111"/>
      <c r="C2308" s="111"/>
      <c r="D2308" s="111"/>
      <c r="E2308" s="111"/>
      <c r="F2308" s="111"/>
      <c r="G2308" s="111"/>
      <c r="H2308" s="111"/>
      <c r="I2308" s="116"/>
      <c r="J2308" s="118"/>
      <c r="K2308" s="33"/>
      <c r="L2308" s="44">
        <f t="shared" si="652"/>
        <v>0</v>
      </c>
      <c r="M2308" s="33" t="str">
        <f t="shared" si="653"/>
        <v>Container q'ty</v>
      </c>
      <c r="N2308" s="33" t="str">
        <f t="shared" si="654"/>
        <v/>
      </c>
      <c r="O2308" s="39"/>
      <c r="P2308" s="33"/>
      <c r="Q2308" s="168"/>
      <c r="R2308" s="169"/>
      <c r="S2308" s="39"/>
      <c r="T2308" s="119"/>
      <c r="U2308" s="258"/>
      <c r="V2308" s="262"/>
      <c r="W2308" s="258">
        <f t="shared" si="655"/>
        <v>0</v>
      </c>
      <c r="X2308" s="45"/>
      <c r="Y2308" s="43"/>
      <c r="Z2308" s="43"/>
      <c r="AA2308" s="43"/>
      <c r="AB2308" s="43"/>
      <c r="AC2308" s="43"/>
    </row>
    <row r="2309" spans="1:29" ht="12.9" customHeight="1">
      <c r="A2309" s="189"/>
      <c r="B2309" s="111"/>
      <c r="C2309" s="111"/>
      <c r="D2309" s="111"/>
      <c r="E2309" s="111"/>
      <c r="F2309" s="111"/>
      <c r="G2309" s="111"/>
      <c r="H2309" s="111"/>
      <c r="I2309" s="116"/>
      <c r="J2309" s="118"/>
      <c r="K2309" s="33"/>
      <c r="L2309" s="44">
        <f t="shared" si="652"/>
        <v>0</v>
      </c>
      <c r="M2309" s="33" t="str">
        <f t="shared" si="653"/>
        <v>Container q'ty</v>
      </c>
      <c r="N2309" s="33" t="str">
        <f t="shared" si="654"/>
        <v/>
      </c>
      <c r="O2309" s="39"/>
      <c r="P2309" s="33"/>
      <c r="Q2309" s="168"/>
      <c r="R2309" s="169"/>
      <c r="S2309" s="39"/>
      <c r="T2309" s="119"/>
      <c r="U2309" s="258"/>
      <c r="V2309" s="262"/>
      <c r="W2309" s="258">
        <f t="shared" si="655"/>
        <v>0</v>
      </c>
      <c r="X2309" s="45"/>
      <c r="Y2309" s="43"/>
      <c r="Z2309" s="43"/>
      <c r="AA2309" s="43"/>
      <c r="AB2309" s="43"/>
      <c r="AC2309" s="43"/>
    </row>
    <row r="2310" spans="1:29" ht="12.9" customHeight="1">
      <c r="A2310" s="189"/>
      <c r="B2310" s="111"/>
      <c r="C2310" s="111"/>
      <c r="D2310" s="111"/>
      <c r="E2310" s="111"/>
      <c r="F2310" s="111"/>
      <c r="G2310" s="111"/>
      <c r="H2310" s="111"/>
      <c r="I2310" s="116"/>
      <c r="J2310" s="118"/>
      <c r="K2310" s="33"/>
      <c r="L2310" s="44">
        <f t="shared" si="652"/>
        <v>0</v>
      </c>
      <c r="M2310" s="33" t="str">
        <f t="shared" si="653"/>
        <v>Container q'ty</v>
      </c>
      <c r="N2310" s="33" t="str">
        <f t="shared" si="654"/>
        <v/>
      </c>
      <c r="O2310" s="39"/>
      <c r="P2310" s="33"/>
      <c r="Q2310" s="168"/>
      <c r="R2310" s="169"/>
      <c r="S2310" s="39"/>
      <c r="T2310" s="119"/>
      <c r="U2310" s="258"/>
      <c r="V2310" s="262"/>
      <c r="W2310" s="258">
        <f t="shared" si="655"/>
        <v>0</v>
      </c>
      <c r="X2310" s="45"/>
      <c r="Y2310" s="43"/>
      <c r="Z2310" s="43"/>
      <c r="AA2310" s="43"/>
      <c r="AB2310" s="43"/>
      <c r="AC2310" s="43"/>
    </row>
    <row r="2311" spans="1:29" ht="12.9" customHeight="1">
      <c r="A2311" s="189"/>
      <c r="B2311" s="111"/>
      <c r="C2311" s="111"/>
      <c r="D2311" s="111"/>
      <c r="E2311" s="111"/>
      <c r="F2311" s="111"/>
      <c r="G2311" s="111"/>
      <c r="H2311" s="111"/>
      <c r="I2311" s="116"/>
      <c r="J2311" s="118"/>
      <c r="K2311" s="33"/>
      <c r="L2311" s="44">
        <f t="shared" si="652"/>
        <v>0</v>
      </c>
      <c r="M2311" s="33" t="str">
        <f t="shared" si="653"/>
        <v>Container q'ty</v>
      </c>
      <c r="N2311" s="33" t="str">
        <f t="shared" si="654"/>
        <v/>
      </c>
      <c r="O2311" s="39"/>
      <c r="P2311" s="33"/>
      <c r="Q2311" s="168"/>
      <c r="R2311" s="169"/>
      <c r="S2311" s="39"/>
      <c r="T2311" s="119"/>
      <c r="U2311" s="258"/>
      <c r="V2311" s="262"/>
      <c r="W2311" s="258">
        <f t="shared" si="655"/>
        <v>0</v>
      </c>
      <c r="X2311" s="45"/>
      <c r="Y2311" s="43"/>
      <c r="Z2311" s="43"/>
      <c r="AA2311" s="43"/>
      <c r="AB2311" s="43"/>
      <c r="AC2311" s="43"/>
    </row>
    <row r="2312" spans="1:29" ht="12.9" customHeight="1">
      <c r="A2312" s="189"/>
      <c r="B2312" s="111"/>
      <c r="C2312" s="111"/>
      <c r="D2312" s="111"/>
      <c r="E2312" s="111"/>
      <c r="F2312" s="111"/>
      <c r="G2312" s="111"/>
      <c r="H2312" s="111"/>
      <c r="I2312" s="116"/>
      <c r="J2312" s="118"/>
      <c r="K2312" s="33"/>
      <c r="L2312" s="44">
        <f t="shared" si="652"/>
        <v>0</v>
      </c>
      <c r="M2312" s="33" t="str">
        <f t="shared" si="653"/>
        <v>Container q'ty</v>
      </c>
      <c r="N2312" s="33" t="str">
        <f t="shared" si="654"/>
        <v/>
      </c>
      <c r="O2312" s="39"/>
      <c r="P2312" s="33"/>
      <c r="Q2312" s="168"/>
      <c r="R2312" s="169"/>
      <c r="S2312" s="39"/>
      <c r="T2312" s="119"/>
      <c r="U2312" s="258"/>
      <c r="V2312" s="262"/>
      <c r="W2312" s="258">
        <f t="shared" si="655"/>
        <v>0</v>
      </c>
      <c r="X2312" s="45"/>
      <c r="Y2312" s="43"/>
      <c r="Z2312" s="43"/>
      <c r="AA2312" s="43"/>
      <c r="AB2312" s="43"/>
      <c r="AC2312" s="43"/>
    </row>
    <row r="2313" spans="1:29" ht="12.9" customHeight="1">
      <c r="A2313" s="189"/>
      <c r="B2313" s="111"/>
      <c r="C2313" s="111"/>
      <c r="D2313" s="111"/>
      <c r="E2313" s="111"/>
      <c r="F2313" s="111"/>
      <c r="G2313" s="111"/>
      <c r="H2313" s="111"/>
      <c r="I2313" s="116"/>
      <c r="J2313" s="118"/>
      <c r="K2313" s="33"/>
      <c r="L2313" s="44">
        <f t="shared" si="652"/>
        <v>0</v>
      </c>
      <c r="M2313" s="33" t="str">
        <f t="shared" si="653"/>
        <v>Container q'ty</v>
      </c>
      <c r="N2313" s="33" t="str">
        <f t="shared" si="654"/>
        <v/>
      </c>
      <c r="O2313" s="39"/>
      <c r="P2313" s="33"/>
      <c r="Q2313" s="168"/>
      <c r="R2313" s="169"/>
      <c r="S2313" s="39"/>
      <c r="T2313" s="119"/>
      <c r="U2313" s="258"/>
      <c r="V2313" s="262"/>
      <c r="W2313" s="258">
        <f t="shared" si="655"/>
        <v>0</v>
      </c>
      <c r="X2313" s="45"/>
      <c r="Y2313" s="43"/>
      <c r="Z2313" s="43"/>
      <c r="AA2313" s="43"/>
      <c r="AB2313" s="43"/>
      <c r="AC2313" s="43"/>
    </row>
    <row r="2314" spans="1:29" ht="12.9" customHeight="1">
      <c r="A2314" s="189"/>
      <c r="B2314" s="111"/>
      <c r="C2314" s="111"/>
      <c r="D2314" s="111"/>
      <c r="E2314" s="111"/>
      <c r="F2314" s="111"/>
      <c r="G2314" s="111"/>
      <c r="H2314" s="111"/>
      <c r="I2314" s="116"/>
      <c r="J2314" s="118"/>
      <c r="K2314" s="33"/>
      <c r="L2314" s="44">
        <f t="shared" si="652"/>
        <v>0</v>
      </c>
      <c r="M2314" s="33" t="str">
        <f t="shared" si="653"/>
        <v>Container q'ty</v>
      </c>
      <c r="N2314" s="33" t="str">
        <f t="shared" si="654"/>
        <v/>
      </c>
      <c r="O2314" s="39"/>
      <c r="P2314" s="33"/>
      <c r="Q2314" s="168"/>
      <c r="R2314" s="169"/>
      <c r="S2314" s="39"/>
      <c r="T2314" s="119"/>
      <c r="U2314" s="258"/>
      <c r="V2314" s="262"/>
      <c r="W2314" s="258">
        <f t="shared" si="655"/>
        <v>0</v>
      </c>
      <c r="X2314" s="45"/>
      <c r="Y2314" s="43"/>
      <c r="Z2314" s="43"/>
      <c r="AA2314" s="43"/>
      <c r="AB2314" s="43"/>
      <c r="AC2314" s="43"/>
    </row>
    <row r="2315" spans="1:29" ht="12.9" customHeight="1">
      <c r="A2315" s="189"/>
      <c r="B2315" s="111"/>
      <c r="C2315" s="111"/>
      <c r="D2315" s="111"/>
      <c r="E2315" s="111"/>
      <c r="F2315" s="111"/>
      <c r="G2315" s="111"/>
      <c r="H2315" s="111"/>
      <c r="I2315" s="116"/>
      <c r="J2315" s="118"/>
      <c r="K2315" s="33"/>
      <c r="L2315" s="44">
        <f t="shared" si="652"/>
        <v>0</v>
      </c>
      <c r="M2315" s="33" t="str">
        <f t="shared" si="653"/>
        <v>Container q'ty</v>
      </c>
      <c r="N2315" s="33" t="str">
        <f t="shared" si="654"/>
        <v/>
      </c>
      <c r="O2315" s="39"/>
      <c r="P2315" s="33"/>
      <c r="Q2315" s="168"/>
      <c r="R2315" s="169"/>
      <c r="S2315" s="39"/>
      <c r="T2315" s="119"/>
      <c r="U2315" s="258"/>
      <c r="V2315" s="262"/>
      <c r="W2315" s="258">
        <f t="shared" si="655"/>
        <v>0</v>
      </c>
      <c r="X2315" s="45"/>
      <c r="Y2315" s="43"/>
      <c r="Z2315" s="43"/>
      <c r="AA2315" s="43"/>
      <c r="AB2315" s="43"/>
      <c r="AC2315" s="43"/>
    </row>
    <row r="2316" spans="1:29" ht="12.9" customHeight="1">
      <c r="A2316" s="189"/>
      <c r="B2316" s="111"/>
      <c r="C2316" s="111"/>
      <c r="D2316" s="111"/>
      <c r="E2316" s="111"/>
      <c r="F2316" s="111"/>
      <c r="G2316" s="111"/>
      <c r="H2316" s="111"/>
      <c r="I2316" s="116"/>
      <c r="J2316" s="118"/>
      <c r="K2316" s="33"/>
      <c r="L2316" s="44">
        <f t="shared" si="652"/>
        <v>0</v>
      </c>
      <c r="M2316" s="33" t="str">
        <f t="shared" si="653"/>
        <v>Container q'ty</v>
      </c>
      <c r="N2316" s="33" t="str">
        <f t="shared" si="654"/>
        <v/>
      </c>
      <c r="O2316" s="39"/>
      <c r="P2316" s="33"/>
      <c r="Q2316" s="168"/>
      <c r="R2316" s="169"/>
      <c r="S2316" s="39"/>
      <c r="T2316" s="119"/>
      <c r="U2316" s="258"/>
      <c r="V2316" s="262"/>
      <c r="W2316" s="258">
        <f t="shared" si="655"/>
        <v>0</v>
      </c>
      <c r="X2316" s="45"/>
      <c r="Y2316" s="43"/>
      <c r="Z2316" s="43"/>
      <c r="AA2316" s="43"/>
      <c r="AB2316" s="43"/>
      <c r="AC2316" s="43"/>
    </row>
    <row r="2317" spans="1:29" ht="12.9" customHeight="1">
      <c r="A2317" s="189"/>
      <c r="B2317" s="111"/>
      <c r="C2317" s="111"/>
      <c r="D2317" s="111"/>
      <c r="E2317" s="111"/>
      <c r="F2317" s="111"/>
      <c r="G2317" s="111"/>
      <c r="H2317" s="111"/>
      <c r="I2317" s="116"/>
      <c r="J2317" s="118"/>
      <c r="K2317" s="33"/>
      <c r="L2317" s="44">
        <f t="shared" si="652"/>
        <v>0</v>
      </c>
      <c r="M2317" s="33" t="str">
        <f t="shared" si="653"/>
        <v>Container q'ty</v>
      </c>
      <c r="N2317" s="33" t="str">
        <f t="shared" si="654"/>
        <v/>
      </c>
      <c r="O2317" s="39"/>
      <c r="P2317" s="33"/>
      <c r="Q2317" s="168"/>
      <c r="R2317" s="169"/>
      <c r="S2317" s="39"/>
      <c r="T2317" s="119"/>
      <c r="U2317" s="258"/>
      <c r="V2317" s="262"/>
      <c r="W2317" s="258">
        <f t="shared" si="655"/>
        <v>0</v>
      </c>
      <c r="X2317" s="45"/>
      <c r="Y2317" s="43"/>
      <c r="Z2317" s="43"/>
      <c r="AA2317" s="43"/>
      <c r="AB2317" s="43"/>
      <c r="AC2317" s="43"/>
    </row>
    <row r="2318" spans="1:29" ht="12.9" customHeight="1">
      <c r="A2318" s="189"/>
      <c r="B2318" s="111"/>
      <c r="C2318" s="111"/>
      <c r="D2318" s="111"/>
      <c r="E2318" s="111"/>
      <c r="F2318" s="111"/>
      <c r="G2318" s="111"/>
      <c r="H2318" s="111"/>
      <c r="I2318" s="116"/>
      <c r="J2318" s="118"/>
      <c r="K2318" s="33"/>
      <c r="L2318" s="44">
        <f t="shared" si="652"/>
        <v>0</v>
      </c>
      <c r="M2318" s="33" t="str">
        <f t="shared" si="653"/>
        <v>Container q'ty</v>
      </c>
      <c r="N2318" s="33" t="str">
        <f t="shared" si="654"/>
        <v/>
      </c>
      <c r="O2318" s="39"/>
      <c r="P2318" s="33"/>
      <c r="Q2318" s="168"/>
      <c r="R2318" s="169"/>
      <c r="S2318" s="39"/>
      <c r="T2318" s="119"/>
      <c r="U2318" s="258"/>
      <c r="V2318" s="262"/>
      <c r="W2318" s="258">
        <f t="shared" si="655"/>
        <v>0</v>
      </c>
      <c r="X2318" s="45"/>
      <c r="Y2318" s="43"/>
      <c r="Z2318" s="43"/>
      <c r="AA2318" s="43"/>
      <c r="AB2318" s="43"/>
      <c r="AC2318" s="43"/>
    </row>
    <row r="2319" spans="1:29" ht="12.9" customHeight="1">
      <c r="A2319" s="189"/>
      <c r="B2319" s="111"/>
      <c r="C2319" s="111"/>
      <c r="D2319" s="111"/>
      <c r="E2319" s="111"/>
      <c r="F2319" s="111"/>
      <c r="G2319" s="111"/>
      <c r="H2319" s="111"/>
      <c r="I2319" s="116"/>
      <c r="J2319" s="118"/>
      <c r="K2319" s="33"/>
      <c r="L2319" s="44">
        <f t="shared" si="652"/>
        <v>0</v>
      </c>
      <c r="M2319" s="33" t="str">
        <f t="shared" si="653"/>
        <v>Container q'ty</v>
      </c>
      <c r="N2319" s="33" t="str">
        <f t="shared" si="654"/>
        <v/>
      </c>
      <c r="O2319" s="39"/>
      <c r="P2319" s="33"/>
      <c r="Q2319" s="168"/>
      <c r="R2319" s="169"/>
      <c r="S2319" s="39"/>
      <c r="T2319" s="119"/>
      <c r="U2319" s="258"/>
      <c r="V2319" s="262"/>
      <c r="W2319" s="258">
        <f t="shared" si="655"/>
        <v>0</v>
      </c>
      <c r="X2319" s="45"/>
      <c r="Y2319" s="43"/>
      <c r="Z2319" s="43"/>
      <c r="AA2319" s="43"/>
      <c r="AB2319" s="43"/>
      <c r="AC2319" s="43"/>
    </row>
    <row r="2320" spans="1:29" ht="12.9" customHeight="1">
      <c r="A2320" s="189"/>
      <c r="B2320" s="111"/>
      <c r="C2320" s="111"/>
      <c r="D2320" s="111"/>
      <c r="E2320" s="111"/>
      <c r="F2320" s="111"/>
      <c r="G2320" s="111"/>
      <c r="H2320" s="111"/>
      <c r="I2320" s="116"/>
      <c r="J2320" s="118"/>
      <c r="K2320" s="33"/>
      <c r="L2320" s="44">
        <f t="shared" si="652"/>
        <v>0</v>
      </c>
      <c r="M2320" s="33" t="str">
        <f t="shared" si="653"/>
        <v>Container q'ty</v>
      </c>
      <c r="N2320" s="33" t="str">
        <f t="shared" si="654"/>
        <v/>
      </c>
      <c r="O2320" s="39"/>
      <c r="P2320" s="33"/>
      <c r="Q2320" s="168"/>
      <c r="R2320" s="169"/>
      <c r="S2320" s="39"/>
      <c r="T2320" s="119"/>
      <c r="U2320" s="258"/>
      <c r="V2320" s="262"/>
      <c r="W2320" s="258">
        <f t="shared" si="655"/>
        <v>0</v>
      </c>
      <c r="X2320" s="45"/>
      <c r="Y2320" s="43"/>
      <c r="Z2320" s="43"/>
      <c r="AA2320" s="43"/>
      <c r="AB2320" s="43"/>
      <c r="AC2320" s="43"/>
    </row>
    <row r="2321" spans="1:29" ht="12.9" customHeight="1">
      <c r="A2321" s="189"/>
      <c r="B2321" s="111"/>
      <c r="C2321" s="111"/>
      <c r="D2321" s="111"/>
      <c r="E2321" s="111"/>
      <c r="F2321" s="111"/>
      <c r="G2321" s="111"/>
      <c r="H2321" s="111"/>
      <c r="I2321" s="116"/>
      <c r="J2321" s="118"/>
      <c r="K2321" s="33"/>
      <c r="L2321" s="44">
        <f t="shared" si="652"/>
        <v>0</v>
      </c>
      <c r="M2321" s="33" t="str">
        <f t="shared" si="653"/>
        <v>Container q'ty</v>
      </c>
      <c r="N2321" s="33" t="str">
        <f t="shared" si="654"/>
        <v/>
      </c>
      <c r="O2321" s="39"/>
      <c r="P2321" s="33"/>
      <c r="Q2321" s="168"/>
      <c r="R2321" s="169"/>
      <c r="S2321" s="39"/>
      <c r="T2321" s="119"/>
      <c r="U2321" s="258"/>
      <c r="V2321" s="262"/>
      <c r="W2321" s="258">
        <f t="shared" si="655"/>
        <v>0</v>
      </c>
      <c r="X2321" s="45"/>
      <c r="Y2321" s="43"/>
      <c r="Z2321" s="43"/>
      <c r="AA2321" s="43"/>
      <c r="AB2321" s="43"/>
      <c r="AC2321" s="43"/>
    </row>
    <row r="2322" spans="1:29" ht="12.9" customHeight="1">
      <c r="A2322" s="189"/>
      <c r="B2322" s="111"/>
      <c r="C2322" s="111"/>
      <c r="D2322" s="111"/>
      <c r="E2322" s="111"/>
      <c r="F2322" s="111"/>
      <c r="G2322" s="111"/>
      <c r="H2322" s="111"/>
      <c r="I2322" s="116"/>
      <c r="J2322" s="118"/>
      <c r="K2322" s="33"/>
      <c r="L2322" s="44">
        <f t="shared" si="652"/>
        <v>0</v>
      </c>
      <c r="M2322" s="33" t="str">
        <f t="shared" si="653"/>
        <v>Container q'ty</v>
      </c>
      <c r="N2322" s="33" t="str">
        <f t="shared" si="654"/>
        <v/>
      </c>
      <c r="O2322" s="39"/>
      <c r="P2322" s="33"/>
      <c r="Q2322" s="168"/>
      <c r="R2322" s="169"/>
      <c r="S2322" s="39"/>
      <c r="T2322" s="119"/>
      <c r="U2322" s="258"/>
      <c r="V2322" s="262"/>
      <c r="W2322" s="258">
        <f t="shared" si="655"/>
        <v>0</v>
      </c>
      <c r="X2322" s="45"/>
      <c r="Y2322" s="43"/>
      <c r="Z2322" s="43"/>
      <c r="AA2322" s="43"/>
      <c r="AB2322" s="43"/>
      <c r="AC2322" s="43"/>
    </row>
    <row r="2323" spans="1:29" ht="12.9" customHeight="1">
      <c r="A2323" s="189"/>
      <c r="B2323" s="111"/>
      <c r="C2323" s="111"/>
      <c r="D2323" s="111"/>
      <c r="E2323" s="111"/>
      <c r="F2323" s="111"/>
      <c r="G2323" s="111"/>
      <c r="H2323" s="111"/>
      <c r="I2323" s="116"/>
      <c r="J2323" s="118"/>
      <c r="K2323" s="33"/>
      <c r="L2323" s="44">
        <f t="shared" si="652"/>
        <v>0</v>
      </c>
      <c r="M2323" s="33" t="str">
        <f t="shared" si="653"/>
        <v>Container q'ty</v>
      </c>
      <c r="N2323" s="33" t="str">
        <f t="shared" si="654"/>
        <v/>
      </c>
      <c r="O2323" s="39"/>
      <c r="P2323" s="33"/>
      <c r="Q2323" s="168"/>
      <c r="R2323" s="169"/>
      <c r="S2323" s="39"/>
      <c r="T2323" s="119"/>
      <c r="U2323" s="258"/>
      <c r="V2323" s="262"/>
      <c r="W2323" s="258">
        <f t="shared" si="655"/>
        <v>0</v>
      </c>
      <c r="X2323" s="45"/>
      <c r="Y2323" s="43"/>
      <c r="Z2323" s="43"/>
      <c r="AA2323" s="43"/>
      <c r="AB2323" s="43"/>
      <c r="AC2323" s="43"/>
    </row>
    <row r="2324" spans="1:29" ht="12.9" customHeight="1">
      <c r="A2324" s="189"/>
      <c r="B2324" s="111"/>
      <c r="C2324" s="111"/>
      <c r="D2324" s="111"/>
      <c r="E2324" s="111"/>
      <c r="F2324" s="111"/>
      <c r="G2324" s="111"/>
      <c r="H2324" s="111"/>
      <c r="I2324" s="116"/>
      <c r="J2324" s="118"/>
      <c r="K2324" s="33"/>
      <c r="L2324" s="44">
        <f t="shared" si="652"/>
        <v>0</v>
      </c>
      <c r="M2324" s="33" t="str">
        <f t="shared" si="653"/>
        <v>Container q'ty</v>
      </c>
      <c r="N2324" s="33" t="str">
        <f t="shared" si="654"/>
        <v/>
      </c>
      <c r="O2324" s="39"/>
      <c r="P2324" s="33"/>
      <c r="Q2324" s="168"/>
      <c r="R2324" s="169"/>
      <c r="S2324" s="39"/>
      <c r="T2324" s="119"/>
      <c r="U2324" s="258"/>
      <c r="V2324" s="262"/>
      <c r="W2324" s="258">
        <f t="shared" si="655"/>
        <v>0</v>
      </c>
      <c r="X2324" s="45"/>
      <c r="Y2324" s="43"/>
      <c r="Z2324" s="43"/>
      <c r="AA2324" s="43"/>
      <c r="AB2324" s="43"/>
      <c r="AC2324" s="43"/>
    </row>
    <row r="2325" spans="1:29" ht="12.9" customHeight="1">
      <c r="A2325" s="189"/>
      <c r="B2325" s="111"/>
      <c r="C2325" s="111"/>
      <c r="D2325" s="111"/>
      <c r="E2325" s="111"/>
      <c r="F2325" s="111"/>
      <c r="G2325" s="111"/>
      <c r="H2325" s="111"/>
      <c r="I2325" s="116"/>
      <c r="J2325" s="118"/>
      <c r="K2325" s="33"/>
      <c r="L2325" s="44">
        <f t="shared" si="652"/>
        <v>0</v>
      </c>
      <c r="M2325" s="33" t="str">
        <f t="shared" si="653"/>
        <v>Container q'ty</v>
      </c>
      <c r="N2325" s="33" t="str">
        <f t="shared" si="654"/>
        <v/>
      </c>
      <c r="O2325" s="39"/>
      <c r="P2325" s="33"/>
      <c r="Q2325" s="168"/>
      <c r="R2325" s="169"/>
      <c r="S2325" s="39"/>
      <c r="T2325" s="119"/>
      <c r="U2325" s="258"/>
      <c r="V2325" s="262"/>
      <c r="W2325" s="258">
        <f t="shared" si="655"/>
        <v>0</v>
      </c>
      <c r="X2325" s="45"/>
      <c r="Y2325" s="43"/>
      <c r="Z2325" s="43"/>
      <c r="AA2325" s="43"/>
      <c r="AB2325" s="43"/>
      <c r="AC2325" s="43"/>
    </row>
    <row r="2326" spans="1:29" ht="12.9" customHeight="1">
      <c r="A2326" s="189"/>
      <c r="B2326" s="111"/>
      <c r="C2326" s="111"/>
      <c r="D2326" s="111"/>
      <c r="E2326" s="111"/>
      <c r="F2326" s="111"/>
      <c r="G2326" s="111"/>
      <c r="H2326" s="111"/>
      <c r="I2326" s="116"/>
      <c r="J2326" s="118"/>
      <c r="K2326" s="33"/>
      <c r="L2326" s="44">
        <f t="shared" si="652"/>
        <v>0</v>
      </c>
      <c r="M2326" s="33" t="str">
        <f t="shared" si="653"/>
        <v>Container q'ty</v>
      </c>
      <c r="N2326" s="33" t="str">
        <f t="shared" si="654"/>
        <v/>
      </c>
      <c r="O2326" s="39"/>
      <c r="P2326" s="33"/>
      <c r="Q2326" s="168"/>
      <c r="R2326" s="169"/>
      <c r="S2326" s="39"/>
      <c r="T2326" s="119"/>
      <c r="U2326" s="258"/>
      <c r="V2326" s="262"/>
      <c r="W2326" s="258">
        <f t="shared" si="655"/>
        <v>0</v>
      </c>
      <c r="X2326" s="45"/>
      <c r="Y2326" s="43"/>
      <c r="Z2326" s="43"/>
      <c r="AA2326" s="43"/>
      <c r="AB2326" s="43"/>
      <c r="AC2326" s="43"/>
    </row>
    <row r="2327" spans="1:29" ht="12.9" customHeight="1">
      <c r="A2327" s="189"/>
      <c r="B2327" s="111"/>
      <c r="C2327" s="111"/>
      <c r="D2327" s="111"/>
      <c r="E2327" s="111"/>
      <c r="F2327" s="111"/>
      <c r="G2327" s="111"/>
      <c r="H2327" s="111"/>
      <c r="I2327" s="116"/>
      <c r="J2327" s="118"/>
      <c r="K2327" s="33"/>
      <c r="L2327" s="44">
        <f t="shared" si="652"/>
        <v>0</v>
      </c>
      <c r="M2327" s="33" t="str">
        <f t="shared" si="653"/>
        <v>Container q'ty</v>
      </c>
      <c r="N2327" s="33" t="str">
        <f t="shared" si="654"/>
        <v/>
      </c>
      <c r="O2327" s="39"/>
      <c r="P2327" s="33"/>
      <c r="Q2327" s="168"/>
      <c r="R2327" s="169"/>
      <c r="S2327" s="39"/>
      <c r="T2327" s="119"/>
      <c r="U2327" s="258"/>
      <c r="V2327" s="262"/>
      <c r="W2327" s="258">
        <f t="shared" si="655"/>
        <v>0</v>
      </c>
      <c r="X2327" s="45"/>
      <c r="Y2327" s="43"/>
      <c r="Z2327" s="43"/>
      <c r="AA2327" s="43"/>
      <c r="AB2327" s="43"/>
      <c r="AC2327" s="43"/>
    </row>
    <row r="2328" spans="1:29" ht="12.9" customHeight="1">
      <c r="A2328" s="189"/>
      <c r="B2328" s="111"/>
      <c r="C2328" s="111"/>
      <c r="D2328" s="111"/>
      <c r="E2328" s="111"/>
      <c r="F2328" s="111"/>
      <c r="G2328" s="111"/>
      <c r="H2328" s="111"/>
      <c r="I2328" s="116"/>
      <c r="J2328" s="118"/>
      <c r="K2328" s="33"/>
      <c r="L2328" s="44">
        <f t="shared" si="652"/>
        <v>0</v>
      </c>
      <c r="M2328" s="33" t="str">
        <f t="shared" si="653"/>
        <v>Container q'ty</v>
      </c>
      <c r="N2328" s="33" t="str">
        <f t="shared" si="654"/>
        <v/>
      </c>
      <c r="O2328" s="39"/>
      <c r="P2328" s="33"/>
      <c r="Q2328" s="168"/>
      <c r="R2328" s="169"/>
      <c r="S2328" s="39"/>
      <c r="T2328" s="119"/>
      <c r="U2328" s="258"/>
      <c r="V2328" s="262"/>
      <c r="W2328" s="258">
        <f t="shared" si="655"/>
        <v>0</v>
      </c>
      <c r="X2328" s="45"/>
      <c r="Y2328" s="43"/>
      <c r="Z2328" s="43"/>
      <c r="AA2328" s="43"/>
      <c r="AB2328" s="43"/>
      <c r="AC2328" s="43"/>
    </row>
    <row r="2329" spans="1:29" ht="12.9" customHeight="1">
      <c r="A2329" s="189"/>
      <c r="B2329" s="111"/>
      <c r="C2329" s="111"/>
      <c r="D2329" s="111"/>
      <c r="E2329" s="111"/>
      <c r="F2329" s="111"/>
      <c r="G2329" s="111"/>
      <c r="H2329" s="111"/>
      <c r="I2329" s="116"/>
      <c r="J2329" s="118"/>
      <c r="K2329" s="33"/>
      <c r="L2329" s="44">
        <f t="shared" si="652"/>
        <v>0</v>
      </c>
      <c r="M2329" s="33" t="str">
        <f t="shared" si="653"/>
        <v>Container q'ty</v>
      </c>
      <c r="N2329" s="33" t="str">
        <f t="shared" si="654"/>
        <v/>
      </c>
      <c r="O2329" s="39"/>
      <c r="P2329" s="33"/>
      <c r="Q2329" s="168"/>
      <c r="R2329" s="169"/>
      <c r="S2329" s="39"/>
      <c r="T2329" s="119"/>
      <c r="U2329" s="258"/>
      <c r="V2329" s="262"/>
      <c r="W2329" s="258">
        <f t="shared" si="655"/>
        <v>0</v>
      </c>
      <c r="X2329" s="45"/>
      <c r="Y2329" s="43"/>
      <c r="Z2329" s="43"/>
      <c r="AA2329" s="43"/>
      <c r="AB2329" s="43"/>
      <c r="AC2329" s="43"/>
    </row>
    <row r="2330" spans="1:29" ht="12.9" customHeight="1">
      <c r="A2330" s="189"/>
      <c r="B2330" s="111"/>
      <c r="C2330" s="111"/>
      <c r="D2330" s="111"/>
      <c r="E2330" s="111"/>
      <c r="F2330" s="111"/>
      <c r="G2330" s="111"/>
      <c r="H2330" s="111"/>
      <c r="I2330" s="116"/>
      <c r="J2330" s="118"/>
      <c r="K2330" s="33"/>
      <c r="L2330" s="44">
        <f t="shared" si="652"/>
        <v>0</v>
      </c>
      <c r="M2330" s="33" t="str">
        <f t="shared" si="653"/>
        <v>Container q'ty</v>
      </c>
      <c r="N2330" s="33" t="str">
        <f t="shared" si="654"/>
        <v/>
      </c>
      <c r="O2330" s="39"/>
      <c r="P2330" s="33"/>
      <c r="Q2330" s="168"/>
      <c r="R2330" s="169"/>
      <c r="S2330" s="39"/>
      <c r="T2330" s="119"/>
      <c r="U2330" s="258"/>
      <c r="V2330" s="262"/>
      <c r="W2330" s="258">
        <f t="shared" si="655"/>
        <v>0</v>
      </c>
      <c r="X2330" s="45"/>
      <c r="Y2330" s="43"/>
      <c r="Z2330" s="43"/>
      <c r="AA2330" s="43"/>
      <c r="AB2330" s="43"/>
      <c r="AC2330" s="43"/>
    </row>
    <row r="2331" spans="1:29" ht="12.9" customHeight="1">
      <c r="A2331" s="189"/>
      <c r="B2331" s="111"/>
      <c r="C2331" s="111"/>
      <c r="D2331" s="111"/>
      <c r="E2331" s="111"/>
      <c r="F2331" s="111"/>
      <c r="G2331" s="111"/>
      <c r="H2331" s="111"/>
      <c r="I2331" s="116"/>
      <c r="J2331" s="118"/>
      <c r="K2331" s="33"/>
      <c r="L2331" s="44">
        <f t="shared" si="652"/>
        <v>0</v>
      </c>
      <c r="M2331" s="33" t="str">
        <f t="shared" si="653"/>
        <v>Container q'ty</v>
      </c>
      <c r="N2331" s="33" t="str">
        <f t="shared" si="654"/>
        <v/>
      </c>
      <c r="O2331" s="39"/>
      <c r="P2331" s="33"/>
      <c r="Q2331" s="168"/>
      <c r="R2331" s="169"/>
      <c r="S2331" s="39"/>
      <c r="T2331" s="119"/>
      <c r="U2331" s="258"/>
      <c r="V2331" s="262"/>
      <c r="W2331" s="258">
        <f t="shared" si="655"/>
        <v>0</v>
      </c>
      <c r="X2331" s="45"/>
      <c r="Y2331" s="43"/>
      <c r="Z2331" s="43"/>
      <c r="AA2331" s="43"/>
      <c r="AB2331" s="43"/>
      <c r="AC2331" s="43"/>
    </row>
    <row r="2332" spans="1:29" ht="12.9" customHeight="1">
      <c r="A2332" s="189"/>
      <c r="B2332" s="111"/>
      <c r="C2332" s="111"/>
      <c r="D2332" s="111"/>
      <c r="E2332" s="111"/>
      <c r="F2332" s="111"/>
      <c r="G2332" s="111"/>
      <c r="H2332" s="111"/>
      <c r="I2332" s="116"/>
      <c r="J2332" s="118"/>
      <c r="K2332" s="33"/>
      <c r="L2332" s="44">
        <f t="shared" si="652"/>
        <v>0</v>
      </c>
      <c r="M2332" s="33" t="str">
        <f t="shared" si="653"/>
        <v>Container q'ty</v>
      </c>
      <c r="N2332" s="33" t="str">
        <f t="shared" si="654"/>
        <v/>
      </c>
      <c r="O2332" s="39"/>
      <c r="P2332" s="33"/>
      <c r="Q2332" s="168"/>
      <c r="R2332" s="169"/>
      <c r="S2332" s="39"/>
      <c r="T2332" s="119"/>
      <c r="U2332" s="258"/>
      <c r="V2332" s="262"/>
      <c r="W2332" s="258">
        <f t="shared" si="655"/>
        <v>0</v>
      </c>
      <c r="X2332" s="45"/>
      <c r="Y2332" s="43"/>
      <c r="Z2332" s="43"/>
      <c r="AA2332" s="43"/>
      <c r="AB2332" s="43"/>
      <c r="AC2332" s="43"/>
    </row>
    <row r="2333" spans="1:29" ht="12.9" customHeight="1">
      <c r="A2333" s="189"/>
      <c r="B2333" s="111"/>
      <c r="C2333" s="111"/>
      <c r="D2333" s="111"/>
      <c r="E2333" s="111"/>
      <c r="F2333" s="111"/>
      <c r="G2333" s="111"/>
      <c r="H2333" s="111"/>
      <c r="I2333" s="116"/>
      <c r="J2333" s="118"/>
      <c r="K2333" s="33"/>
      <c r="L2333" s="44">
        <f t="shared" si="652"/>
        <v>0</v>
      </c>
      <c r="M2333" s="33" t="str">
        <f t="shared" si="653"/>
        <v>Container q'ty</v>
      </c>
      <c r="N2333" s="33" t="str">
        <f t="shared" si="654"/>
        <v/>
      </c>
      <c r="O2333" s="39"/>
      <c r="P2333" s="33"/>
      <c r="Q2333" s="168"/>
      <c r="R2333" s="169"/>
      <c r="S2333" s="39"/>
      <c r="T2333" s="119"/>
      <c r="U2333" s="258"/>
      <c r="V2333" s="262"/>
      <c r="W2333" s="258">
        <f t="shared" si="655"/>
        <v>0</v>
      </c>
      <c r="X2333" s="45"/>
      <c r="Y2333" s="43"/>
      <c r="Z2333" s="43"/>
      <c r="AA2333" s="43"/>
      <c r="AB2333" s="43"/>
      <c r="AC2333" s="43"/>
    </row>
    <row r="2334" spans="1:29" ht="12.9" customHeight="1">
      <c r="A2334" s="189"/>
      <c r="B2334" s="111"/>
      <c r="C2334" s="111"/>
      <c r="D2334" s="111"/>
      <c r="E2334" s="111"/>
      <c r="F2334" s="111"/>
      <c r="G2334" s="111"/>
      <c r="H2334" s="111"/>
      <c r="I2334" s="116"/>
      <c r="J2334" s="118"/>
      <c r="K2334" s="33"/>
      <c r="L2334" s="44">
        <f t="shared" si="652"/>
        <v>0</v>
      </c>
      <c r="M2334" s="33" t="str">
        <f t="shared" si="653"/>
        <v>Container q'ty</v>
      </c>
      <c r="N2334" s="33" t="str">
        <f t="shared" si="654"/>
        <v/>
      </c>
      <c r="O2334" s="39"/>
      <c r="P2334" s="33"/>
      <c r="Q2334" s="168"/>
      <c r="R2334" s="169"/>
      <c r="S2334" s="39"/>
      <c r="T2334" s="119"/>
      <c r="U2334" s="258"/>
      <c r="V2334" s="262"/>
      <c r="W2334" s="258">
        <f t="shared" si="655"/>
        <v>0</v>
      </c>
      <c r="X2334" s="45"/>
      <c r="Y2334" s="43"/>
      <c r="Z2334" s="43"/>
      <c r="AA2334" s="43"/>
      <c r="AB2334" s="43"/>
      <c r="AC2334" s="43"/>
    </row>
    <row r="2335" spans="1:29" ht="12.9" customHeight="1">
      <c r="A2335" s="189"/>
      <c r="B2335" s="111"/>
      <c r="C2335" s="111"/>
      <c r="D2335" s="111"/>
      <c r="E2335" s="111"/>
      <c r="F2335" s="111"/>
      <c r="G2335" s="111"/>
      <c r="H2335" s="111"/>
      <c r="I2335" s="116"/>
      <c r="J2335" s="118"/>
      <c r="K2335" s="33"/>
      <c r="L2335" s="44">
        <f t="shared" si="652"/>
        <v>0</v>
      </c>
      <c r="M2335" s="33" t="str">
        <f t="shared" si="653"/>
        <v>Container q'ty</v>
      </c>
      <c r="N2335" s="33" t="str">
        <f t="shared" si="654"/>
        <v/>
      </c>
      <c r="O2335" s="39"/>
      <c r="P2335" s="33"/>
      <c r="Q2335" s="168"/>
      <c r="R2335" s="169"/>
      <c r="S2335" s="39"/>
      <c r="T2335" s="119"/>
      <c r="U2335" s="258"/>
      <c r="V2335" s="262"/>
      <c r="W2335" s="258">
        <f t="shared" si="655"/>
        <v>0</v>
      </c>
      <c r="X2335" s="45"/>
      <c r="Y2335" s="43"/>
      <c r="Z2335" s="43"/>
      <c r="AA2335" s="43"/>
      <c r="AB2335" s="43"/>
      <c r="AC2335" s="43"/>
    </row>
    <row r="2336" spans="1:29" ht="12.9" customHeight="1">
      <c r="A2336" s="189"/>
      <c r="B2336" s="111"/>
      <c r="C2336" s="111"/>
      <c r="D2336" s="111"/>
      <c r="E2336" s="111"/>
      <c r="F2336" s="111"/>
      <c r="G2336" s="111"/>
      <c r="H2336" s="111"/>
      <c r="I2336" s="116"/>
      <c r="J2336" s="118"/>
      <c r="K2336" s="33"/>
      <c r="L2336" s="44">
        <f t="shared" si="652"/>
        <v>0</v>
      </c>
      <c r="M2336" s="33" t="str">
        <f t="shared" si="653"/>
        <v>Container q'ty</v>
      </c>
      <c r="N2336" s="33" t="str">
        <f t="shared" si="654"/>
        <v/>
      </c>
      <c r="O2336" s="39"/>
      <c r="P2336" s="33"/>
      <c r="Q2336" s="168"/>
      <c r="R2336" s="169"/>
      <c r="S2336" s="39"/>
      <c r="T2336" s="119"/>
      <c r="U2336" s="258"/>
      <c r="V2336" s="262"/>
      <c r="W2336" s="258">
        <f t="shared" si="655"/>
        <v>0</v>
      </c>
      <c r="X2336" s="45"/>
      <c r="Y2336" s="43"/>
      <c r="Z2336" s="43"/>
      <c r="AA2336" s="43"/>
      <c r="AB2336" s="43"/>
      <c r="AC2336" s="43"/>
    </row>
    <row r="2337" spans="1:29" ht="12.9" customHeight="1">
      <c r="A2337" s="189"/>
      <c r="B2337" s="111"/>
      <c r="C2337" s="111"/>
      <c r="D2337" s="111"/>
      <c r="E2337" s="111"/>
      <c r="F2337" s="111"/>
      <c r="G2337" s="111"/>
      <c r="H2337" s="111"/>
      <c r="I2337" s="116"/>
      <c r="J2337" s="118"/>
      <c r="K2337" s="33"/>
      <c r="L2337" s="44">
        <f t="shared" si="652"/>
        <v>0</v>
      </c>
      <c r="M2337" s="33" t="str">
        <f t="shared" si="653"/>
        <v>Container q'ty</v>
      </c>
      <c r="N2337" s="33" t="str">
        <f t="shared" si="654"/>
        <v/>
      </c>
      <c r="O2337" s="39"/>
      <c r="P2337" s="33"/>
      <c r="Q2337" s="168"/>
      <c r="R2337" s="169"/>
      <c r="S2337" s="39"/>
      <c r="T2337" s="119"/>
      <c r="U2337" s="258"/>
      <c r="V2337" s="262"/>
      <c r="W2337" s="258">
        <f t="shared" si="655"/>
        <v>0</v>
      </c>
      <c r="X2337" s="45"/>
      <c r="Y2337" s="43"/>
      <c r="Z2337" s="43"/>
      <c r="AA2337" s="43"/>
      <c r="AB2337" s="43"/>
      <c r="AC2337" s="43"/>
    </row>
    <row r="2338" spans="1:29" ht="12.9" customHeight="1">
      <c r="A2338" s="189"/>
      <c r="B2338" s="111"/>
      <c r="C2338" s="111"/>
      <c r="D2338" s="111"/>
      <c r="E2338" s="111"/>
      <c r="F2338" s="111"/>
      <c r="G2338" s="111"/>
      <c r="H2338" s="111"/>
      <c r="I2338" s="116"/>
      <c r="J2338" s="118"/>
      <c r="K2338" s="33"/>
      <c r="L2338" s="44">
        <f t="shared" si="652"/>
        <v>0</v>
      </c>
      <c r="M2338" s="33" t="str">
        <f t="shared" si="653"/>
        <v>Container q'ty</v>
      </c>
      <c r="N2338" s="33" t="str">
        <f t="shared" si="654"/>
        <v/>
      </c>
      <c r="O2338" s="39"/>
      <c r="P2338" s="33"/>
      <c r="Q2338" s="168"/>
      <c r="R2338" s="169"/>
      <c r="S2338" s="39"/>
      <c r="T2338" s="119"/>
      <c r="U2338" s="258"/>
      <c r="V2338" s="262"/>
      <c r="W2338" s="258">
        <f t="shared" si="655"/>
        <v>0</v>
      </c>
      <c r="X2338" s="45"/>
      <c r="Y2338" s="43"/>
      <c r="Z2338" s="43"/>
      <c r="AA2338" s="43"/>
      <c r="AB2338" s="43"/>
      <c r="AC2338" s="43"/>
    </row>
    <row r="2339" spans="1:29" ht="12.9" customHeight="1">
      <c r="A2339" s="189"/>
      <c r="B2339" s="111"/>
      <c r="C2339" s="111"/>
      <c r="D2339" s="111"/>
      <c r="E2339" s="111"/>
      <c r="F2339" s="111"/>
      <c r="G2339" s="111"/>
      <c r="H2339" s="111"/>
      <c r="I2339" s="116"/>
      <c r="J2339" s="118"/>
      <c r="K2339" s="33"/>
      <c r="L2339" s="44">
        <f t="shared" si="652"/>
        <v>0</v>
      </c>
      <c r="M2339" s="33" t="str">
        <f t="shared" si="653"/>
        <v>Container q'ty</v>
      </c>
      <c r="N2339" s="33" t="str">
        <f t="shared" si="654"/>
        <v/>
      </c>
      <c r="O2339" s="39"/>
      <c r="P2339" s="33"/>
      <c r="Q2339" s="168"/>
      <c r="R2339" s="169"/>
      <c r="S2339" s="39"/>
      <c r="T2339" s="119"/>
      <c r="U2339" s="258"/>
      <c r="V2339" s="262"/>
      <c r="W2339" s="258">
        <f t="shared" si="655"/>
        <v>0</v>
      </c>
      <c r="X2339" s="45"/>
      <c r="Y2339" s="43"/>
      <c r="Z2339" s="43"/>
      <c r="AA2339" s="43"/>
      <c r="AB2339" s="43"/>
      <c r="AC2339" s="43"/>
    </row>
    <row r="2340" spans="1:29" ht="12.9" customHeight="1">
      <c r="A2340" s="189"/>
      <c r="B2340" s="111"/>
      <c r="C2340" s="111"/>
      <c r="D2340" s="111"/>
      <c r="E2340" s="111"/>
      <c r="F2340" s="111"/>
      <c r="G2340" s="111"/>
      <c r="H2340" s="111"/>
      <c r="I2340" s="116"/>
      <c r="J2340" s="118"/>
      <c r="K2340" s="33"/>
      <c r="L2340" s="44">
        <f>SUM(E2340:F2340)</f>
        <v>0</v>
      </c>
      <c r="M2340" s="33" t="str">
        <f>A2340&amp;$O$1</f>
        <v>Container q'ty</v>
      </c>
      <c r="N2340" s="33" t="str">
        <f>A2340&amp;P2340</f>
        <v/>
      </c>
      <c r="O2340" s="39"/>
      <c r="P2340" s="33"/>
      <c r="Q2340" s="168"/>
      <c r="R2340" s="169"/>
      <c r="S2340" s="39"/>
      <c r="T2340" s="119"/>
      <c r="U2340" s="258"/>
      <c r="V2340" s="262"/>
      <c r="W2340" s="258">
        <f>IFERROR(U2340/V2340,0)</f>
        <v>0</v>
      </c>
      <c r="X2340" s="45"/>
      <c r="Y2340" s="43"/>
      <c r="Z2340" s="43"/>
      <c r="AA2340" s="43"/>
      <c r="AB2340" s="43"/>
      <c r="AC2340" s="43"/>
    </row>
    <row r="2341" spans="1:29" ht="12.9" customHeight="1">
      <c r="A2341" s="189"/>
      <c r="B2341" s="111"/>
      <c r="C2341" s="111"/>
      <c r="D2341" s="111"/>
      <c r="E2341" s="111"/>
      <c r="F2341" s="111"/>
      <c r="G2341" s="111"/>
      <c r="H2341" s="111"/>
      <c r="I2341" s="116"/>
      <c r="J2341" s="118"/>
      <c r="K2341" s="33"/>
      <c r="L2341" s="44">
        <f t="shared" ref="L2341:L2524" si="788">SUM(E2341:F2341)</f>
        <v>0</v>
      </c>
      <c r="M2341" s="33" t="str">
        <f t="shared" ref="M2341:M2524" si="789">A2341&amp;$O$1</f>
        <v>Container q'ty</v>
      </c>
      <c r="N2341" s="33" t="str">
        <f t="shared" ref="N2341:N2524" si="790">A2341&amp;P2341</f>
        <v/>
      </c>
      <c r="O2341" s="39"/>
      <c r="P2341" s="33"/>
      <c r="Q2341" s="168"/>
      <c r="R2341" s="169"/>
      <c r="S2341" s="39"/>
      <c r="T2341" s="119"/>
      <c r="U2341" s="258"/>
      <c r="V2341" s="262"/>
      <c r="W2341" s="258">
        <f t="shared" ref="W2341:W2524" si="791">IFERROR(U2341/V2341,0)</f>
        <v>0</v>
      </c>
      <c r="X2341" s="45"/>
      <c r="Y2341" s="43"/>
      <c r="Z2341" s="43"/>
      <c r="AA2341" s="43"/>
      <c r="AB2341" s="43"/>
      <c r="AC2341" s="43"/>
    </row>
    <row r="2342" spans="1:29" ht="12.9" customHeight="1">
      <c r="A2342" s="189"/>
      <c r="B2342" s="111"/>
      <c r="C2342" s="111"/>
      <c r="D2342" s="111"/>
      <c r="E2342" s="111"/>
      <c r="F2342" s="111"/>
      <c r="G2342" s="111"/>
      <c r="H2342" s="111"/>
      <c r="I2342" s="116"/>
      <c r="J2342" s="118"/>
      <c r="K2342" s="33"/>
      <c r="L2342" s="44">
        <f t="shared" si="788"/>
        <v>0</v>
      </c>
      <c r="M2342" s="33" t="str">
        <f t="shared" si="789"/>
        <v>Container q'ty</v>
      </c>
      <c r="N2342" s="33" t="str">
        <f t="shared" si="790"/>
        <v/>
      </c>
      <c r="O2342" s="39"/>
      <c r="P2342" s="33"/>
      <c r="Q2342" s="168"/>
      <c r="R2342" s="169"/>
      <c r="S2342" s="39"/>
      <c r="T2342" s="119"/>
      <c r="U2342" s="258"/>
      <c r="V2342" s="262"/>
      <c r="W2342" s="258">
        <f t="shared" si="791"/>
        <v>0</v>
      </c>
      <c r="X2342" s="45"/>
      <c r="Y2342" s="43"/>
      <c r="Z2342" s="43"/>
      <c r="AA2342" s="43"/>
      <c r="AB2342" s="43"/>
      <c r="AC2342" s="43"/>
    </row>
    <row r="2343" spans="1:29" ht="12.9" customHeight="1">
      <c r="A2343" s="189"/>
      <c r="B2343" s="111"/>
      <c r="C2343" s="111"/>
      <c r="D2343" s="111"/>
      <c r="E2343" s="111"/>
      <c r="F2343" s="111"/>
      <c r="G2343" s="111"/>
      <c r="H2343" s="111"/>
      <c r="I2343" s="116"/>
      <c r="J2343" s="118"/>
      <c r="K2343" s="33"/>
      <c r="L2343" s="44">
        <f t="shared" si="788"/>
        <v>0</v>
      </c>
      <c r="M2343" s="33" t="str">
        <f t="shared" si="789"/>
        <v>Container q'ty</v>
      </c>
      <c r="N2343" s="33" t="str">
        <f t="shared" si="790"/>
        <v/>
      </c>
      <c r="O2343" s="39"/>
      <c r="P2343" s="33"/>
      <c r="Q2343" s="168"/>
      <c r="R2343" s="169"/>
      <c r="S2343" s="39"/>
      <c r="T2343" s="119"/>
      <c r="U2343" s="258"/>
      <c r="V2343" s="262"/>
      <c r="W2343" s="258">
        <f t="shared" si="791"/>
        <v>0</v>
      </c>
      <c r="X2343" s="45"/>
      <c r="Y2343" s="43"/>
      <c r="Z2343" s="43"/>
      <c r="AA2343" s="43"/>
      <c r="AB2343" s="43"/>
      <c r="AC2343" s="43"/>
    </row>
    <row r="2344" spans="1:29" ht="12.9" customHeight="1">
      <c r="A2344" s="189"/>
      <c r="B2344" s="111"/>
      <c r="C2344" s="111"/>
      <c r="D2344" s="111"/>
      <c r="E2344" s="111"/>
      <c r="F2344" s="111"/>
      <c r="G2344" s="111"/>
      <c r="H2344" s="111"/>
      <c r="I2344" s="116"/>
      <c r="J2344" s="118"/>
      <c r="K2344" s="33"/>
      <c r="L2344" s="44">
        <f t="shared" si="788"/>
        <v>0</v>
      </c>
      <c r="M2344" s="33" t="str">
        <f t="shared" si="789"/>
        <v>Container q'ty</v>
      </c>
      <c r="N2344" s="33" t="str">
        <f t="shared" si="790"/>
        <v/>
      </c>
      <c r="O2344" s="39"/>
      <c r="P2344" s="33"/>
      <c r="Q2344" s="168"/>
      <c r="R2344" s="169"/>
      <c r="S2344" s="39"/>
      <c r="T2344" s="119"/>
      <c r="U2344" s="258"/>
      <c r="V2344" s="262"/>
      <c r="W2344" s="258">
        <f t="shared" si="791"/>
        <v>0</v>
      </c>
      <c r="X2344" s="45"/>
      <c r="Y2344" s="43"/>
      <c r="Z2344" s="43"/>
      <c r="AA2344" s="43"/>
      <c r="AB2344" s="43"/>
      <c r="AC2344" s="43"/>
    </row>
    <row r="2345" spans="1:29" ht="12.9" customHeight="1">
      <c r="A2345" s="189"/>
      <c r="B2345" s="111"/>
      <c r="C2345" s="111"/>
      <c r="D2345" s="111"/>
      <c r="E2345" s="111"/>
      <c r="F2345" s="111"/>
      <c r="G2345" s="111"/>
      <c r="H2345" s="111"/>
      <c r="I2345" s="116"/>
      <c r="J2345" s="118"/>
      <c r="K2345" s="33"/>
      <c r="L2345" s="44">
        <f t="shared" si="788"/>
        <v>0</v>
      </c>
      <c r="M2345" s="33" t="str">
        <f t="shared" si="789"/>
        <v>Container q'ty</v>
      </c>
      <c r="N2345" s="33" t="str">
        <f t="shared" si="790"/>
        <v/>
      </c>
      <c r="O2345" s="39"/>
      <c r="P2345" s="33"/>
      <c r="Q2345" s="168"/>
      <c r="R2345" s="169"/>
      <c r="S2345" s="39"/>
      <c r="T2345" s="119"/>
      <c r="U2345" s="258"/>
      <c r="V2345" s="262"/>
      <c r="W2345" s="258">
        <f t="shared" si="791"/>
        <v>0</v>
      </c>
      <c r="X2345" s="45"/>
      <c r="Y2345" s="43"/>
      <c r="Z2345" s="43"/>
      <c r="AA2345" s="43"/>
      <c r="AB2345" s="43"/>
      <c r="AC2345" s="43"/>
    </row>
    <row r="2346" spans="1:29" ht="12.9" customHeight="1">
      <c r="A2346" s="189"/>
      <c r="B2346" s="111"/>
      <c r="C2346" s="111"/>
      <c r="D2346" s="111"/>
      <c r="E2346" s="111"/>
      <c r="F2346" s="111"/>
      <c r="G2346" s="111"/>
      <c r="H2346" s="111"/>
      <c r="I2346" s="116"/>
      <c r="J2346" s="118"/>
      <c r="K2346" s="33"/>
      <c r="L2346" s="44">
        <f t="shared" si="788"/>
        <v>0</v>
      </c>
      <c r="M2346" s="33" t="str">
        <f t="shared" si="789"/>
        <v>Container q'ty</v>
      </c>
      <c r="N2346" s="33" t="str">
        <f t="shared" si="790"/>
        <v/>
      </c>
      <c r="O2346" s="39"/>
      <c r="P2346" s="33"/>
      <c r="Q2346" s="168"/>
      <c r="R2346" s="169"/>
      <c r="S2346" s="39"/>
      <c r="T2346" s="119"/>
      <c r="U2346" s="258"/>
      <c r="V2346" s="262"/>
      <c r="W2346" s="258">
        <f t="shared" si="791"/>
        <v>0</v>
      </c>
      <c r="X2346" s="45"/>
      <c r="Y2346" s="43"/>
      <c r="Z2346" s="43"/>
      <c r="AA2346" s="43"/>
      <c r="AB2346" s="43"/>
      <c r="AC2346" s="43"/>
    </row>
    <row r="2347" spans="1:29" ht="12.9" customHeight="1">
      <c r="A2347" s="189"/>
      <c r="B2347" s="111"/>
      <c r="C2347" s="111"/>
      <c r="D2347" s="111"/>
      <c r="E2347" s="111"/>
      <c r="F2347" s="111"/>
      <c r="G2347" s="111"/>
      <c r="H2347" s="111"/>
      <c r="I2347" s="116"/>
      <c r="J2347" s="118"/>
      <c r="K2347" s="33"/>
      <c r="L2347" s="44">
        <f t="shared" si="788"/>
        <v>0</v>
      </c>
      <c r="M2347" s="33" t="str">
        <f t="shared" si="789"/>
        <v>Container q'ty</v>
      </c>
      <c r="N2347" s="33" t="str">
        <f t="shared" si="790"/>
        <v/>
      </c>
      <c r="O2347" s="39"/>
      <c r="P2347" s="33"/>
      <c r="Q2347" s="168"/>
      <c r="R2347" s="169"/>
      <c r="S2347" s="39"/>
      <c r="T2347" s="119"/>
      <c r="U2347" s="258"/>
      <c r="V2347" s="262"/>
      <c r="W2347" s="258">
        <f t="shared" si="791"/>
        <v>0</v>
      </c>
      <c r="X2347" s="45"/>
      <c r="Y2347" s="43"/>
      <c r="Z2347" s="43"/>
      <c r="AA2347" s="43"/>
      <c r="AB2347" s="43"/>
      <c r="AC2347" s="43"/>
    </row>
    <row r="2348" spans="1:29" ht="12.9" customHeight="1">
      <c r="A2348" s="189"/>
      <c r="B2348" s="111"/>
      <c r="C2348" s="111"/>
      <c r="D2348" s="111"/>
      <c r="E2348" s="111"/>
      <c r="F2348" s="111"/>
      <c r="G2348" s="111"/>
      <c r="H2348" s="111"/>
      <c r="I2348" s="116"/>
      <c r="J2348" s="118"/>
      <c r="K2348" s="33"/>
      <c r="L2348" s="44">
        <f t="shared" si="788"/>
        <v>0</v>
      </c>
      <c r="M2348" s="33" t="str">
        <f t="shared" si="789"/>
        <v>Container q'ty</v>
      </c>
      <c r="N2348" s="33" t="str">
        <f t="shared" si="790"/>
        <v/>
      </c>
      <c r="O2348" s="39"/>
      <c r="P2348" s="33"/>
      <c r="Q2348" s="168"/>
      <c r="R2348" s="169"/>
      <c r="S2348" s="39"/>
      <c r="T2348" s="119"/>
      <c r="U2348" s="258"/>
      <c r="V2348" s="262"/>
      <c r="W2348" s="258">
        <f t="shared" si="791"/>
        <v>0</v>
      </c>
      <c r="X2348" s="45"/>
      <c r="Y2348" s="43"/>
      <c r="Z2348" s="43"/>
      <c r="AA2348" s="43"/>
      <c r="AB2348" s="43"/>
      <c r="AC2348" s="43"/>
    </row>
    <row r="2349" spans="1:29" ht="12.9" customHeight="1">
      <c r="A2349" s="189"/>
      <c r="B2349" s="111"/>
      <c r="C2349" s="111"/>
      <c r="D2349" s="111"/>
      <c r="E2349" s="111"/>
      <c r="F2349" s="111"/>
      <c r="G2349" s="111"/>
      <c r="H2349" s="111"/>
      <c r="I2349" s="116"/>
      <c r="J2349" s="118"/>
      <c r="K2349" s="33"/>
      <c r="L2349" s="44">
        <f t="shared" si="788"/>
        <v>0</v>
      </c>
      <c r="M2349" s="33" t="str">
        <f t="shared" si="789"/>
        <v>Container q'ty</v>
      </c>
      <c r="N2349" s="33" t="str">
        <f t="shared" si="790"/>
        <v/>
      </c>
      <c r="O2349" s="39"/>
      <c r="P2349" s="33"/>
      <c r="Q2349" s="168"/>
      <c r="R2349" s="169"/>
      <c r="S2349" s="39"/>
      <c r="T2349" s="119"/>
      <c r="U2349" s="258"/>
      <c r="V2349" s="262"/>
      <c r="W2349" s="258">
        <f t="shared" si="791"/>
        <v>0</v>
      </c>
      <c r="X2349" s="45"/>
      <c r="Y2349" s="43"/>
      <c r="Z2349" s="43"/>
      <c r="AA2349" s="43"/>
      <c r="AB2349" s="43"/>
      <c r="AC2349" s="43"/>
    </row>
    <row r="2350" spans="1:29" ht="12.9" customHeight="1">
      <c r="A2350" s="189"/>
      <c r="B2350" s="111"/>
      <c r="C2350" s="111"/>
      <c r="D2350" s="111"/>
      <c r="E2350" s="111"/>
      <c r="F2350" s="111"/>
      <c r="G2350" s="111"/>
      <c r="H2350" s="111"/>
      <c r="I2350" s="116"/>
      <c r="J2350" s="118"/>
      <c r="K2350" s="33"/>
      <c r="L2350" s="44">
        <f t="shared" si="788"/>
        <v>0</v>
      </c>
      <c r="M2350" s="33" t="str">
        <f t="shared" si="789"/>
        <v>Container q'ty</v>
      </c>
      <c r="N2350" s="33" t="str">
        <f t="shared" si="790"/>
        <v/>
      </c>
      <c r="O2350" s="39"/>
      <c r="P2350" s="33"/>
      <c r="Q2350" s="168"/>
      <c r="R2350" s="169"/>
      <c r="S2350" s="39"/>
      <c r="T2350" s="119"/>
      <c r="U2350" s="258"/>
      <c r="V2350" s="262"/>
      <c r="W2350" s="258">
        <f t="shared" si="791"/>
        <v>0</v>
      </c>
      <c r="X2350" s="45"/>
      <c r="Y2350" s="43"/>
      <c r="Z2350" s="43"/>
      <c r="AA2350" s="43"/>
      <c r="AB2350" s="43"/>
      <c r="AC2350" s="43"/>
    </row>
    <row r="2351" spans="1:29" ht="12.9" customHeight="1">
      <c r="A2351" s="189"/>
      <c r="B2351" s="111"/>
      <c r="C2351" s="111"/>
      <c r="D2351" s="111"/>
      <c r="E2351" s="111"/>
      <c r="F2351" s="111"/>
      <c r="G2351" s="111"/>
      <c r="H2351" s="111"/>
      <c r="I2351" s="116"/>
      <c r="J2351" s="118"/>
      <c r="K2351" s="33"/>
      <c r="L2351" s="44">
        <f t="shared" si="788"/>
        <v>0</v>
      </c>
      <c r="M2351" s="33" t="str">
        <f t="shared" si="789"/>
        <v>Container q'ty</v>
      </c>
      <c r="N2351" s="33" t="str">
        <f t="shared" si="790"/>
        <v/>
      </c>
      <c r="O2351" s="39"/>
      <c r="P2351" s="33"/>
      <c r="Q2351" s="168"/>
      <c r="R2351" s="169"/>
      <c r="S2351" s="39"/>
      <c r="T2351" s="119"/>
      <c r="U2351" s="258"/>
      <c r="V2351" s="262"/>
      <c r="W2351" s="258">
        <f t="shared" si="791"/>
        <v>0</v>
      </c>
      <c r="X2351" s="45"/>
      <c r="Y2351" s="43"/>
      <c r="Z2351" s="43"/>
      <c r="AA2351" s="43"/>
      <c r="AB2351" s="43"/>
      <c r="AC2351" s="43"/>
    </row>
    <row r="2352" spans="1:29" ht="12.9" customHeight="1">
      <c r="A2352" s="189"/>
      <c r="B2352" s="111"/>
      <c r="C2352" s="111"/>
      <c r="D2352" s="111"/>
      <c r="E2352" s="111"/>
      <c r="F2352" s="111"/>
      <c r="G2352" s="111"/>
      <c r="H2352" s="111"/>
      <c r="I2352" s="116"/>
      <c r="J2352" s="118"/>
      <c r="K2352" s="33"/>
      <c r="L2352" s="44">
        <f t="shared" si="788"/>
        <v>0</v>
      </c>
      <c r="M2352" s="33" t="str">
        <f t="shared" si="789"/>
        <v>Container q'ty</v>
      </c>
      <c r="N2352" s="33" t="str">
        <f t="shared" si="790"/>
        <v/>
      </c>
      <c r="O2352" s="39"/>
      <c r="P2352" s="33"/>
      <c r="Q2352" s="168"/>
      <c r="R2352" s="169"/>
      <c r="S2352" s="39"/>
      <c r="T2352" s="119"/>
      <c r="U2352" s="258"/>
      <c r="V2352" s="262"/>
      <c r="W2352" s="258">
        <f t="shared" si="791"/>
        <v>0</v>
      </c>
      <c r="X2352" s="45"/>
      <c r="Y2352" s="43"/>
      <c r="Z2352" s="43"/>
      <c r="AA2352" s="43"/>
      <c r="AB2352" s="43"/>
      <c r="AC2352" s="43"/>
    </row>
    <row r="2353" spans="1:29" ht="12.9" customHeight="1">
      <c r="A2353" s="189"/>
      <c r="B2353" s="111"/>
      <c r="C2353" s="111"/>
      <c r="D2353" s="111"/>
      <c r="E2353" s="111"/>
      <c r="F2353" s="111"/>
      <c r="G2353" s="111"/>
      <c r="H2353" s="111"/>
      <c r="I2353" s="116"/>
      <c r="J2353" s="118"/>
      <c r="K2353" s="33"/>
      <c r="L2353" s="44">
        <f t="shared" si="788"/>
        <v>0</v>
      </c>
      <c r="M2353" s="33" t="str">
        <f t="shared" si="789"/>
        <v>Container q'ty</v>
      </c>
      <c r="N2353" s="33" t="str">
        <f t="shared" si="790"/>
        <v/>
      </c>
      <c r="O2353" s="39"/>
      <c r="P2353" s="33"/>
      <c r="Q2353" s="168"/>
      <c r="R2353" s="169"/>
      <c r="S2353" s="39"/>
      <c r="T2353" s="119"/>
      <c r="U2353" s="258"/>
      <c r="V2353" s="262"/>
      <c r="W2353" s="258">
        <f t="shared" si="791"/>
        <v>0</v>
      </c>
      <c r="X2353" s="45"/>
      <c r="Y2353" s="43"/>
      <c r="Z2353" s="43"/>
      <c r="AA2353" s="43"/>
      <c r="AB2353" s="43"/>
      <c r="AC2353" s="43"/>
    </row>
    <row r="2354" spans="1:29" ht="12.9" customHeight="1">
      <c r="A2354" s="189"/>
      <c r="B2354" s="111"/>
      <c r="C2354" s="111"/>
      <c r="D2354" s="111"/>
      <c r="E2354" s="111"/>
      <c r="F2354" s="111"/>
      <c r="G2354" s="111"/>
      <c r="H2354" s="111"/>
      <c r="I2354" s="116"/>
      <c r="J2354" s="118"/>
      <c r="K2354" s="33"/>
      <c r="L2354" s="44">
        <f t="shared" si="788"/>
        <v>0</v>
      </c>
      <c r="M2354" s="33" t="str">
        <f t="shared" si="789"/>
        <v>Container q'ty</v>
      </c>
      <c r="N2354" s="33" t="str">
        <f t="shared" si="790"/>
        <v/>
      </c>
      <c r="O2354" s="39"/>
      <c r="P2354" s="33"/>
      <c r="Q2354" s="168"/>
      <c r="R2354" s="169"/>
      <c r="S2354" s="39"/>
      <c r="T2354" s="119"/>
      <c r="U2354" s="258"/>
      <c r="V2354" s="262"/>
      <c r="W2354" s="258">
        <f t="shared" si="791"/>
        <v>0</v>
      </c>
      <c r="X2354" s="45"/>
      <c r="Y2354" s="43"/>
      <c r="Z2354" s="43"/>
      <c r="AA2354" s="43"/>
      <c r="AB2354" s="43"/>
      <c r="AC2354" s="43"/>
    </row>
    <row r="2355" spans="1:29" ht="12.9" customHeight="1">
      <c r="A2355" s="189"/>
      <c r="B2355" s="111"/>
      <c r="C2355" s="111"/>
      <c r="D2355" s="111"/>
      <c r="E2355" s="111"/>
      <c r="F2355" s="111"/>
      <c r="G2355" s="111"/>
      <c r="H2355" s="111"/>
      <c r="I2355" s="116"/>
      <c r="J2355" s="118"/>
      <c r="K2355" s="33"/>
      <c r="L2355" s="44">
        <f t="shared" si="788"/>
        <v>0</v>
      </c>
      <c r="M2355" s="33" t="str">
        <f t="shared" si="789"/>
        <v>Container q'ty</v>
      </c>
      <c r="N2355" s="33" t="str">
        <f t="shared" si="790"/>
        <v/>
      </c>
      <c r="O2355" s="39"/>
      <c r="P2355" s="33"/>
      <c r="Q2355" s="168"/>
      <c r="R2355" s="169"/>
      <c r="S2355" s="39"/>
      <c r="T2355" s="119"/>
      <c r="U2355" s="258"/>
      <c r="V2355" s="262"/>
      <c r="W2355" s="258">
        <f t="shared" si="791"/>
        <v>0</v>
      </c>
      <c r="X2355" s="45"/>
      <c r="Y2355" s="43"/>
      <c r="Z2355" s="43"/>
      <c r="AA2355" s="43"/>
      <c r="AB2355" s="43"/>
      <c r="AC2355" s="43"/>
    </row>
    <row r="2356" spans="1:29" ht="12.9" customHeight="1">
      <c r="A2356" s="189"/>
      <c r="B2356" s="111"/>
      <c r="C2356" s="111"/>
      <c r="D2356" s="111"/>
      <c r="E2356" s="111"/>
      <c r="F2356" s="111"/>
      <c r="G2356" s="111"/>
      <c r="H2356" s="111"/>
      <c r="I2356" s="116"/>
      <c r="J2356" s="118"/>
      <c r="K2356" s="33"/>
      <c r="L2356" s="44">
        <f t="shared" si="788"/>
        <v>0</v>
      </c>
      <c r="M2356" s="33" t="str">
        <f t="shared" si="789"/>
        <v>Container q'ty</v>
      </c>
      <c r="N2356" s="33" t="str">
        <f t="shared" si="790"/>
        <v/>
      </c>
      <c r="O2356" s="39"/>
      <c r="P2356" s="33"/>
      <c r="Q2356" s="168"/>
      <c r="R2356" s="169"/>
      <c r="S2356" s="39"/>
      <c r="T2356" s="119"/>
      <c r="U2356" s="258"/>
      <c r="V2356" s="262"/>
      <c r="W2356" s="258">
        <f t="shared" si="791"/>
        <v>0</v>
      </c>
      <c r="X2356" s="45"/>
      <c r="Y2356" s="43"/>
      <c r="Z2356" s="43"/>
      <c r="AA2356" s="43"/>
      <c r="AB2356" s="43"/>
      <c r="AC2356" s="43"/>
    </row>
    <row r="2357" spans="1:29" ht="12.9" customHeight="1">
      <c r="A2357" s="189"/>
      <c r="B2357" s="111"/>
      <c r="C2357" s="111"/>
      <c r="D2357" s="111"/>
      <c r="E2357" s="111"/>
      <c r="F2357" s="111"/>
      <c r="G2357" s="111"/>
      <c r="H2357" s="111"/>
      <c r="I2357" s="116"/>
      <c r="J2357" s="118"/>
      <c r="K2357" s="33"/>
      <c r="L2357" s="44">
        <f t="shared" si="788"/>
        <v>0</v>
      </c>
      <c r="M2357" s="33" t="str">
        <f t="shared" si="789"/>
        <v>Container q'ty</v>
      </c>
      <c r="N2357" s="33" t="str">
        <f t="shared" si="790"/>
        <v/>
      </c>
      <c r="O2357" s="39"/>
      <c r="P2357" s="33"/>
      <c r="Q2357" s="168"/>
      <c r="R2357" s="169"/>
      <c r="S2357" s="39"/>
      <c r="T2357" s="119"/>
      <c r="U2357" s="258"/>
      <c r="V2357" s="262"/>
      <c r="W2357" s="258">
        <f t="shared" si="791"/>
        <v>0</v>
      </c>
      <c r="X2357" s="45"/>
      <c r="Y2357" s="43"/>
      <c r="Z2357" s="43"/>
      <c r="AA2357" s="43"/>
      <c r="AB2357" s="43"/>
      <c r="AC2357" s="43"/>
    </row>
    <row r="2358" spans="1:29" ht="12.9" customHeight="1">
      <c r="A2358" s="189"/>
      <c r="B2358" s="111"/>
      <c r="C2358" s="111"/>
      <c r="D2358" s="111"/>
      <c r="E2358" s="111"/>
      <c r="F2358" s="111"/>
      <c r="G2358" s="111"/>
      <c r="H2358" s="111"/>
      <c r="I2358" s="116"/>
      <c r="J2358" s="118"/>
      <c r="K2358" s="33"/>
      <c r="L2358" s="44">
        <f t="shared" si="788"/>
        <v>0</v>
      </c>
      <c r="M2358" s="33" t="str">
        <f t="shared" si="789"/>
        <v>Container q'ty</v>
      </c>
      <c r="N2358" s="33" t="str">
        <f t="shared" si="790"/>
        <v/>
      </c>
      <c r="O2358" s="39"/>
      <c r="P2358" s="33"/>
      <c r="Q2358" s="168"/>
      <c r="R2358" s="169"/>
      <c r="S2358" s="39"/>
      <c r="T2358" s="119"/>
      <c r="U2358" s="258"/>
      <c r="V2358" s="262"/>
      <c r="W2358" s="258">
        <f t="shared" si="791"/>
        <v>0</v>
      </c>
      <c r="X2358" s="45"/>
      <c r="Y2358" s="43"/>
      <c r="Z2358" s="43"/>
      <c r="AA2358" s="43"/>
      <c r="AB2358" s="43"/>
      <c r="AC2358" s="43"/>
    </row>
    <row r="2359" spans="1:29" ht="12.9" customHeight="1">
      <c r="A2359" s="189"/>
      <c r="B2359" s="111"/>
      <c r="C2359" s="111"/>
      <c r="D2359" s="111"/>
      <c r="E2359" s="111"/>
      <c r="F2359" s="111"/>
      <c r="G2359" s="111"/>
      <c r="H2359" s="111"/>
      <c r="I2359" s="116"/>
      <c r="J2359" s="118"/>
      <c r="K2359" s="33"/>
      <c r="L2359" s="44">
        <f t="shared" si="788"/>
        <v>0</v>
      </c>
      <c r="M2359" s="33" t="str">
        <f t="shared" si="789"/>
        <v>Container q'ty</v>
      </c>
      <c r="N2359" s="33" t="str">
        <f t="shared" si="790"/>
        <v/>
      </c>
      <c r="O2359" s="39"/>
      <c r="P2359" s="33"/>
      <c r="Q2359" s="168"/>
      <c r="R2359" s="169"/>
      <c r="S2359" s="39"/>
      <c r="T2359" s="119"/>
      <c r="U2359" s="258"/>
      <c r="V2359" s="262"/>
      <c r="W2359" s="258">
        <f t="shared" si="791"/>
        <v>0</v>
      </c>
      <c r="X2359" s="45"/>
      <c r="Y2359" s="43"/>
      <c r="Z2359" s="43"/>
      <c r="AA2359" s="43"/>
      <c r="AB2359" s="43"/>
      <c r="AC2359" s="43"/>
    </row>
    <row r="2360" spans="1:29" ht="12.9" customHeight="1">
      <c r="A2360" s="189"/>
      <c r="B2360" s="111"/>
      <c r="C2360" s="111"/>
      <c r="D2360" s="111"/>
      <c r="E2360" s="111"/>
      <c r="F2360" s="111"/>
      <c r="G2360" s="111"/>
      <c r="H2360" s="111"/>
      <c r="I2360" s="116"/>
      <c r="J2360" s="118"/>
      <c r="K2360" s="33"/>
      <c r="L2360" s="44">
        <f t="shared" si="788"/>
        <v>0</v>
      </c>
      <c r="M2360" s="33" t="str">
        <f t="shared" si="789"/>
        <v>Container q'ty</v>
      </c>
      <c r="N2360" s="33" t="str">
        <f t="shared" si="790"/>
        <v/>
      </c>
      <c r="O2360" s="39"/>
      <c r="P2360" s="33"/>
      <c r="Q2360" s="168"/>
      <c r="R2360" s="169"/>
      <c r="S2360" s="39"/>
      <c r="T2360" s="119"/>
      <c r="U2360" s="258"/>
      <c r="V2360" s="262"/>
      <c r="W2360" s="258">
        <f t="shared" si="791"/>
        <v>0</v>
      </c>
      <c r="X2360" s="45"/>
      <c r="Y2360" s="43"/>
      <c r="Z2360" s="43"/>
      <c r="AA2360" s="43"/>
      <c r="AB2360" s="43"/>
      <c r="AC2360" s="43"/>
    </row>
    <row r="2361" spans="1:29" ht="12.9" customHeight="1">
      <c r="A2361" s="189"/>
      <c r="B2361" s="111"/>
      <c r="C2361" s="111"/>
      <c r="D2361" s="111"/>
      <c r="E2361" s="111"/>
      <c r="F2361" s="111"/>
      <c r="G2361" s="111"/>
      <c r="H2361" s="111"/>
      <c r="I2361" s="116"/>
      <c r="J2361" s="118"/>
      <c r="K2361" s="33"/>
      <c r="L2361" s="44">
        <f t="shared" si="788"/>
        <v>0</v>
      </c>
      <c r="M2361" s="33" t="str">
        <f t="shared" si="789"/>
        <v>Container q'ty</v>
      </c>
      <c r="N2361" s="33" t="str">
        <f t="shared" si="790"/>
        <v/>
      </c>
      <c r="O2361" s="39"/>
      <c r="P2361" s="33"/>
      <c r="Q2361" s="168"/>
      <c r="R2361" s="169"/>
      <c r="S2361" s="39"/>
      <c r="T2361" s="119"/>
      <c r="U2361" s="258"/>
      <c r="V2361" s="262"/>
      <c r="W2361" s="258">
        <f t="shared" si="791"/>
        <v>0</v>
      </c>
      <c r="X2361" s="45"/>
      <c r="Y2361" s="43"/>
      <c r="Z2361" s="43"/>
      <c r="AA2361" s="43"/>
      <c r="AB2361" s="43"/>
      <c r="AC2361" s="43"/>
    </row>
    <row r="2362" spans="1:29" ht="12.9" customHeight="1">
      <c r="A2362" s="189"/>
      <c r="B2362" s="111"/>
      <c r="C2362" s="111"/>
      <c r="D2362" s="111"/>
      <c r="E2362" s="111"/>
      <c r="F2362" s="111"/>
      <c r="G2362" s="111"/>
      <c r="H2362" s="111"/>
      <c r="I2362" s="116"/>
      <c r="J2362" s="118"/>
      <c r="K2362" s="33"/>
      <c r="L2362" s="44">
        <f t="shared" si="788"/>
        <v>0</v>
      </c>
      <c r="M2362" s="33" t="str">
        <f t="shared" si="789"/>
        <v>Container q'ty</v>
      </c>
      <c r="N2362" s="33" t="str">
        <f t="shared" si="790"/>
        <v/>
      </c>
      <c r="O2362" s="39"/>
      <c r="P2362" s="33"/>
      <c r="Q2362" s="168"/>
      <c r="R2362" s="169"/>
      <c r="S2362" s="39"/>
      <c r="T2362" s="119"/>
      <c r="U2362" s="258"/>
      <c r="V2362" s="262"/>
      <c r="W2362" s="258">
        <f t="shared" si="791"/>
        <v>0</v>
      </c>
      <c r="X2362" s="45"/>
      <c r="Y2362" s="43"/>
      <c r="Z2362" s="43"/>
      <c r="AA2362" s="43"/>
      <c r="AB2362" s="43"/>
      <c r="AC2362" s="43"/>
    </row>
    <row r="2363" spans="1:29" ht="12.9" customHeight="1">
      <c r="A2363" s="189"/>
      <c r="B2363" s="111"/>
      <c r="C2363" s="111"/>
      <c r="D2363" s="111"/>
      <c r="E2363" s="111"/>
      <c r="F2363" s="111"/>
      <c r="G2363" s="111"/>
      <c r="H2363" s="111"/>
      <c r="I2363" s="116"/>
      <c r="J2363" s="118"/>
      <c r="K2363" s="33"/>
      <c r="L2363" s="44">
        <f t="shared" si="788"/>
        <v>0</v>
      </c>
      <c r="M2363" s="33" t="str">
        <f t="shared" si="789"/>
        <v>Container q'ty</v>
      </c>
      <c r="N2363" s="33" t="str">
        <f t="shared" si="790"/>
        <v/>
      </c>
      <c r="O2363" s="39"/>
      <c r="P2363" s="33"/>
      <c r="Q2363" s="168"/>
      <c r="R2363" s="169"/>
      <c r="S2363" s="39"/>
      <c r="T2363" s="119"/>
      <c r="U2363" s="258"/>
      <c r="V2363" s="262"/>
      <c r="W2363" s="258">
        <f t="shared" si="791"/>
        <v>0</v>
      </c>
      <c r="X2363" s="45"/>
      <c r="Y2363" s="43"/>
      <c r="Z2363" s="43"/>
      <c r="AA2363" s="43"/>
      <c r="AB2363" s="43"/>
      <c r="AC2363" s="43"/>
    </row>
    <row r="2364" spans="1:29" ht="12.9" customHeight="1">
      <c r="A2364" s="189"/>
      <c r="B2364" s="111"/>
      <c r="C2364" s="111"/>
      <c r="D2364" s="111"/>
      <c r="E2364" s="111"/>
      <c r="F2364" s="111"/>
      <c r="G2364" s="111"/>
      <c r="H2364" s="111"/>
      <c r="I2364" s="116"/>
      <c r="J2364" s="118"/>
      <c r="K2364" s="33"/>
      <c r="L2364" s="44">
        <f t="shared" si="788"/>
        <v>0</v>
      </c>
      <c r="M2364" s="33" t="str">
        <f t="shared" si="789"/>
        <v>Container q'ty</v>
      </c>
      <c r="N2364" s="33" t="str">
        <f t="shared" si="790"/>
        <v/>
      </c>
      <c r="O2364" s="39"/>
      <c r="P2364" s="33"/>
      <c r="Q2364" s="168"/>
      <c r="R2364" s="169"/>
      <c r="S2364" s="39"/>
      <c r="T2364" s="119"/>
      <c r="U2364" s="258"/>
      <c r="V2364" s="262"/>
      <c r="W2364" s="258">
        <f t="shared" si="791"/>
        <v>0</v>
      </c>
      <c r="X2364" s="45"/>
      <c r="Y2364" s="43"/>
      <c r="Z2364" s="43"/>
      <c r="AA2364" s="43"/>
      <c r="AB2364" s="43"/>
      <c r="AC2364" s="43"/>
    </row>
    <row r="2365" spans="1:29" ht="12.9" customHeight="1">
      <c r="A2365" s="189"/>
      <c r="B2365" s="111"/>
      <c r="C2365" s="111"/>
      <c r="D2365" s="111"/>
      <c r="E2365" s="111"/>
      <c r="F2365" s="111"/>
      <c r="G2365" s="111"/>
      <c r="H2365" s="111"/>
      <c r="I2365" s="116"/>
      <c r="J2365" s="118"/>
      <c r="K2365" s="33"/>
      <c r="L2365" s="44">
        <f t="shared" si="788"/>
        <v>0</v>
      </c>
      <c r="M2365" s="33" t="str">
        <f t="shared" si="789"/>
        <v>Container q'ty</v>
      </c>
      <c r="N2365" s="33" t="str">
        <f t="shared" si="790"/>
        <v/>
      </c>
      <c r="O2365" s="39"/>
      <c r="P2365" s="33"/>
      <c r="Q2365" s="168"/>
      <c r="R2365" s="169"/>
      <c r="S2365" s="39"/>
      <c r="T2365" s="119"/>
      <c r="U2365" s="258"/>
      <c r="V2365" s="262"/>
      <c r="W2365" s="258">
        <f t="shared" si="791"/>
        <v>0</v>
      </c>
      <c r="X2365" s="45"/>
      <c r="Y2365" s="43"/>
      <c r="Z2365" s="43"/>
      <c r="AA2365" s="43"/>
      <c r="AB2365" s="43"/>
      <c r="AC2365" s="43"/>
    </row>
    <row r="2366" spans="1:29" ht="12.9" customHeight="1">
      <c r="A2366" s="189"/>
      <c r="B2366" s="111"/>
      <c r="C2366" s="111"/>
      <c r="D2366" s="111"/>
      <c r="E2366" s="111"/>
      <c r="F2366" s="111"/>
      <c r="G2366" s="111"/>
      <c r="H2366" s="111"/>
      <c r="I2366" s="116"/>
      <c r="J2366" s="118"/>
      <c r="K2366" s="33"/>
      <c r="L2366" s="44">
        <f t="shared" si="788"/>
        <v>0</v>
      </c>
      <c r="M2366" s="33" t="str">
        <f t="shared" si="789"/>
        <v>Container q'ty</v>
      </c>
      <c r="N2366" s="33" t="str">
        <f t="shared" si="790"/>
        <v/>
      </c>
      <c r="O2366" s="39"/>
      <c r="P2366" s="33"/>
      <c r="Q2366" s="168"/>
      <c r="R2366" s="169"/>
      <c r="S2366" s="39"/>
      <c r="T2366" s="119"/>
      <c r="U2366" s="258"/>
      <c r="V2366" s="262"/>
      <c r="W2366" s="258">
        <f t="shared" si="791"/>
        <v>0</v>
      </c>
      <c r="X2366" s="45"/>
      <c r="Y2366" s="43"/>
      <c r="Z2366" s="43"/>
      <c r="AA2366" s="43"/>
      <c r="AB2366" s="43"/>
      <c r="AC2366" s="43"/>
    </row>
    <row r="2367" spans="1:29" ht="12.9" customHeight="1">
      <c r="A2367" s="189"/>
      <c r="B2367" s="111"/>
      <c r="C2367" s="111"/>
      <c r="D2367" s="111"/>
      <c r="E2367" s="111"/>
      <c r="F2367" s="111"/>
      <c r="G2367" s="111"/>
      <c r="H2367" s="111"/>
      <c r="I2367" s="116"/>
      <c r="J2367" s="118"/>
      <c r="K2367" s="33"/>
      <c r="L2367" s="44">
        <f t="shared" si="788"/>
        <v>0</v>
      </c>
      <c r="M2367" s="33" t="str">
        <f t="shared" si="789"/>
        <v>Container q'ty</v>
      </c>
      <c r="N2367" s="33" t="str">
        <f t="shared" si="790"/>
        <v/>
      </c>
      <c r="O2367" s="39"/>
      <c r="P2367" s="33"/>
      <c r="Q2367" s="168"/>
      <c r="R2367" s="169"/>
      <c r="S2367" s="39"/>
      <c r="T2367" s="119"/>
      <c r="U2367" s="258"/>
      <c r="V2367" s="262"/>
      <c r="W2367" s="258">
        <f t="shared" si="791"/>
        <v>0</v>
      </c>
      <c r="X2367" s="45"/>
      <c r="Y2367" s="43"/>
      <c r="Z2367" s="43"/>
      <c r="AA2367" s="43"/>
      <c r="AB2367" s="43"/>
      <c r="AC2367" s="43"/>
    </row>
    <row r="2368" spans="1:29" ht="12.9" customHeight="1">
      <c r="A2368" s="189"/>
      <c r="B2368" s="111"/>
      <c r="C2368" s="111"/>
      <c r="D2368" s="111"/>
      <c r="E2368" s="111"/>
      <c r="F2368" s="111"/>
      <c r="G2368" s="111"/>
      <c r="H2368" s="111"/>
      <c r="I2368" s="116"/>
      <c r="J2368" s="118"/>
      <c r="K2368" s="33"/>
      <c r="L2368" s="44">
        <f t="shared" si="788"/>
        <v>0</v>
      </c>
      <c r="M2368" s="33" t="str">
        <f t="shared" si="789"/>
        <v>Container q'ty</v>
      </c>
      <c r="N2368" s="33" t="str">
        <f t="shared" si="790"/>
        <v/>
      </c>
      <c r="O2368" s="39"/>
      <c r="P2368" s="33"/>
      <c r="Q2368" s="168"/>
      <c r="R2368" s="169"/>
      <c r="S2368" s="39"/>
      <c r="T2368" s="119"/>
      <c r="U2368" s="258"/>
      <c r="V2368" s="262"/>
      <c r="W2368" s="258">
        <f t="shared" si="791"/>
        <v>0</v>
      </c>
      <c r="X2368" s="45"/>
      <c r="Y2368" s="43"/>
      <c r="Z2368" s="43"/>
      <c r="AA2368" s="43"/>
      <c r="AB2368" s="43"/>
      <c r="AC2368" s="43"/>
    </row>
    <row r="2369" spans="1:29" ht="12.9" customHeight="1">
      <c r="A2369" s="189"/>
      <c r="B2369" s="111"/>
      <c r="C2369" s="111"/>
      <c r="D2369" s="111"/>
      <c r="E2369" s="111"/>
      <c r="F2369" s="111"/>
      <c r="G2369" s="111"/>
      <c r="H2369" s="111"/>
      <c r="I2369" s="116"/>
      <c r="J2369" s="118"/>
      <c r="K2369" s="33"/>
      <c r="L2369" s="44">
        <f t="shared" si="788"/>
        <v>0</v>
      </c>
      <c r="M2369" s="33" t="str">
        <f t="shared" si="789"/>
        <v>Container q'ty</v>
      </c>
      <c r="N2369" s="33" t="str">
        <f t="shared" si="790"/>
        <v/>
      </c>
      <c r="O2369" s="39"/>
      <c r="P2369" s="33"/>
      <c r="Q2369" s="168"/>
      <c r="R2369" s="169"/>
      <c r="S2369" s="39"/>
      <c r="T2369" s="119"/>
      <c r="U2369" s="258"/>
      <c r="V2369" s="262"/>
      <c r="W2369" s="258">
        <f t="shared" si="791"/>
        <v>0</v>
      </c>
      <c r="X2369" s="45"/>
      <c r="Y2369" s="43"/>
      <c r="Z2369" s="43"/>
      <c r="AA2369" s="43"/>
      <c r="AB2369" s="43"/>
      <c r="AC2369" s="43"/>
    </row>
    <row r="2370" spans="1:29" ht="12.9" customHeight="1">
      <c r="A2370" s="189"/>
      <c r="B2370" s="111"/>
      <c r="C2370" s="111"/>
      <c r="D2370" s="111"/>
      <c r="E2370" s="111"/>
      <c r="F2370" s="111"/>
      <c r="G2370" s="111"/>
      <c r="H2370" s="111"/>
      <c r="I2370" s="116"/>
      <c r="J2370" s="118"/>
      <c r="K2370" s="33"/>
      <c r="L2370" s="44">
        <f t="shared" si="788"/>
        <v>0</v>
      </c>
      <c r="M2370" s="33" t="str">
        <f t="shared" si="789"/>
        <v>Container q'ty</v>
      </c>
      <c r="N2370" s="33" t="str">
        <f t="shared" si="790"/>
        <v/>
      </c>
      <c r="O2370" s="39"/>
      <c r="P2370" s="33"/>
      <c r="Q2370" s="168"/>
      <c r="R2370" s="169"/>
      <c r="S2370" s="39"/>
      <c r="T2370" s="119"/>
      <c r="U2370" s="258"/>
      <c r="V2370" s="262"/>
      <c r="W2370" s="258">
        <f t="shared" si="791"/>
        <v>0</v>
      </c>
      <c r="X2370" s="45"/>
      <c r="Y2370" s="43"/>
      <c r="Z2370" s="43"/>
      <c r="AA2370" s="43"/>
      <c r="AB2370" s="43"/>
      <c r="AC2370" s="43"/>
    </row>
    <row r="2371" spans="1:29" ht="12.9" customHeight="1">
      <c r="A2371" s="189"/>
      <c r="B2371" s="111"/>
      <c r="C2371" s="111"/>
      <c r="D2371" s="111"/>
      <c r="E2371" s="111"/>
      <c r="F2371" s="111"/>
      <c r="G2371" s="111"/>
      <c r="H2371" s="111"/>
      <c r="I2371" s="116"/>
      <c r="J2371" s="118"/>
      <c r="K2371" s="33"/>
      <c r="L2371" s="44">
        <f t="shared" si="788"/>
        <v>0</v>
      </c>
      <c r="M2371" s="33" t="str">
        <f t="shared" si="789"/>
        <v>Container q'ty</v>
      </c>
      <c r="N2371" s="33" t="str">
        <f t="shared" si="790"/>
        <v/>
      </c>
      <c r="O2371" s="39"/>
      <c r="P2371" s="33"/>
      <c r="Q2371" s="168"/>
      <c r="R2371" s="169"/>
      <c r="S2371" s="39"/>
      <c r="T2371" s="119"/>
      <c r="U2371" s="258"/>
      <c r="V2371" s="262"/>
      <c r="W2371" s="258">
        <f t="shared" si="791"/>
        <v>0</v>
      </c>
      <c r="X2371" s="45"/>
      <c r="Y2371" s="43"/>
      <c r="Z2371" s="43"/>
      <c r="AA2371" s="43"/>
      <c r="AB2371" s="43"/>
      <c r="AC2371" s="43"/>
    </row>
    <row r="2372" spans="1:29" ht="12.9" customHeight="1">
      <c r="A2372" s="189"/>
      <c r="B2372" s="111"/>
      <c r="C2372" s="111"/>
      <c r="D2372" s="111"/>
      <c r="E2372" s="111"/>
      <c r="F2372" s="111"/>
      <c r="G2372" s="111"/>
      <c r="H2372" s="111"/>
      <c r="I2372" s="116"/>
      <c r="J2372" s="118"/>
      <c r="K2372" s="33"/>
      <c r="L2372" s="44">
        <f t="shared" si="788"/>
        <v>0</v>
      </c>
      <c r="M2372" s="33" t="str">
        <f t="shared" si="789"/>
        <v>Container q'ty</v>
      </c>
      <c r="N2372" s="33" t="str">
        <f t="shared" si="790"/>
        <v/>
      </c>
      <c r="O2372" s="39"/>
      <c r="P2372" s="33"/>
      <c r="Q2372" s="168"/>
      <c r="R2372" s="169"/>
      <c r="S2372" s="39"/>
      <c r="T2372" s="119"/>
      <c r="U2372" s="258"/>
      <c r="V2372" s="262"/>
      <c r="W2372" s="258">
        <f t="shared" si="791"/>
        <v>0</v>
      </c>
      <c r="X2372" s="45"/>
      <c r="Y2372" s="43"/>
      <c r="Z2372" s="43"/>
      <c r="AA2372" s="43"/>
      <c r="AB2372" s="43"/>
      <c r="AC2372" s="43"/>
    </row>
    <row r="2373" spans="1:29" ht="12.9" customHeight="1">
      <c r="A2373" s="189"/>
      <c r="B2373" s="111"/>
      <c r="C2373" s="111"/>
      <c r="D2373" s="111"/>
      <c r="E2373" s="111"/>
      <c r="F2373" s="111"/>
      <c r="G2373" s="111"/>
      <c r="H2373" s="111"/>
      <c r="I2373" s="116"/>
      <c r="J2373" s="118"/>
      <c r="K2373" s="33"/>
      <c r="L2373" s="44">
        <f t="shared" si="788"/>
        <v>0</v>
      </c>
      <c r="M2373" s="33" t="str">
        <f t="shared" si="789"/>
        <v>Container q'ty</v>
      </c>
      <c r="N2373" s="33" t="str">
        <f t="shared" si="790"/>
        <v/>
      </c>
      <c r="O2373" s="39"/>
      <c r="P2373" s="33"/>
      <c r="Q2373" s="168"/>
      <c r="R2373" s="169"/>
      <c r="S2373" s="39"/>
      <c r="T2373" s="119"/>
      <c r="U2373" s="258"/>
      <c r="V2373" s="262"/>
      <c r="W2373" s="258">
        <f t="shared" si="791"/>
        <v>0</v>
      </c>
      <c r="X2373" s="45"/>
      <c r="Y2373" s="43"/>
      <c r="Z2373" s="43"/>
      <c r="AA2373" s="43"/>
      <c r="AB2373" s="43"/>
      <c r="AC2373" s="43"/>
    </row>
    <row r="2374" spans="1:29" ht="12.9" customHeight="1">
      <c r="A2374" s="189"/>
      <c r="B2374" s="111"/>
      <c r="C2374" s="111"/>
      <c r="D2374" s="111"/>
      <c r="E2374" s="111"/>
      <c r="F2374" s="111"/>
      <c r="G2374" s="111"/>
      <c r="H2374" s="111"/>
      <c r="I2374" s="116"/>
      <c r="J2374" s="118"/>
      <c r="K2374" s="33"/>
      <c r="L2374" s="44">
        <f t="shared" si="788"/>
        <v>0</v>
      </c>
      <c r="M2374" s="33" t="str">
        <f t="shared" si="789"/>
        <v>Container q'ty</v>
      </c>
      <c r="N2374" s="33" t="str">
        <f t="shared" si="790"/>
        <v/>
      </c>
      <c r="O2374" s="39"/>
      <c r="P2374" s="33"/>
      <c r="Q2374" s="168"/>
      <c r="R2374" s="169"/>
      <c r="S2374" s="39"/>
      <c r="T2374" s="119"/>
      <c r="U2374" s="258"/>
      <c r="V2374" s="262"/>
      <c r="W2374" s="258">
        <f t="shared" si="791"/>
        <v>0</v>
      </c>
      <c r="X2374" s="45"/>
      <c r="Y2374" s="43"/>
      <c r="Z2374" s="43"/>
      <c r="AA2374" s="43"/>
      <c r="AB2374" s="43"/>
      <c r="AC2374" s="43"/>
    </row>
    <row r="2375" spans="1:29" ht="12.9" customHeight="1">
      <c r="A2375" s="189"/>
      <c r="B2375" s="111"/>
      <c r="C2375" s="111"/>
      <c r="D2375" s="111"/>
      <c r="E2375" s="111"/>
      <c r="F2375" s="111"/>
      <c r="G2375" s="111"/>
      <c r="H2375" s="111"/>
      <c r="I2375" s="116"/>
      <c r="J2375" s="118"/>
      <c r="K2375" s="33"/>
      <c r="L2375" s="44">
        <f t="shared" si="788"/>
        <v>0</v>
      </c>
      <c r="M2375" s="33" t="str">
        <f t="shared" si="789"/>
        <v>Container q'ty</v>
      </c>
      <c r="N2375" s="33" t="str">
        <f t="shared" si="790"/>
        <v/>
      </c>
      <c r="O2375" s="39"/>
      <c r="P2375" s="33"/>
      <c r="Q2375" s="168"/>
      <c r="R2375" s="169"/>
      <c r="S2375" s="39"/>
      <c r="T2375" s="119"/>
      <c r="U2375" s="258"/>
      <c r="V2375" s="262"/>
      <c r="W2375" s="258">
        <f t="shared" si="791"/>
        <v>0</v>
      </c>
      <c r="X2375" s="45"/>
      <c r="Y2375" s="43"/>
      <c r="Z2375" s="43"/>
      <c r="AA2375" s="43"/>
      <c r="AB2375" s="43"/>
      <c r="AC2375" s="43"/>
    </row>
    <row r="2376" spans="1:29" ht="12.9" customHeight="1">
      <c r="A2376" s="189"/>
      <c r="B2376" s="111"/>
      <c r="C2376" s="111"/>
      <c r="D2376" s="111"/>
      <c r="E2376" s="111"/>
      <c r="F2376" s="111"/>
      <c r="G2376" s="111"/>
      <c r="H2376" s="111"/>
      <c r="I2376" s="116"/>
      <c r="J2376" s="118"/>
      <c r="K2376" s="33"/>
      <c r="L2376" s="44">
        <f t="shared" si="788"/>
        <v>0</v>
      </c>
      <c r="M2376" s="33" t="str">
        <f t="shared" si="789"/>
        <v>Container q'ty</v>
      </c>
      <c r="N2376" s="33" t="str">
        <f t="shared" si="790"/>
        <v/>
      </c>
      <c r="O2376" s="39"/>
      <c r="P2376" s="33"/>
      <c r="Q2376" s="168"/>
      <c r="R2376" s="169"/>
      <c r="S2376" s="39"/>
      <c r="T2376" s="119"/>
      <c r="U2376" s="258"/>
      <c r="V2376" s="262"/>
      <c r="W2376" s="258">
        <f t="shared" si="791"/>
        <v>0</v>
      </c>
      <c r="X2376" s="45"/>
      <c r="Y2376" s="43"/>
      <c r="Z2376" s="43"/>
      <c r="AA2376" s="43"/>
      <c r="AB2376" s="43"/>
      <c r="AC2376" s="43"/>
    </row>
    <row r="2377" spans="1:29" ht="12.9" customHeight="1">
      <c r="A2377" s="189"/>
      <c r="B2377" s="111"/>
      <c r="C2377" s="111"/>
      <c r="D2377" s="111"/>
      <c r="E2377" s="111"/>
      <c r="F2377" s="111"/>
      <c r="G2377" s="111"/>
      <c r="H2377" s="111"/>
      <c r="I2377" s="116"/>
      <c r="J2377" s="118"/>
      <c r="K2377" s="33"/>
      <c r="L2377" s="44">
        <f t="shared" si="788"/>
        <v>0</v>
      </c>
      <c r="M2377" s="33" t="str">
        <f t="shared" si="789"/>
        <v>Container q'ty</v>
      </c>
      <c r="N2377" s="33" t="str">
        <f t="shared" si="790"/>
        <v/>
      </c>
      <c r="O2377" s="39"/>
      <c r="P2377" s="33"/>
      <c r="Q2377" s="168"/>
      <c r="R2377" s="169"/>
      <c r="S2377" s="39"/>
      <c r="T2377" s="119"/>
      <c r="U2377" s="258"/>
      <c r="V2377" s="262"/>
      <c r="W2377" s="258">
        <f t="shared" si="791"/>
        <v>0</v>
      </c>
      <c r="X2377" s="45"/>
      <c r="Y2377" s="43"/>
      <c r="Z2377" s="43"/>
      <c r="AA2377" s="43"/>
      <c r="AB2377" s="43"/>
      <c r="AC2377" s="43"/>
    </row>
    <row r="2378" spans="1:29" ht="12.9" customHeight="1">
      <c r="A2378" s="189"/>
      <c r="B2378" s="111"/>
      <c r="C2378" s="111"/>
      <c r="D2378" s="111"/>
      <c r="E2378" s="111"/>
      <c r="F2378" s="111"/>
      <c r="G2378" s="111"/>
      <c r="H2378" s="111"/>
      <c r="I2378" s="116"/>
      <c r="J2378" s="118"/>
      <c r="K2378" s="33"/>
      <c r="L2378" s="44">
        <f t="shared" si="788"/>
        <v>0</v>
      </c>
      <c r="M2378" s="33" t="str">
        <f t="shared" si="789"/>
        <v>Container q'ty</v>
      </c>
      <c r="N2378" s="33" t="str">
        <f t="shared" si="790"/>
        <v/>
      </c>
      <c r="O2378" s="39"/>
      <c r="P2378" s="33"/>
      <c r="Q2378" s="168"/>
      <c r="R2378" s="169"/>
      <c r="S2378" s="39"/>
      <c r="T2378" s="119"/>
      <c r="U2378" s="258"/>
      <c r="V2378" s="262"/>
      <c r="W2378" s="258">
        <f t="shared" si="791"/>
        <v>0</v>
      </c>
      <c r="X2378" s="45"/>
      <c r="Y2378" s="43"/>
      <c r="Z2378" s="43"/>
      <c r="AA2378" s="43"/>
      <c r="AB2378" s="43"/>
      <c r="AC2378" s="43"/>
    </row>
    <row r="2379" spans="1:29" ht="12.9" customHeight="1">
      <c r="A2379" s="189"/>
      <c r="B2379" s="111"/>
      <c r="C2379" s="111"/>
      <c r="D2379" s="111"/>
      <c r="E2379" s="111"/>
      <c r="F2379" s="111"/>
      <c r="G2379" s="111"/>
      <c r="H2379" s="111"/>
      <c r="I2379" s="116"/>
      <c r="J2379" s="118"/>
      <c r="K2379" s="33"/>
      <c r="L2379" s="44">
        <f t="shared" si="788"/>
        <v>0</v>
      </c>
      <c r="M2379" s="33" t="str">
        <f t="shared" si="789"/>
        <v>Container q'ty</v>
      </c>
      <c r="N2379" s="33" t="str">
        <f t="shared" si="790"/>
        <v/>
      </c>
      <c r="O2379" s="39"/>
      <c r="P2379" s="33"/>
      <c r="Q2379" s="168"/>
      <c r="R2379" s="169"/>
      <c r="S2379" s="39"/>
      <c r="T2379" s="119"/>
      <c r="U2379" s="258"/>
      <c r="V2379" s="262"/>
      <c r="W2379" s="258">
        <f t="shared" si="791"/>
        <v>0</v>
      </c>
      <c r="X2379" s="45"/>
      <c r="Y2379" s="43"/>
      <c r="Z2379" s="43"/>
      <c r="AA2379" s="43"/>
      <c r="AB2379" s="43"/>
      <c r="AC2379" s="43"/>
    </row>
    <row r="2380" spans="1:29" ht="12.9" customHeight="1">
      <c r="A2380" s="189"/>
      <c r="B2380" s="111"/>
      <c r="C2380" s="111"/>
      <c r="D2380" s="111"/>
      <c r="E2380" s="111"/>
      <c r="F2380" s="111"/>
      <c r="G2380" s="111"/>
      <c r="H2380" s="111"/>
      <c r="I2380" s="116"/>
      <c r="J2380" s="118"/>
      <c r="K2380" s="33"/>
      <c r="L2380" s="44">
        <f t="shared" si="788"/>
        <v>0</v>
      </c>
      <c r="M2380" s="33" t="str">
        <f t="shared" si="789"/>
        <v>Container q'ty</v>
      </c>
      <c r="N2380" s="33" t="str">
        <f t="shared" si="790"/>
        <v/>
      </c>
      <c r="O2380" s="39"/>
      <c r="P2380" s="33"/>
      <c r="Q2380" s="168"/>
      <c r="R2380" s="169"/>
      <c r="S2380" s="39"/>
      <c r="T2380" s="119"/>
      <c r="U2380" s="258"/>
      <c r="V2380" s="262"/>
      <c r="W2380" s="258">
        <f t="shared" si="791"/>
        <v>0</v>
      </c>
      <c r="X2380" s="45"/>
      <c r="Y2380" s="43"/>
      <c r="Z2380" s="43"/>
      <c r="AA2380" s="43"/>
      <c r="AB2380" s="43"/>
      <c r="AC2380" s="43"/>
    </row>
    <row r="2381" spans="1:29" ht="12.9" customHeight="1">
      <c r="A2381" s="189"/>
      <c r="B2381" s="111"/>
      <c r="C2381" s="111"/>
      <c r="D2381" s="111"/>
      <c r="E2381" s="111"/>
      <c r="F2381" s="111"/>
      <c r="G2381" s="111"/>
      <c r="H2381" s="111"/>
      <c r="I2381" s="116"/>
      <c r="J2381" s="118"/>
      <c r="K2381" s="33"/>
      <c r="L2381" s="44">
        <f t="shared" si="788"/>
        <v>0</v>
      </c>
      <c r="M2381" s="33" t="str">
        <f t="shared" si="789"/>
        <v>Container q'ty</v>
      </c>
      <c r="N2381" s="33" t="str">
        <f t="shared" si="790"/>
        <v/>
      </c>
      <c r="O2381" s="39"/>
      <c r="P2381" s="33"/>
      <c r="Q2381" s="168"/>
      <c r="R2381" s="169"/>
      <c r="S2381" s="39"/>
      <c r="T2381" s="119"/>
      <c r="U2381" s="258"/>
      <c r="V2381" s="262"/>
      <c r="W2381" s="258">
        <f t="shared" si="791"/>
        <v>0</v>
      </c>
      <c r="X2381" s="45"/>
      <c r="Y2381" s="43"/>
      <c r="Z2381" s="43"/>
      <c r="AA2381" s="43"/>
      <c r="AB2381" s="43"/>
      <c r="AC2381" s="43"/>
    </row>
    <row r="2382" spans="1:29" ht="12.9" customHeight="1">
      <c r="A2382" s="189"/>
      <c r="B2382" s="111"/>
      <c r="C2382" s="111"/>
      <c r="D2382" s="111"/>
      <c r="E2382" s="111"/>
      <c r="F2382" s="111"/>
      <c r="G2382" s="111"/>
      <c r="H2382" s="111"/>
      <c r="I2382" s="116"/>
      <c r="J2382" s="118"/>
      <c r="K2382" s="33"/>
      <c r="L2382" s="44">
        <f t="shared" si="788"/>
        <v>0</v>
      </c>
      <c r="M2382" s="33" t="str">
        <f t="shared" si="789"/>
        <v>Container q'ty</v>
      </c>
      <c r="N2382" s="33" t="str">
        <f t="shared" si="790"/>
        <v/>
      </c>
      <c r="O2382" s="39"/>
      <c r="P2382" s="33"/>
      <c r="Q2382" s="168"/>
      <c r="R2382" s="169"/>
      <c r="S2382" s="39"/>
      <c r="T2382" s="119"/>
      <c r="U2382" s="258"/>
      <c r="V2382" s="262"/>
      <c r="W2382" s="258">
        <f t="shared" si="791"/>
        <v>0</v>
      </c>
      <c r="X2382" s="45"/>
      <c r="Y2382" s="43"/>
      <c r="Z2382" s="43"/>
      <c r="AA2382" s="43"/>
      <c r="AB2382" s="43"/>
      <c r="AC2382" s="43"/>
    </row>
    <row r="2383" spans="1:29" ht="12.9" customHeight="1">
      <c r="A2383" s="189"/>
      <c r="B2383" s="111"/>
      <c r="C2383" s="111"/>
      <c r="D2383" s="111"/>
      <c r="E2383" s="111"/>
      <c r="F2383" s="111"/>
      <c r="G2383" s="111"/>
      <c r="H2383" s="111"/>
      <c r="I2383" s="116"/>
      <c r="J2383" s="118"/>
      <c r="K2383" s="33"/>
      <c r="L2383" s="44">
        <f t="shared" si="788"/>
        <v>0</v>
      </c>
      <c r="M2383" s="33" t="str">
        <f t="shared" si="789"/>
        <v>Container q'ty</v>
      </c>
      <c r="N2383" s="33" t="str">
        <f t="shared" si="790"/>
        <v/>
      </c>
      <c r="O2383" s="39"/>
      <c r="P2383" s="33"/>
      <c r="Q2383" s="168"/>
      <c r="R2383" s="169"/>
      <c r="S2383" s="39"/>
      <c r="T2383" s="119"/>
      <c r="U2383" s="258"/>
      <c r="V2383" s="262"/>
      <c r="W2383" s="258">
        <f t="shared" si="791"/>
        <v>0</v>
      </c>
      <c r="X2383" s="45"/>
      <c r="Y2383" s="43"/>
      <c r="Z2383" s="43"/>
      <c r="AA2383" s="43"/>
      <c r="AB2383" s="43"/>
      <c r="AC2383" s="43"/>
    </row>
    <row r="2384" spans="1:29" ht="12.9" customHeight="1">
      <c r="A2384" s="189"/>
      <c r="B2384" s="111"/>
      <c r="C2384" s="111"/>
      <c r="D2384" s="111"/>
      <c r="E2384" s="111"/>
      <c r="F2384" s="111"/>
      <c r="G2384" s="111"/>
      <c r="H2384" s="111"/>
      <c r="I2384" s="116"/>
      <c r="J2384" s="118"/>
      <c r="K2384" s="33"/>
      <c r="L2384" s="44">
        <f t="shared" si="788"/>
        <v>0</v>
      </c>
      <c r="M2384" s="33" t="str">
        <f t="shared" si="789"/>
        <v>Container q'ty</v>
      </c>
      <c r="N2384" s="33" t="str">
        <f t="shared" si="790"/>
        <v/>
      </c>
      <c r="O2384" s="39"/>
      <c r="P2384" s="33"/>
      <c r="Q2384" s="168"/>
      <c r="R2384" s="169"/>
      <c r="S2384" s="39"/>
      <c r="T2384" s="119"/>
      <c r="U2384" s="258"/>
      <c r="V2384" s="262"/>
      <c r="W2384" s="258">
        <f t="shared" si="791"/>
        <v>0</v>
      </c>
      <c r="X2384" s="45"/>
      <c r="Y2384" s="43"/>
      <c r="Z2384" s="43"/>
      <c r="AA2384" s="43"/>
      <c r="AB2384" s="43"/>
      <c r="AC2384" s="43"/>
    </row>
    <row r="2385" spans="1:29" ht="12.9" customHeight="1">
      <c r="A2385" s="189"/>
      <c r="B2385" s="111"/>
      <c r="C2385" s="111"/>
      <c r="D2385" s="111"/>
      <c r="E2385" s="111"/>
      <c r="F2385" s="111"/>
      <c r="G2385" s="111"/>
      <c r="H2385" s="111"/>
      <c r="I2385" s="116"/>
      <c r="J2385" s="118"/>
      <c r="K2385" s="33"/>
      <c r="L2385" s="44">
        <f t="shared" si="788"/>
        <v>0</v>
      </c>
      <c r="M2385" s="33" t="str">
        <f t="shared" si="789"/>
        <v>Container q'ty</v>
      </c>
      <c r="N2385" s="33" t="str">
        <f t="shared" si="790"/>
        <v/>
      </c>
      <c r="O2385" s="39"/>
      <c r="P2385" s="33"/>
      <c r="Q2385" s="168"/>
      <c r="R2385" s="169"/>
      <c r="S2385" s="39"/>
      <c r="T2385" s="119"/>
      <c r="U2385" s="258"/>
      <c r="V2385" s="262"/>
      <c r="W2385" s="258">
        <f t="shared" si="791"/>
        <v>0</v>
      </c>
      <c r="X2385" s="45"/>
      <c r="Y2385" s="43"/>
      <c r="Z2385" s="43"/>
      <c r="AA2385" s="43"/>
      <c r="AB2385" s="43"/>
      <c r="AC2385" s="43"/>
    </row>
    <row r="2386" spans="1:29" ht="12.9" customHeight="1">
      <c r="A2386" s="189"/>
      <c r="B2386" s="111"/>
      <c r="C2386" s="111"/>
      <c r="D2386" s="111"/>
      <c r="E2386" s="111"/>
      <c r="F2386" s="111"/>
      <c r="G2386" s="111"/>
      <c r="H2386" s="111"/>
      <c r="I2386" s="116"/>
      <c r="J2386" s="118"/>
      <c r="K2386" s="33"/>
      <c r="L2386" s="44">
        <f t="shared" si="788"/>
        <v>0</v>
      </c>
      <c r="M2386" s="33" t="str">
        <f t="shared" si="789"/>
        <v>Container q'ty</v>
      </c>
      <c r="N2386" s="33" t="str">
        <f t="shared" si="790"/>
        <v/>
      </c>
      <c r="O2386" s="39"/>
      <c r="P2386" s="33"/>
      <c r="Q2386" s="168"/>
      <c r="R2386" s="169"/>
      <c r="S2386" s="39"/>
      <c r="T2386" s="119"/>
      <c r="U2386" s="258"/>
      <c r="V2386" s="262"/>
      <c r="W2386" s="258">
        <f t="shared" si="791"/>
        <v>0</v>
      </c>
      <c r="X2386" s="45"/>
      <c r="Y2386" s="43"/>
      <c r="Z2386" s="43"/>
      <c r="AA2386" s="43"/>
      <c r="AB2386" s="43"/>
      <c r="AC2386" s="43"/>
    </row>
    <row r="2387" spans="1:29" ht="12.9" customHeight="1">
      <c r="A2387" s="189"/>
      <c r="B2387" s="111"/>
      <c r="C2387" s="111"/>
      <c r="D2387" s="111"/>
      <c r="E2387" s="111"/>
      <c r="F2387" s="111"/>
      <c r="G2387" s="111"/>
      <c r="H2387" s="111"/>
      <c r="I2387" s="116"/>
      <c r="J2387" s="118"/>
      <c r="K2387" s="33"/>
      <c r="L2387" s="44">
        <f t="shared" si="788"/>
        <v>0</v>
      </c>
      <c r="M2387" s="33" t="str">
        <f t="shared" si="789"/>
        <v>Container q'ty</v>
      </c>
      <c r="N2387" s="33" t="str">
        <f t="shared" si="790"/>
        <v/>
      </c>
      <c r="O2387" s="39"/>
      <c r="P2387" s="33"/>
      <c r="Q2387" s="168"/>
      <c r="R2387" s="169"/>
      <c r="S2387" s="39"/>
      <c r="T2387" s="119"/>
      <c r="U2387" s="258"/>
      <c r="V2387" s="262"/>
      <c r="W2387" s="258">
        <f t="shared" si="791"/>
        <v>0</v>
      </c>
      <c r="X2387" s="45"/>
      <c r="Y2387" s="43"/>
      <c r="Z2387" s="43"/>
      <c r="AA2387" s="43"/>
      <c r="AB2387" s="43"/>
      <c r="AC2387" s="43"/>
    </row>
    <row r="2388" spans="1:29" ht="12.9" customHeight="1">
      <c r="A2388" s="189"/>
      <c r="B2388" s="111"/>
      <c r="C2388" s="111"/>
      <c r="D2388" s="111"/>
      <c r="E2388" s="111"/>
      <c r="F2388" s="111"/>
      <c r="G2388" s="111"/>
      <c r="H2388" s="111"/>
      <c r="I2388" s="116"/>
      <c r="J2388" s="118"/>
      <c r="K2388" s="33"/>
      <c r="L2388" s="44">
        <f t="shared" si="788"/>
        <v>0</v>
      </c>
      <c r="M2388" s="33" t="str">
        <f t="shared" si="789"/>
        <v>Container q'ty</v>
      </c>
      <c r="N2388" s="33" t="str">
        <f t="shared" si="790"/>
        <v/>
      </c>
      <c r="O2388" s="39"/>
      <c r="P2388" s="33"/>
      <c r="Q2388" s="168"/>
      <c r="R2388" s="169"/>
      <c r="S2388" s="39"/>
      <c r="T2388" s="119"/>
      <c r="U2388" s="258"/>
      <c r="V2388" s="262"/>
      <c r="W2388" s="258">
        <f t="shared" si="791"/>
        <v>0</v>
      </c>
      <c r="X2388" s="45"/>
      <c r="Y2388" s="43"/>
      <c r="Z2388" s="43"/>
      <c r="AA2388" s="43"/>
      <c r="AB2388" s="43"/>
      <c r="AC2388" s="43"/>
    </row>
    <row r="2389" spans="1:29" ht="12.9" customHeight="1">
      <c r="A2389" s="189"/>
      <c r="B2389" s="111"/>
      <c r="C2389" s="111"/>
      <c r="D2389" s="111"/>
      <c r="E2389" s="111"/>
      <c r="F2389" s="111"/>
      <c r="G2389" s="111"/>
      <c r="H2389" s="111"/>
      <c r="I2389" s="116"/>
      <c r="J2389" s="118"/>
      <c r="K2389" s="33"/>
      <c r="L2389" s="44">
        <f t="shared" si="788"/>
        <v>0</v>
      </c>
      <c r="M2389" s="33" t="str">
        <f t="shared" si="789"/>
        <v>Container q'ty</v>
      </c>
      <c r="N2389" s="33" t="str">
        <f t="shared" si="790"/>
        <v/>
      </c>
      <c r="O2389" s="39"/>
      <c r="P2389" s="33"/>
      <c r="Q2389" s="168"/>
      <c r="R2389" s="169"/>
      <c r="S2389" s="39"/>
      <c r="T2389" s="119"/>
      <c r="U2389" s="258"/>
      <c r="V2389" s="262"/>
      <c r="W2389" s="258">
        <f t="shared" si="791"/>
        <v>0</v>
      </c>
      <c r="X2389" s="45"/>
      <c r="Y2389" s="43"/>
      <c r="Z2389" s="43"/>
      <c r="AA2389" s="43"/>
      <c r="AB2389" s="43"/>
      <c r="AC2389" s="43"/>
    </row>
    <row r="2390" spans="1:29" ht="12.9" customHeight="1">
      <c r="A2390" s="189"/>
      <c r="B2390" s="111"/>
      <c r="C2390" s="111"/>
      <c r="D2390" s="111"/>
      <c r="E2390" s="111"/>
      <c r="F2390" s="111"/>
      <c r="G2390" s="111"/>
      <c r="H2390" s="111"/>
      <c r="I2390" s="116"/>
      <c r="J2390" s="118"/>
      <c r="K2390" s="33"/>
      <c r="L2390" s="44">
        <f t="shared" si="788"/>
        <v>0</v>
      </c>
      <c r="M2390" s="33" t="str">
        <f t="shared" si="789"/>
        <v>Container q'ty</v>
      </c>
      <c r="N2390" s="33" t="str">
        <f t="shared" si="790"/>
        <v/>
      </c>
      <c r="O2390" s="39"/>
      <c r="P2390" s="33"/>
      <c r="Q2390" s="168"/>
      <c r="R2390" s="169"/>
      <c r="S2390" s="39"/>
      <c r="T2390" s="119"/>
      <c r="U2390" s="258"/>
      <c r="V2390" s="262"/>
      <c r="W2390" s="258">
        <f t="shared" si="791"/>
        <v>0</v>
      </c>
      <c r="X2390" s="45"/>
      <c r="Y2390" s="43"/>
      <c r="Z2390" s="43"/>
      <c r="AA2390" s="43"/>
      <c r="AB2390" s="43"/>
      <c r="AC2390" s="43"/>
    </row>
    <row r="2391" spans="1:29" ht="12.9" customHeight="1">
      <c r="A2391" s="189"/>
      <c r="B2391" s="111"/>
      <c r="C2391" s="111"/>
      <c r="D2391" s="111"/>
      <c r="E2391" s="111"/>
      <c r="F2391" s="111"/>
      <c r="G2391" s="111"/>
      <c r="H2391" s="111"/>
      <c r="I2391" s="116"/>
      <c r="J2391" s="118"/>
      <c r="K2391" s="33"/>
      <c r="L2391" s="44">
        <f t="shared" si="788"/>
        <v>0</v>
      </c>
      <c r="M2391" s="33" t="str">
        <f t="shared" si="789"/>
        <v>Container q'ty</v>
      </c>
      <c r="N2391" s="33" t="str">
        <f t="shared" si="790"/>
        <v/>
      </c>
      <c r="O2391" s="39"/>
      <c r="P2391" s="33"/>
      <c r="Q2391" s="168"/>
      <c r="R2391" s="169"/>
      <c r="S2391" s="39"/>
      <c r="T2391" s="119"/>
      <c r="U2391" s="258"/>
      <c r="V2391" s="262"/>
      <c r="W2391" s="258">
        <f t="shared" si="791"/>
        <v>0</v>
      </c>
      <c r="X2391" s="45"/>
      <c r="Y2391" s="43"/>
      <c r="Z2391" s="43"/>
      <c r="AA2391" s="43"/>
      <c r="AB2391" s="43"/>
      <c r="AC2391" s="43"/>
    </row>
    <row r="2392" spans="1:29" ht="12.9" customHeight="1">
      <c r="A2392" s="189"/>
      <c r="B2392" s="111"/>
      <c r="C2392" s="111"/>
      <c r="D2392" s="111"/>
      <c r="E2392" s="111"/>
      <c r="F2392" s="111"/>
      <c r="G2392" s="111"/>
      <c r="H2392" s="111"/>
      <c r="I2392" s="116"/>
      <c r="J2392" s="118"/>
      <c r="K2392" s="33"/>
      <c r="L2392" s="44">
        <f t="shared" si="788"/>
        <v>0</v>
      </c>
      <c r="M2392" s="33" t="str">
        <f t="shared" si="789"/>
        <v>Container q'ty</v>
      </c>
      <c r="N2392" s="33" t="str">
        <f t="shared" si="790"/>
        <v/>
      </c>
      <c r="O2392" s="39"/>
      <c r="P2392" s="33"/>
      <c r="Q2392" s="168"/>
      <c r="R2392" s="169"/>
      <c r="S2392" s="39"/>
      <c r="T2392" s="119"/>
      <c r="U2392" s="258"/>
      <c r="V2392" s="262"/>
      <c r="W2392" s="258">
        <f t="shared" si="791"/>
        <v>0</v>
      </c>
      <c r="X2392" s="45"/>
      <c r="Y2392" s="43"/>
      <c r="Z2392" s="43"/>
      <c r="AA2392" s="43"/>
      <c r="AB2392" s="43"/>
      <c r="AC2392" s="43"/>
    </row>
    <row r="2393" spans="1:29" ht="12.9" customHeight="1">
      <c r="A2393" s="189"/>
      <c r="B2393" s="111"/>
      <c r="C2393" s="111"/>
      <c r="D2393" s="111"/>
      <c r="E2393" s="111"/>
      <c r="F2393" s="111"/>
      <c r="G2393" s="111"/>
      <c r="H2393" s="111"/>
      <c r="I2393" s="116"/>
      <c r="J2393" s="118"/>
      <c r="K2393" s="33"/>
      <c r="L2393" s="44">
        <f t="shared" si="788"/>
        <v>0</v>
      </c>
      <c r="M2393" s="33" t="str">
        <f t="shared" si="789"/>
        <v>Container q'ty</v>
      </c>
      <c r="N2393" s="33" t="str">
        <f t="shared" si="790"/>
        <v/>
      </c>
      <c r="O2393" s="39"/>
      <c r="P2393" s="33"/>
      <c r="Q2393" s="168"/>
      <c r="R2393" s="169"/>
      <c r="S2393" s="39"/>
      <c r="T2393" s="119"/>
      <c r="U2393" s="258"/>
      <c r="V2393" s="262"/>
      <c r="W2393" s="258">
        <f t="shared" si="791"/>
        <v>0</v>
      </c>
      <c r="X2393" s="45"/>
      <c r="Y2393" s="43"/>
      <c r="Z2393" s="43"/>
      <c r="AA2393" s="43"/>
      <c r="AB2393" s="43"/>
      <c r="AC2393" s="43"/>
    </row>
    <row r="2394" spans="1:29" ht="12.9" customHeight="1">
      <c r="A2394" s="189"/>
      <c r="B2394" s="111"/>
      <c r="C2394" s="111"/>
      <c r="D2394" s="111"/>
      <c r="E2394" s="111"/>
      <c r="F2394" s="111"/>
      <c r="G2394" s="111"/>
      <c r="H2394" s="111"/>
      <c r="I2394" s="116"/>
      <c r="J2394" s="118"/>
      <c r="K2394" s="33"/>
      <c r="L2394" s="44">
        <f t="shared" si="788"/>
        <v>0</v>
      </c>
      <c r="M2394" s="33" t="str">
        <f t="shared" si="789"/>
        <v>Container q'ty</v>
      </c>
      <c r="N2394" s="33" t="str">
        <f t="shared" si="790"/>
        <v/>
      </c>
      <c r="O2394" s="39"/>
      <c r="P2394" s="33"/>
      <c r="Q2394" s="168"/>
      <c r="R2394" s="169"/>
      <c r="S2394" s="39"/>
      <c r="T2394" s="119"/>
      <c r="U2394" s="258"/>
      <c r="V2394" s="262"/>
      <c r="W2394" s="258">
        <f t="shared" si="791"/>
        <v>0</v>
      </c>
      <c r="X2394" s="45"/>
      <c r="Y2394" s="43"/>
      <c r="Z2394" s="43"/>
      <c r="AA2394" s="43"/>
      <c r="AB2394" s="43"/>
      <c r="AC2394" s="43"/>
    </row>
    <row r="2395" spans="1:29" ht="12.9" customHeight="1">
      <c r="A2395" s="189"/>
      <c r="B2395" s="111"/>
      <c r="C2395" s="111"/>
      <c r="D2395" s="111"/>
      <c r="E2395" s="111"/>
      <c r="F2395" s="111"/>
      <c r="G2395" s="111"/>
      <c r="H2395" s="111"/>
      <c r="I2395" s="116"/>
      <c r="J2395" s="118"/>
      <c r="K2395" s="33"/>
      <c r="L2395" s="44">
        <f t="shared" si="788"/>
        <v>0</v>
      </c>
      <c r="M2395" s="33" t="str">
        <f t="shared" si="789"/>
        <v>Container q'ty</v>
      </c>
      <c r="N2395" s="33" t="str">
        <f t="shared" si="790"/>
        <v/>
      </c>
      <c r="O2395" s="39"/>
      <c r="P2395" s="33"/>
      <c r="Q2395" s="168"/>
      <c r="R2395" s="169"/>
      <c r="S2395" s="39"/>
      <c r="T2395" s="119"/>
      <c r="U2395" s="258"/>
      <c r="V2395" s="262"/>
      <c r="W2395" s="258">
        <f t="shared" si="791"/>
        <v>0</v>
      </c>
      <c r="X2395" s="45"/>
      <c r="Y2395" s="43"/>
      <c r="Z2395" s="43"/>
      <c r="AA2395" s="43"/>
      <c r="AB2395" s="43"/>
      <c r="AC2395" s="43"/>
    </row>
    <row r="2396" spans="1:29" ht="12.9" customHeight="1">
      <c r="A2396" s="189"/>
      <c r="B2396" s="111"/>
      <c r="C2396" s="111"/>
      <c r="D2396" s="111"/>
      <c r="E2396" s="111"/>
      <c r="F2396" s="111"/>
      <c r="G2396" s="111"/>
      <c r="H2396" s="111"/>
      <c r="I2396" s="116"/>
      <c r="J2396" s="118"/>
      <c r="K2396" s="33"/>
      <c r="L2396" s="44">
        <f t="shared" si="788"/>
        <v>0</v>
      </c>
      <c r="M2396" s="33" t="str">
        <f t="shared" si="789"/>
        <v>Container q'ty</v>
      </c>
      <c r="N2396" s="33" t="str">
        <f t="shared" si="790"/>
        <v/>
      </c>
      <c r="O2396" s="39"/>
      <c r="P2396" s="33"/>
      <c r="Q2396" s="168"/>
      <c r="R2396" s="169"/>
      <c r="S2396" s="39"/>
      <c r="T2396" s="119"/>
      <c r="U2396" s="258"/>
      <c r="V2396" s="262"/>
      <c r="W2396" s="258">
        <f t="shared" si="791"/>
        <v>0</v>
      </c>
      <c r="X2396" s="45"/>
      <c r="Y2396" s="43"/>
      <c r="Z2396" s="43"/>
      <c r="AA2396" s="43"/>
      <c r="AB2396" s="43"/>
      <c r="AC2396" s="43"/>
    </row>
    <row r="2397" spans="1:29" ht="12.9" customHeight="1">
      <c r="A2397" s="189"/>
      <c r="B2397" s="111"/>
      <c r="C2397" s="111"/>
      <c r="D2397" s="111"/>
      <c r="E2397" s="111"/>
      <c r="F2397" s="111"/>
      <c r="G2397" s="111"/>
      <c r="H2397" s="111"/>
      <c r="I2397" s="116"/>
      <c r="J2397" s="118"/>
      <c r="K2397" s="33"/>
      <c r="L2397" s="44">
        <f t="shared" si="788"/>
        <v>0</v>
      </c>
      <c r="M2397" s="33" t="str">
        <f t="shared" si="789"/>
        <v>Container q'ty</v>
      </c>
      <c r="N2397" s="33" t="str">
        <f t="shared" si="790"/>
        <v/>
      </c>
      <c r="O2397" s="39"/>
      <c r="P2397" s="33"/>
      <c r="Q2397" s="168"/>
      <c r="R2397" s="169"/>
      <c r="S2397" s="39"/>
      <c r="T2397" s="119"/>
      <c r="U2397" s="258"/>
      <c r="V2397" s="262"/>
      <c r="W2397" s="258">
        <f t="shared" si="791"/>
        <v>0</v>
      </c>
      <c r="X2397" s="45"/>
      <c r="Y2397" s="43"/>
      <c r="Z2397" s="43"/>
      <c r="AA2397" s="43"/>
      <c r="AB2397" s="43"/>
      <c r="AC2397" s="43"/>
    </row>
    <row r="2398" spans="1:29" ht="12.9" customHeight="1">
      <c r="A2398" s="189"/>
      <c r="B2398" s="111"/>
      <c r="C2398" s="111"/>
      <c r="D2398" s="111"/>
      <c r="E2398" s="111"/>
      <c r="F2398" s="111"/>
      <c r="G2398" s="111"/>
      <c r="H2398" s="111"/>
      <c r="I2398" s="116"/>
      <c r="J2398" s="118"/>
      <c r="K2398" s="33"/>
      <c r="L2398" s="44">
        <f t="shared" si="788"/>
        <v>0</v>
      </c>
      <c r="M2398" s="33" t="str">
        <f t="shared" si="789"/>
        <v>Container q'ty</v>
      </c>
      <c r="N2398" s="33" t="str">
        <f t="shared" si="790"/>
        <v/>
      </c>
      <c r="O2398" s="39"/>
      <c r="P2398" s="33"/>
      <c r="Q2398" s="168"/>
      <c r="R2398" s="169"/>
      <c r="S2398" s="39"/>
      <c r="T2398" s="119"/>
      <c r="U2398" s="258"/>
      <c r="V2398" s="262"/>
      <c r="W2398" s="258">
        <f t="shared" si="791"/>
        <v>0</v>
      </c>
      <c r="X2398" s="45"/>
      <c r="Y2398" s="43"/>
      <c r="Z2398" s="43"/>
      <c r="AA2398" s="43"/>
      <c r="AB2398" s="43"/>
      <c r="AC2398" s="43"/>
    </row>
    <row r="2399" spans="1:29" ht="12.9" customHeight="1">
      <c r="A2399" s="189"/>
      <c r="B2399" s="111"/>
      <c r="C2399" s="111"/>
      <c r="D2399" s="111"/>
      <c r="E2399" s="111"/>
      <c r="F2399" s="111"/>
      <c r="G2399" s="111"/>
      <c r="H2399" s="111"/>
      <c r="I2399" s="116"/>
      <c r="J2399" s="118"/>
      <c r="K2399" s="33"/>
      <c r="L2399" s="44">
        <f t="shared" si="788"/>
        <v>0</v>
      </c>
      <c r="M2399" s="33" t="str">
        <f t="shared" si="789"/>
        <v>Container q'ty</v>
      </c>
      <c r="N2399" s="33" t="str">
        <f t="shared" si="790"/>
        <v/>
      </c>
      <c r="O2399" s="39"/>
      <c r="P2399" s="33"/>
      <c r="Q2399" s="168"/>
      <c r="R2399" s="169"/>
      <c r="S2399" s="39"/>
      <c r="T2399" s="119"/>
      <c r="U2399" s="258"/>
      <c r="V2399" s="262"/>
      <c r="W2399" s="258">
        <f t="shared" si="791"/>
        <v>0</v>
      </c>
      <c r="X2399" s="45"/>
      <c r="Y2399" s="43"/>
      <c r="Z2399" s="43"/>
      <c r="AA2399" s="43"/>
      <c r="AB2399" s="43"/>
      <c r="AC2399" s="43"/>
    </row>
    <row r="2400" spans="1:29" ht="12.9" customHeight="1">
      <c r="A2400" s="189"/>
      <c r="B2400" s="111"/>
      <c r="C2400" s="111"/>
      <c r="D2400" s="111"/>
      <c r="E2400" s="111"/>
      <c r="F2400" s="111"/>
      <c r="G2400" s="111"/>
      <c r="H2400" s="111"/>
      <c r="I2400" s="116"/>
      <c r="J2400" s="118"/>
      <c r="K2400" s="33"/>
      <c r="L2400" s="44">
        <f t="shared" si="788"/>
        <v>0</v>
      </c>
      <c r="M2400" s="33" t="str">
        <f t="shared" si="789"/>
        <v>Container q'ty</v>
      </c>
      <c r="N2400" s="33" t="str">
        <f t="shared" si="790"/>
        <v/>
      </c>
      <c r="O2400" s="39"/>
      <c r="P2400" s="33"/>
      <c r="Q2400" s="168"/>
      <c r="R2400" s="169"/>
      <c r="S2400" s="39"/>
      <c r="T2400" s="119"/>
      <c r="U2400" s="258"/>
      <c r="V2400" s="262"/>
      <c r="W2400" s="258">
        <f t="shared" si="791"/>
        <v>0</v>
      </c>
      <c r="X2400" s="45"/>
      <c r="Y2400" s="43"/>
      <c r="Z2400" s="43"/>
      <c r="AA2400" s="43"/>
      <c r="AB2400" s="43"/>
      <c r="AC2400" s="43"/>
    </row>
    <row r="2401" spans="1:29" ht="12.9" customHeight="1">
      <c r="A2401" s="189"/>
      <c r="B2401" s="111"/>
      <c r="C2401" s="111"/>
      <c r="D2401" s="111"/>
      <c r="E2401" s="111"/>
      <c r="F2401" s="111"/>
      <c r="G2401" s="111"/>
      <c r="H2401" s="111"/>
      <c r="I2401" s="116"/>
      <c r="J2401" s="118"/>
      <c r="K2401" s="33"/>
      <c r="L2401" s="44">
        <f t="shared" si="788"/>
        <v>0</v>
      </c>
      <c r="M2401" s="33" t="str">
        <f t="shared" si="789"/>
        <v>Container q'ty</v>
      </c>
      <c r="N2401" s="33" t="str">
        <f t="shared" si="790"/>
        <v/>
      </c>
      <c r="O2401" s="39"/>
      <c r="P2401" s="33"/>
      <c r="Q2401" s="168"/>
      <c r="R2401" s="169"/>
      <c r="S2401" s="39"/>
      <c r="T2401" s="119"/>
      <c r="U2401" s="258"/>
      <c r="V2401" s="262"/>
      <c r="W2401" s="258">
        <f t="shared" si="791"/>
        <v>0</v>
      </c>
      <c r="X2401" s="45"/>
      <c r="Y2401" s="43"/>
      <c r="Z2401" s="43"/>
      <c r="AA2401" s="43"/>
      <c r="AB2401" s="43"/>
      <c r="AC2401" s="43"/>
    </row>
    <row r="2402" spans="1:29" ht="12.9" customHeight="1">
      <c r="A2402" s="189"/>
      <c r="B2402" s="111"/>
      <c r="C2402" s="111"/>
      <c r="D2402" s="111"/>
      <c r="E2402" s="111"/>
      <c r="F2402" s="111"/>
      <c r="G2402" s="111"/>
      <c r="H2402" s="111"/>
      <c r="I2402" s="116"/>
      <c r="J2402" s="118"/>
      <c r="K2402" s="33"/>
      <c r="L2402" s="44">
        <f t="shared" si="788"/>
        <v>0</v>
      </c>
      <c r="M2402" s="33" t="str">
        <f t="shared" si="789"/>
        <v>Container q'ty</v>
      </c>
      <c r="N2402" s="33" t="str">
        <f t="shared" si="790"/>
        <v/>
      </c>
      <c r="O2402" s="39"/>
      <c r="P2402" s="33"/>
      <c r="Q2402" s="168"/>
      <c r="R2402" s="169"/>
      <c r="S2402" s="39"/>
      <c r="T2402" s="119"/>
      <c r="U2402" s="258"/>
      <c r="V2402" s="262"/>
      <c r="W2402" s="258">
        <f t="shared" si="791"/>
        <v>0</v>
      </c>
      <c r="X2402" s="45"/>
      <c r="Y2402" s="43"/>
      <c r="Z2402" s="43"/>
      <c r="AA2402" s="43"/>
      <c r="AB2402" s="43"/>
      <c r="AC2402" s="43"/>
    </row>
    <row r="2403" spans="1:29" ht="12.9" customHeight="1">
      <c r="A2403" s="189"/>
      <c r="B2403" s="111"/>
      <c r="C2403" s="111"/>
      <c r="D2403" s="111"/>
      <c r="E2403" s="111"/>
      <c r="F2403" s="111"/>
      <c r="G2403" s="111"/>
      <c r="H2403" s="111"/>
      <c r="I2403" s="116"/>
      <c r="J2403" s="118"/>
      <c r="K2403" s="33"/>
      <c r="L2403" s="44">
        <f t="shared" si="788"/>
        <v>0</v>
      </c>
      <c r="M2403" s="33" t="str">
        <f t="shared" si="789"/>
        <v>Container q'ty</v>
      </c>
      <c r="N2403" s="33" t="str">
        <f t="shared" si="790"/>
        <v/>
      </c>
      <c r="O2403" s="39"/>
      <c r="P2403" s="33"/>
      <c r="Q2403" s="168"/>
      <c r="R2403" s="169"/>
      <c r="S2403" s="39"/>
      <c r="T2403" s="119"/>
      <c r="U2403" s="258"/>
      <c r="V2403" s="262"/>
      <c r="W2403" s="258">
        <f t="shared" si="791"/>
        <v>0</v>
      </c>
      <c r="X2403" s="45"/>
      <c r="Y2403" s="43"/>
      <c r="Z2403" s="43"/>
      <c r="AA2403" s="43"/>
      <c r="AB2403" s="43"/>
      <c r="AC2403" s="43"/>
    </row>
    <row r="2404" spans="1:29" ht="12.9" customHeight="1">
      <c r="A2404" s="189"/>
      <c r="B2404" s="111"/>
      <c r="C2404" s="111"/>
      <c r="D2404" s="111"/>
      <c r="E2404" s="111"/>
      <c r="F2404" s="111"/>
      <c r="G2404" s="111"/>
      <c r="H2404" s="111"/>
      <c r="I2404" s="116"/>
      <c r="J2404" s="118"/>
      <c r="K2404" s="33"/>
      <c r="L2404" s="44">
        <f t="shared" si="788"/>
        <v>0</v>
      </c>
      <c r="M2404" s="33" t="str">
        <f t="shared" si="789"/>
        <v>Container q'ty</v>
      </c>
      <c r="N2404" s="33" t="str">
        <f t="shared" si="790"/>
        <v/>
      </c>
      <c r="O2404" s="39"/>
      <c r="P2404" s="33"/>
      <c r="Q2404" s="168"/>
      <c r="R2404" s="169"/>
      <c r="S2404" s="39"/>
      <c r="T2404" s="119"/>
      <c r="U2404" s="258"/>
      <c r="V2404" s="262"/>
      <c r="W2404" s="258">
        <f t="shared" si="791"/>
        <v>0</v>
      </c>
      <c r="X2404" s="45"/>
      <c r="Y2404" s="43"/>
      <c r="Z2404" s="43"/>
      <c r="AA2404" s="43"/>
      <c r="AB2404" s="43"/>
      <c r="AC2404" s="43"/>
    </row>
    <row r="2405" spans="1:29" ht="12.9" customHeight="1">
      <c r="A2405" s="189"/>
      <c r="B2405" s="111"/>
      <c r="C2405" s="111"/>
      <c r="D2405" s="111"/>
      <c r="E2405" s="111"/>
      <c r="F2405" s="111"/>
      <c r="G2405" s="111"/>
      <c r="H2405" s="111"/>
      <c r="I2405" s="116"/>
      <c r="J2405" s="118"/>
      <c r="K2405" s="33"/>
      <c r="L2405" s="44">
        <f t="shared" si="788"/>
        <v>0</v>
      </c>
      <c r="M2405" s="33" t="str">
        <f t="shared" si="789"/>
        <v>Container q'ty</v>
      </c>
      <c r="N2405" s="33" t="str">
        <f t="shared" si="790"/>
        <v/>
      </c>
      <c r="O2405" s="39"/>
      <c r="P2405" s="33"/>
      <c r="Q2405" s="168"/>
      <c r="R2405" s="169"/>
      <c r="S2405" s="39"/>
      <c r="T2405" s="119"/>
      <c r="U2405" s="258"/>
      <c r="V2405" s="262"/>
      <c r="W2405" s="258">
        <f t="shared" si="791"/>
        <v>0</v>
      </c>
      <c r="X2405" s="45"/>
      <c r="Y2405" s="43"/>
      <c r="Z2405" s="43"/>
      <c r="AA2405" s="43"/>
      <c r="AB2405" s="43"/>
      <c r="AC2405" s="43"/>
    </row>
    <row r="2406" spans="1:29" ht="12.9" customHeight="1">
      <c r="A2406" s="189"/>
      <c r="B2406" s="111"/>
      <c r="C2406" s="111"/>
      <c r="D2406" s="111"/>
      <c r="E2406" s="111"/>
      <c r="F2406" s="111"/>
      <c r="G2406" s="111"/>
      <c r="H2406" s="111"/>
      <c r="I2406" s="116"/>
      <c r="J2406" s="118"/>
      <c r="K2406" s="33"/>
      <c r="L2406" s="44">
        <f t="shared" si="788"/>
        <v>0</v>
      </c>
      <c r="M2406" s="33" t="str">
        <f t="shared" si="789"/>
        <v>Container q'ty</v>
      </c>
      <c r="N2406" s="33" t="str">
        <f t="shared" si="790"/>
        <v/>
      </c>
      <c r="O2406" s="39"/>
      <c r="P2406" s="33"/>
      <c r="Q2406" s="168"/>
      <c r="R2406" s="169"/>
      <c r="S2406" s="39"/>
      <c r="T2406" s="119"/>
      <c r="U2406" s="258"/>
      <c r="V2406" s="262"/>
      <c r="W2406" s="258">
        <f t="shared" si="791"/>
        <v>0</v>
      </c>
      <c r="X2406" s="45"/>
      <c r="Y2406" s="43"/>
      <c r="Z2406" s="43"/>
      <c r="AA2406" s="43"/>
      <c r="AB2406" s="43"/>
      <c r="AC2406" s="43"/>
    </row>
    <row r="2407" spans="1:29" ht="12.9" customHeight="1">
      <c r="A2407" s="189"/>
      <c r="B2407" s="111"/>
      <c r="C2407" s="111"/>
      <c r="D2407" s="111"/>
      <c r="E2407" s="111"/>
      <c r="F2407" s="111"/>
      <c r="G2407" s="111"/>
      <c r="H2407" s="111"/>
      <c r="I2407" s="116"/>
      <c r="J2407" s="118"/>
      <c r="K2407" s="33"/>
      <c r="L2407" s="44">
        <f t="shared" si="788"/>
        <v>0</v>
      </c>
      <c r="M2407" s="33" t="str">
        <f t="shared" si="789"/>
        <v>Container q'ty</v>
      </c>
      <c r="N2407" s="33" t="str">
        <f t="shared" si="790"/>
        <v/>
      </c>
      <c r="O2407" s="39"/>
      <c r="P2407" s="33"/>
      <c r="Q2407" s="168"/>
      <c r="R2407" s="169"/>
      <c r="S2407" s="39"/>
      <c r="T2407" s="119"/>
      <c r="U2407" s="258"/>
      <c r="V2407" s="262"/>
      <c r="W2407" s="258">
        <f t="shared" si="791"/>
        <v>0</v>
      </c>
      <c r="X2407" s="45"/>
      <c r="Y2407" s="43"/>
      <c r="Z2407" s="43"/>
      <c r="AA2407" s="43"/>
      <c r="AB2407" s="43"/>
      <c r="AC2407" s="43"/>
    </row>
    <row r="2408" spans="1:29" ht="12.9" customHeight="1">
      <c r="A2408" s="189"/>
      <c r="B2408" s="111"/>
      <c r="C2408" s="111"/>
      <c r="D2408" s="111"/>
      <c r="E2408" s="111"/>
      <c r="F2408" s="111"/>
      <c r="G2408" s="111"/>
      <c r="H2408" s="111"/>
      <c r="I2408" s="116"/>
      <c r="J2408" s="118"/>
      <c r="K2408" s="33"/>
      <c r="L2408" s="44">
        <f t="shared" si="788"/>
        <v>0</v>
      </c>
      <c r="M2408" s="33" t="str">
        <f t="shared" si="789"/>
        <v>Container q'ty</v>
      </c>
      <c r="N2408" s="33" t="str">
        <f t="shared" si="790"/>
        <v/>
      </c>
      <c r="O2408" s="39"/>
      <c r="P2408" s="33"/>
      <c r="Q2408" s="168"/>
      <c r="R2408" s="169"/>
      <c r="S2408" s="39"/>
      <c r="T2408" s="119"/>
      <c r="U2408" s="258"/>
      <c r="V2408" s="262"/>
      <c r="W2408" s="258">
        <f t="shared" si="791"/>
        <v>0</v>
      </c>
      <c r="X2408" s="45"/>
      <c r="Y2408" s="43"/>
      <c r="Z2408" s="43"/>
      <c r="AA2408" s="43"/>
      <c r="AB2408" s="43"/>
      <c r="AC2408" s="43"/>
    </row>
    <row r="2409" spans="1:29" ht="12.9" customHeight="1">
      <c r="A2409" s="189"/>
      <c r="B2409" s="111"/>
      <c r="C2409" s="111"/>
      <c r="D2409" s="111"/>
      <c r="E2409" s="111"/>
      <c r="F2409" s="111"/>
      <c r="G2409" s="111"/>
      <c r="H2409" s="111"/>
      <c r="I2409" s="116"/>
      <c r="J2409" s="118"/>
      <c r="K2409" s="33"/>
      <c r="L2409" s="44">
        <f t="shared" si="788"/>
        <v>0</v>
      </c>
      <c r="M2409" s="33" t="str">
        <f t="shared" si="789"/>
        <v>Container q'ty</v>
      </c>
      <c r="N2409" s="33" t="str">
        <f t="shared" si="790"/>
        <v/>
      </c>
      <c r="O2409" s="39"/>
      <c r="P2409" s="33"/>
      <c r="Q2409" s="168"/>
      <c r="R2409" s="169"/>
      <c r="S2409" s="39"/>
      <c r="T2409" s="119"/>
      <c r="U2409" s="258"/>
      <c r="V2409" s="262"/>
      <c r="W2409" s="258">
        <f t="shared" si="791"/>
        <v>0</v>
      </c>
      <c r="X2409" s="45"/>
      <c r="Y2409" s="43"/>
      <c r="Z2409" s="43"/>
      <c r="AA2409" s="43"/>
      <c r="AB2409" s="43"/>
      <c r="AC2409" s="43"/>
    </row>
    <row r="2410" spans="1:29" ht="12.9" customHeight="1">
      <c r="A2410" s="189"/>
      <c r="B2410" s="111"/>
      <c r="C2410" s="111"/>
      <c r="D2410" s="111"/>
      <c r="E2410" s="111"/>
      <c r="F2410" s="111"/>
      <c r="G2410" s="111"/>
      <c r="H2410" s="111"/>
      <c r="I2410" s="116"/>
      <c r="J2410" s="118"/>
      <c r="K2410" s="33"/>
      <c r="L2410" s="44">
        <f t="shared" si="788"/>
        <v>0</v>
      </c>
      <c r="M2410" s="33" t="str">
        <f t="shared" si="789"/>
        <v>Container q'ty</v>
      </c>
      <c r="N2410" s="33" t="str">
        <f t="shared" si="790"/>
        <v/>
      </c>
      <c r="O2410" s="39"/>
      <c r="P2410" s="33"/>
      <c r="Q2410" s="168"/>
      <c r="R2410" s="169"/>
      <c r="S2410" s="39"/>
      <c r="T2410" s="119"/>
      <c r="U2410" s="258"/>
      <c r="V2410" s="262"/>
      <c r="W2410" s="258">
        <f t="shared" si="791"/>
        <v>0</v>
      </c>
      <c r="X2410" s="45"/>
      <c r="Y2410" s="43"/>
      <c r="Z2410" s="43"/>
      <c r="AA2410" s="43"/>
      <c r="AB2410" s="43"/>
      <c r="AC2410" s="43"/>
    </row>
    <row r="2411" spans="1:29" ht="12.9" customHeight="1">
      <c r="A2411" s="189"/>
      <c r="B2411" s="111"/>
      <c r="C2411" s="111"/>
      <c r="D2411" s="111"/>
      <c r="E2411" s="111"/>
      <c r="F2411" s="111"/>
      <c r="G2411" s="111"/>
      <c r="H2411" s="111"/>
      <c r="I2411" s="116"/>
      <c r="J2411" s="118"/>
      <c r="K2411" s="33"/>
      <c r="L2411" s="44">
        <f t="shared" si="788"/>
        <v>0</v>
      </c>
      <c r="M2411" s="33" t="str">
        <f t="shared" si="789"/>
        <v>Container q'ty</v>
      </c>
      <c r="N2411" s="33" t="str">
        <f t="shared" si="790"/>
        <v/>
      </c>
      <c r="O2411" s="39"/>
      <c r="P2411" s="33"/>
      <c r="Q2411" s="168"/>
      <c r="R2411" s="169"/>
      <c r="S2411" s="39"/>
      <c r="T2411" s="119"/>
      <c r="U2411" s="258"/>
      <c r="V2411" s="262"/>
      <c r="W2411" s="258">
        <f t="shared" si="791"/>
        <v>0</v>
      </c>
      <c r="X2411" s="45"/>
      <c r="Y2411" s="43"/>
      <c r="Z2411" s="43"/>
      <c r="AA2411" s="43"/>
      <c r="AB2411" s="43"/>
      <c r="AC2411" s="43"/>
    </row>
    <row r="2412" spans="1:29" ht="12.9" customHeight="1">
      <c r="A2412" s="189"/>
      <c r="B2412" s="111"/>
      <c r="C2412" s="111"/>
      <c r="D2412" s="111"/>
      <c r="E2412" s="111"/>
      <c r="F2412" s="111"/>
      <c r="G2412" s="111"/>
      <c r="H2412" s="111"/>
      <c r="I2412" s="116"/>
      <c r="J2412" s="118"/>
      <c r="K2412" s="33"/>
      <c r="L2412" s="44">
        <f t="shared" si="788"/>
        <v>0</v>
      </c>
      <c r="M2412" s="33" t="str">
        <f t="shared" si="789"/>
        <v>Container q'ty</v>
      </c>
      <c r="N2412" s="33" t="str">
        <f t="shared" si="790"/>
        <v/>
      </c>
      <c r="O2412" s="39"/>
      <c r="P2412" s="33"/>
      <c r="Q2412" s="168"/>
      <c r="R2412" s="169"/>
      <c r="S2412" s="39"/>
      <c r="T2412" s="119"/>
      <c r="U2412" s="258"/>
      <c r="V2412" s="262"/>
      <c r="W2412" s="258">
        <f t="shared" si="791"/>
        <v>0</v>
      </c>
      <c r="X2412" s="45"/>
      <c r="Y2412" s="43"/>
      <c r="Z2412" s="43"/>
      <c r="AA2412" s="43"/>
      <c r="AB2412" s="43"/>
      <c r="AC2412" s="43"/>
    </row>
    <row r="2413" spans="1:29" ht="12.9" customHeight="1">
      <c r="A2413" s="189"/>
      <c r="B2413" s="111"/>
      <c r="C2413" s="111"/>
      <c r="D2413" s="111"/>
      <c r="E2413" s="111"/>
      <c r="F2413" s="111"/>
      <c r="G2413" s="111"/>
      <c r="H2413" s="111"/>
      <c r="I2413" s="116"/>
      <c r="J2413" s="118"/>
      <c r="K2413" s="33"/>
      <c r="L2413" s="44">
        <f t="shared" si="788"/>
        <v>0</v>
      </c>
      <c r="M2413" s="33" t="str">
        <f t="shared" si="789"/>
        <v>Container q'ty</v>
      </c>
      <c r="N2413" s="33" t="str">
        <f t="shared" si="790"/>
        <v/>
      </c>
      <c r="O2413" s="39"/>
      <c r="P2413" s="33"/>
      <c r="Q2413" s="168"/>
      <c r="R2413" s="169"/>
      <c r="S2413" s="39"/>
      <c r="T2413" s="119"/>
      <c r="U2413" s="258"/>
      <c r="V2413" s="262"/>
      <c r="W2413" s="258">
        <f t="shared" si="791"/>
        <v>0</v>
      </c>
      <c r="X2413" s="45"/>
      <c r="Y2413" s="43"/>
      <c r="Z2413" s="43"/>
      <c r="AA2413" s="43"/>
      <c r="AB2413" s="43"/>
      <c r="AC2413" s="43"/>
    </row>
    <row r="2414" spans="1:29" ht="12.9" customHeight="1">
      <c r="A2414" s="189"/>
      <c r="B2414" s="111"/>
      <c r="C2414" s="111"/>
      <c r="D2414" s="111"/>
      <c r="E2414" s="111"/>
      <c r="F2414" s="111"/>
      <c r="G2414" s="111"/>
      <c r="H2414" s="111"/>
      <c r="I2414" s="116"/>
      <c r="J2414" s="118"/>
      <c r="K2414" s="33"/>
      <c r="L2414" s="44">
        <f t="shared" si="788"/>
        <v>0</v>
      </c>
      <c r="M2414" s="33" t="str">
        <f t="shared" si="789"/>
        <v>Container q'ty</v>
      </c>
      <c r="N2414" s="33" t="str">
        <f t="shared" si="790"/>
        <v/>
      </c>
      <c r="O2414" s="39"/>
      <c r="P2414" s="33"/>
      <c r="Q2414" s="168"/>
      <c r="R2414" s="169"/>
      <c r="S2414" s="39"/>
      <c r="T2414" s="119"/>
      <c r="U2414" s="258"/>
      <c r="V2414" s="262"/>
      <c r="W2414" s="258">
        <f t="shared" si="791"/>
        <v>0</v>
      </c>
      <c r="X2414" s="45"/>
      <c r="Y2414" s="43"/>
      <c r="Z2414" s="43"/>
      <c r="AA2414" s="43"/>
      <c r="AB2414" s="43"/>
      <c r="AC2414" s="43"/>
    </row>
    <row r="2415" spans="1:29" ht="12.9" customHeight="1">
      <c r="A2415" s="189"/>
      <c r="B2415" s="111"/>
      <c r="C2415" s="111"/>
      <c r="D2415" s="111"/>
      <c r="E2415" s="111"/>
      <c r="F2415" s="111"/>
      <c r="G2415" s="111"/>
      <c r="H2415" s="111"/>
      <c r="I2415" s="116"/>
      <c r="J2415" s="118"/>
      <c r="K2415" s="33"/>
      <c r="L2415" s="44">
        <f t="shared" si="788"/>
        <v>0</v>
      </c>
      <c r="M2415" s="33" t="str">
        <f t="shared" si="789"/>
        <v>Container q'ty</v>
      </c>
      <c r="N2415" s="33" t="str">
        <f t="shared" si="790"/>
        <v/>
      </c>
      <c r="O2415" s="39"/>
      <c r="P2415" s="33"/>
      <c r="Q2415" s="168"/>
      <c r="R2415" s="169"/>
      <c r="S2415" s="39"/>
      <c r="T2415" s="119"/>
      <c r="U2415" s="258"/>
      <c r="V2415" s="262"/>
      <c r="W2415" s="258">
        <f t="shared" si="791"/>
        <v>0</v>
      </c>
      <c r="X2415" s="45"/>
      <c r="Y2415" s="43"/>
      <c r="Z2415" s="43"/>
      <c r="AA2415" s="43"/>
      <c r="AB2415" s="43"/>
      <c r="AC2415" s="43"/>
    </row>
    <row r="2416" spans="1:29" ht="12.9" customHeight="1">
      <c r="A2416" s="189"/>
      <c r="B2416" s="111"/>
      <c r="C2416" s="111"/>
      <c r="D2416" s="111"/>
      <c r="E2416" s="111"/>
      <c r="F2416" s="111"/>
      <c r="G2416" s="111"/>
      <c r="H2416" s="111"/>
      <c r="I2416" s="116"/>
      <c r="J2416" s="118"/>
      <c r="K2416" s="33"/>
      <c r="L2416" s="44">
        <f t="shared" si="788"/>
        <v>0</v>
      </c>
      <c r="M2416" s="33" t="str">
        <f t="shared" si="789"/>
        <v>Container q'ty</v>
      </c>
      <c r="N2416" s="33" t="str">
        <f t="shared" si="790"/>
        <v/>
      </c>
      <c r="O2416" s="39"/>
      <c r="P2416" s="33"/>
      <c r="Q2416" s="168"/>
      <c r="R2416" s="169"/>
      <c r="S2416" s="39"/>
      <c r="T2416" s="119"/>
      <c r="U2416" s="258"/>
      <c r="V2416" s="262"/>
      <c r="W2416" s="258">
        <f t="shared" si="791"/>
        <v>0</v>
      </c>
      <c r="X2416" s="45"/>
      <c r="Y2416" s="43"/>
      <c r="Z2416" s="43"/>
      <c r="AA2416" s="43"/>
      <c r="AB2416" s="43"/>
      <c r="AC2416" s="43"/>
    </row>
    <row r="2417" spans="1:29" ht="12.9" customHeight="1">
      <c r="A2417" s="189"/>
      <c r="B2417" s="111"/>
      <c r="C2417" s="111"/>
      <c r="D2417" s="111"/>
      <c r="E2417" s="111"/>
      <c r="F2417" s="111"/>
      <c r="G2417" s="111"/>
      <c r="H2417" s="111"/>
      <c r="I2417" s="116"/>
      <c r="J2417" s="118"/>
      <c r="K2417" s="33"/>
      <c r="L2417" s="44">
        <f t="shared" si="788"/>
        <v>0</v>
      </c>
      <c r="M2417" s="33" t="str">
        <f t="shared" si="789"/>
        <v>Container q'ty</v>
      </c>
      <c r="N2417" s="33" t="str">
        <f t="shared" si="790"/>
        <v/>
      </c>
      <c r="O2417" s="39"/>
      <c r="P2417" s="33"/>
      <c r="Q2417" s="168"/>
      <c r="R2417" s="169"/>
      <c r="S2417" s="39"/>
      <c r="T2417" s="119"/>
      <c r="U2417" s="258"/>
      <c r="V2417" s="262"/>
      <c r="W2417" s="258">
        <f t="shared" si="791"/>
        <v>0</v>
      </c>
      <c r="X2417" s="45"/>
      <c r="Y2417" s="43"/>
      <c r="Z2417" s="43"/>
      <c r="AA2417" s="43"/>
      <c r="AB2417" s="43"/>
      <c r="AC2417" s="43"/>
    </row>
    <row r="2418" spans="1:29" ht="12.9" customHeight="1">
      <c r="A2418" s="189"/>
      <c r="B2418" s="111"/>
      <c r="C2418" s="111"/>
      <c r="D2418" s="111"/>
      <c r="E2418" s="111"/>
      <c r="F2418" s="111"/>
      <c r="G2418" s="111"/>
      <c r="H2418" s="111"/>
      <c r="I2418" s="116"/>
      <c r="J2418" s="118"/>
      <c r="K2418" s="33"/>
      <c r="L2418" s="44">
        <f t="shared" si="788"/>
        <v>0</v>
      </c>
      <c r="M2418" s="33" t="str">
        <f t="shared" si="789"/>
        <v>Container q'ty</v>
      </c>
      <c r="N2418" s="33" t="str">
        <f t="shared" si="790"/>
        <v/>
      </c>
      <c r="O2418" s="39"/>
      <c r="P2418" s="33"/>
      <c r="Q2418" s="168"/>
      <c r="R2418" s="169"/>
      <c r="S2418" s="39"/>
      <c r="T2418" s="119"/>
      <c r="U2418" s="258"/>
      <c r="V2418" s="262"/>
      <c r="W2418" s="258">
        <f t="shared" si="791"/>
        <v>0</v>
      </c>
      <c r="X2418" s="45"/>
      <c r="Y2418" s="43"/>
      <c r="Z2418" s="43"/>
      <c r="AA2418" s="43"/>
      <c r="AB2418" s="43"/>
      <c r="AC2418" s="43"/>
    </row>
    <row r="2419" spans="1:29" ht="12.9" customHeight="1">
      <c r="A2419" s="189"/>
      <c r="B2419" s="111"/>
      <c r="C2419" s="111"/>
      <c r="D2419" s="111"/>
      <c r="E2419" s="111"/>
      <c r="F2419" s="111"/>
      <c r="G2419" s="111"/>
      <c r="H2419" s="111"/>
      <c r="I2419" s="116"/>
      <c r="J2419" s="118"/>
      <c r="K2419" s="33"/>
      <c r="L2419" s="44">
        <f t="shared" si="788"/>
        <v>0</v>
      </c>
      <c r="M2419" s="33" t="str">
        <f t="shared" si="789"/>
        <v>Container q'ty</v>
      </c>
      <c r="N2419" s="33" t="str">
        <f t="shared" si="790"/>
        <v/>
      </c>
      <c r="O2419" s="39"/>
      <c r="P2419" s="33"/>
      <c r="Q2419" s="168"/>
      <c r="R2419" s="169"/>
      <c r="S2419" s="39"/>
      <c r="T2419" s="119"/>
      <c r="U2419" s="258"/>
      <c r="V2419" s="262"/>
      <c r="W2419" s="258">
        <f t="shared" si="791"/>
        <v>0</v>
      </c>
      <c r="X2419" s="45"/>
      <c r="Y2419" s="43"/>
      <c r="Z2419" s="43"/>
      <c r="AA2419" s="43"/>
      <c r="AB2419" s="43"/>
      <c r="AC2419" s="43"/>
    </row>
    <row r="2420" spans="1:29" ht="12.9" customHeight="1">
      <c r="A2420" s="189"/>
      <c r="B2420" s="111"/>
      <c r="C2420" s="111"/>
      <c r="D2420" s="111"/>
      <c r="E2420" s="111"/>
      <c r="F2420" s="111"/>
      <c r="G2420" s="111"/>
      <c r="H2420" s="111"/>
      <c r="I2420" s="116"/>
      <c r="J2420" s="118"/>
      <c r="K2420" s="33"/>
      <c r="L2420" s="44">
        <f t="shared" si="788"/>
        <v>0</v>
      </c>
      <c r="M2420" s="33" t="str">
        <f t="shared" si="789"/>
        <v>Container q'ty</v>
      </c>
      <c r="N2420" s="33" t="str">
        <f t="shared" si="790"/>
        <v/>
      </c>
      <c r="O2420" s="39"/>
      <c r="P2420" s="33"/>
      <c r="Q2420" s="168"/>
      <c r="R2420" s="169"/>
      <c r="S2420" s="39"/>
      <c r="T2420" s="119"/>
      <c r="U2420" s="258"/>
      <c r="V2420" s="262"/>
      <c r="W2420" s="258">
        <f t="shared" si="791"/>
        <v>0</v>
      </c>
      <c r="X2420" s="45"/>
      <c r="Y2420" s="43"/>
      <c r="Z2420" s="43"/>
      <c r="AA2420" s="43"/>
      <c r="AB2420" s="43"/>
      <c r="AC2420" s="43"/>
    </row>
    <row r="2421" spans="1:29" ht="12.9" customHeight="1">
      <c r="A2421" s="189"/>
      <c r="B2421" s="111"/>
      <c r="C2421" s="111"/>
      <c r="D2421" s="111"/>
      <c r="E2421" s="111"/>
      <c r="F2421" s="111"/>
      <c r="G2421" s="111"/>
      <c r="H2421" s="111"/>
      <c r="I2421" s="116"/>
      <c r="J2421" s="118"/>
      <c r="K2421" s="33"/>
      <c r="L2421" s="44">
        <f t="shared" si="788"/>
        <v>0</v>
      </c>
      <c r="M2421" s="33" t="str">
        <f t="shared" si="789"/>
        <v>Container q'ty</v>
      </c>
      <c r="N2421" s="33" t="str">
        <f t="shared" si="790"/>
        <v/>
      </c>
      <c r="O2421" s="39"/>
      <c r="P2421" s="33"/>
      <c r="Q2421" s="168"/>
      <c r="R2421" s="169"/>
      <c r="S2421" s="39"/>
      <c r="T2421" s="119"/>
      <c r="U2421" s="258"/>
      <c r="V2421" s="262"/>
      <c r="W2421" s="258">
        <f t="shared" si="791"/>
        <v>0</v>
      </c>
      <c r="X2421" s="45"/>
      <c r="Y2421" s="43"/>
      <c r="Z2421" s="43"/>
      <c r="AA2421" s="43"/>
      <c r="AB2421" s="43"/>
      <c r="AC2421" s="43"/>
    </row>
    <row r="2422" spans="1:29" ht="12.9" customHeight="1">
      <c r="A2422" s="189"/>
      <c r="B2422" s="111"/>
      <c r="C2422" s="111"/>
      <c r="D2422" s="111"/>
      <c r="E2422" s="111"/>
      <c r="F2422" s="111"/>
      <c r="G2422" s="111"/>
      <c r="H2422" s="111"/>
      <c r="I2422" s="116"/>
      <c r="J2422" s="118"/>
      <c r="K2422" s="33"/>
      <c r="L2422" s="44">
        <f t="shared" si="788"/>
        <v>0</v>
      </c>
      <c r="M2422" s="33" t="str">
        <f t="shared" si="789"/>
        <v>Container q'ty</v>
      </c>
      <c r="N2422" s="33" t="str">
        <f t="shared" si="790"/>
        <v/>
      </c>
      <c r="O2422" s="39"/>
      <c r="P2422" s="33"/>
      <c r="Q2422" s="168"/>
      <c r="R2422" s="169"/>
      <c r="S2422" s="39"/>
      <c r="T2422" s="119"/>
      <c r="U2422" s="258"/>
      <c r="V2422" s="262"/>
      <c r="W2422" s="258">
        <f t="shared" si="791"/>
        <v>0</v>
      </c>
      <c r="X2422" s="45"/>
      <c r="Y2422" s="43"/>
      <c r="Z2422" s="43"/>
      <c r="AA2422" s="43"/>
      <c r="AB2422" s="43"/>
      <c r="AC2422" s="43"/>
    </row>
    <row r="2423" spans="1:29" ht="12.9" customHeight="1">
      <c r="A2423" s="189"/>
      <c r="B2423" s="111"/>
      <c r="C2423" s="111"/>
      <c r="D2423" s="111"/>
      <c r="E2423" s="111"/>
      <c r="F2423" s="111"/>
      <c r="G2423" s="111"/>
      <c r="H2423" s="111"/>
      <c r="I2423" s="116"/>
      <c r="J2423" s="118"/>
      <c r="K2423" s="33"/>
      <c r="L2423" s="44">
        <f t="shared" si="788"/>
        <v>0</v>
      </c>
      <c r="M2423" s="33" t="str">
        <f t="shared" si="789"/>
        <v>Container q'ty</v>
      </c>
      <c r="N2423" s="33" t="str">
        <f t="shared" si="790"/>
        <v/>
      </c>
      <c r="O2423" s="39"/>
      <c r="P2423" s="33"/>
      <c r="Q2423" s="168"/>
      <c r="R2423" s="169"/>
      <c r="S2423" s="39"/>
      <c r="T2423" s="119"/>
      <c r="U2423" s="258"/>
      <c r="V2423" s="262"/>
      <c r="W2423" s="258">
        <f t="shared" si="791"/>
        <v>0</v>
      </c>
      <c r="X2423" s="45"/>
      <c r="Y2423" s="43"/>
      <c r="Z2423" s="43"/>
      <c r="AA2423" s="43"/>
      <c r="AB2423" s="43"/>
      <c r="AC2423" s="43"/>
    </row>
    <row r="2424" spans="1:29" ht="12.9" customHeight="1">
      <c r="A2424" s="189"/>
      <c r="B2424" s="111"/>
      <c r="C2424" s="111"/>
      <c r="D2424" s="111"/>
      <c r="E2424" s="111"/>
      <c r="F2424" s="111"/>
      <c r="G2424" s="111"/>
      <c r="H2424" s="111"/>
      <c r="I2424" s="116"/>
      <c r="J2424" s="118"/>
      <c r="K2424" s="33"/>
      <c r="L2424" s="44">
        <f t="shared" si="788"/>
        <v>0</v>
      </c>
      <c r="M2424" s="33" t="str">
        <f t="shared" si="789"/>
        <v>Container q'ty</v>
      </c>
      <c r="N2424" s="33" t="str">
        <f t="shared" si="790"/>
        <v/>
      </c>
      <c r="O2424" s="39"/>
      <c r="P2424" s="33"/>
      <c r="Q2424" s="168"/>
      <c r="R2424" s="169"/>
      <c r="S2424" s="39"/>
      <c r="T2424" s="119"/>
      <c r="U2424" s="258"/>
      <c r="V2424" s="262"/>
      <c r="W2424" s="258">
        <f t="shared" si="791"/>
        <v>0</v>
      </c>
      <c r="X2424" s="45"/>
      <c r="Y2424" s="43"/>
      <c r="Z2424" s="43"/>
      <c r="AA2424" s="43"/>
      <c r="AB2424" s="43"/>
      <c r="AC2424" s="43"/>
    </row>
    <row r="2425" spans="1:29" ht="12.9" customHeight="1">
      <c r="A2425" s="189"/>
      <c r="B2425" s="111"/>
      <c r="C2425" s="111"/>
      <c r="D2425" s="111"/>
      <c r="E2425" s="111"/>
      <c r="F2425" s="111"/>
      <c r="G2425" s="111"/>
      <c r="H2425" s="111"/>
      <c r="I2425" s="116"/>
      <c r="J2425" s="118"/>
      <c r="K2425" s="33"/>
      <c r="L2425" s="44">
        <f t="shared" si="788"/>
        <v>0</v>
      </c>
      <c r="M2425" s="33" t="str">
        <f t="shared" si="789"/>
        <v>Container q'ty</v>
      </c>
      <c r="N2425" s="33" t="str">
        <f t="shared" si="790"/>
        <v/>
      </c>
      <c r="O2425" s="39"/>
      <c r="P2425" s="33"/>
      <c r="Q2425" s="168"/>
      <c r="R2425" s="169"/>
      <c r="S2425" s="39"/>
      <c r="T2425" s="119"/>
      <c r="U2425" s="258"/>
      <c r="V2425" s="262"/>
      <c r="W2425" s="258">
        <f t="shared" si="791"/>
        <v>0</v>
      </c>
      <c r="X2425" s="45"/>
      <c r="Y2425" s="43"/>
      <c r="Z2425" s="43"/>
      <c r="AA2425" s="43"/>
      <c r="AB2425" s="43"/>
      <c r="AC2425" s="43"/>
    </row>
    <row r="2426" spans="1:29" ht="12.9" customHeight="1">
      <c r="A2426" s="189"/>
      <c r="B2426" s="111"/>
      <c r="C2426" s="111"/>
      <c r="D2426" s="111"/>
      <c r="E2426" s="111"/>
      <c r="F2426" s="111"/>
      <c r="G2426" s="111"/>
      <c r="H2426" s="111"/>
      <c r="I2426" s="116"/>
      <c r="J2426" s="118"/>
      <c r="K2426" s="33"/>
      <c r="L2426" s="44">
        <f t="shared" si="788"/>
        <v>0</v>
      </c>
      <c r="M2426" s="33" t="str">
        <f t="shared" si="789"/>
        <v>Container q'ty</v>
      </c>
      <c r="N2426" s="33" t="str">
        <f t="shared" si="790"/>
        <v/>
      </c>
      <c r="O2426" s="39"/>
      <c r="P2426" s="33"/>
      <c r="Q2426" s="168"/>
      <c r="R2426" s="169"/>
      <c r="S2426" s="39"/>
      <c r="T2426" s="119"/>
      <c r="U2426" s="258"/>
      <c r="V2426" s="262"/>
      <c r="W2426" s="258">
        <f t="shared" si="791"/>
        <v>0</v>
      </c>
      <c r="X2426" s="45"/>
      <c r="Y2426" s="43"/>
      <c r="Z2426" s="43"/>
      <c r="AA2426" s="43"/>
      <c r="AB2426" s="43"/>
      <c r="AC2426" s="43"/>
    </row>
    <row r="2427" spans="1:29" ht="12.9" customHeight="1">
      <c r="A2427" s="189"/>
      <c r="B2427" s="111"/>
      <c r="C2427" s="111"/>
      <c r="D2427" s="111"/>
      <c r="E2427" s="111"/>
      <c r="F2427" s="111"/>
      <c r="G2427" s="111"/>
      <c r="H2427" s="111"/>
      <c r="I2427" s="116"/>
      <c r="J2427" s="118"/>
      <c r="K2427" s="33"/>
      <c r="L2427" s="44">
        <f t="shared" si="788"/>
        <v>0</v>
      </c>
      <c r="M2427" s="33" t="str">
        <f t="shared" si="789"/>
        <v>Container q'ty</v>
      </c>
      <c r="N2427" s="33" t="str">
        <f t="shared" si="790"/>
        <v/>
      </c>
      <c r="O2427" s="39"/>
      <c r="P2427" s="33"/>
      <c r="Q2427" s="168"/>
      <c r="R2427" s="169"/>
      <c r="S2427" s="39"/>
      <c r="T2427" s="119"/>
      <c r="U2427" s="258"/>
      <c r="V2427" s="262"/>
      <c r="W2427" s="258">
        <f t="shared" si="791"/>
        <v>0</v>
      </c>
      <c r="X2427" s="45"/>
      <c r="Y2427" s="43"/>
      <c r="Z2427" s="43"/>
      <c r="AA2427" s="43"/>
      <c r="AB2427" s="43"/>
      <c r="AC2427" s="43"/>
    </row>
    <row r="2428" spans="1:29" ht="12.9" customHeight="1">
      <c r="A2428" s="189"/>
      <c r="B2428" s="111"/>
      <c r="C2428" s="111"/>
      <c r="D2428" s="111"/>
      <c r="E2428" s="111"/>
      <c r="F2428" s="111"/>
      <c r="G2428" s="111"/>
      <c r="H2428" s="111"/>
      <c r="I2428" s="116"/>
      <c r="J2428" s="118"/>
      <c r="K2428" s="33"/>
      <c r="L2428" s="44">
        <f t="shared" si="788"/>
        <v>0</v>
      </c>
      <c r="M2428" s="33" t="str">
        <f t="shared" si="789"/>
        <v>Container q'ty</v>
      </c>
      <c r="N2428" s="33" t="str">
        <f t="shared" si="790"/>
        <v/>
      </c>
      <c r="O2428" s="39"/>
      <c r="P2428" s="33"/>
      <c r="Q2428" s="168"/>
      <c r="R2428" s="169"/>
      <c r="S2428" s="39"/>
      <c r="T2428" s="119"/>
      <c r="U2428" s="258"/>
      <c r="V2428" s="262"/>
      <c r="W2428" s="258">
        <f t="shared" si="791"/>
        <v>0</v>
      </c>
      <c r="X2428" s="45"/>
      <c r="Y2428" s="43"/>
      <c r="Z2428" s="43"/>
      <c r="AA2428" s="43"/>
      <c r="AB2428" s="43"/>
      <c r="AC2428" s="43"/>
    </row>
    <row r="2429" spans="1:29" ht="12.9" customHeight="1">
      <c r="A2429" s="189"/>
      <c r="B2429" s="111"/>
      <c r="C2429" s="111"/>
      <c r="D2429" s="111"/>
      <c r="E2429" s="111"/>
      <c r="F2429" s="111"/>
      <c r="G2429" s="111"/>
      <c r="H2429" s="111"/>
      <c r="I2429" s="116"/>
      <c r="J2429" s="118"/>
      <c r="K2429" s="33"/>
      <c r="L2429" s="44">
        <f t="shared" si="788"/>
        <v>0</v>
      </c>
      <c r="M2429" s="33" t="str">
        <f t="shared" si="789"/>
        <v>Container q'ty</v>
      </c>
      <c r="N2429" s="33" t="str">
        <f t="shared" si="790"/>
        <v/>
      </c>
      <c r="O2429" s="39"/>
      <c r="P2429" s="33"/>
      <c r="Q2429" s="168"/>
      <c r="R2429" s="169"/>
      <c r="S2429" s="39"/>
      <c r="T2429" s="119"/>
      <c r="U2429" s="258"/>
      <c r="V2429" s="262"/>
      <c r="W2429" s="258">
        <f t="shared" si="791"/>
        <v>0</v>
      </c>
      <c r="X2429" s="45"/>
      <c r="Y2429" s="43"/>
      <c r="Z2429" s="43"/>
      <c r="AA2429" s="43"/>
      <c r="AB2429" s="43"/>
      <c r="AC2429" s="43"/>
    </row>
    <row r="2430" spans="1:29" ht="12.9" customHeight="1">
      <c r="A2430" s="189"/>
      <c r="B2430" s="111"/>
      <c r="C2430" s="111"/>
      <c r="D2430" s="111"/>
      <c r="E2430" s="111"/>
      <c r="F2430" s="111"/>
      <c r="G2430" s="111"/>
      <c r="H2430" s="111"/>
      <c r="I2430" s="116"/>
      <c r="J2430" s="118"/>
      <c r="K2430" s="33"/>
      <c r="L2430" s="44">
        <f t="shared" si="788"/>
        <v>0</v>
      </c>
      <c r="M2430" s="33" t="str">
        <f t="shared" si="789"/>
        <v>Container q'ty</v>
      </c>
      <c r="N2430" s="33" t="str">
        <f t="shared" si="790"/>
        <v/>
      </c>
      <c r="O2430" s="39"/>
      <c r="P2430" s="33"/>
      <c r="Q2430" s="168"/>
      <c r="R2430" s="169"/>
      <c r="S2430" s="39"/>
      <c r="T2430" s="119"/>
      <c r="U2430" s="258"/>
      <c r="V2430" s="262"/>
      <c r="W2430" s="258">
        <f t="shared" si="791"/>
        <v>0</v>
      </c>
      <c r="X2430" s="45"/>
      <c r="Y2430" s="43"/>
      <c r="Z2430" s="43"/>
      <c r="AA2430" s="43"/>
      <c r="AB2430" s="43"/>
      <c r="AC2430" s="43"/>
    </row>
    <row r="2431" spans="1:29" ht="12.9" customHeight="1">
      <c r="A2431" s="189"/>
      <c r="B2431" s="111"/>
      <c r="C2431" s="111"/>
      <c r="D2431" s="111"/>
      <c r="E2431" s="111"/>
      <c r="F2431" s="111"/>
      <c r="G2431" s="111"/>
      <c r="H2431" s="111"/>
      <c r="I2431" s="116"/>
      <c r="J2431" s="118"/>
      <c r="K2431" s="33"/>
      <c r="L2431" s="44">
        <f t="shared" si="788"/>
        <v>0</v>
      </c>
      <c r="M2431" s="33" t="str">
        <f t="shared" si="789"/>
        <v>Container q'ty</v>
      </c>
      <c r="N2431" s="33" t="str">
        <f t="shared" si="790"/>
        <v/>
      </c>
      <c r="O2431" s="39"/>
      <c r="P2431" s="33"/>
      <c r="Q2431" s="168"/>
      <c r="R2431" s="169"/>
      <c r="S2431" s="39"/>
      <c r="T2431" s="119"/>
      <c r="U2431" s="258"/>
      <c r="V2431" s="262"/>
      <c r="W2431" s="258">
        <f t="shared" si="791"/>
        <v>0</v>
      </c>
      <c r="X2431" s="45"/>
      <c r="Y2431" s="43"/>
      <c r="Z2431" s="43"/>
      <c r="AA2431" s="43"/>
      <c r="AB2431" s="43"/>
      <c r="AC2431" s="43"/>
    </row>
    <row r="2432" spans="1:29" ht="12.9" customHeight="1">
      <c r="A2432" s="189"/>
      <c r="B2432" s="111"/>
      <c r="C2432" s="111"/>
      <c r="D2432" s="111"/>
      <c r="E2432" s="111"/>
      <c r="F2432" s="111"/>
      <c r="G2432" s="111"/>
      <c r="H2432" s="111"/>
      <c r="I2432" s="116"/>
      <c r="J2432" s="118"/>
      <c r="K2432" s="33"/>
      <c r="L2432" s="44">
        <f t="shared" si="788"/>
        <v>0</v>
      </c>
      <c r="M2432" s="33" t="str">
        <f t="shared" si="789"/>
        <v>Container q'ty</v>
      </c>
      <c r="N2432" s="33" t="str">
        <f t="shared" si="790"/>
        <v/>
      </c>
      <c r="O2432" s="39"/>
      <c r="P2432" s="33"/>
      <c r="Q2432" s="168"/>
      <c r="R2432" s="169"/>
      <c r="S2432" s="39"/>
      <c r="T2432" s="119"/>
      <c r="U2432" s="258"/>
      <c r="V2432" s="262"/>
      <c r="W2432" s="258">
        <f t="shared" si="791"/>
        <v>0</v>
      </c>
      <c r="X2432" s="45"/>
      <c r="Y2432" s="43"/>
      <c r="Z2432" s="43"/>
      <c r="AA2432" s="43"/>
      <c r="AB2432" s="43"/>
      <c r="AC2432" s="43"/>
    </row>
    <row r="2433" spans="1:29" ht="12.9" customHeight="1">
      <c r="A2433" s="189"/>
      <c r="B2433" s="111"/>
      <c r="C2433" s="111"/>
      <c r="D2433" s="111"/>
      <c r="E2433" s="111"/>
      <c r="F2433" s="111"/>
      <c r="G2433" s="111"/>
      <c r="H2433" s="111"/>
      <c r="I2433" s="116"/>
      <c r="J2433" s="118"/>
      <c r="K2433" s="33"/>
      <c r="L2433" s="44">
        <f t="shared" si="788"/>
        <v>0</v>
      </c>
      <c r="M2433" s="33" t="str">
        <f t="shared" si="789"/>
        <v>Container q'ty</v>
      </c>
      <c r="N2433" s="33" t="str">
        <f t="shared" si="790"/>
        <v/>
      </c>
      <c r="O2433" s="39"/>
      <c r="P2433" s="33"/>
      <c r="Q2433" s="168"/>
      <c r="R2433" s="169"/>
      <c r="S2433" s="39"/>
      <c r="T2433" s="119"/>
      <c r="U2433" s="258"/>
      <c r="V2433" s="262"/>
      <c r="W2433" s="258">
        <f t="shared" si="791"/>
        <v>0</v>
      </c>
      <c r="X2433" s="45"/>
      <c r="Y2433" s="43"/>
      <c r="Z2433" s="43"/>
      <c r="AA2433" s="43"/>
      <c r="AB2433" s="43"/>
      <c r="AC2433" s="43"/>
    </row>
    <row r="2434" spans="1:29" ht="12.9" customHeight="1">
      <c r="A2434" s="189"/>
      <c r="B2434" s="111"/>
      <c r="C2434" s="111"/>
      <c r="D2434" s="111"/>
      <c r="E2434" s="111"/>
      <c r="F2434" s="111"/>
      <c r="G2434" s="111"/>
      <c r="H2434" s="111"/>
      <c r="I2434" s="116"/>
      <c r="J2434" s="118"/>
      <c r="K2434" s="33"/>
      <c r="L2434" s="44">
        <f t="shared" si="788"/>
        <v>0</v>
      </c>
      <c r="M2434" s="33" t="str">
        <f t="shared" si="789"/>
        <v>Container q'ty</v>
      </c>
      <c r="N2434" s="33" t="str">
        <f t="shared" si="790"/>
        <v/>
      </c>
      <c r="O2434" s="39"/>
      <c r="P2434" s="33"/>
      <c r="Q2434" s="168"/>
      <c r="R2434" s="169"/>
      <c r="S2434" s="39"/>
      <c r="T2434" s="119"/>
      <c r="U2434" s="258"/>
      <c r="V2434" s="262"/>
      <c r="W2434" s="258">
        <f t="shared" si="791"/>
        <v>0</v>
      </c>
      <c r="X2434" s="45"/>
      <c r="Y2434" s="43"/>
      <c r="Z2434" s="43"/>
      <c r="AA2434" s="43"/>
      <c r="AB2434" s="43"/>
      <c r="AC2434" s="43"/>
    </row>
    <row r="2435" spans="1:29" ht="12.9" customHeight="1">
      <c r="A2435" s="189"/>
      <c r="B2435" s="111"/>
      <c r="C2435" s="111"/>
      <c r="D2435" s="111"/>
      <c r="E2435" s="111"/>
      <c r="F2435" s="111"/>
      <c r="G2435" s="111"/>
      <c r="H2435" s="111"/>
      <c r="I2435" s="116"/>
      <c r="J2435" s="118"/>
      <c r="K2435" s="33"/>
      <c r="L2435" s="44">
        <f t="shared" si="788"/>
        <v>0</v>
      </c>
      <c r="M2435" s="33" t="str">
        <f t="shared" si="789"/>
        <v>Container q'ty</v>
      </c>
      <c r="N2435" s="33" t="str">
        <f t="shared" si="790"/>
        <v/>
      </c>
      <c r="O2435" s="39"/>
      <c r="P2435" s="33"/>
      <c r="Q2435" s="168"/>
      <c r="R2435" s="169"/>
      <c r="S2435" s="39"/>
      <c r="T2435" s="119"/>
      <c r="U2435" s="258"/>
      <c r="V2435" s="262"/>
      <c r="W2435" s="258">
        <f t="shared" si="791"/>
        <v>0</v>
      </c>
      <c r="X2435" s="45"/>
      <c r="Y2435" s="43"/>
      <c r="Z2435" s="43"/>
      <c r="AA2435" s="43"/>
      <c r="AB2435" s="43"/>
      <c r="AC2435" s="43"/>
    </row>
    <row r="2436" spans="1:29" ht="12.9" customHeight="1">
      <c r="A2436" s="189"/>
      <c r="B2436" s="111"/>
      <c r="C2436" s="111"/>
      <c r="D2436" s="111"/>
      <c r="E2436" s="111"/>
      <c r="F2436" s="111"/>
      <c r="G2436" s="111"/>
      <c r="H2436" s="111"/>
      <c r="I2436" s="116"/>
      <c r="J2436" s="118"/>
      <c r="K2436" s="33"/>
      <c r="L2436" s="44">
        <f t="shared" si="788"/>
        <v>0</v>
      </c>
      <c r="M2436" s="33" t="str">
        <f t="shared" si="789"/>
        <v>Container q'ty</v>
      </c>
      <c r="N2436" s="33" t="str">
        <f t="shared" si="790"/>
        <v/>
      </c>
      <c r="O2436" s="39"/>
      <c r="P2436" s="33"/>
      <c r="Q2436" s="168"/>
      <c r="R2436" s="169"/>
      <c r="S2436" s="39"/>
      <c r="T2436" s="119"/>
      <c r="U2436" s="258"/>
      <c r="V2436" s="262"/>
      <c r="W2436" s="258">
        <f t="shared" si="791"/>
        <v>0</v>
      </c>
      <c r="X2436" s="45"/>
      <c r="Y2436" s="43"/>
      <c r="Z2436" s="43"/>
      <c r="AA2436" s="43"/>
      <c r="AB2436" s="43"/>
      <c r="AC2436" s="43"/>
    </row>
    <row r="2437" spans="1:29" ht="12.9" customHeight="1">
      <c r="A2437" s="189"/>
      <c r="B2437" s="111"/>
      <c r="C2437" s="111"/>
      <c r="D2437" s="111"/>
      <c r="E2437" s="111"/>
      <c r="F2437" s="111"/>
      <c r="G2437" s="111"/>
      <c r="H2437" s="111"/>
      <c r="I2437" s="116"/>
      <c r="J2437" s="118"/>
      <c r="K2437" s="33"/>
      <c r="L2437" s="44">
        <f t="shared" si="788"/>
        <v>0</v>
      </c>
      <c r="M2437" s="33" t="str">
        <f t="shared" si="789"/>
        <v>Container q'ty</v>
      </c>
      <c r="N2437" s="33" t="str">
        <f t="shared" si="790"/>
        <v/>
      </c>
      <c r="O2437" s="39"/>
      <c r="P2437" s="33"/>
      <c r="Q2437" s="168"/>
      <c r="R2437" s="169"/>
      <c r="S2437" s="39"/>
      <c r="T2437" s="119"/>
      <c r="U2437" s="258"/>
      <c r="V2437" s="262"/>
      <c r="W2437" s="258">
        <f t="shared" si="791"/>
        <v>0</v>
      </c>
      <c r="X2437" s="45"/>
      <c r="Y2437" s="43"/>
      <c r="Z2437" s="43"/>
      <c r="AA2437" s="43"/>
      <c r="AB2437" s="43"/>
      <c r="AC2437" s="43"/>
    </row>
    <row r="2438" spans="1:29" ht="12.9" customHeight="1">
      <c r="A2438" s="189"/>
      <c r="B2438" s="111"/>
      <c r="C2438" s="111"/>
      <c r="D2438" s="111"/>
      <c r="E2438" s="111"/>
      <c r="F2438" s="111"/>
      <c r="G2438" s="111"/>
      <c r="H2438" s="111"/>
      <c r="I2438" s="116"/>
      <c r="J2438" s="118"/>
      <c r="K2438" s="33"/>
      <c r="L2438" s="44">
        <f t="shared" si="788"/>
        <v>0</v>
      </c>
      <c r="M2438" s="33" t="str">
        <f t="shared" si="789"/>
        <v>Container q'ty</v>
      </c>
      <c r="N2438" s="33" t="str">
        <f t="shared" si="790"/>
        <v/>
      </c>
      <c r="O2438" s="39"/>
      <c r="P2438" s="33"/>
      <c r="Q2438" s="168"/>
      <c r="R2438" s="169"/>
      <c r="S2438" s="39"/>
      <c r="T2438" s="119"/>
      <c r="U2438" s="258"/>
      <c r="V2438" s="262"/>
      <c r="W2438" s="258">
        <f t="shared" si="791"/>
        <v>0</v>
      </c>
      <c r="X2438" s="45"/>
      <c r="Y2438" s="43"/>
      <c r="Z2438" s="43"/>
      <c r="AA2438" s="43"/>
      <c r="AB2438" s="43"/>
      <c r="AC2438" s="43"/>
    </row>
    <row r="2439" spans="1:29" ht="12.9" customHeight="1">
      <c r="A2439" s="189"/>
      <c r="B2439" s="111"/>
      <c r="C2439" s="111"/>
      <c r="D2439" s="111"/>
      <c r="E2439" s="111"/>
      <c r="F2439" s="111"/>
      <c r="G2439" s="111"/>
      <c r="H2439" s="111"/>
      <c r="I2439" s="116"/>
      <c r="J2439" s="118"/>
      <c r="K2439" s="33"/>
      <c r="L2439" s="44">
        <f t="shared" si="788"/>
        <v>0</v>
      </c>
      <c r="M2439" s="33" t="str">
        <f t="shared" si="789"/>
        <v>Container q'ty</v>
      </c>
      <c r="N2439" s="33" t="str">
        <f t="shared" si="790"/>
        <v/>
      </c>
      <c r="O2439" s="39"/>
      <c r="P2439" s="33"/>
      <c r="Q2439" s="168"/>
      <c r="R2439" s="169"/>
      <c r="S2439" s="39"/>
      <c r="T2439" s="119"/>
      <c r="U2439" s="258"/>
      <c r="V2439" s="262"/>
      <c r="W2439" s="258">
        <f t="shared" si="791"/>
        <v>0</v>
      </c>
      <c r="X2439" s="45"/>
      <c r="Y2439" s="43"/>
      <c r="Z2439" s="43"/>
      <c r="AA2439" s="43"/>
      <c r="AB2439" s="43"/>
      <c r="AC2439" s="43"/>
    </row>
    <row r="2440" spans="1:29" ht="12.9" customHeight="1">
      <c r="A2440" s="189"/>
      <c r="B2440" s="111"/>
      <c r="C2440" s="111"/>
      <c r="D2440" s="111"/>
      <c r="E2440" s="111"/>
      <c r="F2440" s="111"/>
      <c r="G2440" s="111"/>
      <c r="H2440" s="111"/>
      <c r="I2440" s="116"/>
      <c r="J2440" s="118"/>
      <c r="K2440" s="33"/>
      <c r="L2440" s="44">
        <f t="shared" si="788"/>
        <v>0</v>
      </c>
      <c r="M2440" s="33" t="str">
        <f t="shared" si="789"/>
        <v>Container q'ty</v>
      </c>
      <c r="N2440" s="33" t="str">
        <f t="shared" si="790"/>
        <v/>
      </c>
      <c r="O2440" s="39"/>
      <c r="P2440" s="33"/>
      <c r="Q2440" s="168"/>
      <c r="R2440" s="169"/>
      <c r="S2440" s="39"/>
      <c r="T2440" s="119"/>
      <c r="U2440" s="258"/>
      <c r="V2440" s="262"/>
      <c r="W2440" s="258">
        <f t="shared" si="791"/>
        <v>0</v>
      </c>
      <c r="X2440" s="45"/>
      <c r="Y2440" s="43"/>
      <c r="Z2440" s="43"/>
      <c r="AA2440" s="43"/>
      <c r="AB2440" s="43"/>
      <c r="AC2440" s="43"/>
    </row>
    <row r="2441" spans="1:29" ht="12.9" customHeight="1">
      <c r="A2441" s="189"/>
      <c r="B2441" s="111"/>
      <c r="C2441" s="111"/>
      <c r="D2441" s="111"/>
      <c r="E2441" s="111"/>
      <c r="F2441" s="111"/>
      <c r="G2441" s="111"/>
      <c r="H2441" s="111"/>
      <c r="I2441" s="116"/>
      <c r="J2441" s="118"/>
      <c r="K2441" s="33"/>
      <c r="L2441" s="44">
        <f t="shared" si="788"/>
        <v>0</v>
      </c>
      <c r="M2441" s="33" t="str">
        <f t="shared" si="789"/>
        <v>Container q'ty</v>
      </c>
      <c r="N2441" s="33" t="str">
        <f t="shared" si="790"/>
        <v/>
      </c>
      <c r="O2441" s="39"/>
      <c r="P2441" s="33"/>
      <c r="Q2441" s="168"/>
      <c r="R2441" s="169"/>
      <c r="S2441" s="39"/>
      <c r="T2441" s="119"/>
      <c r="U2441" s="258"/>
      <c r="V2441" s="262"/>
      <c r="W2441" s="258">
        <f t="shared" si="791"/>
        <v>0</v>
      </c>
      <c r="X2441" s="45"/>
      <c r="Y2441" s="43"/>
      <c r="Z2441" s="43"/>
      <c r="AA2441" s="43"/>
      <c r="AB2441" s="43"/>
      <c r="AC2441" s="43"/>
    </row>
    <row r="2442" spans="1:29" ht="12.9" customHeight="1">
      <c r="A2442" s="189"/>
      <c r="B2442" s="111"/>
      <c r="C2442" s="111"/>
      <c r="D2442" s="111"/>
      <c r="E2442" s="111"/>
      <c r="F2442" s="111"/>
      <c r="G2442" s="111"/>
      <c r="H2442" s="111"/>
      <c r="I2442" s="116"/>
      <c r="J2442" s="118"/>
      <c r="K2442" s="33"/>
      <c r="L2442" s="44">
        <f t="shared" si="788"/>
        <v>0</v>
      </c>
      <c r="M2442" s="33" t="str">
        <f t="shared" si="789"/>
        <v>Container q'ty</v>
      </c>
      <c r="N2442" s="33" t="str">
        <f t="shared" si="790"/>
        <v/>
      </c>
      <c r="O2442" s="39"/>
      <c r="P2442" s="33"/>
      <c r="Q2442" s="168"/>
      <c r="R2442" s="169"/>
      <c r="S2442" s="39"/>
      <c r="T2442" s="119"/>
      <c r="U2442" s="258"/>
      <c r="V2442" s="262"/>
      <c r="W2442" s="258">
        <f t="shared" si="791"/>
        <v>0</v>
      </c>
      <c r="X2442" s="45"/>
      <c r="Y2442" s="43"/>
      <c r="Z2442" s="43"/>
      <c r="AA2442" s="43"/>
      <c r="AB2442" s="43"/>
      <c r="AC2442" s="43"/>
    </row>
    <row r="2443" spans="1:29" ht="12.9" customHeight="1">
      <c r="A2443" s="189"/>
      <c r="B2443" s="111"/>
      <c r="C2443" s="111"/>
      <c r="D2443" s="111"/>
      <c r="E2443" s="111"/>
      <c r="F2443" s="111"/>
      <c r="G2443" s="111"/>
      <c r="H2443" s="111"/>
      <c r="I2443" s="116"/>
      <c r="J2443" s="118"/>
      <c r="K2443" s="33"/>
      <c r="L2443" s="44">
        <f t="shared" si="788"/>
        <v>0</v>
      </c>
      <c r="M2443" s="33" t="str">
        <f t="shared" si="789"/>
        <v>Container q'ty</v>
      </c>
      <c r="N2443" s="33" t="str">
        <f t="shared" si="790"/>
        <v/>
      </c>
      <c r="O2443" s="39"/>
      <c r="P2443" s="33"/>
      <c r="Q2443" s="168"/>
      <c r="R2443" s="169"/>
      <c r="S2443" s="39"/>
      <c r="T2443" s="119"/>
      <c r="U2443" s="258"/>
      <c r="V2443" s="262"/>
      <c r="W2443" s="258">
        <f t="shared" si="791"/>
        <v>0</v>
      </c>
      <c r="X2443" s="45"/>
      <c r="Y2443" s="43"/>
      <c r="Z2443" s="43"/>
      <c r="AA2443" s="43"/>
      <c r="AB2443" s="43"/>
      <c r="AC2443" s="43"/>
    </row>
    <row r="2444" spans="1:29" ht="12.9" customHeight="1">
      <c r="A2444" s="189"/>
      <c r="B2444" s="111"/>
      <c r="C2444" s="111"/>
      <c r="D2444" s="111"/>
      <c r="E2444" s="111"/>
      <c r="F2444" s="111"/>
      <c r="G2444" s="111"/>
      <c r="H2444" s="111"/>
      <c r="I2444" s="116"/>
      <c r="J2444" s="118"/>
      <c r="K2444" s="33"/>
      <c r="L2444" s="44">
        <f t="shared" si="788"/>
        <v>0</v>
      </c>
      <c r="M2444" s="33" t="str">
        <f t="shared" si="789"/>
        <v>Container q'ty</v>
      </c>
      <c r="N2444" s="33" t="str">
        <f t="shared" si="790"/>
        <v/>
      </c>
      <c r="O2444" s="39"/>
      <c r="P2444" s="33"/>
      <c r="Q2444" s="168"/>
      <c r="R2444" s="169"/>
      <c r="S2444" s="39"/>
      <c r="T2444" s="119"/>
      <c r="U2444" s="258"/>
      <c r="V2444" s="262"/>
      <c r="W2444" s="258">
        <f t="shared" si="791"/>
        <v>0</v>
      </c>
      <c r="X2444" s="45"/>
      <c r="Y2444" s="43"/>
      <c r="Z2444" s="43"/>
      <c r="AA2444" s="43"/>
      <c r="AB2444" s="43"/>
      <c r="AC2444" s="43"/>
    </row>
    <row r="2445" spans="1:29" ht="12.9" customHeight="1">
      <c r="A2445" s="189"/>
      <c r="B2445" s="111"/>
      <c r="C2445" s="111"/>
      <c r="D2445" s="111"/>
      <c r="E2445" s="111"/>
      <c r="F2445" s="111"/>
      <c r="G2445" s="111"/>
      <c r="H2445" s="111"/>
      <c r="I2445" s="116"/>
      <c r="J2445" s="118"/>
      <c r="K2445" s="33"/>
      <c r="L2445" s="44">
        <f t="shared" si="788"/>
        <v>0</v>
      </c>
      <c r="M2445" s="33" t="str">
        <f t="shared" si="789"/>
        <v>Container q'ty</v>
      </c>
      <c r="N2445" s="33" t="str">
        <f t="shared" si="790"/>
        <v/>
      </c>
      <c r="O2445" s="39"/>
      <c r="P2445" s="33"/>
      <c r="Q2445" s="168"/>
      <c r="R2445" s="169"/>
      <c r="S2445" s="39"/>
      <c r="T2445" s="119"/>
      <c r="U2445" s="258"/>
      <c r="V2445" s="262"/>
      <c r="W2445" s="258">
        <f t="shared" si="791"/>
        <v>0</v>
      </c>
      <c r="X2445" s="45"/>
      <c r="Y2445" s="43"/>
      <c r="Z2445" s="43"/>
      <c r="AA2445" s="43"/>
      <c r="AB2445" s="43"/>
      <c r="AC2445" s="43"/>
    </row>
    <row r="2446" spans="1:29" ht="12.9" customHeight="1">
      <c r="A2446" s="189"/>
      <c r="B2446" s="111"/>
      <c r="C2446" s="111"/>
      <c r="D2446" s="111"/>
      <c r="E2446" s="111"/>
      <c r="F2446" s="111"/>
      <c r="G2446" s="111"/>
      <c r="H2446" s="111"/>
      <c r="I2446" s="116"/>
      <c r="J2446" s="118"/>
      <c r="K2446" s="33"/>
      <c r="L2446" s="44">
        <f t="shared" si="788"/>
        <v>0</v>
      </c>
      <c r="M2446" s="33" t="str">
        <f t="shared" si="789"/>
        <v>Container q'ty</v>
      </c>
      <c r="N2446" s="33" t="str">
        <f t="shared" si="790"/>
        <v/>
      </c>
      <c r="O2446" s="39"/>
      <c r="P2446" s="33"/>
      <c r="Q2446" s="168"/>
      <c r="R2446" s="169"/>
      <c r="S2446" s="39"/>
      <c r="T2446" s="119"/>
      <c r="U2446" s="258"/>
      <c r="V2446" s="262"/>
      <c r="W2446" s="258">
        <f t="shared" si="791"/>
        <v>0</v>
      </c>
      <c r="X2446" s="45"/>
      <c r="Y2446" s="43"/>
      <c r="Z2446" s="43"/>
      <c r="AA2446" s="43"/>
      <c r="AB2446" s="43"/>
      <c r="AC2446" s="43"/>
    </row>
    <row r="2447" spans="1:29" ht="12.9" customHeight="1">
      <c r="A2447" s="189"/>
      <c r="B2447" s="111"/>
      <c r="C2447" s="111"/>
      <c r="D2447" s="111"/>
      <c r="E2447" s="111"/>
      <c r="F2447" s="111"/>
      <c r="G2447" s="111"/>
      <c r="H2447" s="111"/>
      <c r="I2447" s="116"/>
      <c r="J2447" s="118"/>
      <c r="K2447" s="33"/>
      <c r="L2447" s="44">
        <f t="shared" si="788"/>
        <v>0</v>
      </c>
      <c r="M2447" s="33" t="str">
        <f t="shared" si="789"/>
        <v>Container q'ty</v>
      </c>
      <c r="N2447" s="33" t="str">
        <f t="shared" si="790"/>
        <v/>
      </c>
      <c r="O2447" s="39"/>
      <c r="P2447" s="33"/>
      <c r="Q2447" s="168"/>
      <c r="R2447" s="169"/>
      <c r="S2447" s="39"/>
      <c r="T2447" s="119"/>
      <c r="U2447" s="258"/>
      <c r="V2447" s="262"/>
      <c r="W2447" s="258">
        <f t="shared" si="791"/>
        <v>0</v>
      </c>
      <c r="X2447" s="45"/>
      <c r="Y2447" s="43"/>
      <c r="Z2447" s="43"/>
      <c r="AA2447" s="43"/>
      <c r="AB2447" s="43"/>
      <c r="AC2447" s="43"/>
    </row>
    <row r="2448" spans="1:29" ht="12.9" customHeight="1">
      <c r="A2448" s="189"/>
      <c r="B2448" s="111"/>
      <c r="C2448" s="111"/>
      <c r="D2448" s="111"/>
      <c r="E2448" s="111"/>
      <c r="F2448" s="111"/>
      <c r="G2448" s="111"/>
      <c r="H2448" s="111"/>
      <c r="I2448" s="116"/>
      <c r="J2448" s="118"/>
      <c r="K2448" s="33"/>
      <c r="L2448" s="44">
        <f t="shared" si="788"/>
        <v>0</v>
      </c>
      <c r="M2448" s="33" t="str">
        <f t="shared" si="789"/>
        <v>Container q'ty</v>
      </c>
      <c r="N2448" s="33" t="str">
        <f t="shared" si="790"/>
        <v/>
      </c>
      <c r="O2448" s="39"/>
      <c r="P2448" s="33"/>
      <c r="Q2448" s="168"/>
      <c r="R2448" s="169"/>
      <c r="S2448" s="39"/>
      <c r="T2448" s="119"/>
      <c r="U2448" s="258"/>
      <c r="V2448" s="262"/>
      <c r="W2448" s="258">
        <f t="shared" si="791"/>
        <v>0</v>
      </c>
      <c r="X2448" s="45"/>
      <c r="Y2448" s="43"/>
      <c r="Z2448" s="43"/>
      <c r="AA2448" s="43"/>
      <c r="AB2448" s="43"/>
      <c r="AC2448" s="43"/>
    </row>
    <row r="2449" spans="1:29" ht="12.9" customHeight="1">
      <c r="A2449" s="189"/>
      <c r="B2449" s="111"/>
      <c r="C2449" s="111"/>
      <c r="D2449" s="111"/>
      <c r="E2449" s="111"/>
      <c r="F2449" s="111"/>
      <c r="G2449" s="111"/>
      <c r="H2449" s="111"/>
      <c r="I2449" s="116"/>
      <c r="J2449" s="118"/>
      <c r="K2449" s="33"/>
      <c r="L2449" s="44">
        <f t="shared" si="788"/>
        <v>0</v>
      </c>
      <c r="M2449" s="33" t="str">
        <f t="shared" si="789"/>
        <v>Container q'ty</v>
      </c>
      <c r="N2449" s="33" t="str">
        <f t="shared" si="790"/>
        <v/>
      </c>
      <c r="O2449" s="39"/>
      <c r="P2449" s="33"/>
      <c r="Q2449" s="168"/>
      <c r="R2449" s="169"/>
      <c r="S2449" s="39"/>
      <c r="T2449" s="119"/>
      <c r="U2449" s="258"/>
      <c r="V2449" s="262"/>
      <c r="W2449" s="258">
        <f t="shared" si="791"/>
        <v>0</v>
      </c>
      <c r="X2449" s="45"/>
      <c r="Y2449" s="43"/>
      <c r="Z2449" s="43"/>
      <c r="AA2449" s="43"/>
      <c r="AB2449" s="43"/>
      <c r="AC2449" s="43"/>
    </row>
    <row r="2450" spans="1:29" ht="12.9" customHeight="1">
      <c r="A2450" s="189"/>
      <c r="B2450" s="111"/>
      <c r="C2450" s="111"/>
      <c r="D2450" s="111"/>
      <c r="E2450" s="111"/>
      <c r="F2450" s="111"/>
      <c r="G2450" s="111"/>
      <c r="H2450" s="111"/>
      <c r="I2450" s="116"/>
      <c r="J2450" s="118"/>
      <c r="K2450" s="33"/>
      <c r="L2450" s="44">
        <f t="shared" si="788"/>
        <v>0</v>
      </c>
      <c r="M2450" s="33" t="str">
        <f t="shared" si="789"/>
        <v>Container q'ty</v>
      </c>
      <c r="N2450" s="33" t="str">
        <f t="shared" si="790"/>
        <v/>
      </c>
      <c r="O2450" s="39"/>
      <c r="P2450" s="33"/>
      <c r="Q2450" s="168"/>
      <c r="R2450" s="169"/>
      <c r="S2450" s="39"/>
      <c r="T2450" s="119"/>
      <c r="U2450" s="258"/>
      <c r="V2450" s="262"/>
      <c r="W2450" s="258">
        <f t="shared" si="791"/>
        <v>0</v>
      </c>
      <c r="X2450" s="45"/>
      <c r="Y2450" s="43"/>
      <c r="Z2450" s="43"/>
      <c r="AA2450" s="43"/>
      <c r="AB2450" s="43"/>
      <c r="AC2450" s="43"/>
    </row>
    <row r="2451" spans="1:29" ht="12.9" customHeight="1">
      <c r="A2451" s="189"/>
      <c r="B2451" s="111"/>
      <c r="C2451" s="111"/>
      <c r="D2451" s="111"/>
      <c r="E2451" s="111"/>
      <c r="F2451" s="111"/>
      <c r="G2451" s="111"/>
      <c r="H2451" s="111"/>
      <c r="I2451" s="116"/>
      <c r="J2451" s="118"/>
      <c r="K2451" s="33"/>
      <c r="L2451" s="44">
        <f t="shared" si="788"/>
        <v>0</v>
      </c>
      <c r="M2451" s="33" t="str">
        <f t="shared" si="789"/>
        <v>Container q'ty</v>
      </c>
      <c r="N2451" s="33" t="str">
        <f t="shared" si="790"/>
        <v/>
      </c>
      <c r="O2451" s="39"/>
      <c r="P2451" s="33"/>
      <c r="Q2451" s="168"/>
      <c r="R2451" s="169"/>
      <c r="S2451" s="39"/>
      <c r="T2451" s="119"/>
      <c r="U2451" s="258"/>
      <c r="V2451" s="262"/>
      <c r="W2451" s="258">
        <f t="shared" si="791"/>
        <v>0</v>
      </c>
      <c r="X2451" s="45"/>
      <c r="Y2451" s="43"/>
      <c r="Z2451" s="43"/>
      <c r="AA2451" s="43"/>
      <c r="AB2451" s="43"/>
      <c r="AC2451" s="43"/>
    </row>
    <row r="2452" spans="1:29" ht="12.9" customHeight="1">
      <c r="A2452" s="189"/>
      <c r="B2452" s="111"/>
      <c r="C2452" s="111"/>
      <c r="D2452" s="111"/>
      <c r="E2452" s="111"/>
      <c r="F2452" s="111"/>
      <c r="G2452" s="111"/>
      <c r="H2452" s="111"/>
      <c r="I2452" s="116"/>
      <c r="J2452" s="118"/>
      <c r="K2452" s="33"/>
      <c r="L2452" s="44">
        <f t="shared" si="788"/>
        <v>0</v>
      </c>
      <c r="M2452" s="33" t="str">
        <f t="shared" si="789"/>
        <v>Container q'ty</v>
      </c>
      <c r="N2452" s="33" t="str">
        <f t="shared" si="790"/>
        <v/>
      </c>
      <c r="O2452" s="39"/>
      <c r="P2452" s="33"/>
      <c r="Q2452" s="168"/>
      <c r="R2452" s="169"/>
      <c r="S2452" s="39"/>
      <c r="T2452" s="119"/>
      <c r="U2452" s="258"/>
      <c r="V2452" s="262"/>
      <c r="W2452" s="258">
        <f t="shared" si="791"/>
        <v>0</v>
      </c>
      <c r="X2452" s="45"/>
      <c r="Y2452" s="43"/>
      <c r="Z2452" s="43"/>
      <c r="AA2452" s="43"/>
      <c r="AB2452" s="43"/>
      <c r="AC2452" s="43"/>
    </row>
    <row r="2453" spans="1:29" ht="12.9" customHeight="1">
      <c r="A2453" s="189"/>
      <c r="B2453" s="111"/>
      <c r="C2453" s="111"/>
      <c r="D2453" s="111"/>
      <c r="E2453" s="111"/>
      <c r="F2453" s="111"/>
      <c r="G2453" s="111"/>
      <c r="H2453" s="111"/>
      <c r="I2453" s="116"/>
      <c r="J2453" s="118"/>
      <c r="K2453" s="33"/>
      <c r="L2453" s="44">
        <f t="shared" si="788"/>
        <v>0</v>
      </c>
      <c r="M2453" s="33" t="str">
        <f t="shared" si="789"/>
        <v>Container q'ty</v>
      </c>
      <c r="N2453" s="33" t="str">
        <f t="shared" si="790"/>
        <v/>
      </c>
      <c r="O2453" s="39"/>
      <c r="P2453" s="33"/>
      <c r="Q2453" s="168"/>
      <c r="R2453" s="169"/>
      <c r="S2453" s="39"/>
      <c r="T2453" s="119"/>
      <c r="U2453" s="258"/>
      <c r="V2453" s="262"/>
      <c r="W2453" s="258">
        <f t="shared" si="791"/>
        <v>0</v>
      </c>
      <c r="X2453" s="45"/>
      <c r="Y2453" s="43"/>
      <c r="Z2453" s="43"/>
      <c r="AA2453" s="43"/>
      <c r="AB2453" s="43"/>
      <c r="AC2453" s="43"/>
    </row>
    <row r="2454" spans="1:29" ht="12.9" customHeight="1">
      <c r="A2454" s="189"/>
      <c r="B2454" s="111"/>
      <c r="C2454" s="111"/>
      <c r="D2454" s="111"/>
      <c r="E2454" s="111"/>
      <c r="F2454" s="111"/>
      <c r="G2454" s="111"/>
      <c r="H2454" s="111"/>
      <c r="I2454" s="116"/>
      <c r="J2454" s="118"/>
      <c r="K2454" s="33"/>
      <c r="L2454" s="44">
        <f t="shared" si="788"/>
        <v>0</v>
      </c>
      <c r="M2454" s="33" t="str">
        <f t="shared" si="789"/>
        <v>Container q'ty</v>
      </c>
      <c r="N2454" s="33" t="str">
        <f t="shared" si="790"/>
        <v/>
      </c>
      <c r="O2454" s="39"/>
      <c r="P2454" s="33"/>
      <c r="Q2454" s="168"/>
      <c r="R2454" s="169"/>
      <c r="S2454" s="39"/>
      <c r="T2454" s="119"/>
      <c r="U2454" s="258"/>
      <c r="V2454" s="262"/>
      <c r="W2454" s="258">
        <f t="shared" si="791"/>
        <v>0</v>
      </c>
      <c r="X2454" s="45"/>
      <c r="Y2454" s="43"/>
      <c r="Z2454" s="43"/>
      <c r="AA2454" s="43"/>
      <c r="AB2454" s="43"/>
      <c r="AC2454" s="43"/>
    </row>
    <row r="2455" spans="1:29" ht="12.9" customHeight="1">
      <c r="A2455" s="189"/>
      <c r="B2455" s="111"/>
      <c r="C2455" s="111"/>
      <c r="D2455" s="111"/>
      <c r="E2455" s="111"/>
      <c r="F2455" s="111"/>
      <c r="G2455" s="111"/>
      <c r="H2455" s="111"/>
      <c r="I2455" s="116"/>
      <c r="J2455" s="118"/>
      <c r="K2455" s="33"/>
      <c r="L2455" s="44">
        <f t="shared" si="788"/>
        <v>0</v>
      </c>
      <c r="M2455" s="33" t="str">
        <f t="shared" si="789"/>
        <v>Container q'ty</v>
      </c>
      <c r="N2455" s="33" t="str">
        <f t="shared" si="790"/>
        <v/>
      </c>
      <c r="O2455" s="39"/>
      <c r="P2455" s="33"/>
      <c r="Q2455" s="168"/>
      <c r="R2455" s="169"/>
      <c r="S2455" s="39"/>
      <c r="T2455" s="119"/>
      <c r="U2455" s="258"/>
      <c r="V2455" s="262"/>
      <c r="W2455" s="258">
        <f t="shared" si="791"/>
        <v>0</v>
      </c>
      <c r="X2455" s="45"/>
      <c r="Y2455" s="43"/>
      <c r="Z2455" s="43"/>
      <c r="AA2455" s="43"/>
      <c r="AB2455" s="43"/>
      <c r="AC2455" s="43"/>
    </row>
    <row r="2456" spans="1:29" ht="12.9" customHeight="1">
      <c r="A2456" s="189"/>
      <c r="B2456" s="111"/>
      <c r="C2456" s="111"/>
      <c r="D2456" s="111"/>
      <c r="E2456" s="111"/>
      <c r="F2456" s="111"/>
      <c r="G2456" s="111"/>
      <c r="H2456" s="111"/>
      <c r="I2456" s="116"/>
      <c r="J2456" s="118"/>
      <c r="K2456" s="33"/>
      <c r="L2456" s="44">
        <f t="shared" si="788"/>
        <v>0</v>
      </c>
      <c r="M2456" s="33" t="str">
        <f t="shared" si="789"/>
        <v>Container q'ty</v>
      </c>
      <c r="N2456" s="33" t="str">
        <f t="shared" si="790"/>
        <v/>
      </c>
      <c r="O2456" s="39"/>
      <c r="P2456" s="33"/>
      <c r="Q2456" s="168"/>
      <c r="R2456" s="169"/>
      <c r="S2456" s="39"/>
      <c r="T2456" s="119"/>
      <c r="U2456" s="258"/>
      <c r="V2456" s="262"/>
      <c r="W2456" s="258">
        <f t="shared" si="791"/>
        <v>0</v>
      </c>
      <c r="X2456" s="45"/>
      <c r="Y2456" s="43"/>
      <c r="Z2456" s="43"/>
      <c r="AA2456" s="43"/>
      <c r="AB2456" s="43"/>
      <c r="AC2456" s="43"/>
    </row>
    <row r="2457" spans="1:29" ht="12.9" customHeight="1">
      <c r="A2457" s="189"/>
      <c r="B2457" s="111"/>
      <c r="C2457" s="111"/>
      <c r="D2457" s="111"/>
      <c r="E2457" s="111"/>
      <c r="F2457" s="111"/>
      <c r="G2457" s="111"/>
      <c r="H2457" s="111"/>
      <c r="I2457" s="116"/>
      <c r="J2457" s="118"/>
      <c r="K2457" s="33"/>
      <c r="L2457" s="44">
        <f t="shared" si="788"/>
        <v>0</v>
      </c>
      <c r="M2457" s="33" t="str">
        <f t="shared" si="789"/>
        <v>Container q'ty</v>
      </c>
      <c r="N2457" s="33" t="str">
        <f t="shared" si="790"/>
        <v/>
      </c>
      <c r="O2457" s="39"/>
      <c r="P2457" s="33"/>
      <c r="Q2457" s="168"/>
      <c r="R2457" s="169"/>
      <c r="S2457" s="39"/>
      <c r="T2457" s="119"/>
      <c r="U2457" s="258"/>
      <c r="V2457" s="262"/>
      <c r="W2457" s="258">
        <f t="shared" si="791"/>
        <v>0</v>
      </c>
      <c r="X2457" s="45"/>
      <c r="Y2457" s="43"/>
      <c r="Z2457" s="43"/>
      <c r="AA2457" s="43"/>
      <c r="AB2457" s="43"/>
      <c r="AC2457" s="43"/>
    </row>
    <row r="2458" spans="1:29" ht="12.9" customHeight="1">
      <c r="A2458" s="189"/>
      <c r="B2458" s="111"/>
      <c r="C2458" s="111"/>
      <c r="D2458" s="111"/>
      <c r="E2458" s="111"/>
      <c r="F2458" s="111"/>
      <c r="G2458" s="111"/>
      <c r="H2458" s="111"/>
      <c r="I2458" s="116"/>
      <c r="J2458" s="118"/>
      <c r="K2458" s="33"/>
      <c r="L2458" s="44">
        <f t="shared" si="788"/>
        <v>0</v>
      </c>
      <c r="M2458" s="33" t="str">
        <f t="shared" si="789"/>
        <v>Container q'ty</v>
      </c>
      <c r="N2458" s="33" t="str">
        <f t="shared" si="790"/>
        <v/>
      </c>
      <c r="O2458" s="39"/>
      <c r="P2458" s="33"/>
      <c r="Q2458" s="168"/>
      <c r="R2458" s="169"/>
      <c r="S2458" s="39"/>
      <c r="T2458" s="119"/>
      <c r="U2458" s="258"/>
      <c r="V2458" s="262"/>
      <c r="W2458" s="258">
        <f t="shared" si="791"/>
        <v>0</v>
      </c>
      <c r="X2458" s="45"/>
      <c r="Y2458" s="43"/>
      <c r="Z2458" s="43"/>
      <c r="AA2458" s="43"/>
      <c r="AB2458" s="43"/>
      <c r="AC2458" s="43"/>
    </row>
    <row r="2459" spans="1:29" ht="12.9" customHeight="1">
      <c r="A2459" s="189"/>
      <c r="B2459" s="111"/>
      <c r="C2459" s="111"/>
      <c r="D2459" s="111"/>
      <c r="E2459" s="111"/>
      <c r="F2459" s="111"/>
      <c r="G2459" s="111"/>
      <c r="H2459" s="111"/>
      <c r="I2459" s="116"/>
      <c r="J2459" s="118"/>
      <c r="K2459" s="33"/>
      <c r="L2459" s="44">
        <f t="shared" si="788"/>
        <v>0</v>
      </c>
      <c r="M2459" s="33" t="str">
        <f t="shared" si="789"/>
        <v>Container q'ty</v>
      </c>
      <c r="N2459" s="33" t="str">
        <f t="shared" si="790"/>
        <v/>
      </c>
      <c r="O2459" s="39"/>
      <c r="P2459" s="33"/>
      <c r="Q2459" s="168"/>
      <c r="R2459" s="169"/>
      <c r="S2459" s="39"/>
      <c r="T2459" s="119"/>
      <c r="U2459" s="258"/>
      <c r="V2459" s="262"/>
      <c r="W2459" s="258">
        <f t="shared" si="791"/>
        <v>0</v>
      </c>
      <c r="X2459" s="45"/>
      <c r="Y2459" s="43"/>
      <c r="Z2459" s="43"/>
      <c r="AA2459" s="43"/>
      <c r="AB2459" s="43"/>
      <c r="AC2459" s="43"/>
    </row>
    <row r="2460" spans="1:29" ht="12.9" customHeight="1">
      <c r="A2460" s="189"/>
      <c r="B2460" s="111"/>
      <c r="C2460" s="111"/>
      <c r="D2460" s="111"/>
      <c r="E2460" s="111"/>
      <c r="F2460" s="111"/>
      <c r="G2460" s="111"/>
      <c r="H2460" s="111"/>
      <c r="I2460" s="116"/>
      <c r="J2460" s="118"/>
      <c r="K2460" s="33"/>
      <c r="L2460" s="44">
        <f t="shared" si="788"/>
        <v>0</v>
      </c>
      <c r="M2460" s="33" t="str">
        <f t="shared" si="789"/>
        <v>Container q'ty</v>
      </c>
      <c r="N2460" s="33" t="str">
        <f t="shared" si="790"/>
        <v/>
      </c>
      <c r="O2460" s="39"/>
      <c r="P2460" s="33"/>
      <c r="Q2460" s="168"/>
      <c r="R2460" s="169"/>
      <c r="S2460" s="39"/>
      <c r="T2460" s="119"/>
      <c r="U2460" s="258"/>
      <c r="V2460" s="262"/>
      <c r="W2460" s="258">
        <f t="shared" si="791"/>
        <v>0</v>
      </c>
      <c r="X2460" s="45"/>
      <c r="Y2460" s="43"/>
      <c r="Z2460" s="43"/>
      <c r="AA2460" s="43"/>
      <c r="AB2460" s="43"/>
      <c r="AC2460" s="43"/>
    </row>
    <row r="2461" spans="1:29" ht="12.9" customHeight="1">
      <c r="A2461" s="189"/>
      <c r="B2461" s="111"/>
      <c r="C2461" s="111"/>
      <c r="D2461" s="111"/>
      <c r="E2461" s="111"/>
      <c r="F2461" s="111"/>
      <c r="G2461" s="111"/>
      <c r="H2461" s="111"/>
      <c r="I2461" s="116"/>
      <c r="J2461" s="118"/>
      <c r="K2461" s="33"/>
      <c r="L2461" s="44">
        <f t="shared" si="788"/>
        <v>0</v>
      </c>
      <c r="M2461" s="33" t="str">
        <f t="shared" si="789"/>
        <v>Container q'ty</v>
      </c>
      <c r="N2461" s="33" t="str">
        <f t="shared" si="790"/>
        <v/>
      </c>
      <c r="O2461" s="39"/>
      <c r="P2461" s="33"/>
      <c r="Q2461" s="168"/>
      <c r="R2461" s="169"/>
      <c r="S2461" s="39"/>
      <c r="T2461" s="119"/>
      <c r="U2461" s="258"/>
      <c r="V2461" s="262"/>
      <c r="W2461" s="258">
        <f t="shared" si="791"/>
        <v>0</v>
      </c>
      <c r="X2461" s="45"/>
      <c r="Y2461" s="43"/>
      <c r="Z2461" s="43"/>
      <c r="AA2461" s="43"/>
      <c r="AB2461" s="43"/>
      <c r="AC2461" s="43"/>
    </row>
    <row r="2462" spans="1:29" ht="12.9" customHeight="1">
      <c r="A2462" s="189"/>
      <c r="B2462" s="111"/>
      <c r="C2462" s="111"/>
      <c r="D2462" s="111"/>
      <c r="E2462" s="111"/>
      <c r="F2462" s="111"/>
      <c r="G2462" s="111"/>
      <c r="H2462" s="111"/>
      <c r="I2462" s="116"/>
      <c r="J2462" s="118"/>
      <c r="K2462" s="33"/>
      <c r="L2462" s="44">
        <f t="shared" si="788"/>
        <v>0</v>
      </c>
      <c r="M2462" s="33" t="str">
        <f t="shared" si="789"/>
        <v>Container q'ty</v>
      </c>
      <c r="N2462" s="33" t="str">
        <f t="shared" si="790"/>
        <v/>
      </c>
      <c r="O2462" s="39"/>
      <c r="P2462" s="33"/>
      <c r="Q2462" s="168"/>
      <c r="R2462" s="169"/>
      <c r="S2462" s="39"/>
      <c r="T2462" s="119"/>
      <c r="U2462" s="258"/>
      <c r="V2462" s="262"/>
      <c r="W2462" s="258">
        <f t="shared" si="791"/>
        <v>0</v>
      </c>
      <c r="X2462" s="45"/>
      <c r="Y2462" s="43"/>
      <c r="Z2462" s="43"/>
      <c r="AA2462" s="43"/>
      <c r="AB2462" s="43"/>
      <c r="AC2462" s="43"/>
    </row>
    <row r="2463" spans="1:29" ht="12.9" customHeight="1">
      <c r="A2463" s="189"/>
      <c r="B2463" s="111"/>
      <c r="C2463" s="111"/>
      <c r="D2463" s="111"/>
      <c r="E2463" s="111"/>
      <c r="F2463" s="111"/>
      <c r="G2463" s="111"/>
      <c r="H2463" s="111"/>
      <c r="I2463" s="116"/>
      <c r="J2463" s="118"/>
      <c r="K2463" s="33"/>
      <c r="L2463" s="44">
        <f t="shared" si="788"/>
        <v>0</v>
      </c>
      <c r="M2463" s="33" t="str">
        <f t="shared" si="789"/>
        <v>Container q'ty</v>
      </c>
      <c r="N2463" s="33" t="str">
        <f t="shared" si="790"/>
        <v/>
      </c>
      <c r="O2463" s="39"/>
      <c r="P2463" s="33"/>
      <c r="Q2463" s="168"/>
      <c r="R2463" s="169"/>
      <c r="S2463" s="39"/>
      <c r="T2463" s="119"/>
      <c r="U2463" s="258"/>
      <c r="V2463" s="262"/>
      <c r="W2463" s="258">
        <f t="shared" si="791"/>
        <v>0</v>
      </c>
      <c r="X2463" s="45"/>
      <c r="Y2463" s="43"/>
      <c r="Z2463" s="43"/>
      <c r="AA2463" s="43"/>
      <c r="AB2463" s="43"/>
      <c r="AC2463" s="43"/>
    </row>
    <row r="2464" spans="1:29" ht="12.9" customHeight="1">
      <c r="A2464" s="189"/>
      <c r="B2464" s="111"/>
      <c r="C2464" s="111"/>
      <c r="D2464" s="111"/>
      <c r="E2464" s="111"/>
      <c r="F2464" s="111"/>
      <c r="G2464" s="111"/>
      <c r="H2464" s="111"/>
      <c r="I2464" s="116"/>
      <c r="J2464" s="118"/>
      <c r="K2464" s="33"/>
      <c r="L2464" s="44">
        <f t="shared" si="788"/>
        <v>0</v>
      </c>
      <c r="M2464" s="33" t="str">
        <f t="shared" si="789"/>
        <v>Container q'ty</v>
      </c>
      <c r="N2464" s="33" t="str">
        <f t="shared" si="790"/>
        <v/>
      </c>
      <c r="O2464" s="39"/>
      <c r="P2464" s="33"/>
      <c r="Q2464" s="168"/>
      <c r="R2464" s="169"/>
      <c r="S2464" s="39"/>
      <c r="T2464" s="119"/>
      <c r="U2464" s="258"/>
      <c r="V2464" s="262"/>
      <c r="W2464" s="258">
        <f t="shared" si="791"/>
        <v>0</v>
      </c>
      <c r="X2464" s="45"/>
      <c r="Y2464" s="43"/>
      <c r="Z2464" s="43"/>
      <c r="AA2464" s="43"/>
      <c r="AB2464" s="43"/>
      <c r="AC2464" s="43"/>
    </row>
    <row r="2465" spans="1:29" ht="12.9" customHeight="1">
      <c r="A2465" s="189"/>
      <c r="B2465" s="111"/>
      <c r="C2465" s="111"/>
      <c r="D2465" s="111"/>
      <c r="E2465" s="111"/>
      <c r="F2465" s="111"/>
      <c r="G2465" s="111"/>
      <c r="H2465" s="111"/>
      <c r="I2465" s="116"/>
      <c r="J2465" s="118"/>
      <c r="K2465" s="33"/>
      <c r="L2465" s="44">
        <f t="shared" si="788"/>
        <v>0</v>
      </c>
      <c r="M2465" s="33" t="str">
        <f t="shared" si="789"/>
        <v>Container q'ty</v>
      </c>
      <c r="N2465" s="33" t="str">
        <f t="shared" si="790"/>
        <v/>
      </c>
      <c r="O2465" s="39"/>
      <c r="P2465" s="33"/>
      <c r="Q2465" s="168"/>
      <c r="R2465" s="169"/>
      <c r="S2465" s="39"/>
      <c r="T2465" s="119"/>
      <c r="U2465" s="258"/>
      <c r="V2465" s="262"/>
      <c r="W2465" s="258">
        <f t="shared" si="791"/>
        <v>0</v>
      </c>
      <c r="X2465" s="45"/>
      <c r="Y2465" s="43"/>
      <c r="Z2465" s="43"/>
      <c r="AA2465" s="43"/>
      <c r="AB2465" s="43"/>
      <c r="AC2465" s="43"/>
    </row>
    <row r="2466" spans="1:29" ht="12.9" customHeight="1">
      <c r="A2466" s="189"/>
      <c r="B2466" s="111"/>
      <c r="C2466" s="111"/>
      <c r="D2466" s="111"/>
      <c r="E2466" s="111"/>
      <c r="F2466" s="111"/>
      <c r="G2466" s="111"/>
      <c r="H2466" s="111"/>
      <c r="I2466" s="116"/>
      <c r="J2466" s="118"/>
      <c r="K2466" s="33"/>
      <c r="L2466" s="44">
        <f t="shared" si="788"/>
        <v>0</v>
      </c>
      <c r="M2466" s="33" t="str">
        <f t="shared" si="789"/>
        <v>Container q'ty</v>
      </c>
      <c r="N2466" s="33" t="str">
        <f t="shared" si="790"/>
        <v/>
      </c>
      <c r="O2466" s="39"/>
      <c r="P2466" s="33"/>
      <c r="Q2466" s="168"/>
      <c r="R2466" s="169"/>
      <c r="S2466" s="39"/>
      <c r="T2466" s="119"/>
      <c r="U2466" s="258"/>
      <c r="V2466" s="262"/>
      <c r="W2466" s="258">
        <f t="shared" si="791"/>
        <v>0</v>
      </c>
      <c r="X2466" s="45"/>
      <c r="Y2466" s="43"/>
      <c r="Z2466" s="43"/>
      <c r="AA2466" s="43"/>
      <c r="AB2466" s="43"/>
      <c r="AC2466" s="43"/>
    </row>
    <row r="2467" spans="1:29" ht="12.9" customHeight="1">
      <c r="A2467" s="189"/>
      <c r="B2467" s="111"/>
      <c r="C2467" s="111"/>
      <c r="D2467" s="111"/>
      <c r="E2467" s="111"/>
      <c r="F2467" s="111"/>
      <c r="G2467" s="111"/>
      <c r="H2467" s="111"/>
      <c r="I2467" s="116"/>
      <c r="J2467" s="118"/>
      <c r="K2467" s="33"/>
      <c r="L2467" s="44">
        <f t="shared" si="788"/>
        <v>0</v>
      </c>
      <c r="M2467" s="33" t="str">
        <f t="shared" si="789"/>
        <v>Container q'ty</v>
      </c>
      <c r="N2467" s="33" t="str">
        <f t="shared" si="790"/>
        <v/>
      </c>
      <c r="O2467" s="39"/>
      <c r="P2467" s="33"/>
      <c r="Q2467" s="168"/>
      <c r="R2467" s="169"/>
      <c r="S2467" s="39"/>
      <c r="T2467" s="119"/>
      <c r="U2467" s="258"/>
      <c r="V2467" s="262"/>
      <c r="W2467" s="258">
        <f t="shared" si="791"/>
        <v>0</v>
      </c>
      <c r="X2467" s="45"/>
      <c r="Y2467" s="43"/>
      <c r="Z2467" s="43"/>
      <c r="AA2467" s="43"/>
      <c r="AB2467" s="43"/>
      <c r="AC2467" s="43"/>
    </row>
    <row r="2468" spans="1:29" ht="12.9" customHeight="1">
      <c r="A2468" s="189"/>
      <c r="B2468" s="111"/>
      <c r="C2468" s="111"/>
      <c r="D2468" s="111"/>
      <c r="E2468" s="111"/>
      <c r="F2468" s="111"/>
      <c r="G2468" s="111"/>
      <c r="H2468" s="111"/>
      <c r="I2468" s="116"/>
      <c r="J2468" s="118"/>
      <c r="K2468" s="33"/>
      <c r="L2468" s="44">
        <f t="shared" si="788"/>
        <v>0</v>
      </c>
      <c r="M2468" s="33" t="str">
        <f t="shared" si="789"/>
        <v>Container q'ty</v>
      </c>
      <c r="N2468" s="33" t="str">
        <f t="shared" si="790"/>
        <v/>
      </c>
      <c r="O2468" s="39"/>
      <c r="P2468" s="33"/>
      <c r="Q2468" s="168"/>
      <c r="R2468" s="169"/>
      <c r="S2468" s="39"/>
      <c r="T2468" s="119"/>
      <c r="U2468" s="258"/>
      <c r="V2468" s="262"/>
      <c r="W2468" s="258">
        <f t="shared" si="791"/>
        <v>0</v>
      </c>
      <c r="X2468" s="45"/>
      <c r="Y2468" s="43"/>
      <c r="Z2468" s="43"/>
      <c r="AA2468" s="43"/>
      <c r="AB2468" s="43"/>
      <c r="AC2468" s="43"/>
    </row>
    <row r="2469" spans="1:29" ht="12.9" customHeight="1">
      <c r="A2469" s="189"/>
      <c r="B2469" s="111"/>
      <c r="C2469" s="111"/>
      <c r="D2469" s="111"/>
      <c r="E2469" s="111"/>
      <c r="F2469" s="111"/>
      <c r="G2469" s="111"/>
      <c r="H2469" s="111"/>
      <c r="I2469" s="116"/>
      <c r="J2469" s="118"/>
      <c r="K2469" s="33"/>
      <c r="L2469" s="44">
        <f t="shared" si="788"/>
        <v>0</v>
      </c>
      <c r="M2469" s="33" t="str">
        <f t="shared" si="789"/>
        <v>Container q'ty</v>
      </c>
      <c r="N2469" s="33" t="str">
        <f t="shared" si="790"/>
        <v/>
      </c>
      <c r="O2469" s="39"/>
      <c r="P2469" s="33"/>
      <c r="Q2469" s="168"/>
      <c r="R2469" s="169"/>
      <c r="S2469" s="39"/>
      <c r="T2469" s="119"/>
      <c r="U2469" s="258"/>
      <c r="V2469" s="262"/>
      <c r="W2469" s="258">
        <f t="shared" si="791"/>
        <v>0</v>
      </c>
      <c r="X2469" s="45"/>
      <c r="Y2469" s="43"/>
      <c r="Z2469" s="43"/>
      <c r="AA2469" s="43"/>
      <c r="AB2469" s="43"/>
      <c r="AC2469" s="43"/>
    </row>
    <row r="2470" spans="1:29" ht="12.9" customHeight="1">
      <c r="A2470" s="189"/>
      <c r="B2470" s="111"/>
      <c r="C2470" s="111"/>
      <c r="D2470" s="111"/>
      <c r="E2470" s="111"/>
      <c r="F2470" s="111"/>
      <c r="G2470" s="111"/>
      <c r="H2470" s="111"/>
      <c r="I2470" s="116"/>
      <c r="J2470" s="118"/>
      <c r="K2470" s="33"/>
      <c r="L2470" s="44">
        <f t="shared" si="788"/>
        <v>0</v>
      </c>
      <c r="M2470" s="33" t="str">
        <f t="shared" si="789"/>
        <v>Container q'ty</v>
      </c>
      <c r="N2470" s="33" t="str">
        <f t="shared" si="790"/>
        <v/>
      </c>
      <c r="O2470" s="39"/>
      <c r="P2470" s="33"/>
      <c r="Q2470" s="168"/>
      <c r="R2470" s="169"/>
      <c r="S2470" s="39"/>
      <c r="T2470" s="119"/>
      <c r="U2470" s="258"/>
      <c r="V2470" s="262"/>
      <c r="W2470" s="258">
        <f t="shared" si="791"/>
        <v>0</v>
      </c>
      <c r="X2470" s="45"/>
      <c r="Y2470" s="43"/>
      <c r="Z2470" s="43"/>
      <c r="AA2470" s="43"/>
      <c r="AB2470" s="43"/>
      <c r="AC2470" s="43"/>
    </row>
    <row r="2471" spans="1:29" ht="12.9" customHeight="1">
      <c r="A2471" s="189"/>
      <c r="B2471" s="111"/>
      <c r="C2471" s="111"/>
      <c r="D2471" s="111"/>
      <c r="E2471" s="111"/>
      <c r="F2471" s="111"/>
      <c r="G2471" s="111"/>
      <c r="H2471" s="111"/>
      <c r="I2471" s="116"/>
      <c r="J2471" s="118"/>
      <c r="K2471" s="33"/>
      <c r="L2471" s="44">
        <f t="shared" si="788"/>
        <v>0</v>
      </c>
      <c r="M2471" s="33" t="str">
        <f t="shared" si="789"/>
        <v>Container q'ty</v>
      </c>
      <c r="N2471" s="33" t="str">
        <f t="shared" si="790"/>
        <v/>
      </c>
      <c r="O2471" s="39"/>
      <c r="P2471" s="33"/>
      <c r="Q2471" s="168"/>
      <c r="R2471" s="169"/>
      <c r="S2471" s="39"/>
      <c r="T2471" s="119"/>
      <c r="U2471" s="258"/>
      <c r="V2471" s="262"/>
      <c r="W2471" s="258">
        <f t="shared" si="791"/>
        <v>0</v>
      </c>
      <c r="X2471" s="45"/>
      <c r="Y2471" s="43"/>
      <c r="Z2471" s="43"/>
      <c r="AA2471" s="43"/>
      <c r="AB2471" s="43"/>
      <c r="AC2471" s="43"/>
    </row>
    <row r="2472" spans="1:29" ht="12.9" customHeight="1">
      <c r="A2472" s="189"/>
      <c r="B2472" s="111"/>
      <c r="C2472" s="111"/>
      <c r="D2472" s="111"/>
      <c r="E2472" s="111"/>
      <c r="F2472" s="111"/>
      <c r="G2472" s="111"/>
      <c r="H2472" s="111"/>
      <c r="I2472" s="116"/>
      <c r="J2472" s="118"/>
      <c r="K2472" s="33"/>
      <c r="L2472" s="44">
        <f t="shared" si="788"/>
        <v>0</v>
      </c>
      <c r="M2472" s="33" t="str">
        <f t="shared" si="789"/>
        <v>Container q'ty</v>
      </c>
      <c r="N2472" s="33" t="str">
        <f t="shared" si="790"/>
        <v/>
      </c>
      <c r="O2472" s="39"/>
      <c r="P2472" s="33"/>
      <c r="Q2472" s="168"/>
      <c r="R2472" s="169"/>
      <c r="S2472" s="39"/>
      <c r="T2472" s="119"/>
      <c r="U2472" s="258"/>
      <c r="V2472" s="262"/>
      <c r="W2472" s="258">
        <f t="shared" si="791"/>
        <v>0</v>
      </c>
      <c r="X2472" s="45"/>
      <c r="Y2472" s="43"/>
      <c r="Z2472" s="43"/>
      <c r="AA2472" s="43"/>
      <c r="AB2472" s="43"/>
      <c r="AC2472" s="43"/>
    </row>
    <row r="2473" spans="1:29" ht="12.9" customHeight="1">
      <c r="A2473" s="189"/>
      <c r="B2473" s="111"/>
      <c r="C2473" s="111"/>
      <c r="D2473" s="111"/>
      <c r="E2473" s="111"/>
      <c r="F2473" s="111"/>
      <c r="G2473" s="111"/>
      <c r="H2473" s="111"/>
      <c r="I2473" s="116"/>
      <c r="J2473" s="118"/>
      <c r="K2473" s="33"/>
      <c r="L2473" s="44">
        <f t="shared" si="788"/>
        <v>0</v>
      </c>
      <c r="M2473" s="33" t="str">
        <f t="shared" si="789"/>
        <v>Container q'ty</v>
      </c>
      <c r="N2473" s="33" t="str">
        <f t="shared" si="790"/>
        <v/>
      </c>
      <c r="O2473" s="39"/>
      <c r="P2473" s="33"/>
      <c r="Q2473" s="168"/>
      <c r="R2473" s="169"/>
      <c r="S2473" s="39"/>
      <c r="T2473" s="119"/>
      <c r="U2473" s="258"/>
      <c r="V2473" s="262"/>
      <c r="W2473" s="258">
        <f t="shared" si="791"/>
        <v>0</v>
      </c>
      <c r="X2473" s="45"/>
      <c r="Y2473" s="43"/>
      <c r="Z2473" s="43"/>
      <c r="AA2473" s="43"/>
      <c r="AB2473" s="43"/>
      <c r="AC2473" s="43"/>
    </row>
    <row r="2474" spans="1:29" ht="12.9" customHeight="1">
      <c r="A2474" s="189"/>
      <c r="B2474" s="111"/>
      <c r="C2474" s="111"/>
      <c r="D2474" s="111"/>
      <c r="E2474" s="111"/>
      <c r="F2474" s="111"/>
      <c r="G2474" s="111"/>
      <c r="H2474" s="111"/>
      <c r="I2474" s="116"/>
      <c r="J2474" s="118"/>
      <c r="K2474" s="33"/>
      <c r="L2474" s="44">
        <f t="shared" si="788"/>
        <v>0</v>
      </c>
      <c r="M2474" s="33" t="str">
        <f t="shared" si="789"/>
        <v>Container q'ty</v>
      </c>
      <c r="N2474" s="33" t="str">
        <f t="shared" si="790"/>
        <v/>
      </c>
      <c r="O2474" s="39"/>
      <c r="P2474" s="33"/>
      <c r="Q2474" s="168"/>
      <c r="R2474" s="169"/>
      <c r="S2474" s="39"/>
      <c r="T2474" s="119"/>
      <c r="U2474" s="258"/>
      <c r="V2474" s="262"/>
      <c r="W2474" s="258">
        <f t="shared" si="791"/>
        <v>0</v>
      </c>
      <c r="X2474" s="45"/>
      <c r="Y2474" s="43"/>
      <c r="Z2474" s="43"/>
      <c r="AA2474" s="43"/>
      <c r="AB2474" s="43"/>
      <c r="AC2474" s="43"/>
    </row>
    <row r="2475" spans="1:29" ht="12.9" customHeight="1">
      <c r="A2475" s="189"/>
      <c r="B2475" s="111"/>
      <c r="C2475" s="111"/>
      <c r="D2475" s="111"/>
      <c r="E2475" s="111"/>
      <c r="F2475" s="111"/>
      <c r="G2475" s="111"/>
      <c r="H2475" s="111"/>
      <c r="I2475" s="116"/>
      <c r="J2475" s="118"/>
      <c r="K2475" s="33"/>
      <c r="L2475" s="44">
        <f t="shared" si="788"/>
        <v>0</v>
      </c>
      <c r="M2475" s="33" t="str">
        <f t="shared" si="789"/>
        <v>Container q'ty</v>
      </c>
      <c r="N2475" s="33" t="str">
        <f t="shared" si="790"/>
        <v/>
      </c>
      <c r="O2475" s="39"/>
      <c r="P2475" s="33"/>
      <c r="Q2475" s="168"/>
      <c r="R2475" s="169"/>
      <c r="S2475" s="39"/>
      <c r="T2475" s="119"/>
      <c r="U2475" s="258"/>
      <c r="V2475" s="262"/>
      <c r="W2475" s="258">
        <f t="shared" si="791"/>
        <v>0</v>
      </c>
      <c r="X2475" s="45"/>
      <c r="Y2475" s="43"/>
      <c r="Z2475" s="43"/>
      <c r="AA2475" s="43"/>
      <c r="AB2475" s="43"/>
      <c r="AC2475" s="43"/>
    </row>
    <row r="2476" spans="1:29" ht="12.9" customHeight="1">
      <c r="A2476" s="189"/>
      <c r="B2476" s="111"/>
      <c r="C2476" s="111"/>
      <c r="D2476" s="111"/>
      <c r="E2476" s="111"/>
      <c r="F2476" s="111"/>
      <c r="G2476" s="111"/>
      <c r="H2476" s="111"/>
      <c r="I2476" s="116"/>
      <c r="J2476" s="118"/>
      <c r="K2476" s="33"/>
      <c r="L2476" s="44">
        <f t="shared" si="788"/>
        <v>0</v>
      </c>
      <c r="M2476" s="33" t="str">
        <f t="shared" si="789"/>
        <v>Container q'ty</v>
      </c>
      <c r="N2476" s="33" t="str">
        <f t="shared" si="790"/>
        <v/>
      </c>
      <c r="O2476" s="39"/>
      <c r="P2476" s="33"/>
      <c r="Q2476" s="168"/>
      <c r="R2476" s="169"/>
      <c r="S2476" s="39"/>
      <c r="T2476" s="119"/>
      <c r="U2476" s="258"/>
      <c r="V2476" s="262"/>
      <c r="W2476" s="258">
        <f t="shared" si="791"/>
        <v>0</v>
      </c>
      <c r="X2476" s="45"/>
      <c r="Y2476" s="43"/>
      <c r="Z2476" s="43"/>
      <c r="AA2476" s="43"/>
      <c r="AB2476" s="43"/>
      <c r="AC2476" s="43"/>
    </row>
    <row r="2477" spans="1:29" ht="12.9" customHeight="1">
      <c r="A2477" s="189"/>
      <c r="B2477" s="111"/>
      <c r="C2477" s="111"/>
      <c r="D2477" s="111"/>
      <c r="E2477" s="111"/>
      <c r="F2477" s="111"/>
      <c r="G2477" s="111"/>
      <c r="H2477" s="111"/>
      <c r="I2477" s="116"/>
      <c r="J2477" s="118"/>
      <c r="K2477" s="33"/>
      <c r="L2477" s="44">
        <f t="shared" si="788"/>
        <v>0</v>
      </c>
      <c r="M2477" s="33" t="str">
        <f t="shared" si="789"/>
        <v>Container q'ty</v>
      </c>
      <c r="N2477" s="33" t="str">
        <f t="shared" si="790"/>
        <v/>
      </c>
      <c r="O2477" s="39"/>
      <c r="P2477" s="33"/>
      <c r="Q2477" s="168"/>
      <c r="R2477" s="169"/>
      <c r="S2477" s="39"/>
      <c r="T2477" s="119"/>
      <c r="U2477" s="258"/>
      <c r="V2477" s="262"/>
      <c r="W2477" s="258">
        <f t="shared" si="791"/>
        <v>0</v>
      </c>
      <c r="X2477" s="45"/>
      <c r="Y2477" s="43"/>
      <c r="Z2477" s="43"/>
      <c r="AA2477" s="43"/>
      <c r="AB2477" s="43"/>
      <c r="AC2477" s="43"/>
    </row>
    <row r="2478" spans="1:29" ht="12.9" customHeight="1">
      <c r="A2478" s="189"/>
      <c r="B2478" s="111"/>
      <c r="C2478" s="111"/>
      <c r="D2478" s="111"/>
      <c r="E2478" s="111"/>
      <c r="F2478" s="111"/>
      <c r="G2478" s="111"/>
      <c r="H2478" s="111"/>
      <c r="I2478" s="116"/>
      <c r="J2478" s="118"/>
      <c r="K2478" s="33"/>
      <c r="L2478" s="44">
        <f t="shared" si="788"/>
        <v>0</v>
      </c>
      <c r="M2478" s="33" t="str">
        <f t="shared" si="789"/>
        <v>Container q'ty</v>
      </c>
      <c r="N2478" s="33" t="str">
        <f t="shared" si="790"/>
        <v/>
      </c>
      <c r="O2478" s="39"/>
      <c r="P2478" s="33"/>
      <c r="Q2478" s="168"/>
      <c r="R2478" s="169"/>
      <c r="S2478" s="39"/>
      <c r="T2478" s="119"/>
      <c r="U2478" s="258"/>
      <c r="V2478" s="262"/>
      <c r="W2478" s="258">
        <f t="shared" si="791"/>
        <v>0</v>
      </c>
      <c r="X2478" s="45"/>
      <c r="Y2478" s="43"/>
      <c r="Z2478" s="43"/>
      <c r="AA2478" s="43"/>
      <c r="AB2478" s="43"/>
      <c r="AC2478" s="43"/>
    </row>
    <row r="2479" spans="1:29" ht="12.9" customHeight="1">
      <c r="A2479" s="189"/>
      <c r="B2479" s="111"/>
      <c r="C2479" s="111"/>
      <c r="D2479" s="111"/>
      <c r="E2479" s="111"/>
      <c r="F2479" s="111"/>
      <c r="G2479" s="111"/>
      <c r="H2479" s="111"/>
      <c r="I2479" s="116"/>
      <c r="J2479" s="118"/>
      <c r="K2479" s="33"/>
      <c r="L2479" s="44">
        <f t="shared" si="788"/>
        <v>0</v>
      </c>
      <c r="M2479" s="33" t="str">
        <f t="shared" si="789"/>
        <v>Container q'ty</v>
      </c>
      <c r="N2479" s="33" t="str">
        <f t="shared" si="790"/>
        <v/>
      </c>
      <c r="O2479" s="39"/>
      <c r="P2479" s="33"/>
      <c r="Q2479" s="168"/>
      <c r="R2479" s="169"/>
      <c r="S2479" s="39"/>
      <c r="T2479" s="119"/>
      <c r="U2479" s="258"/>
      <c r="V2479" s="262"/>
      <c r="W2479" s="258">
        <f t="shared" si="791"/>
        <v>0</v>
      </c>
      <c r="X2479" s="45"/>
      <c r="Y2479" s="43"/>
      <c r="Z2479" s="43"/>
      <c r="AA2479" s="43"/>
      <c r="AB2479" s="43"/>
      <c r="AC2479" s="43"/>
    </row>
    <row r="2480" spans="1:29" ht="12.9" customHeight="1">
      <c r="A2480" s="189"/>
      <c r="B2480" s="111"/>
      <c r="C2480" s="111"/>
      <c r="D2480" s="111"/>
      <c r="E2480" s="111"/>
      <c r="F2480" s="111"/>
      <c r="G2480" s="111"/>
      <c r="H2480" s="111"/>
      <c r="I2480" s="116"/>
      <c r="J2480" s="118"/>
      <c r="K2480" s="33"/>
      <c r="L2480" s="44">
        <f t="shared" si="788"/>
        <v>0</v>
      </c>
      <c r="M2480" s="33" t="str">
        <f t="shared" si="789"/>
        <v>Container q'ty</v>
      </c>
      <c r="N2480" s="33" t="str">
        <f t="shared" si="790"/>
        <v/>
      </c>
      <c r="O2480" s="39"/>
      <c r="P2480" s="33"/>
      <c r="Q2480" s="168"/>
      <c r="R2480" s="169"/>
      <c r="S2480" s="39"/>
      <c r="T2480" s="119"/>
      <c r="U2480" s="258"/>
      <c r="V2480" s="262"/>
      <c r="W2480" s="258">
        <f t="shared" si="791"/>
        <v>0</v>
      </c>
      <c r="X2480" s="45"/>
      <c r="Y2480" s="43"/>
      <c r="Z2480" s="43"/>
      <c r="AA2480" s="43"/>
      <c r="AB2480" s="43"/>
      <c r="AC2480" s="43"/>
    </row>
    <row r="2481" spans="1:29" ht="12.9" customHeight="1">
      <c r="A2481" s="189"/>
      <c r="B2481" s="111"/>
      <c r="C2481" s="111"/>
      <c r="D2481" s="111"/>
      <c r="E2481" s="111"/>
      <c r="F2481" s="111"/>
      <c r="G2481" s="111"/>
      <c r="H2481" s="111"/>
      <c r="I2481" s="116"/>
      <c r="J2481" s="118"/>
      <c r="K2481" s="33"/>
      <c r="L2481" s="44">
        <f t="shared" si="788"/>
        <v>0</v>
      </c>
      <c r="M2481" s="33" t="str">
        <f t="shared" si="789"/>
        <v>Container q'ty</v>
      </c>
      <c r="N2481" s="33" t="str">
        <f t="shared" si="790"/>
        <v/>
      </c>
      <c r="O2481" s="39"/>
      <c r="P2481" s="33"/>
      <c r="Q2481" s="168"/>
      <c r="R2481" s="169"/>
      <c r="S2481" s="39"/>
      <c r="T2481" s="119"/>
      <c r="U2481" s="258"/>
      <c r="V2481" s="262"/>
      <c r="W2481" s="258">
        <f t="shared" si="791"/>
        <v>0</v>
      </c>
      <c r="X2481" s="45"/>
      <c r="Y2481" s="43"/>
      <c r="Z2481" s="43"/>
      <c r="AA2481" s="43"/>
      <c r="AB2481" s="43"/>
      <c r="AC2481" s="43"/>
    </row>
    <row r="2482" spans="1:29" ht="12.9" customHeight="1">
      <c r="A2482" s="189"/>
      <c r="B2482" s="111"/>
      <c r="C2482" s="111"/>
      <c r="D2482" s="111"/>
      <c r="E2482" s="111"/>
      <c r="F2482" s="111"/>
      <c r="G2482" s="111"/>
      <c r="H2482" s="111"/>
      <c r="I2482" s="116"/>
      <c r="J2482" s="118"/>
      <c r="K2482" s="33"/>
      <c r="L2482" s="44">
        <f t="shared" si="788"/>
        <v>0</v>
      </c>
      <c r="M2482" s="33" t="str">
        <f t="shared" si="789"/>
        <v>Container q'ty</v>
      </c>
      <c r="N2482" s="33" t="str">
        <f t="shared" si="790"/>
        <v/>
      </c>
      <c r="O2482" s="39"/>
      <c r="P2482" s="33"/>
      <c r="Q2482" s="168"/>
      <c r="R2482" s="169"/>
      <c r="S2482" s="39"/>
      <c r="T2482" s="119"/>
      <c r="U2482" s="258"/>
      <c r="V2482" s="262"/>
      <c r="W2482" s="258">
        <f t="shared" si="791"/>
        <v>0</v>
      </c>
      <c r="X2482" s="45"/>
      <c r="Y2482" s="43"/>
      <c r="Z2482" s="43"/>
      <c r="AA2482" s="43"/>
      <c r="AB2482" s="43"/>
      <c r="AC2482" s="43"/>
    </row>
    <row r="2483" spans="1:29" ht="12.9" customHeight="1">
      <c r="A2483" s="189"/>
      <c r="B2483" s="111"/>
      <c r="C2483" s="111"/>
      <c r="D2483" s="111"/>
      <c r="E2483" s="111"/>
      <c r="F2483" s="111"/>
      <c r="G2483" s="111"/>
      <c r="H2483" s="111"/>
      <c r="I2483" s="116"/>
      <c r="J2483" s="118"/>
      <c r="K2483" s="33"/>
      <c r="L2483" s="44">
        <f t="shared" si="788"/>
        <v>0</v>
      </c>
      <c r="M2483" s="33" t="str">
        <f t="shared" si="789"/>
        <v>Container q'ty</v>
      </c>
      <c r="N2483" s="33" t="str">
        <f t="shared" si="790"/>
        <v/>
      </c>
      <c r="O2483" s="39"/>
      <c r="P2483" s="33"/>
      <c r="Q2483" s="168"/>
      <c r="R2483" s="169"/>
      <c r="S2483" s="39"/>
      <c r="T2483" s="119"/>
      <c r="U2483" s="258"/>
      <c r="V2483" s="262"/>
      <c r="W2483" s="258">
        <f t="shared" si="791"/>
        <v>0</v>
      </c>
      <c r="X2483" s="45"/>
      <c r="Y2483" s="43"/>
      <c r="Z2483" s="43"/>
      <c r="AA2483" s="43"/>
      <c r="AB2483" s="43"/>
      <c r="AC2483" s="43"/>
    </row>
    <row r="2484" spans="1:29" ht="12.9" customHeight="1">
      <c r="A2484" s="189"/>
      <c r="B2484" s="111"/>
      <c r="C2484" s="111"/>
      <c r="D2484" s="111"/>
      <c r="E2484" s="111"/>
      <c r="F2484" s="111"/>
      <c r="G2484" s="111"/>
      <c r="H2484" s="111"/>
      <c r="I2484" s="116"/>
      <c r="J2484" s="118"/>
      <c r="K2484" s="33"/>
      <c r="L2484" s="44">
        <f t="shared" si="788"/>
        <v>0</v>
      </c>
      <c r="M2484" s="33" t="str">
        <f t="shared" si="789"/>
        <v>Container q'ty</v>
      </c>
      <c r="N2484" s="33" t="str">
        <f t="shared" si="790"/>
        <v/>
      </c>
      <c r="O2484" s="39"/>
      <c r="P2484" s="33"/>
      <c r="Q2484" s="168"/>
      <c r="R2484" s="169"/>
      <c r="S2484" s="39"/>
      <c r="T2484" s="119"/>
      <c r="U2484" s="258"/>
      <c r="V2484" s="262"/>
      <c r="W2484" s="258">
        <f t="shared" si="791"/>
        <v>0</v>
      </c>
      <c r="X2484" s="45"/>
      <c r="Y2484" s="43"/>
      <c r="Z2484" s="43"/>
      <c r="AA2484" s="43"/>
      <c r="AB2484" s="43"/>
      <c r="AC2484" s="43"/>
    </row>
    <row r="2485" spans="1:29" ht="12.9" customHeight="1">
      <c r="A2485" s="189"/>
      <c r="B2485" s="111"/>
      <c r="C2485" s="111"/>
      <c r="D2485" s="111"/>
      <c r="E2485" s="111"/>
      <c r="F2485" s="111"/>
      <c r="G2485" s="111"/>
      <c r="H2485" s="111"/>
      <c r="I2485" s="116"/>
      <c r="J2485" s="118"/>
      <c r="K2485" s="33"/>
      <c r="L2485" s="44">
        <f t="shared" si="788"/>
        <v>0</v>
      </c>
      <c r="M2485" s="33" t="str">
        <f t="shared" si="789"/>
        <v>Container q'ty</v>
      </c>
      <c r="N2485" s="33" t="str">
        <f t="shared" si="790"/>
        <v/>
      </c>
      <c r="O2485" s="39"/>
      <c r="P2485" s="33"/>
      <c r="Q2485" s="168"/>
      <c r="R2485" s="169"/>
      <c r="S2485" s="39"/>
      <c r="T2485" s="119"/>
      <c r="U2485" s="258"/>
      <c r="V2485" s="262"/>
      <c r="W2485" s="258">
        <f t="shared" si="791"/>
        <v>0</v>
      </c>
      <c r="X2485" s="45"/>
      <c r="Y2485" s="43"/>
      <c r="Z2485" s="43"/>
      <c r="AA2485" s="43"/>
      <c r="AB2485" s="43"/>
      <c r="AC2485" s="43"/>
    </row>
    <row r="2486" spans="1:29" ht="12.9" customHeight="1">
      <c r="A2486" s="189"/>
      <c r="B2486" s="111"/>
      <c r="C2486" s="111"/>
      <c r="D2486" s="111"/>
      <c r="E2486" s="111"/>
      <c r="F2486" s="111"/>
      <c r="G2486" s="111"/>
      <c r="H2486" s="111"/>
      <c r="I2486" s="116"/>
      <c r="J2486" s="118"/>
      <c r="K2486" s="33"/>
      <c r="L2486" s="44">
        <f t="shared" si="788"/>
        <v>0</v>
      </c>
      <c r="M2486" s="33" t="str">
        <f t="shared" si="789"/>
        <v>Container q'ty</v>
      </c>
      <c r="N2486" s="33" t="str">
        <f t="shared" si="790"/>
        <v/>
      </c>
      <c r="O2486" s="39"/>
      <c r="P2486" s="33"/>
      <c r="Q2486" s="168"/>
      <c r="R2486" s="169"/>
      <c r="S2486" s="39"/>
      <c r="T2486" s="119"/>
      <c r="U2486" s="258"/>
      <c r="V2486" s="262"/>
      <c r="W2486" s="258">
        <f t="shared" si="791"/>
        <v>0</v>
      </c>
      <c r="X2486" s="45"/>
      <c r="Y2486" s="43"/>
      <c r="Z2486" s="43"/>
      <c r="AA2486" s="43"/>
      <c r="AB2486" s="43"/>
      <c r="AC2486" s="43"/>
    </row>
    <row r="2487" spans="1:29" ht="12.9" customHeight="1">
      <c r="A2487" s="189"/>
      <c r="B2487" s="111"/>
      <c r="C2487" s="111"/>
      <c r="D2487" s="111"/>
      <c r="E2487" s="111"/>
      <c r="F2487" s="111"/>
      <c r="G2487" s="111"/>
      <c r="H2487" s="111"/>
      <c r="I2487" s="116"/>
      <c r="J2487" s="118"/>
      <c r="K2487" s="33"/>
      <c r="L2487" s="44">
        <f t="shared" si="788"/>
        <v>0</v>
      </c>
      <c r="M2487" s="33" t="str">
        <f t="shared" si="789"/>
        <v>Container q'ty</v>
      </c>
      <c r="N2487" s="33" t="str">
        <f t="shared" si="790"/>
        <v/>
      </c>
      <c r="O2487" s="39"/>
      <c r="P2487" s="33"/>
      <c r="Q2487" s="168"/>
      <c r="R2487" s="169"/>
      <c r="S2487" s="39"/>
      <c r="T2487" s="119"/>
      <c r="U2487" s="258"/>
      <c r="V2487" s="262"/>
      <c r="W2487" s="258">
        <f t="shared" si="791"/>
        <v>0</v>
      </c>
      <c r="X2487" s="45"/>
      <c r="Y2487" s="43"/>
      <c r="Z2487" s="43"/>
      <c r="AA2487" s="43"/>
      <c r="AB2487" s="43"/>
      <c r="AC2487" s="43"/>
    </row>
    <row r="2488" spans="1:29" ht="12.9" customHeight="1">
      <c r="A2488" s="189"/>
      <c r="B2488" s="111"/>
      <c r="C2488" s="111"/>
      <c r="D2488" s="111"/>
      <c r="E2488" s="111"/>
      <c r="F2488" s="111"/>
      <c r="G2488" s="111"/>
      <c r="H2488" s="111"/>
      <c r="I2488" s="116"/>
      <c r="J2488" s="118"/>
      <c r="K2488" s="33"/>
      <c r="L2488" s="44">
        <f t="shared" si="788"/>
        <v>0</v>
      </c>
      <c r="M2488" s="33" t="str">
        <f t="shared" si="789"/>
        <v>Container q'ty</v>
      </c>
      <c r="N2488" s="33" t="str">
        <f t="shared" si="790"/>
        <v/>
      </c>
      <c r="O2488" s="39"/>
      <c r="P2488" s="33"/>
      <c r="Q2488" s="168"/>
      <c r="R2488" s="169"/>
      <c r="S2488" s="39"/>
      <c r="T2488" s="119"/>
      <c r="U2488" s="258"/>
      <c r="V2488" s="262"/>
      <c r="W2488" s="258">
        <f t="shared" si="791"/>
        <v>0</v>
      </c>
      <c r="X2488" s="45"/>
      <c r="Y2488" s="43"/>
      <c r="Z2488" s="43"/>
      <c r="AA2488" s="43"/>
      <c r="AB2488" s="43"/>
      <c r="AC2488" s="43"/>
    </row>
    <row r="2489" spans="1:29" ht="12.9" customHeight="1">
      <c r="A2489" s="189"/>
      <c r="B2489" s="111"/>
      <c r="C2489" s="111"/>
      <c r="D2489" s="111"/>
      <c r="E2489" s="111"/>
      <c r="F2489" s="111"/>
      <c r="G2489" s="111"/>
      <c r="H2489" s="111"/>
      <c r="I2489" s="116"/>
      <c r="J2489" s="118"/>
      <c r="K2489" s="33"/>
      <c r="L2489" s="44">
        <f t="shared" si="788"/>
        <v>0</v>
      </c>
      <c r="M2489" s="33" t="str">
        <f t="shared" si="789"/>
        <v>Container q'ty</v>
      </c>
      <c r="N2489" s="33" t="str">
        <f t="shared" si="790"/>
        <v/>
      </c>
      <c r="O2489" s="39"/>
      <c r="P2489" s="33"/>
      <c r="Q2489" s="168"/>
      <c r="R2489" s="169"/>
      <c r="S2489" s="39"/>
      <c r="T2489" s="119"/>
      <c r="U2489" s="258"/>
      <c r="V2489" s="262"/>
      <c r="W2489" s="258">
        <f t="shared" si="791"/>
        <v>0</v>
      </c>
      <c r="X2489" s="45"/>
      <c r="Y2489" s="43"/>
      <c r="Z2489" s="43"/>
      <c r="AA2489" s="43"/>
      <c r="AB2489" s="43"/>
      <c r="AC2489" s="43"/>
    </row>
    <row r="2490" spans="1:29" ht="12.9" customHeight="1">
      <c r="A2490" s="189"/>
      <c r="B2490" s="111"/>
      <c r="C2490" s="111"/>
      <c r="D2490" s="111"/>
      <c r="E2490" s="111"/>
      <c r="F2490" s="111"/>
      <c r="G2490" s="111"/>
      <c r="H2490" s="111"/>
      <c r="I2490" s="116"/>
      <c r="J2490" s="118"/>
      <c r="K2490" s="33"/>
      <c r="L2490" s="44">
        <f t="shared" si="788"/>
        <v>0</v>
      </c>
      <c r="M2490" s="33" t="str">
        <f t="shared" si="789"/>
        <v>Container q'ty</v>
      </c>
      <c r="N2490" s="33" t="str">
        <f t="shared" si="790"/>
        <v/>
      </c>
      <c r="O2490" s="39"/>
      <c r="P2490" s="33"/>
      <c r="Q2490" s="168"/>
      <c r="R2490" s="169"/>
      <c r="S2490" s="39"/>
      <c r="T2490" s="119"/>
      <c r="U2490" s="258"/>
      <c r="V2490" s="262"/>
      <c r="W2490" s="258">
        <f t="shared" si="791"/>
        <v>0</v>
      </c>
      <c r="X2490" s="45"/>
      <c r="Y2490" s="43"/>
      <c r="Z2490" s="43"/>
      <c r="AA2490" s="43"/>
      <c r="AB2490" s="43"/>
      <c r="AC2490" s="43"/>
    </row>
    <row r="2491" spans="1:29" ht="12.9" customHeight="1">
      <c r="A2491" s="189"/>
      <c r="B2491" s="111"/>
      <c r="C2491" s="111"/>
      <c r="D2491" s="111"/>
      <c r="E2491" s="111"/>
      <c r="F2491" s="111"/>
      <c r="G2491" s="111"/>
      <c r="H2491" s="111"/>
      <c r="I2491" s="116"/>
      <c r="J2491" s="118"/>
      <c r="K2491" s="33"/>
      <c r="L2491" s="44">
        <f t="shared" si="788"/>
        <v>0</v>
      </c>
      <c r="M2491" s="33" t="str">
        <f t="shared" si="789"/>
        <v>Container q'ty</v>
      </c>
      <c r="N2491" s="33" t="str">
        <f t="shared" si="790"/>
        <v/>
      </c>
      <c r="O2491" s="39"/>
      <c r="P2491" s="33"/>
      <c r="Q2491" s="168"/>
      <c r="R2491" s="169"/>
      <c r="S2491" s="39"/>
      <c r="T2491" s="119"/>
      <c r="U2491" s="258"/>
      <c r="V2491" s="262"/>
      <c r="W2491" s="258">
        <f t="shared" si="791"/>
        <v>0</v>
      </c>
      <c r="X2491" s="45"/>
      <c r="Y2491" s="43"/>
      <c r="Z2491" s="43"/>
      <c r="AA2491" s="43"/>
      <c r="AB2491" s="43"/>
      <c r="AC2491" s="43"/>
    </row>
    <row r="2492" spans="1:29" ht="12.9" customHeight="1">
      <c r="A2492" s="189"/>
      <c r="B2492" s="111"/>
      <c r="C2492" s="111"/>
      <c r="D2492" s="111"/>
      <c r="E2492" s="111"/>
      <c r="F2492" s="111"/>
      <c r="G2492" s="111"/>
      <c r="H2492" s="111"/>
      <c r="I2492" s="116"/>
      <c r="J2492" s="118"/>
      <c r="K2492" s="33"/>
      <c r="L2492" s="44">
        <f t="shared" si="788"/>
        <v>0</v>
      </c>
      <c r="M2492" s="33" t="str">
        <f t="shared" si="789"/>
        <v>Container q'ty</v>
      </c>
      <c r="N2492" s="33" t="str">
        <f t="shared" si="790"/>
        <v/>
      </c>
      <c r="O2492" s="39"/>
      <c r="P2492" s="33"/>
      <c r="Q2492" s="168"/>
      <c r="R2492" s="169"/>
      <c r="S2492" s="39"/>
      <c r="T2492" s="119"/>
      <c r="U2492" s="258"/>
      <c r="V2492" s="262"/>
      <c r="W2492" s="258">
        <f t="shared" si="791"/>
        <v>0</v>
      </c>
      <c r="X2492" s="45"/>
      <c r="Y2492" s="43"/>
      <c r="Z2492" s="43"/>
      <c r="AA2492" s="43"/>
      <c r="AB2492" s="43"/>
      <c r="AC2492" s="43"/>
    </row>
    <row r="2493" spans="1:29" ht="12.9" customHeight="1">
      <c r="A2493" s="189"/>
      <c r="B2493" s="111"/>
      <c r="C2493" s="111"/>
      <c r="D2493" s="111"/>
      <c r="E2493" s="111"/>
      <c r="F2493" s="111"/>
      <c r="G2493" s="111"/>
      <c r="H2493" s="111"/>
      <c r="I2493" s="116"/>
      <c r="J2493" s="118"/>
      <c r="K2493" s="33"/>
      <c r="L2493" s="44">
        <f t="shared" si="788"/>
        <v>0</v>
      </c>
      <c r="M2493" s="33" t="str">
        <f t="shared" si="789"/>
        <v>Container q'ty</v>
      </c>
      <c r="N2493" s="33" t="str">
        <f t="shared" si="790"/>
        <v/>
      </c>
      <c r="O2493" s="39"/>
      <c r="P2493" s="33"/>
      <c r="Q2493" s="168"/>
      <c r="R2493" s="169"/>
      <c r="S2493" s="39"/>
      <c r="T2493" s="119"/>
      <c r="U2493" s="258"/>
      <c r="V2493" s="262"/>
      <c r="W2493" s="258">
        <f t="shared" si="791"/>
        <v>0</v>
      </c>
      <c r="X2493" s="45"/>
      <c r="Y2493" s="43"/>
      <c r="Z2493" s="43"/>
      <c r="AA2493" s="43"/>
      <c r="AB2493" s="43"/>
      <c r="AC2493" s="43"/>
    </row>
    <row r="2494" spans="1:29" ht="12.9" customHeight="1">
      <c r="A2494" s="189"/>
      <c r="B2494" s="111"/>
      <c r="C2494" s="111"/>
      <c r="D2494" s="111"/>
      <c r="E2494" s="111"/>
      <c r="F2494" s="111"/>
      <c r="G2494" s="111"/>
      <c r="H2494" s="111"/>
      <c r="I2494" s="116"/>
      <c r="J2494" s="118"/>
      <c r="K2494" s="33"/>
      <c r="L2494" s="44">
        <f t="shared" si="788"/>
        <v>0</v>
      </c>
      <c r="M2494" s="33" t="str">
        <f t="shared" si="789"/>
        <v>Container q'ty</v>
      </c>
      <c r="N2494" s="33" t="str">
        <f t="shared" si="790"/>
        <v/>
      </c>
      <c r="O2494" s="39"/>
      <c r="P2494" s="33"/>
      <c r="Q2494" s="168"/>
      <c r="R2494" s="169"/>
      <c r="S2494" s="39"/>
      <c r="T2494" s="119"/>
      <c r="U2494" s="258"/>
      <c r="V2494" s="262"/>
      <c r="W2494" s="258">
        <f t="shared" si="791"/>
        <v>0</v>
      </c>
      <c r="X2494" s="45"/>
      <c r="Y2494" s="43"/>
      <c r="Z2494" s="43"/>
      <c r="AA2494" s="43"/>
      <c r="AB2494" s="43"/>
      <c r="AC2494" s="43"/>
    </row>
    <row r="2495" spans="1:29" ht="12.9" customHeight="1">
      <c r="A2495" s="189"/>
      <c r="B2495" s="111"/>
      <c r="C2495" s="111"/>
      <c r="D2495" s="111"/>
      <c r="E2495" s="111"/>
      <c r="F2495" s="111"/>
      <c r="G2495" s="111"/>
      <c r="H2495" s="111"/>
      <c r="I2495" s="116"/>
      <c r="J2495" s="118"/>
      <c r="K2495" s="33"/>
      <c r="L2495" s="44">
        <f t="shared" si="788"/>
        <v>0</v>
      </c>
      <c r="M2495" s="33" t="str">
        <f t="shared" si="789"/>
        <v>Container q'ty</v>
      </c>
      <c r="N2495" s="33" t="str">
        <f t="shared" si="790"/>
        <v/>
      </c>
      <c r="O2495" s="39"/>
      <c r="P2495" s="33"/>
      <c r="Q2495" s="168"/>
      <c r="R2495" s="169"/>
      <c r="S2495" s="39"/>
      <c r="T2495" s="119"/>
      <c r="U2495" s="258"/>
      <c r="V2495" s="262"/>
      <c r="W2495" s="258">
        <f t="shared" si="791"/>
        <v>0</v>
      </c>
      <c r="X2495" s="45"/>
      <c r="Y2495" s="43"/>
      <c r="Z2495" s="43"/>
      <c r="AA2495" s="43"/>
      <c r="AB2495" s="43"/>
      <c r="AC2495" s="43"/>
    </row>
    <row r="2496" spans="1:29" ht="12.9" customHeight="1">
      <c r="A2496" s="189"/>
      <c r="B2496" s="111"/>
      <c r="C2496" s="111"/>
      <c r="D2496" s="111"/>
      <c r="E2496" s="111"/>
      <c r="F2496" s="111"/>
      <c r="G2496" s="111"/>
      <c r="H2496" s="111"/>
      <c r="I2496" s="116"/>
      <c r="J2496" s="118"/>
      <c r="K2496" s="33"/>
      <c r="L2496" s="44">
        <f t="shared" si="788"/>
        <v>0</v>
      </c>
      <c r="M2496" s="33" t="str">
        <f t="shared" si="789"/>
        <v>Container q'ty</v>
      </c>
      <c r="N2496" s="33" t="str">
        <f t="shared" si="790"/>
        <v/>
      </c>
      <c r="O2496" s="39"/>
      <c r="P2496" s="33"/>
      <c r="Q2496" s="168"/>
      <c r="R2496" s="169"/>
      <c r="S2496" s="39"/>
      <c r="T2496" s="119"/>
      <c r="U2496" s="258"/>
      <c r="V2496" s="262"/>
      <c r="W2496" s="258">
        <f t="shared" si="791"/>
        <v>0</v>
      </c>
      <c r="X2496" s="45"/>
      <c r="Y2496" s="43"/>
      <c r="Z2496" s="43"/>
      <c r="AA2496" s="43"/>
      <c r="AB2496" s="43"/>
      <c r="AC2496" s="43"/>
    </row>
    <row r="2497" spans="1:29" ht="12.9" customHeight="1">
      <c r="A2497" s="189"/>
      <c r="B2497" s="111"/>
      <c r="C2497" s="111"/>
      <c r="D2497" s="111"/>
      <c r="E2497" s="111"/>
      <c r="F2497" s="111"/>
      <c r="G2497" s="111"/>
      <c r="H2497" s="111"/>
      <c r="I2497" s="116"/>
      <c r="J2497" s="118"/>
      <c r="K2497" s="33"/>
      <c r="L2497" s="44">
        <f t="shared" si="788"/>
        <v>0</v>
      </c>
      <c r="M2497" s="33" t="str">
        <f t="shared" si="789"/>
        <v>Container q'ty</v>
      </c>
      <c r="N2497" s="33" t="str">
        <f t="shared" si="790"/>
        <v/>
      </c>
      <c r="O2497" s="39"/>
      <c r="P2497" s="33"/>
      <c r="Q2497" s="168"/>
      <c r="R2497" s="169"/>
      <c r="S2497" s="39"/>
      <c r="T2497" s="119"/>
      <c r="U2497" s="258"/>
      <c r="V2497" s="262"/>
      <c r="W2497" s="258">
        <f t="shared" si="791"/>
        <v>0</v>
      </c>
      <c r="X2497" s="45"/>
      <c r="Y2497" s="43"/>
      <c r="Z2497" s="43"/>
      <c r="AA2497" s="43"/>
      <c r="AB2497" s="43"/>
      <c r="AC2497" s="43"/>
    </row>
    <row r="2498" spans="1:29" ht="12.9" customHeight="1">
      <c r="A2498" s="189"/>
      <c r="B2498" s="111"/>
      <c r="C2498" s="111"/>
      <c r="D2498" s="111"/>
      <c r="E2498" s="111"/>
      <c r="F2498" s="111"/>
      <c r="G2498" s="111"/>
      <c r="H2498" s="111"/>
      <c r="I2498" s="116"/>
      <c r="J2498" s="118"/>
      <c r="K2498" s="33"/>
      <c r="L2498" s="44">
        <f t="shared" si="788"/>
        <v>0</v>
      </c>
      <c r="M2498" s="33" t="str">
        <f t="shared" si="789"/>
        <v>Container q'ty</v>
      </c>
      <c r="N2498" s="33" t="str">
        <f t="shared" si="790"/>
        <v/>
      </c>
      <c r="O2498" s="39"/>
      <c r="P2498" s="33"/>
      <c r="Q2498" s="168"/>
      <c r="R2498" s="169"/>
      <c r="S2498" s="39"/>
      <c r="T2498" s="119"/>
      <c r="U2498" s="258"/>
      <c r="V2498" s="262"/>
      <c r="W2498" s="258">
        <f t="shared" si="791"/>
        <v>0</v>
      </c>
      <c r="X2498" s="45"/>
      <c r="Y2498" s="43"/>
      <c r="Z2498" s="43"/>
      <c r="AA2498" s="43"/>
      <c r="AB2498" s="43"/>
      <c r="AC2498" s="43"/>
    </row>
    <row r="2499" spans="1:29" ht="12.9" customHeight="1">
      <c r="A2499" s="189"/>
      <c r="B2499" s="111"/>
      <c r="C2499" s="111"/>
      <c r="D2499" s="111"/>
      <c r="E2499" s="111"/>
      <c r="F2499" s="111"/>
      <c r="G2499" s="111"/>
      <c r="H2499" s="111"/>
      <c r="I2499" s="116"/>
      <c r="J2499" s="118"/>
      <c r="K2499" s="33"/>
      <c r="L2499" s="44">
        <f t="shared" si="788"/>
        <v>0</v>
      </c>
      <c r="M2499" s="33" t="str">
        <f t="shared" si="789"/>
        <v>Container q'ty</v>
      </c>
      <c r="N2499" s="33" t="str">
        <f t="shared" si="790"/>
        <v/>
      </c>
      <c r="O2499" s="39"/>
      <c r="P2499" s="33"/>
      <c r="Q2499" s="168"/>
      <c r="R2499" s="169"/>
      <c r="S2499" s="39"/>
      <c r="T2499" s="119"/>
      <c r="U2499" s="258"/>
      <c r="V2499" s="262"/>
      <c r="W2499" s="258">
        <f t="shared" si="791"/>
        <v>0</v>
      </c>
      <c r="X2499" s="45"/>
      <c r="Y2499" s="43"/>
      <c r="Z2499" s="43"/>
      <c r="AA2499" s="43"/>
      <c r="AB2499" s="43"/>
      <c r="AC2499" s="43"/>
    </row>
    <row r="2500" spans="1:29" ht="12.9" customHeight="1">
      <c r="A2500" s="189"/>
      <c r="B2500" s="111"/>
      <c r="C2500" s="111"/>
      <c r="D2500" s="111"/>
      <c r="E2500" s="111"/>
      <c r="F2500" s="111"/>
      <c r="G2500" s="111"/>
      <c r="H2500" s="111"/>
      <c r="I2500" s="116"/>
      <c r="J2500" s="118"/>
      <c r="K2500" s="33"/>
      <c r="L2500" s="44">
        <f t="shared" si="788"/>
        <v>0</v>
      </c>
      <c r="M2500" s="33" t="str">
        <f t="shared" si="789"/>
        <v>Container q'ty</v>
      </c>
      <c r="N2500" s="33" t="str">
        <f t="shared" si="790"/>
        <v/>
      </c>
      <c r="O2500" s="39"/>
      <c r="P2500" s="33"/>
      <c r="Q2500" s="168"/>
      <c r="R2500" s="169"/>
      <c r="S2500" s="39"/>
      <c r="T2500" s="119"/>
      <c r="U2500" s="258"/>
      <c r="V2500" s="262"/>
      <c r="W2500" s="258">
        <f t="shared" si="791"/>
        <v>0</v>
      </c>
      <c r="X2500" s="45"/>
      <c r="Y2500" s="43"/>
      <c r="Z2500" s="43"/>
      <c r="AA2500" s="43"/>
      <c r="AB2500" s="43"/>
      <c r="AC2500" s="43"/>
    </row>
    <row r="2501" spans="1:29" ht="12.9" customHeight="1">
      <c r="A2501" s="189"/>
      <c r="B2501" s="111"/>
      <c r="C2501" s="111"/>
      <c r="D2501" s="111"/>
      <c r="E2501" s="111"/>
      <c r="F2501" s="111"/>
      <c r="G2501" s="111"/>
      <c r="H2501" s="111"/>
      <c r="I2501" s="116"/>
      <c r="J2501" s="118"/>
      <c r="K2501" s="33"/>
      <c r="L2501" s="44">
        <f t="shared" si="788"/>
        <v>0</v>
      </c>
      <c r="M2501" s="33" t="str">
        <f t="shared" si="789"/>
        <v>Container q'ty</v>
      </c>
      <c r="N2501" s="33" t="str">
        <f t="shared" si="790"/>
        <v/>
      </c>
      <c r="O2501" s="39"/>
      <c r="P2501" s="33"/>
      <c r="Q2501" s="168"/>
      <c r="R2501" s="169"/>
      <c r="S2501" s="39"/>
      <c r="T2501" s="119"/>
      <c r="U2501" s="258"/>
      <c r="V2501" s="262"/>
      <c r="W2501" s="258">
        <f t="shared" si="791"/>
        <v>0</v>
      </c>
      <c r="X2501" s="45"/>
      <c r="Y2501" s="43"/>
      <c r="Z2501" s="43"/>
      <c r="AA2501" s="43"/>
      <c r="AB2501" s="43"/>
      <c r="AC2501" s="43"/>
    </row>
    <row r="2502" spans="1:29" ht="12.9" customHeight="1">
      <c r="A2502" s="189"/>
      <c r="B2502" s="111"/>
      <c r="C2502" s="111"/>
      <c r="D2502" s="111"/>
      <c r="E2502" s="111"/>
      <c r="F2502" s="111"/>
      <c r="G2502" s="111"/>
      <c r="H2502" s="111"/>
      <c r="I2502" s="116"/>
      <c r="J2502" s="118"/>
      <c r="K2502" s="33"/>
      <c r="L2502" s="44">
        <f t="shared" si="788"/>
        <v>0</v>
      </c>
      <c r="M2502" s="33" t="str">
        <f t="shared" si="789"/>
        <v>Container q'ty</v>
      </c>
      <c r="N2502" s="33" t="str">
        <f t="shared" si="790"/>
        <v/>
      </c>
      <c r="O2502" s="39"/>
      <c r="P2502" s="33"/>
      <c r="Q2502" s="168"/>
      <c r="R2502" s="169"/>
      <c r="S2502" s="39"/>
      <c r="T2502" s="119"/>
      <c r="U2502" s="258"/>
      <c r="V2502" s="262"/>
      <c r="W2502" s="258">
        <f t="shared" si="791"/>
        <v>0</v>
      </c>
      <c r="X2502" s="45"/>
      <c r="Y2502" s="43"/>
      <c r="Z2502" s="43"/>
      <c r="AA2502" s="43"/>
      <c r="AB2502" s="43"/>
      <c r="AC2502" s="43"/>
    </row>
    <row r="2503" spans="1:29" ht="12.9" customHeight="1">
      <c r="A2503" s="189"/>
      <c r="B2503" s="111"/>
      <c r="C2503" s="111"/>
      <c r="D2503" s="111"/>
      <c r="E2503" s="111"/>
      <c r="F2503" s="111"/>
      <c r="G2503" s="111"/>
      <c r="H2503" s="111"/>
      <c r="I2503" s="116"/>
      <c r="J2503" s="118"/>
      <c r="K2503" s="33"/>
      <c r="L2503" s="44">
        <f t="shared" si="788"/>
        <v>0</v>
      </c>
      <c r="M2503" s="33" t="str">
        <f t="shared" si="789"/>
        <v>Container q'ty</v>
      </c>
      <c r="N2503" s="33" t="str">
        <f t="shared" si="790"/>
        <v/>
      </c>
      <c r="O2503" s="39"/>
      <c r="P2503" s="33"/>
      <c r="Q2503" s="168"/>
      <c r="R2503" s="169"/>
      <c r="S2503" s="39"/>
      <c r="T2503" s="119"/>
      <c r="U2503" s="258"/>
      <c r="V2503" s="262"/>
      <c r="W2503" s="258">
        <f t="shared" si="791"/>
        <v>0</v>
      </c>
      <c r="X2503" s="45"/>
      <c r="Y2503" s="43"/>
      <c r="Z2503" s="43"/>
      <c r="AA2503" s="43"/>
      <c r="AB2503" s="43"/>
      <c r="AC2503" s="43"/>
    </row>
    <row r="2504" spans="1:29" ht="12.9" customHeight="1">
      <c r="A2504" s="189"/>
      <c r="B2504" s="111"/>
      <c r="C2504" s="111"/>
      <c r="D2504" s="111"/>
      <c r="E2504" s="111"/>
      <c r="F2504" s="111"/>
      <c r="G2504" s="111"/>
      <c r="H2504" s="111"/>
      <c r="I2504" s="116"/>
      <c r="J2504" s="118"/>
      <c r="K2504" s="33"/>
      <c r="L2504" s="44">
        <f t="shared" si="788"/>
        <v>0</v>
      </c>
      <c r="M2504" s="33" t="str">
        <f t="shared" si="789"/>
        <v>Container q'ty</v>
      </c>
      <c r="N2504" s="33" t="str">
        <f t="shared" si="790"/>
        <v/>
      </c>
      <c r="O2504" s="39"/>
      <c r="P2504" s="33"/>
      <c r="Q2504" s="168"/>
      <c r="R2504" s="169"/>
      <c r="S2504" s="39"/>
      <c r="T2504" s="119"/>
      <c r="U2504" s="258"/>
      <c r="V2504" s="262"/>
      <c r="W2504" s="258">
        <f t="shared" si="791"/>
        <v>0</v>
      </c>
      <c r="X2504" s="45"/>
      <c r="Y2504" s="43"/>
      <c r="Z2504" s="43"/>
      <c r="AA2504" s="43"/>
      <c r="AB2504" s="43"/>
      <c r="AC2504" s="43"/>
    </row>
    <row r="2505" spans="1:29" ht="12.9" customHeight="1">
      <c r="A2505" s="189"/>
      <c r="B2505" s="111"/>
      <c r="C2505" s="111"/>
      <c r="D2505" s="111"/>
      <c r="E2505" s="111"/>
      <c r="F2505" s="111"/>
      <c r="G2505" s="111"/>
      <c r="H2505" s="111"/>
      <c r="I2505" s="116"/>
      <c r="J2505" s="118"/>
      <c r="K2505" s="33"/>
      <c r="L2505" s="44">
        <f t="shared" si="788"/>
        <v>0</v>
      </c>
      <c r="M2505" s="33" t="str">
        <f t="shared" si="789"/>
        <v>Container q'ty</v>
      </c>
      <c r="N2505" s="33" t="str">
        <f t="shared" si="790"/>
        <v/>
      </c>
      <c r="O2505" s="39"/>
      <c r="P2505" s="33"/>
      <c r="Q2505" s="168"/>
      <c r="R2505" s="169"/>
      <c r="S2505" s="39"/>
      <c r="T2505" s="119"/>
      <c r="U2505" s="258"/>
      <c r="V2505" s="262"/>
      <c r="W2505" s="258">
        <f t="shared" si="791"/>
        <v>0</v>
      </c>
      <c r="X2505" s="45"/>
      <c r="Y2505" s="43"/>
      <c r="Z2505" s="43"/>
      <c r="AA2505" s="43"/>
      <c r="AB2505" s="43"/>
      <c r="AC2505" s="43"/>
    </row>
    <row r="2506" spans="1:29" ht="12.9" customHeight="1">
      <c r="A2506" s="189"/>
      <c r="B2506" s="111"/>
      <c r="C2506" s="111"/>
      <c r="D2506" s="111"/>
      <c r="E2506" s="111"/>
      <c r="F2506" s="111"/>
      <c r="G2506" s="111"/>
      <c r="H2506" s="111"/>
      <c r="I2506" s="116"/>
      <c r="J2506" s="118"/>
      <c r="K2506" s="33"/>
      <c r="L2506" s="44">
        <f t="shared" si="788"/>
        <v>0</v>
      </c>
      <c r="M2506" s="33" t="str">
        <f t="shared" si="789"/>
        <v>Container q'ty</v>
      </c>
      <c r="N2506" s="33" t="str">
        <f t="shared" si="790"/>
        <v/>
      </c>
      <c r="O2506" s="39"/>
      <c r="P2506" s="33"/>
      <c r="Q2506" s="168"/>
      <c r="R2506" s="169"/>
      <c r="S2506" s="39"/>
      <c r="T2506" s="119"/>
      <c r="U2506" s="258"/>
      <c r="V2506" s="262"/>
      <c r="W2506" s="258">
        <f t="shared" si="791"/>
        <v>0</v>
      </c>
      <c r="X2506" s="45"/>
      <c r="Y2506" s="43"/>
      <c r="Z2506" s="43"/>
      <c r="AA2506" s="43"/>
      <c r="AB2506" s="43"/>
      <c r="AC2506" s="43"/>
    </row>
    <row r="2507" spans="1:29" ht="12.9" customHeight="1">
      <c r="A2507" s="189"/>
      <c r="B2507" s="111"/>
      <c r="C2507" s="111"/>
      <c r="D2507" s="111"/>
      <c r="E2507" s="111"/>
      <c r="F2507" s="111"/>
      <c r="G2507" s="111"/>
      <c r="H2507" s="111"/>
      <c r="I2507" s="116"/>
      <c r="J2507" s="118"/>
      <c r="K2507" s="33"/>
      <c r="L2507" s="44">
        <f t="shared" si="788"/>
        <v>0</v>
      </c>
      <c r="M2507" s="33" t="str">
        <f t="shared" si="789"/>
        <v>Container q'ty</v>
      </c>
      <c r="N2507" s="33" t="str">
        <f t="shared" si="790"/>
        <v/>
      </c>
      <c r="O2507" s="39"/>
      <c r="P2507" s="33"/>
      <c r="Q2507" s="168"/>
      <c r="R2507" s="169"/>
      <c r="S2507" s="39"/>
      <c r="T2507" s="119"/>
      <c r="U2507" s="258"/>
      <c r="V2507" s="262"/>
      <c r="W2507" s="258">
        <f t="shared" si="791"/>
        <v>0</v>
      </c>
      <c r="X2507" s="45"/>
      <c r="Y2507" s="43"/>
      <c r="Z2507" s="43"/>
      <c r="AA2507" s="43"/>
      <c r="AB2507" s="43"/>
      <c r="AC2507" s="43"/>
    </row>
    <row r="2508" spans="1:29" ht="12.9" customHeight="1">
      <c r="A2508" s="189"/>
      <c r="B2508" s="111"/>
      <c r="C2508" s="111"/>
      <c r="D2508" s="111"/>
      <c r="E2508" s="111"/>
      <c r="F2508" s="111"/>
      <c r="G2508" s="111"/>
      <c r="H2508" s="111"/>
      <c r="I2508" s="116"/>
      <c r="J2508" s="118"/>
      <c r="K2508" s="33"/>
      <c r="L2508" s="44">
        <f t="shared" si="788"/>
        <v>0</v>
      </c>
      <c r="M2508" s="33" t="str">
        <f t="shared" si="789"/>
        <v>Container q'ty</v>
      </c>
      <c r="N2508" s="33" t="str">
        <f t="shared" si="790"/>
        <v/>
      </c>
      <c r="O2508" s="39"/>
      <c r="P2508" s="33"/>
      <c r="Q2508" s="168"/>
      <c r="R2508" s="169"/>
      <c r="S2508" s="39"/>
      <c r="T2508" s="119"/>
      <c r="U2508" s="258"/>
      <c r="V2508" s="262"/>
      <c r="W2508" s="258">
        <f t="shared" si="791"/>
        <v>0</v>
      </c>
      <c r="X2508" s="45"/>
      <c r="Y2508" s="43"/>
      <c r="Z2508" s="43"/>
      <c r="AA2508" s="43"/>
      <c r="AB2508" s="43"/>
      <c r="AC2508" s="43"/>
    </row>
    <row r="2509" spans="1:29" ht="12.9" customHeight="1">
      <c r="A2509" s="189"/>
      <c r="B2509" s="111"/>
      <c r="C2509" s="111"/>
      <c r="D2509" s="111"/>
      <c r="E2509" s="111"/>
      <c r="F2509" s="111"/>
      <c r="G2509" s="111"/>
      <c r="H2509" s="111"/>
      <c r="I2509" s="116"/>
      <c r="J2509" s="118"/>
      <c r="K2509" s="33"/>
      <c r="L2509" s="44">
        <f t="shared" si="788"/>
        <v>0</v>
      </c>
      <c r="M2509" s="33" t="str">
        <f t="shared" si="789"/>
        <v>Container q'ty</v>
      </c>
      <c r="N2509" s="33" t="str">
        <f t="shared" si="790"/>
        <v/>
      </c>
      <c r="O2509" s="39"/>
      <c r="P2509" s="33"/>
      <c r="Q2509" s="168"/>
      <c r="R2509" s="169"/>
      <c r="S2509" s="39"/>
      <c r="T2509" s="119"/>
      <c r="U2509" s="258"/>
      <c r="V2509" s="262"/>
      <c r="W2509" s="258">
        <f t="shared" si="791"/>
        <v>0</v>
      </c>
      <c r="X2509" s="45"/>
      <c r="Y2509" s="43"/>
      <c r="Z2509" s="43"/>
      <c r="AA2509" s="43"/>
      <c r="AB2509" s="43"/>
      <c r="AC2509" s="43"/>
    </row>
    <row r="2510" spans="1:29" ht="12.9" customHeight="1">
      <c r="A2510" s="189"/>
      <c r="B2510" s="111"/>
      <c r="C2510" s="111"/>
      <c r="D2510" s="111"/>
      <c r="E2510" s="111"/>
      <c r="F2510" s="111"/>
      <c r="G2510" s="111"/>
      <c r="H2510" s="111"/>
      <c r="I2510" s="116"/>
      <c r="J2510" s="118"/>
      <c r="K2510" s="33"/>
      <c r="L2510" s="44">
        <f t="shared" si="788"/>
        <v>0</v>
      </c>
      <c r="M2510" s="33" t="str">
        <f t="shared" si="789"/>
        <v>Container q'ty</v>
      </c>
      <c r="N2510" s="33" t="str">
        <f t="shared" si="790"/>
        <v/>
      </c>
      <c r="O2510" s="39"/>
      <c r="P2510" s="33"/>
      <c r="Q2510" s="168"/>
      <c r="R2510" s="169"/>
      <c r="S2510" s="39"/>
      <c r="T2510" s="119"/>
      <c r="U2510" s="258"/>
      <c r="V2510" s="262"/>
      <c r="W2510" s="258">
        <f t="shared" si="791"/>
        <v>0</v>
      </c>
      <c r="X2510" s="45"/>
      <c r="Y2510" s="43"/>
      <c r="Z2510" s="43"/>
      <c r="AA2510" s="43"/>
      <c r="AB2510" s="43"/>
      <c r="AC2510" s="43"/>
    </row>
    <row r="2511" spans="1:29" ht="12.9" customHeight="1">
      <c r="A2511" s="189"/>
      <c r="B2511" s="111"/>
      <c r="C2511" s="111"/>
      <c r="D2511" s="111"/>
      <c r="E2511" s="111"/>
      <c r="F2511" s="111"/>
      <c r="G2511" s="111"/>
      <c r="H2511" s="111"/>
      <c r="I2511" s="116"/>
      <c r="J2511" s="118"/>
      <c r="K2511" s="33"/>
      <c r="L2511" s="44">
        <f t="shared" si="788"/>
        <v>0</v>
      </c>
      <c r="M2511" s="33" t="str">
        <f t="shared" si="789"/>
        <v>Container q'ty</v>
      </c>
      <c r="N2511" s="33" t="str">
        <f t="shared" si="790"/>
        <v/>
      </c>
      <c r="O2511" s="39"/>
      <c r="P2511" s="33"/>
      <c r="Q2511" s="168"/>
      <c r="R2511" s="169"/>
      <c r="S2511" s="39"/>
      <c r="T2511" s="119"/>
      <c r="U2511" s="258"/>
      <c r="V2511" s="262"/>
      <c r="W2511" s="258">
        <f t="shared" si="791"/>
        <v>0</v>
      </c>
      <c r="X2511" s="45"/>
      <c r="Y2511" s="43"/>
      <c r="Z2511" s="43"/>
      <c r="AA2511" s="43"/>
      <c r="AB2511" s="43"/>
      <c r="AC2511" s="43"/>
    </row>
    <row r="2512" spans="1:29" ht="12.9" customHeight="1">
      <c r="A2512" s="189"/>
      <c r="B2512" s="111"/>
      <c r="C2512" s="111"/>
      <c r="D2512" s="111"/>
      <c r="E2512" s="111"/>
      <c r="F2512" s="111"/>
      <c r="G2512" s="111"/>
      <c r="H2512" s="111"/>
      <c r="I2512" s="116"/>
      <c r="J2512" s="118"/>
      <c r="K2512" s="33"/>
      <c r="L2512" s="44">
        <f t="shared" si="788"/>
        <v>0</v>
      </c>
      <c r="M2512" s="33" t="str">
        <f t="shared" si="789"/>
        <v>Container q'ty</v>
      </c>
      <c r="N2512" s="33" t="str">
        <f t="shared" si="790"/>
        <v/>
      </c>
      <c r="O2512" s="39"/>
      <c r="P2512" s="33"/>
      <c r="Q2512" s="168"/>
      <c r="R2512" s="169"/>
      <c r="S2512" s="39"/>
      <c r="T2512" s="119"/>
      <c r="U2512" s="258"/>
      <c r="V2512" s="262"/>
      <c r="W2512" s="258">
        <f t="shared" si="791"/>
        <v>0</v>
      </c>
      <c r="X2512" s="45"/>
      <c r="Y2512" s="43"/>
      <c r="Z2512" s="43"/>
      <c r="AA2512" s="43"/>
      <c r="AB2512" s="43"/>
      <c r="AC2512" s="43"/>
    </row>
    <row r="2513" spans="1:29" ht="12.9" customHeight="1">
      <c r="A2513" s="189"/>
      <c r="B2513" s="111"/>
      <c r="C2513" s="111"/>
      <c r="D2513" s="111"/>
      <c r="E2513" s="111"/>
      <c r="F2513" s="111"/>
      <c r="G2513" s="111"/>
      <c r="H2513" s="111"/>
      <c r="I2513" s="116"/>
      <c r="J2513" s="118"/>
      <c r="K2513" s="33"/>
      <c r="L2513" s="44">
        <f t="shared" si="788"/>
        <v>0</v>
      </c>
      <c r="M2513" s="33" t="str">
        <f t="shared" si="789"/>
        <v>Container q'ty</v>
      </c>
      <c r="N2513" s="33" t="str">
        <f t="shared" si="790"/>
        <v/>
      </c>
      <c r="O2513" s="39"/>
      <c r="P2513" s="33"/>
      <c r="Q2513" s="168"/>
      <c r="R2513" s="169"/>
      <c r="S2513" s="39"/>
      <c r="T2513" s="119"/>
      <c r="U2513" s="258"/>
      <c r="V2513" s="262"/>
      <c r="W2513" s="258">
        <f t="shared" si="791"/>
        <v>0</v>
      </c>
      <c r="X2513" s="45"/>
      <c r="Y2513" s="43"/>
      <c r="Z2513" s="43"/>
      <c r="AA2513" s="43"/>
      <c r="AB2513" s="43"/>
      <c r="AC2513" s="43"/>
    </row>
    <row r="2514" spans="1:29" ht="12.9" customHeight="1">
      <c r="A2514" s="189"/>
      <c r="B2514" s="111"/>
      <c r="C2514" s="111"/>
      <c r="D2514" s="111"/>
      <c r="E2514" s="111"/>
      <c r="F2514" s="111"/>
      <c r="G2514" s="111"/>
      <c r="H2514" s="111"/>
      <c r="I2514" s="116"/>
      <c r="J2514" s="118"/>
      <c r="K2514" s="33"/>
      <c r="L2514" s="44">
        <f t="shared" si="788"/>
        <v>0</v>
      </c>
      <c r="M2514" s="33" t="str">
        <f t="shared" si="789"/>
        <v>Container q'ty</v>
      </c>
      <c r="N2514" s="33" t="str">
        <f t="shared" si="790"/>
        <v/>
      </c>
      <c r="O2514" s="39"/>
      <c r="P2514" s="33"/>
      <c r="Q2514" s="168"/>
      <c r="R2514" s="169"/>
      <c r="S2514" s="39"/>
      <c r="T2514" s="119"/>
      <c r="U2514" s="258"/>
      <c r="V2514" s="262"/>
      <c r="W2514" s="258">
        <f t="shared" si="791"/>
        <v>0</v>
      </c>
      <c r="X2514" s="45"/>
      <c r="Y2514" s="43"/>
      <c r="Z2514" s="43"/>
      <c r="AA2514" s="43"/>
      <c r="AB2514" s="43"/>
      <c r="AC2514" s="43"/>
    </row>
    <row r="2515" spans="1:29" ht="12.9" customHeight="1">
      <c r="A2515" s="189"/>
      <c r="B2515" s="111"/>
      <c r="C2515" s="111"/>
      <c r="D2515" s="111"/>
      <c r="E2515" s="111"/>
      <c r="F2515" s="111"/>
      <c r="G2515" s="111"/>
      <c r="H2515" s="111"/>
      <c r="I2515" s="116"/>
      <c r="J2515" s="118"/>
      <c r="K2515" s="33"/>
      <c r="L2515" s="44">
        <f t="shared" si="788"/>
        <v>0</v>
      </c>
      <c r="M2515" s="33" t="str">
        <f t="shared" si="789"/>
        <v>Container q'ty</v>
      </c>
      <c r="N2515" s="33" t="str">
        <f t="shared" si="790"/>
        <v/>
      </c>
      <c r="O2515" s="39"/>
      <c r="P2515" s="33"/>
      <c r="Q2515" s="168"/>
      <c r="R2515" s="169"/>
      <c r="S2515" s="39"/>
      <c r="T2515" s="119"/>
      <c r="U2515" s="258"/>
      <c r="V2515" s="262"/>
      <c r="W2515" s="258">
        <f t="shared" si="791"/>
        <v>0</v>
      </c>
      <c r="X2515" s="45"/>
      <c r="Y2515" s="43"/>
      <c r="Z2515" s="43"/>
      <c r="AA2515" s="43"/>
      <c r="AB2515" s="43"/>
      <c r="AC2515" s="43"/>
    </row>
    <row r="2516" spans="1:29" ht="12.9" customHeight="1">
      <c r="A2516" s="189"/>
      <c r="B2516" s="111"/>
      <c r="C2516" s="111"/>
      <c r="D2516" s="111"/>
      <c r="E2516" s="111"/>
      <c r="F2516" s="111"/>
      <c r="G2516" s="111"/>
      <c r="H2516" s="111"/>
      <c r="I2516" s="116"/>
      <c r="J2516" s="118"/>
      <c r="K2516" s="33"/>
      <c r="L2516" s="44">
        <f t="shared" si="788"/>
        <v>0</v>
      </c>
      <c r="M2516" s="33" t="str">
        <f t="shared" si="789"/>
        <v>Container q'ty</v>
      </c>
      <c r="N2516" s="33" t="str">
        <f t="shared" si="790"/>
        <v/>
      </c>
      <c r="O2516" s="39"/>
      <c r="P2516" s="33"/>
      <c r="Q2516" s="168"/>
      <c r="R2516" s="169"/>
      <c r="S2516" s="39"/>
      <c r="T2516" s="119"/>
      <c r="U2516" s="258"/>
      <c r="V2516" s="262"/>
      <c r="W2516" s="258">
        <f t="shared" si="791"/>
        <v>0</v>
      </c>
      <c r="X2516" s="45"/>
      <c r="Y2516" s="43"/>
      <c r="Z2516" s="43"/>
      <c r="AA2516" s="43"/>
      <c r="AB2516" s="43"/>
      <c r="AC2516" s="43"/>
    </row>
    <row r="2517" spans="1:29" ht="12.9" customHeight="1">
      <c r="A2517" s="189"/>
      <c r="B2517" s="111"/>
      <c r="C2517" s="111"/>
      <c r="D2517" s="111"/>
      <c r="E2517" s="111"/>
      <c r="F2517" s="111"/>
      <c r="G2517" s="111"/>
      <c r="H2517" s="111"/>
      <c r="I2517" s="116"/>
      <c r="J2517" s="118"/>
      <c r="K2517" s="33"/>
      <c r="L2517" s="44">
        <f t="shared" si="788"/>
        <v>0</v>
      </c>
      <c r="M2517" s="33" t="str">
        <f t="shared" si="789"/>
        <v>Container q'ty</v>
      </c>
      <c r="N2517" s="33" t="str">
        <f t="shared" si="790"/>
        <v/>
      </c>
      <c r="O2517" s="39"/>
      <c r="P2517" s="33"/>
      <c r="Q2517" s="168"/>
      <c r="R2517" s="169"/>
      <c r="S2517" s="39"/>
      <c r="T2517" s="119"/>
      <c r="U2517" s="258"/>
      <c r="V2517" s="262"/>
      <c r="W2517" s="258">
        <f t="shared" si="791"/>
        <v>0</v>
      </c>
      <c r="X2517" s="45"/>
      <c r="Y2517" s="43"/>
      <c r="Z2517" s="43"/>
      <c r="AA2517" s="43"/>
      <c r="AB2517" s="43"/>
      <c r="AC2517" s="43"/>
    </row>
    <row r="2518" spans="1:29" ht="12.9" customHeight="1">
      <c r="A2518" s="189"/>
      <c r="B2518" s="111"/>
      <c r="C2518" s="111"/>
      <c r="D2518" s="111"/>
      <c r="E2518" s="111"/>
      <c r="F2518" s="111"/>
      <c r="G2518" s="111"/>
      <c r="H2518" s="111"/>
      <c r="I2518" s="116"/>
      <c r="J2518" s="118"/>
      <c r="K2518" s="33"/>
      <c r="L2518" s="44">
        <f t="shared" si="788"/>
        <v>0</v>
      </c>
      <c r="M2518" s="33" t="str">
        <f t="shared" si="789"/>
        <v>Container q'ty</v>
      </c>
      <c r="N2518" s="33" t="str">
        <f t="shared" si="790"/>
        <v/>
      </c>
      <c r="O2518" s="39"/>
      <c r="P2518" s="33"/>
      <c r="Q2518" s="168"/>
      <c r="R2518" s="169"/>
      <c r="S2518" s="39"/>
      <c r="T2518" s="119"/>
      <c r="U2518" s="258"/>
      <c r="V2518" s="262"/>
      <c r="W2518" s="258">
        <f t="shared" si="791"/>
        <v>0</v>
      </c>
      <c r="X2518" s="45"/>
      <c r="Y2518" s="43"/>
      <c r="Z2518" s="43"/>
      <c r="AA2518" s="43"/>
      <c r="AB2518" s="43"/>
      <c r="AC2518" s="43"/>
    </row>
    <row r="2519" spans="1:29" ht="12.9" customHeight="1">
      <c r="A2519" s="189"/>
      <c r="B2519" s="111"/>
      <c r="C2519" s="111"/>
      <c r="D2519" s="111"/>
      <c r="E2519" s="111"/>
      <c r="F2519" s="111"/>
      <c r="G2519" s="111"/>
      <c r="H2519" s="111"/>
      <c r="I2519" s="116"/>
      <c r="J2519" s="118"/>
      <c r="K2519" s="33"/>
      <c r="L2519" s="44">
        <f t="shared" si="788"/>
        <v>0</v>
      </c>
      <c r="M2519" s="33" t="str">
        <f t="shared" si="789"/>
        <v>Container q'ty</v>
      </c>
      <c r="N2519" s="33" t="str">
        <f t="shared" si="790"/>
        <v/>
      </c>
      <c r="O2519" s="39"/>
      <c r="P2519" s="33"/>
      <c r="Q2519" s="168"/>
      <c r="R2519" s="169"/>
      <c r="S2519" s="39"/>
      <c r="T2519" s="119"/>
      <c r="U2519" s="258"/>
      <c r="V2519" s="262"/>
      <c r="W2519" s="258">
        <f t="shared" si="791"/>
        <v>0</v>
      </c>
      <c r="X2519" s="45"/>
      <c r="Y2519" s="43"/>
      <c r="Z2519" s="43"/>
      <c r="AA2519" s="43"/>
      <c r="AB2519" s="43"/>
      <c r="AC2519" s="43"/>
    </row>
    <row r="2520" spans="1:29" ht="12.9" customHeight="1">
      <c r="A2520" s="189"/>
      <c r="B2520" s="111"/>
      <c r="C2520" s="111"/>
      <c r="D2520" s="111"/>
      <c r="E2520" s="111"/>
      <c r="F2520" s="111"/>
      <c r="G2520" s="111"/>
      <c r="H2520" s="111"/>
      <c r="I2520" s="116"/>
      <c r="J2520" s="118"/>
      <c r="K2520" s="33"/>
      <c r="L2520" s="44">
        <f t="shared" si="788"/>
        <v>0</v>
      </c>
      <c r="M2520" s="33" t="str">
        <f t="shared" si="789"/>
        <v>Container q'ty</v>
      </c>
      <c r="N2520" s="33" t="str">
        <f t="shared" si="790"/>
        <v/>
      </c>
      <c r="O2520" s="39"/>
      <c r="P2520" s="33"/>
      <c r="Q2520" s="168"/>
      <c r="R2520" s="169"/>
      <c r="S2520" s="39"/>
      <c r="T2520" s="119"/>
      <c r="U2520" s="258"/>
      <c r="V2520" s="262"/>
      <c r="W2520" s="258">
        <f t="shared" si="791"/>
        <v>0</v>
      </c>
      <c r="X2520" s="45"/>
      <c r="Y2520" s="43"/>
      <c r="Z2520" s="43"/>
      <c r="AA2520" s="43"/>
      <c r="AB2520" s="43"/>
      <c r="AC2520" s="43"/>
    </row>
    <row r="2521" spans="1:29" ht="12.9" customHeight="1">
      <c r="A2521" s="189"/>
      <c r="B2521" s="111"/>
      <c r="C2521" s="111"/>
      <c r="D2521" s="111"/>
      <c r="E2521" s="111"/>
      <c r="F2521" s="111"/>
      <c r="G2521" s="111"/>
      <c r="H2521" s="111"/>
      <c r="I2521" s="116"/>
      <c r="J2521" s="118"/>
      <c r="K2521" s="33"/>
      <c r="L2521" s="44">
        <f t="shared" si="788"/>
        <v>0</v>
      </c>
      <c r="M2521" s="33" t="str">
        <f t="shared" si="789"/>
        <v>Container q'ty</v>
      </c>
      <c r="N2521" s="33" t="str">
        <f t="shared" si="790"/>
        <v/>
      </c>
      <c r="O2521" s="39"/>
      <c r="P2521" s="33"/>
      <c r="Q2521" s="168"/>
      <c r="R2521" s="169"/>
      <c r="S2521" s="39"/>
      <c r="T2521" s="119"/>
      <c r="U2521" s="258"/>
      <c r="V2521" s="262"/>
      <c r="W2521" s="258">
        <f t="shared" si="791"/>
        <v>0</v>
      </c>
      <c r="X2521" s="45"/>
      <c r="Y2521" s="43"/>
      <c r="Z2521" s="43"/>
      <c r="AA2521" s="43"/>
      <c r="AB2521" s="43"/>
      <c r="AC2521" s="43"/>
    </row>
    <row r="2522" spans="1:29" ht="12.9" customHeight="1">
      <c r="A2522" s="189"/>
      <c r="B2522" s="111"/>
      <c r="C2522" s="111"/>
      <c r="D2522" s="111"/>
      <c r="E2522" s="111"/>
      <c r="F2522" s="111"/>
      <c r="G2522" s="111"/>
      <c r="H2522" s="111"/>
      <c r="I2522" s="116"/>
      <c r="J2522" s="118"/>
      <c r="K2522" s="33"/>
      <c r="L2522" s="44">
        <f t="shared" si="788"/>
        <v>0</v>
      </c>
      <c r="M2522" s="33" t="str">
        <f t="shared" si="789"/>
        <v>Container q'ty</v>
      </c>
      <c r="N2522" s="33" t="str">
        <f t="shared" si="790"/>
        <v/>
      </c>
      <c r="O2522" s="39"/>
      <c r="P2522" s="33"/>
      <c r="Q2522" s="168"/>
      <c r="R2522" s="169"/>
      <c r="S2522" s="39"/>
      <c r="T2522" s="119"/>
      <c r="U2522" s="258"/>
      <c r="V2522" s="262"/>
      <c r="W2522" s="258">
        <f t="shared" si="791"/>
        <v>0</v>
      </c>
      <c r="X2522" s="45"/>
      <c r="Y2522" s="43"/>
      <c r="Z2522" s="43"/>
      <c r="AA2522" s="43"/>
      <c r="AB2522" s="43"/>
      <c r="AC2522" s="43"/>
    </row>
    <row r="2523" spans="1:29" ht="12.9" customHeight="1">
      <c r="A2523" s="189"/>
      <c r="B2523" s="111"/>
      <c r="C2523" s="111"/>
      <c r="D2523" s="111"/>
      <c r="E2523" s="111"/>
      <c r="F2523" s="111"/>
      <c r="G2523" s="111"/>
      <c r="H2523" s="111"/>
      <c r="I2523" s="116"/>
      <c r="J2523" s="118"/>
      <c r="K2523" s="33"/>
      <c r="L2523" s="44">
        <f t="shared" si="788"/>
        <v>0</v>
      </c>
      <c r="M2523" s="33" t="str">
        <f t="shared" si="789"/>
        <v>Container q'ty</v>
      </c>
      <c r="N2523" s="33" t="str">
        <f t="shared" si="790"/>
        <v/>
      </c>
      <c r="O2523" s="39"/>
      <c r="P2523" s="33"/>
      <c r="Q2523" s="168"/>
      <c r="R2523" s="169"/>
      <c r="S2523" s="39"/>
      <c r="T2523" s="119"/>
      <c r="U2523" s="258"/>
      <c r="V2523" s="262"/>
      <c r="W2523" s="258">
        <f t="shared" si="791"/>
        <v>0</v>
      </c>
      <c r="X2523" s="45"/>
      <c r="Y2523" s="43"/>
      <c r="Z2523" s="43"/>
      <c r="AA2523" s="43"/>
      <c r="AB2523" s="43"/>
      <c r="AC2523" s="43"/>
    </row>
    <row r="2524" spans="1:29" ht="12.9" customHeight="1">
      <c r="A2524" s="189"/>
      <c r="B2524" s="111"/>
      <c r="C2524" s="111"/>
      <c r="D2524" s="111"/>
      <c r="E2524" s="111"/>
      <c r="F2524" s="111"/>
      <c r="G2524" s="111"/>
      <c r="H2524" s="111"/>
      <c r="I2524" s="116"/>
      <c r="J2524" s="118"/>
      <c r="K2524" s="33"/>
      <c r="L2524" s="44">
        <f t="shared" si="788"/>
        <v>0</v>
      </c>
      <c r="M2524" s="33" t="str">
        <f t="shared" si="789"/>
        <v>Container q'ty</v>
      </c>
      <c r="N2524" s="33" t="str">
        <f t="shared" si="790"/>
        <v/>
      </c>
      <c r="O2524" s="39"/>
      <c r="P2524" s="33"/>
      <c r="Q2524" s="168"/>
      <c r="R2524" s="169"/>
      <c r="S2524" s="39"/>
      <c r="T2524" s="119"/>
      <c r="U2524" s="258"/>
      <c r="V2524" s="262"/>
      <c r="W2524" s="258">
        <f t="shared" si="791"/>
        <v>0</v>
      </c>
      <c r="X2524" s="45"/>
      <c r="Y2524" s="43"/>
      <c r="Z2524" s="43"/>
      <c r="AA2524" s="43"/>
      <c r="AB2524" s="43"/>
      <c r="AC2524" s="43"/>
    </row>
    <row r="2525" spans="1:29" ht="12.9" customHeight="1">
      <c r="A2525" s="189"/>
      <c r="B2525" s="111"/>
      <c r="C2525" s="111"/>
      <c r="D2525" s="111"/>
      <c r="E2525" s="111"/>
      <c r="F2525" s="111"/>
      <c r="G2525" s="111"/>
      <c r="H2525" s="111"/>
      <c r="I2525" s="116"/>
      <c r="J2525" s="118"/>
      <c r="K2525" s="33"/>
      <c r="L2525" s="44">
        <f>SUM(E2525:F2525)</f>
        <v>0</v>
      </c>
      <c r="M2525" s="33" t="str">
        <f>A2525&amp;$O$1</f>
        <v>Container q'ty</v>
      </c>
      <c r="N2525" s="33" t="str">
        <f>A2525&amp;P2525</f>
        <v/>
      </c>
      <c r="O2525" s="39"/>
      <c r="P2525" s="33"/>
      <c r="Q2525" s="168"/>
      <c r="R2525" s="169"/>
      <c r="S2525" s="39"/>
      <c r="T2525" s="119"/>
      <c r="U2525" s="258"/>
      <c r="V2525" s="262"/>
      <c r="W2525" s="258">
        <f>IFERROR(U2525/V2525,0)</f>
        <v>0</v>
      </c>
      <c r="X2525" s="45"/>
      <c r="Y2525" s="43"/>
      <c r="Z2525" s="43"/>
      <c r="AA2525" s="43"/>
      <c r="AB2525" s="43"/>
      <c r="AC2525" s="43"/>
    </row>
    <row r="2526" spans="1:29" ht="12.9" customHeight="1">
      <c r="A2526" s="189"/>
      <c r="B2526" s="111"/>
      <c r="C2526" s="111"/>
      <c r="D2526" s="111"/>
      <c r="E2526" s="111"/>
      <c r="F2526" s="111"/>
      <c r="G2526" s="111"/>
      <c r="H2526" s="111"/>
      <c r="I2526" s="116"/>
      <c r="J2526" s="118"/>
      <c r="K2526" s="33"/>
      <c r="L2526" s="44">
        <f t="shared" ref="L2526:L2709" si="792">SUM(E2526:F2526)</f>
        <v>0</v>
      </c>
      <c r="M2526" s="33" t="str">
        <f t="shared" ref="M2526:M2709" si="793">A2526&amp;$O$1</f>
        <v>Container q'ty</v>
      </c>
      <c r="N2526" s="33" t="str">
        <f t="shared" ref="N2526:N2709" si="794">A2526&amp;P2526</f>
        <v/>
      </c>
      <c r="O2526" s="39"/>
      <c r="P2526" s="33"/>
      <c r="Q2526" s="168"/>
      <c r="R2526" s="169"/>
      <c r="S2526" s="39"/>
      <c r="T2526" s="119"/>
      <c r="U2526" s="258"/>
      <c r="V2526" s="262"/>
      <c r="W2526" s="258">
        <f t="shared" ref="W2526:W2709" si="795">IFERROR(U2526/V2526,0)</f>
        <v>0</v>
      </c>
      <c r="X2526" s="45"/>
      <c r="Y2526" s="43"/>
      <c r="Z2526" s="43"/>
      <c r="AA2526" s="43"/>
      <c r="AB2526" s="43"/>
      <c r="AC2526" s="43"/>
    </row>
    <row r="2527" spans="1:29" ht="12.9" customHeight="1">
      <c r="A2527" s="189"/>
      <c r="B2527" s="111"/>
      <c r="C2527" s="111"/>
      <c r="D2527" s="111"/>
      <c r="E2527" s="111"/>
      <c r="F2527" s="111"/>
      <c r="G2527" s="111"/>
      <c r="H2527" s="111"/>
      <c r="I2527" s="116"/>
      <c r="J2527" s="118"/>
      <c r="K2527" s="33"/>
      <c r="L2527" s="44">
        <f t="shared" si="792"/>
        <v>0</v>
      </c>
      <c r="M2527" s="33" t="str">
        <f t="shared" si="793"/>
        <v>Container q'ty</v>
      </c>
      <c r="N2527" s="33" t="str">
        <f t="shared" si="794"/>
        <v/>
      </c>
      <c r="O2527" s="39"/>
      <c r="P2527" s="33"/>
      <c r="Q2527" s="168"/>
      <c r="R2527" s="169"/>
      <c r="S2527" s="39"/>
      <c r="T2527" s="119"/>
      <c r="U2527" s="258"/>
      <c r="V2527" s="262"/>
      <c r="W2527" s="258">
        <f t="shared" si="795"/>
        <v>0</v>
      </c>
      <c r="X2527" s="45"/>
      <c r="Y2527" s="43"/>
      <c r="Z2527" s="43"/>
      <c r="AA2527" s="43"/>
      <c r="AB2527" s="43"/>
      <c r="AC2527" s="43"/>
    </row>
    <row r="2528" spans="1:29" ht="12.9" customHeight="1">
      <c r="A2528" s="189"/>
      <c r="B2528" s="111"/>
      <c r="C2528" s="111"/>
      <c r="D2528" s="111"/>
      <c r="E2528" s="111"/>
      <c r="F2528" s="111"/>
      <c r="G2528" s="111"/>
      <c r="H2528" s="111"/>
      <c r="I2528" s="116"/>
      <c r="J2528" s="118"/>
      <c r="K2528" s="33"/>
      <c r="L2528" s="44">
        <f t="shared" si="792"/>
        <v>0</v>
      </c>
      <c r="M2528" s="33" t="str">
        <f t="shared" si="793"/>
        <v>Container q'ty</v>
      </c>
      <c r="N2528" s="33" t="str">
        <f t="shared" si="794"/>
        <v/>
      </c>
      <c r="O2528" s="39"/>
      <c r="P2528" s="33"/>
      <c r="Q2528" s="168"/>
      <c r="R2528" s="169"/>
      <c r="S2528" s="39"/>
      <c r="T2528" s="119"/>
      <c r="U2528" s="258"/>
      <c r="V2528" s="262"/>
      <c r="W2528" s="258">
        <f t="shared" si="795"/>
        <v>0</v>
      </c>
      <c r="X2528" s="45"/>
      <c r="Y2528" s="43"/>
      <c r="Z2528" s="43"/>
      <c r="AA2528" s="43"/>
      <c r="AB2528" s="43"/>
      <c r="AC2528" s="43"/>
    </row>
    <row r="2529" spans="1:29" ht="12.9" customHeight="1">
      <c r="A2529" s="189"/>
      <c r="B2529" s="111"/>
      <c r="C2529" s="111"/>
      <c r="D2529" s="111"/>
      <c r="E2529" s="111"/>
      <c r="F2529" s="111"/>
      <c r="G2529" s="111"/>
      <c r="H2529" s="111"/>
      <c r="I2529" s="116"/>
      <c r="J2529" s="118"/>
      <c r="K2529" s="33"/>
      <c r="L2529" s="44">
        <f t="shared" si="792"/>
        <v>0</v>
      </c>
      <c r="M2529" s="33" t="str">
        <f t="shared" si="793"/>
        <v>Container q'ty</v>
      </c>
      <c r="N2529" s="33" t="str">
        <f t="shared" si="794"/>
        <v/>
      </c>
      <c r="O2529" s="39"/>
      <c r="P2529" s="33"/>
      <c r="Q2529" s="168"/>
      <c r="R2529" s="169"/>
      <c r="S2529" s="39"/>
      <c r="T2529" s="119"/>
      <c r="U2529" s="258"/>
      <c r="V2529" s="262"/>
      <c r="W2529" s="258">
        <f t="shared" si="795"/>
        <v>0</v>
      </c>
      <c r="X2529" s="45"/>
      <c r="Y2529" s="43"/>
      <c r="Z2529" s="43"/>
      <c r="AA2529" s="43"/>
      <c r="AB2529" s="43"/>
      <c r="AC2529" s="43"/>
    </row>
    <row r="2530" spans="1:29" ht="12.9" customHeight="1">
      <c r="A2530" s="189"/>
      <c r="B2530" s="111"/>
      <c r="C2530" s="111"/>
      <c r="D2530" s="111"/>
      <c r="E2530" s="111"/>
      <c r="F2530" s="111"/>
      <c r="G2530" s="111"/>
      <c r="H2530" s="111"/>
      <c r="I2530" s="116"/>
      <c r="J2530" s="118"/>
      <c r="K2530" s="33"/>
      <c r="L2530" s="44">
        <f t="shared" si="792"/>
        <v>0</v>
      </c>
      <c r="M2530" s="33" t="str">
        <f t="shared" si="793"/>
        <v>Container q'ty</v>
      </c>
      <c r="N2530" s="33" t="str">
        <f t="shared" si="794"/>
        <v/>
      </c>
      <c r="O2530" s="39"/>
      <c r="P2530" s="33"/>
      <c r="Q2530" s="168"/>
      <c r="R2530" s="169"/>
      <c r="S2530" s="39"/>
      <c r="T2530" s="119"/>
      <c r="U2530" s="258"/>
      <c r="V2530" s="262"/>
      <c r="W2530" s="258">
        <f t="shared" si="795"/>
        <v>0</v>
      </c>
      <c r="X2530" s="45"/>
      <c r="Y2530" s="43"/>
      <c r="Z2530" s="43"/>
      <c r="AA2530" s="43"/>
      <c r="AB2530" s="43"/>
      <c r="AC2530" s="43"/>
    </row>
    <row r="2531" spans="1:29" ht="12.9" customHeight="1">
      <c r="A2531" s="189"/>
      <c r="B2531" s="111"/>
      <c r="C2531" s="111"/>
      <c r="D2531" s="111"/>
      <c r="E2531" s="111"/>
      <c r="F2531" s="111"/>
      <c r="G2531" s="111"/>
      <c r="H2531" s="111"/>
      <c r="I2531" s="116"/>
      <c r="J2531" s="118"/>
      <c r="K2531" s="33"/>
      <c r="L2531" s="44">
        <f t="shared" si="792"/>
        <v>0</v>
      </c>
      <c r="M2531" s="33" t="str">
        <f t="shared" si="793"/>
        <v>Container q'ty</v>
      </c>
      <c r="N2531" s="33" t="str">
        <f t="shared" si="794"/>
        <v/>
      </c>
      <c r="O2531" s="39"/>
      <c r="P2531" s="33"/>
      <c r="Q2531" s="168"/>
      <c r="R2531" s="169"/>
      <c r="S2531" s="39"/>
      <c r="T2531" s="119"/>
      <c r="U2531" s="258"/>
      <c r="V2531" s="262"/>
      <c r="W2531" s="258">
        <f t="shared" si="795"/>
        <v>0</v>
      </c>
      <c r="X2531" s="45"/>
      <c r="Y2531" s="43"/>
      <c r="Z2531" s="43"/>
      <c r="AA2531" s="43"/>
      <c r="AB2531" s="43"/>
      <c r="AC2531" s="43"/>
    </row>
    <row r="2532" spans="1:29" ht="12.9" customHeight="1">
      <c r="A2532" s="189"/>
      <c r="B2532" s="111"/>
      <c r="C2532" s="111"/>
      <c r="D2532" s="111"/>
      <c r="E2532" s="111"/>
      <c r="F2532" s="111"/>
      <c r="G2532" s="111"/>
      <c r="H2532" s="111"/>
      <c r="I2532" s="116"/>
      <c r="J2532" s="118"/>
      <c r="K2532" s="33"/>
      <c r="L2532" s="44">
        <f t="shared" si="792"/>
        <v>0</v>
      </c>
      <c r="M2532" s="33" t="str">
        <f t="shared" si="793"/>
        <v>Container q'ty</v>
      </c>
      <c r="N2532" s="33" t="str">
        <f t="shared" si="794"/>
        <v/>
      </c>
      <c r="O2532" s="39"/>
      <c r="P2532" s="33"/>
      <c r="Q2532" s="168"/>
      <c r="R2532" s="169"/>
      <c r="S2532" s="39"/>
      <c r="T2532" s="119"/>
      <c r="U2532" s="258"/>
      <c r="V2532" s="262"/>
      <c r="W2532" s="258">
        <f t="shared" si="795"/>
        <v>0</v>
      </c>
      <c r="X2532" s="45"/>
      <c r="Y2532" s="43"/>
      <c r="Z2532" s="43"/>
      <c r="AA2532" s="43"/>
      <c r="AB2532" s="43"/>
      <c r="AC2532" s="43"/>
    </row>
    <row r="2533" spans="1:29" ht="12.9" customHeight="1">
      <c r="A2533" s="189"/>
      <c r="B2533" s="111"/>
      <c r="C2533" s="111"/>
      <c r="D2533" s="111"/>
      <c r="E2533" s="111"/>
      <c r="F2533" s="111"/>
      <c r="G2533" s="111"/>
      <c r="H2533" s="111"/>
      <c r="I2533" s="116"/>
      <c r="J2533" s="118"/>
      <c r="K2533" s="33"/>
      <c r="L2533" s="44">
        <f t="shared" si="792"/>
        <v>0</v>
      </c>
      <c r="M2533" s="33" t="str">
        <f t="shared" si="793"/>
        <v>Container q'ty</v>
      </c>
      <c r="N2533" s="33" t="str">
        <f t="shared" si="794"/>
        <v/>
      </c>
      <c r="O2533" s="39"/>
      <c r="P2533" s="33"/>
      <c r="Q2533" s="168"/>
      <c r="R2533" s="169"/>
      <c r="S2533" s="39"/>
      <c r="T2533" s="119"/>
      <c r="U2533" s="258"/>
      <c r="V2533" s="262"/>
      <c r="W2533" s="258">
        <f t="shared" si="795"/>
        <v>0</v>
      </c>
      <c r="X2533" s="45"/>
      <c r="Y2533" s="43"/>
      <c r="Z2533" s="43"/>
      <c r="AA2533" s="43"/>
      <c r="AB2533" s="43"/>
      <c r="AC2533" s="43"/>
    </row>
    <row r="2534" spans="1:29" ht="12.9" customHeight="1">
      <c r="A2534" s="189"/>
      <c r="B2534" s="111"/>
      <c r="C2534" s="111"/>
      <c r="D2534" s="111"/>
      <c r="E2534" s="111"/>
      <c r="F2534" s="111"/>
      <c r="G2534" s="111"/>
      <c r="H2534" s="111"/>
      <c r="I2534" s="116"/>
      <c r="J2534" s="118"/>
      <c r="K2534" s="33"/>
      <c r="L2534" s="44">
        <f t="shared" si="792"/>
        <v>0</v>
      </c>
      <c r="M2534" s="33" t="str">
        <f t="shared" si="793"/>
        <v>Container q'ty</v>
      </c>
      <c r="N2534" s="33" t="str">
        <f t="shared" si="794"/>
        <v/>
      </c>
      <c r="O2534" s="39"/>
      <c r="P2534" s="33"/>
      <c r="Q2534" s="168"/>
      <c r="R2534" s="169"/>
      <c r="S2534" s="39"/>
      <c r="T2534" s="119"/>
      <c r="U2534" s="258"/>
      <c r="V2534" s="262"/>
      <c r="W2534" s="258">
        <f t="shared" si="795"/>
        <v>0</v>
      </c>
      <c r="X2534" s="45"/>
      <c r="Y2534" s="43"/>
      <c r="Z2534" s="43"/>
      <c r="AA2534" s="43"/>
      <c r="AB2534" s="43"/>
      <c r="AC2534" s="43"/>
    </row>
    <row r="2535" spans="1:29" ht="12.9" customHeight="1">
      <c r="A2535" s="189"/>
      <c r="B2535" s="111"/>
      <c r="C2535" s="111"/>
      <c r="D2535" s="111"/>
      <c r="E2535" s="111"/>
      <c r="F2535" s="111"/>
      <c r="G2535" s="111"/>
      <c r="H2535" s="111"/>
      <c r="I2535" s="116"/>
      <c r="J2535" s="118"/>
      <c r="K2535" s="33"/>
      <c r="L2535" s="44">
        <f t="shared" si="792"/>
        <v>0</v>
      </c>
      <c r="M2535" s="33" t="str">
        <f t="shared" si="793"/>
        <v>Container q'ty</v>
      </c>
      <c r="N2535" s="33" t="str">
        <f t="shared" si="794"/>
        <v/>
      </c>
      <c r="O2535" s="39"/>
      <c r="P2535" s="33"/>
      <c r="Q2535" s="168"/>
      <c r="R2535" s="169"/>
      <c r="S2535" s="39"/>
      <c r="T2535" s="119"/>
      <c r="U2535" s="258"/>
      <c r="V2535" s="262"/>
      <c r="W2535" s="258">
        <f t="shared" si="795"/>
        <v>0</v>
      </c>
      <c r="X2535" s="45"/>
      <c r="Y2535" s="43"/>
      <c r="Z2535" s="43"/>
      <c r="AA2535" s="43"/>
      <c r="AB2535" s="43"/>
      <c r="AC2535" s="43"/>
    </row>
    <row r="2536" spans="1:29" ht="12.9" customHeight="1">
      <c r="A2536" s="189"/>
      <c r="B2536" s="111"/>
      <c r="C2536" s="111"/>
      <c r="D2536" s="111"/>
      <c r="E2536" s="111"/>
      <c r="F2536" s="111"/>
      <c r="G2536" s="111"/>
      <c r="H2536" s="111"/>
      <c r="I2536" s="116"/>
      <c r="J2536" s="118"/>
      <c r="K2536" s="33"/>
      <c r="L2536" s="44">
        <f t="shared" si="792"/>
        <v>0</v>
      </c>
      <c r="M2536" s="33" t="str">
        <f t="shared" si="793"/>
        <v>Container q'ty</v>
      </c>
      <c r="N2536" s="33" t="str">
        <f t="shared" si="794"/>
        <v/>
      </c>
      <c r="O2536" s="39"/>
      <c r="P2536" s="33"/>
      <c r="Q2536" s="168"/>
      <c r="R2536" s="169"/>
      <c r="S2536" s="39"/>
      <c r="T2536" s="119"/>
      <c r="U2536" s="258"/>
      <c r="V2536" s="262"/>
      <c r="W2536" s="258">
        <f t="shared" si="795"/>
        <v>0</v>
      </c>
      <c r="X2536" s="45"/>
      <c r="Y2536" s="43"/>
      <c r="Z2536" s="43"/>
      <c r="AA2536" s="43"/>
      <c r="AB2536" s="43"/>
      <c r="AC2536" s="43"/>
    </row>
    <row r="2537" spans="1:29" ht="12.9" customHeight="1">
      <c r="A2537" s="189"/>
      <c r="B2537" s="111"/>
      <c r="C2537" s="111"/>
      <c r="D2537" s="111"/>
      <c r="E2537" s="111"/>
      <c r="F2537" s="111"/>
      <c r="G2537" s="111"/>
      <c r="H2537" s="111"/>
      <c r="I2537" s="116"/>
      <c r="J2537" s="118"/>
      <c r="K2537" s="33"/>
      <c r="L2537" s="44">
        <f t="shared" si="792"/>
        <v>0</v>
      </c>
      <c r="M2537" s="33" t="str">
        <f t="shared" si="793"/>
        <v>Container q'ty</v>
      </c>
      <c r="N2537" s="33" t="str">
        <f t="shared" si="794"/>
        <v/>
      </c>
      <c r="O2537" s="39"/>
      <c r="P2537" s="33"/>
      <c r="Q2537" s="168"/>
      <c r="R2537" s="169"/>
      <c r="S2537" s="39"/>
      <c r="T2537" s="119"/>
      <c r="U2537" s="258"/>
      <c r="V2537" s="262"/>
      <c r="W2537" s="258">
        <f t="shared" si="795"/>
        <v>0</v>
      </c>
      <c r="X2537" s="45"/>
      <c r="Y2537" s="43"/>
      <c r="Z2537" s="43"/>
      <c r="AA2537" s="43"/>
      <c r="AB2537" s="43"/>
      <c r="AC2537" s="43"/>
    </row>
    <row r="2538" spans="1:29" ht="12.9" customHeight="1">
      <c r="A2538" s="189"/>
      <c r="B2538" s="111"/>
      <c r="C2538" s="111"/>
      <c r="D2538" s="111"/>
      <c r="E2538" s="111"/>
      <c r="F2538" s="111"/>
      <c r="G2538" s="111"/>
      <c r="H2538" s="111"/>
      <c r="I2538" s="116"/>
      <c r="J2538" s="118"/>
      <c r="K2538" s="33"/>
      <c r="L2538" s="44">
        <f t="shared" si="792"/>
        <v>0</v>
      </c>
      <c r="M2538" s="33" t="str">
        <f t="shared" si="793"/>
        <v>Container q'ty</v>
      </c>
      <c r="N2538" s="33" t="str">
        <f t="shared" si="794"/>
        <v/>
      </c>
      <c r="O2538" s="39"/>
      <c r="P2538" s="33"/>
      <c r="Q2538" s="168"/>
      <c r="R2538" s="169"/>
      <c r="S2538" s="39"/>
      <c r="T2538" s="119"/>
      <c r="U2538" s="258"/>
      <c r="V2538" s="262"/>
      <c r="W2538" s="258">
        <f t="shared" si="795"/>
        <v>0</v>
      </c>
      <c r="X2538" s="45"/>
      <c r="Y2538" s="43"/>
      <c r="Z2538" s="43"/>
      <c r="AA2538" s="43"/>
      <c r="AB2538" s="43"/>
      <c r="AC2538" s="43"/>
    </row>
    <row r="2539" spans="1:29" ht="12.9" customHeight="1">
      <c r="A2539" s="189"/>
      <c r="B2539" s="111"/>
      <c r="C2539" s="111"/>
      <c r="D2539" s="111"/>
      <c r="E2539" s="111"/>
      <c r="F2539" s="111"/>
      <c r="G2539" s="111"/>
      <c r="H2539" s="111"/>
      <c r="I2539" s="116"/>
      <c r="J2539" s="118"/>
      <c r="K2539" s="33"/>
      <c r="L2539" s="44">
        <f t="shared" si="792"/>
        <v>0</v>
      </c>
      <c r="M2539" s="33" t="str">
        <f t="shared" si="793"/>
        <v>Container q'ty</v>
      </c>
      <c r="N2539" s="33" t="str">
        <f t="shared" si="794"/>
        <v/>
      </c>
      <c r="O2539" s="39"/>
      <c r="P2539" s="33"/>
      <c r="Q2539" s="168"/>
      <c r="R2539" s="169"/>
      <c r="S2539" s="39"/>
      <c r="T2539" s="119"/>
      <c r="U2539" s="258"/>
      <c r="V2539" s="262"/>
      <c r="W2539" s="258">
        <f t="shared" si="795"/>
        <v>0</v>
      </c>
      <c r="X2539" s="45"/>
      <c r="Y2539" s="43"/>
      <c r="Z2539" s="43"/>
      <c r="AA2539" s="43"/>
      <c r="AB2539" s="43"/>
      <c r="AC2539" s="43"/>
    </row>
    <row r="2540" spans="1:29" ht="12.9" customHeight="1">
      <c r="A2540" s="189"/>
      <c r="B2540" s="111"/>
      <c r="C2540" s="111"/>
      <c r="D2540" s="111"/>
      <c r="E2540" s="111"/>
      <c r="F2540" s="111"/>
      <c r="G2540" s="111"/>
      <c r="H2540" s="111"/>
      <c r="I2540" s="116"/>
      <c r="J2540" s="118"/>
      <c r="K2540" s="33"/>
      <c r="L2540" s="44">
        <f t="shared" si="792"/>
        <v>0</v>
      </c>
      <c r="M2540" s="33" t="str">
        <f t="shared" si="793"/>
        <v>Container q'ty</v>
      </c>
      <c r="N2540" s="33" t="str">
        <f t="shared" si="794"/>
        <v/>
      </c>
      <c r="O2540" s="39"/>
      <c r="P2540" s="33"/>
      <c r="Q2540" s="168"/>
      <c r="R2540" s="169"/>
      <c r="S2540" s="39"/>
      <c r="T2540" s="119"/>
      <c r="U2540" s="258"/>
      <c r="V2540" s="262"/>
      <c r="W2540" s="258">
        <f t="shared" si="795"/>
        <v>0</v>
      </c>
      <c r="X2540" s="45"/>
      <c r="Y2540" s="43"/>
      <c r="Z2540" s="43"/>
      <c r="AA2540" s="43"/>
      <c r="AB2540" s="43"/>
      <c r="AC2540" s="43"/>
    </row>
    <row r="2541" spans="1:29" ht="12.9" customHeight="1">
      <c r="A2541" s="189"/>
      <c r="B2541" s="111"/>
      <c r="C2541" s="111"/>
      <c r="D2541" s="111"/>
      <c r="E2541" s="111"/>
      <c r="F2541" s="111"/>
      <c r="G2541" s="111"/>
      <c r="H2541" s="111"/>
      <c r="I2541" s="116"/>
      <c r="J2541" s="118"/>
      <c r="K2541" s="33"/>
      <c r="L2541" s="44">
        <f t="shared" si="792"/>
        <v>0</v>
      </c>
      <c r="M2541" s="33" t="str">
        <f t="shared" si="793"/>
        <v>Container q'ty</v>
      </c>
      <c r="N2541" s="33" t="str">
        <f t="shared" si="794"/>
        <v/>
      </c>
      <c r="O2541" s="39"/>
      <c r="P2541" s="33"/>
      <c r="Q2541" s="168"/>
      <c r="R2541" s="169"/>
      <c r="S2541" s="39"/>
      <c r="T2541" s="119"/>
      <c r="U2541" s="258"/>
      <c r="V2541" s="262"/>
      <c r="W2541" s="258">
        <f t="shared" si="795"/>
        <v>0</v>
      </c>
      <c r="X2541" s="45"/>
      <c r="Y2541" s="43"/>
      <c r="Z2541" s="43"/>
      <c r="AA2541" s="43"/>
      <c r="AB2541" s="43"/>
      <c r="AC2541" s="43"/>
    </row>
    <row r="2542" spans="1:29" ht="12.9" customHeight="1">
      <c r="A2542" s="189"/>
      <c r="B2542" s="111"/>
      <c r="C2542" s="111"/>
      <c r="D2542" s="111"/>
      <c r="E2542" s="111"/>
      <c r="F2542" s="111"/>
      <c r="G2542" s="111"/>
      <c r="H2542" s="111"/>
      <c r="I2542" s="116"/>
      <c r="J2542" s="118"/>
      <c r="K2542" s="33"/>
      <c r="L2542" s="44">
        <f t="shared" si="792"/>
        <v>0</v>
      </c>
      <c r="M2542" s="33" t="str">
        <f t="shared" si="793"/>
        <v>Container q'ty</v>
      </c>
      <c r="N2542" s="33" t="str">
        <f t="shared" si="794"/>
        <v/>
      </c>
      <c r="O2542" s="39"/>
      <c r="P2542" s="33"/>
      <c r="Q2542" s="168"/>
      <c r="R2542" s="169"/>
      <c r="S2542" s="39"/>
      <c r="T2542" s="119"/>
      <c r="U2542" s="258"/>
      <c r="V2542" s="262"/>
      <c r="W2542" s="258">
        <f t="shared" si="795"/>
        <v>0</v>
      </c>
      <c r="X2542" s="45"/>
      <c r="Y2542" s="43"/>
      <c r="Z2542" s="43"/>
      <c r="AA2542" s="43"/>
      <c r="AB2542" s="43"/>
      <c r="AC2542" s="43"/>
    </row>
    <row r="2543" spans="1:29" ht="12.9" customHeight="1">
      <c r="A2543" s="189"/>
      <c r="B2543" s="111"/>
      <c r="C2543" s="111"/>
      <c r="D2543" s="111"/>
      <c r="E2543" s="111"/>
      <c r="F2543" s="111"/>
      <c r="G2543" s="111"/>
      <c r="H2543" s="111"/>
      <c r="I2543" s="116"/>
      <c r="J2543" s="118"/>
      <c r="K2543" s="33"/>
      <c r="L2543" s="44">
        <f t="shared" si="792"/>
        <v>0</v>
      </c>
      <c r="M2543" s="33" t="str">
        <f t="shared" si="793"/>
        <v>Container q'ty</v>
      </c>
      <c r="N2543" s="33" t="str">
        <f t="shared" si="794"/>
        <v/>
      </c>
      <c r="O2543" s="39"/>
      <c r="P2543" s="33"/>
      <c r="Q2543" s="168"/>
      <c r="R2543" s="169"/>
      <c r="S2543" s="39"/>
      <c r="T2543" s="119"/>
      <c r="U2543" s="258"/>
      <c r="V2543" s="262"/>
      <c r="W2543" s="258">
        <f t="shared" si="795"/>
        <v>0</v>
      </c>
      <c r="X2543" s="45"/>
      <c r="Y2543" s="43"/>
      <c r="Z2543" s="43"/>
      <c r="AA2543" s="43"/>
      <c r="AB2543" s="43"/>
      <c r="AC2543" s="43"/>
    </row>
    <row r="2544" spans="1:29" ht="12.9" customHeight="1">
      <c r="A2544" s="189"/>
      <c r="B2544" s="111"/>
      <c r="C2544" s="111"/>
      <c r="D2544" s="111"/>
      <c r="E2544" s="111"/>
      <c r="F2544" s="111"/>
      <c r="G2544" s="111"/>
      <c r="H2544" s="111"/>
      <c r="I2544" s="116"/>
      <c r="J2544" s="118"/>
      <c r="K2544" s="33"/>
      <c r="L2544" s="44">
        <f t="shared" si="792"/>
        <v>0</v>
      </c>
      <c r="M2544" s="33" t="str">
        <f t="shared" si="793"/>
        <v>Container q'ty</v>
      </c>
      <c r="N2544" s="33" t="str">
        <f t="shared" si="794"/>
        <v/>
      </c>
      <c r="O2544" s="39"/>
      <c r="P2544" s="33"/>
      <c r="Q2544" s="168"/>
      <c r="R2544" s="169"/>
      <c r="S2544" s="39"/>
      <c r="T2544" s="119"/>
      <c r="U2544" s="258"/>
      <c r="V2544" s="262"/>
      <c r="W2544" s="258">
        <f t="shared" si="795"/>
        <v>0</v>
      </c>
      <c r="X2544" s="45"/>
      <c r="Y2544" s="43"/>
      <c r="Z2544" s="43"/>
      <c r="AA2544" s="43"/>
      <c r="AB2544" s="43"/>
      <c r="AC2544" s="43"/>
    </row>
    <row r="2545" spans="1:29" ht="12.9" customHeight="1">
      <c r="A2545" s="189"/>
      <c r="B2545" s="111"/>
      <c r="C2545" s="111"/>
      <c r="D2545" s="111"/>
      <c r="E2545" s="111"/>
      <c r="F2545" s="111"/>
      <c r="G2545" s="111"/>
      <c r="H2545" s="111"/>
      <c r="I2545" s="116"/>
      <c r="J2545" s="118"/>
      <c r="K2545" s="33"/>
      <c r="L2545" s="44">
        <f t="shared" si="792"/>
        <v>0</v>
      </c>
      <c r="M2545" s="33" t="str">
        <f t="shared" si="793"/>
        <v>Container q'ty</v>
      </c>
      <c r="N2545" s="33" t="str">
        <f t="shared" si="794"/>
        <v/>
      </c>
      <c r="O2545" s="39"/>
      <c r="P2545" s="33"/>
      <c r="Q2545" s="168"/>
      <c r="R2545" s="169"/>
      <c r="S2545" s="39"/>
      <c r="T2545" s="119"/>
      <c r="U2545" s="258"/>
      <c r="V2545" s="262"/>
      <c r="W2545" s="258">
        <f t="shared" si="795"/>
        <v>0</v>
      </c>
      <c r="X2545" s="45"/>
      <c r="Y2545" s="43"/>
      <c r="Z2545" s="43"/>
      <c r="AA2545" s="43"/>
      <c r="AB2545" s="43"/>
      <c r="AC2545" s="43"/>
    </row>
    <row r="2546" spans="1:29" ht="12.9" customHeight="1">
      <c r="A2546" s="189"/>
      <c r="B2546" s="111"/>
      <c r="C2546" s="111"/>
      <c r="D2546" s="111"/>
      <c r="E2546" s="111"/>
      <c r="F2546" s="111"/>
      <c r="G2546" s="111"/>
      <c r="H2546" s="111"/>
      <c r="I2546" s="116"/>
      <c r="J2546" s="118"/>
      <c r="K2546" s="33"/>
      <c r="L2546" s="44">
        <f t="shared" si="792"/>
        <v>0</v>
      </c>
      <c r="M2546" s="33" t="str">
        <f t="shared" si="793"/>
        <v>Container q'ty</v>
      </c>
      <c r="N2546" s="33" t="str">
        <f t="shared" si="794"/>
        <v/>
      </c>
      <c r="O2546" s="39"/>
      <c r="P2546" s="33"/>
      <c r="Q2546" s="168"/>
      <c r="R2546" s="169"/>
      <c r="S2546" s="39"/>
      <c r="T2546" s="119"/>
      <c r="U2546" s="258"/>
      <c r="V2546" s="262"/>
      <c r="W2546" s="258">
        <f t="shared" si="795"/>
        <v>0</v>
      </c>
      <c r="X2546" s="45"/>
      <c r="Y2546" s="43"/>
      <c r="Z2546" s="43"/>
      <c r="AA2546" s="43"/>
      <c r="AB2546" s="43"/>
      <c r="AC2546" s="43"/>
    </row>
    <row r="2547" spans="1:29" ht="12.9" customHeight="1">
      <c r="A2547" s="189"/>
      <c r="B2547" s="111"/>
      <c r="C2547" s="111"/>
      <c r="D2547" s="111"/>
      <c r="E2547" s="111"/>
      <c r="F2547" s="111"/>
      <c r="G2547" s="111"/>
      <c r="H2547" s="111"/>
      <c r="I2547" s="116"/>
      <c r="J2547" s="118"/>
      <c r="K2547" s="33"/>
      <c r="L2547" s="44">
        <f t="shared" si="792"/>
        <v>0</v>
      </c>
      <c r="M2547" s="33" t="str">
        <f t="shared" si="793"/>
        <v>Container q'ty</v>
      </c>
      <c r="N2547" s="33" t="str">
        <f t="shared" si="794"/>
        <v/>
      </c>
      <c r="O2547" s="39"/>
      <c r="P2547" s="33"/>
      <c r="Q2547" s="168"/>
      <c r="R2547" s="169"/>
      <c r="S2547" s="39"/>
      <c r="T2547" s="119"/>
      <c r="U2547" s="258"/>
      <c r="V2547" s="262"/>
      <c r="W2547" s="258">
        <f t="shared" si="795"/>
        <v>0</v>
      </c>
      <c r="X2547" s="45"/>
      <c r="Y2547" s="43"/>
      <c r="Z2547" s="43"/>
      <c r="AA2547" s="43"/>
      <c r="AB2547" s="43"/>
      <c r="AC2547" s="43"/>
    </row>
    <row r="2548" spans="1:29" ht="12.9" customHeight="1">
      <c r="A2548" s="189"/>
      <c r="B2548" s="111"/>
      <c r="C2548" s="111"/>
      <c r="D2548" s="111"/>
      <c r="E2548" s="111"/>
      <c r="F2548" s="111"/>
      <c r="G2548" s="111"/>
      <c r="H2548" s="111"/>
      <c r="I2548" s="116"/>
      <c r="J2548" s="118"/>
      <c r="K2548" s="33"/>
      <c r="L2548" s="44">
        <f t="shared" si="792"/>
        <v>0</v>
      </c>
      <c r="M2548" s="33" t="str">
        <f t="shared" si="793"/>
        <v>Container q'ty</v>
      </c>
      <c r="N2548" s="33" t="str">
        <f t="shared" si="794"/>
        <v/>
      </c>
      <c r="O2548" s="39"/>
      <c r="P2548" s="33"/>
      <c r="Q2548" s="168"/>
      <c r="R2548" s="169"/>
      <c r="S2548" s="39"/>
      <c r="T2548" s="119"/>
      <c r="U2548" s="258"/>
      <c r="V2548" s="262"/>
      <c r="W2548" s="258">
        <f t="shared" si="795"/>
        <v>0</v>
      </c>
      <c r="X2548" s="45"/>
      <c r="Y2548" s="43"/>
      <c r="Z2548" s="43"/>
      <c r="AA2548" s="43"/>
      <c r="AB2548" s="43"/>
      <c r="AC2548" s="43"/>
    </row>
    <row r="2549" spans="1:29" ht="12.9" customHeight="1">
      <c r="A2549" s="189"/>
      <c r="B2549" s="111"/>
      <c r="C2549" s="111"/>
      <c r="D2549" s="111"/>
      <c r="E2549" s="111"/>
      <c r="F2549" s="111"/>
      <c r="G2549" s="111"/>
      <c r="H2549" s="111"/>
      <c r="I2549" s="116"/>
      <c r="J2549" s="118"/>
      <c r="K2549" s="33"/>
      <c r="L2549" s="44">
        <f t="shared" si="792"/>
        <v>0</v>
      </c>
      <c r="M2549" s="33" t="str">
        <f t="shared" si="793"/>
        <v>Container q'ty</v>
      </c>
      <c r="N2549" s="33" t="str">
        <f t="shared" si="794"/>
        <v/>
      </c>
      <c r="O2549" s="39"/>
      <c r="P2549" s="33"/>
      <c r="Q2549" s="168"/>
      <c r="R2549" s="169"/>
      <c r="S2549" s="39"/>
      <c r="T2549" s="119"/>
      <c r="U2549" s="258"/>
      <c r="V2549" s="262"/>
      <c r="W2549" s="258">
        <f t="shared" si="795"/>
        <v>0</v>
      </c>
      <c r="X2549" s="45"/>
      <c r="Y2549" s="43"/>
      <c r="Z2549" s="43"/>
      <c r="AA2549" s="43"/>
      <c r="AB2549" s="43"/>
      <c r="AC2549" s="43"/>
    </row>
    <row r="2550" spans="1:29" ht="12.9" customHeight="1">
      <c r="A2550" s="189"/>
      <c r="B2550" s="111"/>
      <c r="C2550" s="111"/>
      <c r="D2550" s="111"/>
      <c r="E2550" s="111"/>
      <c r="F2550" s="111"/>
      <c r="G2550" s="111"/>
      <c r="H2550" s="111"/>
      <c r="I2550" s="116"/>
      <c r="J2550" s="118"/>
      <c r="K2550" s="33"/>
      <c r="L2550" s="44">
        <f t="shared" si="792"/>
        <v>0</v>
      </c>
      <c r="M2550" s="33" t="str">
        <f t="shared" si="793"/>
        <v>Container q'ty</v>
      </c>
      <c r="N2550" s="33" t="str">
        <f t="shared" si="794"/>
        <v/>
      </c>
      <c r="O2550" s="39"/>
      <c r="P2550" s="33"/>
      <c r="Q2550" s="168"/>
      <c r="R2550" s="169"/>
      <c r="S2550" s="39"/>
      <c r="T2550" s="119"/>
      <c r="U2550" s="258"/>
      <c r="V2550" s="262"/>
      <c r="W2550" s="258">
        <f t="shared" si="795"/>
        <v>0</v>
      </c>
      <c r="X2550" s="45"/>
      <c r="Y2550" s="43"/>
      <c r="Z2550" s="43"/>
      <c r="AA2550" s="43"/>
      <c r="AB2550" s="43"/>
      <c r="AC2550" s="43"/>
    </row>
    <row r="2551" spans="1:29" ht="12.9" customHeight="1">
      <c r="A2551" s="189"/>
      <c r="B2551" s="111"/>
      <c r="C2551" s="111"/>
      <c r="D2551" s="111"/>
      <c r="E2551" s="111"/>
      <c r="F2551" s="111"/>
      <c r="G2551" s="111"/>
      <c r="H2551" s="111"/>
      <c r="I2551" s="116"/>
      <c r="J2551" s="118"/>
      <c r="K2551" s="33"/>
      <c r="L2551" s="44">
        <f t="shared" si="792"/>
        <v>0</v>
      </c>
      <c r="M2551" s="33" t="str">
        <f t="shared" si="793"/>
        <v>Container q'ty</v>
      </c>
      <c r="N2551" s="33" t="str">
        <f t="shared" si="794"/>
        <v/>
      </c>
      <c r="O2551" s="39"/>
      <c r="P2551" s="33"/>
      <c r="Q2551" s="168"/>
      <c r="R2551" s="169"/>
      <c r="S2551" s="39"/>
      <c r="T2551" s="119"/>
      <c r="U2551" s="258"/>
      <c r="V2551" s="262"/>
      <c r="W2551" s="258">
        <f t="shared" si="795"/>
        <v>0</v>
      </c>
      <c r="X2551" s="45"/>
      <c r="Y2551" s="43"/>
      <c r="Z2551" s="43"/>
      <c r="AA2551" s="43"/>
      <c r="AB2551" s="43"/>
      <c r="AC2551" s="43"/>
    </row>
    <row r="2552" spans="1:29" ht="12.9" customHeight="1">
      <c r="A2552" s="189"/>
      <c r="B2552" s="111"/>
      <c r="C2552" s="111"/>
      <c r="D2552" s="111"/>
      <c r="E2552" s="111"/>
      <c r="F2552" s="111"/>
      <c r="G2552" s="111"/>
      <c r="H2552" s="111"/>
      <c r="I2552" s="116"/>
      <c r="J2552" s="118"/>
      <c r="K2552" s="33"/>
      <c r="L2552" s="44">
        <f t="shared" si="792"/>
        <v>0</v>
      </c>
      <c r="M2552" s="33" t="str">
        <f t="shared" si="793"/>
        <v>Container q'ty</v>
      </c>
      <c r="N2552" s="33" t="str">
        <f t="shared" si="794"/>
        <v/>
      </c>
      <c r="O2552" s="39"/>
      <c r="P2552" s="33"/>
      <c r="Q2552" s="168"/>
      <c r="R2552" s="169"/>
      <c r="S2552" s="39"/>
      <c r="T2552" s="119"/>
      <c r="U2552" s="258"/>
      <c r="V2552" s="262"/>
      <c r="W2552" s="258">
        <f t="shared" si="795"/>
        <v>0</v>
      </c>
      <c r="X2552" s="45"/>
      <c r="Y2552" s="43"/>
      <c r="Z2552" s="43"/>
      <c r="AA2552" s="43"/>
      <c r="AB2552" s="43"/>
      <c r="AC2552" s="43"/>
    </row>
    <row r="2553" spans="1:29" ht="12.9" customHeight="1">
      <c r="A2553" s="189"/>
      <c r="B2553" s="111"/>
      <c r="C2553" s="111"/>
      <c r="D2553" s="111"/>
      <c r="E2553" s="111"/>
      <c r="F2553" s="111"/>
      <c r="G2553" s="111"/>
      <c r="H2553" s="111"/>
      <c r="I2553" s="116"/>
      <c r="J2553" s="118"/>
      <c r="K2553" s="33"/>
      <c r="L2553" s="44">
        <f t="shared" si="792"/>
        <v>0</v>
      </c>
      <c r="M2553" s="33" t="str">
        <f t="shared" si="793"/>
        <v>Container q'ty</v>
      </c>
      <c r="N2553" s="33" t="str">
        <f t="shared" si="794"/>
        <v/>
      </c>
      <c r="O2553" s="39"/>
      <c r="P2553" s="33"/>
      <c r="Q2553" s="168"/>
      <c r="R2553" s="169"/>
      <c r="S2553" s="39"/>
      <c r="T2553" s="119"/>
      <c r="U2553" s="258"/>
      <c r="V2553" s="262"/>
      <c r="W2553" s="258">
        <f t="shared" si="795"/>
        <v>0</v>
      </c>
      <c r="X2553" s="45"/>
      <c r="Y2553" s="43"/>
      <c r="Z2553" s="43"/>
      <c r="AA2553" s="43"/>
      <c r="AB2553" s="43"/>
      <c r="AC2553" s="43"/>
    </row>
    <row r="2554" spans="1:29" ht="12.9" customHeight="1">
      <c r="A2554" s="189"/>
      <c r="B2554" s="111"/>
      <c r="C2554" s="111"/>
      <c r="D2554" s="111"/>
      <c r="E2554" s="111"/>
      <c r="F2554" s="111"/>
      <c r="G2554" s="111"/>
      <c r="H2554" s="111"/>
      <c r="I2554" s="116"/>
      <c r="J2554" s="118"/>
      <c r="K2554" s="33"/>
      <c r="L2554" s="44">
        <f t="shared" si="792"/>
        <v>0</v>
      </c>
      <c r="M2554" s="33" t="str">
        <f t="shared" si="793"/>
        <v>Container q'ty</v>
      </c>
      <c r="N2554" s="33" t="str">
        <f t="shared" si="794"/>
        <v/>
      </c>
      <c r="O2554" s="39"/>
      <c r="P2554" s="33"/>
      <c r="Q2554" s="168"/>
      <c r="R2554" s="169"/>
      <c r="S2554" s="39"/>
      <c r="T2554" s="119"/>
      <c r="U2554" s="258"/>
      <c r="V2554" s="262"/>
      <c r="W2554" s="258">
        <f t="shared" si="795"/>
        <v>0</v>
      </c>
      <c r="X2554" s="45"/>
      <c r="Y2554" s="43"/>
      <c r="Z2554" s="43"/>
      <c r="AA2554" s="43"/>
      <c r="AB2554" s="43"/>
      <c r="AC2554" s="43"/>
    </row>
    <row r="2555" spans="1:29" ht="12.9" customHeight="1">
      <c r="A2555" s="189"/>
      <c r="B2555" s="111"/>
      <c r="C2555" s="111"/>
      <c r="D2555" s="111"/>
      <c r="E2555" s="111"/>
      <c r="F2555" s="111"/>
      <c r="G2555" s="111"/>
      <c r="H2555" s="111"/>
      <c r="I2555" s="116"/>
      <c r="J2555" s="118"/>
      <c r="K2555" s="33"/>
      <c r="L2555" s="44">
        <f t="shared" si="792"/>
        <v>0</v>
      </c>
      <c r="M2555" s="33" t="str">
        <f t="shared" si="793"/>
        <v>Container q'ty</v>
      </c>
      <c r="N2555" s="33" t="str">
        <f t="shared" si="794"/>
        <v/>
      </c>
      <c r="O2555" s="39"/>
      <c r="P2555" s="33"/>
      <c r="Q2555" s="168"/>
      <c r="R2555" s="169"/>
      <c r="S2555" s="39"/>
      <c r="T2555" s="119"/>
      <c r="U2555" s="258"/>
      <c r="V2555" s="262"/>
      <c r="W2555" s="258">
        <f t="shared" si="795"/>
        <v>0</v>
      </c>
      <c r="X2555" s="45"/>
      <c r="Y2555" s="43"/>
      <c r="Z2555" s="43"/>
      <c r="AA2555" s="43"/>
      <c r="AB2555" s="43"/>
      <c r="AC2555" s="43"/>
    </row>
    <row r="2556" spans="1:29" ht="12.9" customHeight="1">
      <c r="A2556" s="189"/>
      <c r="B2556" s="111"/>
      <c r="C2556" s="111"/>
      <c r="D2556" s="111"/>
      <c r="E2556" s="111"/>
      <c r="F2556" s="111"/>
      <c r="G2556" s="111"/>
      <c r="H2556" s="111"/>
      <c r="I2556" s="116"/>
      <c r="J2556" s="118"/>
      <c r="K2556" s="33"/>
      <c r="L2556" s="44">
        <f t="shared" si="792"/>
        <v>0</v>
      </c>
      <c r="M2556" s="33" t="str">
        <f t="shared" si="793"/>
        <v>Container q'ty</v>
      </c>
      <c r="N2556" s="33" t="str">
        <f t="shared" si="794"/>
        <v/>
      </c>
      <c r="O2556" s="39"/>
      <c r="P2556" s="33"/>
      <c r="Q2556" s="168"/>
      <c r="R2556" s="169"/>
      <c r="S2556" s="39"/>
      <c r="T2556" s="119"/>
      <c r="U2556" s="258"/>
      <c r="V2556" s="262"/>
      <c r="W2556" s="258">
        <f t="shared" si="795"/>
        <v>0</v>
      </c>
      <c r="X2556" s="45"/>
      <c r="Y2556" s="43"/>
      <c r="Z2556" s="43"/>
      <c r="AA2556" s="43"/>
      <c r="AB2556" s="43"/>
      <c r="AC2556" s="43"/>
    </row>
    <row r="2557" spans="1:29" ht="12.9" customHeight="1">
      <c r="A2557" s="189"/>
      <c r="B2557" s="111"/>
      <c r="C2557" s="111"/>
      <c r="D2557" s="111"/>
      <c r="E2557" s="111"/>
      <c r="F2557" s="111"/>
      <c r="G2557" s="111"/>
      <c r="H2557" s="111"/>
      <c r="I2557" s="116"/>
      <c r="J2557" s="118"/>
      <c r="K2557" s="33"/>
      <c r="L2557" s="44">
        <f t="shared" si="792"/>
        <v>0</v>
      </c>
      <c r="M2557" s="33" t="str">
        <f t="shared" si="793"/>
        <v>Container q'ty</v>
      </c>
      <c r="N2557" s="33" t="str">
        <f t="shared" si="794"/>
        <v/>
      </c>
      <c r="O2557" s="39"/>
      <c r="P2557" s="33"/>
      <c r="Q2557" s="168"/>
      <c r="R2557" s="169"/>
      <c r="S2557" s="39"/>
      <c r="T2557" s="119"/>
      <c r="U2557" s="258"/>
      <c r="V2557" s="262"/>
      <c r="W2557" s="258">
        <f t="shared" si="795"/>
        <v>0</v>
      </c>
      <c r="X2557" s="45"/>
      <c r="Y2557" s="43"/>
      <c r="Z2557" s="43"/>
      <c r="AA2557" s="43"/>
      <c r="AB2557" s="43"/>
      <c r="AC2557" s="43"/>
    </row>
    <row r="2558" spans="1:29" ht="12.9" customHeight="1">
      <c r="A2558" s="189"/>
      <c r="B2558" s="111"/>
      <c r="C2558" s="111"/>
      <c r="D2558" s="111"/>
      <c r="E2558" s="111"/>
      <c r="F2558" s="111"/>
      <c r="G2558" s="111"/>
      <c r="H2558" s="111"/>
      <c r="I2558" s="116"/>
      <c r="J2558" s="118"/>
      <c r="K2558" s="33"/>
      <c r="L2558" s="44">
        <f t="shared" si="792"/>
        <v>0</v>
      </c>
      <c r="M2558" s="33" t="str">
        <f t="shared" si="793"/>
        <v>Container q'ty</v>
      </c>
      <c r="N2558" s="33" t="str">
        <f t="shared" si="794"/>
        <v/>
      </c>
      <c r="O2558" s="39"/>
      <c r="P2558" s="33"/>
      <c r="Q2558" s="168"/>
      <c r="R2558" s="169"/>
      <c r="S2558" s="39"/>
      <c r="T2558" s="119"/>
      <c r="U2558" s="258"/>
      <c r="V2558" s="262"/>
      <c r="W2558" s="258">
        <f t="shared" si="795"/>
        <v>0</v>
      </c>
      <c r="X2558" s="45"/>
      <c r="Y2558" s="43"/>
      <c r="Z2558" s="43"/>
      <c r="AA2558" s="43"/>
      <c r="AB2558" s="43"/>
      <c r="AC2558" s="43"/>
    </row>
    <row r="2559" spans="1:29" ht="12.9" customHeight="1">
      <c r="A2559" s="189"/>
      <c r="B2559" s="111"/>
      <c r="C2559" s="111"/>
      <c r="D2559" s="111"/>
      <c r="E2559" s="111"/>
      <c r="F2559" s="111"/>
      <c r="G2559" s="111"/>
      <c r="H2559" s="111"/>
      <c r="I2559" s="116"/>
      <c r="J2559" s="118"/>
      <c r="K2559" s="33"/>
      <c r="L2559" s="44">
        <f t="shared" si="792"/>
        <v>0</v>
      </c>
      <c r="M2559" s="33" t="str">
        <f t="shared" si="793"/>
        <v>Container q'ty</v>
      </c>
      <c r="N2559" s="33" t="str">
        <f t="shared" si="794"/>
        <v/>
      </c>
      <c r="O2559" s="39"/>
      <c r="P2559" s="33"/>
      <c r="Q2559" s="168"/>
      <c r="R2559" s="169"/>
      <c r="S2559" s="39"/>
      <c r="T2559" s="119"/>
      <c r="U2559" s="258"/>
      <c r="V2559" s="262"/>
      <c r="W2559" s="258">
        <f t="shared" si="795"/>
        <v>0</v>
      </c>
      <c r="X2559" s="45"/>
      <c r="Y2559" s="43"/>
      <c r="Z2559" s="43"/>
      <c r="AA2559" s="43"/>
      <c r="AB2559" s="43"/>
      <c r="AC2559" s="43"/>
    </row>
    <row r="2560" spans="1:29" ht="12.9" customHeight="1">
      <c r="A2560" s="189"/>
      <c r="B2560" s="111"/>
      <c r="C2560" s="111"/>
      <c r="D2560" s="111"/>
      <c r="E2560" s="111"/>
      <c r="F2560" s="111"/>
      <c r="G2560" s="111"/>
      <c r="H2560" s="111"/>
      <c r="I2560" s="116"/>
      <c r="J2560" s="118"/>
      <c r="K2560" s="33"/>
      <c r="L2560" s="44">
        <f t="shared" si="792"/>
        <v>0</v>
      </c>
      <c r="M2560" s="33" t="str">
        <f t="shared" si="793"/>
        <v>Container q'ty</v>
      </c>
      <c r="N2560" s="33" t="str">
        <f t="shared" si="794"/>
        <v/>
      </c>
      <c r="O2560" s="39"/>
      <c r="P2560" s="33"/>
      <c r="Q2560" s="168"/>
      <c r="R2560" s="169"/>
      <c r="S2560" s="39"/>
      <c r="T2560" s="119"/>
      <c r="U2560" s="258"/>
      <c r="V2560" s="262"/>
      <c r="W2560" s="258">
        <f t="shared" si="795"/>
        <v>0</v>
      </c>
      <c r="X2560" s="45"/>
      <c r="Y2560" s="43"/>
      <c r="Z2560" s="43"/>
      <c r="AA2560" s="43"/>
      <c r="AB2560" s="43"/>
      <c r="AC2560" s="43"/>
    </row>
    <row r="2561" spans="1:29" ht="12.9" customHeight="1">
      <c r="A2561" s="189"/>
      <c r="B2561" s="111"/>
      <c r="C2561" s="111"/>
      <c r="D2561" s="111"/>
      <c r="E2561" s="111"/>
      <c r="F2561" s="111"/>
      <c r="G2561" s="111"/>
      <c r="H2561" s="111"/>
      <c r="I2561" s="116"/>
      <c r="J2561" s="118"/>
      <c r="K2561" s="33"/>
      <c r="L2561" s="44">
        <f t="shared" si="792"/>
        <v>0</v>
      </c>
      <c r="M2561" s="33" t="str">
        <f t="shared" si="793"/>
        <v>Container q'ty</v>
      </c>
      <c r="N2561" s="33" t="str">
        <f t="shared" si="794"/>
        <v/>
      </c>
      <c r="O2561" s="39"/>
      <c r="P2561" s="33"/>
      <c r="Q2561" s="168"/>
      <c r="R2561" s="169"/>
      <c r="S2561" s="39"/>
      <c r="T2561" s="119"/>
      <c r="U2561" s="258"/>
      <c r="V2561" s="262"/>
      <c r="W2561" s="258">
        <f t="shared" si="795"/>
        <v>0</v>
      </c>
      <c r="X2561" s="45"/>
      <c r="Y2561" s="43"/>
      <c r="Z2561" s="43"/>
      <c r="AA2561" s="43"/>
      <c r="AB2561" s="43"/>
      <c r="AC2561" s="43"/>
    </row>
    <row r="2562" spans="1:29" ht="12.9" customHeight="1">
      <c r="A2562" s="189"/>
      <c r="B2562" s="111"/>
      <c r="C2562" s="111"/>
      <c r="D2562" s="111"/>
      <c r="E2562" s="111"/>
      <c r="F2562" s="111"/>
      <c r="G2562" s="111"/>
      <c r="H2562" s="111"/>
      <c r="I2562" s="116"/>
      <c r="J2562" s="118"/>
      <c r="K2562" s="33"/>
      <c r="L2562" s="44">
        <f t="shared" si="792"/>
        <v>0</v>
      </c>
      <c r="M2562" s="33" t="str">
        <f t="shared" si="793"/>
        <v>Container q'ty</v>
      </c>
      <c r="N2562" s="33" t="str">
        <f t="shared" si="794"/>
        <v/>
      </c>
      <c r="O2562" s="39"/>
      <c r="P2562" s="33"/>
      <c r="Q2562" s="168"/>
      <c r="R2562" s="169"/>
      <c r="S2562" s="39"/>
      <c r="T2562" s="119"/>
      <c r="U2562" s="258"/>
      <c r="V2562" s="262"/>
      <c r="W2562" s="258">
        <f t="shared" si="795"/>
        <v>0</v>
      </c>
      <c r="X2562" s="45"/>
      <c r="Y2562" s="43"/>
      <c r="Z2562" s="43"/>
      <c r="AA2562" s="43"/>
      <c r="AB2562" s="43"/>
      <c r="AC2562" s="43"/>
    </row>
    <row r="2563" spans="1:29" ht="12.9" customHeight="1">
      <c r="A2563" s="189"/>
      <c r="B2563" s="111"/>
      <c r="C2563" s="111"/>
      <c r="D2563" s="111"/>
      <c r="E2563" s="111"/>
      <c r="F2563" s="111"/>
      <c r="G2563" s="111"/>
      <c r="H2563" s="111"/>
      <c r="I2563" s="116"/>
      <c r="J2563" s="118"/>
      <c r="K2563" s="33"/>
      <c r="L2563" s="44">
        <f t="shared" si="792"/>
        <v>0</v>
      </c>
      <c r="M2563" s="33" t="str">
        <f t="shared" si="793"/>
        <v>Container q'ty</v>
      </c>
      <c r="N2563" s="33" t="str">
        <f t="shared" si="794"/>
        <v/>
      </c>
      <c r="O2563" s="39"/>
      <c r="P2563" s="33"/>
      <c r="Q2563" s="168"/>
      <c r="R2563" s="169"/>
      <c r="S2563" s="39"/>
      <c r="T2563" s="119"/>
      <c r="U2563" s="258"/>
      <c r="V2563" s="262"/>
      <c r="W2563" s="258">
        <f t="shared" si="795"/>
        <v>0</v>
      </c>
      <c r="X2563" s="45"/>
      <c r="Y2563" s="43"/>
      <c r="Z2563" s="43"/>
      <c r="AA2563" s="43"/>
      <c r="AB2563" s="43"/>
      <c r="AC2563" s="43"/>
    </row>
    <row r="2564" spans="1:29" ht="12.9" customHeight="1">
      <c r="A2564" s="189"/>
      <c r="B2564" s="111"/>
      <c r="C2564" s="111"/>
      <c r="D2564" s="111"/>
      <c r="E2564" s="111"/>
      <c r="F2564" s="111"/>
      <c r="G2564" s="111"/>
      <c r="H2564" s="111"/>
      <c r="I2564" s="116"/>
      <c r="J2564" s="118"/>
      <c r="K2564" s="33"/>
      <c r="L2564" s="44">
        <f t="shared" si="792"/>
        <v>0</v>
      </c>
      <c r="M2564" s="33" t="str">
        <f t="shared" si="793"/>
        <v>Container q'ty</v>
      </c>
      <c r="N2564" s="33" t="str">
        <f t="shared" si="794"/>
        <v/>
      </c>
      <c r="O2564" s="39"/>
      <c r="P2564" s="33"/>
      <c r="Q2564" s="168"/>
      <c r="R2564" s="169"/>
      <c r="S2564" s="39"/>
      <c r="T2564" s="119"/>
      <c r="U2564" s="258"/>
      <c r="V2564" s="262"/>
      <c r="W2564" s="258">
        <f t="shared" si="795"/>
        <v>0</v>
      </c>
      <c r="X2564" s="45"/>
      <c r="Y2564" s="43"/>
      <c r="Z2564" s="43"/>
      <c r="AA2564" s="43"/>
      <c r="AB2564" s="43"/>
      <c r="AC2564" s="43"/>
    </row>
    <row r="2565" spans="1:29" ht="12.9" customHeight="1">
      <c r="A2565" s="189"/>
      <c r="B2565" s="111"/>
      <c r="C2565" s="111"/>
      <c r="D2565" s="111"/>
      <c r="E2565" s="111"/>
      <c r="F2565" s="111"/>
      <c r="G2565" s="111"/>
      <c r="H2565" s="111"/>
      <c r="I2565" s="116"/>
      <c r="J2565" s="118"/>
      <c r="K2565" s="33"/>
      <c r="L2565" s="44">
        <f t="shared" si="792"/>
        <v>0</v>
      </c>
      <c r="M2565" s="33" t="str">
        <f t="shared" si="793"/>
        <v>Container q'ty</v>
      </c>
      <c r="N2565" s="33" t="str">
        <f t="shared" si="794"/>
        <v/>
      </c>
      <c r="O2565" s="39"/>
      <c r="P2565" s="33"/>
      <c r="Q2565" s="168"/>
      <c r="R2565" s="169"/>
      <c r="S2565" s="39"/>
      <c r="T2565" s="119"/>
      <c r="U2565" s="258"/>
      <c r="V2565" s="262"/>
      <c r="W2565" s="258">
        <f t="shared" si="795"/>
        <v>0</v>
      </c>
      <c r="X2565" s="45"/>
      <c r="Y2565" s="43"/>
      <c r="Z2565" s="43"/>
      <c r="AA2565" s="43"/>
      <c r="AB2565" s="43"/>
      <c r="AC2565" s="43"/>
    </row>
    <row r="2566" spans="1:29" ht="12.9" customHeight="1">
      <c r="A2566" s="189"/>
      <c r="B2566" s="111"/>
      <c r="C2566" s="111"/>
      <c r="D2566" s="111"/>
      <c r="E2566" s="111"/>
      <c r="F2566" s="111"/>
      <c r="G2566" s="111"/>
      <c r="H2566" s="111"/>
      <c r="I2566" s="116"/>
      <c r="J2566" s="118"/>
      <c r="K2566" s="33"/>
      <c r="L2566" s="44">
        <f t="shared" si="792"/>
        <v>0</v>
      </c>
      <c r="M2566" s="33" t="str">
        <f t="shared" si="793"/>
        <v>Container q'ty</v>
      </c>
      <c r="N2566" s="33" t="str">
        <f t="shared" si="794"/>
        <v/>
      </c>
      <c r="O2566" s="39"/>
      <c r="P2566" s="33"/>
      <c r="Q2566" s="168"/>
      <c r="R2566" s="169"/>
      <c r="S2566" s="39"/>
      <c r="T2566" s="119"/>
      <c r="U2566" s="258"/>
      <c r="V2566" s="262"/>
      <c r="W2566" s="258">
        <f t="shared" si="795"/>
        <v>0</v>
      </c>
      <c r="X2566" s="45"/>
      <c r="Y2566" s="43"/>
      <c r="Z2566" s="43"/>
      <c r="AA2566" s="43"/>
      <c r="AB2566" s="43"/>
      <c r="AC2566" s="43"/>
    </row>
    <row r="2567" spans="1:29" ht="12.9" customHeight="1">
      <c r="A2567" s="189"/>
      <c r="B2567" s="111"/>
      <c r="C2567" s="111"/>
      <c r="D2567" s="111"/>
      <c r="E2567" s="111"/>
      <c r="F2567" s="111"/>
      <c r="G2567" s="111"/>
      <c r="H2567" s="111"/>
      <c r="I2567" s="116"/>
      <c r="J2567" s="118"/>
      <c r="K2567" s="33"/>
      <c r="L2567" s="44">
        <f t="shared" si="792"/>
        <v>0</v>
      </c>
      <c r="M2567" s="33" t="str">
        <f t="shared" si="793"/>
        <v>Container q'ty</v>
      </c>
      <c r="N2567" s="33" t="str">
        <f t="shared" si="794"/>
        <v/>
      </c>
      <c r="O2567" s="39"/>
      <c r="P2567" s="33"/>
      <c r="Q2567" s="168"/>
      <c r="R2567" s="169"/>
      <c r="S2567" s="39"/>
      <c r="T2567" s="119"/>
      <c r="U2567" s="258"/>
      <c r="V2567" s="262"/>
      <c r="W2567" s="258">
        <f t="shared" si="795"/>
        <v>0</v>
      </c>
      <c r="X2567" s="45"/>
      <c r="Y2567" s="43"/>
      <c r="Z2567" s="43"/>
      <c r="AA2567" s="43"/>
      <c r="AB2567" s="43"/>
      <c r="AC2567" s="43"/>
    </row>
    <row r="2568" spans="1:29" ht="12.9" customHeight="1">
      <c r="A2568" s="189"/>
      <c r="B2568" s="111"/>
      <c r="C2568" s="111"/>
      <c r="D2568" s="111"/>
      <c r="E2568" s="111"/>
      <c r="F2568" s="111"/>
      <c r="G2568" s="111"/>
      <c r="H2568" s="111"/>
      <c r="I2568" s="116"/>
      <c r="J2568" s="118"/>
      <c r="K2568" s="33"/>
      <c r="L2568" s="44">
        <f t="shared" si="792"/>
        <v>0</v>
      </c>
      <c r="M2568" s="33" t="str">
        <f t="shared" si="793"/>
        <v>Container q'ty</v>
      </c>
      <c r="N2568" s="33" t="str">
        <f t="shared" si="794"/>
        <v/>
      </c>
      <c r="O2568" s="39"/>
      <c r="P2568" s="33"/>
      <c r="Q2568" s="168"/>
      <c r="R2568" s="169"/>
      <c r="S2568" s="39"/>
      <c r="T2568" s="119"/>
      <c r="U2568" s="258"/>
      <c r="V2568" s="262"/>
      <c r="W2568" s="258">
        <f t="shared" si="795"/>
        <v>0</v>
      </c>
      <c r="X2568" s="45"/>
      <c r="Y2568" s="43"/>
      <c r="Z2568" s="43"/>
      <c r="AA2568" s="43"/>
      <c r="AB2568" s="43"/>
      <c r="AC2568" s="43"/>
    </row>
    <row r="2569" spans="1:29" ht="12.9" customHeight="1">
      <c r="A2569" s="189"/>
      <c r="B2569" s="111"/>
      <c r="C2569" s="111"/>
      <c r="D2569" s="111"/>
      <c r="E2569" s="111"/>
      <c r="F2569" s="111"/>
      <c r="G2569" s="111"/>
      <c r="H2569" s="111"/>
      <c r="I2569" s="116"/>
      <c r="J2569" s="118"/>
      <c r="K2569" s="33"/>
      <c r="L2569" s="44">
        <f t="shared" si="792"/>
        <v>0</v>
      </c>
      <c r="M2569" s="33" t="str">
        <f t="shared" si="793"/>
        <v>Container q'ty</v>
      </c>
      <c r="N2569" s="33" t="str">
        <f t="shared" si="794"/>
        <v/>
      </c>
      <c r="O2569" s="39"/>
      <c r="P2569" s="33"/>
      <c r="Q2569" s="168"/>
      <c r="R2569" s="169"/>
      <c r="S2569" s="39"/>
      <c r="T2569" s="119"/>
      <c r="U2569" s="258"/>
      <c r="V2569" s="262"/>
      <c r="W2569" s="258">
        <f t="shared" si="795"/>
        <v>0</v>
      </c>
      <c r="X2569" s="45"/>
      <c r="Y2569" s="43"/>
      <c r="Z2569" s="43"/>
      <c r="AA2569" s="43"/>
      <c r="AB2569" s="43"/>
      <c r="AC2569" s="43"/>
    </row>
    <row r="2570" spans="1:29" ht="12.9" customHeight="1">
      <c r="A2570" s="189"/>
      <c r="B2570" s="111"/>
      <c r="C2570" s="111"/>
      <c r="D2570" s="111"/>
      <c r="E2570" s="111"/>
      <c r="F2570" s="111"/>
      <c r="G2570" s="111"/>
      <c r="H2570" s="111"/>
      <c r="I2570" s="116"/>
      <c r="J2570" s="118"/>
      <c r="K2570" s="33"/>
      <c r="L2570" s="44">
        <f t="shared" si="792"/>
        <v>0</v>
      </c>
      <c r="M2570" s="33" t="str">
        <f t="shared" si="793"/>
        <v>Container q'ty</v>
      </c>
      <c r="N2570" s="33" t="str">
        <f t="shared" si="794"/>
        <v/>
      </c>
      <c r="O2570" s="39"/>
      <c r="P2570" s="33"/>
      <c r="Q2570" s="168"/>
      <c r="R2570" s="169"/>
      <c r="S2570" s="39"/>
      <c r="T2570" s="119"/>
      <c r="U2570" s="258"/>
      <c r="V2570" s="262"/>
      <c r="W2570" s="258">
        <f t="shared" si="795"/>
        <v>0</v>
      </c>
      <c r="X2570" s="45"/>
      <c r="Y2570" s="43"/>
      <c r="Z2570" s="43"/>
      <c r="AA2570" s="43"/>
      <c r="AB2570" s="43"/>
      <c r="AC2570" s="43"/>
    </row>
    <row r="2571" spans="1:29" ht="12.9" customHeight="1">
      <c r="A2571" s="189"/>
      <c r="B2571" s="111"/>
      <c r="C2571" s="111"/>
      <c r="D2571" s="111"/>
      <c r="E2571" s="111"/>
      <c r="F2571" s="111"/>
      <c r="G2571" s="111"/>
      <c r="H2571" s="111"/>
      <c r="I2571" s="116"/>
      <c r="J2571" s="118"/>
      <c r="K2571" s="33"/>
      <c r="L2571" s="44">
        <f t="shared" si="792"/>
        <v>0</v>
      </c>
      <c r="M2571" s="33" t="str">
        <f t="shared" si="793"/>
        <v>Container q'ty</v>
      </c>
      <c r="N2571" s="33" t="str">
        <f t="shared" si="794"/>
        <v/>
      </c>
      <c r="O2571" s="39"/>
      <c r="P2571" s="33"/>
      <c r="Q2571" s="168"/>
      <c r="R2571" s="169"/>
      <c r="S2571" s="39"/>
      <c r="T2571" s="119"/>
      <c r="U2571" s="258"/>
      <c r="V2571" s="262"/>
      <c r="W2571" s="258">
        <f t="shared" si="795"/>
        <v>0</v>
      </c>
      <c r="X2571" s="45"/>
      <c r="Y2571" s="43"/>
      <c r="Z2571" s="43"/>
      <c r="AA2571" s="43"/>
      <c r="AB2571" s="43"/>
      <c r="AC2571" s="43"/>
    </row>
    <row r="2572" spans="1:29" ht="12.9" customHeight="1">
      <c r="A2572" s="189"/>
      <c r="B2572" s="111"/>
      <c r="C2572" s="111"/>
      <c r="D2572" s="111"/>
      <c r="E2572" s="111"/>
      <c r="F2572" s="111"/>
      <c r="G2572" s="111"/>
      <c r="H2572" s="111"/>
      <c r="I2572" s="116"/>
      <c r="J2572" s="118"/>
      <c r="K2572" s="33"/>
      <c r="L2572" s="44">
        <f t="shared" si="792"/>
        <v>0</v>
      </c>
      <c r="M2572" s="33" t="str">
        <f t="shared" si="793"/>
        <v>Container q'ty</v>
      </c>
      <c r="N2572" s="33" t="str">
        <f t="shared" si="794"/>
        <v/>
      </c>
      <c r="O2572" s="39"/>
      <c r="P2572" s="33"/>
      <c r="Q2572" s="168"/>
      <c r="R2572" s="169"/>
      <c r="S2572" s="39"/>
      <c r="T2572" s="119"/>
      <c r="U2572" s="258"/>
      <c r="V2572" s="262"/>
      <c r="W2572" s="258">
        <f t="shared" si="795"/>
        <v>0</v>
      </c>
      <c r="X2572" s="45"/>
      <c r="Y2572" s="43"/>
      <c r="Z2572" s="43"/>
      <c r="AA2572" s="43"/>
      <c r="AB2572" s="43"/>
      <c r="AC2572" s="43"/>
    </row>
    <row r="2573" spans="1:29" ht="12.9" customHeight="1">
      <c r="A2573" s="189"/>
      <c r="B2573" s="111"/>
      <c r="C2573" s="111"/>
      <c r="D2573" s="111"/>
      <c r="E2573" s="111"/>
      <c r="F2573" s="111"/>
      <c r="G2573" s="111"/>
      <c r="H2573" s="111"/>
      <c r="I2573" s="116"/>
      <c r="J2573" s="118"/>
      <c r="K2573" s="33"/>
      <c r="L2573" s="44">
        <f t="shared" si="792"/>
        <v>0</v>
      </c>
      <c r="M2573" s="33" t="str">
        <f t="shared" si="793"/>
        <v>Container q'ty</v>
      </c>
      <c r="N2573" s="33" t="str">
        <f t="shared" si="794"/>
        <v/>
      </c>
      <c r="O2573" s="39"/>
      <c r="P2573" s="33"/>
      <c r="Q2573" s="168"/>
      <c r="R2573" s="169"/>
      <c r="S2573" s="39"/>
      <c r="T2573" s="119"/>
      <c r="U2573" s="258"/>
      <c r="V2573" s="262"/>
      <c r="W2573" s="258">
        <f t="shared" si="795"/>
        <v>0</v>
      </c>
      <c r="X2573" s="45"/>
      <c r="Y2573" s="43"/>
      <c r="Z2573" s="43"/>
      <c r="AA2573" s="43"/>
      <c r="AB2573" s="43"/>
      <c r="AC2573" s="43"/>
    </row>
    <row r="2574" spans="1:29" ht="12.9" customHeight="1">
      <c r="A2574" s="189"/>
      <c r="B2574" s="111"/>
      <c r="C2574" s="111"/>
      <c r="D2574" s="111"/>
      <c r="E2574" s="111"/>
      <c r="F2574" s="111"/>
      <c r="G2574" s="111"/>
      <c r="H2574" s="111"/>
      <c r="I2574" s="116"/>
      <c r="J2574" s="118"/>
      <c r="K2574" s="33"/>
      <c r="L2574" s="44">
        <f t="shared" si="792"/>
        <v>0</v>
      </c>
      <c r="M2574" s="33" t="str">
        <f t="shared" si="793"/>
        <v>Container q'ty</v>
      </c>
      <c r="N2574" s="33" t="str">
        <f t="shared" si="794"/>
        <v/>
      </c>
      <c r="O2574" s="39"/>
      <c r="P2574" s="33"/>
      <c r="Q2574" s="168"/>
      <c r="R2574" s="169"/>
      <c r="S2574" s="39"/>
      <c r="T2574" s="119"/>
      <c r="U2574" s="258"/>
      <c r="V2574" s="262"/>
      <c r="W2574" s="258">
        <f t="shared" si="795"/>
        <v>0</v>
      </c>
      <c r="X2574" s="45"/>
      <c r="Y2574" s="43"/>
      <c r="Z2574" s="43"/>
      <c r="AA2574" s="43"/>
      <c r="AB2574" s="43"/>
      <c r="AC2574" s="43"/>
    </row>
    <row r="2575" spans="1:29" ht="12.9" customHeight="1">
      <c r="A2575" s="189"/>
      <c r="B2575" s="111"/>
      <c r="C2575" s="111"/>
      <c r="D2575" s="111"/>
      <c r="E2575" s="111"/>
      <c r="F2575" s="111"/>
      <c r="G2575" s="111"/>
      <c r="H2575" s="111"/>
      <c r="I2575" s="116"/>
      <c r="J2575" s="118"/>
      <c r="K2575" s="33"/>
      <c r="L2575" s="44">
        <f t="shared" si="792"/>
        <v>0</v>
      </c>
      <c r="M2575" s="33" t="str">
        <f t="shared" si="793"/>
        <v>Container q'ty</v>
      </c>
      <c r="N2575" s="33" t="str">
        <f t="shared" si="794"/>
        <v/>
      </c>
      <c r="O2575" s="39"/>
      <c r="P2575" s="33"/>
      <c r="Q2575" s="168"/>
      <c r="R2575" s="169"/>
      <c r="S2575" s="39"/>
      <c r="T2575" s="119"/>
      <c r="U2575" s="258"/>
      <c r="V2575" s="262"/>
      <c r="W2575" s="258">
        <f t="shared" si="795"/>
        <v>0</v>
      </c>
      <c r="X2575" s="45"/>
      <c r="Y2575" s="43"/>
      <c r="Z2575" s="43"/>
      <c r="AA2575" s="43"/>
      <c r="AB2575" s="43"/>
      <c r="AC2575" s="43"/>
    </row>
    <row r="2576" spans="1:29" ht="12.9" customHeight="1">
      <c r="A2576" s="189"/>
      <c r="B2576" s="111"/>
      <c r="C2576" s="111"/>
      <c r="D2576" s="111"/>
      <c r="E2576" s="111"/>
      <c r="F2576" s="111"/>
      <c r="G2576" s="111"/>
      <c r="H2576" s="111"/>
      <c r="I2576" s="116"/>
      <c r="J2576" s="118"/>
      <c r="K2576" s="33"/>
      <c r="L2576" s="44">
        <f t="shared" si="792"/>
        <v>0</v>
      </c>
      <c r="M2576" s="33" t="str">
        <f t="shared" si="793"/>
        <v>Container q'ty</v>
      </c>
      <c r="N2576" s="33" t="str">
        <f t="shared" si="794"/>
        <v/>
      </c>
      <c r="O2576" s="39"/>
      <c r="P2576" s="33"/>
      <c r="Q2576" s="168"/>
      <c r="R2576" s="169"/>
      <c r="S2576" s="39"/>
      <c r="T2576" s="119"/>
      <c r="U2576" s="258"/>
      <c r="V2576" s="262"/>
      <c r="W2576" s="258">
        <f t="shared" si="795"/>
        <v>0</v>
      </c>
      <c r="X2576" s="45"/>
      <c r="Y2576" s="43"/>
      <c r="Z2576" s="43"/>
      <c r="AA2576" s="43"/>
      <c r="AB2576" s="43"/>
      <c r="AC2576" s="43"/>
    </row>
    <row r="2577" spans="1:29" ht="12.9" customHeight="1">
      <c r="A2577" s="189"/>
      <c r="B2577" s="111"/>
      <c r="C2577" s="111"/>
      <c r="D2577" s="111"/>
      <c r="E2577" s="111"/>
      <c r="F2577" s="111"/>
      <c r="G2577" s="111"/>
      <c r="H2577" s="111"/>
      <c r="I2577" s="116"/>
      <c r="J2577" s="118"/>
      <c r="K2577" s="33"/>
      <c r="L2577" s="44">
        <f t="shared" si="792"/>
        <v>0</v>
      </c>
      <c r="M2577" s="33" t="str">
        <f t="shared" si="793"/>
        <v>Container q'ty</v>
      </c>
      <c r="N2577" s="33" t="str">
        <f t="shared" si="794"/>
        <v/>
      </c>
      <c r="O2577" s="39"/>
      <c r="P2577" s="33"/>
      <c r="Q2577" s="168"/>
      <c r="R2577" s="169"/>
      <c r="S2577" s="39"/>
      <c r="T2577" s="119"/>
      <c r="U2577" s="258"/>
      <c r="V2577" s="262"/>
      <c r="W2577" s="258">
        <f t="shared" si="795"/>
        <v>0</v>
      </c>
      <c r="X2577" s="45"/>
      <c r="Y2577" s="43"/>
      <c r="Z2577" s="43"/>
      <c r="AA2577" s="43"/>
      <c r="AB2577" s="43"/>
      <c r="AC2577" s="43"/>
    </row>
    <row r="2578" spans="1:29" ht="12.9" customHeight="1">
      <c r="A2578" s="189"/>
      <c r="B2578" s="111"/>
      <c r="C2578" s="111"/>
      <c r="D2578" s="111"/>
      <c r="E2578" s="111"/>
      <c r="F2578" s="111"/>
      <c r="G2578" s="111"/>
      <c r="H2578" s="111"/>
      <c r="I2578" s="116"/>
      <c r="J2578" s="118"/>
      <c r="K2578" s="33"/>
      <c r="L2578" s="44">
        <f t="shared" si="792"/>
        <v>0</v>
      </c>
      <c r="M2578" s="33" t="str">
        <f t="shared" si="793"/>
        <v>Container q'ty</v>
      </c>
      <c r="N2578" s="33" t="str">
        <f t="shared" si="794"/>
        <v/>
      </c>
      <c r="O2578" s="39"/>
      <c r="P2578" s="33"/>
      <c r="Q2578" s="168"/>
      <c r="R2578" s="169"/>
      <c r="S2578" s="39"/>
      <c r="T2578" s="119"/>
      <c r="U2578" s="258"/>
      <c r="V2578" s="262"/>
      <c r="W2578" s="258">
        <f t="shared" si="795"/>
        <v>0</v>
      </c>
      <c r="X2578" s="45"/>
      <c r="Y2578" s="43"/>
      <c r="Z2578" s="43"/>
      <c r="AA2578" s="43"/>
      <c r="AB2578" s="43"/>
      <c r="AC2578" s="43"/>
    </row>
    <row r="2579" spans="1:29" ht="12.9" customHeight="1">
      <c r="A2579" s="189"/>
      <c r="B2579" s="111"/>
      <c r="C2579" s="111"/>
      <c r="D2579" s="111"/>
      <c r="E2579" s="111"/>
      <c r="F2579" s="111"/>
      <c r="G2579" s="111"/>
      <c r="H2579" s="111"/>
      <c r="I2579" s="116"/>
      <c r="J2579" s="118"/>
      <c r="K2579" s="33"/>
      <c r="L2579" s="44">
        <f t="shared" si="792"/>
        <v>0</v>
      </c>
      <c r="M2579" s="33" t="str">
        <f t="shared" si="793"/>
        <v>Container q'ty</v>
      </c>
      <c r="N2579" s="33" t="str">
        <f t="shared" si="794"/>
        <v/>
      </c>
      <c r="O2579" s="39"/>
      <c r="P2579" s="33"/>
      <c r="Q2579" s="168"/>
      <c r="R2579" s="169"/>
      <c r="S2579" s="39"/>
      <c r="T2579" s="119"/>
      <c r="U2579" s="258"/>
      <c r="V2579" s="262"/>
      <c r="W2579" s="258">
        <f t="shared" si="795"/>
        <v>0</v>
      </c>
      <c r="X2579" s="45"/>
      <c r="Y2579" s="43"/>
      <c r="Z2579" s="43"/>
      <c r="AA2579" s="43"/>
      <c r="AB2579" s="43"/>
      <c r="AC2579" s="43"/>
    </row>
    <row r="2580" spans="1:29" ht="12.9" customHeight="1">
      <c r="A2580" s="189"/>
      <c r="B2580" s="111"/>
      <c r="C2580" s="111"/>
      <c r="D2580" s="111"/>
      <c r="E2580" s="111"/>
      <c r="F2580" s="111"/>
      <c r="G2580" s="111"/>
      <c r="H2580" s="111"/>
      <c r="I2580" s="116"/>
      <c r="J2580" s="118"/>
      <c r="K2580" s="33"/>
      <c r="L2580" s="44">
        <f t="shared" si="792"/>
        <v>0</v>
      </c>
      <c r="M2580" s="33" t="str">
        <f t="shared" si="793"/>
        <v>Container q'ty</v>
      </c>
      <c r="N2580" s="33" t="str">
        <f t="shared" si="794"/>
        <v/>
      </c>
      <c r="O2580" s="39"/>
      <c r="P2580" s="33"/>
      <c r="Q2580" s="168"/>
      <c r="R2580" s="169"/>
      <c r="S2580" s="39"/>
      <c r="T2580" s="119"/>
      <c r="U2580" s="258"/>
      <c r="V2580" s="262"/>
      <c r="W2580" s="258">
        <f t="shared" si="795"/>
        <v>0</v>
      </c>
      <c r="X2580" s="45"/>
      <c r="Y2580" s="43"/>
      <c r="Z2580" s="43"/>
      <c r="AA2580" s="43"/>
      <c r="AB2580" s="43"/>
      <c r="AC2580" s="43"/>
    </row>
    <row r="2581" spans="1:29" ht="12.9" customHeight="1">
      <c r="A2581" s="189"/>
      <c r="B2581" s="111"/>
      <c r="C2581" s="111"/>
      <c r="D2581" s="111"/>
      <c r="E2581" s="111"/>
      <c r="F2581" s="111"/>
      <c r="G2581" s="111"/>
      <c r="H2581" s="111"/>
      <c r="I2581" s="116"/>
      <c r="J2581" s="118"/>
      <c r="K2581" s="33"/>
      <c r="L2581" s="44">
        <f t="shared" si="792"/>
        <v>0</v>
      </c>
      <c r="M2581" s="33" t="str">
        <f t="shared" si="793"/>
        <v>Container q'ty</v>
      </c>
      <c r="N2581" s="33" t="str">
        <f t="shared" si="794"/>
        <v/>
      </c>
      <c r="O2581" s="39"/>
      <c r="P2581" s="33"/>
      <c r="Q2581" s="168"/>
      <c r="R2581" s="169"/>
      <c r="S2581" s="39"/>
      <c r="T2581" s="119"/>
      <c r="U2581" s="258"/>
      <c r="V2581" s="262"/>
      <c r="W2581" s="258">
        <f t="shared" si="795"/>
        <v>0</v>
      </c>
      <c r="X2581" s="45"/>
      <c r="Y2581" s="43"/>
      <c r="Z2581" s="43"/>
      <c r="AA2581" s="43"/>
      <c r="AB2581" s="43"/>
      <c r="AC2581" s="43"/>
    </row>
    <row r="2582" spans="1:29" ht="12.9" customHeight="1">
      <c r="A2582" s="189"/>
      <c r="B2582" s="111"/>
      <c r="C2582" s="111"/>
      <c r="D2582" s="111"/>
      <c r="E2582" s="111"/>
      <c r="F2582" s="111"/>
      <c r="G2582" s="111"/>
      <c r="H2582" s="111"/>
      <c r="I2582" s="116"/>
      <c r="J2582" s="118"/>
      <c r="K2582" s="33"/>
      <c r="L2582" s="44">
        <f t="shared" si="792"/>
        <v>0</v>
      </c>
      <c r="M2582" s="33" t="str">
        <f t="shared" si="793"/>
        <v>Container q'ty</v>
      </c>
      <c r="N2582" s="33" t="str">
        <f t="shared" si="794"/>
        <v/>
      </c>
      <c r="O2582" s="39"/>
      <c r="P2582" s="33"/>
      <c r="Q2582" s="168"/>
      <c r="R2582" s="169"/>
      <c r="S2582" s="39"/>
      <c r="T2582" s="119"/>
      <c r="U2582" s="258"/>
      <c r="V2582" s="262"/>
      <c r="W2582" s="258">
        <f t="shared" si="795"/>
        <v>0</v>
      </c>
      <c r="X2582" s="45"/>
      <c r="Y2582" s="43"/>
      <c r="Z2582" s="43"/>
      <c r="AA2582" s="43"/>
      <c r="AB2582" s="43"/>
      <c r="AC2582" s="43"/>
    </row>
    <row r="2583" spans="1:29" ht="12.9" customHeight="1">
      <c r="A2583" s="189"/>
      <c r="B2583" s="111"/>
      <c r="C2583" s="111"/>
      <c r="D2583" s="111"/>
      <c r="E2583" s="111"/>
      <c r="F2583" s="111"/>
      <c r="G2583" s="111"/>
      <c r="H2583" s="111"/>
      <c r="I2583" s="116"/>
      <c r="J2583" s="118"/>
      <c r="K2583" s="33"/>
      <c r="L2583" s="44">
        <f t="shared" si="792"/>
        <v>0</v>
      </c>
      <c r="M2583" s="33" t="str">
        <f t="shared" si="793"/>
        <v>Container q'ty</v>
      </c>
      <c r="N2583" s="33" t="str">
        <f t="shared" si="794"/>
        <v/>
      </c>
      <c r="O2583" s="39"/>
      <c r="P2583" s="33"/>
      <c r="Q2583" s="168"/>
      <c r="R2583" s="169"/>
      <c r="S2583" s="39"/>
      <c r="T2583" s="119"/>
      <c r="U2583" s="258"/>
      <c r="V2583" s="262"/>
      <c r="W2583" s="258">
        <f t="shared" si="795"/>
        <v>0</v>
      </c>
      <c r="X2583" s="45"/>
      <c r="Y2583" s="43"/>
      <c r="Z2583" s="43"/>
      <c r="AA2583" s="43"/>
      <c r="AB2583" s="43"/>
      <c r="AC2583" s="43"/>
    </row>
    <row r="2584" spans="1:29" ht="12.9" customHeight="1">
      <c r="A2584" s="189"/>
      <c r="B2584" s="111"/>
      <c r="C2584" s="111"/>
      <c r="D2584" s="111"/>
      <c r="E2584" s="111"/>
      <c r="F2584" s="111"/>
      <c r="G2584" s="111"/>
      <c r="H2584" s="111"/>
      <c r="I2584" s="116"/>
      <c r="J2584" s="118"/>
      <c r="K2584" s="33"/>
      <c r="L2584" s="44">
        <f t="shared" si="792"/>
        <v>0</v>
      </c>
      <c r="M2584" s="33" t="str">
        <f t="shared" si="793"/>
        <v>Container q'ty</v>
      </c>
      <c r="N2584" s="33" t="str">
        <f t="shared" si="794"/>
        <v/>
      </c>
      <c r="O2584" s="39"/>
      <c r="P2584" s="33"/>
      <c r="Q2584" s="168"/>
      <c r="R2584" s="169"/>
      <c r="S2584" s="39"/>
      <c r="T2584" s="119"/>
      <c r="U2584" s="258"/>
      <c r="V2584" s="262"/>
      <c r="W2584" s="258">
        <f t="shared" si="795"/>
        <v>0</v>
      </c>
      <c r="X2584" s="45"/>
      <c r="Y2584" s="43"/>
      <c r="Z2584" s="43"/>
      <c r="AA2584" s="43"/>
      <c r="AB2584" s="43"/>
      <c r="AC2584" s="43"/>
    </row>
    <row r="2585" spans="1:29" ht="12.9" customHeight="1">
      <c r="A2585" s="189"/>
      <c r="B2585" s="111"/>
      <c r="C2585" s="111"/>
      <c r="D2585" s="111"/>
      <c r="E2585" s="111"/>
      <c r="F2585" s="111"/>
      <c r="G2585" s="111"/>
      <c r="H2585" s="111"/>
      <c r="I2585" s="116"/>
      <c r="J2585" s="118"/>
      <c r="K2585" s="33"/>
      <c r="L2585" s="44">
        <f t="shared" si="792"/>
        <v>0</v>
      </c>
      <c r="M2585" s="33" t="str">
        <f t="shared" si="793"/>
        <v>Container q'ty</v>
      </c>
      <c r="N2585" s="33" t="str">
        <f t="shared" si="794"/>
        <v/>
      </c>
      <c r="O2585" s="39"/>
      <c r="P2585" s="33"/>
      <c r="Q2585" s="168"/>
      <c r="R2585" s="169"/>
      <c r="S2585" s="39"/>
      <c r="T2585" s="119"/>
      <c r="U2585" s="258"/>
      <c r="V2585" s="262"/>
      <c r="W2585" s="258">
        <f t="shared" si="795"/>
        <v>0</v>
      </c>
      <c r="X2585" s="45"/>
      <c r="Y2585" s="43"/>
      <c r="Z2585" s="43"/>
      <c r="AA2585" s="43"/>
      <c r="AB2585" s="43"/>
      <c r="AC2585" s="43"/>
    </row>
    <row r="2586" spans="1:29" ht="12.9" customHeight="1">
      <c r="A2586" s="189"/>
      <c r="B2586" s="111"/>
      <c r="C2586" s="111"/>
      <c r="D2586" s="111"/>
      <c r="E2586" s="111"/>
      <c r="F2586" s="111"/>
      <c r="G2586" s="111"/>
      <c r="H2586" s="111"/>
      <c r="I2586" s="116"/>
      <c r="J2586" s="118"/>
      <c r="K2586" s="33"/>
      <c r="L2586" s="44">
        <f t="shared" si="792"/>
        <v>0</v>
      </c>
      <c r="M2586" s="33" t="str">
        <f t="shared" si="793"/>
        <v>Container q'ty</v>
      </c>
      <c r="N2586" s="33" t="str">
        <f t="shared" si="794"/>
        <v/>
      </c>
      <c r="O2586" s="39"/>
      <c r="P2586" s="33"/>
      <c r="Q2586" s="168"/>
      <c r="R2586" s="169"/>
      <c r="S2586" s="39"/>
      <c r="T2586" s="119"/>
      <c r="U2586" s="258"/>
      <c r="V2586" s="262"/>
      <c r="W2586" s="258">
        <f t="shared" si="795"/>
        <v>0</v>
      </c>
      <c r="X2586" s="45"/>
      <c r="Y2586" s="43"/>
      <c r="Z2586" s="43"/>
      <c r="AA2586" s="43"/>
      <c r="AB2586" s="43"/>
      <c r="AC2586" s="43"/>
    </row>
    <row r="2587" spans="1:29" ht="12.9" customHeight="1">
      <c r="A2587" s="189"/>
      <c r="B2587" s="111"/>
      <c r="C2587" s="111"/>
      <c r="D2587" s="111"/>
      <c r="E2587" s="111"/>
      <c r="F2587" s="111"/>
      <c r="G2587" s="111"/>
      <c r="H2587" s="111"/>
      <c r="I2587" s="116"/>
      <c r="J2587" s="118"/>
      <c r="K2587" s="33"/>
      <c r="L2587" s="44">
        <f t="shared" si="792"/>
        <v>0</v>
      </c>
      <c r="M2587" s="33" t="str">
        <f t="shared" si="793"/>
        <v>Container q'ty</v>
      </c>
      <c r="N2587" s="33" t="str">
        <f t="shared" si="794"/>
        <v/>
      </c>
      <c r="O2587" s="39"/>
      <c r="P2587" s="33"/>
      <c r="Q2587" s="168"/>
      <c r="R2587" s="169"/>
      <c r="S2587" s="39"/>
      <c r="T2587" s="119"/>
      <c r="U2587" s="258"/>
      <c r="V2587" s="262"/>
      <c r="W2587" s="258">
        <f t="shared" si="795"/>
        <v>0</v>
      </c>
      <c r="X2587" s="45"/>
      <c r="Y2587" s="43"/>
      <c r="Z2587" s="43"/>
      <c r="AA2587" s="43"/>
      <c r="AB2587" s="43"/>
      <c r="AC2587" s="43"/>
    </row>
    <row r="2588" spans="1:29" ht="12.9" customHeight="1">
      <c r="A2588" s="189"/>
      <c r="B2588" s="111"/>
      <c r="C2588" s="111"/>
      <c r="D2588" s="111"/>
      <c r="E2588" s="111"/>
      <c r="F2588" s="111"/>
      <c r="G2588" s="111"/>
      <c r="H2588" s="111"/>
      <c r="I2588" s="116"/>
      <c r="J2588" s="118"/>
      <c r="K2588" s="33"/>
      <c r="L2588" s="44">
        <f t="shared" si="792"/>
        <v>0</v>
      </c>
      <c r="M2588" s="33" t="str">
        <f t="shared" si="793"/>
        <v>Container q'ty</v>
      </c>
      <c r="N2588" s="33" t="str">
        <f t="shared" si="794"/>
        <v/>
      </c>
      <c r="O2588" s="39"/>
      <c r="P2588" s="33"/>
      <c r="Q2588" s="168"/>
      <c r="R2588" s="169"/>
      <c r="S2588" s="39"/>
      <c r="T2588" s="119"/>
      <c r="U2588" s="258"/>
      <c r="V2588" s="262"/>
      <c r="W2588" s="258">
        <f t="shared" si="795"/>
        <v>0</v>
      </c>
      <c r="X2588" s="45"/>
      <c r="Y2588" s="43"/>
      <c r="Z2588" s="43"/>
      <c r="AA2588" s="43"/>
      <c r="AB2588" s="43"/>
      <c r="AC2588" s="43"/>
    </row>
    <row r="2589" spans="1:29" ht="12.9" customHeight="1">
      <c r="A2589" s="189"/>
      <c r="B2589" s="111"/>
      <c r="C2589" s="111"/>
      <c r="D2589" s="111"/>
      <c r="E2589" s="111"/>
      <c r="F2589" s="111"/>
      <c r="G2589" s="111"/>
      <c r="H2589" s="111"/>
      <c r="I2589" s="116"/>
      <c r="J2589" s="118"/>
      <c r="K2589" s="33"/>
      <c r="L2589" s="44">
        <f t="shared" si="792"/>
        <v>0</v>
      </c>
      <c r="M2589" s="33" t="str">
        <f t="shared" si="793"/>
        <v>Container q'ty</v>
      </c>
      <c r="N2589" s="33" t="str">
        <f t="shared" si="794"/>
        <v/>
      </c>
      <c r="O2589" s="39"/>
      <c r="P2589" s="33"/>
      <c r="Q2589" s="168"/>
      <c r="R2589" s="169"/>
      <c r="S2589" s="39"/>
      <c r="T2589" s="119"/>
      <c r="U2589" s="258"/>
      <c r="V2589" s="262"/>
      <c r="W2589" s="258">
        <f t="shared" si="795"/>
        <v>0</v>
      </c>
      <c r="X2589" s="45"/>
      <c r="Y2589" s="43"/>
      <c r="Z2589" s="43"/>
      <c r="AA2589" s="43"/>
      <c r="AB2589" s="43"/>
      <c r="AC2589" s="43"/>
    </row>
    <row r="2590" spans="1:29" ht="12.9" customHeight="1">
      <c r="A2590" s="189"/>
      <c r="B2590" s="111"/>
      <c r="C2590" s="111"/>
      <c r="D2590" s="111"/>
      <c r="E2590" s="111"/>
      <c r="F2590" s="111"/>
      <c r="G2590" s="111"/>
      <c r="H2590" s="111"/>
      <c r="I2590" s="116"/>
      <c r="J2590" s="118"/>
      <c r="K2590" s="33"/>
      <c r="L2590" s="44">
        <f t="shared" si="792"/>
        <v>0</v>
      </c>
      <c r="M2590" s="33" t="str">
        <f t="shared" si="793"/>
        <v>Container q'ty</v>
      </c>
      <c r="N2590" s="33" t="str">
        <f t="shared" si="794"/>
        <v/>
      </c>
      <c r="O2590" s="39"/>
      <c r="P2590" s="33"/>
      <c r="Q2590" s="168"/>
      <c r="R2590" s="169"/>
      <c r="S2590" s="39"/>
      <c r="T2590" s="119"/>
      <c r="U2590" s="258"/>
      <c r="V2590" s="262"/>
      <c r="W2590" s="258">
        <f t="shared" si="795"/>
        <v>0</v>
      </c>
      <c r="X2590" s="45"/>
      <c r="Y2590" s="43"/>
      <c r="Z2590" s="43"/>
      <c r="AA2590" s="43"/>
      <c r="AB2590" s="43"/>
      <c r="AC2590" s="43"/>
    </row>
    <row r="2591" spans="1:29" ht="12.9" customHeight="1">
      <c r="A2591" s="189"/>
      <c r="B2591" s="111"/>
      <c r="C2591" s="111"/>
      <c r="D2591" s="111"/>
      <c r="E2591" s="111"/>
      <c r="F2591" s="111"/>
      <c r="G2591" s="111"/>
      <c r="H2591" s="111"/>
      <c r="I2591" s="116"/>
      <c r="J2591" s="118"/>
      <c r="K2591" s="33"/>
      <c r="L2591" s="44">
        <f t="shared" si="792"/>
        <v>0</v>
      </c>
      <c r="M2591" s="33" t="str">
        <f t="shared" si="793"/>
        <v>Container q'ty</v>
      </c>
      <c r="N2591" s="33" t="str">
        <f t="shared" si="794"/>
        <v/>
      </c>
      <c r="O2591" s="39"/>
      <c r="P2591" s="33"/>
      <c r="Q2591" s="168"/>
      <c r="R2591" s="169"/>
      <c r="S2591" s="39"/>
      <c r="T2591" s="119"/>
      <c r="U2591" s="258"/>
      <c r="V2591" s="262"/>
      <c r="W2591" s="258">
        <f t="shared" si="795"/>
        <v>0</v>
      </c>
      <c r="X2591" s="45"/>
      <c r="Y2591" s="43"/>
      <c r="Z2591" s="43"/>
      <c r="AA2591" s="43"/>
      <c r="AB2591" s="43"/>
      <c r="AC2591" s="43"/>
    </row>
    <row r="2592" spans="1:29" ht="12.9" customHeight="1">
      <c r="A2592" s="189"/>
      <c r="B2592" s="111"/>
      <c r="C2592" s="111"/>
      <c r="D2592" s="111"/>
      <c r="E2592" s="111"/>
      <c r="F2592" s="111"/>
      <c r="G2592" s="111"/>
      <c r="H2592" s="111"/>
      <c r="I2592" s="116"/>
      <c r="J2592" s="118"/>
      <c r="K2592" s="33"/>
      <c r="L2592" s="44">
        <f t="shared" si="792"/>
        <v>0</v>
      </c>
      <c r="M2592" s="33" t="str">
        <f t="shared" si="793"/>
        <v>Container q'ty</v>
      </c>
      <c r="N2592" s="33" t="str">
        <f t="shared" si="794"/>
        <v/>
      </c>
      <c r="O2592" s="39"/>
      <c r="P2592" s="33"/>
      <c r="Q2592" s="168"/>
      <c r="R2592" s="169"/>
      <c r="S2592" s="39"/>
      <c r="T2592" s="119"/>
      <c r="U2592" s="258"/>
      <c r="V2592" s="262"/>
      <c r="W2592" s="258">
        <f t="shared" si="795"/>
        <v>0</v>
      </c>
      <c r="X2592" s="45"/>
      <c r="Y2592" s="43"/>
      <c r="Z2592" s="43"/>
      <c r="AA2592" s="43"/>
      <c r="AB2592" s="43"/>
      <c r="AC2592" s="43"/>
    </row>
    <row r="2593" spans="1:29" ht="12.9" customHeight="1">
      <c r="A2593" s="189"/>
      <c r="B2593" s="111"/>
      <c r="C2593" s="111"/>
      <c r="D2593" s="111"/>
      <c r="E2593" s="111"/>
      <c r="F2593" s="111"/>
      <c r="G2593" s="111"/>
      <c r="H2593" s="111"/>
      <c r="I2593" s="116"/>
      <c r="J2593" s="118"/>
      <c r="K2593" s="33"/>
      <c r="L2593" s="44">
        <f t="shared" si="792"/>
        <v>0</v>
      </c>
      <c r="M2593" s="33" t="str">
        <f t="shared" si="793"/>
        <v>Container q'ty</v>
      </c>
      <c r="N2593" s="33" t="str">
        <f t="shared" si="794"/>
        <v/>
      </c>
      <c r="O2593" s="39"/>
      <c r="P2593" s="33"/>
      <c r="Q2593" s="168"/>
      <c r="R2593" s="169"/>
      <c r="S2593" s="39"/>
      <c r="T2593" s="119"/>
      <c r="U2593" s="258"/>
      <c r="V2593" s="262"/>
      <c r="W2593" s="258">
        <f t="shared" si="795"/>
        <v>0</v>
      </c>
      <c r="X2593" s="45"/>
      <c r="Y2593" s="43"/>
      <c r="Z2593" s="43"/>
      <c r="AA2593" s="43"/>
      <c r="AB2593" s="43"/>
      <c r="AC2593" s="43"/>
    </row>
    <row r="2594" spans="1:29" ht="12.9" customHeight="1">
      <c r="A2594" s="189"/>
      <c r="B2594" s="111"/>
      <c r="C2594" s="111"/>
      <c r="D2594" s="111"/>
      <c r="E2594" s="111"/>
      <c r="F2594" s="111"/>
      <c r="G2594" s="111"/>
      <c r="H2594" s="111"/>
      <c r="I2594" s="116"/>
      <c r="J2594" s="118"/>
      <c r="K2594" s="33"/>
      <c r="L2594" s="44">
        <f t="shared" si="792"/>
        <v>0</v>
      </c>
      <c r="M2594" s="33" t="str">
        <f t="shared" si="793"/>
        <v>Container q'ty</v>
      </c>
      <c r="N2594" s="33" t="str">
        <f t="shared" si="794"/>
        <v/>
      </c>
      <c r="O2594" s="39"/>
      <c r="P2594" s="33"/>
      <c r="Q2594" s="168"/>
      <c r="R2594" s="169"/>
      <c r="S2594" s="39"/>
      <c r="T2594" s="119"/>
      <c r="U2594" s="258"/>
      <c r="V2594" s="262"/>
      <c r="W2594" s="258">
        <f t="shared" si="795"/>
        <v>0</v>
      </c>
      <c r="X2594" s="45"/>
      <c r="Y2594" s="43"/>
      <c r="Z2594" s="43"/>
      <c r="AA2594" s="43"/>
      <c r="AB2594" s="43"/>
      <c r="AC2594" s="43"/>
    </row>
    <row r="2595" spans="1:29" ht="12.9" customHeight="1">
      <c r="A2595" s="189"/>
      <c r="B2595" s="111"/>
      <c r="C2595" s="111"/>
      <c r="D2595" s="111"/>
      <c r="E2595" s="111"/>
      <c r="F2595" s="111"/>
      <c r="G2595" s="111"/>
      <c r="H2595" s="111"/>
      <c r="I2595" s="116"/>
      <c r="J2595" s="118"/>
      <c r="K2595" s="33"/>
      <c r="L2595" s="44">
        <f t="shared" si="792"/>
        <v>0</v>
      </c>
      <c r="M2595" s="33" t="str">
        <f t="shared" si="793"/>
        <v>Container q'ty</v>
      </c>
      <c r="N2595" s="33" t="str">
        <f t="shared" si="794"/>
        <v/>
      </c>
      <c r="O2595" s="39"/>
      <c r="P2595" s="33"/>
      <c r="Q2595" s="168"/>
      <c r="R2595" s="169"/>
      <c r="S2595" s="39"/>
      <c r="T2595" s="119"/>
      <c r="U2595" s="258"/>
      <c r="V2595" s="262"/>
      <c r="W2595" s="258">
        <f t="shared" si="795"/>
        <v>0</v>
      </c>
      <c r="X2595" s="45"/>
      <c r="Y2595" s="43"/>
      <c r="Z2595" s="43"/>
      <c r="AA2595" s="43"/>
      <c r="AB2595" s="43"/>
      <c r="AC2595" s="43"/>
    </row>
    <row r="2596" spans="1:29" ht="12.9" customHeight="1">
      <c r="A2596" s="189"/>
      <c r="B2596" s="111"/>
      <c r="C2596" s="111"/>
      <c r="D2596" s="111"/>
      <c r="E2596" s="111"/>
      <c r="F2596" s="111"/>
      <c r="G2596" s="111"/>
      <c r="H2596" s="111"/>
      <c r="I2596" s="116"/>
      <c r="J2596" s="118"/>
      <c r="K2596" s="33"/>
      <c r="L2596" s="44">
        <f t="shared" si="792"/>
        <v>0</v>
      </c>
      <c r="M2596" s="33" t="str">
        <f t="shared" si="793"/>
        <v>Container q'ty</v>
      </c>
      <c r="N2596" s="33" t="str">
        <f t="shared" si="794"/>
        <v/>
      </c>
      <c r="O2596" s="39"/>
      <c r="P2596" s="33"/>
      <c r="Q2596" s="168"/>
      <c r="R2596" s="169"/>
      <c r="S2596" s="39"/>
      <c r="T2596" s="119"/>
      <c r="U2596" s="258"/>
      <c r="V2596" s="262"/>
      <c r="W2596" s="258">
        <f t="shared" si="795"/>
        <v>0</v>
      </c>
      <c r="X2596" s="45"/>
      <c r="Y2596" s="43"/>
      <c r="Z2596" s="43"/>
      <c r="AA2596" s="43"/>
      <c r="AB2596" s="43"/>
      <c r="AC2596" s="43"/>
    </row>
    <row r="2597" spans="1:29" ht="12.9" customHeight="1">
      <c r="A2597" s="189"/>
      <c r="B2597" s="111"/>
      <c r="C2597" s="111"/>
      <c r="D2597" s="111"/>
      <c r="E2597" s="111"/>
      <c r="F2597" s="111"/>
      <c r="G2597" s="111"/>
      <c r="H2597" s="111"/>
      <c r="I2597" s="116"/>
      <c r="J2597" s="118"/>
      <c r="K2597" s="33"/>
      <c r="L2597" s="44">
        <f t="shared" si="792"/>
        <v>0</v>
      </c>
      <c r="M2597" s="33" t="str">
        <f t="shared" si="793"/>
        <v>Container q'ty</v>
      </c>
      <c r="N2597" s="33" t="str">
        <f t="shared" si="794"/>
        <v/>
      </c>
      <c r="O2597" s="39"/>
      <c r="P2597" s="33"/>
      <c r="Q2597" s="168"/>
      <c r="R2597" s="169"/>
      <c r="S2597" s="39"/>
      <c r="T2597" s="119"/>
      <c r="U2597" s="258"/>
      <c r="V2597" s="262"/>
      <c r="W2597" s="258">
        <f t="shared" si="795"/>
        <v>0</v>
      </c>
      <c r="X2597" s="45"/>
      <c r="Y2597" s="43"/>
      <c r="Z2597" s="43"/>
      <c r="AA2597" s="43"/>
      <c r="AB2597" s="43"/>
      <c r="AC2597" s="43"/>
    </row>
    <row r="2598" spans="1:29" ht="12.9" customHeight="1">
      <c r="A2598" s="189"/>
      <c r="B2598" s="111"/>
      <c r="C2598" s="111"/>
      <c r="D2598" s="111"/>
      <c r="E2598" s="111"/>
      <c r="F2598" s="111"/>
      <c r="G2598" s="111"/>
      <c r="H2598" s="111"/>
      <c r="I2598" s="116"/>
      <c r="J2598" s="118"/>
      <c r="K2598" s="33"/>
      <c r="L2598" s="44">
        <f t="shared" si="792"/>
        <v>0</v>
      </c>
      <c r="M2598" s="33" t="str">
        <f t="shared" si="793"/>
        <v>Container q'ty</v>
      </c>
      <c r="N2598" s="33" t="str">
        <f t="shared" si="794"/>
        <v/>
      </c>
      <c r="O2598" s="39"/>
      <c r="P2598" s="33"/>
      <c r="Q2598" s="168"/>
      <c r="R2598" s="169"/>
      <c r="S2598" s="39"/>
      <c r="T2598" s="119"/>
      <c r="U2598" s="258"/>
      <c r="V2598" s="262"/>
      <c r="W2598" s="258">
        <f t="shared" si="795"/>
        <v>0</v>
      </c>
      <c r="X2598" s="45"/>
      <c r="Y2598" s="43"/>
      <c r="Z2598" s="43"/>
      <c r="AA2598" s="43"/>
      <c r="AB2598" s="43"/>
      <c r="AC2598" s="43"/>
    </row>
    <row r="2599" spans="1:29" ht="12.9" customHeight="1">
      <c r="A2599" s="189"/>
      <c r="B2599" s="111"/>
      <c r="C2599" s="111"/>
      <c r="D2599" s="111"/>
      <c r="E2599" s="111"/>
      <c r="F2599" s="111"/>
      <c r="G2599" s="111"/>
      <c r="H2599" s="111"/>
      <c r="I2599" s="116"/>
      <c r="J2599" s="118"/>
      <c r="K2599" s="33"/>
      <c r="L2599" s="44">
        <f t="shared" si="792"/>
        <v>0</v>
      </c>
      <c r="M2599" s="33" t="str">
        <f t="shared" si="793"/>
        <v>Container q'ty</v>
      </c>
      <c r="N2599" s="33" t="str">
        <f t="shared" si="794"/>
        <v/>
      </c>
      <c r="O2599" s="39"/>
      <c r="P2599" s="33"/>
      <c r="Q2599" s="168"/>
      <c r="R2599" s="169"/>
      <c r="S2599" s="39"/>
      <c r="T2599" s="119"/>
      <c r="U2599" s="258"/>
      <c r="V2599" s="262"/>
      <c r="W2599" s="258">
        <f t="shared" si="795"/>
        <v>0</v>
      </c>
      <c r="X2599" s="45"/>
      <c r="Y2599" s="43"/>
      <c r="Z2599" s="43"/>
      <c r="AA2599" s="43"/>
      <c r="AB2599" s="43"/>
      <c r="AC2599" s="43"/>
    </row>
    <row r="2600" spans="1:29" ht="12.9" customHeight="1">
      <c r="A2600" s="189"/>
      <c r="B2600" s="111"/>
      <c r="C2600" s="111"/>
      <c r="D2600" s="111"/>
      <c r="E2600" s="111"/>
      <c r="F2600" s="111"/>
      <c r="G2600" s="111"/>
      <c r="H2600" s="111"/>
      <c r="I2600" s="116"/>
      <c r="J2600" s="118"/>
      <c r="K2600" s="33"/>
      <c r="L2600" s="44">
        <f t="shared" si="792"/>
        <v>0</v>
      </c>
      <c r="M2600" s="33" t="str">
        <f t="shared" si="793"/>
        <v>Container q'ty</v>
      </c>
      <c r="N2600" s="33" t="str">
        <f t="shared" si="794"/>
        <v/>
      </c>
      <c r="O2600" s="39"/>
      <c r="P2600" s="33"/>
      <c r="Q2600" s="168"/>
      <c r="R2600" s="169"/>
      <c r="S2600" s="39"/>
      <c r="T2600" s="119"/>
      <c r="U2600" s="258"/>
      <c r="V2600" s="262"/>
      <c r="W2600" s="258">
        <f t="shared" si="795"/>
        <v>0</v>
      </c>
      <c r="X2600" s="45"/>
      <c r="Y2600" s="43"/>
      <c r="Z2600" s="43"/>
      <c r="AA2600" s="43"/>
      <c r="AB2600" s="43"/>
      <c r="AC2600" s="43"/>
    </row>
    <row r="2601" spans="1:29" ht="12.9" customHeight="1">
      <c r="A2601" s="189"/>
      <c r="B2601" s="111"/>
      <c r="C2601" s="111"/>
      <c r="D2601" s="111"/>
      <c r="E2601" s="111"/>
      <c r="F2601" s="111"/>
      <c r="G2601" s="111"/>
      <c r="H2601" s="111"/>
      <c r="I2601" s="116"/>
      <c r="J2601" s="118"/>
      <c r="K2601" s="33"/>
      <c r="L2601" s="44">
        <f t="shared" si="792"/>
        <v>0</v>
      </c>
      <c r="M2601" s="33" t="str">
        <f t="shared" si="793"/>
        <v>Container q'ty</v>
      </c>
      <c r="N2601" s="33" t="str">
        <f t="shared" si="794"/>
        <v/>
      </c>
      <c r="O2601" s="39"/>
      <c r="P2601" s="33"/>
      <c r="Q2601" s="168"/>
      <c r="R2601" s="169"/>
      <c r="S2601" s="39"/>
      <c r="T2601" s="119"/>
      <c r="U2601" s="258"/>
      <c r="V2601" s="262"/>
      <c r="W2601" s="258">
        <f t="shared" si="795"/>
        <v>0</v>
      </c>
      <c r="X2601" s="45"/>
      <c r="Y2601" s="43"/>
      <c r="Z2601" s="43"/>
      <c r="AA2601" s="43"/>
      <c r="AB2601" s="43"/>
      <c r="AC2601" s="43"/>
    </row>
    <row r="2602" spans="1:29" ht="12.9" customHeight="1">
      <c r="A2602" s="189"/>
      <c r="B2602" s="111"/>
      <c r="C2602" s="111"/>
      <c r="D2602" s="111"/>
      <c r="E2602" s="111"/>
      <c r="F2602" s="111"/>
      <c r="G2602" s="111"/>
      <c r="H2602" s="111"/>
      <c r="I2602" s="116"/>
      <c r="J2602" s="118"/>
      <c r="K2602" s="33"/>
      <c r="L2602" s="44">
        <f t="shared" si="792"/>
        <v>0</v>
      </c>
      <c r="M2602" s="33" t="str">
        <f t="shared" si="793"/>
        <v>Container q'ty</v>
      </c>
      <c r="N2602" s="33" t="str">
        <f t="shared" si="794"/>
        <v/>
      </c>
      <c r="O2602" s="39"/>
      <c r="P2602" s="33"/>
      <c r="Q2602" s="168"/>
      <c r="R2602" s="169"/>
      <c r="S2602" s="39"/>
      <c r="T2602" s="119"/>
      <c r="U2602" s="258"/>
      <c r="V2602" s="262"/>
      <c r="W2602" s="258">
        <f t="shared" si="795"/>
        <v>0</v>
      </c>
      <c r="X2602" s="45"/>
      <c r="Y2602" s="43"/>
      <c r="Z2602" s="43"/>
      <c r="AA2602" s="43"/>
      <c r="AB2602" s="43"/>
      <c r="AC2602" s="43"/>
    </row>
    <row r="2603" spans="1:29" ht="12.9" customHeight="1">
      <c r="A2603" s="189"/>
      <c r="B2603" s="111"/>
      <c r="C2603" s="111"/>
      <c r="D2603" s="111"/>
      <c r="E2603" s="111"/>
      <c r="F2603" s="111"/>
      <c r="G2603" s="111"/>
      <c r="H2603" s="111"/>
      <c r="I2603" s="116"/>
      <c r="J2603" s="118"/>
      <c r="K2603" s="33"/>
      <c r="L2603" s="44">
        <f t="shared" si="792"/>
        <v>0</v>
      </c>
      <c r="M2603" s="33" t="str">
        <f t="shared" si="793"/>
        <v>Container q'ty</v>
      </c>
      <c r="N2603" s="33" t="str">
        <f t="shared" si="794"/>
        <v/>
      </c>
      <c r="O2603" s="39"/>
      <c r="P2603" s="33"/>
      <c r="Q2603" s="168"/>
      <c r="R2603" s="169"/>
      <c r="S2603" s="39"/>
      <c r="T2603" s="119"/>
      <c r="U2603" s="258"/>
      <c r="V2603" s="262"/>
      <c r="W2603" s="258">
        <f t="shared" si="795"/>
        <v>0</v>
      </c>
      <c r="X2603" s="45"/>
      <c r="Y2603" s="43"/>
      <c r="Z2603" s="43"/>
      <c r="AA2603" s="43"/>
      <c r="AB2603" s="43"/>
      <c r="AC2603" s="43"/>
    </row>
    <row r="2604" spans="1:29" ht="12.9" customHeight="1">
      <c r="A2604" s="189"/>
      <c r="B2604" s="111"/>
      <c r="C2604" s="111"/>
      <c r="D2604" s="111"/>
      <c r="E2604" s="111"/>
      <c r="F2604" s="111"/>
      <c r="G2604" s="111"/>
      <c r="H2604" s="111"/>
      <c r="I2604" s="116"/>
      <c r="J2604" s="118"/>
      <c r="K2604" s="33"/>
      <c r="L2604" s="44">
        <f t="shared" si="792"/>
        <v>0</v>
      </c>
      <c r="M2604" s="33" t="str">
        <f t="shared" si="793"/>
        <v>Container q'ty</v>
      </c>
      <c r="N2604" s="33" t="str">
        <f t="shared" si="794"/>
        <v/>
      </c>
      <c r="O2604" s="39"/>
      <c r="P2604" s="33"/>
      <c r="Q2604" s="168"/>
      <c r="R2604" s="169"/>
      <c r="S2604" s="39"/>
      <c r="T2604" s="119"/>
      <c r="U2604" s="258"/>
      <c r="V2604" s="262"/>
      <c r="W2604" s="258">
        <f t="shared" si="795"/>
        <v>0</v>
      </c>
      <c r="X2604" s="45"/>
      <c r="Y2604" s="43"/>
      <c r="Z2604" s="43"/>
      <c r="AA2604" s="43"/>
      <c r="AB2604" s="43"/>
      <c r="AC2604" s="43"/>
    </row>
    <row r="2605" spans="1:29" ht="12.9" customHeight="1">
      <c r="A2605" s="189"/>
      <c r="B2605" s="111"/>
      <c r="C2605" s="111"/>
      <c r="D2605" s="111"/>
      <c r="E2605" s="111"/>
      <c r="F2605" s="111"/>
      <c r="G2605" s="111"/>
      <c r="H2605" s="111"/>
      <c r="I2605" s="116"/>
      <c r="J2605" s="118"/>
      <c r="K2605" s="33"/>
      <c r="L2605" s="44">
        <f t="shared" si="792"/>
        <v>0</v>
      </c>
      <c r="M2605" s="33" t="str">
        <f t="shared" si="793"/>
        <v>Container q'ty</v>
      </c>
      <c r="N2605" s="33" t="str">
        <f t="shared" si="794"/>
        <v/>
      </c>
      <c r="O2605" s="39"/>
      <c r="P2605" s="33"/>
      <c r="Q2605" s="168"/>
      <c r="R2605" s="169"/>
      <c r="S2605" s="39"/>
      <c r="T2605" s="119"/>
      <c r="U2605" s="258"/>
      <c r="V2605" s="262"/>
      <c r="W2605" s="258">
        <f t="shared" si="795"/>
        <v>0</v>
      </c>
      <c r="X2605" s="45"/>
      <c r="Y2605" s="43"/>
      <c r="Z2605" s="43"/>
      <c r="AA2605" s="43"/>
      <c r="AB2605" s="43"/>
      <c r="AC2605" s="43"/>
    </row>
    <row r="2606" spans="1:29" ht="12.9" customHeight="1">
      <c r="A2606" s="189"/>
      <c r="B2606" s="111"/>
      <c r="C2606" s="111"/>
      <c r="D2606" s="111"/>
      <c r="E2606" s="111"/>
      <c r="F2606" s="111"/>
      <c r="G2606" s="111"/>
      <c r="H2606" s="111"/>
      <c r="I2606" s="116"/>
      <c r="J2606" s="118"/>
      <c r="K2606" s="33"/>
      <c r="L2606" s="44">
        <f t="shared" si="792"/>
        <v>0</v>
      </c>
      <c r="M2606" s="33" t="str">
        <f t="shared" si="793"/>
        <v>Container q'ty</v>
      </c>
      <c r="N2606" s="33" t="str">
        <f t="shared" si="794"/>
        <v/>
      </c>
      <c r="O2606" s="39"/>
      <c r="P2606" s="33"/>
      <c r="Q2606" s="168"/>
      <c r="R2606" s="169"/>
      <c r="S2606" s="39"/>
      <c r="T2606" s="119"/>
      <c r="U2606" s="258"/>
      <c r="V2606" s="262"/>
      <c r="W2606" s="258">
        <f t="shared" si="795"/>
        <v>0</v>
      </c>
      <c r="X2606" s="45"/>
      <c r="Y2606" s="43"/>
      <c r="Z2606" s="43"/>
      <c r="AA2606" s="43"/>
      <c r="AB2606" s="43"/>
      <c r="AC2606" s="43"/>
    </row>
    <row r="2607" spans="1:29" ht="12.9" customHeight="1">
      <c r="A2607" s="189"/>
      <c r="B2607" s="111"/>
      <c r="C2607" s="111"/>
      <c r="D2607" s="111"/>
      <c r="E2607" s="111"/>
      <c r="F2607" s="111"/>
      <c r="G2607" s="111"/>
      <c r="H2607" s="111"/>
      <c r="I2607" s="116"/>
      <c r="J2607" s="118"/>
      <c r="K2607" s="33"/>
      <c r="L2607" s="44">
        <f t="shared" si="792"/>
        <v>0</v>
      </c>
      <c r="M2607" s="33" t="str">
        <f t="shared" si="793"/>
        <v>Container q'ty</v>
      </c>
      <c r="N2607" s="33" t="str">
        <f t="shared" si="794"/>
        <v/>
      </c>
      <c r="O2607" s="39"/>
      <c r="P2607" s="33"/>
      <c r="Q2607" s="168"/>
      <c r="R2607" s="169"/>
      <c r="S2607" s="39"/>
      <c r="T2607" s="119"/>
      <c r="U2607" s="258"/>
      <c r="V2607" s="262"/>
      <c r="W2607" s="258">
        <f t="shared" si="795"/>
        <v>0</v>
      </c>
      <c r="X2607" s="45"/>
      <c r="Y2607" s="43"/>
      <c r="Z2607" s="43"/>
      <c r="AA2607" s="43"/>
      <c r="AB2607" s="43"/>
      <c r="AC2607" s="43"/>
    </row>
    <row r="2608" spans="1:29" ht="12.9" customHeight="1">
      <c r="A2608" s="189"/>
      <c r="B2608" s="111"/>
      <c r="C2608" s="111"/>
      <c r="D2608" s="111"/>
      <c r="E2608" s="111"/>
      <c r="F2608" s="111"/>
      <c r="G2608" s="111"/>
      <c r="H2608" s="111"/>
      <c r="I2608" s="116"/>
      <c r="J2608" s="118"/>
      <c r="K2608" s="33"/>
      <c r="L2608" s="44">
        <f t="shared" si="792"/>
        <v>0</v>
      </c>
      <c r="M2608" s="33" t="str">
        <f t="shared" si="793"/>
        <v>Container q'ty</v>
      </c>
      <c r="N2608" s="33" t="str">
        <f t="shared" si="794"/>
        <v/>
      </c>
      <c r="O2608" s="39"/>
      <c r="P2608" s="33"/>
      <c r="Q2608" s="168"/>
      <c r="R2608" s="169"/>
      <c r="S2608" s="39"/>
      <c r="T2608" s="119"/>
      <c r="U2608" s="258"/>
      <c r="V2608" s="262"/>
      <c r="W2608" s="258">
        <f t="shared" si="795"/>
        <v>0</v>
      </c>
      <c r="X2608" s="45"/>
      <c r="Y2608" s="43"/>
      <c r="Z2608" s="43"/>
      <c r="AA2608" s="43"/>
      <c r="AB2608" s="43"/>
      <c r="AC2608" s="43"/>
    </row>
    <row r="2609" spans="1:29" ht="12.9" customHeight="1">
      <c r="A2609" s="189"/>
      <c r="B2609" s="111"/>
      <c r="C2609" s="111"/>
      <c r="D2609" s="111"/>
      <c r="E2609" s="111"/>
      <c r="F2609" s="111"/>
      <c r="G2609" s="111"/>
      <c r="H2609" s="111"/>
      <c r="I2609" s="116"/>
      <c r="J2609" s="118"/>
      <c r="K2609" s="33"/>
      <c r="L2609" s="44">
        <f t="shared" si="792"/>
        <v>0</v>
      </c>
      <c r="M2609" s="33" t="str">
        <f t="shared" si="793"/>
        <v>Container q'ty</v>
      </c>
      <c r="N2609" s="33" t="str">
        <f t="shared" si="794"/>
        <v/>
      </c>
      <c r="O2609" s="39"/>
      <c r="P2609" s="33"/>
      <c r="Q2609" s="168"/>
      <c r="R2609" s="169"/>
      <c r="S2609" s="39"/>
      <c r="T2609" s="119"/>
      <c r="U2609" s="258"/>
      <c r="V2609" s="262"/>
      <c r="W2609" s="258">
        <f t="shared" si="795"/>
        <v>0</v>
      </c>
      <c r="X2609" s="45"/>
      <c r="Y2609" s="43"/>
      <c r="Z2609" s="43"/>
      <c r="AA2609" s="43"/>
      <c r="AB2609" s="43"/>
      <c r="AC2609" s="43"/>
    </row>
    <row r="2610" spans="1:29" ht="12.9" customHeight="1">
      <c r="A2610" s="189"/>
      <c r="B2610" s="111"/>
      <c r="C2610" s="111"/>
      <c r="D2610" s="111"/>
      <c r="E2610" s="111"/>
      <c r="F2610" s="111"/>
      <c r="G2610" s="111"/>
      <c r="H2610" s="111"/>
      <c r="I2610" s="116"/>
      <c r="J2610" s="118"/>
      <c r="K2610" s="33"/>
      <c r="L2610" s="44">
        <f t="shared" si="792"/>
        <v>0</v>
      </c>
      <c r="M2610" s="33" t="str">
        <f t="shared" si="793"/>
        <v>Container q'ty</v>
      </c>
      <c r="N2610" s="33" t="str">
        <f t="shared" si="794"/>
        <v/>
      </c>
      <c r="O2610" s="39"/>
      <c r="P2610" s="33"/>
      <c r="Q2610" s="168"/>
      <c r="R2610" s="169"/>
      <c r="S2610" s="39"/>
      <c r="T2610" s="119"/>
      <c r="U2610" s="258"/>
      <c r="V2610" s="262"/>
      <c r="W2610" s="258">
        <f t="shared" si="795"/>
        <v>0</v>
      </c>
      <c r="X2610" s="45"/>
      <c r="Y2610" s="43"/>
      <c r="Z2610" s="43"/>
      <c r="AA2610" s="43"/>
      <c r="AB2610" s="43"/>
      <c r="AC2610" s="43"/>
    </row>
    <row r="2611" spans="1:29" ht="12.9" customHeight="1">
      <c r="A2611" s="189"/>
      <c r="B2611" s="111"/>
      <c r="C2611" s="111"/>
      <c r="D2611" s="111"/>
      <c r="E2611" s="111"/>
      <c r="F2611" s="111"/>
      <c r="G2611" s="111"/>
      <c r="H2611" s="111"/>
      <c r="I2611" s="116"/>
      <c r="J2611" s="118"/>
      <c r="K2611" s="33"/>
      <c r="L2611" s="44">
        <f t="shared" si="792"/>
        <v>0</v>
      </c>
      <c r="M2611" s="33" t="str">
        <f t="shared" si="793"/>
        <v>Container q'ty</v>
      </c>
      <c r="N2611" s="33" t="str">
        <f t="shared" si="794"/>
        <v/>
      </c>
      <c r="O2611" s="39"/>
      <c r="P2611" s="33"/>
      <c r="Q2611" s="168"/>
      <c r="R2611" s="169"/>
      <c r="S2611" s="39"/>
      <c r="T2611" s="119"/>
      <c r="U2611" s="258"/>
      <c r="V2611" s="262"/>
      <c r="W2611" s="258">
        <f t="shared" si="795"/>
        <v>0</v>
      </c>
      <c r="X2611" s="45"/>
      <c r="Y2611" s="43"/>
      <c r="Z2611" s="43"/>
      <c r="AA2611" s="43"/>
      <c r="AB2611" s="43"/>
      <c r="AC2611" s="43"/>
    </row>
    <row r="2612" spans="1:29" ht="12.9" customHeight="1">
      <c r="A2612" s="189"/>
      <c r="B2612" s="111"/>
      <c r="C2612" s="111"/>
      <c r="D2612" s="111"/>
      <c r="E2612" s="111"/>
      <c r="F2612" s="111"/>
      <c r="G2612" s="111"/>
      <c r="H2612" s="111"/>
      <c r="I2612" s="116"/>
      <c r="J2612" s="118"/>
      <c r="K2612" s="33"/>
      <c r="L2612" s="44">
        <f t="shared" si="792"/>
        <v>0</v>
      </c>
      <c r="M2612" s="33" t="str">
        <f t="shared" si="793"/>
        <v>Container q'ty</v>
      </c>
      <c r="N2612" s="33" t="str">
        <f t="shared" si="794"/>
        <v/>
      </c>
      <c r="O2612" s="39"/>
      <c r="P2612" s="33"/>
      <c r="Q2612" s="168"/>
      <c r="R2612" s="169"/>
      <c r="S2612" s="39"/>
      <c r="T2612" s="119"/>
      <c r="U2612" s="258"/>
      <c r="V2612" s="262"/>
      <c r="W2612" s="258">
        <f t="shared" si="795"/>
        <v>0</v>
      </c>
      <c r="X2612" s="45"/>
      <c r="Y2612" s="43"/>
      <c r="Z2612" s="43"/>
      <c r="AA2612" s="43"/>
      <c r="AB2612" s="43"/>
      <c r="AC2612" s="43"/>
    </row>
    <row r="2613" spans="1:29" ht="12.9" customHeight="1">
      <c r="A2613" s="189"/>
      <c r="B2613" s="111"/>
      <c r="C2613" s="111"/>
      <c r="D2613" s="111"/>
      <c r="E2613" s="111"/>
      <c r="F2613" s="111"/>
      <c r="G2613" s="111"/>
      <c r="H2613" s="111"/>
      <c r="I2613" s="116"/>
      <c r="J2613" s="118"/>
      <c r="K2613" s="33"/>
      <c r="L2613" s="44">
        <f t="shared" si="792"/>
        <v>0</v>
      </c>
      <c r="M2613" s="33" t="str">
        <f t="shared" si="793"/>
        <v>Container q'ty</v>
      </c>
      <c r="N2613" s="33" t="str">
        <f t="shared" si="794"/>
        <v/>
      </c>
      <c r="O2613" s="39"/>
      <c r="P2613" s="33"/>
      <c r="Q2613" s="168"/>
      <c r="R2613" s="169"/>
      <c r="S2613" s="39"/>
      <c r="T2613" s="119"/>
      <c r="U2613" s="258"/>
      <c r="V2613" s="262"/>
      <c r="W2613" s="258">
        <f t="shared" si="795"/>
        <v>0</v>
      </c>
      <c r="X2613" s="45"/>
      <c r="Y2613" s="43"/>
      <c r="Z2613" s="43"/>
      <c r="AA2613" s="43"/>
      <c r="AB2613" s="43"/>
      <c r="AC2613" s="43"/>
    </row>
    <row r="2614" spans="1:29" ht="12.9" customHeight="1">
      <c r="A2614" s="189"/>
      <c r="B2614" s="111"/>
      <c r="C2614" s="111"/>
      <c r="D2614" s="111"/>
      <c r="E2614" s="111"/>
      <c r="F2614" s="111"/>
      <c r="G2614" s="111"/>
      <c r="H2614" s="111"/>
      <c r="I2614" s="116"/>
      <c r="J2614" s="118"/>
      <c r="K2614" s="33"/>
      <c r="L2614" s="44">
        <f t="shared" si="792"/>
        <v>0</v>
      </c>
      <c r="M2614" s="33" t="str">
        <f t="shared" si="793"/>
        <v>Container q'ty</v>
      </c>
      <c r="N2614" s="33" t="str">
        <f t="shared" si="794"/>
        <v/>
      </c>
      <c r="O2614" s="39"/>
      <c r="P2614" s="33"/>
      <c r="Q2614" s="168"/>
      <c r="R2614" s="169"/>
      <c r="S2614" s="39"/>
      <c r="T2614" s="119"/>
      <c r="U2614" s="258"/>
      <c r="V2614" s="262"/>
      <c r="W2614" s="258">
        <f t="shared" si="795"/>
        <v>0</v>
      </c>
      <c r="X2614" s="45"/>
      <c r="Y2614" s="43"/>
      <c r="Z2614" s="43"/>
      <c r="AA2614" s="43"/>
      <c r="AB2614" s="43"/>
      <c r="AC2614" s="43"/>
    </row>
    <row r="2615" spans="1:29" ht="12.9" customHeight="1">
      <c r="A2615" s="189"/>
      <c r="B2615" s="111"/>
      <c r="C2615" s="111"/>
      <c r="D2615" s="111"/>
      <c r="E2615" s="111"/>
      <c r="F2615" s="111"/>
      <c r="G2615" s="111"/>
      <c r="H2615" s="111"/>
      <c r="I2615" s="116"/>
      <c r="J2615" s="118"/>
      <c r="K2615" s="33"/>
      <c r="L2615" s="44">
        <f t="shared" si="792"/>
        <v>0</v>
      </c>
      <c r="M2615" s="33" t="str">
        <f t="shared" si="793"/>
        <v>Container q'ty</v>
      </c>
      <c r="N2615" s="33" t="str">
        <f t="shared" si="794"/>
        <v/>
      </c>
      <c r="O2615" s="39"/>
      <c r="P2615" s="33"/>
      <c r="Q2615" s="168"/>
      <c r="R2615" s="169"/>
      <c r="S2615" s="39"/>
      <c r="T2615" s="119"/>
      <c r="U2615" s="258"/>
      <c r="V2615" s="262"/>
      <c r="W2615" s="258">
        <f t="shared" si="795"/>
        <v>0</v>
      </c>
      <c r="X2615" s="45"/>
      <c r="Y2615" s="43"/>
      <c r="Z2615" s="43"/>
      <c r="AA2615" s="43"/>
      <c r="AB2615" s="43"/>
      <c r="AC2615" s="43"/>
    </row>
    <row r="2616" spans="1:29" ht="12.9" customHeight="1">
      <c r="A2616" s="189"/>
      <c r="B2616" s="111"/>
      <c r="C2616" s="111"/>
      <c r="D2616" s="111"/>
      <c r="E2616" s="111"/>
      <c r="F2616" s="111"/>
      <c r="G2616" s="111"/>
      <c r="H2616" s="111"/>
      <c r="I2616" s="116"/>
      <c r="J2616" s="118"/>
      <c r="K2616" s="33"/>
      <c r="L2616" s="44">
        <f t="shared" si="792"/>
        <v>0</v>
      </c>
      <c r="M2616" s="33" t="str">
        <f t="shared" si="793"/>
        <v>Container q'ty</v>
      </c>
      <c r="N2616" s="33" t="str">
        <f t="shared" si="794"/>
        <v/>
      </c>
      <c r="O2616" s="39"/>
      <c r="P2616" s="33"/>
      <c r="Q2616" s="168"/>
      <c r="R2616" s="169"/>
      <c r="S2616" s="39"/>
      <c r="T2616" s="119"/>
      <c r="U2616" s="258"/>
      <c r="V2616" s="262"/>
      <c r="W2616" s="258">
        <f t="shared" si="795"/>
        <v>0</v>
      </c>
      <c r="X2616" s="45"/>
      <c r="Y2616" s="43"/>
      <c r="Z2616" s="43"/>
      <c r="AA2616" s="43"/>
      <c r="AB2616" s="43"/>
      <c r="AC2616" s="43"/>
    </row>
    <row r="2617" spans="1:29" ht="12.9" customHeight="1">
      <c r="A2617" s="189"/>
      <c r="B2617" s="111"/>
      <c r="C2617" s="111"/>
      <c r="D2617" s="111"/>
      <c r="E2617" s="111"/>
      <c r="F2617" s="111"/>
      <c r="G2617" s="111"/>
      <c r="H2617" s="111"/>
      <c r="I2617" s="116"/>
      <c r="J2617" s="118"/>
      <c r="K2617" s="33"/>
      <c r="L2617" s="44">
        <f t="shared" si="792"/>
        <v>0</v>
      </c>
      <c r="M2617" s="33" t="str">
        <f t="shared" si="793"/>
        <v>Container q'ty</v>
      </c>
      <c r="N2617" s="33" t="str">
        <f t="shared" si="794"/>
        <v/>
      </c>
      <c r="O2617" s="39"/>
      <c r="P2617" s="33"/>
      <c r="Q2617" s="168"/>
      <c r="R2617" s="169"/>
      <c r="S2617" s="39"/>
      <c r="T2617" s="119"/>
      <c r="U2617" s="258"/>
      <c r="V2617" s="262"/>
      <c r="W2617" s="258">
        <f t="shared" si="795"/>
        <v>0</v>
      </c>
      <c r="X2617" s="45"/>
      <c r="Y2617" s="43"/>
      <c r="Z2617" s="43"/>
      <c r="AA2617" s="43"/>
      <c r="AB2617" s="43"/>
      <c r="AC2617" s="43"/>
    </row>
    <row r="2618" spans="1:29" ht="12.9" customHeight="1">
      <c r="A2618" s="189"/>
      <c r="B2618" s="111"/>
      <c r="C2618" s="111"/>
      <c r="D2618" s="111"/>
      <c r="E2618" s="111"/>
      <c r="F2618" s="111"/>
      <c r="G2618" s="111"/>
      <c r="H2618" s="111"/>
      <c r="I2618" s="116"/>
      <c r="J2618" s="118"/>
      <c r="K2618" s="33"/>
      <c r="L2618" s="44">
        <f t="shared" si="792"/>
        <v>0</v>
      </c>
      <c r="M2618" s="33" t="str">
        <f t="shared" si="793"/>
        <v>Container q'ty</v>
      </c>
      <c r="N2618" s="33" t="str">
        <f t="shared" si="794"/>
        <v/>
      </c>
      <c r="O2618" s="39"/>
      <c r="P2618" s="33"/>
      <c r="Q2618" s="168"/>
      <c r="R2618" s="169"/>
      <c r="S2618" s="39"/>
      <c r="T2618" s="119"/>
      <c r="U2618" s="258"/>
      <c r="V2618" s="262"/>
      <c r="W2618" s="258">
        <f t="shared" si="795"/>
        <v>0</v>
      </c>
      <c r="X2618" s="45"/>
      <c r="Y2618" s="43"/>
      <c r="Z2618" s="43"/>
      <c r="AA2618" s="43"/>
      <c r="AB2618" s="43"/>
      <c r="AC2618" s="43"/>
    </row>
    <row r="2619" spans="1:29" ht="12.9" customHeight="1">
      <c r="A2619" s="189"/>
      <c r="B2619" s="111"/>
      <c r="C2619" s="111"/>
      <c r="D2619" s="111"/>
      <c r="E2619" s="111"/>
      <c r="F2619" s="111"/>
      <c r="G2619" s="111"/>
      <c r="H2619" s="111"/>
      <c r="I2619" s="116"/>
      <c r="J2619" s="118"/>
      <c r="K2619" s="33"/>
      <c r="L2619" s="44">
        <f t="shared" si="792"/>
        <v>0</v>
      </c>
      <c r="M2619" s="33" t="str">
        <f t="shared" si="793"/>
        <v>Container q'ty</v>
      </c>
      <c r="N2619" s="33" t="str">
        <f t="shared" si="794"/>
        <v/>
      </c>
      <c r="O2619" s="39"/>
      <c r="P2619" s="33"/>
      <c r="Q2619" s="168"/>
      <c r="R2619" s="169"/>
      <c r="S2619" s="39"/>
      <c r="T2619" s="119"/>
      <c r="U2619" s="258"/>
      <c r="V2619" s="262"/>
      <c r="W2619" s="258">
        <f t="shared" si="795"/>
        <v>0</v>
      </c>
      <c r="X2619" s="45"/>
      <c r="Y2619" s="43"/>
      <c r="Z2619" s="43"/>
      <c r="AA2619" s="43"/>
      <c r="AB2619" s="43"/>
      <c r="AC2619" s="43"/>
    </row>
    <row r="2620" spans="1:29" ht="12.9" customHeight="1">
      <c r="A2620" s="189"/>
      <c r="B2620" s="111"/>
      <c r="C2620" s="111"/>
      <c r="D2620" s="111"/>
      <c r="E2620" s="111"/>
      <c r="F2620" s="111"/>
      <c r="G2620" s="111"/>
      <c r="H2620" s="111"/>
      <c r="I2620" s="116"/>
      <c r="J2620" s="118"/>
      <c r="K2620" s="33"/>
      <c r="L2620" s="44">
        <f t="shared" si="792"/>
        <v>0</v>
      </c>
      <c r="M2620" s="33" t="str">
        <f t="shared" si="793"/>
        <v>Container q'ty</v>
      </c>
      <c r="N2620" s="33" t="str">
        <f t="shared" si="794"/>
        <v/>
      </c>
      <c r="O2620" s="39"/>
      <c r="P2620" s="33"/>
      <c r="Q2620" s="168"/>
      <c r="R2620" s="169"/>
      <c r="S2620" s="39"/>
      <c r="T2620" s="119"/>
      <c r="U2620" s="258"/>
      <c r="V2620" s="262"/>
      <c r="W2620" s="258">
        <f t="shared" si="795"/>
        <v>0</v>
      </c>
      <c r="X2620" s="45"/>
      <c r="Y2620" s="43"/>
      <c r="Z2620" s="43"/>
      <c r="AA2620" s="43"/>
      <c r="AB2620" s="43"/>
      <c r="AC2620" s="43"/>
    </row>
    <row r="2621" spans="1:29" ht="12.9" customHeight="1">
      <c r="A2621" s="189"/>
      <c r="B2621" s="111"/>
      <c r="C2621" s="111"/>
      <c r="D2621" s="111"/>
      <c r="E2621" s="111"/>
      <c r="F2621" s="111"/>
      <c r="G2621" s="111"/>
      <c r="H2621" s="111"/>
      <c r="I2621" s="116"/>
      <c r="J2621" s="118"/>
      <c r="K2621" s="33"/>
      <c r="L2621" s="44">
        <f t="shared" si="792"/>
        <v>0</v>
      </c>
      <c r="M2621" s="33" t="str">
        <f t="shared" si="793"/>
        <v>Container q'ty</v>
      </c>
      <c r="N2621" s="33" t="str">
        <f t="shared" si="794"/>
        <v/>
      </c>
      <c r="O2621" s="39"/>
      <c r="P2621" s="33"/>
      <c r="Q2621" s="168"/>
      <c r="R2621" s="169"/>
      <c r="S2621" s="39"/>
      <c r="T2621" s="119"/>
      <c r="U2621" s="258"/>
      <c r="V2621" s="262"/>
      <c r="W2621" s="258">
        <f t="shared" si="795"/>
        <v>0</v>
      </c>
      <c r="X2621" s="45"/>
      <c r="Y2621" s="43"/>
      <c r="Z2621" s="43"/>
      <c r="AA2621" s="43"/>
      <c r="AB2621" s="43"/>
      <c r="AC2621" s="43"/>
    </row>
    <row r="2622" spans="1:29" ht="12.9" customHeight="1">
      <c r="A2622" s="189"/>
      <c r="B2622" s="111"/>
      <c r="C2622" s="111"/>
      <c r="D2622" s="111"/>
      <c r="E2622" s="111"/>
      <c r="F2622" s="111"/>
      <c r="G2622" s="111"/>
      <c r="H2622" s="111"/>
      <c r="I2622" s="116"/>
      <c r="J2622" s="118"/>
      <c r="K2622" s="33"/>
      <c r="L2622" s="44">
        <f t="shared" si="792"/>
        <v>0</v>
      </c>
      <c r="M2622" s="33" t="str">
        <f t="shared" si="793"/>
        <v>Container q'ty</v>
      </c>
      <c r="N2622" s="33" t="str">
        <f t="shared" si="794"/>
        <v/>
      </c>
      <c r="O2622" s="39"/>
      <c r="P2622" s="33"/>
      <c r="Q2622" s="168"/>
      <c r="R2622" s="169"/>
      <c r="S2622" s="39"/>
      <c r="T2622" s="119"/>
      <c r="U2622" s="258"/>
      <c r="V2622" s="262"/>
      <c r="W2622" s="258">
        <f t="shared" si="795"/>
        <v>0</v>
      </c>
      <c r="X2622" s="45"/>
      <c r="Y2622" s="43"/>
      <c r="Z2622" s="43"/>
      <c r="AA2622" s="43"/>
      <c r="AB2622" s="43"/>
      <c r="AC2622" s="43"/>
    </row>
    <row r="2623" spans="1:29" ht="12.9" customHeight="1">
      <c r="A2623" s="189"/>
      <c r="B2623" s="111"/>
      <c r="C2623" s="111"/>
      <c r="D2623" s="111"/>
      <c r="E2623" s="111"/>
      <c r="F2623" s="111"/>
      <c r="G2623" s="111"/>
      <c r="H2623" s="111"/>
      <c r="I2623" s="116"/>
      <c r="J2623" s="118"/>
      <c r="K2623" s="33"/>
      <c r="L2623" s="44">
        <f t="shared" si="792"/>
        <v>0</v>
      </c>
      <c r="M2623" s="33" t="str">
        <f t="shared" si="793"/>
        <v>Container q'ty</v>
      </c>
      <c r="N2623" s="33" t="str">
        <f t="shared" si="794"/>
        <v/>
      </c>
      <c r="O2623" s="39"/>
      <c r="P2623" s="33"/>
      <c r="Q2623" s="168"/>
      <c r="R2623" s="169"/>
      <c r="S2623" s="39"/>
      <c r="T2623" s="119"/>
      <c r="U2623" s="258"/>
      <c r="V2623" s="262"/>
      <c r="W2623" s="258">
        <f t="shared" si="795"/>
        <v>0</v>
      </c>
      <c r="X2623" s="45"/>
      <c r="Y2623" s="43"/>
      <c r="Z2623" s="43"/>
      <c r="AA2623" s="43"/>
      <c r="AB2623" s="43"/>
      <c r="AC2623" s="43"/>
    </row>
    <row r="2624" spans="1:29" ht="12.9" customHeight="1">
      <c r="A2624" s="189"/>
      <c r="B2624" s="111"/>
      <c r="C2624" s="111"/>
      <c r="D2624" s="111"/>
      <c r="E2624" s="111"/>
      <c r="F2624" s="111"/>
      <c r="G2624" s="111"/>
      <c r="H2624" s="111"/>
      <c r="I2624" s="116"/>
      <c r="J2624" s="118"/>
      <c r="K2624" s="33"/>
      <c r="L2624" s="44">
        <f t="shared" si="792"/>
        <v>0</v>
      </c>
      <c r="M2624" s="33" t="str">
        <f t="shared" si="793"/>
        <v>Container q'ty</v>
      </c>
      <c r="N2624" s="33" t="str">
        <f t="shared" si="794"/>
        <v/>
      </c>
      <c r="O2624" s="39"/>
      <c r="P2624" s="33"/>
      <c r="Q2624" s="168"/>
      <c r="R2624" s="169"/>
      <c r="S2624" s="39"/>
      <c r="T2624" s="119"/>
      <c r="U2624" s="258"/>
      <c r="V2624" s="262"/>
      <c r="W2624" s="258">
        <f t="shared" si="795"/>
        <v>0</v>
      </c>
      <c r="X2624" s="45"/>
      <c r="Y2624" s="43"/>
      <c r="Z2624" s="43"/>
      <c r="AA2624" s="43"/>
      <c r="AB2624" s="43"/>
      <c r="AC2624" s="43"/>
    </row>
    <row r="2625" spans="1:29" ht="12.9" customHeight="1">
      <c r="A2625" s="189"/>
      <c r="B2625" s="111"/>
      <c r="C2625" s="111"/>
      <c r="D2625" s="111"/>
      <c r="E2625" s="111"/>
      <c r="F2625" s="111"/>
      <c r="G2625" s="111"/>
      <c r="H2625" s="111"/>
      <c r="I2625" s="116"/>
      <c r="J2625" s="118"/>
      <c r="K2625" s="33"/>
      <c r="L2625" s="44">
        <f t="shared" si="792"/>
        <v>0</v>
      </c>
      <c r="M2625" s="33" t="str">
        <f t="shared" si="793"/>
        <v>Container q'ty</v>
      </c>
      <c r="N2625" s="33" t="str">
        <f t="shared" si="794"/>
        <v/>
      </c>
      <c r="O2625" s="39"/>
      <c r="P2625" s="33"/>
      <c r="Q2625" s="168"/>
      <c r="R2625" s="169"/>
      <c r="S2625" s="39"/>
      <c r="T2625" s="119"/>
      <c r="U2625" s="258"/>
      <c r="V2625" s="262"/>
      <c r="W2625" s="258">
        <f t="shared" si="795"/>
        <v>0</v>
      </c>
      <c r="X2625" s="45"/>
      <c r="Y2625" s="43"/>
      <c r="Z2625" s="43"/>
      <c r="AA2625" s="43"/>
      <c r="AB2625" s="43"/>
      <c r="AC2625" s="43"/>
    </row>
    <row r="2626" spans="1:29" ht="12.9" customHeight="1">
      <c r="A2626" s="189"/>
      <c r="B2626" s="111"/>
      <c r="C2626" s="111"/>
      <c r="D2626" s="111"/>
      <c r="E2626" s="111"/>
      <c r="F2626" s="111"/>
      <c r="G2626" s="111"/>
      <c r="H2626" s="111"/>
      <c r="I2626" s="116"/>
      <c r="J2626" s="118"/>
      <c r="K2626" s="33"/>
      <c r="L2626" s="44">
        <f t="shared" si="792"/>
        <v>0</v>
      </c>
      <c r="M2626" s="33" t="str">
        <f t="shared" si="793"/>
        <v>Container q'ty</v>
      </c>
      <c r="N2626" s="33" t="str">
        <f t="shared" si="794"/>
        <v/>
      </c>
      <c r="O2626" s="39"/>
      <c r="P2626" s="33"/>
      <c r="Q2626" s="168"/>
      <c r="R2626" s="169"/>
      <c r="S2626" s="39"/>
      <c r="T2626" s="119"/>
      <c r="U2626" s="258"/>
      <c r="V2626" s="262"/>
      <c r="W2626" s="258">
        <f t="shared" si="795"/>
        <v>0</v>
      </c>
      <c r="X2626" s="45"/>
      <c r="Y2626" s="43"/>
      <c r="Z2626" s="43"/>
      <c r="AA2626" s="43"/>
      <c r="AB2626" s="43"/>
      <c r="AC2626" s="43"/>
    </row>
    <row r="2627" spans="1:29" ht="12.9" customHeight="1">
      <c r="A2627" s="189"/>
      <c r="B2627" s="111"/>
      <c r="C2627" s="111"/>
      <c r="D2627" s="111"/>
      <c r="E2627" s="111"/>
      <c r="F2627" s="111"/>
      <c r="G2627" s="111"/>
      <c r="H2627" s="111"/>
      <c r="I2627" s="116"/>
      <c r="J2627" s="118"/>
      <c r="K2627" s="33"/>
      <c r="L2627" s="44">
        <f t="shared" si="792"/>
        <v>0</v>
      </c>
      <c r="M2627" s="33" t="str">
        <f t="shared" si="793"/>
        <v>Container q'ty</v>
      </c>
      <c r="N2627" s="33" t="str">
        <f t="shared" si="794"/>
        <v/>
      </c>
      <c r="O2627" s="39"/>
      <c r="P2627" s="33"/>
      <c r="Q2627" s="168"/>
      <c r="R2627" s="169"/>
      <c r="S2627" s="39"/>
      <c r="T2627" s="119"/>
      <c r="U2627" s="258"/>
      <c r="V2627" s="262"/>
      <c r="W2627" s="258">
        <f t="shared" si="795"/>
        <v>0</v>
      </c>
      <c r="X2627" s="45"/>
      <c r="Y2627" s="43"/>
      <c r="Z2627" s="43"/>
      <c r="AA2627" s="43"/>
      <c r="AB2627" s="43"/>
      <c r="AC2627" s="43"/>
    </row>
    <row r="2628" spans="1:29" ht="12.9" customHeight="1">
      <c r="A2628" s="189"/>
      <c r="B2628" s="111"/>
      <c r="C2628" s="111"/>
      <c r="D2628" s="111"/>
      <c r="E2628" s="111"/>
      <c r="F2628" s="111"/>
      <c r="G2628" s="111"/>
      <c r="H2628" s="111"/>
      <c r="I2628" s="116"/>
      <c r="J2628" s="118"/>
      <c r="K2628" s="33"/>
      <c r="L2628" s="44">
        <f t="shared" si="792"/>
        <v>0</v>
      </c>
      <c r="M2628" s="33" t="str">
        <f t="shared" si="793"/>
        <v>Container q'ty</v>
      </c>
      <c r="N2628" s="33" t="str">
        <f t="shared" si="794"/>
        <v/>
      </c>
      <c r="O2628" s="39"/>
      <c r="P2628" s="33"/>
      <c r="Q2628" s="168"/>
      <c r="R2628" s="169"/>
      <c r="S2628" s="39"/>
      <c r="T2628" s="119"/>
      <c r="U2628" s="258"/>
      <c r="V2628" s="262"/>
      <c r="W2628" s="258">
        <f t="shared" si="795"/>
        <v>0</v>
      </c>
      <c r="X2628" s="45"/>
      <c r="Y2628" s="43"/>
      <c r="Z2628" s="43"/>
      <c r="AA2628" s="43"/>
      <c r="AB2628" s="43"/>
      <c r="AC2628" s="43"/>
    </row>
    <row r="2629" spans="1:29" ht="12.9" customHeight="1">
      <c r="A2629" s="189"/>
      <c r="B2629" s="111"/>
      <c r="C2629" s="111"/>
      <c r="D2629" s="111"/>
      <c r="E2629" s="111"/>
      <c r="F2629" s="111"/>
      <c r="G2629" s="111"/>
      <c r="H2629" s="111"/>
      <c r="I2629" s="116"/>
      <c r="J2629" s="118"/>
      <c r="K2629" s="33"/>
      <c r="L2629" s="44">
        <f t="shared" si="792"/>
        <v>0</v>
      </c>
      <c r="M2629" s="33" t="str">
        <f t="shared" si="793"/>
        <v>Container q'ty</v>
      </c>
      <c r="N2629" s="33" t="str">
        <f t="shared" si="794"/>
        <v/>
      </c>
      <c r="O2629" s="39"/>
      <c r="P2629" s="33"/>
      <c r="Q2629" s="168"/>
      <c r="R2629" s="169"/>
      <c r="S2629" s="39"/>
      <c r="T2629" s="119"/>
      <c r="U2629" s="258"/>
      <c r="V2629" s="262"/>
      <c r="W2629" s="258">
        <f t="shared" si="795"/>
        <v>0</v>
      </c>
      <c r="X2629" s="45"/>
      <c r="Y2629" s="43"/>
      <c r="Z2629" s="43"/>
      <c r="AA2629" s="43"/>
      <c r="AB2629" s="43"/>
      <c r="AC2629" s="43"/>
    </row>
    <row r="2630" spans="1:29" ht="12.9" customHeight="1">
      <c r="A2630" s="189"/>
      <c r="B2630" s="111"/>
      <c r="C2630" s="111"/>
      <c r="D2630" s="111"/>
      <c r="E2630" s="111"/>
      <c r="F2630" s="111"/>
      <c r="G2630" s="111"/>
      <c r="H2630" s="111"/>
      <c r="I2630" s="116"/>
      <c r="J2630" s="118"/>
      <c r="K2630" s="33"/>
      <c r="L2630" s="44">
        <f t="shared" si="792"/>
        <v>0</v>
      </c>
      <c r="M2630" s="33" t="str">
        <f t="shared" si="793"/>
        <v>Container q'ty</v>
      </c>
      <c r="N2630" s="33" t="str">
        <f t="shared" si="794"/>
        <v/>
      </c>
      <c r="O2630" s="39"/>
      <c r="P2630" s="33"/>
      <c r="Q2630" s="168"/>
      <c r="R2630" s="169"/>
      <c r="S2630" s="39"/>
      <c r="T2630" s="119"/>
      <c r="U2630" s="258"/>
      <c r="V2630" s="262"/>
      <c r="W2630" s="258">
        <f t="shared" si="795"/>
        <v>0</v>
      </c>
      <c r="X2630" s="45"/>
      <c r="Y2630" s="43"/>
      <c r="Z2630" s="43"/>
      <c r="AA2630" s="43"/>
      <c r="AB2630" s="43"/>
      <c r="AC2630" s="43"/>
    </row>
    <row r="2631" spans="1:29" ht="12.9" customHeight="1">
      <c r="A2631" s="189"/>
      <c r="B2631" s="111"/>
      <c r="C2631" s="111"/>
      <c r="D2631" s="111"/>
      <c r="E2631" s="111"/>
      <c r="F2631" s="111"/>
      <c r="G2631" s="111"/>
      <c r="H2631" s="111"/>
      <c r="I2631" s="116"/>
      <c r="J2631" s="118"/>
      <c r="K2631" s="33"/>
      <c r="L2631" s="44">
        <f t="shared" si="792"/>
        <v>0</v>
      </c>
      <c r="M2631" s="33" t="str">
        <f t="shared" si="793"/>
        <v>Container q'ty</v>
      </c>
      <c r="N2631" s="33" t="str">
        <f t="shared" si="794"/>
        <v/>
      </c>
      <c r="O2631" s="39"/>
      <c r="P2631" s="33"/>
      <c r="Q2631" s="168"/>
      <c r="R2631" s="169"/>
      <c r="S2631" s="39"/>
      <c r="T2631" s="119"/>
      <c r="U2631" s="258"/>
      <c r="V2631" s="262"/>
      <c r="W2631" s="258">
        <f t="shared" si="795"/>
        <v>0</v>
      </c>
      <c r="X2631" s="45"/>
      <c r="Y2631" s="43"/>
      <c r="Z2631" s="43"/>
      <c r="AA2631" s="43"/>
      <c r="AB2631" s="43"/>
      <c r="AC2631" s="43"/>
    </row>
    <row r="2632" spans="1:29" ht="12.9" customHeight="1">
      <c r="A2632" s="189"/>
      <c r="B2632" s="111"/>
      <c r="C2632" s="111"/>
      <c r="D2632" s="111"/>
      <c r="E2632" s="111"/>
      <c r="F2632" s="111"/>
      <c r="G2632" s="111"/>
      <c r="H2632" s="111"/>
      <c r="I2632" s="116"/>
      <c r="J2632" s="118"/>
      <c r="K2632" s="33"/>
      <c r="L2632" s="44">
        <f t="shared" si="792"/>
        <v>0</v>
      </c>
      <c r="M2632" s="33" t="str">
        <f t="shared" si="793"/>
        <v>Container q'ty</v>
      </c>
      <c r="N2632" s="33" t="str">
        <f t="shared" si="794"/>
        <v/>
      </c>
      <c r="O2632" s="39"/>
      <c r="P2632" s="33"/>
      <c r="Q2632" s="168"/>
      <c r="R2632" s="169"/>
      <c r="S2632" s="39"/>
      <c r="T2632" s="119"/>
      <c r="U2632" s="258"/>
      <c r="V2632" s="262"/>
      <c r="W2632" s="258">
        <f t="shared" si="795"/>
        <v>0</v>
      </c>
      <c r="X2632" s="45"/>
      <c r="Y2632" s="43"/>
      <c r="Z2632" s="43"/>
      <c r="AA2632" s="43"/>
      <c r="AB2632" s="43"/>
      <c r="AC2632" s="43"/>
    </row>
    <row r="2633" spans="1:29" ht="12.9" customHeight="1">
      <c r="A2633" s="189"/>
      <c r="B2633" s="111"/>
      <c r="C2633" s="111"/>
      <c r="D2633" s="111"/>
      <c r="E2633" s="111"/>
      <c r="F2633" s="111"/>
      <c r="G2633" s="111"/>
      <c r="H2633" s="111"/>
      <c r="I2633" s="116"/>
      <c r="J2633" s="118"/>
      <c r="K2633" s="33"/>
      <c r="L2633" s="44">
        <f t="shared" si="792"/>
        <v>0</v>
      </c>
      <c r="M2633" s="33" t="str">
        <f t="shared" si="793"/>
        <v>Container q'ty</v>
      </c>
      <c r="N2633" s="33" t="str">
        <f t="shared" si="794"/>
        <v/>
      </c>
      <c r="O2633" s="39"/>
      <c r="P2633" s="33"/>
      <c r="Q2633" s="168"/>
      <c r="R2633" s="169"/>
      <c r="S2633" s="39"/>
      <c r="T2633" s="119"/>
      <c r="U2633" s="258"/>
      <c r="V2633" s="262"/>
      <c r="W2633" s="258">
        <f t="shared" si="795"/>
        <v>0</v>
      </c>
      <c r="X2633" s="45"/>
      <c r="Y2633" s="43"/>
      <c r="Z2633" s="43"/>
      <c r="AA2633" s="43"/>
      <c r="AB2633" s="43"/>
      <c r="AC2633" s="43"/>
    </row>
    <row r="2634" spans="1:29" ht="12.9" customHeight="1">
      <c r="A2634" s="189"/>
      <c r="B2634" s="111"/>
      <c r="C2634" s="111"/>
      <c r="D2634" s="111"/>
      <c r="E2634" s="111"/>
      <c r="F2634" s="111"/>
      <c r="G2634" s="111"/>
      <c r="H2634" s="111"/>
      <c r="I2634" s="116"/>
      <c r="J2634" s="118"/>
      <c r="K2634" s="33"/>
      <c r="L2634" s="44">
        <f t="shared" si="792"/>
        <v>0</v>
      </c>
      <c r="M2634" s="33" t="str">
        <f t="shared" si="793"/>
        <v>Container q'ty</v>
      </c>
      <c r="N2634" s="33" t="str">
        <f t="shared" si="794"/>
        <v/>
      </c>
      <c r="O2634" s="39"/>
      <c r="P2634" s="33"/>
      <c r="Q2634" s="168"/>
      <c r="R2634" s="169"/>
      <c r="S2634" s="39"/>
      <c r="T2634" s="119"/>
      <c r="U2634" s="258"/>
      <c r="V2634" s="262"/>
      <c r="W2634" s="258">
        <f t="shared" si="795"/>
        <v>0</v>
      </c>
      <c r="X2634" s="45"/>
      <c r="Y2634" s="43"/>
      <c r="Z2634" s="43"/>
      <c r="AA2634" s="43"/>
      <c r="AB2634" s="43"/>
      <c r="AC2634" s="43"/>
    </row>
    <row r="2635" spans="1:29" ht="12.9" customHeight="1">
      <c r="A2635" s="189"/>
      <c r="B2635" s="111"/>
      <c r="C2635" s="111"/>
      <c r="D2635" s="111"/>
      <c r="E2635" s="111"/>
      <c r="F2635" s="111"/>
      <c r="G2635" s="111"/>
      <c r="H2635" s="111"/>
      <c r="I2635" s="116"/>
      <c r="J2635" s="118"/>
      <c r="K2635" s="33"/>
      <c r="L2635" s="44">
        <f t="shared" si="792"/>
        <v>0</v>
      </c>
      <c r="M2635" s="33" t="str">
        <f t="shared" si="793"/>
        <v>Container q'ty</v>
      </c>
      <c r="N2635" s="33" t="str">
        <f t="shared" si="794"/>
        <v/>
      </c>
      <c r="O2635" s="39"/>
      <c r="P2635" s="33"/>
      <c r="Q2635" s="168"/>
      <c r="R2635" s="169"/>
      <c r="S2635" s="39"/>
      <c r="T2635" s="119"/>
      <c r="U2635" s="258"/>
      <c r="V2635" s="262"/>
      <c r="W2635" s="258">
        <f t="shared" si="795"/>
        <v>0</v>
      </c>
      <c r="X2635" s="45"/>
      <c r="Y2635" s="43"/>
      <c r="Z2635" s="43"/>
      <c r="AA2635" s="43"/>
      <c r="AB2635" s="43"/>
      <c r="AC2635" s="43"/>
    </row>
    <row r="2636" spans="1:29" ht="12.9" customHeight="1">
      <c r="A2636" s="189"/>
      <c r="B2636" s="111"/>
      <c r="C2636" s="111"/>
      <c r="D2636" s="111"/>
      <c r="E2636" s="111"/>
      <c r="F2636" s="111"/>
      <c r="G2636" s="111"/>
      <c r="H2636" s="111"/>
      <c r="I2636" s="116"/>
      <c r="J2636" s="118"/>
      <c r="K2636" s="33"/>
      <c r="L2636" s="44">
        <f t="shared" si="792"/>
        <v>0</v>
      </c>
      <c r="M2636" s="33" t="str">
        <f t="shared" si="793"/>
        <v>Container q'ty</v>
      </c>
      <c r="N2636" s="33" t="str">
        <f t="shared" si="794"/>
        <v/>
      </c>
      <c r="O2636" s="39"/>
      <c r="P2636" s="33"/>
      <c r="Q2636" s="168"/>
      <c r="R2636" s="169"/>
      <c r="S2636" s="39"/>
      <c r="T2636" s="119"/>
      <c r="U2636" s="258"/>
      <c r="V2636" s="262"/>
      <c r="W2636" s="258">
        <f t="shared" si="795"/>
        <v>0</v>
      </c>
      <c r="X2636" s="45"/>
      <c r="Y2636" s="43"/>
      <c r="Z2636" s="43"/>
      <c r="AA2636" s="43"/>
      <c r="AB2636" s="43"/>
      <c r="AC2636" s="43"/>
    </row>
    <row r="2637" spans="1:29" ht="12.9" customHeight="1">
      <c r="A2637" s="189"/>
      <c r="B2637" s="111"/>
      <c r="C2637" s="111"/>
      <c r="D2637" s="111"/>
      <c r="E2637" s="111"/>
      <c r="F2637" s="111"/>
      <c r="G2637" s="111"/>
      <c r="H2637" s="111"/>
      <c r="I2637" s="116"/>
      <c r="J2637" s="118"/>
      <c r="K2637" s="33"/>
      <c r="L2637" s="44">
        <f t="shared" si="792"/>
        <v>0</v>
      </c>
      <c r="M2637" s="33" t="str">
        <f t="shared" si="793"/>
        <v>Container q'ty</v>
      </c>
      <c r="N2637" s="33" t="str">
        <f t="shared" si="794"/>
        <v/>
      </c>
      <c r="O2637" s="39"/>
      <c r="P2637" s="33"/>
      <c r="Q2637" s="168"/>
      <c r="R2637" s="169"/>
      <c r="S2637" s="39"/>
      <c r="T2637" s="119"/>
      <c r="U2637" s="258"/>
      <c r="V2637" s="262"/>
      <c r="W2637" s="258">
        <f t="shared" si="795"/>
        <v>0</v>
      </c>
      <c r="X2637" s="45"/>
      <c r="Y2637" s="43"/>
      <c r="Z2637" s="43"/>
      <c r="AA2637" s="43"/>
      <c r="AB2637" s="43"/>
      <c r="AC2637" s="43"/>
    </row>
    <row r="2638" spans="1:29" ht="12.9" customHeight="1">
      <c r="A2638" s="189"/>
      <c r="B2638" s="111"/>
      <c r="C2638" s="111"/>
      <c r="D2638" s="111"/>
      <c r="E2638" s="111"/>
      <c r="F2638" s="111"/>
      <c r="G2638" s="111"/>
      <c r="H2638" s="111"/>
      <c r="I2638" s="116"/>
      <c r="J2638" s="118"/>
      <c r="K2638" s="33"/>
      <c r="L2638" s="44">
        <f t="shared" si="792"/>
        <v>0</v>
      </c>
      <c r="M2638" s="33" t="str">
        <f t="shared" si="793"/>
        <v>Container q'ty</v>
      </c>
      <c r="N2638" s="33" t="str">
        <f t="shared" si="794"/>
        <v/>
      </c>
      <c r="O2638" s="39"/>
      <c r="P2638" s="33"/>
      <c r="Q2638" s="168"/>
      <c r="R2638" s="169"/>
      <c r="S2638" s="39"/>
      <c r="T2638" s="119"/>
      <c r="U2638" s="258"/>
      <c r="V2638" s="262"/>
      <c r="W2638" s="258">
        <f t="shared" si="795"/>
        <v>0</v>
      </c>
      <c r="X2638" s="45"/>
      <c r="Y2638" s="43"/>
      <c r="Z2638" s="43"/>
      <c r="AA2638" s="43"/>
      <c r="AB2638" s="43"/>
      <c r="AC2638" s="43"/>
    </row>
    <row r="2639" spans="1:29" ht="12.9" customHeight="1">
      <c r="A2639" s="189"/>
      <c r="B2639" s="111"/>
      <c r="C2639" s="111"/>
      <c r="D2639" s="111"/>
      <c r="E2639" s="111"/>
      <c r="F2639" s="111"/>
      <c r="G2639" s="111"/>
      <c r="H2639" s="111"/>
      <c r="I2639" s="116"/>
      <c r="J2639" s="118"/>
      <c r="K2639" s="33"/>
      <c r="L2639" s="44">
        <f t="shared" si="792"/>
        <v>0</v>
      </c>
      <c r="M2639" s="33" t="str">
        <f t="shared" si="793"/>
        <v>Container q'ty</v>
      </c>
      <c r="N2639" s="33" t="str">
        <f t="shared" si="794"/>
        <v/>
      </c>
      <c r="O2639" s="39"/>
      <c r="P2639" s="33"/>
      <c r="Q2639" s="168"/>
      <c r="R2639" s="169"/>
      <c r="S2639" s="39"/>
      <c r="T2639" s="119"/>
      <c r="U2639" s="258"/>
      <c r="V2639" s="262"/>
      <c r="W2639" s="258">
        <f t="shared" si="795"/>
        <v>0</v>
      </c>
      <c r="X2639" s="45"/>
      <c r="Y2639" s="43"/>
      <c r="Z2639" s="43"/>
      <c r="AA2639" s="43"/>
      <c r="AB2639" s="43"/>
      <c r="AC2639" s="43"/>
    </row>
    <row r="2640" spans="1:29" ht="12.9" customHeight="1">
      <c r="A2640" s="189"/>
      <c r="B2640" s="111"/>
      <c r="C2640" s="111"/>
      <c r="D2640" s="111"/>
      <c r="E2640" s="111"/>
      <c r="F2640" s="111"/>
      <c r="G2640" s="111"/>
      <c r="H2640" s="111"/>
      <c r="I2640" s="116"/>
      <c r="J2640" s="118"/>
      <c r="K2640" s="33"/>
      <c r="L2640" s="44">
        <f t="shared" si="792"/>
        <v>0</v>
      </c>
      <c r="M2640" s="33" t="str">
        <f t="shared" si="793"/>
        <v>Container q'ty</v>
      </c>
      <c r="N2640" s="33" t="str">
        <f t="shared" si="794"/>
        <v/>
      </c>
      <c r="O2640" s="39"/>
      <c r="P2640" s="33"/>
      <c r="Q2640" s="168"/>
      <c r="R2640" s="169"/>
      <c r="S2640" s="39"/>
      <c r="T2640" s="119"/>
      <c r="U2640" s="258"/>
      <c r="V2640" s="262"/>
      <c r="W2640" s="258">
        <f t="shared" si="795"/>
        <v>0</v>
      </c>
      <c r="X2640" s="45"/>
      <c r="Y2640" s="43"/>
      <c r="Z2640" s="43"/>
      <c r="AA2640" s="43"/>
      <c r="AB2640" s="43"/>
      <c r="AC2640" s="43"/>
    </row>
    <row r="2641" spans="1:29" ht="12.9" customHeight="1">
      <c r="A2641" s="189"/>
      <c r="B2641" s="111"/>
      <c r="C2641" s="111"/>
      <c r="D2641" s="111"/>
      <c r="E2641" s="111"/>
      <c r="F2641" s="111"/>
      <c r="G2641" s="111"/>
      <c r="H2641" s="111"/>
      <c r="I2641" s="116"/>
      <c r="J2641" s="118"/>
      <c r="K2641" s="33"/>
      <c r="L2641" s="44">
        <f t="shared" si="792"/>
        <v>0</v>
      </c>
      <c r="M2641" s="33" t="str">
        <f t="shared" si="793"/>
        <v>Container q'ty</v>
      </c>
      <c r="N2641" s="33" t="str">
        <f t="shared" si="794"/>
        <v/>
      </c>
      <c r="O2641" s="39"/>
      <c r="P2641" s="33"/>
      <c r="Q2641" s="168"/>
      <c r="R2641" s="169"/>
      <c r="S2641" s="39"/>
      <c r="T2641" s="119"/>
      <c r="U2641" s="258"/>
      <c r="V2641" s="262"/>
      <c r="W2641" s="258">
        <f t="shared" si="795"/>
        <v>0</v>
      </c>
      <c r="X2641" s="45"/>
      <c r="Y2641" s="43"/>
      <c r="Z2641" s="43"/>
      <c r="AA2641" s="43"/>
      <c r="AB2641" s="43"/>
      <c r="AC2641" s="43"/>
    </row>
    <row r="2642" spans="1:29" ht="12.9" customHeight="1">
      <c r="A2642" s="189"/>
      <c r="B2642" s="111"/>
      <c r="C2642" s="111"/>
      <c r="D2642" s="111"/>
      <c r="E2642" s="111"/>
      <c r="F2642" s="111"/>
      <c r="G2642" s="111"/>
      <c r="H2642" s="111"/>
      <c r="I2642" s="116"/>
      <c r="J2642" s="118"/>
      <c r="K2642" s="33"/>
      <c r="L2642" s="44">
        <f t="shared" si="792"/>
        <v>0</v>
      </c>
      <c r="M2642" s="33" t="str">
        <f t="shared" si="793"/>
        <v>Container q'ty</v>
      </c>
      <c r="N2642" s="33" t="str">
        <f t="shared" si="794"/>
        <v/>
      </c>
      <c r="O2642" s="39"/>
      <c r="P2642" s="33"/>
      <c r="Q2642" s="168"/>
      <c r="R2642" s="169"/>
      <c r="S2642" s="39"/>
      <c r="T2642" s="119"/>
      <c r="U2642" s="258"/>
      <c r="V2642" s="262"/>
      <c r="W2642" s="258">
        <f t="shared" si="795"/>
        <v>0</v>
      </c>
      <c r="X2642" s="45"/>
      <c r="Y2642" s="43"/>
      <c r="Z2642" s="43"/>
      <c r="AA2642" s="43"/>
      <c r="AB2642" s="43"/>
      <c r="AC2642" s="43"/>
    </row>
    <row r="2643" spans="1:29" ht="12.9" customHeight="1">
      <c r="A2643" s="189"/>
      <c r="B2643" s="111"/>
      <c r="C2643" s="111"/>
      <c r="D2643" s="111"/>
      <c r="E2643" s="111"/>
      <c r="F2643" s="111"/>
      <c r="G2643" s="111"/>
      <c r="H2643" s="111"/>
      <c r="I2643" s="116"/>
      <c r="J2643" s="118"/>
      <c r="K2643" s="33"/>
      <c r="L2643" s="44">
        <f t="shared" si="792"/>
        <v>0</v>
      </c>
      <c r="M2643" s="33" t="str">
        <f t="shared" si="793"/>
        <v>Container q'ty</v>
      </c>
      <c r="N2643" s="33" t="str">
        <f t="shared" si="794"/>
        <v/>
      </c>
      <c r="O2643" s="39"/>
      <c r="P2643" s="33"/>
      <c r="Q2643" s="168"/>
      <c r="R2643" s="169"/>
      <c r="S2643" s="39"/>
      <c r="T2643" s="119"/>
      <c r="U2643" s="258"/>
      <c r="V2643" s="262"/>
      <c r="W2643" s="258">
        <f t="shared" si="795"/>
        <v>0</v>
      </c>
      <c r="X2643" s="45"/>
      <c r="Y2643" s="43"/>
      <c r="Z2643" s="43"/>
      <c r="AA2643" s="43"/>
      <c r="AB2643" s="43"/>
      <c r="AC2643" s="43"/>
    </row>
    <row r="2644" spans="1:29" ht="12.9" customHeight="1">
      <c r="A2644" s="189"/>
      <c r="B2644" s="111"/>
      <c r="C2644" s="111"/>
      <c r="D2644" s="111"/>
      <c r="E2644" s="111"/>
      <c r="F2644" s="111"/>
      <c r="G2644" s="111"/>
      <c r="H2644" s="111"/>
      <c r="I2644" s="116"/>
      <c r="J2644" s="118"/>
      <c r="K2644" s="33"/>
      <c r="L2644" s="44">
        <f t="shared" si="792"/>
        <v>0</v>
      </c>
      <c r="M2644" s="33" t="str">
        <f t="shared" si="793"/>
        <v>Container q'ty</v>
      </c>
      <c r="N2644" s="33" t="str">
        <f t="shared" si="794"/>
        <v/>
      </c>
      <c r="O2644" s="39"/>
      <c r="P2644" s="33"/>
      <c r="Q2644" s="168"/>
      <c r="R2644" s="169"/>
      <c r="S2644" s="39"/>
      <c r="T2644" s="119"/>
      <c r="U2644" s="258"/>
      <c r="V2644" s="262"/>
      <c r="W2644" s="258">
        <f t="shared" si="795"/>
        <v>0</v>
      </c>
      <c r="X2644" s="45"/>
      <c r="Y2644" s="43"/>
      <c r="Z2644" s="43"/>
      <c r="AA2644" s="43"/>
      <c r="AB2644" s="43"/>
      <c r="AC2644" s="43"/>
    </row>
    <row r="2645" spans="1:29" ht="12.9" customHeight="1">
      <c r="A2645" s="189"/>
      <c r="B2645" s="111"/>
      <c r="C2645" s="111"/>
      <c r="D2645" s="111"/>
      <c r="E2645" s="111"/>
      <c r="F2645" s="111"/>
      <c r="G2645" s="111"/>
      <c r="H2645" s="111"/>
      <c r="I2645" s="116"/>
      <c r="J2645" s="118"/>
      <c r="K2645" s="33"/>
      <c r="L2645" s="44">
        <f t="shared" si="792"/>
        <v>0</v>
      </c>
      <c r="M2645" s="33" t="str">
        <f t="shared" si="793"/>
        <v>Container q'ty</v>
      </c>
      <c r="N2645" s="33" t="str">
        <f t="shared" si="794"/>
        <v/>
      </c>
      <c r="O2645" s="39"/>
      <c r="P2645" s="33"/>
      <c r="Q2645" s="168"/>
      <c r="R2645" s="169"/>
      <c r="S2645" s="39"/>
      <c r="T2645" s="119"/>
      <c r="U2645" s="258"/>
      <c r="V2645" s="262"/>
      <c r="W2645" s="258">
        <f t="shared" si="795"/>
        <v>0</v>
      </c>
      <c r="X2645" s="45"/>
      <c r="Y2645" s="43"/>
      <c r="Z2645" s="43"/>
      <c r="AA2645" s="43"/>
      <c r="AB2645" s="43"/>
      <c r="AC2645" s="43"/>
    </row>
    <row r="2646" spans="1:29" ht="12.9" customHeight="1">
      <c r="A2646" s="189"/>
      <c r="B2646" s="111"/>
      <c r="C2646" s="111"/>
      <c r="D2646" s="111"/>
      <c r="E2646" s="111"/>
      <c r="F2646" s="111"/>
      <c r="G2646" s="111"/>
      <c r="H2646" s="111"/>
      <c r="I2646" s="116"/>
      <c r="J2646" s="118"/>
      <c r="K2646" s="33"/>
      <c r="L2646" s="44">
        <f t="shared" si="792"/>
        <v>0</v>
      </c>
      <c r="M2646" s="33" t="str">
        <f t="shared" si="793"/>
        <v>Container q'ty</v>
      </c>
      <c r="N2646" s="33" t="str">
        <f t="shared" si="794"/>
        <v/>
      </c>
      <c r="O2646" s="39"/>
      <c r="P2646" s="33"/>
      <c r="Q2646" s="168"/>
      <c r="R2646" s="169"/>
      <c r="S2646" s="39"/>
      <c r="T2646" s="119"/>
      <c r="U2646" s="258"/>
      <c r="V2646" s="262"/>
      <c r="W2646" s="258">
        <f t="shared" si="795"/>
        <v>0</v>
      </c>
      <c r="X2646" s="45"/>
      <c r="Y2646" s="43"/>
      <c r="Z2646" s="43"/>
      <c r="AA2646" s="43"/>
      <c r="AB2646" s="43"/>
      <c r="AC2646" s="43"/>
    </row>
    <row r="2647" spans="1:29" ht="12.9" customHeight="1">
      <c r="A2647" s="189"/>
      <c r="B2647" s="111"/>
      <c r="C2647" s="111"/>
      <c r="D2647" s="111"/>
      <c r="E2647" s="111"/>
      <c r="F2647" s="111"/>
      <c r="G2647" s="111"/>
      <c r="H2647" s="111"/>
      <c r="I2647" s="116"/>
      <c r="J2647" s="118"/>
      <c r="K2647" s="33"/>
      <c r="L2647" s="44">
        <f t="shared" si="792"/>
        <v>0</v>
      </c>
      <c r="M2647" s="33" t="str">
        <f t="shared" si="793"/>
        <v>Container q'ty</v>
      </c>
      <c r="N2647" s="33" t="str">
        <f t="shared" si="794"/>
        <v/>
      </c>
      <c r="O2647" s="39"/>
      <c r="P2647" s="33"/>
      <c r="Q2647" s="168"/>
      <c r="R2647" s="169"/>
      <c r="S2647" s="39"/>
      <c r="T2647" s="119"/>
      <c r="U2647" s="258"/>
      <c r="V2647" s="262"/>
      <c r="W2647" s="258">
        <f t="shared" si="795"/>
        <v>0</v>
      </c>
      <c r="X2647" s="45"/>
      <c r="Y2647" s="43"/>
      <c r="Z2647" s="43"/>
      <c r="AA2647" s="43"/>
      <c r="AB2647" s="43"/>
      <c r="AC2647" s="43"/>
    </row>
    <row r="2648" spans="1:29" ht="12.9" customHeight="1">
      <c r="A2648" s="189"/>
      <c r="B2648" s="111"/>
      <c r="C2648" s="111"/>
      <c r="D2648" s="111"/>
      <c r="E2648" s="111"/>
      <c r="F2648" s="111"/>
      <c r="G2648" s="111"/>
      <c r="H2648" s="111"/>
      <c r="I2648" s="116"/>
      <c r="J2648" s="118"/>
      <c r="K2648" s="33"/>
      <c r="L2648" s="44">
        <f t="shared" si="792"/>
        <v>0</v>
      </c>
      <c r="M2648" s="33" t="str">
        <f t="shared" si="793"/>
        <v>Container q'ty</v>
      </c>
      <c r="N2648" s="33" t="str">
        <f t="shared" si="794"/>
        <v/>
      </c>
      <c r="O2648" s="39"/>
      <c r="P2648" s="33"/>
      <c r="Q2648" s="168"/>
      <c r="R2648" s="169"/>
      <c r="S2648" s="39"/>
      <c r="T2648" s="119"/>
      <c r="U2648" s="258"/>
      <c r="V2648" s="262"/>
      <c r="W2648" s="258">
        <f t="shared" si="795"/>
        <v>0</v>
      </c>
      <c r="X2648" s="45"/>
      <c r="Y2648" s="43"/>
      <c r="Z2648" s="43"/>
      <c r="AA2648" s="43"/>
      <c r="AB2648" s="43"/>
      <c r="AC2648" s="43"/>
    </row>
    <row r="2649" spans="1:29" ht="12.9" customHeight="1">
      <c r="A2649" s="189"/>
      <c r="B2649" s="111"/>
      <c r="C2649" s="111"/>
      <c r="D2649" s="111"/>
      <c r="E2649" s="111"/>
      <c r="F2649" s="111"/>
      <c r="G2649" s="111"/>
      <c r="H2649" s="111"/>
      <c r="I2649" s="116"/>
      <c r="J2649" s="118"/>
      <c r="K2649" s="33"/>
      <c r="L2649" s="44">
        <f t="shared" si="792"/>
        <v>0</v>
      </c>
      <c r="M2649" s="33" t="str">
        <f t="shared" si="793"/>
        <v>Container q'ty</v>
      </c>
      <c r="N2649" s="33" t="str">
        <f t="shared" si="794"/>
        <v/>
      </c>
      <c r="O2649" s="39"/>
      <c r="P2649" s="33"/>
      <c r="Q2649" s="168"/>
      <c r="R2649" s="169"/>
      <c r="S2649" s="39"/>
      <c r="T2649" s="119"/>
      <c r="U2649" s="258"/>
      <c r="V2649" s="262"/>
      <c r="W2649" s="258">
        <f t="shared" si="795"/>
        <v>0</v>
      </c>
      <c r="X2649" s="45"/>
      <c r="Y2649" s="43"/>
      <c r="Z2649" s="43"/>
      <c r="AA2649" s="43"/>
      <c r="AB2649" s="43"/>
      <c r="AC2649" s="43"/>
    </row>
    <row r="2650" spans="1:29" ht="12.9" customHeight="1">
      <c r="A2650" s="189"/>
      <c r="B2650" s="111"/>
      <c r="C2650" s="111"/>
      <c r="D2650" s="111"/>
      <c r="E2650" s="111"/>
      <c r="F2650" s="111"/>
      <c r="G2650" s="111"/>
      <c r="H2650" s="111"/>
      <c r="I2650" s="116"/>
      <c r="J2650" s="118"/>
      <c r="K2650" s="33"/>
      <c r="L2650" s="44">
        <f t="shared" si="792"/>
        <v>0</v>
      </c>
      <c r="M2650" s="33" t="str">
        <f t="shared" si="793"/>
        <v>Container q'ty</v>
      </c>
      <c r="N2650" s="33" t="str">
        <f t="shared" si="794"/>
        <v/>
      </c>
      <c r="O2650" s="39"/>
      <c r="P2650" s="33"/>
      <c r="Q2650" s="168"/>
      <c r="R2650" s="169"/>
      <c r="S2650" s="39"/>
      <c r="T2650" s="119"/>
      <c r="U2650" s="258"/>
      <c r="V2650" s="262"/>
      <c r="W2650" s="258">
        <f t="shared" si="795"/>
        <v>0</v>
      </c>
      <c r="X2650" s="45"/>
      <c r="Y2650" s="43"/>
      <c r="Z2650" s="43"/>
      <c r="AA2650" s="43"/>
      <c r="AB2650" s="43"/>
      <c r="AC2650" s="43"/>
    </row>
    <row r="2651" spans="1:29" ht="12.9" customHeight="1">
      <c r="A2651" s="189"/>
      <c r="B2651" s="111"/>
      <c r="C2651" s="111"/>
      <c r="D2651" s="111"/>
      <c r="E2651" s="111"/>
      <c r="F2651" s="111"/>
      <c r="G2651" s="111"/>
      <c r="H2651" s="111"/>
      <c r="I2651" s="116"/>
      <c r="J2651" s="118"/>
      <c r="K2651" s="33"/>
      <c r="L2651" s="44">
        <f t="shared" si="792"/>
        <v>0</v>
      </c>
      <c r="M2651" s="33" t="str">
        <f t="shared" si="793"/>
        <v>Container q'ty</v>
      </c>
      <c r="N2651" s="33" t="str">
        <f t="shared" si="794"/>
        <v/>
      </c>
      <c r="O2651" s="39"/>
      <c r="P2651" s="33"/>
      <c r="Q2651" s="168"/>
      <c r="R2651" s="169"/>
      <c r="S2651" s="39"/>
      <c r="T2651" s="119"/>
      <c r="U2651" s="258"/>
      <c r="V2651" s="262"/>
      <c r="W2651" s="258">
        <f t="shared" si="795"/>
        <v>0</v>
      </c>
      <c r="X2651" s="45"/>
      <c r="Y2651" s="43"/>
      <c r="Z2651" s="43"/>
      <c r="AA2651" s="43"/>
      <c r="AB2651" s="43"/>
      <c r="AC2651" s="43"/>
    </row>
    <row r="2652" spans="1:29" ht="12.9" customHeight="1">
      <c r="A2652" s="189"/>
      <c r="B2652" s="111"/>
      <c r="C2652" s="111"/>
      <c r="D2652" s="111"/>
      <c r="E2652" s="111"/>
      <c r="F2652" s="111"/>
      <c r="G2652" s="111"/>
      <c r="H2652" s="111"/>
      <c r="I2652" s="116"/>
      <c r="J2652" s="118"/>
      <c r="K2652" s="33"/>
      <c r="L2652" s="44">
        <f t="shared" si="792"/>
        <v>0</v>
      </c>
      <c r="M2652" s="33" t="str">
        <f t="shared" si="793"/>
        <v>Container q'ty</v>
      </c>
      <c r="N2652" s="33" t="str">
        <f t="shared" si="794"/>
        <v/>
      </c>
      <c r="O2652" s="39"/>
      <c r="P2652" s="33"/>
      <c r="Q2652" s="168"/>
      <c r="R2652" s="169"/>
      <c r="S2652" s="39"/>
      <c r="T2652" s="119"/>
      <c r="U2652" s="258"/>
      <c r="V2652" s="262"/>
      <c r="W2652" s="258">
        <f t="shared" si="795"/>
        <v>0</v>
      </c>
      <c r="X2652" s="45"/>
      <c r="Y2652" s="43"/>
      <c r="Z2652" s="43"/>
      <c r="AA2652" s="43"/>
      <c r="AB2652" s="43"/>
      <c r="AC2652" s="43"/>
    </row>
    <row r="2653" spans="1:29" ht="12.9" customHeight="1">
      <c r="A2653" s="189"/>
      <c r="B2653" s="111"/>
      <c r="C2653" s="111"/>
      <c r="D2653" s="111"/>
      <c r="E2653" s="111"/>
      <c r="F2653" s="111"/>
      <c r="G2653" s="111"/>
      <c r="H2653" s="111"/>
      <c r="I2653" s="116"/>
      <c r="J2653" s="118"/>
      <c r="K2653" s="33"/>
      <c r="L2653" s="44">
        <f t="shared" si="792"/>
        <v>0</v>
      </c>
      <c r="M2653" s="33" t="str">
        <f t="shared" si="793"/>
        <v>Container q'ty</v>
      </c>
      <c r="N2653" s="33" t="str">
        <f t="shared" si="794"/>
        <v/>
      </c>
      <c r="O2653" s="39"/>
      <c r="P2653" s="33"/>
      <c r="Q2653" s="168"/>
      <c r="R2653" s="169"/>
      <c r="S2653" s="39"/>
      <c r="T2653" s="119"/>
      <c r="U2653" s="258"/>
      <c r="V2653" s="262"/>
      <c r="W2653" s="258">
        <f t="shared" si="795"/>
        <v>0</v>
      </c>
      <c r="X2653" s="45"/>
      <c r="Y2653" s="43"/>
      <c r="Z2653" s="43"/>
      <c r="AA2653" s="43"/>
      <c r="AB2653" s="43"/>
      <c r="AC2653" s="43"/>
    </row>
    <row r="2654" spans="1:29" ht="12.9" customHeight="1">
      <c r="A2654" s="189"/>
      <c r="B2654" s="111"/>
      <c r="C2654" s="111"/>
      <c r="D2654" s="111"/>
      <c r="E2654" s="111"/>
      <c r="F2654" s="111"/>
      <c r="G2654" s="111"/>
      <c r="H2654" s="111"/>
      <c r="I2654" s="116"/>
      <c r="J2654" s="118"/>
      <c r="K2654" s="33"/>
      <c r="L2654" s="44">
        <f t="shared" si="792"/>
        <v>0</v>
      </c>
      <c r="M2654" s="33" t="str">
        <f t="shared" si="793"/>
        <v>Container q'ty</v>
      </c>
      <c r="N2654" s="33" t="str">
        <f t="shared" si="794"/>
        <v/>
      </c>
      <c r="O2654" s="39"/>
      <c r="P2654" s="33"/>
      <c r="Q2654" s="168"/>
      <c r="R2654" s="169"/>
      <c r="S2654" s="39"/>
      <c r="T2654" s="119"/>
      <c r="U2654" s="258"/>
      <c r="V2654" s="262"/>
      <c r="W2654" s="258">
        <f t="shared" si="795"/>
        <v>0</v>
      </c>
      <c r="X2654" s="45"/>
      <c r="Y2654" s="43"/>
      <c r="Z2654" s="43"/>
      <c r="AA2654" s="43"/>
      <c r="AB2654" s="43"/>
      <c r="AC2654" s="43"/>
    </row>
    <row r="2655" spans="1:29" ht="12.9" customHeight="1">
      <c r="A2655" s="189"/>
      <c r="B2655" s="111"/>
      <c r="C2655" s="111"/>
      <c r="D2655" s="111"/>
      <c r="E2655" s="111"/>
      <c r="F2655" s="111"/>
      <c r="G2655" s="111"/>
      <c r="H2655" s="111"/>
      <c r="I2655" s="116"/>
      <c r="J2655" s="118"/>
      <c r="K2655" s="33"/>
      <c r="L2655" s="44">
        <f t="shared" si="792"/>
        <v>0</v>
      </c>
      <c r="M2655" s="33" t="str">
        <f t="shared" si="793"/>
        <v>Container q'ty</v>
      </c>
      <c r="N2655" s="33" t="str">
        <f t="shared" si="794"/>
        <v/>
      </c>
      <c r="O2655" s="39"/>
      <c r="P2655" s="33"/>
      <c r="Q2655" s="168"/>
      <c r="R2655" s="169"/>
      <c r="S2655" s="39"/>
      <c r="T2655" s="119"/>
      <c r="U2655" s="258"/>
      <c r="V2655" s="262"/>
      <c r="W2655" s="258">
        <f t="shared" si="795"/>
        <v>0</v>
      </c>
      <c r="X2655" s="45"/>
      <c r="Y2655" s="43"/>
      <c r="Z2655" s="43"/>
      <c r="AA2655" s="43"/>
      <c r="AB2655" s="43"/>
      <c r="AC2655" s="43"/>
    </row>
    <row r="2656" spans="1:29" ht="12.9" customHeight="1">
      <c r="A2656" s="189"/>
      <c r="B2656" s="111"/>
      <c r="C2656" s="111"/>
      <c r="D2656" s="111"/>
      <c r="E2656" s="111"/>
      <c r="F2656" s="111"/>
      <c r="G2656" s="111"/>
      <c r="H2656" s="111"/>
      <c r="I2656" s="116"/>
      <c r="J2656" s="118"/>
      <c r="K2656" s="33"/>
      <c r="L2656" s="44">
        <f t="shared" si="792"/>
        <v>0</v>
      </c>
      <c r="M2656" s="33" t="str">
        <f t="shared" si="793"/>
        <v>Container q'ty</v>
      </c>
      <c r="N2656" s="33" t="str">
        <f t="shared" si="794"/>
        <v/>
      </c>
      <c r="O2656" s="39"/>
      <c r="P2656" s="33"/>
      <c r="Q2656" s="168"/>
      <c r="R2656" s="169"/>
      <c r="S2656" s="39"/>
      <c r="T2656" s="119"/>
      <c r="U2656" s="258"/>
      <c r="V2656" s="262"/>
      <c r="W2656" s="258">
        <f t="shared" si="795"/>
        <v>0</v>
      </c>
      <c r="X2656" s="45"/>
      <c r="Y2656" s="43"/>
      <c r="Z2656" s="43"/>
      <c r="AA2656" s="43"/>
      <c r="AB2656" s="43"/>
      <c r="AC2656" s="43"/>
    </row>
    <row r="2657" spans="1:29" ht="12.9" customHeight="1">
      <c r="A2657" s="189"/>
      <c r="B2657" s="111"/>
      <c r="C2657" s="111"/>
      <c r="D2657" s="111"/>
      <c r="E2657" s="111"/>
      <c r="F2657" s="111"/>
      <c r="G2657" s="111"/>
      <c r="H2657" s="111"/>
      <c r="I2657" s="116"/>
      <c r="J2657" s="118"/>
      <c r="K2657" s="33"/>
      <c r="L2657" s="44">
        <f t="shared" si="792"/>
        <v>0</v>
      </c>
      <c r="M2657" s="33" t="str">
        <f t="shared" si="793"/>
        <v>Container q'ty</v>
      </c>
      <c r="N2657" s="33" t="str">
        <f t="shared" si="794"/>
        <v/>
      </c>
      <c r="O2657" s="39"/>
      <c r="P2657" s="33"/>
      <c r="Q2657" s="168"/>
      <c r="R2657" s="169"/>
      <c r="S2657" s="39"/>
      <c r="T2657" s="119"/>
      <c r="U2657" s="258"/>
      <c r="V2657" s="262"/>
      <c r="W2657" s="258">
        <f t="shared" si="795"/>
        <v>0</v>
      </c>
      <c r="X2657" s="45"/>
      <c r="Y2657" s="43"/>
      <c r="Z2657" s="43"/>
      <c r="AA2657" s="43"/>
      <c r="AB2657" s="43"/>
      <c r="AC2657" s="43"/>
    </row>
    <row r="2658" spans="1:29" ht="12.9" customHeight="1">
      <c r="A2658" s="189"/>
      <c r="B2658" s="111"/>
      <c r="C2658" s="111"/>
      <c r="D2658" s="111"/>
      <c r="E2658" s="111"/>
      <c r="F2658" s="111"/>
      <c r="G2658" s="111"/>
      <c r="H2658" s="111"/>
      <c r="I2658" s="116"/>
      <c r="J2658" s="118"/>
      <c r="K2658" s="33"/>
      <c r="L2658" s="44">
        <f t="shared" si="792"/>
        <v>0</v>
      </c>
      <c r="M2658" s="33" t="str">
        <f t="shared" si="793"/>
        <v>Container q'ty</v>
      </c>
      <c r="N2658" s="33" t="str">
        <f t="shared" si="794"/>
        <v/>
      </c>
      <c r="O2658" s="39"/>
      <c r="P2658" s="33"/>
      <c r="Q2658" s="168"/>
      <c r="R2658" s="169"/>
      <c r="S2658" s="39"/>
      <c r="T2658" s="119"/>
      <c r="U2658" s="258"/>
      <c r="V2658" s="262"/>
      <c r="W2658" s="258">
        <f t="shared" si="795"/>
        <v>0</v>
      </c>
      <c r="X2658" s="45"/>
      <c r="Y2658" s="43"/>
      <c r="Z2658" s="43"/>
      <c r="AA2658" s="43"/>
      <c r="AB2658" s="43"/>
      <c r="AC2658" s="43"/>
    </row>
    <row r="2659" spans="1:29" ht="12.9" customHeight="1">
      <c r="A2659" s="189"/>
      <c r="B2659" s="111"/>
      <c r="C2659" s="111"/>
      <c r="D2659" s="111"/>
      <c r="E2659" s="111"/>
      <c r="F2659" s="111"/>
      <c r="G2659" s="111"/>
      <c r="H2659" s="111"/>
      <c r="I2659" s="116"/>
      <c r="J2659" s="118"/>
      <c r="K2659" s="33"/>
      <c r="L2659" s="44">
        <f t="shared" si="792"/>
        <v>0</v>
      </c>
      <c r="M2659" s="33" t="str">
        <f t="shared" si="793"/>
        <v>Container q'ty</v>
      </c>
      <c r="N2659" s="33" t="str">
        <f t="shared" si="794"/>
        <v/>
      </c>
      <c r="O2659" s="39"/>
      <c r="P2659" s="33"/>
      <c r="Q2659" s="168"/>
      <c r="R2659" s="169"/>
      <c r="S2659" s="39"/>
      <c r="T2659" s="119"/>
      <c r="U2659" s="258"/>
      <c r="V2659" s="262"/>
      <c r="W2659" s="258">
        <f t="shared" si="795"/>
        <v>0</v>
      </c>
      <c r="X2659" s="45"/>
      <c r="Y2659" s="43"/>
      <c r="Z2659" s="43"/>
      <c r="AA2659" s="43"/>
      <c r="AB2659" s="43"/>
      <c r="AC2659" s="43"/>
    </row>
    <row r="2660" spans="1:29" ht="12.9" customHeight="1">
      <c r="A2660" s="189"/>
      <c r="B2660" s="111"/>
      <c r="C2660" s="111"/>
      <c r="D2660" s="111"/>
      <c r="E2660" s="111"/>
      <c r="F2660" s="111"/>
      <c r="G2660" s="111"/>
      <c r="H2660" s="111"/>
      <c r="I2660" s="116"/>
      <c r="J2660" s="118"/>
      <c r="K2660" s="33"/>
      <c r="L2660" s="44">
        <f t="shared" si="792"/>
        <v>0</v>
      </c>
      <c r="M2660" s="33" t="str">
        <f t="shared" si="793"/>
        <v>Container q'ty</v>
      </c>
      <c r="N2660" s="33" t="str">
        <f t="shared" si="794"/>
        <v/>
      </c>
      <c r="O2660" s="39"/>
      <c r="P2660" s="33"/>
      <c r="Q2660" s="168"/>
      <c r="R2660" s="169"/>
      <c r="S2660" s="39"/>
      <c r="T2660" s="119"/>
      <c r="U2660" s="258"/>
      <c r="V2660" s="262"/>
      <c r="W2660" s="258">
        <f t="shared" si="795"/>
        <v>0</v>
      </c>
      <c r="X2660" s="45"/>
      <c r="Y2660" s="43"/>
      <c r="Z2660" s="43"/>
      <c r="AA2660" s="43"/>
      <c r="AB2660" s="43"/>
      <c r="AC2660" s="43"/>
    </row>
    <row r="2661" spans="1:29" ht="12.9" customHeight="1">
      <c r="A2661" s="189"/>
      <c r="B2661" s="111"/>
      <c r="C2661" s="111"/>
      <c r="D2661" s="111"/>
      <c r="E2661" s="111"/>
      <c r="F2661" s="111"/>
      <c r="G2661" s="111"/>
      <c r="H2661" s="111"/>
      <c r="I2661" s="116"/>
      <c r="J2661" s="118"/>
      <c r="K2661" s="33"/>
      <c r="L2661" s="44">
        <f t="shared" si="792"/>
        <v>0</v>
      </c>
      <c r="M2661" s="33" t="str">
        <f t="shared" si="793"/>
        <v>Container q'ty</v>
      </c>
      <c r="N2661" s="33" t="str">
        <f t="shared" si="794"/>
        <v/>
      </c>
      <c r="O2661" s="39"/>
      <c r="P2661" s="33"/>
      <c r="Q2661" s="168"/>
      <c r="R2661" s="169"/>
      <c r="S2661" s="39"/>
      <c r="T2661" s="119"/>
      <c r="U2661" s="258"/>
      <c r="V2661" s="262"/>
      <c r="W2661" s="258">
        <f t="shared" si="795"/>
        <v>0</v>
      </c>
      <c r="X2661" s="45"/>
      <c r="Y2661" s="43"/>
      <c r="Z2661" s="43"/>
      <c r="AA2661" s="43"/>
      <c r="AB2661" s="43"/>
      <c r="AC2661" s="43"/>
    </row>
    <row r="2662" spans="1:29" ht="12.9" customHeight="1">
      <c r="A2662" s="189"/>
      <c r="B2662" s="111"/>
      <c r="C2662" s="111"/>
      <c r="D2662" s="111"/>
      <c r="E2662" s="111"/>
      <c r="F2662" s="111"/>
      <c r="G2662" s="111"/>
      <c r="H2662" s="111"/>
      <c r="I2662" s="116"/>
      <c r="J2662" s="118"/>
      <c r="K2662" s="33"/>
      <c r="L2662" s="44">
        <f t="shared" si="792"/>
        <v>0</v>
      </c>
      <c r="M2662" s="33" t="str">
        <f t="shared" si="793"/>
        <v>Container q'ty</v>
      </c>
      <c r="N2662" s="33" t="str">
        <f t="shared" si="794"/>
        <v/>
      </c>
      <c r="O2662" s="39"/>
      <c r="P2662" s="33"/>
      <c r="Q2662" s="168"/>
      <c r="R2662" s="169"/>
      <c r="S2662" s="39"/>
      <c r="T2662" s="119"/>
      <c r="U2662" s="258"/>
      <c r="V2662" s="262"/>
      <c r="W2662" s="258">
        <f t="shared" si="795"/>
        <v>0</v>
      </c>
      <c r="X2662" s="45"/>
      <c r="Y2662" s="43"/>
      <c r="Z2662" s="43"/>
      <c r="AA2662" s="43"/>
      <c r="AB2662" s="43"/>
      <c r="AC2662" s="43"/>
    </row>
    <row r="2663" spans="1:29" ht="12.9" customHeight="1">
      <c r="A2663" s="189"/>
      <c r="B2663" s="111"/>
      <c r="C2663" s="111"/>
      <c r="D2663" s="111"/>
      <c r="E2663" s="111"/>
      <c r="F2663" s="111"/>
      <c r="G2663" s="111"/>
      <c r="H2663" s="111"/>
      <c r="I2663" s="116"/>
      <c r="J2663" s="118"/>
      <c r="K2663" s="33"/>
      <c r="L2663" s="44">
        <f t="shared" si="792"/>
        <v>0</v>
      </c>
      <c r="M2663" s="33" t="str">
        <f t="shared" si="793"/>
        <v>Container q'ty</v>
      </c>
      <c r="N2663" s="33" t="str">
        <f t="shared" si="794"/>
        <v/>
      </c>
      <c r="O2663" s="39"/>
      <c r="P2663" s="33"/>
      <c r="Q2663" s="168"/>
      <c r="R2663" s="169"/>
      <c r="S2663" s="39"/>
      <c r="T2663" s="119"/>
      <c r="U2663" s="258"/>
      <c r="V2663" s="262"/>
      <c r="W2663" s="258">
        <f t="shared" si="795"/>
        <v>0</v>
      </c>
      <c r="X2663" s="45"/>
      <c r="Y2663" s="43"/>
      <c r="Z2663" s="43"/>
      <c r="AA2663" s="43"/>
      <c r="AB2663" s="43"/>
      <c r="AC2663" s="43"/>
    </row>
    <row r="2664" spans="1:29" ht="12.9" customHeight="1">
      <c r="A2664" s="189"/>
      <c r="B2664" s="111"/>
      <c r="C2664" s="111"/>
      <c r="D2664" s="111"/>
      <c r="E2664" s="111"/>
      <c r="F2664" s="111"/>
      <c r="G2664" s="111"/>
      <c r="H2664" s="111"/>
      <c r="I2664" s="116"/>
      <c r="J2664" s="118"/>
      <c r="K2664" s="33"/>
      <c r="L2664" s="44">
        <f t="shared" si="792"/>
        <v>0</v>
      </c>
      <c r="M2664" s="33" t="str">
        <f t="shared" si="793"/>
        <v>Container q'ty</v>
      </c>
      <c r="N2664" s="33" t="str">
        <f t="shared" si="794"/>
        <v/>
      </c>
      <c r="O2664" s="39"/>
      <c r="P2664" s="33"/>
      <c r="Q2664" s="168"/>
      <c r="R2664" s="169"/>
      <c r="S2664" s="39"/>
      <c r="T2664" s="119"/>
      <c r="U2664" s="258"/>
      <c r="V2664" s="262"/>
      <c r="W2664" s="258">
        <f t="shared" si="795"/>
        <v>0</v>
      </c>
      <c r="X2664" s="45"/>
      <c r="Y2664" s="43"/>
      <c r="Z2664" s="43"/>
      <c r="AA2664" s="43"/>
      <c r="AB2664" s="43"/>
      <c r="AC2664" s="43"/>
    </row>
    <row r="2665" spans="1:29" ht="12.9" customHeight="1">
      <c r="A2665" s="189"/>
      <c r="B2665" s="111"/>
      <c r="C2665" s="111"/>
      <c r="D2665" s="111"/>
      <c r="E2665" s="111"/>
      <c r="F2665" s="111"/>
      <c r="G2665" s="111"/>
      <c r="H2665" s="111"/>
      <c r="I2665" s="116"/>
      <c r="J2665" s="118"/>
      <c r="K2665" s="33"/>
      <c r="L2665" s="44">
        <f t="shared" si="792"/>
        <v>0</v>
      </c>
      <c r="M2665" s="33" t="str">
        <f t="shared" si="793"/>
        <v>Container q'ty</v>
      </c>
      <c r="N2665" s="33" t="str">
        <f t="shared" si="794"/>
        <v/>
      </c>
      <c r="O2665" s="39"/>
      <c r="P2665" s="33"/>
      <c r="Q2665" s="168"/>
      <c r="R2665" s="169"/>
      <c r="S2665" s="39"/>
      <c r="T2665" s="119"/>
      <c r="U2665" s="258"/>
      <c r="V2665" s="262"/>
      <c r="W2665" s="258">
        <f t="shared" si="795"/>
        <v>0</v>
      </c>
      <c r="X2665" s="45"/>
      <c r="Y2665" s="43"/>
      <c r="Z2665" s="43"/>
      <c r="AA2665" s="43"/>
      <c r="AB2665" s="43"/>
      <c r="AC2665" s="43"/>
    </row>
    <row r="2666" spans="1:29" ht="12.9" customHeight="1">
      <c r="A2666" s="189"/>
      <c r="B2666" s="111"/>
      <c r="C2666" s="111"/>
      <c r="D2666" s="111"/>
      <c r="E2666" s="111"/>
      <c r="F2666" s="111"/>
      <c r="G2666" s="111"/>
      <c r="H2666" s="111"/>
      <c r="I2666" s="116"/>
      <c r="J2666" s="118"/>
      <c r="K2666" s="33"/>
      <c r="L2666" s="44">
        <f t="shared" si="792"/>
        <v>0</v>
      </c>
      <c r="M2666" s="33" t="str">
        <f t="shared" si="793"/>
        <v>Container q'ty</v>
      </c>
      <c r="N2666" s="33" t="str">
        <f t="shared" si="794"/>
        <v/>
      </c>
      <c r="O2666" s="39"/>
      <c r="P2666" s="33"/>
      <c r="Q2666" s="168"/>
      <c r="R2666" s="169"/>
      <c r="S2666" s="39"/>
      <c r="T2666" s="119"/>
      <c r="U2666" s="258"/>
      <c r="V2666" s="262"/>
      <c r="W2666" s="258">
        <f t="shared" si="795"/>
        <v>0</v>
      </c>
      <c r="X2666" s="45"/>
      <c r="Y2666" s="43"/>
      <c r="Z2666" s="43"/>
      <c r="AA2666" s="43"/>
      <c r="AB2666" s="43"/>
      <c r="AC2666" s="43"/>
    </row>
    <row r="2667" spans="1:29" ht="12.9" customHeight="1">
      <c r="A2667" s="189"/>
      <c r="B2667" s="111"/>
      <c r="C2667" s="111"/>
      <c r="D2667" s="111"/>
      <c r="E2667" s="111"/>
      <c r="F2667" s="111"/>
      <c r="G2667" s="111"/>
      <c r="H2667" s="111"/>
      <c r="I2667" s="116"/>
      <c r="J2667" s="118"/>
      <c r="K2667" s="33"/>
      <c r="L2667" s="44">
        <f t="shared" si="792"/>
        <v>0</v>
      </c>
      <c r="M2667" s="33" t="str">
        <f t="shared" si="793"/>
        <v>Container q'ty</v>
      </c>
      <c r="N2667" s="33" t="str">
        <f t="shared" si="794"/>
        <v/>
      </c>
      <c r="O2667" s="39"/>
      <c r="P2667" s="33"/>
      <c r="Q2667" s="168"/>
      <c r="R2667" s="169"/>
      <c r="S2667" s="39"/>
      <c r="T2667" s="119"/>
      <c r="U2667" s="258"/>
      <c r="V2667" s="262"/>
      <c r="W2667" s="258">
        <f t="shared" si="795"/>
        <v>0</v>
      </c>
      <c r="X2667" s="45"/>
      <c r="Y2667" s="43"/>
      <c r="Z2667" s="43"/>
      <c r="AA2667" s="43"/>
      <c r="AB2667" s="43"/>
      <c r="AC2667" s="43"/>
    </row>
    <row r="2668" spans="1:29" ht="12.9" customHeight="1">
      <c r="A2668" s="189"/>
      <c r="B2668" s="111"/>
      <c r="C2668" s="111"/>
      <c r="D2668" s="111"/>
      <c r="E2668" s="111"/>
      <c r="F2668" s="111"/>
      <c r="G2668" s="111"/>
      <c r="H2668" s="111"/>
      <c r="I2668" s="116"/>
      <c r="J2668" s="118"/>
      <c r="K2668" s="33"/>
      <c r="L2668" s="44">
        <f t="shared" si="792"/>
        <v>0</v>
      </c>
      <c r="M2668" s="33" t="str">
        <f t="shared" si="793"/>
        <v>Container q'ty</v>
      </c>
      <c r="N2668" s="33" t="str">
        <f t="shared" si="794"/>
        <v/>
      </c>
      <c r="O2668" s="39"/>
      <c r="P2668" s="33"/>
      <c r="Q2668" s="168"/>
      <c r="R2668" s="169"/>
      <c r="S2668" s="39"/>
      <c r="T2668" s="119"/>
      <c r="U2668" s="258"/>
      <c r="V2668" s="262"/>
      <c r="W2668" s="258">
        <f t="shared" si="795"/>
        <v>0</v>
      </c>
      <c r="X2668" s="45"/>
      <c r="Y2668" s="43"/>
      <c r="Z2668" s="43"/>
      <c r="AA2668" s="43"/>
      <c r="AB2668" s="43"/>
      <c r="AC2668" s="43"/>
    </row>
    <row r="2669" spans="1:29" ht="12.9" customHeight="1">
      <c r="A2669" s="189"/>
      <c r="B2669" s="111"/>
      <c r="C2669" s="111"/>
      <c r="D2669" s="111"/>
      <c r="E2669" s="111"/>
      <c r="F2669" s="111"/>
      <c r="G2669" s="111"/>
      <c r="H2669" s="111"/>
      <c r="I2669" s="116"/>
      <c r="J2669" s="118"/>
      <c r="K2669" s="33"/>
      <c r="L2669" s="44">
        <f t="shared" si="792"/>
        <v>0</v>
      </c>
      <c r="M2669" s="33" t="str">
        <f t="shared" si="793"/>
        <v>Container q'ty</v>
      </c>
      <c r="N2669" s="33" t="str">
        <f t="shared" si="794"/>
        <v/>
      </c>
      <c r="O2669" s="39"/>
      <c r="P2669" s="33"/>
      <c r="Q2669" s="168"/>
      <c r="R2669" s="169"/>
      <c r="S2669" s="39"/>
      <c r="T2669" s="119"/>
      <c r="U2669" s="258"/>
      <c r="V2669" s="262"/>
      <c r="W2669" s="258">
        <f t="shared" si="795"/>
        <v>0</v>
      </c>
      <c r="X2669" s="45"/>
      <c r="Y2669" s="43"/>
      <c r="Z2669" s="43"/>
      <c r="AA2669" s="43"/>
      <c r="AB2669" s="43"/>
      <c r="AC2669" s="43"/>
    </row>
    <row r="2670" spans="1:29" ht="12.9" customHeight="1">
      <c r="A2670" s="189"/>
      <c r="B2670" s="111"/>
      <c r="C2670" s="111"/>
      <c r="D2670" s="111"/>
      <c r="E2670" s="111"/>
      <c r="F2670" s="111"/>
      <c r="G2670" s="111"/>
      <c r="H2670" s="111"/>
      <c r="I2670" s="116"/>
      <c r="J2670" s="118"/>
      <c r="K2670" s="33"/>
      <c r="L2670" s="44">
        <f t="shared" si="792"/>
        <v>0</v>
      </c>
      <c r="M2670" s="33" t="str">
        <f t="shared" si="793"/>
        <v>Container q'ty</v>
      </c>
      <c r="N2670" s="33" t="str">
        <f t="shared" si="794"/>
        <v/>
      </c>
      <c r="O2670" s="39"/>
      <c r="P2670" s="33"/>
      <c r="Q2670" s="168"/>
      <c r="R2670" s="169"/>
      <c r="S2670" s="39"/>
      <c r="T2670" s="119"/>
      <c r="U2670" s="258"/>
      <c r="V2670" s="262"/>
      <c r="W2670" s="258">
        <f t="shared" si="795"/>
        <v>0</v>
      </c>
      <c r="X2670" s="45"/>
      <c r="Y2670" s="43"/>
      <c r="Z2670" s="43"/>
      <c r="AA2670" s="43"/>
      <c r="AB2670" s="43"/>
      <c r="AC2670" s="43"/>
    </row>
    <row r="2671" spans="1:29" ht="12.9" customHeight="1">
      <c r="A2671" s="189"/>
      <c r="B2671" s="111"/>
      <c r="C2671" s="111"/>
      <c r="D2671" s="111"/>
      <c r="E2671" s="111"/>
      <c r="F2671" s="111"/>
      <c r="G2671" s="111"/>
      <c r="H2671" s="111"/>
      <c r="I2671" s="116"/>
      <c r="J2671" s="118"/>
      <c r="K2671" s="33"/>
      <c r="L2671" s="44">
        <f t="shared" si="792"/>
        <v>0</v>
      </c>
      <c r="M2671" s="33" t="str">
        <f t="shared" si="793"/>
        <v>Container q'ty</v>
      </c>
      <c r="N2671" s="33" t="str">
        <f t="shared" si="794"/>
        <v/>
      </c>
      <c r="O2671" s="39"/>
      <c r="P2671" s="33"/>
      <c r="Q2671" s="168"/>
      <c r="R2671" s="169"/>
      <c r="S2671" s="39"/>
      <c r="T2671" s="119"/>
      <c r="U2671" s="258"/>
      <c r="V2671" s="262"/>
      <c r="W2671" s="258">
        <f t="shared" si="795"/>
        <v>0</v>
      </c>
      <c r="X2671" s="45"/>
      <c r="Y2671" s="43"/>
      <c r="Z2671" s="43"/>
      <c r="AA2671" s="43"/>
      <c r="AB2671" s="43"/>
      <c r="AC2671" s="43"/>
    </row>
    <row r="2672" spans="1:29" ht="12.9" customHeight="1">
      <c r="A2672" s="189"/>
      <c r="B2672" s="111"/>
      <c r="C2672" s="111"/>
      <c r="D2672" s="111"/>
      <c r="E2672" s="111"/>
      <c r="F2672" s="111"/>
      <c r="G2672" s="111"/>
      <c r="H2672" s="111"/>
      <c r="I2672" s="116"/>
      <c r="J2672" s="118"/>
      <c r="K2672" s="33"/>
      <c r="L2672" s="44">
        <f t="shared" si="792"/>
        <v>0</v>
      </c>
      <c r="M2672" s="33" t="str">
        <f t="shared" si="793"/>
        <v>Container q'ty</v>
      </c>
      <c r="N2672" s="33" t="str">
        <f t="shared" si="794"/>
        <v/>
      </c>
      <c r="O2672" s="39"/>
      <c r="P2672" s="33"/>
      <c r="Q2672" s="168"/>
      <c r="R2672" s="169"/>
      <c r="S2672" s="39"/>
      <c r="T2672" s="119"/>
      <c r="U2672" s="258"/>
      <c r="V2672" s="262"/>
      <c r="W2672" s="258">
        <f t="shared" si="795"/>
        <v>0</v>
      </c>
      <c r="X2672" s="45"/>
      <c r="Y2672" s="43"/>
      <c r="Z2672" s="43"/>
      <c r="AA2672" s="43"/>
      <c r="AB2672" s="43"/>
      <c r="AC2672" s="43"/>
    </row>
    <row r="2673" spans="1:29" ht="12.9" customHeight="1">
      <c r="A2673" s="189"/>
      <c r="B2673" s="111"/>
      <c r="C2673" s="111"/>
      <c r="D2673" s="111"/>
      <c r="E2673" s="111"/>
      <c r="F2673" s="111"/>
      <c r="G2673" s="111"/>
      <c r="H2673" s="111"/>
      <c r="I2673" s="116"/>
      <c r="J2673" s="118"/>
      <c r="K2673" s="33"/>
      <c r="L2673" s="44">
        <f t="shared" si="792"/>
        <v>0</v>
      </c>
      <c r="M2673" s="33" t="str">
        <f t="shared" si="793"/>
        <v>Container q'ty</v>
      </c>
      <c r="N2673" s="33" t="str">
        <f t="shared" si="794"/>
        <v/>
      </c>
      <c r="O2673" s="39"/>
      <c r="P2673" s="33"/>
      <c r="Q2673" s="168"/>
      <c r="R2673" s="169"/>
      <c r="S2673" s="39"/>
      <c r="T2673" s="119"/>
      <c r="U2673" s="258"/>
      <c r="V2673" s="262"/>
      <c r="W2673" s="258">
        <f t="shared" si="795"/>
        <v>0</v>
      </c>
      <c r="X2673" s="45"/>
      <c r="Y2673" s="43"/>
      <c r="Z2673" s="43"/>
      <c r="AA2673" s="43"/>
      <c r="AB2673" s="43"/>
      <c r="AC2673" s="43"/>
    </row>
    <row r="2674" spans="1:29" ht="12.9" customHeight="1">
      <c r="A2674" s="189"/>
      <c r="B2674" s="111"/>
      <c r="C2674" s="111"/>
      <c r="D2674" s="111"/>
      <c r="E2674" s="111"/>
      <c r="F2674" s="111"/>
      <c r="G2674" s="111"/>
      <c r="H2674" s="111"/>
      <c r="I2674" s="116"/>
      <c r="J2674" s="118"/>
      <c r="K2674" s="33"/>
      <c r="L2674" s="44">
        <f t="shared" si="792"/>
        <v>0</v>
      </c>
      <c r="M2674" s="33" t="str">
        <f t="shared" si="793"/>
        <v>Container q'ty</v>
      </c>
      <c r="N2674" s="33" t="str">
        <f t="shared" si="794"/>
        <v/>
      </c>
      <c r="O2674" s="39"/>
      <c r="P2674" s="33"/>
      <c r="Q2674" s="168"/>
      <c r="R2674" s="169"/>
      <c r="S2674" s="39"/>
      <c r="T2674" s="119"/>
      <c r="U2674" s="258"/>
      <c r="V2674" s="262"/>
      <c r="W2674" s="258">
        <f t="shared" si="795"/>
        <v>0</v>
      </c>
      <c r="X2674" s="45"/>
      <c r="Y2674" s="43"/>
      <c r="Z2674" s="43"/>
      <c r="AA2674" s="43"/>
      <c r="AB2674" s="43"/>
      <c r="AC2674" s="43"/>
    </row>
    <row r="2675" spans="1:29" ht="12.9" customHeight="1">
      <c r="A2675" s="189"/>
      <c r="B2675" s="111"/>
      <c r="C2675" s="111"/>
      <c r="D2675" s="111"/>
      <c r="E2675" s="111"/>
      <c r="F2675" s="111"/>
      <c r="G2675" s="111"/>
      <c r="H2675" s="111"/>
      <c r="I2675" s="116"/>
      <c r="J2675" s="118"/>
      <c r="K2675" s="33"/>
      <c r="L2675" s="44">
        <f t="shared" si="792"/>
        <v>0</v>
      </c>
      <c r="M2675" s="33" t="str">
        <f t="shared" si="793"/>
        <v>Container q'ty</v>
      </c>
      <c r="N2675" s="33" t="str">
        <f t="shared" si="794"/>
        <v/>
      </c>
      <c r="O2675" s="39"/>
      <c r="P2675" s="33"/>
      <c r="Q2675" s="168"/>
      <c r="R2675" s="169"/>
      <c r="S2675" s="39"/>
      <c r="T2675" s="119"/>
      <c r="U2675" s="258"/>
      <c r="V2675" s="262"/>
      <c r="W2675" s="258">
        <f t="shared" si="795"/>
        <v>0</v>
      </c>
      <c r="X2675" s="45"/>
      <c r="Y2675" s="43"/>
      <c r="Z2675" s="43"/>
      <c r="AA2675" s="43"/>
      <c r="AB2675" s="43"/>
      <c r="AC2675" s="43"/>
    </row>
    <row r="2676" spans="1:29" ht="12.9" customHeight="1">
      <c r="A2676" s="189"/>
      <c r="B2676" s="111"/>
      <c r="C2676" s="111"/>
      <c r="D2676" s="111"/>
      <c r="E2676" s="111"/>
      <c r="F2676" s="111"/>
      <c r="G2676" s="111"/>
      <c r="H2676" s="111"/>
      <c r="I2676" s="116"/>
      <c r="J2676" s="118"/>
      <c r="K2676" s="33"/>
      <c r="L2676" s="44">
        <f t="shared" si="792"/>
        <v>0</v>
      </c>
      <c r="M2676" s="33" t="str">
        <f t="shared" si="793"/>
        <v>Container q'ty</v>
      </c>
      <c r="N2676" s="33" t="str">
        <f t="shared" si="794"/>
        <v/>
      </c>
      <c r="O2676" s="39"/>
      <c r="P2676" s="33"/>
      <c r="Q2676" s="168"/>
      <c r="R2676" s="169"/>
      <c r="S2676" s="39"/>
      <c r="T2676" s="119"/>
      <c r="U2676" s="258"/>
      <c r="V2676" s="262"/>
      <c r="W2676" s="258">
        <f t="shared" si="795"/>
        <v>0</v>
      </c>
      <c r="X2676" s="45"/>
      <c r="Y2676" s="43"/>
      <c r="Z2676" s="43"/>
      <c r="AA2676" s="43"/>
      <c r="AB2676" s="43"/>
      <c r="AC2676" s="43"/>
    </row>
    <row r="2677" spans="1:29" ht="12.9" customHeight="1">
      <c r="A2677" s="189"/>
      <c r="B2677" s="111"/>
      <c r="C2677" s="111"/>
      <c r="D2677" s="111"/>
      <c r="E2677" s="111"/>
      <c r="F2677" s="111"/>
      <c r="G2677" s="111"/>
      <c r="H2677" s="111"/>
      <c r="I2677" s="116"/>
      <c r="J2677" s="118"/>
      <c r="K2677" s="33"/>
      <c r="L2677" s="44">
        <f t="shared" si="792"/>
        <v>0</v>
      </c>
      <c r="M2677" s="33" t="str">
        <f t="shared" si="793"/>
        <v>Container q'ty</v>
      </c>
      <c r="N2677" s="33" t="str">
        <f t="shared" si="794"/>
        <v/>
      </c>
      <c r="O2677" s="39"/>
      <c r="P2677" s="33"/>
      <c r="Q2677" s="168"/>
      <c r="R2677" s="169"/>
      <c r="S2677" s="39"/>
      <c r="T2677" s="119"/>
      <c r="U2677" s="258"/>
      <c r="V2677" s="262"/>
      <c r="W2677" s="258">
        <f t="shared" si="795"/>
        <v>0</v>
      </c>
      <c r="X2677" s="45"/>
      <c r="Y2677" s="43"/>
      <c r="Z2677" s="43"/>
      <c r="AA2677" s="43"/>
      <c r="AB2677" s="43"/>
      <c r="AC2677" s="43"/>
    </row>
    <row r="2678" spans="1:29" ht="12.9" customHeight="1">
      <c r="A2678" s="189"/>
      <c r="B2678" s="111"/>
      <c r="C2678" s="111"/>
      <c r="D2678" s="111"/>
      <c r="E2678" s="111"/>
      <c r="F2678" s="111"/>
      <c r="G2678" s="111"/>
      <c r="H2678" s="111"/>
      <c r="I2678" s="116"/>
      <c r="J2678" s="118"/>
      <c r="K2678" s="33"/>
      <c r="L2678" s="44">
        <f t="shared" si="792"/>
        <v>0</v>
      </c>
      <c r="M2678" s="33" t="str">
        <f t="shared" si="793"/>
        <v>Container q'ty</v>
      </c>
      <c r="N2678" s="33" t="str">
        <f t="shared" si="794"/>
        <v/>
      </c>
      <c r="O2678" s="39"/>
      <c r="P2678" s="33"/>
      <c r="Q2678" s="168"/>
      <c r="R2678" s="169"/>
      <c r="S2678" s="39"/>
      <c r="T2678" s="119"/>
      <c r="U2678" s="258"/>
      <c r="V2678" s="262"/>
      <c r="W2678" s="258">
        <f t="shared" si="795"/>
        <v>0</v>
      </c>
      <c r="X2678" s="45"/>
      <c r="Y2678" s="43"/>
      <c r="Z2678" s="43"/>
      <c r="AA2678" s="43"/>
      <c r="AB2678" s="43"/>
      <c r="AC2678" s="43"/>
    </row>
    <row r="2679" spans="1:29" ht="12.9" customHeight="1">
      <c r="A2679" s="189"/>
      <c r="B2679" s="111"/>
      <c r="C2679" s="111"/>
      <c r="D2679" s="111"/>
      <c r="E2679" s="111"/>
      <c r="F2679" s="111"/>
      <c r="G2679" s="111"/>
      <c r="H2679" s="111"/>
      <c r="I2679" s="116"/>
      <c r="J2679" s="118"/>
      <c r="K2679" s="33"/>
      <c r="L2679" s="44">
        <f t="shared" si="792"/>
        <v>0</v>
      </c>
      <c r="M2679" s="33" t="str">
        <f t="shared" si="793"/>
        <v>Container q'ty</v>
      </c>
      <c r="N2679" s="33" t="str">
        <f t="shared" si="794"/>
        <v/>
      </c>
      <c r="O2679" s="39"/>
      <c r="P2679" s="33"/>
      <c r="Q2679" s="168"/>
      <c r="R2679" s="169"/>
      <c r="S2679" s="39"/>
      <c r="T2679" s="119"/>
      <c r="U2679" s="258"/>
      <c r="V2679" s="262"/>
      <c r="W2679" s="258">
        <f t="shared" si="795"/>
        <v>0</v>
      </c>
      <c r="X2679" s="45"/>
      <c r="Y2679" s="43"/>
      <c r="Z2679" s="43"/>
      <c r="AA2679" s="43"/>
      <c r="AB2679" s="43"/>
      <c r="AC2679" s="43"/>
    </row>
    <row r="2680" spans="1:29" ht="12.9" customHeight="1">
      <c r="A2680" s="189"/>
      <c r="B2680" s="111"/>
      <c r="C2680" s="111"/>
      <c r="D2680" s="111"/>
      <c r="E2680" s="111"/>
      <c r="F2680" s="111"/>
      <c r="G2680" s="111"/>
      <c r="H2680" s="111"/>
      <c r="I2680" s="116"/>
      <c r="J2680" s="118"/>
      <c r="K2680" s="33"/>
      <c r="L2680" s="44">
        <f t="shared" si="792"/>
        <v>0</v>
      </c>
      <c r="M2680" s="33" t="str">
        <f t="shared" si="793"/>
        <v>Container q'ty</v>
      </c>
      <c r="N2680" s="33" t="str">
        <f t="shared" si="794"/>
        <v/>
      </c>
      <c r="O2680" s="39"/>
      <c r="P2680" s="33"/>
      <c r="Q2680" s="168"/>
      <c r="R2680" s="169"/>
      <c r="S2680" s="39"/>
      <c r="T2680" s="119"/>
      <c r="U2680" s="258"/>
      <c r="V2680" s="262"/>
      <c r="W2680" s="258">
        <f t="shared" si="795"/>
        <v>0</v>
      </c>
      <c r="X2680" s="45"/>
      <c r="Y2680" s="43"/>
      <c r="Z2680" s="43"/>
      <c r="AA2680" s="43"/>
      <c r="AB2680" s="43"/>
      <c r="AC2680" s="43"/>
    </row>
    <row r="2681" spans="1:29" ht="12.9" customHeight="1">
      <c r="A2681" s="189"/>
      <c r="B2681" s="111"/>
      <c r="C2681" s="111"/>
      <c r="D2681" s="111"/>
      <c r="E2681" s="111"/>
      <c r="F2681" s="111"/>
      <c r="G2681" s="111"/>
      <c r="H2681" s="111"/>
      <c r="I2681" s="116"/>
      <c r="J2681" s="118"/>
      <c r="K2681" s="33"/>
      <c r="L2681" s="44">
        <f t="shared" si="792"/>
        <v>0</v>
      </c>
      <c r="M2681" s="33" t="str">
        <f t="shared" si="793"/>
        <v>Container q'ty</v>
      </c>
      <c r="N2681" s="33" t="str">
        <f t="shared" si="794"/>
        <v/>
      </c>
      <c r="O2681" s="39"/>
      <c r="P2681" s="33"/>
      <c r="Q2681" s="168"/>
      <c r="R2681" s="169"/>
      <c r="S2681" s="39"/>
      <c r="T2681" s="119"/>
      <c r="U2681" s="258"/>
      <c r="V2681" s="262"/>
      <c r="W2681" s="258">
        <f t="shared" si="795"/>
        <v>0</v>
      </c>
      <c r="X2681" s="45"/>
      <c r="Y2681" s="43"/>
      <c r="Z2681" s="43"/>
      <c r="AA2681" s="43"/>
      <c r="AB2681" s="43"/>
      <c r="AC2681" s="43"/>
    </row>
    <row r="2682" spans="1:29" ht="12.9" customHeight="1">
      <c r="A2682" s="189"/>
      <c r="B2682" s="111"/>
      <c r="C2682" s="111"/>
      <c r="D2682" s="111"/>
      <c r="E2682" s="111"/>
      <c r="F2682" s="111"/>
      <c r="G2682" s="111"/>
      <c r="H2682" s="111"/>
      <c r="I2682" s="116"/>
      <c r="J2682" s="118"/>
      <c r="K2682" s="33"/>
      <c r="L2682" s="44">
        <f t="shared" si="792"/>
        <v>0</v>
      </c>
      <c r="M2682" s="33" t="str">
        <f t="shared" si="793"/>
        <v>Container q'ty</v>
      </c>
      <c r="N2682" s="33" t="str">
        <f t="shared" si="794"/>
        <v/>
      </c>
      <c r="O2682" s="39"/>
      <c r="P2682" s="33"/>
      <c r="Q2682" s="168"/>
      <c r="R2682" s="169"/>
      <c r="S2682" s="39"/>
      <c r="T2682" s="119"/>
      <c r="U2682" s="258"/>
      <c r="V2682" s="262"/>
      <c r="W2682" s="258">
        <f t="shared" si="795"/>
        <v>0</v>
      </c>
      <c r="X2682" s="45"/>
      <c r="Y2682" s="43"/>
      <c r="Z2682" s="43"/>
      <c r="AA2682" s="43"/>
      <c r="AB2682" s="43"/>
      <c r="AC2682" s="43"/>
    </row>
    <row r="2683" spans="1:29" ht="12.9" customHeight="1">
      <c r="A2683" s="189"/>
      <c r="B2683" s="111"/>
      <c r="C2683" s="111"/>
      <c r="D2683" s="111"/>
      <c r="E2683" s="111"/>
      <c r="F2683" s="111"/>
      <c r="G2683" s="111"/>
      <c r="H2683" s="111"/>
      <c r="I2683" s="116"/>
      <c r="J2683" s="118"/>
      <c r="K2683" s="33"/>
      <c r="L2683" s="44">
        <f t="shared" si="792"/>
        <v>0</v>
      </c>
      <c r="M2683" s="33" t="str">
        <f t="shared" si="793"/>
        <v>Container q'ty</v>
      </c>
      <c r="N2683" s="33" t="str">
        <f t="shared" si="794"/>
        <v/>
      </c>
      <c r="O2683" s="39"/>
      <c r="P2683" s="33"/>
      <c r="Q2683" s="168"/>
      <c r="R2683" s="169"/>
      <c r="S2683" s="39"/>
      <c r="T2683" s="119"/>
      <c r="U2683" s="258"/>
      <c r="V2683" s="262"/>
      <c r="W2683" s="258">
        <f t="shared" si="795"/>
        <v>0</v>
      </c>
      <c r="X2683" s="45"/>
      <c r="Y2683" s="43"/>
      <c r="Z2683" s="43"/>
      <c r="AA2683" s="43"/>
      <c r="AB2683" s="43"/>
      <c r="AC2683" s="43"/>
    </row>
    <row r="2684" spans="1:29" ht="12.9" customHeight="1">
      <c r="A2684" s="189"/>
      <c r="B2684" s="111"/>
      <c r="C2684" s="111"/>
      <c r="D2684" s="111"/>
      <c r="E2684" s="111"/>
      <c r="F2684" s="111"/>
      <c r="G2684" s="111"/>
      <c r="H2684" s="111"/>
      <c r="I2684" s="116"/>
      <c r="J2684" s="118"/>
      <c r="K2684" s="33"/>
      <c r="L2684" s="44">
        <f t="shared" si="792"/>
        <v>0</v>
      </c>
      <c r="M2684" s="33" t="str">
        <f t="shared" si="793"/>
        <v>Container q'ty</v>
      </c>
      <c r="N2684" s="33" t="str">
        <f t="shared" si="794"/>
        <v/>
      </c>
      <c r="O2684" s="39"/>
      <c r="P2684" s="33"/>
      <c r="Q2684" s="168"/>
      <c r="R2684" s="169"/>
      <c r="S2684" s="39"/>
      <c r="T2684" s="119"/>
      <c r="U2684" s="258"/>
      <c r="V2684" s="262"/>
      <c r="W2684" s="258">
        <f t="shared" si="795"/>
        <v>0</v>
      </c>
      <c r="X2684" s="45"/>
      <c r="Y2684" s="43"/>
      <c r="Z2684" s="43"/>
      <c r="AA2684" s="43"/>
      <c r="AB2684" s="43"/>
      <c r="AC2684" s="43"/>
    </row>
    <row r="2685" spans="1:29" ht="12.9" customHeight="1">
      <c r="A2685" s="189"/>
      <c r="B2685" s="111"/>
      <c r="C2685" s="111"/>
      <c r="D2685" s="111"/>
      <c r="E2685" s="111"/>
      <c r="F2685" s="111"/>
      <c r="G2685" s="111"/>
      <c r="H2685" s="111"/>
      <c r="I2685" s="116"/>
      <c r="J2685" s="118"/>
      <c r="K2685" s="33"/>
      <c r="L2685" s="44">
        <f t="shared" si="792"/>
        <v>0</v>
      </c>
      <c r="M2685" s="33" t="str">
        <f t="shared" si="793"/>
        <v>Container q'ty</v>
      </c>
      <c r="N2685" s="33" t="str">
        <f t="shared" si="794"/>
        <v/>
      </c>
      <c r="O2685" s="39"/>
      <c r="P2685" s="33"/>
      <c r="Q2685" s="168"/>
      <c r="R2685" s="169"/>
      <c r="S2685" s="39"/>
      <c r="T2685" s="119"/>
      <c r="U2685" s="258"/>
      <c r="V2685" s="262"/>
      <c r="W2685" s="258">
        <f t="shared" si="795"/>
        <v>0</v>
      </c>
      <c r="X2685" s="45"/>
      <c r="Y2685" s="43"/>
      <c r="Z2685" s="43"/>
      <c r="AA2685" s="43"/>
      <c r="AB2685" s="43"/>
      <c r="AC2685" s="43"/>
    </row>
    <row r="2686" spans="1:29" ht="12.9" customHeight="1">
      <c r="A2686" s="189"/>
      <c r="B2686" s="111"/>
      <c r="C2686" s="111"/>
      <c r="D2686" s="111"/>
      <c r="E2686" s="111"/>
      <c r="F2686" s="111"/>
      <c r="G2686" s="111"/>
      <c r="H2686" s="111"/>
      <c r="I2686" s="116"/>
      <c r="J2686" s="118"/>
      <c r="K2686" s="33"/>
      <c r="L2686" s="44">
        <f t="shared" si="792"/>
        <v>0</v>
      </c>
      <c r="M2686" s="33" t="str">
        <f t="shared" si="793"/>
        <v>Container q'ty</v>
      </c>
      <c r="N2686" s="33" t="str">
        <f t="shared" si="794"/>
        <v/>
      </c>
      <c r="O2686" s="39"/>
      <c r="P2686" s="33"/>
      <c r="Q2686" s="168"/>
      <c r="R2686" s="169"/>
      <c r="S2686" s="39"/>
      <c r="T2686" s="119"/>
      <c r="U2686" s="258"/>
      <c r="V2686" s="262"/>
      <c r="W2686" s="258">
        <f t="shared" si="795"/>
        <v>0</v>
      </c>
      <c r="X2686" s="45"/>
      <c r="Y2686" s="43"/>
      <c r="Z2686" s="43"/>
      <c r="AA2686" s="43"/>
      <c r="AB2686" s="43"/>
      <c r="AC2686" s="43"/>
    </row>
    <row r="2687" spans="1:29" ht="12.9" customHeight="1">
      <c r="A2687" s="189"/>
      <c r="B2687" s="111"/>
      <c r="C2687" s="111"/>
      <c r="D2687" s="111"/>
      <c r="E2687" s="111"/>
      <c r="F2687" s="111"/>
      <c r="G2687" s="111"/>
      <c r="H2687" s="111"/>
      <c r="I2687" s="116"/>
      <c r="J2687" s="118"/>
      <c r="K2687" s="33"/>
      <c r="L2687" s="44">
        <f t="shared" si="792"/>
        <v>0</v>
      </c>
      <c r="M2687" s="33" t="str">
        <f t="shared" si="793"/>
        <v>Container q'ty</v>
      </c>
      <c r="N2687" s="33" t="str">
        <f t="shared" si="794"/>
        <v/>
      </c>
      <c r="O2687" s="39"/>
      <c r="P2687" s="33"/>
      <c r="Q2687" s="168"/>
      <c r="R2687" s="169"/>
      <c r="S2687" s="39"/>
      <c r="T2687" s="119"/>
      <c r="U2687" s="258"/>
      <c r="V2687" s="262"/>
      <c r="W2687" s="258">
        <f t="shared" si="795"/>
        <v>0</v>
      </c>
      <c r="X2687" s="45"/>
      <c r="Y2687" s="43"/>
      <c r="Z2687" s="43"/>
      <c r="AA2687" s="43"/>
      <c r="AB2687" s="43"/>
      <c r="AC2687" s="43"/>
    </row>
    <row r="2688" spans="1:29" ht="12.9" customHeight="1">
      <c r="A2688" s="189"/>
      <c r="B2688" s="111"/>
      <c r="C2688" s="111"/>
      <c r="D2688" s="111"/>
      <c r="E2688" s="111"/>
      <c r="F2688" s="111"/>
      <c r="G2688" s="111"/>
      <c r="H2688" s="111"/>
      <c r="I2688" s="116"/>
      <c r="J2688" s="118"/>
      <c r="K2688" s="33"/>
      <c r="L2688" s="44">
        <f t="shared" si="792"/>
        <v>0</v>
      </c>
      <c r="M2688" s="33" t="str">
        <f t="shared" si="793"/>
        <v>Container q'ty</v>
      </c>
      <c r="N2688" s="33" t="str">
        <f t="shared" si="794"/>
        <v/>
      </c>
      <c r="O2688" s="39"/>
      <c r="P2688" s="33"/>
      <c r="Q2688" s="168"/>
      <c r="R2688" s="169"/>
      <c r="S2688" s="39"/>
      <c r="T2688" s="119"/>
      <c r="U2688" s="258"/>
      <c r="V2688" s="262"/>
      <c r="W2688" s="258">
        <f t="shared" si="795"/>
        <v>0</v>
      </c>
      <c r="X2688" s="45"/>
      <c r="Y2688" s="43"/>
      <c r="Z2688" s="43"/>
      <c r="AA2688" s="43"/>
      <c r="AB2688" s="43"/>
      <c r="AC2688" s="43"/>
    </row>
    <row r="2689" spans="1:29" ht="12.9" customHeight="1">
      <c r="A2689" s="189"/>
      <c r="B2689" s="111"/>
      <c r="C2689" s="111"/>
      <c r="D2689" s="111"/>
      <c r="E2689" s="111"/>
      <c r="F2689" s="111"/>
      <c r="G2689" s="111"/>
      <c r="H2689" s="111"/>
      <c r="I2689" s="116"/>
      <c r="J2689" s="118"/>
      <c r="K2689" s="33"/>
      <c r="L2689" s="44">
        <f t="shared" si="792"/>
        <v>0</v>
      </c>
      <c r="M2689" s="33" t="str">
        <f t="shared" si="793"/>
        <v>Container q'ty</v>
      </c>
      <c r="N2689" s="33" t="str">
        <f t="shared" si="794"/>
        <v/>
      </c>
      <c r="O2689" s="39"/>
      <c r="P2689" s="33"/>
      <c r="Q2689" s="168"/>
      <c r="R2689" s="169"/>
      <c r="S2689" s="39"/>
      <c r="T2689" s="119"/>
      <c r="U2689" s="258"/>
      <c r="V2689" s="262"/>
      <c r="W2689" s="258">
        <f t="shared" si="795"/>
        <v>0</v>
      </c>
      <c r="X2689" s="45"/>
      <c r="Y2689" s="43"/>
      <c r="Z2689" s="43"/>
      <c r="AA2689" s="43"/>
      <c r="AB2689" s="43"/>
      <c r="AC2689" s="43"/>
    </row>
    <row r="2690" spans="1:29" ht="12.9" customHeight="1">
      <c r="A2690" s="189"/>
      <c r="B2690" s="111"/>
      <c r="C2690" s="111"/>
      <c r="D2690" s="111"/>
      <c r="E2690" s="111"/>
      <c r="F2690" s="111"/>
      <c r="G2690" s="111"/>
      <c r="H2690" s="111"/>
      <c r="I2690" s="116"/>
      <c r="J2690" s="118"/>
      <c r="K2690" s="33"/>
      <c r="L2690" s="44">
        <f t="shared" si="792"/>
        <v>0</v>
      </c>
      <c r="M2690" s="33" t="str">
        <f t="shared" si="793"/>
        <v>Container q'ty</v>
      </c>
      <c r="N2690" s="33" t="str">
        <f t="shared" si="794"/>
        <v/>
      </c>
      <c r="O2690" s="39"/>
      <c r="P2690" s="33"/>
      <c r="Q2690" s="168"/>
      <c r="R2690" s="169"/>
      <c r="S2690" s="39"/>
      <c r="T2690" s="119"/>
      <c r="U2690" s="258"/>
      <c r="V2690" s="262"/>
      <c r="W2690" s="258">
        <f t="shared" si="795"/>
        <v>0</v>
      </c>
      <c r="X2690" s="45"/>
      <c r="Y2690" s="43"/>
      <c r="Z2690" s="43"/>
      <c r="AA2690" s="43"/>
      <c r="AB2690" s="43"/>
      <c r="AC2690" s="43"/>
    </row>
    <row r="2691" spans="1:29" ht="12.9" customHeight="1">
      <c r="A2691" s="189"/>
      <c r="B2691" s="111"/>
      <c r="C2691" s="111"/>
      <c r="D2691" s="111"/>
      <c r="E2691" s="111"/>
      <c r="F2691" s="111"/>
      <c r="G2691" s="111"/>
      <c r="H2691" s="111"/>
      <c r="I2691" s="116"/>
      <c r="J2691" s="118"/>
      <c r="K2691" s="33"/>
      <c r="L2691" s="44">
        <f t="shared" si="792"/>
        <v>0</v>
      </c>
      <c r="M2691" s="33" t="str">
        <f t="shared" si="793"/>
        <v>Container q'ty</v>
      </c>
      <c r="N2691" s="33" t="str">
        <f t="shared" si="794"/>
        <v/>
      </c>
      <c r="O2691" s="39"/>
      <c r="P2691" s="33"/>
      <c r="Q2691" s="168"/>
      <c r="R2691" s="169"/>
      <c r="S2691" s="39"/>
      <c r="T2691" s="119"/>
      <c r="U2691" s="258"/>
      <c r="V2691" s="262"/>
      <c r="W2691" s="258">
        <f t="shared" si="795"/>
        <v>0</v>
      </c>
      <c r="X2691" s="45"/>
      <c r="Y2691" s="43"/>
      <c r="Z2691" s="43"/>
      <c r="AA2691" s="43"/>
      <c r="AB2691" s="43"/>
      <c r="AC2691" s="43"/>
    </row>
    <row r="2692" spans="1:29" ht="12.9" customHeight="1">
      <c r="A2692" s="189"/>
      <c r="B2692" s="111"/>
      <c r="C2692" s="111"/>
      <c r="D2692" s="111"/>
      <c r="E2692" s="111"/>
      <c r="F2692" s="111"/>
      <c r="G2692" s="111"/>
      <c r="H2692" s="111"/>
      <c r="I2692" s="116"/>
      <c r="J2692" s="118"/>
      <c r="K2692" s="33"/>
      <c r="L2692" s="44">
        <f t="shared" si="792"/>
        <v>0</v>
      </c>
      <c r="M2692" s="33" t="str">
        <f t="shared" si="793"/>
        <v>Container q'ty</v>
      </c>
      <c r="N2692" s="33" t="str">
        <f t="shared" si="794"/>
        <v/>
      </c>
      <c r="O2692" s="39"/>
      <c r="P2692" s="33"/>
      <c r="Q2692" s="168"/>
      <c r="R2692" s="169"/>
      <c r="S2692" s="39"/>
      <c r="T2692" s="119"/>
      <c r="U2692" s="258"/>
      <c r="V2692" s="262"/>
      <c r="W2692" s="258">
        <f t="shared" si="795"/>
        <v>0</v>
      </c>
      <c r="X2692" s="45"/>
      <c r="Y2692" s="43"/>
      <c r="Z2692" s="43"/>
      <c r="AA2692" s="43"/>
      <c r="AB2692" s="43"/>
      <c r="AC2692" s="43"/>
    </row>
    <row r="2693" spans="1:29" ht="12.9" customHeight="1">
      <c r="A2693" s="189"/>
      <c r="B2693" s="111"/>
      <c r="C2693" s="111"/>
      <c r="D2693" s="111"/>
      <c r="E2693" s="111"/>
      <c r="F2693" s="111"/>
      <c r="G2693" s="111"/>
      <c r="H2693" s="111"/>
      <c r="I2693" s="116"/>
      <c r="J2693" s="118"/>
      <c r="K2693" s="33"/>
      <c r="L2693" s="44">
        <f t="shared" si="792"/>
        <v>0</v>
      </c>
      <c r="M2693" s="33" t="str">
        <f t="shared" si="793"/>
        <v>Container q'ty</v>
      </c>
      <c r="N2693" s="33" t="str">
        <f t="shared" si="794"/>
        <v/>
      </c>
      <c r="O2693" s="39"/>
      <c r="P2693" s="33"/>
      <c r="Q2693" s="168"/>
      <c r="R2693" s="169"/>
      <c r="S2693" s="39"/>
      <c r="T2693" s="119"/>
      <c r="U2693" s="258"/>
      <c r="V2693" s="262"/>
      <c r="W2693" s="258">
        <f t="shared" si="795"/>
        <v>0</v>
      </c>
      <c r="X2693" s="45"/>
      <c r="Y2693" s="43"/>
      <c r="Z2693" s="43"/>
      <c r="AA2693" s="43"/>
      <c r="AB2693" s="43"/>
      <c r="AC2693" s="43"/>
    </row>
    <row r="2694" spans="1:29" ht="12.9" customHeight="1">
      <c r="A2694" s="189"/>
      <c r="B2694" s="111"/>
      <c r="C2694" s="111"/>
      <c r="D2694" s="111"/>
      <c r="E2694" s="111"/>
      <c r="F2694" s="111"/>
      <c r="G2694" s="111"/>
      <c r="H2694" s="111"/>
      <c r="I2694" s="116"/>
      <c r="J2694" s="118"/>
      <c r="K2694" s="33"/>
      <c r="L2694" s="44">
        <f t="shared" si="792"/>
        <v>0</v>
      </c>
      <c r="M2694" s="33" t="str">
        <f t="shared" si="793"/>
        <v>Container q'ty</v>
      </c>
      <c r="N2694" s="33" t="str">
        <f t="shared" si="794"/>
        <v/>
      </c>
      <c r="O2694" s="39"/>
      <c r="P2694" s="33"/>
      <c r="Q2694" s="168"/>
      <c r="R2694" s="169"/>
      <c r="S2694" s="39"/>
      <c r="T2694" s="119"/>
      <c r="U2694" s="258"/>
      <c r="V2694" s="262"/>
      <c r="W2694" s="258">
        <f t="shared" si="795"/>
        <v>0</v>
      </c>
      <c r="X2694" s="45"/>
      <c r="Y2694" s="43"/>
      <c r="Z2694" s="43"/>
      <c r="AA2694" s="43"/>
      <c r="AB2694" s="43"/>
      <c r="AC2694" s="43"/>
    </row>
    <row r="2695" spans="1:29" ht="12.9" customHeight="1">
      <c r="A2695" s="189"/>
      <c r="B2695" s="111"/>
      <c r="C2695" s="111"/>
      <c r="D2695" s="111"/>
      <c r="E2695" s="111"/>
      <c r="F2695" s="111"/>
      <c r="G2695" s="111"/>
      <c r="H2695" s="111"/>
      <c r="I2695" s="116"/>
      <c r="J2695" s="118"/>
      <c r="K2695" s="33"/>
      <c r="L2695" s="44">
        <f t="shared" si="792"/>
        <v>0</v>
      </c>
      <c r="M2695" s="33" t="str">
        <f t="shared" si="793"/>
        <v>Container q'ty</v>
      </c>
      <c r="N2695" s="33" t="str">
        <f t="shared" si="794"/>
        <v/>
      </c>
      <c r="O2695" s="39"/>
      <c r="P2695" s="33"/>
      <c r="Q2695" s="168"/>
      <c r="R2695" s="169"/>
      <c r="S2695" s="39"/>
      <c r="T2695" s="119"/>
      <c r="U2695" s="258"/>
      <c r="V2695" s="262"/>
      <c r="W2695" s="258">
        <f t="shared" si="795"/>
        <v>0</v>
      </c>
      <c r="X2695" s="45"/>
      <c r="Y2695" s="43"/>
      <c r="Z2695" s="43"/>
      <c r="AA2695" s="43"/>
      <c r="AB2695" s="43"/>
      <c r="AC2695" s="43"/>
    </row>
    <row r="2696" spans="1:29" ht="12.9" customHeight="1">
      <c r="A2696" s="189"/>
      <c r="B2696" s="111"/>
      <c r="C2696" s="111"/>
      <c r="D2696" s="111"/>
      <c r="E2696" s="111"/>
      <c r="F2696" s="111"/>
      <c r="G2696" s="111"/>
      <c r="H2696" s="111"/>
      <c r="I2696" s="116"/>
      <c r="J2696" s="118"/>
      <c r="K2696" s="33"/>
      <c r="L2696" s="44">
        <f t="shared" si="792"/>
        <v>0</v>
      </c>
      <c r="M2696" s="33" t="str">
        <f t="shared" si="793"/>
        <v>Container q'ty</v>
      </c>
      <c r="N2696" s="33" t="str">
        <f t="shared" si="794"/>
        <v/>
      </c>
      <c r="O2696" s="39"/>
      <c r="P2696" s="33"/>
      <c r="Q2696" s="168"/>
      <c r="R2696" s="169"/>
      <c r="S2696" s="39"/>
      <c r="T2696" s="119"/>
      <c r="U2696" s="258"/>
      <c r="V2696" s="262"/>
      <c r="W2696" s="258">
        <f t="shared" si="795"/>
        <v>0</v>
      </c>
      <c r="X2696" s="45"/>
      <c r="Y2696" s="43"/>
      <c r="Z2696" s="43"/>
      <c r="AA2696" s="43"/>
      <c r="AB2696" s="43"/>
      <c r="AC2696" s="43"/>
    </row>
    <row r="2697" spans="1:29" ht="12.9" customHeight="1">
      <c r="A2697" s="189"/>
      <c r="B2697" s="111"/>
      <c r="C2697" s="111"/>
      <c r="D2697" s="111"/>
      <c r="E2697" s="111"/>
      <c r="F2697" s="111"/>
      <c r="G2697" s="111"/>
      <c r="H2697" s="111"/>
      <c r="I2697" s="116"/>
      <c r="J2697" s="118"/>
      <c r="K2697" s="33"/>
      <c r="L2697" s="44">
        <f t="shared" si="792"/>
        <v>0</v>
      </c>
      <c r="M2697" s="33" t="str">
        <f t="shared" si="793"/>
        <v>Container q'ty</v>
      </c>
      <c r="N2697" s="33" t="str">
        <f t="shared" si="794"/>
        <v/>
      </c>
      <c r="O2697" s="39"/>
      <c r="P2697" s="33"/>
      <c r="Q2697" s="168"/>
      <c r="R2697" s="169"/>
      <c r="S2697" s="39"/>
      <c r="T2697" s="119"/>
      <c r="U2697" s="258"/>
      <c r="V2697" s="262"/>
      <c r="W2697" s="258">
        <f t="shared" si="795"/>
        <v>0</v>
      </c>
      <c r="X2697" s="45"/>
      <c r="Y2697" s="43"/>
      <c r="Z2697" s="43"/>
      <c r="AA2697" s="43"/>
      <c r="AB2697" s="43"/>
      <c r="AC2697" s="43"/>
    </row>
    <row r="2698" spans="1:29" ht="12.9" customHeight="1">
      <c r="A2698" s="189"/>
      <c r="B2698" s="111"/>
      <c r="C2698" s="111"/>
      <c r="D2698" s="111"/>
      <c r="E2698" s="111"/>
      <c r="F2698" s="111"/>
      <c r="G2698" s="111"/>
      <c r="H2698" s="111"/>
      <c r="I2698" s="116"/>
      <c r="J2698" s="118"/>
      <c r="K2698" s="33"/>
      <c r="L2698" s="44">
        <f t="shared" si="792"/>
        <v>0</v>
      </c>
      <c r="M2698" s="33" t="str">
        <f t="shared" si="793"/>
        <v>Container q'ty</v>
      </c>
      <c r="N2698" s="33" t="str">
        <f t="shared" si="794"/>
        <v/>
      </c>
      <c r="O2698" s="39"/>
      <c r="P2698" s="33"/>
      <c r="Q2698" s="168"/>
      <c r="R2698" s="169"/>
      <c r="S2698" s="39"/>
      <c r="T2698" s="119"/>
      <c r="U2698" s="258"/>
      <c r="V2698" s="262"/>
      <c r="W2698" s="258">
        <f t="shared" si="795"/>
        <v>0</v>
      </c>
      <c r="X2698" s="45"/>
      <c r="Y2698" s="43"/>
      <c r="Z2698" s="43"/>
      <c r="AA2698" s="43"/>
      <c r="AB2698" s="43"/>
      <c r="AC2698" s="43"/>
    </row>
    <row r="2699" spans="1:29" ht="12.9" customHeight="1">
      <c r="A2699" s="189"/>
      <c r="B2699" s="111"/>
      <c r="C2699" s="111"/>
      <c r="D2699" s="111"/>
      <c r="E2699" s="111"/>
      <c r="F2699" s="111"/>
      <c r="G2699" s="111"/>
      <c r="H2699" s="111"/>
      <c r="I2699" s="116"/>
      <c r="J2699" s="118"/>
      <c r="K2699" s="33"/>
      <c r="L2699" s="44">
        <f t="shared" si="792"/>
        <v>0</v>
      </c>
      <c r="M2699" s="33" t="str">
        <f t="shared" si="793"/>
        <v>Container q'ty</v>
      </c>
      <c r="N2699" s="33" t="str">
        <f t="shared" si="794"/>
        <v/>
      </c>
      <c r="O2699" s="39"/>
      <c r="P2699" s="33"/>
      <c r="Q2699" s="168"/>
      <c r="R2699" s="169"/>
      <c r="S2699" s="39"/>
      <c r="T2699" s="119"/>
      <c r="U2699" s="258"/>
      <c r="V2699" s="262"/>
      <c r="W2699" s="258">
        <f t="shared" si="795"/>
        <v>0</v>
      </c>
      <c r="X2699" s="45"/>
      <c r="Y2699" s="43"/>
      <c r="Z2699" s="43"/>
      <c r="AA2699" s="43"/>
      <c r="AB2699" s="43"/>
      <c r="AC2699" s="43"/>
    </row>
    <row r="2700" spans="1:29" ht="12.9" customHeight="1">
      <c r="A2700" s="189"/>
      <c r="B2700" s="111"/>
      <c r="C2700" s="111"/>
      <c r="D2700" s="111"/>
      <c r="E2700" s="111"/>
      <c r="F2700" s="111"/>
      <c r="G2700" s="111"/>
      <c r="H2700" s="111"/>
      <c r="I2700" s="116"/>
      <c r="J2700" s="118"/>
      <c r="K2700" s="33"/>
      <c r="L2700" s="44">
        <f t="shared" si="792"/>
        <v>0</v>
      </c>
      <c r="M2700" s="33" t="str">
        <f t="shared" si="793"/>
        <v>Container q'ty</v>
      </c>
      <c r="N2700" s="33" t="str">
        <f t="shared" si="794"/>
        <v/>
      </c>
      <c r="O2700" s="39"/>
      <c r="P2700" s="33"/>
      <c r="Q2700" s="168"/>
      <c r="R2700" s="169"/>
      <c r="S2700" s="39"/>
      <c r="T2700" s="119"/>
      <c r="U2700" s="258"/>
      <c r="V2700" s="262"/>
      <c r="W2700" s="258">
        <f t="shared" si="795"/>
        <v>0</v>
      </c>
      <c r="X2700" s="45"/>
      <c r="Y2700" s="43"/>
      <c r="Z2700" s="43"/>
      <c r="AA2700" s="43"/>
      <c r="AB2700" s="43"/>
      <c r="AC2700" s="43"/>
    </row>
    <row r="2701" spans="1:29" ht="12.9" customHeight="1">
      <c r="A2701" s="189"/>
      <c r="B2701" s="111"/>
      <c r="C2701" s="111"/>
      <c r="D2701" s="111"/>
      <c r="E2701" s="111"/>
      <c r="F2701" s="111"/>
      <c r="G2701" s="111"/>
      <c r="H2701" s="111"/>
      <c r="I2701" s="116"/>
      <c r="J2701" s="118"/>
      <c r="K2701" s="33"/>
      <c r="L2701" s="44">
        <f t="shared" si="792"/>
        <v>0</v>
      </c>
      <c r="M2701" s="33" t="str">
        <f t="shared" si="793"/>
        <v>Container q'ty</v>
      </c>
      <c r="N2701" s="33" t="str">
        <f t="shared" si="794"/>
        <v/>
      </c>
      <c r="O2701" s="39"/>
      <c r="P2701" s="33"/>
      <c r="Q2701" s="168"/>
      <c r="R2701" s="169"/>
      <c r="S2701" s="39"/>
      <c r="T2701" s="119"/>
      <c r="U2701" s="258"/>
      <c r="V2701" s="262"/>
      <c r="W2701" s="258">
        <f t="shared" si="795"/>
        <v>0</v>
      </c>
      <c r="X2701" s="45"/>
      <c r="Y2701" s="43"/>
      <c r="Z2701" s="43"/>
      <c r="AA2701" s="43"/>
      <c r="AB2701" s="43"/>
      <c r="AC2701" s="43"/>
    </row>
    <row r="2702" spans="1:29" ht="12.9" customHeight="1">
      <c r="A2702" s="189"/>
      <c r="B2702" s="111"/>
      <c r="C2702" s="111"/>
      <c r="D2702" s="111"/>
      <c r="E2702" s="111"/>
      <c r="F2702" s="111"/>
      <c r="G2702" s="111"/>
      <c r="H2702" s="111"/>
      <c r="I2702" s="116"/>
      <c r="J2702" s="118"/>
      <c r="K2702" s="33"/>
      <c r="L2702" s="44">
        <f t="shared" si="792"/>
        <v>0</v>
      </c>
      <c r="M2702" s="33" t="str">
        <f t="shared" si="793"/>
        <v>Container q'ty</v>
      </c>
      <c r="N2702" s="33" t="str">
        <f t="shared" si="794"/>
        <v/>
      </c>
      <c r="O2702" s="39"/>
      <c r="P2702" s="33"/>
      <c r="Q2702" s="168"/>
      <c r="R2702" s="169"/>
      <c r="S2702" s="39"/>
      <c r="T2702" s="119"/>
      <c r="U2702" s="258"/>
      <c r="V2702" s="262"/>
      <c r="W2702" s="258">
        <f t="shared" si="795"/>
        <v>0</v>
      </c>
      <c r="X2702" s="45"/>
      <c r="Y2702" s="43"/>
      <c r="Z2702" s="43"/>
      <c r="AA2702" s="43"/>
      <c r="AB2702" s="43"/>
      <c r="AC2702" s="43"/>
    </row>
    <row r="2703" spans="1:29" ht="12.9" customHeight="1">
      <c r="A2703" s="189"/>
      <c r="B2703" s="111"/>
      <c r="C2703" s="111"/>
      <c r="D2703" s="111"/>
      <c r="E2703" s="111"/>
      <c r="F2703" s="111"/>
      <c r="G2703" s="111"/>
      <c r="H2703" s="111"/>
      <c r="I2703" s="116"/>
      <c r="J2703" s="118"/>
      <c r="K2703" s="33"/>
      <c r="L2703" s="44">
        <f t="shared" si="792"/>
        <v>0</v>
      </c>
      <c r="M2703" s="33" t="str">
        <f t="shared" si="793"/>
        <v>Container q'ty</v>
      </c>
      <c r="N2703" s="33" t="str">
        <f t="shared" si="794"/>
        <v/>
      </c>
      <c r="O2703" s="39"/>
      <c r="P2703" s="33"/>
      <c r="Q2703" s="168"/>
      <c r="R2703" s="169"/>
      <c r="S2703" s="39"/>
      <c r="T2703" s="119"/>
      <c r="U2703" s="258"/>
      <c r="V2703" s="262"/>
      <c r="W2703" s="258">
        <f t="shared" si="795"/>
        <v>0</v>
      </c>
      <c r="X2703" s="45"/>
      <c r="Y2703" s="43"/>
      <c r="Z2703" s="43"/>
      <c r="AA2703" s="43"/>
      <c r="AB2703" s="43"/>
      <c r="AC2703" s="43"/>
    </row>
    <row r="2704" spans="1:29" ht="12.9" customHeight="1">
      <c r="A2704" s="189"/>
      <c r="B2704" s="111"/>
      <c r="C2704" s="111"/>
      <c r="D2704" s="111"/>
      <c r="E2704" s="111"/>
      <c r="F2704" s="111"/>
      <c r="G2704" s="111"/>
      <c r="H2704" s="111"/>
      <c r="I2704" s="116"/>
      <c r="J2704" s="118"/>
      <c r="K2704" s="33"/>
      <c r="L2704" s="44">
        <f t="shared" si="792"/>
        <v>0</v>
      </c>
      <c r="M2704" s="33" t="str">
        <f t="shared" si="793"/>
        <v>Container q'ty</v>
      </c>
      <c r="N2704" s="33" t="str">
        <f t="shared" si="794"/>
        <v/>
      </c>
      <c r="O2704" s="39"/>
      <c r="P2704" s="33"/>
      <c r="Q2704" s="168"/>
      <c r="R2704" s="169"/>
      <c r="S2704" s="39"/>
      <c r="T2704" s="119"/>
      <c r="U2704" s="258"/>
      <c r="V2704" s="262"/>
      <c r="W2704" s="258">
        <f t="shared" si="795"/>
        <v>0</v>
      </c>
      <c r="X2704" s="45"/>
      <c r="Y2704" s="43"/>
      <c r="Z2704" s="43"/>
      <c r="AA2704" s="43"/>
      <c r="AB2704" s="43"/>
      <c r="AC2704" s="43"/>
    </row>
    <row r="2705" spans="1:29" ht="12.9" customHeight="1">
      <c r="A2705" s="189"/>
      <c r="B2705" s="111"/>
      <c r="C2705" s="111"/>
      <c r="D2705" s="111"/>
      <c r="E2705" s="111"/>
      <c r="F2705" s="111"/>
      <c r="G2705" s="111"/>
      <c r="H2705" s="111"/>
      <c r="I2705" s="116"/>
      <c r="J2705" s="118"/>
      <c r="K2705" s="33"/>
      <c r="L2705" s="44">
        <f t="shared" si="792"/>
        <v>0</v>
      </c>
      <c r="M2705" s="33" t="str">
        <f t="shared" si="793"/>
        <v>Container q'ty</v>
      </c>
      <c r="N2705" s="33" t="str">
        <f t="shared" si="794"/>
        <v/>
      </c>
      <c r="O2705" s="39"/>
      <c r="P2705" s="33"/>
      <c r="Q2705" s="168"/>
      <c r="R2705" s="169"/>
      <c r="S2705" s="39"/>
      <c r="T2705" s="119"/>
      <c r="U2705" s="258"/>
      <c r="V2705" s="262"/>
      <c r="W2705" s="258">
        <f t="shared" si="795"/>
        <v>0</v>
      </c>
      <c r="X2705" s="45"/>
      <c r="Y2705" s="43"/>
      <c r="Z2705" s="43"/>
      <c r="AA2705" s="43"/>
      <c r="AB2705" s="43"/>
      <c r="AC2705" s="43"/>
    </row>
    <row r="2706" spans="1:29" ht="12.9" customHeight="1">
      <c r="A2706" s="189"/>
      <c r="B2706" s="111"/>
      <c r="C2706" s="111"/>
      <c r="D2706" s="111"/>
      <c r="E2706" s="111"/>
      <c r="F2706" s="111"/>
      <c r="G2706" s="111"/>
      <c r="H2706" s="111"/>
      <c r="I2706" s="116"/>
      <c r="J2706" s="118"/>
      <c r="K2706" s="33"/>
      <c r="L2706" s="44">
        <f t="shared" si="792"/>
        <v>0</v>
      </c>
      <c r="M2706" s="33" t="str">
        <f t="shared" si="793"/>
        <v>Container q'ty</v>
      </c>
      <c r="N2706" s="33" t="str">
        <f t="shared" si="794"/>
        <v/>
      </c>
      <c r="O2706" s="39"/>
      <c r="P2706" s="33"/>
      <c r="Q2706" s="168"/>
      <c r="R2706" s="169"/>
      <c r="S2706" s="39"/>
      <c r="T2706" s="119"/>
      <c r="U2706" s="258"/>
      <c r="V2706" s="262"/>
      <c r="W2706" s="258">
        <f t="shared" si="795"/>
        <v>0</v>
      </c>
      <c r="X2706" s="45"/>
      <c r="Y2706" s="43"/>
      <c r="Z2706" s="43"/>
      <c r="AA2706" s="43"/>
      <c r="AB2706" s="43"/>
      <c r="AC2706" s="43"/>
    </row>
    <row r="2707" spans="1:29" ht="12.9" customHeight="1">
      <c r="A2707" s="189"/>
      <c r="B2707" s="111"/>
      <c r="C2707" s="111"/>
      <c r="D2707" s="111"/>
      <c r="E2707" s="111"/>
      <c r="F2707" s="111"/>
      <c r="G2707" s="111"/>
      <c r="H2707" s="111"/>
      <c r="I2707" s="116"/>
      <c r="J2707" s="118"/>
      <c r="K2707" s="33"/>
      <c r="L2707" s="44">
        <f t="shared" si="792"/>
        <v>0</v>
      </c>
      <c r="M2707" s="33" t="str">
        <f t="shared" si="793"/>
        <v>Container q'ty</v>
      </c>
      <c r="N2707" s="33" t="str">
        <f t="shared" si="794"/>
        <v/>
      </c>
      <c r="O2707" s="39"/>
      <c r="P2707" s="33"/>
      <c r="Q2707" s="168"/>
      <c r="R2707" s="169"/>
      <c r="S2707" s="39"/>
      <c r="T2707" s="119"/>
      <c r="U2707" s="258"/>
      <c r="V2707" s="262"/>
      <c r="W2707" s="258">
        <f t="shared" si="795"/>
        <v>0</v>
      </c>
      <c r="X2707" s="45"/>
      <c r="Y2707" s="43"/>
      <c r="Z2707" s="43"/>
      <c r="AA2707" s="43"/>
      <c r="AB2707" s="43"/>
      <c r="AC2707" s="43"/>
    </row>
    <row r="2708" spans="1:29" ht="12.9" customHeight="1">
      <c r="A2708" s="189"/>
      <c r="B2708" s="111"/>
      <c r="C2708" s="111"/>
      <c r="D2708" s="111"/>
      <c r="E2708" s="111"/>
      <c r="F2708" s="111"/>
      <c r="G2708" s="111"/>
      <c r="H2708" s="111"/>
      <c r="I2708" s="116"/>
      <c r="J2708" s="118"/>
      <c r="K2708" s="33"/>
      <c r="L2708" s="44">
        <f t="shared" si="792"/>
        <v>0</v>
      </c>
      <c r="M2708" s="33" t="str">
        <f t="shared" si="793"/>
        <v>Container q'ty</v>
      </c>
      <c r="N2708" s="33" t="str">
        <f t="shared" si="794"/>
        <v/>
      </c>
      <c r="O2708" s="39"/>
      <c r="P2708" s="33"/>
      <c r="Q2708" s="168"/>
      <c r="R2708" s="169"/>
      <c r="S2708" s="39"/>
      <c r="T2708" s="119"/>
      <c r="U2708" s="258"/>
      <c r="V2708" s="262"/>
      <c r="W2708" s="258">
        <f t="shared" si="795"/>
        <v>0</v>
      </c>
      <c r="X2708" s="45"/>
      <c r="Y2708" s="43"/>
      <c r="Z2708" s="43"/>
      <c r="AA2708" s="43"/>
      <c r="AB2708" s="43"/>
      <c r="AC2708" s="43"/>
    </row>
    <row r="2709" spans="1:29" ht="12.9" customHeight="1">
      <c r="A2709" s="189"/>
      <c r="B2709" s="111"/>
      <c r="C2709" s="111"/>
      <c r="D2709" s="111"/>
      <c r="E2709" s="111"/>
      <c r="F2709" s="111"/>
      <c r="G2709" s="111"/>
      <c r="H2709" s="111"/>
      <c r="I2709" s="116"/>
      <c r="J2709" s="118"/>
      <c r="K2709" s="33"/>
      <c r="L2709" s="44">
        <f t="shared" si="792"/>
        <v>0</v>
      </c>
      <c r="M2709" s="33" t="str">
        <f t="shared" si="793"/>
        <v>Container q'ty</v>
      </c>
      <c r="N2709" s="33" t="str">
        <f t="shared" si="794"/>
        <v/>
      </c>
      <c r="O2709" s="39"/>
      <c r="P2709" s="33"/>
      <c r="Q2709" s="168"/>
      <c r="R2709" s="169"/>
      <c r="S2709" s="39"/>
      <c r="T2709" s="119"/>
      <c r="U2709" s="258"/>
      <c r="V2709" s="262"/>
      <c r="W2709" s="258">
        <f t="shared" si="795"/>
        <v>0</v>
      </c>
      <c r="X2709" s="45"/>
      <c r="Y2709" s="43"/>
      <c r="Z2709" s="43"/>
      <c r="AA2709" s="43"/>
      <c r="AB2709" s="43"/>
      <c r="AC2709" s="43"/>
    </row>
    <row r="2710" spans="1:29" ht="12.9" customHeight="1">
      <c r="A2710" s="189"/>
      <c r="B2710" s="111"/>
      <c r="C2710" s="111"/>
      <c r="D2710" s="111"/>
      <c r="E2710" s="111"/>
      <c r="F2710" s="111"/>
      <c r="G2710" s="111"/>
      <c r="H2710" s="111"/>
      <c r="I2710" s="116"/>
      <c r="J2710" s="118"/>
      <c r="K2710" s="33"/>
      <c r="L2710" s="44">
        <f>SUM(E2710:F2710)</f>
        <v>0</v>
      </c>
      <c r="M2710" s="33" t="str">
        <f>A2710&amp;$O$1</f>
        <v>Container q'ty</v>
      </c>
      <c r="N2710" s="33" t="str">
        <f>A2710&amp;P2710</f>
        <v/>
      </c>
      <c r="O2710" s="39"/>
      <c r="P2710" s="33"/>
      <c r="Q2710" s="168"/>
      <c r="R2710" s="169"/>
      <c r="S2710" s="39"/>
      <c r="T2710" s="119"/>
      <c r="U2710" s="258"/>
      <c r="V2710" s="262"/>
      <c r="W2710" s="258">
        <f>IFERROR(U2710/V2710,0)</f>
        <v>0</v>
      </c>
      <c r="X2710" s="45"/>
      <c r="Y2710" s="43"/>
      <c r="Z2710" s="43"/>
      <c r="AA2710" s="43"/>
      <c r="AB2710" s="43"/>
      <c r="AC2710" s="43"/>
    </row>
    <row r="2711" spans="1:29" ht="12.9" customHeight="1">
      <c r="A2711" s="189"/>
      <c r="B2711" s="111"/>
      <c r="C2711" s="111"/>
      <c r="D2711" s="111"/>
      <c r="E2711" s="111"/>
      <c r="F2711" s="111"/>
      <c r="G2711" s="111"/>
      <c r="H2711" s="111"/>
      <c r="I2711" s="116"/>
      <c r="J2711" s="118"/>
      <c r="K2711" s="33"/>
      <c r="L2711" s="44">
        <f t="shared" ref="L2711:L2894" si="796">SUM(E2711:F2711)</f>
        <v>0</v>
      </c>
      <c r="M2711" s="33" t="str">
        <f t="shared" ref="M2711:M2894" si="797">A2711&amp;$O$1</f>
        <v>Container q'ty</v>
      </c>
      <c r="N2711" s="33" t="str">
        <f t="shared" ref="N2711:N2894" si="798">A2711&amp;P2711</f>
        <v/>
      </c>
      <c r="O2711" s="39"/>
      <c r="P2711" s="33"/>
      <c r="Q2711" s="168"/>
      <c r="R2711" s="169"/>
      <c r="S2711" s="39"/>
      <c r="T2711" s="119"/>
      <c r="U2711" s="258"/>
      <c r="V2711" s="262"/>
      <c r="W2711" s="258">
        <f t="shared" ref="W2711:W2894" si="799">IFERROR(U2711/V2711,0)</f>
        <v>0</v>
      </c>
      <c r="X2711" s="45"/>
      <c r="Y2711" s="43"/>
      <c r="Z2711" s="43"/>
      <c r="AA2711" s="43"/>
      <c r="AB2711" s="43"/>
      <c r="AC2711" s="43"/>
    </row>
    <row r="2712" spans="1:29" ht="12.9" customHeight="1">
      <c r="A2712" s="189"/>
      <c r="B2712" s="111"/>
      <c r="C2712" s="111"/>
      <c r="D2712" s="111"/>
      <c r="E2712" s="111"/>
      <c r="F2712" s="111"/>
      <c r="G2712" s="111"/>
      <c r="H2712" s="111"/>
      <c r="I2712" s="116"/>
      <c r="J2712" s="118"/>
      <c r="K2712" s="33"/>
      <c r="L2712" s="44">
        <f t="shared" si="796"/>
        <v>0</v>
      </c>
      <c r="M2712" s="33" t="str">
        <f t="shared" si="797"/>
        <v>Container q'ty</v>
      </c>
      <c r="N2712" s="33" t="str">
        <f t="shared" si="798"/>
        <v/>
      </c>
      <c r="O2712" s="39"/>
      <c r="P2712" s="33"/>
      <c r="Q2712" s="168"/>
      <c r="R2712" s="169"/>
      <c r="S2712" s="39"/>
      <c r="T2712" s="119"/>
      <c r="U2712" s="258"/>
      <c r="V2712" s="262"/>
      <c r="W2712" s="258">
        <f t="shared" si="799"/>
        <v>0</v>
      </c>
      <c r="X2712" s="45"/>
      <c r="Y2712" s="43"/>
      <c r="Z2712" s="43"/>
      <c r="AA2712" s="43"/>
      <c r="AB2712" s="43"/>
      <c r="AC2712" s="43"/>
    </row>
    <row r="2713" spans="1:29" ht="12.9" customHeight="1">
      <c r="A2713" s="189"/>
      <c r="B2713" s="111"/>
      <c r="C2713" s="111"/>
      <c r="D2713" s="111"/>
      <c r="E2713" s="111"/>
      <c r="F2713" s="111"/>
      <c r="G2713" s="111"/>
      <c r="H2713" s="111"/>
      <c r="I2713" s="116"/>
      <c r="J2713" s="118"/>
      <c r="K2713" s="33"/>
      <c r="L2713" s="44">
        <f t="shared" si="796"/>
        <v>0</v>
      </c>
      <c r="M2713" s="33" t="str">
        <f t="shared" si="797"/>
        <v>Container q'ty</v>
      </c>
      <c r="N2713" s="33" t="str">
        <f t="shared" si="798"/>
        <v/>
      </c>
      <c r="O2713" s="39"/>
      <c r="P2713" s="33"/>
      <c r="Q2713" s="168"/>
      <c r="R2713" s="169"/>
      <c r="S2713" s="39"/>
      <c r="T2713" s="119"/>
      <c r="U2713" s="258"/>
      <c r="V2713" s="262"/>
      <c r="W2713" s="258">
        <f t="shared" si="799"/>
        <v>0</v>
      </c>
      <c r="X2713" s="45"/>
      <c r="Y2713" s="43"/>
      <c r="Z2713" s="43"/>
      <c r="AA2713" s="43"/>
      <c r="AB2713" s="43"/>
      <c r="AC2713" s="43"/>
    </row>
    <row r="2714" spans="1:29" ht="12.9" customHeight="1">
      <c r="A2714" s="189"/>
      <c r="B2714" s="111"/>
      <c r="C2714" s="111"/>
      <c r="D2714" s="111"/>
      <c r="E2714" s="111"/>
      <c r="F2714" s="111"/>
      <c r="G2714" s="111"/>
      <c r="H2714" s="111"/>
      <c r="I2714" s="116"/>
      <c r="J2714" s="118"/>
      <c r="K2714" s="33"/>
      <c r="L2714" s="44">
        <f t="shared" si="796"/>
        <v>0</v>
      </c>
      <c r="M2714" s="33" t="str">
        <f t="shared" si="797"/>
        <v>Container q'ty</v>
      </c>
      <c r="N2714" s="33" t="str">
        <f t="shared" si="798"/>
        <v/>
      </c>
      <c r="O2714" s="39"/>
      <c r="P2714" s="33"/>
      <c r="Q2714" s="168"/>
      <c r="R2714" s="169"/>
      <c r="S2714" s="39"/>
      <c r="T2714" s="119"/>
      <c r="U2714" s="258"/>
      <c r="V2714" s="262"/>
      <c r="W2714" s="258">
        <f t="shared" si="799"/>
        <v>0</v>
      </c>
      <c r="X2714" s="45"/>
      <c r="Y2714" s="43"/>
      <c r="Z2714" s="43"/>
      <c r="AA2714" s="43"/>
      <c r="AB2714" s="43"/>
      <c r="AC2714" s="43"/>
    </row>
    <row r="2715" spans="1:29" ht="12.9" customHeight="1">
      <c r="A2715" s="189"/>
      <c r="B2715" s="111"/>
      <c r="C2715" s="111"/>
      <c r="D2715" s="111"/>
      <c r="E2715" s="111"/>
      <c r="F2715" s="111"/>
      <c r="G2715" s="111"/>
      <c r="H2715" s="111"/>
      <c r="I2715" s="116"/>
      <c r="J2715" s="118"/>
      <c r="K2715" s="33"/>
      <c r="L2715" s="44">
        <f t="shared" si="796"/>
        <v>0</v>
      </c>
      <c r="M2715" s="33" t="str">
        <f t="shared" si="797"/>
        <v>Container q'ty</v>
      </c>
      <c r="N2715" s="33" t="str">
        <f t="shared" si="798"/>
        <v/>
      </c>
      <c r="O2715" s="39"/>
      <c r="P2715" s="33"/>
      <c r="Q2715" s="168"/>
      <c r="R2715" s="169"/>
      <c r="S2715" s="39"/>
      <c r="T2715" s="119"/>
      <c r="U2715" s="258"/>
      <c r="V2715" s="262"/>
      <c r="W2715" s="258">
        <f t="shared" si="799"/>
        <v>0</v>
      </c>
      <c r="X2715" s="45"/>
      <c r="Y2715" s="43"/>
      <c r="Z2715" s="43"/>
      <c r="AA2715" s="43"/>
      <c r="AB2715" s="43"/>
      <c r="AC2715" s="43"/>
    </row>
    <row r="2716" spans="1:29" ht="12.9" customHeight="1">
      <c r="A2716" s="189"/>
      <c r="B2716" s="111"/>
      <c r="C2716" s="111"/>
      <c r="D2716" s="111"/>
      <c r="E2716" s="111"/>
      <c r="F2716" s="111"/>
      <c r="G2716" s="111"/>
      <c r="H2716" s="111"/>
      <c r="I2716" s="116"/>
      <c r="J2716" s="118"/>
      <c r="K2716" s="33"/>
      <c r="L2716" s="44">
        <f t="shared" si="796"/>
        <v>0</v>
      </c>
      <c r="M2716" s="33" t="str">
        <f t="shared" si="797"/>
        <v>Container q'ty</v>
      </c>
      <c r="N2716" s="33" t="str">
        <f t="shared" si="798"/>
        <v/>
      </c>
      <c r="O2716" s="39"/>
      <c r="P2716" s="33"/>
      <c r="Q2716" s="168"/>
      <c r="R2716" s="169"/>
      <c r="S2716" s="39"/>
      <c r="T2716" s="119"/>
      <c r="U2716" s="258"/>
      <c r="V2716" s="262"/>
      <c r="W2716" s="258">
        <f t="shared" si="799"/>
        <v>0</v>
      </c>
      <c r="X2716" s="45"/>
      <c r="Y2716" s="43"/>
      <c r="Z2716" s="43"/>
      <c r="AA2716" s="43"/>
      <c r="AB2716" s="43"/>
      <c r="AC2716" s="43"/>
    </row>
    <row r="2717" spans="1:29" ht="12.9" customHeight="1">
      <c r="A2717" s="189"/>
      <c r="B2717" s="111"/>
      <c r="C2717" s="111"/>
      <c r="D2717" s="111"/>
      <c r="E2717" s="111"/>
      <c r="F2717" s="111"/>
      <c r="G2717" s="111"/>
      <c r="H2717" s="111"/>
      <c r="I2717" s="116"/>
      <c r="J2717" s="118"/>
      <c r="K2717" s="33"/>
      <c r="L2717" s="44">
        <f t="shared" si="796"/>
        <v>0</v>
      </c>
      <c r="M2717" s="33" t="str">
        <f t="shared" si="797"/>
        <v>Container q'ty</v>
      </c>
      <c r="N2717" s="33" t="str">
        <f t="shared" si="798"/>
        <v/>
      </c>
      <c r="O2717" s="39"/>
      <c r="P2717" s="33"/>
      <c r="Q2717" s="168"/>
      <c r="R2717" s="169"/>
      <c r="S2717" s="39"/>
      <c r="T2717" s="119"/>
      <c r="U2717" s="258"/>
      <c r="V2717" s="262"/>
      <c r="W2717" s="258">
        <f t="shared" si="799"/>
        <v>0</v>
      </c>
      <c r="X2717" s="45"/>
      <c r="Y2717" s="43"/>
      <c r="Z2717" s="43"/>
      <c r="AA2717" s="43"/>
      <c r="AB2717" s="43"/>
      <c r="AC2717" s="43"/>
    </row>
    <row r="2718" spans="1:29" ht="12.9" customHeight="1">
      <c r="A2718" s="189"/>
      <c r="B2718" s="111"/>
      <c r="C2718" s="111"/>
      <c r="D2718" s="111"/>
      <c r="E2718" s="111"/>
      <c r="F2718" s="111"/>
      <c r="G2718" s="111"/>
      <c r="H2718" s="111"/>
      <c r="I2718" s="116"/>
      <c r="J2718" s="118"/>
      <c r="K2718" s="33"/>
      <c r="L2718" s="44">
        <f t="shared" si="796"/>
        <v>0</v>
      </c>
      <c r="M2718" s="33" t="str">
        <f t="shared" si="797"/>
        <v>Container q'ty</v>
      </c>
      <c r="N2718" s="33" t="str">
        <f t="shared" si="798"/>
        <v/>
      </c>
      <c r="O2718" s="39"/>
      <c r="P2718" s="33"/>
      <c r="Q2718" s="168"/>
      <c r="R2718" s="169"/>
      <c r="S2718" s="39"/>
      <c r="T2718" s="119"/>
      <c r="U2718" s="258"/>
      <c r="V2718" s="262"/>
      <c r="W2718" s="258">
        <f t="shared" si="799"/>
        <v>0</v>
      </c>
      <c r="X2718" s="45"/>
      <c r="Y2718" s="43"/>
      <c r="Z2718" s="43"/>
      <c r="AA2718" s="43"/>
      <c r="AB2718" s="43"/>
      <c r="AC2718" s="43"/>
    </row>
    <row r="2719" spans="1:29" ht="12.9" customHeight="1">
      <c r="A2719" s="189"/>
      <c r="B2719" s="111"/>
      <c r="C2719" s="111"/>
      <c r="D2719" s="111"/>
      <c r="E2719" s="111"/>
      <c r="F2719" s="111"/>
      <c r="G2719" s="111"/>
      <c r="H2719" s="111"/>
      <c r="I2719" s="116"/>
      <c r="J2719" s="118"/>
      <c r="K2719" s="33"/>
      <c r="L2719" s="44">
        <f t="shared" si="796"/>
        <v>0</v>
      </c>
      <c r="M2719" s="33" t="str">
        <f t="shared" si="797"/>
        <v>Container q'ty</v>
      </c>
      <c r="N2719" s="33" t="str">
        <f t="shared" si="798"/>
        <v/>
      </c>
      <c r="O2719" s="39"/>
      <c r="P2719" s="33"/>
      <c r="Q2719" s="168"/>
      <c r="R2719" s="169"/>
      <c r="S2719" s="39"/>
      <c r="T2719" s="119"/>
      <c r="U2719" s="258"/>
      <c r="V2719" s="262"/>
      <c r="W2719" s="258">
        <f t="shared" si="799"/>
        <v>0</v>
      </c>
      <c r="X2719" s="45"/>
      <c r="Y2719" s="43"/>
      <c r="Z2719" s="43"/>
      <c r="AA2719" s="43"/>
      <c r="AB2719" s="43"/>
      <c r="AC2719" s="43"/>
    </row>
    <row r="2720" spans="1:29" ht="12.9" customHeight="1">
      <c r="A2720" s="189"/>
      <c r="B2720" s="111"/>
      <c r="C2720" s="111"/>
      <c r="D2720" s="111"/>
      <c r="E2720" s="111"/>
      <c r="F2720" s="111"/>
      <c r="G2720" s="111"/>
      <c r="H2720" s="111"/>
      <c r="I2720" s="116"/>
      <c r="J2720" s="118"/>
      <c r="K2720" s="33"/>
      <c r="L2720" s="44">
        <f t="shared" si="796"/>
        <v>0</v>
      </c>
      <c r="M2720" s="33" t="str">
        <f t="shared" si="797"/>
        <v>Container q'ty</v>
      </c>
      <c r="N2720" s="33" t="str">
        <f t="shared" si="798"/>
        <v/>
      </c>
      <c r="O2720" s="39"/>
      <c r="P2720" s="33"/>
      <c r="Q2720" s="168"/>
      <c r="R2720" s="169"/>
      <c r="S2720" s="39"/>
      <c r="T2720" s="119"/>
      <c r="U2720" s="258"/>
      <c r="V2720" s="262"/>
      <c r="W2720" s="258">
        <f t="shared" si="799"/>
        <v>0</v>
      </c>
      <c r="X2720" s="45"/>
      <c r="Y2720" s="43"/>
      <c r="Z2720" s="43"/>
      <c r="AA2720" s="43"/>
      <c r="AB2720" s="43"/>
      <c r="AC2720" s="43"/>
    </row>
    <row r="2721" spans="1:29" ht="12.9" customHeight="1">
      <c r="A2721" s="189"/>
      <c r="B2721" s="111"/>
      <c r="C2721" s="111"/>
      <c r="D2721" s="111"/>
      <c r="E2721" s="111"/>
      <c r="F2721" s="111"/>
      <c r="G2721" s="111"/>
      <c r="H2721" s="111"/>
      <c r="I2721" s="116"/>
      <c r="J2721" s="118"/>
      <c r="K2721" s="33"/>
      <c r="L2721" s="44">
        <f t="shared" si="796"/>
        <v>0</v>
      </c>
      <c r="M2721" s="33" t="str">
        <f t="shared" si="797"/>
        <v>Container q'ty</v>
      </c>
      <c r="N2721" s="33" t="str">
        <f t="shared" si="798"/>
        <v/>
      </c>
      <c r="O2721" s="39"/>
      <c r="P2721" s="33"/>
      <c r="Q2721" s="168"/>
      <c r="R2721" s="169"/>
      <c r="S2721" s="39"/>
      <c r="T2721" s="119"/>
      <c r="U2721" s="258"/>
      <c r="V2721" s="262"/>
      <c r="W2721" s="258">
        <f t="shared" si="799"/>
        <v>0</v>
      </c>
      <c r="X2721" s="45"/>
      <c r="Y2721" s="43"/>
      <c r="Z2721" s="43"/>
      <c r="AA2721" s="43"/>
      <c r="AB2721" s="43"/>
      <c r="AC2721" s="43"/>
    </row>
    <row r="2722" spans="1:29" ht="12.9" customHeight="1">
      <c r="A2722" s="189"/>
      <c r="B2722" s="111"/>
      <c r="C2722" s="111"/>
      <c r="D2722" s="111"/>
      <c r="E2722" s="111"/>
      <c r="F2722" s="111"/>
      <c r="G2722" s="111"/>
      <c r="H2722" s="111"/>
      <c r="I2722" s="116"/>
      <c r="J2722" s="118"/>
      <c r="K2722" s="33"/>
      <c r="L2722" s="44">
        <f t="shared" si="796"/>
        <v>0</v>
      </c>
      <c r="M2722" s="33" t="str">
        <f t="shared" si="797"/>
        <v>Container q'ty</v>
      </c>
      <c r="N2722" s="33" t="str">
        <f t="shared" si="798"/>
        <v/>
      </c>
      <c r="O2722" s="39"/>
      <c r="P2722" s="33"/>
      <c r="Q2722" s="168"/>
      <c r="R2722" s="169"/>
      <c r="S2722" s="39"/>
      <c r="T2722" s="119"/>
      <c r="U2722" s="258"/>
      <c r="V2722" s="262"/>
      <c r="W2722" s="258">
        <f t="shared" si="799"/>
        <v>0</v>
      </c>
      <c r="X2722" s="45"/>
      <c r="Y2722" s="43"/>
      <c r="Z2722" s="43"/>
      <c r="AA2722" s="43"/>
      <c r="AB2722" s="43"/>
      <c r="AC2722" s="43"/>
    </row>
    <row r="2723" spans="1:29" ht="12.9" customHeight="1">
      <c r="A2723" s="189"/>
      <c r="B2723" s="111"/>
      <c r="C2723" s="111"/>
      <c r="D2723" s="111"/>
      <c r="E2723" s="111"/>
      <c r="F2723" s="111"/>
      <c r="G2723" s="111"/>
      <c r="H2723" s="111"/>
      <c r="I2723" s="116"/>
      <c r="J2723" s="118"/>
      <c r="K2723" s="33"/>
      <c r="L2723" s="44">
        <f t="shared" si="796"/>
        <v>0</v>
      </c>
      <c r="M2723" s="33" t="str">
        <f t="shared" si="797"/>
        <v>Container q'ty</v>
      </c>
      <c r="N2723" s="33" t="str">
        <f t="shared" si="798"/>
        <v/>
      </c>
      <c r="O2723" s="39"/>
      <c r="P2723" s="33"/>
      <c r="Q2723" s="168"/>
      <c r="R2723" s="169"/>
      <c r="S2723" s="39"/>
      <c r="T2723" s="119"/>
      <c r="U2723" s="258"/>
      <c r="V2723" s="262"/>
      <c r="W2723" s="258">
        <f t="shared" si="799"/>
        <v>0</v>
      </c>
      <c r="X2723" s="45"/>
      <c r="Y2723" s="43"/>
      <c r="Z2723" s="43"/>
      <c r="AA2723" s="43"/>
      <c r="AB2723" s="43"/>
      <c r="AC2723" s="43"/>
    </row>
    <row r="2724" spans="1:29" ht="12.9" customHeight="1">
      <c r="A2724" s="189"/>
      <c r="B2724" s="111"/>
      <c r="C2724" s="111"/>
      <c r="D2724" s="111"/>
      <c r="E2724" s="111"/>
      <c r="F2724" s="111"/>
      <c r="G2724" s="111"/>
      <c r="H2724" s="111"/>
      <c r="I2724" s="116"/>
      <c r="J2724" s="118"/>
      <c r="K2724" s="33"/>
      <c r="L2724" s="44">
        <f t="shared" si="796"/>
        <v>0</v>
      </c>
      <c r="M2724" s="33" t="str">
        <f t="shared" si="797"/>
        <v>Container q'ty</v>
      </c>
      <c r="N2724" s="33" t="str">
        <f t="shared" si="798"/>
        <v/>
      </c>
      <c r="O2724" s="39"/>
      <c r="P2724" s="33"/>
      <c r="Q2724" s="168"/>
      <c r="R2724" s="169"/>
      <c r="S2724" s="39"/>
      <c r="T2724" s="119"/>
      <c r="U2724" s="258"/>
      <c r="V2724" s="262"/>
      <c r="W2724" s="258">
        <f t="shared" si="799"/>
        <v>0</v>
      </c>
      <c r="X2724" s="45"/>
      <c r="Y2724" s="43"/>
      <c r="Z2724" s="43"/>
      <c r="AA2724" s="43"/>
      <c r="AB2724" s="43"/>
      <c r="AC2724" s="43"/>
    </row>
    <row r="2725" spans="1:29" ht="12.9" customHeight="1">
      <c r="A2725" s="189"/>
      <c r="B2725" s="111"/>
      <c r="C2725" s="111"/>
      <c r="D2725" s="111"/>
      <c r="E2725" s="111"/>
      <c r="F2725" s="111"/>
      <c r="G2725" s="111"/>
      <c r="H2725" s="111"/>
      <c r="I2725" s="116"/>
      <c r="J2725" s="118"/>
      <c r="K2725" s="33"/>
      <c r="L2725" s="44">
        <f t="shared" si="796"/>
        <v>0</v>
      </c>
      <c r="M2725" s="33" t="str">
        <f t="shared" si="797"/>
        <v>Container q'ty</v>
      </c>
      <c r="N2725" s="33" t="str">
        <f t="shared" si="798"/>
        <v/>
      </c>
      <c r="O2725" s="39"/>
      <c r="P2725" s="33"/>
      <c r="Q2725" s="168"/>
      <c r="R2725" s="169"/>
      <c r="S2725" s="39"/>
      <c r="T2725" s="119"/>
      <c r="U2725" s="258"/>
      <c r="V2725" s="262"/>
      <c r="W2725" s="258">
        <f t="shared" si="799"/>
        <v>0</v>
      </c>
      <c r="X2725" s="45"/>
      <c r="Y2725" s="43"/>
      <c r="Z2725" s="43"/>
      <c r="AA2725" s="43"/>
      <c r="AB2725" s="43"/>
      <c r="AC2725" s="43"/>
    </row>
    <row r="2726" spans="1:29" ht="12.9" customHeight="1">
      <c r="A2726" s="189"/>
      <c r="B2726" s="111"/>
      <c r="C2726" s="111"/>
      <c r="D2726" s="111"/>
      <c r="E2726" s="111"/>
      <c r="F2726" s="111"/>
      <c r="G2726" s="111"/>
      <c r="H2726" s="111"/>
      <c r="I2726" s="116"/>
      <c r="J2726" s="118"/>
      <c r="K2726" s="33"/>
      <c r="L2726" s="44">
        <f t="shared" si="796"/>
        <v>0</v>
      </c>
      <c r="M2726" s="33" t="str">
        <f t="shared" si="797"/>
        <v>Container q'ty</v>
      </c>
      <c r="N2726" s="33" t="str">
        <f t="shared" si="798"/>
        <v/>
      </c>
      <c r="O2726" s="39"/>
      <c r="P2726" s="33"/>
      <c r="Q2726" s="168"/>
      <c r="R2726" s="169"/>
      <c r="S2726" s="39"/>
      <c r="T2726" s="119"/>
      <c r="U2726" s="258"/>
      <c r="V2726" s="262"/>
      <c r="W2726" s="258">
        <f t="shared" si="799"/>
        <v>0</v>
      </c>
      <c r="X2726" s="45"/>
      <c r="Y2726" s="43"/>
      <c r="Z2726" s="43"/>
      <c r="AA2726" s="43"/>
      <c r="AB2726" s="43"/>
      <c r="AC2726" s="43"/>
    </row>
    <row r="2727" spans="1:29" ht="12.9" customHeight="1">
      <c r="A2727" s="189"/>
      <c r="B2727" s="111"/>
      <c r="C2727" s="111"/>
      <c r="D2727" s="111"/>
      <c r="E2727" s="111"/>
      <c r="F2727" s="111"/>
      <c r="G2727" s="111"/>
      <c r="H2727" s="111"/>
      <c r="I2727" s="116"/>
      <c r="J2727" s="118"/>
      <c r="K2727" s="33"/>
      <c r="L2727" s="44">
        <f t="shared" si="796"/>
        <v>0</v>
      </c>
      <c r="M2727" s="33" t="str">
        <f t="shared" si="797"/>
        <v>Container q'ty</v>
      </c>
      <c r="N2727" s="33" t="str">
        <f t="shared" si="798"/>
        <v/>
      </c>
      <c r="O2727" s="39"/>
      <c r="P2727" s="33"/>
      <c r="Q2727" s="168"/>
      <c r="R2727" s="169"/>
      <c r="S2727" s="39"/>
      <c r="T2727" s="119"/>
      <c r="U2727" s="258"/>
      <c r="V2727" s="262"/>
      <c r="W2727" s="258">
        <f t="shared" si="799"/>
        <v>0</v>
      </c>
      <c r="X2727" s="45"/>
      <c r="Y2727" s="43"/>
      <c r="Z2727" s="43"/>
      <c r="AA2727" s="43"/>
      <c r="AB2727" s="43"/>
      <c r="AC2727" s="43"/>
    </row>
    <row r="2728" spans="1:29" ht="12.9" customHeight="1">
      <c r="A2728" s="189"/>
      <c r="B2728" s="111"/>
      <c r="C2728" s="111"/>
      <c r="D2728" s="111"/>
      <c r="E2728" s="111"/>
      <c r="F2728" s="111"/>
      <c r="G2728" s="111"/>
      <c r="H2728" s="111"/>
      <c r="I2728" s="116"/>
      <c r="J2728" s="118"/>
      <c r="K2728" s="33"/>
      <c r="L2728" s="44">
        <f t="shared" si="796"/>
        <v>0</v>
      </c>
      <c r="M2728" s="33" t="str">
        <f t="shared" si="797"/>
        <v>Container q'ty</v>
      </c>
      <c r="N2728" s="33" t="str">
        <f t="shared" si="798"/>
        <v/>
      </c>
      <c r="O2728" s="39"/>
      <c r="P2728" s="33"/>
      <c r="Q2728" s="168"/>
      <c r="R2728" s="169"/>
      <c r="S2728" s="39"/>
      <c r="T2728" s="119"/>
      <c r="U2728" s="258"/>
      <c r="V2728" s="262"/>
      <c r="W2728" s="258">
        <f t="shared" si="799"/>
        <v>0</v>
      </c>
      <c r="X2728" s="45"/>
      <c r="Y2728" s="43"/>
      <c r="Z2728" s="43"/>
      <c r="AA2728" s="43"/>
      <c r="AB2728" s="43"/>
      <c r="AC2728" s="43"/>
    </row>
    <row r="2729" spans="1:29" ht="12.9" customHeight="1">
      <c r="A2729" s="189"/>
      <c r="B2729" s="111"/>
      <c r="C2729" s="111"/>
      <c r="D2729" s="111"/>
      <c r="E2729" s="111"/>
      <c r="F2729" s="111"/>
      <c r="G2729" s="111"/>
      <c r="H2729" s="111"/>
      <c r="I2729" s="116"/>
      <c r="J2729" s="118"/>
      <c r="K2729" s="33"/>
      <c r="L2729" s="44">
        <f t="shared" si="796"/>
        <v>0</v>
      </c>
      <c r="M2729" s="33" t="str">
        <f t="shared" si="797"/>
        <v>Container q'ty</v>
      </c>
      <c r="N2729" s="33" t="str">
        <f t="shared" si="798"/>
        <v/>
      </c>
      <c r="O2729" s="39"/>
      <c r="P2729" s="33"/>
      <c r="Q2729" s="168"/>
      <c r="R2729" s="169"/>
      <c r="S2729" s="39"/>
      <c r="T2729" s="119"/>
      <c r="U2729" s="258"/>
      <c r="V2729" s="262"/>
      <c r="W2729" s="258">
        <f t="shared" si="799"/>
        <v>0</v>
      </c>
      <c r="X2729" s="45"/>
      <c r="Y2729" s="43"/>
      <c r="Z2729" s="43"/>
      <c r="AA2729" s="43"/>
      <c r="AB2729" s="43"/>
      <c r="AC2729" s="43"/>
    </row>
    <row r="2730" spans="1:29" ht="12.9" customHeight="1">
      <c r="A2730" s="189"/>
      <c r="B2730" s="111"/>
      <c r="C2730" s="111"/>
      <c r="D2730" s="111"/>
      <c r="E2730" s="111"/>
      <c r="F2730" s="111"/>
      <c r="G2730" s="111"/>
      <c r="H2730" s="111"/>
      <c r="I2730" s="116"/>
      <c r="J2730" s="118"/>
      <c r="K2730" s="33"/>
      <c r="L2730" s="44">
        <f t="shared" si="796"/>
        <v>0</v>
      </c>
      <c r="M2730" s="33" t="str">
        <f t="shared" si="797"/>
        <v>Container q'ty</v>
      </c>
      <c r="N2730" s="33" t="str">
        <f t="shared" si="798"/>
        <v/>
      </c>
      <c r="O2730" s="39"/>
      <c r="P2730" s="33"/>
      <c r="Q2730" s="168"/>
      <c r="R2730" s="169"/>
      <c r="S2730" s="39"/>
      <c r="T2730" s="119"/>
      <c r="U2730" s="258"/>
      <c r="V2730" s="262"/>
      <c r="W2730" s="258">
        <f t="shared" si="799"/>
        <v>0</v>
      </c>
      <c r="X2730" s="45"/>
      <c r="Y2730" s="43"/>
      <c r="Z2730" s="43"/>
      <c r="AA2730" s="43"/>
      <c r="AB2730" s="43"/>
      <c r="AC2730" s="43"/>
    </row>
    <row r="2731" spans="1:29" ht="12.9" customHeight="1">
      <c r="A2731" s="189"/>
      <c r="B2731" s="111"/>
      <c r="C2731" s="111"/>
      <c r="D2731" s="111"/>
      <c r="E2731" s="111"/>
      <c r="F2731" s="111"/>
      <c r="G2731" s="111"/>
      <c r="H2731" s="111"/>
      <c r="I2731" s="116"/>
      <c r="J2731" s="118"/>
      <c r="K2731" s="33"/>
      <c r="L2731" s="44">
        <f t="shared" si="796"/>
        <v>0</v>
      </c>
      <c r="M2731" s="33" t="str">
        <f t="shared" si="797"/>
        <v>Container q'ty</v>
      </c>
      <c r="N2731" s="33" t="str">
        <f t="shared" si="798"/>
        <v/>
      </c>
      <c r="O2731" s="39"/>
      <c r="P2731" s="33"/>
      <c r="Q2731" s="168"/>
      <c r="R2731" s="169"/>
      <c r="S2731" s="39"/>
      <c r="T2731" s="119"/>
      <c r="U2731" s="258"/>
      <c r="V2731" s="262"/>
      <c r="W2731" s="258">
        <f t="shared" si="799"/>
        <v>0</v>
      </c>
      <c r="X2731" s="45"/>
      <c r="Y2731" s="43"/>
      <c r="Z2731" s="43"/>
      <c r="AA2731" s="43"/>
      <c r="AB2731" s="43"/>
      <c r="AC2731" s="43"/>
    </row>
    <row r="2732" spans="1:29" ht="12.9" customHeight="1">
      <c r="A2732" s="189"/>
      <c r="B2732" s="111"/>
      <c r="C2732" s="111"/>
      <c r="D2732" s="111"/>
      <c r="E2732" s="111"/>
      <c r="F2732" s="111"/>
      <c r="G2732" s="111"/>
      <c r="H2732" s="111"/>
      <c r="I2732" s="116"/>
      <c r="J2732" s="118"/>
      <c r="K2732" s="33"/>
      <c r="L2732" s="44">
        <f t="shared" si="796"/>
        <v>0</v>
      </c>
      <c r="M2732" s="33" t="str">
        <f t="shared" si="797"/>
        <v>Container q'ty</v>
      </c>
      <c r="N2732" s="33" t="str">
        <f t="shared" si="798"/>
        <v/>
      </c>
      <c r="O2732" s="39"/>
      <c r="P2732" s="33"/>
      <c r="Q2732" s="168"/>
      <c r="R2732" s="169"/>
      <c r="S2732" s="39"/>
      <c r="T2732" s="119"/>
      <c r="U2732" s="258"/>
      <c r="V2732" s="262"/>
      <c r="W2732" s="258">
        <f t="shared" si="799"/>
        <v>0</v>
      </c>
      <c r="X2732" s="45"/>
      <c r="Y2732" s="43"/>
      <c r="Z2732" s="43"/>
      <c r="AA2732" s="43"/>
      <c r="AB2732" s="43"/>
      <c r="AC2732" s="43"/>
    </row>
    <row r="2733" spans="1:29" ht="12.9" customHeight="1">
      <c r="A2733" s="189"/>
      <c r="B2733" s="111"/>
      <c r="C2733" s="111"/>
      <c r="D2733" s="111"/>
      <c r="E2733" s="111"/>
      <c r="F2733" s="111"/>
      <c r="G2733" s="111"/>
      <c r="H2733" s="111"/>
      <c r="I2733" s="116"/>
      <c r="J2733" s="118"/>
      <c r="K2733" s="33"/>
      <c r="L2733" s="44">
        <f t="shared" si="796"/>
        <v>0</v>
      </c>
      <c r="M2733" s="33" t="str">
        <f t="shared" si="797"/>
        <v>Container q'ty</v>
      </c>
      <c r="N2733" s="33" t="str">
        <f t="shared" si="798"/>
        <v/>
      </c>
      <c r="O2733" s="39"/>
      <c r="P2733" s="33"/>
      <c r="Q2733" s="168"/>
      <c r="R2733" s="169"/>
      <c r="S2733" s="39"/>
      <c r="T2733" s="119"/>
      <c r="U2733" s="258"/>
      <c r="V2733" s="262"/>
      <c r="W2733" s="258">
        <f t="shared" si="799"/>
        <v>0</v>
      </c>
      <c r="X2733" s="45"/>
      <c r="Y2733" s="43"/>
      <c r="Z2733" s="43"/>
      <c r="AA2733" s="43"/>
      <c r="AB2733" s="43"/>
      <c r="AC2733" s="43"/>
    </row>
    <row r="2734" spans="1:29" ht="12.9" customHeight="1">
      <c r="A2734" s="189"/>
      <c r="B2734" s="111"/>
      <c r="C2734" s="111"/>
      <c r="D2734" s="111"/>
      <c r="E2734" s="111"/>
      <c r="F2734" s="111"/>
      <c r="G2734" s="111"/>
      <c r="H2734" s="111"/>
      <c r="I2734" s="116"/>
      <c r="J2734" s="118"/>
      <c r="K2734" s="33"/>
      <c r="L2734" s="44">
        <f t="shared" si="796"/>
        <v>0</v>
      </c>
      <c r="M2734" s="33" t="str">
        <f t="shared" si="797"/>
        <v>Container q'ty</v>
      </c>
      <c r="N2734" s="33" t="str">
        <f t="shared" si="798"/>
        <v/>
      </c>
      <c r="O2734" s="39"/>
      <c r="P2734" s="33"/>
      <c r="Q2734" s="168"/>
      <c r="R2734" s="169"/>
      <c r="S2734" s="39"/>
      <c r="T2734" s="119"/>
      <c r="U2734" s="258"/>
      <c r="V2734" s="262"/>
      <c r="W2734" s="258">
        <f t="shared" si="799"/>
        <v>0</v>
      </c>
      <c r="X2734" s="45"/>
      <c r="Y2734" s="43"/>
      <c r="Z2734" s="43"/>
      <c r="AA2734" s="43"/>
      <c r="AB2734" s="43"/>
      <c r="AC2734" s="43"/>
    </row>
    <row r="2735" spans="1:29" ht="12.9" customHeight="1">
      <c r="A2735" s="189"/>
      <c r="B2735" s="111"/>
      <c r="C2735" s="111"/>
      <c r="D2735" s="111"/>
      <c r="E2735" s="111"/>
      <c r="F2735" s="111"/>
      <c r="G2735" s="111"/>
      <c r="H2735" s="111"/>
      <c r="I2735" s="116"/>
      <c r="J2735" s="118"/>
      <c r="K2735" s="33"/>
      <c r="L2735" s="44">
        <f t="shared" si="796"/>
        <v>0</v>
      </c>
      <c r="M2735" s="33" t="str">
        <f t="shared" si="797"/>
        <v>Container q'ty</v>
      </c>
      <c r="N2735" s="33" t="str">
        <f t="shared" si="798"/>
        <v/>
      </c>
      <c r="O2735" s="39"/>
      <c r="P2735" s="33"/>
      <c r="Q2735" s="168"/>
      <c r="R2735" s="169"/>
      <c r="S2735" s="39"/>
      <c r="T2735" s="119"/>
      <c r="U2735" s="258"/>
      <c r="V2735" s="262"/>
      <c r="W2735" s="258">
        <f t="shared" si="799"/>
        <v>0</v>
      </c>
      <c r="X2735" s="45"/>
      <c r="Y2735" s="43"/>
      <c r="Z2735" s="43"/>
      <c r="AA2735" s="43"/>
      <c r="AB2735" s="43"/>
      <c r="AC2735" s="43"/>
    </row>
    <row r="2736" spans="1:29" ht="12.9" customHeight="1">
      <c r="A2736" s="189"/>
      <c r="B2736" s="111"/>
      <c r="C2736" s="111"/>
      <c r="D2736" s="111"/>
      <c r="E2736" s="111"/>
      <c r="F2736" s="111"/>
      <c r="G2736" s="111"/>
      <c r="H2736" s="111"/>
      <c r="I2736" s="116"/>
      <c r="J2736" s="118"/>
      <c r="K2736" s="33"/>
      <c r="L2736" s="44">
        <f t="shared" si="796"/>
        <v>0</v>
      </c>
      <c r="M2736" s="33" t="str">
        <f t="shared" si="797"/>
        <v>Container q'ty</v>
      </c>
      <c r="N2736" s="33" t="str">
        <f t="shared" si="798"/>
        <v/>
      </c>
      <c r="O2736" s="39"/>
      <c r="P2736" s="33"/>
      <c r="Q2736" s="168"/>
      <c r="R2736" s="169"/>
      <c r="S2736" s="39"/>
      <c r="T2736" s="119"/>
      <c r="U2736" s="258"/>
      <c r="V2736" s="262"/>
      <c r="W2736" s="258">
        <f t="shared" si="799"/>
        <v>0</v>
      </c>
      <c r="X2736" s="45"/>
      <c r="Y2736" s="43"/>
      <c r="Z2736" s="43"/>
      <c r="AA2736" s="43"/>
      <c r="AB2736" s="43"/>
      <c r="AC2736" s="43"/>
    </row>
    <row r="2737" spans="1:29" ht="12.9" customHeight="1">
      <c r="A2737" s="189"/>
      <c r="B2737" s="111"/>
      <c r="C2737" s="111"/>
      <c r="D2737" s="111"/>
      <c r="E2737" s="111"/>
      <c r="F2737" s="111"/>
      <c r="G2737" s="111"/>
      <c r="H2737" s="111"/>
      <c r="I2737" s="116"/>
      <c r="J2737" s="118"/>
      <c r="K2737" s="33"/>
      <c r="L2737" s="44">
        <f t="shared" si="796"/>
        <v>0</v>
      </c>
      <c r="M2737" s="33" t="str">
        <f t="shared" si="797"/>
        <v>Container q'ty</v>
      </c>
      <c r="N2737" s="33" t="str">
        <f t="shared" si="798"/>
        <v/>
      </c>
      <c r="O2737" s="39"/>
      <c r="P2737" s="33"/>
      <c r="Q2737" s="168"/>
      <c r="R2737" s="169"/>
      <c r="S2737" s="39"/>
      <c r="T2737" s="119"/>
      <c r="U2737" s="258"/>
      <c r="V2737" s="262"/>
      <c r="W2737" s="258">
        <f t="shared" si="799"/>
        <v>0</v>
      </c>
      <c r="X2737" s="45"/>
      <c r="Y2737" s="43"/>
      <c r="Z2737" s="43"/>
      <c r="AA2737" s="43"/>
      <c r="AB2737" s="43"/>
      <c r="AC2737" s="43"/>
    </row>
    <row r="2738" spans="1:29" ht="12.9" customHeight="1">
      <c r="A2738" s="189"/>
      <c r="B2738" s="111"/>
      <c r="C2738" s="111"/>
      <c r="D2738" s="111"/>
      <c r="E2738" s="111"/>
      <c r="F2738" s="111"/>
      <c r="G2738" s="111"/>
      <c r="H2738" s="111"/>
      <c r="I2738" s="116"/>
      <c r="J2738" s="118"/>
      <c r="K2738" s="33"/>
      <c r="L2738" s="44">
        <f t="shared" si="796"/>
        <v>0</v>
      </c>
      <c r="M2738" s="33" t="str">
        <f t="shared" si="797"/>
        <v>Container q'ty</v>
      </c>
      <c r="N2738" s="33" t="str">
        <f t="shared" si="798"/>
        <v/>
      </c>
      <c r="O2738" s="39"/>
      <c r="P2738" s="33"/>
      <c r="Q2738" s="168"/>
      <c r="R2738" s="169"/>
      <c r="S2738" s="39"/>
      <c r="T2738" s="119"/>
      <c r="U2738" s="258"/>
      <c r="V2738" s="262"/>
      <c r="W2738" s="258">
        <f t="shared" si="799"/>
        <v>0</v>
      </c>
      <c r="X2738" s="45"/>
      <c r="Y2738" s="43"/>
      <c r="Z2738" s="43"/>
      <c r="AA2738" s="43"/>
      <c r="AB2738" s="43"/>
      <c r="AC2738" s="43"/>
    </row>
    <row r="2739" spans="1:29" ht="12.9" customHeight="1">
      <c r="A2739" s="189"/>
      <c r="B2739" s="111"/>
      <c r="C2739" s="111"/>
      <c r="D2739" s="111"/>
      <c r="E2739" s="111"/>
      <c r="F2739" s="111"/>
      <c r="G2739" s="111"/>
      <c r="H2739" s="111"/>
      <c r="I2739" s="116"/>
      <c r="J2739" s="118"/>
      <c r="K2739" s="33"/>
      <c r="L2739" s="44">
        <f t="shared" si="796"/>
        <v>0</v>
      </c>
      <c r="M2739" s="33" t="str">
        <f t="shared" si="797"/>
        <v>Container q'ty</v>
      </c>
      <c r="N2739" s="33" t="str">
        <f t="shared" si="798"/>
        <v/>
      </c>
      <c r="O2739" s="39"/>
      <c r="P2739" s="33"/>
      <c r="Q2739" s="168"/>
      <c r="R2739" s="169"/>
      <c r="S2739" s="39"/>
      <c r="T2739" s="119"/>
      <c r="U2739" s="258"/>
      <c r="V2739" s="262"/>
      <c r="W2739" s="258">
        <f t="shared" si="799"/>
        <v>0</v>
      </c>
      <c r="X2739" s="45"/>
      <c r="Y2739" s="43"/>
      <c r="Z2739" s="43"/>
      <c r="AA2739" s="43"/>
      <c r="AB2739" s="43"/>
      <c r="AC2739" s="43"/>
    </row>
    <row r="2740" spans="1:29" ht="12.9" customHeight="1">
      <c r="A2740" s="189"/>
      <c r="B2740" s="111"/>
      <c r="C2740" s="111"/>
      <c r="D2740" s="111"/>
      <c r="E2740" s="111"/>
      <c r="F2740" s="111"/>
      <c r="G2740" s="111"/>
      <c r="H2740" s="111"/>
      <c r="I2740" s="116"/>
      <c r="J2740" s="118"/>
      <c r="K2740" s="33"/>
      <c r="L2740" s="44">
        <f t="shared" si="796"/>
        <v>0</v>
      </c>
      <c r="M2740" s="33" t="str">
        <f t="shared" si="797"/>
        <v>Container q'ty</v>
      </c>
      <c r="N2740" s="33" t="str">
        <f t="shared" si="798"/>
        <v/>
      </c>
      <c r="O2740" s="39"/>
      <c r="P2740" s="33"/>
      <c r="Q2740" s="168"/>
      <c r="R2740" s="169"/>
      <c r="S2740" s="39"/>
      <c r="T2740" s="119"/>
      <c r="U2740" s="258"/>
      <c r="V2740" s="262"/>
      <c r="W2740" s="258">
        <f t="shared" si="799"/>
        <v>0</v>
      </c>
      <c r="X2740" s="45"/>
      <c r="Y2740" s="43"/>
      <c r="Z2740" s="43"/>
      <c r="AA2740" s="43"/>
      <c r="AB2740" s="43"/>
      <c r="AC2740" s="43"/>
    </row>
    <row r="2741" spans="1:29" ht="12.9" customHeight="1">
      <c r="A2741" s="189"/>
      <c r="B2741" s="111"/>
      <c r="C2741" s="111"/>
      <c r="D2741" s="111"/>
      <c r="E2741" s="111"/>
      <c r="F2741" s="111"/>
      <c r="G2741" s="111"/>
      <c r="H2741" s="111"/>
      <c r="I2741" s="116"/>
      <c r="J2741" s="118"/>
      <c r="K2741" s="33"/>
      <c r="L2741" s="44">
        <f t="shared" si="796"/>
        <v>0</v>
      </c>
      <c r="M2741" s="33" t="str">
        <f t="shared" si="797"/>
        <v>Container q'ty</v>
      </c>
      <c r="N2741" s="33" t="str">
        <f t="shared" si="798"/>
        <v/>
      </c>
      <c r="O2741" s="39"/>
      <c r="P2741" s="33"/>
      <c r="Q2741" s="168"/>
      <c r="R2741" s="169"/>
      <c r="S2741" s="39"/>
      <c r="T2741" s="119"/>
      <c r="U2741" s="258"/>
      <c r="V2741" s="262"/>
      <c r="W2741" s="258">
        <f t="shared" si="799"/>
        <v>0</v>
      </c>
      <c r="X2741" s="45"/>
      <c r="Y2741" s="43"/>
      <c r="Z2741" s="43"/>
      <c r="AA2741" s="43"/>
      <c r="AB2741" s="43"/>
      <c r="AC2741" s="43"/>
    </row>
    <row r="2742" spans="1:29" ht="12.9" customHeight="1">
      <c r="A2742" s="189"/>
      <c r="B2742" s="111"/>
      <c r="C2742" s="111"/>
      <c r="D2742" s="111"/>
      <c r="E2742" s="111"/>
      <c r="F2742" s="111"/>
      <c r="G2742" s="111"/>
      <c r="H2742" s="111"/>
      <c r="I2742" s="116"/>
      <c r="J2742" s="118"/>
      <c r="K2742" s="33"/>
      <c r="L2742" s="44">
        <f t="shared" si="796"/>
        <v>0</v>
      </c>
      <c r="M2742" s="33" t="str">
        <f t="shared" si="797"/>
        <v>Container q'ty</v>
      </c>
      <c r="N2742" s="33" t="str">
        <f t="shared" si="798"/>
        <v/>
      </c>
      <c r="O2742" s="39"/>
      <c r="P2742" s="33"/>
      <c r="Q2742" s="168"/>
      <c r="R2742" s="169"/>
      <c r="S2742" s="39"/>
      <c r="T2742" s="119"/>
      <c r="U2742" s="258"/>
      <c r="V2742" s="262"/>
      <c r="W2742" s="258">
        <f t="shared" si="799"/>
        <v>0</v>
      </c>
      <c r="X2742" s="45"/>
      <c r="Y2742" s="43"/>
      <c r="Z2742" s="43"/>
      <c r="AA2742" s="43"/>
      <c r="AB2742" s="43"/>
      <c r="AC2742" s="43"/>
    </row>
    <row r="2743" spans="1:29" ht="12.9" customHeight="1">
      <c r="A2743" s="189"/>
      <c r="B2743" s="111"/>
      <c r="C2743" s="111"/>
      <c r="D2743" s="111"/>
      <c r="E2743" s="111"/>
      <c r="F2743" s="111"/>
      <c r="G2743" s="111"/>
      <c r="H2743" s="111"/>
      <c r="I2743" s="116"/>
      <c r="J2743" s="118"/>
      <c r="K2743" s="33"/>
      <c r="L2743" s="44">
        <f t="shared" si="796"/>
        <v>0</v>
      </c>
      <c r="M2743" s="33" t="str">
        <f t="shared" si="797"/>
        <v>Container q'ty</v>
      </c>
      <c r="N2743" s="33" t="str">
        <f t="shared" si="798"/>
        <v/>
      </c>
      <c r="O2743" s="39"/>
      <c r="P2743" s="33"/>
      <c r="Q2743" s="168"/>
      <c r="R2743" s="169"/>
      <c r="S2743" s="39"/>
      <c r="T2743" s="119"/>
      <c r="U2743" s="258"/>
      <c r="V2743" s="262"/>
      <c r="W2743" s="258">
        <f t="shared" si="799"/>
        <v>0</v>
      </c>
      <c r="X2743" s="45"/>
      <c r="Y2743" s="43"/>
      <c r="Z2743" s="43"/>
      <c r="AA2743" s="43"/>
      <c r="AB2743" s="43"/>
      <c r="AC2743" s="43"/>
    </row>
    <row r="2744" spans="1:29" ht="12.9" customHeight="1">
      <c r="A2744" s="189"/>
      <c r="B2744" s="111"/>
      <c r="C2744" s="111"/>
      <c r="D2744" s="111"/>
      <c r="E2744" s="111"/>
      <c r="F2744" s="111"/>
      <c r="G2744" s="111"/>
      <c r="H2744" s="111"/>
      <c r="I2744" s="116"/>
      <c r="J2744" s="118"/>
      <c r="K2744" s="33"/>
      <c r="L2744" s="44">
        <f t="shared" si="796"/>
        <v>0</v>
      </c>
      <c r="M2744" s="33" t="str">
        <f t="shared" si="797"/>
        <v>Container q'ty</v>
      </c>
      <c r="N2744" s="33" t="str">
        <f t="shared" si="798"/>
        <v/>
      </c>
      <c r="O2744" s="39"/>
      <c r="P2744" s="33"/>
      <c r="Q2744" s="168"/>
      <c r="R2744" s="169"/>
      <c r="S2744" s="39"/>
      <c r="T2744" s="119"/>
      <c r="U2744" s="258"/>
      <c r="V2744" s="262"/>
      <c r="W2744" s="258">
        <f t="shared" si="799"/>
        <v>0</v>
      </c>
      <c r="X2744" s="45"/>
      <c r="Y2744" s="43"/>
      <c r="Z2744" s="43"/>
      <c r="AA2744" s="43"/>
      <c r="AB2744" s="43"/>
      <c r="AC2744" s="43"/>
    </row>
    <row r="2745" spans="1:29" ht="12.9" customHeight="1">
      <c r="A2745" s="189"/>
      <c r="B2745" s="111"/>
      <c r="C2745" s="111"/>
      <c r="D2745" s="111"/>
      <c r="E2745" s="111"/>
      <c r="F2745" s="111"/>
      <c r="G2745" s="111"/>
      <c r="H2745" s="111"/>
      <c r="I2745" s="116"/>
      <c r="J2745" s="118"/>
      <c r="K2745" s="33"/>
      <c r="L2745" s="44">
        <f t="shared" si="796"/>
        <v>0</v>
      </c>
      <c r="M2745" s="33" t="str">
        <f t="shared" si="797"/>
        <v>Container q'ty</v>
      </c>
      <c r="N2745" s="33" t="str">
        <f t="shared" si="798"/>
        <v/>
      </c>
      <c r="O2745" s="39"/>
      <c r="P2745" s="33"/>
      <c r="Q2745" s="168"/>
      <c r="R2745" s="169"/>
      <c r="S2745" s="39"/>
      <c r="T2745" s="119"/>
      <c r="U2745" s="258"/>
      <c r="V2745" s="262"/>
      <c r="W2745" s="258">
        <f t="shared" si="799"/>
        <v>0</v>
      </c>
      <c r="X2745" s="45"/>
      <c r="Y2745" s="43"/>
      <c r="Z2745" s="43"/>
      <c r="AA2745" s="43"/>
      <c r="AB2745" s="43"/>
      <c r="AC2745" s="43"/>
    </row>
    <row r="2746" spans="1:29" ht="12.9" customHeight="1">
      <c r="A2746" s="189"/>
      <c r="B2746" s="111"/>
      <c r="C2746" s="111"/>
      <c r="D2746" s="111"/>
      <c r="E2746" s="111"/>
      <c r="F2746" s="111"/>
      <c r="G2746" s="111"/>
      <c r="H2746" s="111"/>
      <c r="I2746" s="116"/>
      <c r="J2746" s="118"/>
      <c r="K2746" s="33"/>
      <c r="L2746" s="44">
        <f t="shared" si="796"/>
        <v>0</v>
      </c>
      <c r="M2746" s="33" t="str">
        <f t="shared" si="797"/>
        <v>Container q'ty</v>
      </c>
      <c r="N2746" s="33" t="str">
        <f t="shared" si="798"/>
        <v/>
      </c>
      <c r="O2746" s="39"/>
      <c r="P2746" s="33"/>
      <c r="Q2746" s="168"/>
      <c r="R2746" s="169"/>
      <c r="S2746" s="39"/>
      <c r="T2746" s="119"/>
      <c r="U2746" s="258"/>
      <c r="V2746" s="262"/>
      <c r="W2746" s="258">
        <f t="shared" si="799"/>
        <v>0</v>
      </c>
      <c r="X2746" s="45"/>
      <c r="Y2746" s="43"/>
      <c r="Z2746" s="43"/>
      <c r="AA2746" s="43"/>
      <c r="AB2746" s="43"/>
      <c r="AC2746" s="43"/>
    </row>
    <row r="2747" spans="1:29" ht="12.9" customHeight="1">
      <c r="A2747" s="189"/>
      <c r="B2747" s="111"/>
      <c r="C2747" s="111"/>
      <c r="D2747" s="111"/>
      <c r="E2747" s="111"/>
      <c r="F2747" s="111"/>
      <c r="G2747" s="111"/>
      <c r="H2747" s="111"/>
      <c r="I2747" s="116"/>
      <c r="J2747" s="118"/>
      <c r="K2747" s="33"/>
      <c r="L2747" s="44">
        <f t="shared" si="796"/>
        <v>0</v>
      </c>
      <c r="M2747" s="33" t="str">
        <f t="shared" si="797"/>
        <v>Container q'ty</v>
      </c>
      <c r="N2747" s="33" t="str">
        <f t="shared" si="798"/>
        <v/>
      </c>
      <c r="O2747" s="39"/>
      <c r="P2747" s="33"/>
      <c r="Q2747" s="168"/>
      <c r="R2747" s="169"/>
      <c r="S2747" s="39"/>
      <c r="T2747" s="119"/>
      <c r="U2747" s="258"/>
      <c r="V2747" s="262"/>
      <c r="W2747" s="258">
        <f t="shared" si="799"/>
        <v>0</v>
      </c>
      <c r="X2747" s="45"/>
      <c r="Y2747" s="43"/>
      <c r="Z2747" s="43"/>
      <c r="AA2747" s="43"/>
      <c r="AB2747" s="43"/>
      <c r="AC2747" s="43"/>
    </row>
    <row r="2748" spans="1:29" ht="12.9" customHeight="1">
      <c r="A2748" s="189"/>
      <c r="B2748" s="111"/>
      <c r="C2748" s="111"/>
      <c r="D2748" s="111"/>
      <c r="E2748" s="111"/>
      <c r="F2748" s="111"/>
      <c r="G2748" s="111"/>
      <c r="H2748" s="111"/>
      <c r="I2748" s="116"/>
      <c r="J2748" s="118"/>
      <c r="K2748" s="33"/>
      <c r="L2748" s="44">
        <f t="shared" si="796"/>
        <v>0</v>
      </c>
      <c r="M2748" s="33" t="str">
        <f t="shared" si="797"/>
        <v>Container q'ty</v>
      </c>
      <c r="N2748" s="33" t="str">
        <f t="shared" si="798"/>
        <v/>
      </c>
      <c r="O2748" s="39"/>
      <c r="P2748" s="33"/>
      <c r="Q2748" s="168"/>
      <c r="R2748" s="169"/>
      <c r="S2748" s="39"/>
      <c r="T2748" s="119"/>
      <c r="U2748" s="258"/>
      <c r="V2748" s="262"/>
      <c r="W2748" s="258">
        <f t="shared" si="799"/>
        <v>0</v>
      </c>
      <c r="X2748" s="45"/>
      <c r="Y2748" s="43"/>
      <c r="Z2748" s="43"/>
      <c r="AA2748" s="43"/>
      <c r="AB2748" s="43"/>
      <c r="AC2748" s="43"/>
    </row>
    <row r="2749" spans="1:29" ht="12.9" customHeight="1">
      <c r="A2749" s="189"/>
      <c r="B2749" s="111"/>
      <c r="C2749" s="111"/>
      <c r="D2749" s="111"/>
      <c r="E2749" s="111"/>
      <c r="F2749" s="111"/>
      <c r="G2749" s="111"/>
      <c r="H2749" s="111"/>
      <c r="I2749" s="116"/>
      <c r="J2749" s="118"/>
      <c r="K2749" s="33"/>
      <c r="L2749" s="44">
        <f t="shared" si="796"/>
        <v>0</v>
      </c>
      <c r="M2749" s="33" t="str">
        <f t="shared" si="797"/>
        <v>Container q'ty</v>
      </c>
      <c r="N2749" s="33" t="str">
        <f t="shared" si="798"/>
        <v/>
      </c>
      <c r="O2749" s="39"/>
      <c r="P2749" s="33"/>
      <c r="Q2749" s="168"/>
      <c r="R2749" s="169"/>
      <c r="S2749" s="39"/>
      <c r="T2749" s="119"/>
      <c r="U2749" s="258"/>
      <c r="V2749" s="262"/>
      <c r="W2749" s="258">
        <f t="shared" si="799"/>
        <v>0</v>
      </c>
      <c r="X2749" s="45"/>
      <c r="Y2749" s="43"/>
      <c r="Z2749" s="43"/>
      <c r="AA2749" s="43"/>
      <c r="AB2749" s="43"/>
      <c r="AC2749" s="43"/>
    </row>
    <row r="2750" spans="1:29" ht="12.9" customHeight="1">
      <c r="A2750" s="189"/>
      <c r="B2750" s="111"/>
      <c r="C2750" s="111"/>
      <c r="D2750" s="111"/>
      <c r="E2750" s="111"/>
      <c r="F2750" s="111"/>
      <c r="G2750" s="111"/>
      <c r="H2750" s="111"/>
      <c r="I2750" s="116"/>
      <c r="J2750" s="118"/>
      <c r="K2750" s="33"/>
      <c r="L2750" s="44">
        <f t="shared" si="796"/>
        <v>0</v>
      </c>
      <c r="M2750" s="33" t="str">
        <f t="shared" si="797"/>
        <v>Container q'ty</v>
      </c>
      <c r="N2750" s="33" t="str">
        <f t="shared" si="798"/>
        <v/>
      </c>
      <c r="O2750" s="39"/>
      <c r="P2750" s="33"/>
      <c r="Q2750" s="168"/>
      <c r="R2750" s="169"/>
      <c r="S2750" s="39"/>
      <c r="T2750" s="119"/>
      <c r="U2750" s="258"/>
      <c r="V2750" s="262"/>
      <c r="W2750" s="258">
        <f t="shared" si="799"/>
        <v>0</v>
      </c>
      <c r="X2750" s="45"/>
      <c r="Y2750" s="43"/>
      <c r="Z2750" s="43"/>
      <c r="AA2750" s="43"/>
      <c r="AB2750" s="43"/>
      <c r="AC2750" s="43"/>
    </row>
    <row r="2751" spans="1:29" ht="12.9" customHeight="1">
      <c r="A2751" s="189"/>
      <c r="B2751" s="111"/>
      <c r="C2751" s="111"/>
      <c r="D2751" s="111"/>
      <c r="E2751" s="111"/>
      <c r="F2751" s="111"/>
      <c r="G2751" s="111"/>
      <c r="H2751" s="111"/>
      <c r="I2751" s="116"/>
      <c r="J2751" s="118"/>
      <c r="K2751" s="33"/>
      <c r="L2751" s="44">
        <f t="shared" si="796"/>
        <v>0</v>
      </c>
      <c r="M2751" s="33" t="str">
        <f t="shared" si="797"/>
        <v>Container q'ty</v>
      </c>
      <c r="N2751" s="33" t="str">
        <f t="shared" si="798"/>
        <v/>
      </c>
      <c r="O2751" s="39"/>
      <c r="P2751" s="33"/>
      <c r="Q2751" s="168"/>
      <c r="R2751" s="169"/>
      <c r="S2751" s="39"/>
      <c r="T2751" s="119"/>
      <c r="U2751" s="258"/>
      <c r="V2751" s="262"/>
      <c r="W2751" s="258">
        <f t="shared" si="799"/>
        <v>0</v>
      </c>
      <c r="X2751" s="45"/>
      <c r="Y2751" s="43"/>
      <c r="Z2751" s="43"/>
      <c r="AA2751" s="43"/>
      <c r="AB2751" s="43"/>
      <c r="AC2751" s="43"/>
    </row>
    <row r="2752" spans="1:29" ht="12.9" customHeight="1">
      <c r="A2752" s="189"/>
      <c r="B2752" s="111"/>
      <c r="C2752" s="111"/>
      <c r="D2752" s="111"/>
      <c r="E2752" s="111"/>
      <c r="F2752" s="111"/>
      <c r="G2752" s="111"/>
      <c r="H2752" s="111"/>
      <c r="I2752" s="116"/>
      <c r="J2752" s="118"/>
      <c r="K2752" s="33"/>
      <c r="L2752" s="44">
        <f t="shared" si="796"/>
        <v>0</v>
      </c>
      <c r="M2752" s="33" t="str">
        <f t="shared" si="797"/>
        <v>Container q'ty</v>
      </c>
      <c r="N2752" s="33" t="str">
        <f t="shared" si="798"/>
        <v/>
      </c>
      <c r="O2752" s="39"/>
      <c r="P2752" s="33"/>
      <c r="Q2752" s="168"/>
      <c r="R2752" s="169"/>
      <c r="S2752" s="39"/>
      <c r="T2752" s="119"/>
      <c r="U2752" s="258"/>
      <c r="V2752" s="262"/>
      <c r="W2752" s="258">
        <f t="shared" si="799"/>
        <v>0</v>
      </c>
      <c r="X2752" s="45"/>
      <c r="Y2752" s="43"/>
      <c r="Z2752" s="43"/>
      <c r="AA2752" s="43"/>
      <c r="AB2752" s="43"/>
      <c r="AC2752" s="43"/>
    </row>
    <row r="2753" spans="1:29" ht="12.9" customHeight="1">
      <c r="A2753" s="189"/>
      <c r="B2753" s="111"/>
      <c r="C2753" s="111"/>
      <c r="D2753" s="111"/>
      <c r="E2753" s="111"/>
      <c r="F2753" s="111"/>
      <c r="G2753" s="111"/>
      <c r="H2753" s="111"/>
      <c r="I2753" s="116"/>
      <c r="J2753" s="118"/>
      <c r="K2753" s="33"/>
      <c r="L2753" s="44">
        <f t="shared" si="796"/>
        <v>0</v>
      </c>
      <c r="M2753" s="33" t="str">
        <f t="shared" si="797"/>
        <v>Container q'ty</v>
      </c>
      <c r="N2753" s="33" t="str">
        <f t="shared" si="798"/>
        <v/>
      </c>
      <c r="O2753" s="39"/>
      <c r="P2753" s="33"/>
      <c r="Q2753" s="168"/>
      <c r="R2753" s="169"/>
      <c r="S2753" s="39"/>
      <c r="T2753" s="119"/>
      <c r="U2753" s="258"/>
      <c r="V2753" s="262"/>
      <c r="W2753" s="258">
        <f t="shared" si="799"/>
        <v>0</v>
      </c>
      <c r="X2753" s="45"/>
      <c r="Y2753" s="43"/>
      <c r="Z2753" s="43"/>
      <c r="AA2753" s="43"/>
      <c r="AB2753" s="43"/>
      <c r="AC2753" s="43"/>
    </row>
    <row r="2754" spans="1:29" ht="12.9" customHeight="1">
      <c r="A2754" s="189"/>
      <c r="B2754" s="111"/>
      <c r="C2754" s="111"/>
      <c r="D2754" s="111"/>
      <c r="E2754" s="111"/>
      <c r="F2754" s="111"/>
      <c r="G2754" s="111"/>
      <c r="H2754" s="111"/>
      <c r="I2754" s="116"/>
      <c r="J2754" s="118"/>
      <c r="K2754" s="33"/>
      <c r="L2754" s="44">
        <f t="shared" si="796"/>
        <v>0</v>
      </c>
      <c r="M2754" s="33" t="str">
        <f t="shared" si="797"/>
        <v>Container q'ty</v>
      </c>
      <c r="N2754" s="33" t="str">
        <f t="shared" si="798"/>
        <v/>
      </c>
      <c r="O2754" s="39"/>
      <c r="P2754" s="33"/>
      <c r="Q2754" s="168"/>
      <c r="R2754" s="169"/>
      <c r="S2754" s="39"/>
      <c r="T2754" s="119"/>
      <c r="U2754" s="258"/>
      <c r="V2754" s="262"/>
      <c r="W2754" s="258">
        <f t="shared" si="799"/>
        <v>0</v>
      </c>
      <c r="X2754" s="45"/>
      <c r="Y2754" s="43"/>
      <c r="Z2754" s="43"/>
      <c r="AA2754" s="43"/>
      <c r="AB2754" s="43"/>
      <c r="AC2754" s="43"/>
    </row>
    <row r="2755" spans="1:29" ht="12.9" customHeight="1">
      <c r="A2755" s="189"/>
      <c r="B2755" s="111"/>
      <c r="C2755" s="111"/>
      <c r="D2755" s="111"/>
      <c r="E2755" s="111"/>
      <c r="F2755" s="111"/>
      <c r="G2755" s="111"/>
      <c r="H2755" s="111"/>
      <c r="I2755" s="116"/>
      <c r="J2755" s="118"/>
      <c r="K2755" s="33"/>
      <c r="L2755" s="44">
        <f t="shared" si="796"/>
        <v>0</v>
      </c>
      <c r="M2755" s="33" t="str">
        <f t="shared" si="797"/>
        <v>Container q'ty</v>
      </c>
      <c r="N2755" s="33" t="str">
        <f t="shared" si="798"/>
        <v/>
      </c>
      <c r="O2755" s="39"/>
      <c r="P2755" s="33"/>
      <c r="Q2755" s="168"/>
      <c r="R2755" s="169"/>
      <c r="S2755" s="39"/>
      <c r="T2755" s="119"/>
      <c r="U2755" s="258"/>
      <c r="V2755" s="262"/>
      <c r="W2755" s="258">
        <f t="shared" si="799"/>
        <v>0</v>
      </c>
      <c r="X2755" s="45"/>
      <c r="Y2755" s="43"/>
      <c r="Z2755" s="43"/>
      <c r="AA2755" s="43"/>
      <c r="AB2755" s="43"/>
      <c r="AC2755" s="43"/>
    </row>
    <row r="2756" spans="1:29" ht="12.9" customHeight="1">
      <c r="A2756" s="189"/>
      <c r="B2756" s="111"/>
      <c r="C2756" s="111"/>
      <c r="D2756" s="111"/>
      <c r="E2756" s="111"/>
      <c r="F2756" s="111"/>
      <c r="G2756" s="111"/>
      <c r="H2756" s="111"/>
      <c r="I2756" s="116"/>
      <c r="J2756" s="118"/>
      <c r="K2756" s="33"/>
      <c r="L2756" s="44">
        <f t="shared" si="796"/>
        <v>0</v>
      </c>
      <c r="M2756" s="33" t="str">
        <f t="shared" si="797"/>
        <v>Container q'ty</v>
      </c>
      <c r="N2756" s="33" t="str">
        <f t="shared" si="798"/>
        <v/>
      </c>
      <c r="O2756" s="39"/>
      <c r="P2756" s="33"/>
      <c r="Q2756" s="168"/>
      <c r="R2756" s="169"/>
      <c r="S2756" s="39"/>
      <c r="T2756" s="119"/>
      <c r="U2756" s="258"/>
      <c r="V2756" s="262"/>
      <c r="W2756" s="258">
        <f t="shared" si="799"/>
        <v>0</v>
      </c>
      <c r="X2756" s="45"/>
      <c r="Y2756" s="43"/>
      <c r="Z2756" s="43"/>
      <c r="AA2756" s="43"/>
      <c r="AB2756" s="43"/>
      <c r="AC2756" s="43"/>
    </row>
    <row r="2757" spans="1:29" ht="12.9" customHeight="1">
      <c r="A2757" s="189"/>
      <c r="B2757" s="111"/>
      <c r="C2757" s="111"/>
      <c r="D2757" s="111"/>
      <c r="E2757" s="111"/>
      <c r="F2757" s="111"/>
      <c r="G2757" s="111"/>
      <c r="H2757" s="111"/>
      <c r="I2757" s="116"/>
      <c r="J2757" s="118"/>
      <c r="K2757" s="33"/>
      <c r="L2757" s="44">
        <f t="shared" si="796"/>
        <v>0</v>
      </c>
      <c r="M2757" s="33" t="str">
        <f t="shared" si="797"/>
        <v>Container q'ty</v>
      </c>
      <c r="N2757" s="33" t="str">
        <f t="shared" si="798"/>
        <v/>
      </c>
      <c r="O2757" s="39"/>
      <c r="P2757" s="33"/>
      <c r="Q2757" s="168"/>
      <c r="R2757" s="169"/>
      <c r="S2757" s="39"/>
      <c r="T2757" s="119"/>
      <c r="U2757" s="258"/>
      <c r="V2757" s="262"/>
      <c r="W2757" s="258">
        <f t="shared" si="799"/>
        <v>0</v>
      </c>
      <c r="X2757" s="45"/>
      <c r="Y2757" s="43"/>
      <c r="Z2757" s="43"/>
      <c r="AA2757" s="43"/>
      <c r="AB2757" s="43"/>
      <c r="AC2757" s="43"/>
    </row>
    <row r="2758" spans="1:29" ht="12.9" customHeight="1">
      <c r="A2758" s="189"/>
      <c r="B2758" s="111"/>
      <c r="C2758" s="111"/>
      <c r="D2758" s="111"/>
      <c r="E2758" s="111"/>
      <c r="F2758" s="111"/>
      <c r="G2758" s="111"/>
      <c r="H2758" s="111"/>
      <c r="I2758" s="116"/>
      <c r="J2758" s="118"/>
      <c r="K2758" s="33"/>
      <c r="L2758" s="44">
        <f t="shared" si="796"/>
        <v>0</v>
      </c>
      <c r="M2758" s="33" t="str">
        <f t="shared" si="797"/>
        <v>Container q'ty</v>
      </c>
      <c r="N2758" s="33" t="str">
        <f t="shared" si="798"/>
        <v/>
      </c>
      <c r="O2758" s="39"/>
      <c r="P2758" s="33"/>
      <c r="Q2758" s="168"/>
      <c r="R2758" s="169"/>
      <c r="S2758" s="39"/>
      <c r="T2758" s="119"/>
      <c r="U2758" s="258"/>
      <c r="V2758" s="262"/>
      <c r="W2758" s="258">
        <f t="shared" si="799"/>
        <v>0</v>
      </c>
      <c r="X2758" s="45"/>
      <c r="Y2758" s="43"/>
      <c r="Z2758" s="43"/>
      <c r="AA2758" s="43"/>
      <c r="AB2758" s="43"/>
      <c r="AC2758" s="43"/>
    </row>
    <row r="2759" spans="1:29" ht="12.9" customHeight="1">
      <c r="A2759" s="189"/>
      <c r="B2759" s="111"/>
      <c r="C2759" s="111"/>
      <c r="D2759" s="111"/>
      <c r="E2759" s="111"/>
      <c r="F2759" s="111"/>
      <c r="G2759" s="111"/>
      <c r="H2759" s="111"/>
      <c r="I2759" s="116"/>
      <c r="J2759" s="118"/>
      <c r="K2759" s="33"/>
      <c r="L2759" s="44">
        <f t="shared" si="796"/>
        <v>0</v>
      </c>
      <c r="M2759" s="33" t="str">
        <f t="shared" si="797"/>
        <v>Container q'ty</v>
      </c>
      <c r="N2759" s="33" t="str">
        <f t="shared" si="798"/>
        <v/>
      </c>
      <c r="O2759" s="39"/>
      <c r="P2759" s="33"/>
      <c r="Q2759" s="168"/>
      <c r="R2759" s="169"/>
      <c r="S2759" s="39"/>
      <c r="T2759" s="119"/>
      <c r="U2759" s="258"/>
      <c r="V2759" s="262"/>
      <c r="W2759" s="258">
        <f t="shared" si="799"/>
        <v>0</v>
      </c>
      <c r="X2759" s="45"/>
      <c r="Y2759" s="43"/>
      <c r="Z2759" s="43"/>
      <c r="AA2759" s="43"/>
      <c r="AB2759" s="43"/>
      <c r="AC2759" s="43"/>
    </row>
    <row r="2760" spans="1:29" ht="12.9" customHeight="1">
      <c r="A2760" s="189"/>
      <c r="B2760" s="111"/>
      <c r="C2760" s="111"/>
      <c r="D2760" s="111"/>
      <c r="E2760" s="111"/>
      <c r="F2760" s="111"/>
      <c r="G2760" s="111"/>
      <c r="H2760" s="111"/>
      <c r="I2760" s="116"/>
      <c r="J2760" s="118"/>
      <c r="K2760" s="33"/>
      <c r="L2760" s="44">
        <f t="shared" si="796"/>
        <v>0</v>
      </c>
      <c r="M2760" s="33" t="str">
        <f t="shared" si="797"/>
        <v>Container q'ty</v>
      </c>
      <c r="N2760" s="33" t="str">
        <f t="shared" si="798"/>
        <v/>
      </c>
      <c r="O2760" s="39"/>
      <c r="P2760" s="33"/>
      <c r="Q2760" s="168"/>
      <c r="R2760" s="169"/>
      <c r="S2760" s="39"/>
      <c r="T2760" s="119"/>
      <c r="U2760" s="258"/>
      <c r="V2760" s="262"/>
      <c r="W2760" s="258">
        <f t="shared" si="799"/>
        <v>0</v>
      </c>
      <c r="X2760" s="45"/>
      <c r="Y2760" s="43"/>
      <c r="Z2760" s="43"/>
      <c r="AA2760" s="43"/>
      <c r="AB2760" s="43"/>
      <c r="AC2760" s="43"/>
    </row>
    <row r="2761" spans="1:29" ht="12.9" customHeight="1">
      <c r="A2761" s="189"/>
      <c r="B2761" s="111"/>
      <c r="C2761" s="111"/>
      <c r="D2761" s="111"/>
      <c r="E2761" s="111"/>
      <c r="F2761" s="111"/>
      <c r="G2761" s="111"/>
      <c r="H2761" s="111"/>
      <c r="I2761" s="116"/>
      <c r="J2761" s="118"/>
      <c r="K2761" s="33"/>
      <c r="L2761" s="44">
        <f t="shared" si="796"/>
        <v>0</v>
      </c>
      <c r="M2761" s="33" t="str">
        <f t="shared" si="797"/>
        <v>Container q'ty</v>
      </c>
      <c r="N2761" s="33" t="str">
        <f t="shared" si="798"/>
        <v/>
      </c>
      <c r="O2761" s="39"/>
      <c r="P2761" s="33"/>
      <c r="Q2761" s="168"/>
      <c r="R2761" s="169"/>
      <c r="S2761" s="39"/>
      <c r="T2761" s="119"/>
      <c r="U2761" s="258"/>
      <c r="V2761" s="262"/>
      <c r="W2761" s="258">
        <f t="shared" si="799"/>
        <v>0</v>
      </c>
      <c r="X2761" s="45"/>
      <c r="Y2761" s="43"/>
      <c r="Z2761" s="43"/>
      <c r="AA2761" s="43"/>
      <c r="AB2761" s="43"/>
      <c r="AC2761" s="43"/>
    </row>
    <row r="2762" spans="1:29" ht="12.9" customHeight="1">
      <c r="A2762" s="189"/>
      <c r="B2762" s="111"/>
      <c r="C2762" s="111"/>
      <c r="D2762" s="111"/>
      <c r="E2762" s="111"/>
      <c r="F2762" s="111"/>
      <c r="G2762" s="111"/>
      <c r="H2762" s="111"/>
      <c r="I2762" s="116"/>
      <c r="J2762" s="118"/>
      <c r="K2762" s="33"/>
      <c r="L2762" s="44">
        <f t="shared" si="796"/>
        <v>0</v>
      </c>
      <c r="M2762" s="33" t="str">
        <f t="shared" si="797"/>
        <v>Container q'ty</v>
      </c>
      <c r="N2762" s="33" t="str">
        <f t="shared" si="798"/>
        <v/>
      </c>
      <c r="O2762" s="39"/>
      <c r="P2762" s="33"/>
      <c r="Q2762" s="168"/>
      <c r="R2762" s="169"/>
      <c r="S2762" s="39"/>
      <c r="T2762" s="119"/>
      <c r="U2762" s="258"/>
      <c r="V2762" s="262"/>
      <c r="W2762" s="258">
        <f t="shared" si="799"/>
        <v>0</v>
      </c>
      <c r="X2762" s="45"/>
      <c r="Y2762" s="43"/>
      <c r="Z2762" s="43"/>
      <c r="AA2762" s="43"/>
      <c r="AB2762" s="43"/>
      <c r="AC2762" s="43"/>
    </row>
    <row r="2763" spans="1:29" ht="12.9" customHeight="1">
      <c r="A2763" s="189"/>
      <c r="B2763" s="111"/>
      <c r="C2763" s="111"/>
      <c r="D2763" s="111"/>
      <c r="E2763" s="111"/>
      <c r="F2763" s="111"/>
      <c r="G2763" s="111"/>
      <c r="H2763" s="111"/>
      <c r="I2763" s="116"/>
      <c r="J2763" s="118"/>
      <c r="K2763" s="33"/>
      <c r="L2763" s="44">
        <f t="shared" si="796"/>
        <v>0</v>
      </c>
      <c r="M2763" s="33" t="str">
        <f t="shared" si="797"/>
        <v>Container q'ty</v>
      </c>
      <c r="N2763" s="33" t="str">
        <f t="shared" si="798"/>
        <v/>
      </c>
      <c r="O2763" s="39"/>
      <c r="P2763" s="33"/>
      <c r="Q2763" s="168"/>
      <c r="R2763" s="169"/>
      <c r="S2763" s="39"/>
      <c r="T2763" s="119"/>
      <c r="U2763" s="258"/>
      <c r="V2763" s="262"/>
      <c r="W2763" s="258">
        <f t="shared" si="799"/>
        <v>0</v>
      </c>
      <c r="X2763" s="45"/>
      <c r="Y2763" s="43"/>
      <c r="Z2763" s="43"/>
      <c r="AA2763" s="43"/>
      <c r="AB2763" s="43"/>
      <c r="AC2763" s="43"/>
    </row>
    <row r="2764" spans="1:29" ht="12.9" customHeight="1">
      <c r="A2764" s="189"/>
      <c r="B2764" s="111"/>
      <c r="C2764" s="111"/>
      <c r="D2764" s="111"/>
      <c r="E2764" s="111"/>
      <c r="F2764" s="111"/>
      <c r="G2764" s="111"/>
      <c r="H2764" s="111"/>
      <c r="I2764" s="116"/>
      <c r="J2764" s="118"/>
      <c r="K2764" s="33"/>
      <c r="L2764" s="44">
        <f t="shared" si="796"/>
        <v>0</v>
      </c>
      <c r="M2764" s="33" t="str">
        <f t="shared" si="797"/>
        <v>Container q'ty</v>
      </c>
      <c r="N2764" s="33" t="str">
        <f t="shared" si="798"/>
        <v/>
      </c>
      <c r="O2764" s="39"/>
      <c r="P2764" s="33"/>
      <c r="Q2764" s="168"/>
      <c r="R2764" s="169"/>
      <c r="S2764" s="39"/>
      <c r="T2764" s="119"/>
      <c r="U2764" s="258"/>
      <c r="V2764" s="262"/>
      <c r="W2764" s="258">
        <f t="shared" si="799"/>
        <v>0</v>
      </c>
      <c r="X2764" s="45"/>
      <c r="Y2764" s="43"/>
      <c r="Z2764" s="43"/>
      <c r="AA2764" s="43"/>
      <c r="AB2764" s="43"/>
      <c r="AC2764" s="43"/>
    </row>
    <row r="2765" spans="1:29" ht="12.9" customHeight="1">
      <c r="A2765" s="189"/>
      <c r="B2765" s="111"/>
      <c r="C2765" s="111"/>
      <c r="D2765" s="111"/>
      <c r="E2765" s="111"/>
      <c r="F2765" s="111"/>
      <c r="G2765" s="111"/>
      <c r="H2765" s="111"/>
      <c r="I2765" s="116"/>
      <c r="J2765" s="118"/>
      <c r="K2765" s="33"/>
      <c r="L2765" s="44">
        <f t="shared" si="796"/>
        <v>0</v>
      </c>
      <c r="M2765" s="33" t="str">
        <f t="shared" si="797"/>
        <v>Container q'ty</v>
      </c>
      <c r="N2765" s="33" t="str">
        <f t="shared" si="798"/>
        <v/>
      </c>
      <c r="O2765" s="39"/>
      <c r="P2765" s="33"/>
      <c r="Q2765" s="168"/>
      <c r="R2765" s="169"/>
      <c r="S2765" s="39"/>
      <c r="T2765" s="119"/>
      <c r="U2765" s="258"/>
      <c r="V2765" s="262"/>
      <c r="W2765" s="258">
        <f t="shared" si="799"/>
        <v>0</v>
      </c>
      <c r="X2765" s="45"/>
      <c r="Y2765" s="43"/>
      <c r="Z2765" s="43"/>
      <c r="AA2765" s="43"/>
      <c r="AB2765" s="43"/>
      <c r="AC2765" s="43"/>
    </row>
    <row r="2766" spans="1:29" ht="12.9" customHeight="1">
      <c r="A2766" s="189"/>
      <c r="B2766" s="111"/>
      <c r="C2766" s="111"/>
      <c r="D2766" s="111"/>
      <c r="E2766" s="111"/>
      <c r="F2766" s="111"/>
      <c r="G2766" s="111"/>
      <c r="H2766" s="111"/>
      <c r="I2766" s="116"/>
      <c r="J2766" s="118"/>
      <c r="K2766" s="33"/>
      <c r="L2766" s="44">
        <f t="shared" si="796"/>
        <v>0</v>
      </c>
      <c r="M2766" s="33" t="str">
        <f t="shared" si="797"/>
        <v>Container q'ty</v>
      </c>
      <c r="N2766" s="33" t="str">
        <f t="shared" si="798"/>
        <v/>
      </c>
      <c r="O2766" s="39"/>
      <c r="P2766" s="33"/>
      <c r="Q2766" s="168"/>
      <c r="R2766" s="169"/>
      <c r="S2766" s="39"/>
      <c r="T2766" s="119"/>
      <c r="U2766" s="258"/>
      <c r="V2766" s="262"/>
      <c r="W2766" s="258">
        <f t="shared" si="799"/>
        <v>0</v>
      </c>
      <c r="X2766" s="45"/>
      <c r="Y2766" s="43"/>
      <c r="Z2766" s="43"/>
      <c r="AA2766" s="43"/>
      <c r="AB2766" s="43"/>
      <c r="AC2766" s="43"/>
    </row>
    <row r="2767" spans="1:29" ht="12.9" customHeight="1">
      <c r="A2767" s="189"/>
      <c r="B2767" s="111"/>
      <c r="C2767" s="111"/>
      <c r="D2767" s="111"/>
      <c r="E2767" s="111"/>
      <c r="F2767" s="111"/>
      <c r="G2767" s="111"/>
      <c r="H2767" s="111"/>
      <c r="I2767" s="116"/>
      <c r="J2767" s="118"/>
      <c r="K2767" s="33"/>
      <c r="L2767" s="44">
        <f t="shared" si="796"/>
        <v>0</v>
      </c>
      <c r="M2767" s="33" t="str">
        <f t="shared" si="797"/>
        <v>Container q'ty</v>
      </c>
      <c r="N2767" s="33" t="str">
        <f t="shared" si="798"/>
        <v/>
      </c>
      <c r="O2767" s="39"/>
      <c r="P2767" s="33"/>
      <c r="Q2767" s="168"/>
      <c r="R2767" s="169"/>
      <c r="S2767" s="39"/>
      <c r="T2767" s="119"/>
      <c r="U2767" s="258"/>
      <c r="V2767" s="262"/>
      <c r="W2767" s="258">
        <f t="shared" si="799"/>
        <v>0</v>
      </c>
      <c r="X2767" s="45"/>
      <c r="Y2767" s="43"/>
      <c r="Z2767" s="43"/>
      <c r="AA2767" s="43"/>
      <c r="AB2767" s="43"/>
      <c r="AC2767" s="43"/>
    </row>
    <row r="2768" spans="1:29" ht="12.9" customHeight="1">
      <c r="A2768" s="189"/>
      <c r="B2768" s="111"/>
      <c r="C2768" s="111"/>
      <c r="D2768" s="111"/>
      <c r="E2768" s="111"/>
      <c r="F2768" s="111"/>
      <c r="G2768" s="111"/>
      <c r="H2768" s="111"/>
      <c r="I2768" s="116"/>
      <c r="J2768" s="118"/>
      <c r="K2768" s="33"/>
      <c r="L2768" s="44">
        <f t="shared" si="796"/>
        <v>0</v>
      </c>
      <c r="M2768" s="33" t="str">
        <f t="shared" si="797"/>
        <v>Container q'ty</v>
      </c>
      <c r="N2768" s="33" t="str">
        <f t="shared" si="798"/>
        <v/>
      </c>
      <c r="O2768" s="39"/>
      <c r="P2768" s="33"/>
      <c r="Q2768" s="168"/>
      <c r="R2768" s="169"/>
      <c r="S2768" s="39"/>
      <c r="T2768" s="119"/>
      <c r="U2768" s="258"/>
      <c r="V2768" s="262"/>
      <c r="W2768" s="258">
        <f t="shared" si="799"/>
        <v>0</v>
      </c>
      <c r="X2768" s="45"/>
      <c r="Y2768" s="43"/>
      <c r="Z2768" s="43"/>
      <c r="AA2768" s="43"/>
      <c r="AB2768" s="43"/>
      <c r="AC2768" s="43"/>
    </row>
    <row r="2769" spans="1:29" ht="12.9" customHeight="1">
      <c r="A2769" s="189"/>
      <c r="B2769" s="111"/>
      <c r="C2769" s="111"/>
      <c r="D2769" s="111"/>
      <c r="E2769" s="111"/>
      <c r="F2769" s="111"/>
      <c r="G2769" s="111"/>
      <c r="H2769" s="111"/>
      <c r="I2769" s="116"/>
      <c r="J2769" s="118"/>
      <c r="K2769" s="33"/>
      <c r="L2769" s="44">
        <f t="shared" si="796"/>
        <v>0</v>
      </c>
      <c r="M2769" s="33" t="str">
        <f t="shared" si="797"/>
        <v>Container q'ty</v>
      </c>
      <c r="N2769" s="33" t="str">
        <f t="shared" si="798"/>
        <v/>
      </c>
      <c r="O2769" s="39"/>
      <c r="P2769" s="33"/>
      <c r="Q2769" s="168"/>
      <c r="R2769" s="169"/>
      <c r="S2769" s="39"/>
      <c r="T2769" s="119"/>
      <c r="U2769" s="258"/>
      <c r="V2769" s="262"/>
      <c r="W2769" s="258">
        <f t="shared" si="799"/>
        <v>0</v>
      </c>
      <c r="X2769" s="45"/>
      <c r="Y2769" s="43"/>
      <c r="Z2769" s="43"/>
      <c r="AA2769" s="43"/>
      <c r="AB2769" s="43"/>
      <c r="AC2769" s="43"/>
    </row>
    <row r="2770" spans="1:29" ht="12.9" customHeight="1">
      <c r="A2770" s="189"/>
      <c r="B2770" s="111"/>
      <c r="C2770" s="111"/>
      <c r="D2770" s="111"/>
      <c r="E2770" s="111"/>
      <c r="F2770" s="111"/>
      <c r="G2770" s="111"/>
      <c r="H2770" s="111"/>
      <c r="I2770" s="116"/>
      <c r="J2770" s="118"/>
      <c r="K2770" s="33"/>
      <c r="L2770" s="44">
        <f t="shared" si="796"/>
        <v>0</v>
      </c>
      <c r="M2770" s="33" t="str">
        <f t="shared" si="797"/>
        <v>Container q'ty</v>
      </c>
      <c r="N2770" s="33" t="str">
        <f t="shared" si="798"/>
        <v/>
      </c>
      <c r="O2770" s="39"/>
      <c r="P2770" s="33"/>
      <c r="Q2770" s="168"/>
      <c r="R2770" s="169"/>
      <c r="S2770" s="39"/>
      <c r="T2770" s="119"/>
      <c r="U2770" s="258"/>
      <c r="V2770" s="262"/>
      <c r="W2770" s="258">
        <f t="shared" si="799"/>
        <v>0</v>
      </c>
      <c r="X2770" s="45"/>
      <c r="Y2770" s="43"/>
      <c r="Z2770" s="43"/>
      <c r="AA2770" s="43"/>
      <c r="AB2770" s="43"/>
      <c r="AC2770" s="43"/>
    </row>
    <row r="2771" spans="1:29" ht="12.9" customHeight="1">
      <c r="A2771" s="189"/>
      <c r="B2771" s="111"/>
      <c r="C2771" s="111"/>
      <c r="D2771" s="111"/>
      <c r="E2771" s="111"/>
      <c r="F2771" s="111"/>
      <c r="G2771" s="111"/>
      <c r="H2771" s="111"/>
      <c r="I2771" s="116"/>
      <c r="J2771" s="118"/>
      <c r="K2771" s="33"/>
      <c r="L2771" s="44">
        <f t="shared" si="796"/>
        <v>0</v>
      </c>
      <c r="M2771" s="33" t="str">
        <f t="shared" si="797"/>
        <v>Container q'ty</v>
      </c>
      <c r="N2771" s="33" t="str">
        <f t="shared" si="798"/>
        <v/>
      </c>
      <c r="O2771" s="39"/>
      <c r="P2771" s="33"/>
      <c r="Q2771" s="168"/>
      <c r="R2771" s="169"/>
      <c r="S2771" s="39"/>
      <c r="T2771" s="119"/>
      <c r="U2771" s="258"/>
      <c r="V2771" s="262"/>
      <c r="W2771" s="258">
        <f t="shared" si="799"/>
        <v>0</v>
      </c>
      <c r="X2771" s="45"/>
      <c r="Y2771" s="43"/>
      <c r="Z2771" s="43"/>
      <c r="AA2771" s="43"/>
      <c r="AB2771" s="43"/>
      <c r="AC2771" s="43"/>
    </row>
    <row r="2772" spans="1:29" ht="12.9" customHeight="1">
      <c r="A2772" s="189"/>
      <c r="B2772" s="111"/>
      <c r="C2772" s="111"/>
      <c r="D2772" s="111"/>
      <c r="E2772" s="111"/>
      <c r="F2772" s="111"/>
      <c r="G2772" s="111"/>
      <c r="H2772" s="111"/>
      <c r="I2772" s="116"/>
      <c r="J2772" s="118"/>
      <c r="K2772" s="33"/>
      <c r="L2772" s="44">
        <f t="shared" si="796"/>
        <v>0</v>
      </c>
      <c r="M2772" s="33" t="str">
        <f t="shared" si="797"/>
        <v>Container q'ty</v>
      </c>
      <c r="N2772" s="33" t="str">
        <f t="shared" si="798"/>
        <v/>
      </c>
      <c r="O2772" s="39"/>
      <c r="P2772" s="33"/>
      <c r="Q2772" s="168"/>
      <c r="R2772" s="169"/>
      <c r="S2772" s="39"/>
      <c r="T2772" s="119"/>
      <c r="U2772" s="258"/>
      <c r="V2772" s="262"/>
      <c r="W2772" s="258">
        <f t="shared" si="799"/>
        <v>0</v>
      </c>
      <c r="X2772" s="45"/>
      <c r="Y2772" s="43"/>
      <c r="Z2772" s="43"/>
      <c r="AA2772" s="43"/>
      <c r="AB2772" s="43"/>
      <c r="AC2772" s="43"/>
    </row>
    <row r="2773" spans="1:29" ht="12.9" customHeight="1">
      <c r="A2773" s="189"/>
      <c r="B2773" s="111"/>
      <c r="C2773" s="111"/>
      <c r="D2773" s="111"/>
      <c r="E2773" s="111"/>
      <c r="F2773" s="111"/>
      <c r="G2773" s="111"/>
      <c r="H2773" s="111"/>
      <c r="I2773" s="116"/>
      <c r="J2773" s="118"/>
      <c r="K2773" s="33"/>
      <c r="L2773" s="44">
        <f t="shared" si="796"/>
        <v>0</v>
      </c>
      <c r="M2773" s="33" t="str">
        <f t="shared" si="797"/>
        <v>Container q'ty</v>
      </c>
      <c r="N2773" s="33" t="str">
        <f t="shared" si="798"/>
        <v/>
      </c>
      <c r="O2773" s="39"/>
      <c r="P2773" s="33"/>
      <c r="Q2773" s="168"/>
      <c r="R2773" s="169"/>
      <c r="S2773" s="39"/>
      <c r="T2773" s="119"/>
      <c r="U2773" s="258"/>
      <c r="V2773" s="262"/>
      <c r="W2773" s="258">
        <f t="shared" si="799"/>
        <v>0</v>
      </c>
      <c r="X2773" s="45"/>
      <c r="Y2773" s="43"/>
      <c r="Z2773" s="43"/>
      <c r="AA2773" s="43"/>
      <c r="AB2773" s="43"/>
      <c r="AC2773" s="43"/>
    </row>
    <row r="2774" spans="1:29" ht="12.9" customHeight="1">
      <c r="A2774" s="189"/>
      <c r="B2774" s="111"/>
      <c r="C2774" s="111"/>
      <c r="D2774" s="111"/>
      <c r="E2774" s="111"/>
      <c r="F2774" s="111"/>
      <c r="G2774" s="111"/>
      <c r="H2774" s="111"/>
      <c r="I2774" s="116"/>
      <c r="J2774" s="118"/>
      <c r="K2774" s="33"/>
      <c r="L2774" s="44">
        <f t="shared" si="796"/>
        <v>0</v>
      </c>
      <c r="M2774" s="33" t="str">
        <f t="shared" si="797"/>
        <v>Container q'ty</v>
      </c>
      <c r="N2774" s="33" t="str">
        <f t="shared" si="798"/>
        <v/>
      </c>
      <c r="O2774" s="39"/>
      <c r="P2774" s="33"/>
      <c r="Q2774" s="168"/>
      <c r="R2774" s="169"/>
      <c r="S2774" s="39"/>
      <c r="T2774" s="119"/>
      <c r="U2774" s="258"/>
      <c r="V2774" s="262"/>
      <c r="W2774" s="258">
        <f t="shared" si="799"/>
        <v>0</v>
      </c>
      <c r="X2774" s="45"/>
      <c r="Y2774" s="43"/>
      <c r="Z2774" s="43"/>
      <c r="AA2774" s="43"/>
      <c r="AB2774" s="43"/>
      <c r="AC2774" s="43"/>
    </row>
    <row r="2775" spans="1:29" ht="12.9" customHeight="1">
      <c r="A2775" s="189"/>
      <c r="B2775" s="111"/>
      <c r="C2775" s="111"/>
      <c r="D2775" s="111"/>
      <c r="E2775" s="111"/>
      <c r="F2775" s="111"/>
      <c r="G2775" s="111"/>
      <c r="H2775" s="111"/>
      <c r="I2775" s="116"/>
      <c r="J2775" s="118"/>
      <c r="K2775" s="33"/>
      <c r="L2775" s="44">
        <f t="shared" si="796"/>
        <v>0</v>
      </c>
      <c r="M2775" s="33" t="str">
        <f t="shared" si="797"/>
        <v>Container q'ty</v>
      </c>
      <c r="N2775" s="33" t="str">
        <f t="shared" si="798"/>
        <v/>
      </c>
      <c r="O2775" s="39"/>
      <c r="P2775" s="33"/>
      <c r="Q2775" s="168"/>
      <c r="R2775" s="169"/>
      <c r="S2775" s="39"/>
      <c r="T2775" s="119"/>
      <c r="U2775" s="258"/>
      <c r="V2775" s="262"/>
      <c r="W2775" s="258">
        <f t="shared" si="799"/>
        <v>0</v>
      </c>
      <c r="X2775" s="45"/>
      <c r="Y2775" s="43"/>
      <c r="Z2775" s="43"/>
      <c r="AA2775" s="43"/>
      <c r="AB2775" s="43"/>
      <c r="AC2775" s="43"/>
    </row>
    <row r="2776" spans="1:29" ht="12.9" customHeight="1">
      <c r="A2776" s="189"/>
      <c r="B2776" s="111"/>
      <c r="C2776" s="111"/>
      <c r="D2776" s="111"/>
      <c r="E2776" s="111"/>
      <c r="F2776" s="111"/>
      <c r="G2776" s="111"/>
      <c r="H2776" s="111"/>
      <c r="I2776" s="116"/>
      <c r="J2776" s="118"/>
      <c r="K2776" s="33"/>
      <c r="L2776" s="44">
        <f t="shared" si="796"/>
        <v>0</v>
      </c>
      <c r="M2776" s="33" t="str">
        <f t="shared" si="797"/>
        <v>Container q'ty</v>
      </c>
      <c r="N2776" s="33" t="str">
        <f t="shared" si="798"/>
        <v/>
      </c>
      <c r="O2776" s="39"/>
      <c r="P2776" s="33"/>
      <c r="Q2776" s="168"/>
      <c r="R2776" s="169"/>
      <c r="S2776" s="39"/>
      <c r="T2776" s="119"/>
      <c r="U2776" s="258"/>
      <c r="V2776" s="262"/>
      <c r="W2776" s="258">
        <f t="shared" si="799"/>
        <v>0</v>
      </c>
      <c r="X2776" s="45"/>
      <c r="Y2776" s="43"/>
      <c r="Z2776" s="43"/>
      <c r="AA2776" s="43"/>
      <c r="AB2776" s="43"/>
      <c r="AC2776" s="43"/>
    </row>
    <row r="2777" spans="1:29" ht="12.9" customHeight="1">
      <c r="A2777" s="189"/>
      <c r="B2777" s="111"/>
      <c r="C2777" s="111"/>
      <c r="D2777" s="111"/>
      <c r="E2777" s="111"/>
      <c r="F2777" s="111"/>
      <c r="G2777" s="111"/>
      <c r="H2777" s="111"/>
      <c r="I2777" s="116"/>
      <c r="J2777" s="118"/>
      <c r="K2777" s="33"/>
      <c r="L2777" s="44">
        <f t="shared" si="796"/>
        <v>0</v>
      </c>
      <c r="M2777" s="33" t="str">
        <f t="shared" si="797"/>
        <v>Container q'ty</v>
      </c>
      <c r="N2777" s="33" t="str">
        <f t="shared" si="798"/>
        <v/>
      </c>
      <c r="O2777" s="39"/>
      <c r="P2777" s="33"/>
      <c r="Q2777" s="168"/>
      <c r="R2777" s="169"/>
      <c r="S2777" s="39"/>
      <c r="T2777" s="119"/>
      <c r="U2777" s="258"/>
      <c r="V2777" s="262"/>
      <c r="W2777" s="258">
        <f t="shared" si="799"/>
        <v>0</v>
      </c>
      <c r="X2777" s="45"/>
      <c r="Y2777" s="43"/>
      <c r="Z2777" s="43"/>
      <c r="AA2777" s="43"/>
      <c r="AB2777" s="43"/>
      <c r="AC2777" s="43"/>
    </row>
    <row r="2778" spans="1:29" ht="12.9" customHeight="1">
      <c r="A2778" s="189"/>
      <c r="B2778" s="111"/>
      <c r="C2778" s="111"/>
      <c r="D2778" s="111"/>
      <c r="E2778" s="111"/>
      <c r="F2778" s="111"/>
      <c r="G2778" s="111"/>
      <c r="H2778" s="111"/>
      <c r="I2778" s="116"/>
      <c r="J2778" s="118"/>
      <c r="K2778" s="33"/>
      <c r="L2778" s="44">
        <f t="shared" si="796"/>
        <v>0</v>
      </c>
      <c r="M2778" s="33" t="str">
        <f t="shared" si="797"/>
        <v>Container q'ty</v>
      </c>
      <c r="N2778" s="33" t="str">
        <f t="shared" si="798"/>
        <v/>
      </c>
      <c r="O2778" s="39"/>
      <c r="P2778" s="33"/>
      <c r="Q2778" s="168"/>
      <c r="R2778" s="169"/>
      <c r="S2778" s="39"/>
      <c r="T2778" s="119"/>
      <c r="U2778" s="258"/>
      <c r="V2778" s="262"/>
      <c r="W2778" s="258">
        <f t="shared" si="799"/>
        <v>0</v>
      </c>
      <c r="X2778" s="45"/>
      <c r="Y2778" s="43"/>
      <c r="Z2778" s="43"/>
      <c r="AA2778" s="43"/>
      <c r="AB2778" s="43"/>
      <c r="AC2778" s="43"/>
    </row>
    <row r="2779" spans="1:29" ht="12.9" customHeight="1">
      <c r="A2779" s="189"/>
      <c r="B2779" s="111"/>
      <c r="C2779" s="111"/>
      <c r="D2779" s="111"/>
      <c r="E2779" s="111"/>
      <c r="F2779" s="111"/>
      <c r="G2779" s="111"/>
      <c r="H2779" s="111"/>
      <c r="I2779" s="116"/>
      <c r="J2779" s="118"/>
      <c r="K2779" s="33"/>
      <c r="L2779" s="44">
        <f t="shared" si="796"/>
        <v>0</v>
      </c>
      <c r="M2779" s="33" t="str">
        <f t="shared" si="797"/>
        <v>Container q'ty</v>
      </c>
      <c r="N2779" s="33" t="str">
        <f t="shared" si="798"/>
        <v/>
      </c>
      <c r="O2779" s="39"/>
      <c r="P2779" s="33"/>
      <c r="Q2779" s="168"/>
      <c r="R2779" s="169"/>
      <c r="S2779" s="39"/>
      <c r="T2779" s="119"/>
      <c r="U2779" s="258"/>
      <c r="V2779" s="262"/>
      <c r="W2779" s="258">
        <f t="shared" si="799"/>
        <v>0</v>
      </c>
      <c r="X2779" s="45"/>
      <c r="Y2779" s="43"/>
      <c r="Z2779" s="43"/>
      <c r="AA2779" s="43"/>
      <c r="AB2779" s="43"/>
      <c r="AC2779" s="43"/>
    </row>
    <row r="2780" spans="1:29" ht="12.9" customHeight="1">
      <c r="A2780" s="189"/>
      <c r="B2780" s="111"/>
      <c r="C2780" s="111"/>
      <c r="D2780" s="111"/>
      <c r="E2780" s="111"/>
      <c r="F2780" s="111"/>
      <c r="G2780" s="111"/>
      <c r="H2780" s="111"/>
      <c r="I2780" s="116"/>
      <c r="J2780" s="118"/>
      <c r="K2780" s="33"/>
      <c r="L2780" s="44">
        <f t="shared" si="796"/>
        <v>0</v>
      </c>
      <c r="M2780" s="33" t="str">
        <f t="shared" si="797"/>
        <v>Container q'ty</v>
      </c>
      <c r="N2780" s="33" t="str">
        <f t="shared" si="798"/>
        <v/>
      </c>
      <c r="O2780" s="39"/>
      <c r="P2780" s="33"/>
      <c r="Q2780" s="168"/>
      <c r="R2780" s="169"/>
      <c r="S2780" s="39"/>
      <c r="T2780" s="119"/>
      <c r="U2780" s="258"/>
      <c r="V2780" s="262"/>
      <c r="W2780" s="258">
        <f t="shared" si="799"/>
        <v>0</v>
      </c>
      <c r="X2780" s="45"/>
      <c r="Y2780" s="43"/>
      <c r="Z2780" s="43"/>
      <c r="AA2780" s="43"/>
      <c r="AB2780" s="43"/>
      <c r="AC2780" s="43"/>
    </row>
    <row r="2781" spans="1:29" ht="12.9" customHeight="1">
      <c r="A2781" s="189"/>
      <c r="B2781" s="111"/>
      <c r="C2781" s="111"/>
      <c r="D2781" s="111"/>
      <c r="E2781" s="111"/>
      <c r="F2781" s="111"/>
      <c r="G2781" s="111"/>
      <c r="H2781" s="111"/>
      <c r="I2781" s="116"/>
      <c r="J2781" s="118"/>
      <c r="K2781" s="33"/>
      <c r="L2781" s="44">
        <f t="shared" si="796"/>
        <v>0</v>
      </c>
      <c r="M2781" s="33" t="str">
        <f t="shared" si="797"/>
        <v>Container q'ty</v>
      </c>
      <c r="N2781" s="33" t="str">
        <f t="shared" si="798"/>
        <v/>
      </c>
      <c r="O2781" s="39"/>
      <c r="P2781" s="33"/>
      <c r="Q2781" s="168"/>
      <c r="R2781" s="169"/>
      <c r="S2781" s="39"/>
      <c r="T2781" s="119"/>
      <c r="U2781" s="258"/>
      <c r="V2781" s="262"/>
      <c r="W2781" s="258">
        <f t="shared" si="799"/>
        <v>0</v>
      </c>
      <c r="X2781" s="45"/>
      <c r="Y2781" s="43"/>
      <c r="Z2781" s="43"/>
      <c r="AA2781" s="43"/>
      <c r="AB2781" s="43"/>
      <c r="AC2781" s="43"/>
    </row>
    <row r="2782" spans="1:29" ht="12.9" customHeight="1">
      <c r="A2782" s="189"/>
      <c r="B2782" s="111"/>
      <c r="C2782" s="111"/>
      <c r="D2782" s="111"/>
      <c r="E2782" s="111"/>
      <c r="F2782" s="111"/>
      <c r="G2782" s="111"/>
      <c r="H2782" s="111"/>
      <c r="I2782" s="116"/>
      <c r="J2782" s="118"/>
      <c r="K2782" s="33"/>
      <c r="L2782" s="44">
        <f t="shared" si="796"/>
        <v>0</v>
      </c>
      <c r="M2782" s="33" t="str">
        <f t="shared" si="797"/>
        <v>Container q'ty</v>
      </c>
      <c r="N2782" s="33" t="str">
        <f t="shared" si="798"/>
        <v/>
      </c>
      <c r="O2782" s="39"/>
      <c r="P2782" s="33"/>
      <c r="Q2782" s="168"/>
      <c r="R2782" s="169"/>
      <c r="S2782" s="39"/>
      <c r="T2782" s="119"/>
      <c r="U2782" s="258"/>
      <c r="V2782" s="262"/>
      <c r="W2782" s="258">
        <f t="shared" si="799"/>
        <v>0</v>
      </c>
      <c r="X2782" s="45"/>
      <c r="Y2782" s="43"/>
      <c r="Z2782" s="43"/>
      <c r="AA2782" s="43"/>
      <c r="AB2782" s="43"/>
      <c r="AC2782" s="43"/>
    </row>
    <row r="2783" spans="1:29" ht="12.9" customHeight="1">
      <c r="A2783" s="189"/>
      <c r="B2783" s="111"/>
      <c r="C2783" s="111"/>
      <c r="D2783" s="111"/>
      <c r="E2783" s="111"/>
      <c r="F2783" s="111"/>
      <c r="G2783" s="111"/>
      <c r="H2783" s="111"/>
      <c r="I2783" s="116"/>
      <c r="J2783" s="118"/>
      <c r="K2783" s="33"/>
      <c r="L2783" s="44">
        <f t="shared" si="796"/>
        <v>0</v>
      </c>
      <c r="M2783" s="33" t="str">
        <f t="shared" si="797"/>
        <v>Container q'ty</v>
      </c>
      <c r="N2783" s="33" t="str">
        <f t="shared" si="798"/>
        <v/>
      </c>
      <c r="O2783" s="39"/>
      <c r="P2783" s="33"/>
      <c r="Q2783" s="168"/>
      <c r="R2783" s="169"/>
      <c r="S2783" s="39"/>
      <c r="T2783" s="119"/>
      <c r="U2783" s="258"/>
      <c r="V2783" s="262"/>
      <c r="W2783" s="258">
        <f t="shared" si="799"/>
        <v>0</v>
      </c>
      <c r="X2783" s="45"/>
      <c r="Y2783" s="43"/>
      <c r="Z2783" s="43"/>
      <c r="AA2783" s="43"/>
      <c r="AB2783" s="43"/>
      <c r="AC2783" s="43"/>
    </row>
    <row r="2784" spans="1:29" ht="12.9" customHeight="1">
      <c r="A2784" s="189"/>
      <c r="B2784" s="111"/>
      <c r="C2784" s="111"/>
      <c r="D2784" s="111"/>
      <c r="E2784" s="111"/>
      <c r="F2784" s="111"/>
      <c r="G2784" s="111"/>
      <c r="H2784" s="111"/>
      <c r="I2784" s="116"/>
      <c r="J2784" s="118"/>
      <c r="K2784" s="33"/>
      <c r="L2784" s="44">
        <f t="shared" si="796"/>
        <v>0</v>
      </c>
      <c r="M2784" s="33" t="str">
        <f t="shared" si="797"/>
        <v>Container q'ty</v>
      </c>
      <c r="N2784" s="33" t="str">
        <f t="shared" si="798"/>
        <v/>
      </c>
      <c r="O2784" s="39"/>
      <c r="P2784" s="33"/>
      <c r="Q2784" s="168"/>
      <c r="R2784" s="169"/>
      <c r="S2784" s="39"/>
      <c r="T2784" s="119"/>
      <c r="U2784" s="258"/>
      <c r="V2784" s="262"/>
      <c r="W2784" s="258">
        <f t="shared" si="799"/>
        <v>0</v>
      </c>
      <c r="X2784" s="45"/>
      <c r="Y2784" s="43"/>
      <c r="Z2784" s="43"/>
      <c r="AA2784" s="43"/>
      <c r="AB2784" s="43"/>
      <c r="AC2784" s="43"/>
    </row>
    <row r="2785" spans="1:29" ht="12.9" customHeight="1">
      <c r="A2785" s="189"/>
      <c r="B2785" s="111"/>
      <c r="C2785" s="111"/>
      <c r="D2785" s="111"/>
      <c r="E2785" s="111"/>
      <c r="F2785" s="111"/>
      <c r="G2785" s="111"/>
      <c r="H2785" s="111"/>
      <c r="I2785" s="116"/>
      <c r="J2785" s="118"/>
      <c r="K2785" s="33"/>
      <c r="L2785" s="44">
        <f t="shared" si="796"/>
        <v>0</v>
      </c>
      <c r="M2785" s="33" t="str">
        <f t="shared" si="797"/>
        <v>Container q'ty</v>
      </c>
      <c r="N2785" s="33" t="str">
        <f t="shared" si="798"/>
        <v/>
      </c>
      <c r="O2785" s="39"/>
      <c r="P2785" s="33"/>
      <c r="Q2785" s="168"/>
      <c r="R2785" s="169"/>
      <c r="S2785" s="39"/>
      <c r="T2785" s="119"/>
      <c r="U2785" s="258"/>
      <c r="V2785" s="262"/>
      <c r="W2785" s="258">
        <f t="shared" si="799"/>
        <v>0</v>
      </c>
      <c r="X2785" s="45"/>
      <c r="Y2785" s="43"/>
      <c r="Z2785" s="43"/>
      <c r="AA2785" s="43"/>
      <c r="AB2785" s="43"/>
      <c r="AC2785" s="43"/>
    </row>
    <row r="2786" spans="1:29" ht="12.9" customHeight="1">
      <c r="A2786" s="189"/>
      <c r="B2786" s="111"/>
      <c r="C2786" s="111"/>
      <c r="D2786" s="111"/>
      <c r="E2786" s="111"/>
      <c r="F2786" s="111"/>
      <c r="G2786" s="111"/>
      <c r="H2786" s="111"/>
      <c r="I2786" s="116"/>
      <c r="J2786" s="118"/>
      <c r="K2786" s="33"/>
      <c r="L2786" s="44">
        <f t="shared" si="796"/>
        <v>0</v>
      </c>
      <c r="M2786" s="33" t="str">
        <f t="shared" si="797"/>
        <v>Container q'ty</v>
      </c>
      <c r="N2786" s="33" t="str">
        <f t="shared" si="798"/>
        <v/>
      </c>
      <c r="O2786" s="39"/>
      <c r="P2786" s="33"/>
      <c r="Q2786" s="168"/>
      <c r="R2786" s="169"/>
      <c r="S2786" s="39"/>
      <c r="T2786" s="119"/>
      <c r="U2786" s="258"/>
      <c r="V2786" s="262"/>
      <c r="W2786" s="258">
        <f t="shared" si="799"/>
        <v>0</v>
      </c>
      <c r="X2786" s="45"/>
      <c r="Y2786" s="43"/>
      <c r="Z2786" s="43"/>
      <c r="AA2786" s="43"/>
      <c r="AB2786" s="43"/>
      <c r="AC2786" s="43"/>
    </row>
    <row r="2787" spans="1:29" ht="12.9" customHeight="1">
      <c r="A2787" s="189"/>
      <c r="B2787" s="111"/>
      <c r="C2787" s="111"/>
      <c r="D2787" s="111"/>
      <c r="E2787" s="111"/>
      <c r="F2787" s="111"/>
      <c r="G2787" s="111"/>
      <c r="H2787" s="111"/>
      <c r="I2787" s="116"/>
      <c r="J2787" s="118"/>
      <c r="K2787" s="33"/>
      <c r="L2787" s="44">
        <f t="shared" si="796"/>
        <v>0</v>
      </c>
      <c r="M2787" s="33" t="str">
        <f t="shared" si="797"/>
        <v>Container q'ty</v>
      </c>
      <c r="N2787" s="33" t="str">
        <f t="shared" si="798"/>
        <v/>
      </c>
      <c r="O2787" s="39"/>
      <c r="P2787" s="33"/>
      <c r="Q2787" s="168"/>
      <c r="R2787" s="169"/>
      <c r="S2787" s="39"/>
      <c r="T2787" s="119"/>
      <c r="U2787" s="258"/>
      <c r="V2787" s="262"/>
      <c r="W2787" s="258">
        <f t="shared" si="799"/>
        <v>0</v>
      </c>
      <c r="X2787" s="45"/>
      <c r="Y2787" s="43"/>
      <c r="Z2787" s="43"/>
      <c r="AA2787" s="43"/>
      <c r="AB2787" s="43"/>
      <c r="AC2787" s="43"/>
    </row>
    <row r="2788" spans="1:29" ht="12.9" customHeight="1">
      <c r="A2788" s="189"/>
      <c r="B2788" s="111"/>
      <c r="C2788" s="111"/>
      <c r="D2788" s="111"/>
      <c r="E2788" s="111"/>
      <c r="F2788" s="111"/>
      <c r="G2788" s="111"/>
      <c r="H2788" s="111"/>
      <c r="I2788" s="116"/>
      <c r="J2788" s="118"/>
      <c r="K2788" s="33"/>
      <c r="L2788" s="44">
        <f t="shared" si="796"/>
        <v>0</v>
      </c>
      <c r="M2788" s="33" t="str">
        <f t="shared" si="797"/>
        <v>Container q'ty</v>
      </c>
      <c r="N2788" s="33" t="str">
        <f t="shared" si="798"/>
        <v/>
      </c>
      <c r="O2788" s="39"/>
      <c r="P2788" s="33"/>
      <c r="Q2788" s="168"/>
      <c r="R2788" s="169"/>
      <c r="S2788" s="39"/>
      <c r="T2788" s="119"/>
      <c r="U2788" s="258"/>
      <c r="V2788" s="262"/>
      <c r="W2788" s="258">
        <f t="shared" si="799"/>
        <v>0</v>
      </c>
      <c r="X2788" s="45"/>
      <c r="Y2788" s="43"/>
      <c r="Z2788" s="43"/>
      <c r="AA2788" s="43"/>
      <c r="AB2788" s="43"/>
      <c r="AC2788" s="43"/>
    </row>
    <row r="2789" spans="1:29" ht="12.9" customHeight="1">
      <c r="A2789" s="189"/>
      <c r="B2789" s="111"/>
      <c r="C2789" s="111"/>
      <c r="D2789" s="111"/>
      <c r="E2789" s="111"/>
      <c r="F2789" s="111"/>
      <c r="G2789" s="111"/>
      <c r="H2789" s="111"/>
      <c r="I2789" s="116"/>
      <c r="J2789" s="118"/>
      <c r="K2789" s="33"/>
      <c r="L2789" s="44">
        <f t="shared" si="796"/>
        <v>0</v>
      </c>
      <c r="M2789" s="33" t="str">
        <f t="shared" si="797"/>
        <v>Container q'ty</v>
      </c>
      <c r="N2789" s="33" t="str">
        <f t="shared" si="798"/>
        <v/>
      </c>
      <c r="O2789" s="39"/>
      <c r="P2789" s="33"/>
      <c r="Q2789" s="168"/>
      <c r="R2789" s="169"/>
      <c r="S2789" s="39"/>
      <c r="T2789" s="119"/>
      <c r="U2789" s="258"/>
      <c r="V2789" s="262"/>
      <c r="W2789" s="258">
        <f t="shared" si="799"/>
        <v>0</v>
      </c>
      <c r="X2789" s="45"/>
      <c r="Y2789" s="43"/>
      <c r="Z2789" s="43"/>
      <c r="AA2789" s="43"/>
      <c r="AB2789" s="43"/>
      <c r="AC2789" s="43"/>
    </row>
    <row r="2790" spans="1:29" ht="12.9" customHeight="1">
      <c r="A2790" s="189"/>
      <c r="B2790" s="111"/>
      <c r="C2790" s="111"/>
      <c r="D2790" s="111"/>
      <c r="E2790" s="111"/>
      <c r="F2790" s="111"/>
      <c r="G2790" s="111"/>
      <c r="H2790" s="111"/>
      <c r="I2790" s="116"/>
      <c r="J2790" s="118"/>
      <c r="K2790" s="33"/>
      <c r="L2790" s="44">
        <f t="shared" si="796"/>
        <v>0</v>
      </c>
      <c r="M2790" s="33" t="str">
        <f t="shared" si="797"/>
        <v>Container q'ty</v>
      </c>
      <c r="N2790" s="33" t="str">
        <f t="shared" si="798"/>
        <v/>
      </c>
      <c r="O2790" s="39"/>
      <c r="P2790" s="33"/>
      <c r="Q2790" s="168"/>
      <c r="R2790" s="169"/>
      <c r="S2790" s="39"/>
      <c r="T2790" s="119"/>
      <c r="U2790" s="258"/>
      <c r="V2790" s="262"/>
      <c r="W2790" s="258">
        <f t="shared" si="799"/>
        <v>0</v>
      </c>
      <c r="X2790" s="45"/>
      <c r="Y2790" s="43"/>
      <c r="Z2790" s="43"/>
      <c r="AA2790" s="43"/>
      <c r="AB2790" s="43"/>
      <c r="AC2790" s="43"/>
    </row>
    <row r="2791" spans="1:29" ht="12.9" customHeight="1">
      <c r="A2791" s="189"/>
      <c r="B2791" s="111"/>
      <c r="C2791" s="111"/>
      <c r="D2791" s="111"/>
      <c r="E2791" s="111"/>
      <c r="F2791" s="111"/>
      <c r="G2791" s="111"/>
      <c r="H2791" s="111"/>
      <c r="I2791" s="116"/>
      <c r="J2791" s="118"/>
      <c r="K2791" s="33"/>
      <c r="L2791" s="44">
        <f t="shared" si="796"/>
        <v>0</v>
      </c>
      <c r="M2791" s="33" t="str">
        <f t="shared" si="797"/>
        <v>Container q'ty</v>
      </c>
      <c r="N2791" s="33" t="str">
        <f t="shared" si="798"/>
        <v/>
      </c>
      <c r="O2791" s="39"/>
      <c r="P2791" s="33"/>
      <c r="Q2791" s="168"/>
      <c r="R2791" s="169"/>
      <c r="S2791" s="39"/>
      <c r="T2791" s="119"/>
      <c r="U2791" s="258"/>
      <c r="V2791" s="262"/>
      <c r="W2791" s="258">
        <f t="shared" si="799"/>
        <v>0</v>
      </c>
      <c r="X2791" s="45"/>
      <c r="Y2791" s="43"/>
      <c r="Z2791" s="43"/>
      <c r="AA2791" s="43"/>
      <c r="AB2791" s="43"/>
      <c r="AC2791" s="43"/>
    </row>
    <row r="2792" spans="1:29" ht="12.9" customHeight="1">
      <c r="A2792" s="189"/>
      <c r="B2792" s="111"/>
      <c r="C2792" s="111"/>
      <c r="D2792" s="111"/>
      <c r="E2792" s="111"/>
      <c r="F2792" s="111"/>
      <c r="G2792" s="111"/>
      <c r="H2792" s="111"/>
      <c r="I2792" s="116"/>
      <c r="J2792" s="118"/>
      <c r="K2792" s="33"/>
      <c r="L2792" s="44">
        <f t="shared" si="796"/>
        <v>0</v>
      </c>
      <c r="M2792" s="33" t="str">
        <f t="shared" si="797"/>
        <v>Container q'ty</v>
      </c>
      <c r="N2792" s="33" t="str">
        <f t="shared" si="798"/>
        <v/>
      </c>
      <c r="O2792" s="39"/>
      <c r="P2792" s="33"/>
      <c r="Q2792" s="168"/>
      <c r="R2792" s="169"/>
      <c r="S2792" s="39"/>
      <c r="T2792" s="119"/>
      <c r="U2792" s="258"/>
      <c r="V2792" s="262"/>
      <c r="W2792" s="258">
        <f t="shared" si="799"/>
        <v>0</v>
      </c>
      <c r="X2792" s="45"/>
      <c r="Y2792" s="43"/>
      <c r="Z2792" s="43"/>
      <c r="AA2792" s="43"/>
      <c r="AB2792" s="43"/>
      <c r="AC2792" s="43"/>
    </row>
    <row r="2793" spans="1:29" ht="12.9" customHeight="1">
      <c r="A2793" s="189"/>
      <c r="B2793" s="111"/>
      <c r="C2793" s="111"/>
      <c r="D2793" s="111"/>
      <c r="E2793" s="111"/>
      <c r="F2793" s="111"/>
      <c r="G2793" s="111"/>
      <c r="H2793" s="111"/>
      <c r="I2793" s="116"/>
      <c r="J2793" s="118"/>
      <c r="K2793" s="33"/>
      <c r="L2793" s="44">
        <f t="shared" si="796"/>
        <v>0</v>
      </c>
      <c r="M2793" s="33" t="str">
        <f t="shared" si="797"/>
        <v>Container q'ty</v>
      </c>
      <c r="N2793" s="33" t="str">
        <f t="shared" si="798"/>
        <v/>
      </c>
      <c r="O2793" s="39"/>
      <c r="P2793" s="33"/>
      <c r="Q2793" s="168"/>
      <c r="R2793" s="169"/>
      <c r="S2793" s="39"/>
      <c r="T2793" s="119"/>
      <c r="U2793" s="258"/>
      <c r="V2793" s="262"/>
      <c r="W2793" s="258">
        <f t="shared" si="799"/>
        <v>0</v>
      </c>
      <c r="X2793" s="45"/>
      <c r="Y2793" s="43"/>
      <c r="Z2793" s="43"/>
      <c r="AA2793" s="43"/>
      <c r="AB2793" s="43"/>
      <c r="AC2793" s="43"/>
    </row>
    <row r="2794" spans="1:29" ht="12.9" customHeight="1">
      <c r="A2794" s="189"/>
      <c r="B2794" s="111"/>
      <c r="C2794" s="111"/>
      <c r="D2794" s="111"/>
      <c r="E2794" s="111"/>
      <c r="F2794" s="111"/>
      <c r="G2794" s="111"/>
      <c r="H2794" s="111"/>
      <c r="I2794" s="116"/>
      <c r="J2794" s="118"/>
      <c r="K2794" s="33"/>
      <c r="L2794" s="44">
        <f t="shared" si="796"/>
        <v>0</v>
      </c>
      <c r="M2794" s="33" t="str">
        <f t="shared" si="797"/>
        <v>Container q'ty</v>
      </c>
      <c r="N2794" s="33" t="str">
        <f t="shared" si="798"/>
        <v/>
      </c>
      <c r="O2794" s="39"/>
      <c r="P2794" s="33"/>
      <c r="Q2794" s="168"/>
      <c r="R2794" s="169"/>
      <c r="S2794" s="39"/>
      <c r="T2794" s="119"/>
      <c r="U2794" s="258"/>
      <c r="V2794" s="262"/>
      <c r="W2794" s="258">
        <f t="shared" si="799"/>
        <v>0</v>
      </c>
      <c r="X2794" s="45"/>
      <c r="Y2794" s="43"/>
      <c r="Z2794" s="43"/>
      <c r="AA2794" s="43"/>
      <c r="AB2794" s="43"/>
      <c r="AC2794" s="43"/>
    </row>
    <row r="2795" spans="1:29" ht="12.9" customHeight="1">
      <c r="A2795" s="189"/>
      <c r="B2795" s="111"/>
      <c r="C2795" s="111"/>
      <c r="D2795" s="111"/>
      <c r="E2795" s="111"/>
      <c r="F2795" s="111"/>
      <c r="G2795" s="111"/>
      <c r="H2795" s="111"/>
      <c r="I2795" s="116"/>
      <c r="J2795" s="118"/>
      <c r="K2795" s="33"/>
      <c r="L2795" s="44">
        <f t="shared" si="796"/>
        <v>0</v>
      </c>
      <c r="M2795" s="33" t="str">
        <f t="shared" si="797"/>
        <v>Container q'ty</v>
      </c>
      <c r="N2795" s="33" t="str">
        <f t="shared" si="798"/>
        <v/>
      </c>
      <c r="O2795" s="39"/>
      <c r="P2795" s="33"/>
      <c r="Q2795" s="168"/>
      <c r="R2795" s="169"/>
      <c r="S2795" s="39"/>
      <c r="T2795" s="119"/>
      <c r="U2795" s="258"/>
      <c r="V2795" s="262"/>
      <c r="W2795" s="258">
        <f t="shared" si="799"/>
        <v>0</v>
      </c>
      <c r="X2795" s="45"/>
      <c r="Y2795" s="43"/>
      <c r="Z2795" s="43"/>
      <c r="AA2795" s="43"/>
      <c r="AB2795" s="43"/>
      <c r="AC2795" s="43"/>
    </row>
    <row r="2796" spans="1:29" ht="12.9" customHeight="1">
      <c r="A2796" s="189"/>
      <c r="B2796" s="111"/>
      <c r="C2796" s="111"/>
      <c r="D2796" s="111"/>
      <c r="E2796" s="111"/>
      <c r="F2796" s="111"/>
      <c r="G2796" s="111"/>
      <c r="H2796" s="111"/>
      <c r="I2796" s="116"/>
      <c r="J2796" s="118"/>
      <c r="K2796" s="33"/>
      <c r="L2796" s="44">
        <f t="shared" si="796"/>
        <v>0</v>
      </c>
      <c r="M2796" s="33" t="str">
        <f t="shared" si="797"/>
        <v>Container q'ty</v>
      </c>
      <c r="N2796" s="33" t="str">
        <f t="shared" si="798"/>
        <v/>
      </c>
      <c r="O2796" s="39"/>
      <c r="P2796" s="33"/>
      <c r="Q2796" s="168"/>
      <c r="R2796" s="169"/>
      <c r="S2796" s="39"/>
      <c r="T2796" s="119"/>
      <c r="U2796" s="258"/>
      <c r="V2796" s="262"/>
      <c r="W2796" s="258">
        <f t="shared" si="799"/>
        <v>0</v>
      </c>
      <c r="X2796" s="45"/>
      <c r="Y2796" s="43"/>
      <c r="Z2796" s="43"/>
      <c r="AA2796" s="43"/>
      <c r="AB2796" s="43"/>
      <c r="AC2796" s="43"/>
    </row>
    <row r="2797" spans="1:29" ht="12.9" customHeight="1">
      <c r="A2797" s="189"/>
      <c r="B2797" s="111"/>
      <c r="C2797" s="111"/>
      <c r="D2797" s="111"/>
      <c r="E2797" s="111"/>
      <c r="F2797" s="111"/>
      <c r="G2797" s="111"/>
      <c r="H2797" s="111"/>
      <c r="I2797" s="116"/>
      <c r="J2797" s="118"/>
      <c r="K2797" s="33"/>
      <c r="L2797" s="44">
        <f t="shared" si="796"/>
        <v>0</v>
      </c>
      <c r="M2797" s="33" t="str">
        <f t="shared" si="797"/>
        <v>Container q'ty</v>
      </c>
      <c r="N2797" s="33" t="str">
        <f t="shared" si="798"/>
        <v/>
      </c>
      <c r="O2797" s="39"/>
      <c r="P2797" s="33"/>
      <c r="Q2797" s="168"/>
      <c r="R2797" s="169"/>
      <c r="S2797" s="39"/>
      <c r="T2797" s="119"/>
      <c r="U2797" s="258"/>
      <c r="V2797" s="262"/>
      <c r="W2797" s="258">
        <f t="shared" si="799"/>
        <v>0</v>
      </c>
      <c r="X2797" s="45"/>
      <c r="Y2797" s="43"/>
      <c r="Z2797" s="43"/>
      <c r="AA2797" s="43"/>
      <c r="AB2797" s="43"/>
      <c r="AC2797" s="43"/>
    </row>
    <row r="2798" spans="1:29" ht="12.9" customHeight="1">
      <c r="A2798" s="189"/>
      <c r="B2798" s="111"/>
      <c r="C2798" s="111"/>
      <c r="D2798" s="111"/>
      <c r="E2798" s="111"/>
      <c r="F2798" s="111"/>
      <c r="G2798" s="111"/>
      <c r="H2798" s="111"/>
      <c r="I2798" s="116"/>
      <c r="J2798" s="118"/>
      <c r="K2798" s="33"/>
      <c r="L2798" s="44">
        <f t="shared" si="796"/>
        <v>0</v>
      </c>
      <c r="M2798" s="33" t="str">
        <f t="shared" si="797"/>
        <v>Container q'ty</v>
      </c>
      <c r="N2798" s="33" t="str">
        <f t="shared" si="798"/>
        <v/>
      </c>
      <c r="O2798" s="39"/>
      <c r="P2798" s="33"/>
      <c r="Q2798" s="168"/>
      <c r="R2798" s="169"/>
      <c r="S2798" s="39"/>
      <c r="T2798" s="119"/>
      <c r="U2798" s="258"/>
      <c r="V2798" s="262"/>
      <c r="W2798" s="258">
        <f t="shared" si="799"/>
        <v>0</v>
      </c>
      <c r="X2798" s="45"/>
      <c r="Y2798" s="43"/>
      <c r="Z2798" s="43"/>
      <c r="AA2798" s="43"/>
      <c r="AB2798" s="43"/>
      <c r="AC2798" s="43"/>
    </row>
    <row r="2799" spans="1:29" ht="12.9" customHeight="1">
      <c r="A2799" s="189"/>
      <c r="B2799" s="111"/>
      <c r="C2799" s="111"/>
      <c r="D2799" s="111"/>
      <c r="E2799" s="111"/>
      <c r="F2799" s="111"/>
      <c r="G2799" s="111"/>
      <c r="H2799" s="111"/>
      <c r="I2799" s="116"/>
      <c r="J2799" s="118"/>
      <c r="K2799" s="33"/>
      <c r="L2799" s="44">
        <f t="shared" si="796"/>
        <v>0</v>
      </c>
      <c r="M2799" s="33" t="str">
        <f t="shared" si="797"/>
        <v>Container q'ty</v>
      </c>
      <c r="N2799" s="33" t="str">
        <f t="shared" si="798"/>
        <v/>
      </c>
      <c r="O2799" s="39"/>
      <c r="P2799" s="33"/>
      <c r="Q2799" s="168"/>
      <c r="R2799" s="169"/>
      <c r="S2799" s="39"/>
      <c r="T2799" s="119"/>
      <c r="U2799" s="258"/>
      <c r="V2799" s="262"/>
      <c r="W2799" s="258">
        <f t="shared" si="799"/>
        <v>0</v>
      </c>
      <c r="X2799" s="45"/>
      <c r="Y2799" s="43"/>
      <c r="Z2799" s="43"/>
      <c r="AA2799" s="43"/>
      <c r="AB2799" s="43"/>
      <c r="AC2799" s="43"/>
    </row>
    <row r="2800" spans="1:29" ht="12.9" customHeight="1">
      <c r="A2800" s="189"/>
      <c r="B2800" s="111"/>
      <c r="C2800" s="111"/>
      <c r="D2800" s="111"/>
      <c r="E2800" s="111"/>
      <c r="F2800" s="111"/>
      <c r="G2800" s="111"/>
      <c r="H2800" s="111"/>
      <c r="I2800" s="116"/>
      <c r="J2800" s="118"/>
      <c r="K2800" s="33"/>
      <c r="L2800" s="44">
        <f t="shared" si="796"/>
        <v>0</v>
      </c>
      <c r="M2800" s="33" t="str">
        <f t="shared" si="797"/>
        <v>Container q'ty</v>
      </c>
      <c r="N2800" s="33" t="str">
        <f t="shared" si="798"/>
        <v/>
      </c>
      <c r="O2800" s="39"/>
      <c r="P2800" s="33"/>
      <c r="Q2800" s="168"/>
      <c r="R2800" s="169"/>
      <c r="S2800" s="39"/>
      <c r="T2800" s="119"/>
      <c r="U2800" s="258"/>
      <c r="V2800" s="262"/>
      <c r="W2800" s="258">
        <f t="shared" si="799"/>
        <v>0</v>
      </c>
      <c r="X2800" s="45"/>
      <c r="Y2800" s="43"/>
      <c r="Z2800" s="43"/>
      <c r="AA2800" s="43"/>
      <c r="AB2800" s="43"/>
      <c r="AC2800" s="43"/>
    </row>
    <row r="2801" spans="1:29" ht="12.9" customHeight="1">
      <c r="A2801" s="189"/>
      <c r="B2801" s="111"/>
      <c r="C2801" s="111"/>
      <c r="D2801" s="111"/>
      <c r="E2801" s="111"/>
      <c r="F2801" s="111"/>
      <c r="G2801" s="111"/>
      <c r="H2801" s="111"/>
      <c r="I2801" s="116"/>
      <c r="J2801" s="118"/>
      <c r="K2801" s="33"/>
      <c r="L2801" s="44">
        <f t="shared" si="796"/>
        <v>0</v>
      </c>
      <c r="M2801" s="33" t="str">
        <f t="shared" si="797"/>
        <v>Container q'ty</v>
      </c>
      <c r="N2801" s="33" t="str">
        <f t="shared" si="798"/>
        <v/>
      </c>
      <c r="O2801" s="39"/>
      <c r="P2801" s="33"/>
      <c r="Q2801" s="168"/>
      <c r="R2801" s="169"/>
      <c r="S2801" s="39"/>
      <c r="T2801" s="119"/>
      <c r="U2801" s="258"/>
      <c r="V2801" s="262"/>
      <c r="W2801" s="258">
        <f t="shared" si="799"/>
        <v>0</v>
      </c>
      <c r="X2801" s="45"/>
      <c r="Y2801" s="43"/>
      <c r="Z2801" s="43"/>
      <c r="AA2801" s="43"/>
      <c r="AB2801" s="43"/>
      <c r="AC2801" s="43"/>
    </row>
    <row r="2802" spans="1:29" ht="12.9" customHeight="1">
      <c r="A2802" s="189"/>
      <c r="B2802" s="111"/>
      <c r="C2802" s="111"/>
      <c r="D2802" s="111"/>
      <c r="E2802" s="111"/>
      <c r="F2802" s="111"/>
      <c r="G2802" s="111"/>
      <c r="H2802" s="111"/>
      <c r="I2802" s="116"/>
      <c r="J2802" s="118"/>
      <c r="K2802" s="33"/>
      <c r="L2802" s="44">
        <f t="shared" si="796"/>
        <v>0</v>
      </c>
      <c r="M2802" s="33" t="str">
        <f t="shared" si="797"/>
        <v>Container q'ty</v>
      </c>
      <c r="N2802" s="33" t="str">
        <f t="shared" si="798"/>
        <v/>
      </c>
      <c r="O2802" s="39"/>
      <c r="P2802" s="33"/>
      <c r="Q2802" s="168"/>
      <c r="R2802" s="169"/>
      <c r="S2802" s="39"/>
      <c r="T2802" s="119"/>
      <c r="U2802" s="258"/>
      <c r="V2802" s="262"/>
      <c r="W2802" s="258">
        <f t="shared" si="799"/>
        <v>0</v>
      </c>
      <c r="X2802" s="45"/>
      <c r="Y2802" s="43"/>
      <c r="Z2802" s="43"/>
      <c r="AA2802" s="43"/>
      <c r="AB2802" s="43"/>
      <c r="AC2802" s="43"/>
    </row>
    <row r="2803" spans="1:29" ht="12.9" customHeight="1">
      <c r="A2803" s="189"/>
      <c r="B2803" s="111"/>
      <c r="C2803" s="111"/>
      <c r="D2803" s="111"/>
      <c r="E2803" s="111"/>
      <c r="F2803" s="111"/>
      <c r="G2803" s="111"/>
      <c r="H2803" s="111"/>
      <c r="I2803" s="116"/>
      <c r="J2803" s="118"/>
      <c r="K2803" s="33"/>
      <c r="L2803" s="44">
        <f t="shared" si="796"/>
        <v>0</v>
      </c>
      <c r="M2803" s="33" t="str">
        <f t="shared" si="797"/>
        <v>Container q'ty</v>
      </c>
      <c r="N2803" s="33" t="str">
        <f t="shared" si="798"/>
        <v/>
      </c>
      <c r="O2803" s="39"/>
      <c r="P2803" s="33"/>
      <c r="Q2803" s="168"/>
      <c r="R2803" s="169"/>
      <c r="S2803" s="39"/>
      <c r="T2803" s="119"/>
      <c r="U2803" s="258"/>
      <c r="V2803" s="262"/>
      <c r="W2803" s="258">
        <f t="shared" si="799"/>
        <v>0</v>
      </c>
      <c r="X2803" s="45"/>
      <c r="Y2803" s="43"/>
      <c r="Z2803" s="43"/>
      <c r="AA2803" s="43"/>
      <c r="AB2803" s="43"/>
      <c r="AC2803" s="43"/>
    </row>
    <row r="2804" spans="1:29" ht="12.9" customHeight="1">
      <c r="A2804" s="189"/>
      <c r="B2804" s="111"/>
      <c r="C2804" s="111"/>
      <c r="D2804" s="111"/>
      <c r="E2804" s="111"/>
      <c r="F2804" s="111"/>
      <c r="G2804" s="111"/>
      <c r="H2804" s="111"/>
      <c r="I2804" s="116"/>
      <c r="J2804" s="118"/>
      <c r="K2804" s="33"/>
      <c r="L2804" s="44">
        <f t="shared" si="796"/>
        <v>0</v>
      </c>
      <c r="M2804" s="33" t="str">
        <f t="shared" si="797"/>
        <v>Container q'ty</v>
      </c>
      <c r="N2804" s="33" t="str">
        <f t="shared" si="798"/>
        <v/>
      </c>
      <c r="O2804" s="39"/>
      <c r="P2804" s="33"/>
      <c r="Q2804" s="168"/>
      <c r="R2804" s="169"/>
      <c r="S2804" s="39"/>
      <c r="T2804" s="119"/>
      <c r="U2804" s="258"/>
      <c r="V2804" s="262"/>
      <c r="W2804" s="258">
        <f t="shared" si="799"/>
        <v>0</v>
      </c>
      <c r="X2804" s="45"/>
      <c r="Y2804" s="43"/>
      <c r="Z2804" s="43"/>
      <c r="AA2804" s="43"/>
      <c r="AB2804" s="43"/>
      <c r="AC2804" s="43"/>
    </row>
    <row r="2805" spans="1:29" ht="12.9" customHeight="1">
      <c r="A2805" s="189"/>
      <c r="B2805" s="111"/>
      <c r="C2805" s="111"/>
      <c r="D2805" s="111"/>
      <c r="E2805" s="111"/>
      <c r="F2805" s="111"/>
      <c r="G2805" s="111"/>
      <c r="H2805" s="111"/>
      <c r="I2805" s="116"/>
      <c r="J2805" s="118"/>
      <c r="K2805" s="33"/>
      <c r="L2805" s="44">
        <f t="shared" si="796"/>
        <v>0</v>
      </c>
      <c r="M2805" s="33" t="str">
        <f t="shared" si="797"/>
        <v>Container q'ty</v>
      </c>
      <c r="N2805" s="33" t="str">
        <f t="shared" si="798"/>
        <v/>
      </c>
      <c r="O2805" s="39"/>
      <c r="P2805" s="33"/>
      <c r="Q2805" s="168"/>
      <c r="R2805" s="169"/>
      <c r="S2805" s="39"/>
      <c r="T2805" s="119"/>
      <c r="U2805" s="258"/>
      <c r="V2805" s="262"/>
      <c r="W2805" s="258">
        <f t="shared" si="799"/>
        <v>0</v>
      </c>
      <c r="X2805" s="45"/>
      <c r="Y2805" s="43"/>
      <c r="Z2805" s="43"/>
      <c r="AA2805" s="43"/>
      <c r="AB2805" s="43"/>
      <c r="AC2805" s="43"/>
    </row>
    <row r="2806" spans="1:29" ht="12.9" customHeight="1">
      <c r="A2806" s="189"/>
      <c r="B2806" s="111"/>
      <c r="C2806" s="111"/>
      <c r="D2806" s="111"/>
      <c r="E2806" s="111"/>
      <c r="F2806" s="111"/>
      <c r="G2806" s="111"/>
      <c r="H2806" s="111"/>
      <c r="I2806" s="116"/>
      <c r="J2806" s="118"/>
      <c r="K2806" s="33"/>
      <c r="L2806" s="44">
        <f t="shared" si="796"/>
        <v>0</v>
      </c>
      <c r="M2806" s="33" t="str">
        <f t="shared" si="797"/>
        <v>Container q'ty</v>
      </c>
      <c r="N2806" s="33" t="str">
        <f t="shared" si="798"/>
        <v/>
      </c>
      <c r="O2806" s="39"/>
      <c r="P2806" s="33"/>
      <c r="Q2806" s="168"/>
      <c r="R2806" s="169"/>
      <c r="S2806" s="39"/>
      <c r="T2806" s="119"/>
      <c r="U2806" s="258"/>
      <c r="V2806" s="262"/>
      <c r="W2806" s="258">
        <f t="shared" si="799"/>
        <v>0</v>
      </c>
      <c r="X2806" s="45"/>
      <c r="Y2806" s="43"/>
      <c r="Z2806" s="43"/>
      <c r="AA2806" s="43"/>
      <c r="AB2806" s="43"/>
      <c r="AC2806" s="43"/>
    </row>
    <row r="2807" spans="1:29" ht="12.9" customHeight="1">
      <c r="A2807" s="189"/>
      <c r="B2807" s="111"/>
      <c r="C2807" s="111"/>
      <c r="D2807" s="111"/>
      <c r="E2807" s="111"/>
      <c r="F2807" s="111"/>
      <c r="G2807" s="111"/>
      <c r="H2807" s="111"/>
      <c r="I2807" s="116"/>
      <c r="J2807" s="118"/>
      <c r="K2807" s="33"/>
      <c r="L2807" s="44">
        <f t="shared" si="796"/>
        <v>0</v>
      </c>
      <c r="M2807" s="33" t="str">
        <f t="shared" si="797"/>
        <v>Container q'ty</v>
      </c>
      <c r="N2807" s="33" t="str">
        <f t="shared" si="798"/>
        <v/>
      </c>
      <c r="O2807" s="39"/>
      <c r="P2807" s="33"/>
      <c r="Q2807" s="168"/>
      <c r="R2807" s="169"/>
      <c r="S2807" s="39"/>
      <c r="T2807" s="119"/>
      <c r="U2807" s="258"/>
      <c r="V2807" s="262"/>
      <c r="W2807" s="258">
        <f t="shared" si="799"/>
        <v>0</v>
      </c>
      <c r="X2807" s="45"/>
      <c r="Y2807" s="43"/>
      <c r="Z2807" s="43"/>
      <c r="AA2807" s="43"/>
      <c r="AB2807" s="43"/>
      <c r="AC2807" s="43"/>
    </row>
    <row r="2808" spans="1:29" ht="12.9" customHeight="1">
      <c r="A2808" s="189"/>
      <c r="B2808" s="111"/>
      <c r="C2808" s="111"/>
      <c r="D2808" s="111"/>
      <c r="E2808" s="111"/>
      <c r="F2808" s="111"/>
      <c r="G2808" s="111"/>
      <c r="H2808" s="111"/>
      <c r="I2808" s="116"/>
      <c r="J2808" s="118"/>
      <c r="K2808" s="33"/>
      <c r="L2808" s="44">
        <f t="shared" si="796"/>
        <v>0</v>
      </c>
      <c r="M2808" s="33" t="str">
        <f t="shared" si="797"/>
        <v>Container q'ty</v>
      </c>
      <c r="N2808" s="33" t="str">
        <f t="shared" si="798"/>
        <v/>
      </c>
      <c r="O2808" s="39"/>
      <c r="P2808" s="33"/>
      <c r="Q2808" s="168"/>
      <c r="R2808" s="169"/>
      <c r="S2808" s="39"/>
      <c r="T2808" s="119"/>
      <c r="U2808" s="258"/>
      <c r="V2808" s="262"/>
      <c r="W2808" s="258">
        <f t="shared" si="799"/>
        <v>0</v>
      </c>
      <c r="X2808" s="45"/>
      <c r="Y2808" s="43"/>
      <c r="Z2808" s="43"/>
      <c r="AA2808" s="43"/>
      <c r="AB2808" s="43"/>
      <c r="AC2808" s="43"/>
    </row>
    <row r="2809" spans="1:29" ht="12.9" customHeight="1">
      <c r="A2809" s="189"/>
      <c r="B2809" s="111"/>
      <c r="C2809" s="111"/>
      <c r="D2809" s="111"/>
      <c r="E2809" s="111"/>
      <c r="F2809" s="111"/>
      <c r="G2809" s="111"/>
      <c r="H2809" s="111"/>
      <c r="I2809" s="116"/>
      <c r="J2809" s="118"/>
      <c r="K2809" s="33"/>
      <c r="L2809" s="44">
        <f t="shared" si="796"/>
        <v>0</v>
      </c>
      <c r="M2809" s="33" t="str">
        <f t="shared" si="797"/>
        <v>Container q'ty</v>
      </c>
      <c r="N2809" s="33" t="str">
        <f t="shared" si="798"/>
        <v/>
      </c>
      <c r="O2809" s="39"/>
      <c r="P2809" s="33"/>
      <c r="Q2809" s="168"/>
      <c r="R2809" s="169"/>
      <c r="S2809" s="39"/>
      <c r="T2809" s="119"/>
      <c r="U2809" s="258"/>
      <c r="V2809" s="262"/>
      <c r="W2809" s="258">
        <f t="shared" si="799"/>
        <v>0</v>
      </c>
      <c r="X2809" s="45"/>
      <c r="Y2809" s="43"/>
      <c r="Z2809" s="43"/>
      <c r="AA2809" s="43"/>
      <c r="AB2809" s="43"/>
      <c r="AC2809" s="43"/>
    </row>
    <row r="2810" spans="1:29" ht="12.9" customHeight="1">
      <c r="A2810" s="189"/>
      <c r="B2810" s="111"/>
      <c r="C2810" s="111"/>
      <c r="D2810" s="111"/>
      <c r="E2810" s="111"/>
      <c r="F2810" s="111"/>
      <c r="G2810" s="111"/>
      <c r="H2810" s="111"/>
      <c r="I2810" s="116"/>
      <c r="J2810" s="118"/>
      <c r="K2810" s="33"/>
      <c r="L2810" s="44">
        <f t="shared" si="796"/>
        <v>0</v>
      </c>
      <c r="M2810" s="33" t="str">
        <f t="shared" si="797"/>
        <v>Container q'ty</v>
      </c>
      <c r="N2810" s="33" t="str">
        <f t="shared" si="798"/>
        <v/>
      </c>
      <c r="O2810" s="39"/>
      <c r="P2810" s="33"/>
      <c r="Q2810" s="168"/>
      <c r="R2810" s="169"/>
      <c r="S2810" s="39"/>
      <c r="T2810" s="119"/>
      <c r="U2810" s="258"/>
      <c r="V2810" s="262"/>
      <c r="W2810" s="258">
        <f t="shared" si="799"/>
        <v>0</v>
      </c>
      <c r="X2810" s="45"/>
      <c r="Y2810" s="43"/>
      <c r="Z2810" s="43"/>
      <c r="AA2810" s="43"/>
      <c r="AB2810" s="43"/>
      <c r="AC2810" s="43"/>
    </row>
    <row r="2811" spans="1:29" ht="12.9" customHeight="1">
      <c r="A2811" s="189"/>
      <c r="B2811" s="111"/>
      <c r="C2811" s="111"/>
      <c r="D2811" s="111"/>
      <c r="E2811" s="111"/>
      <c r="F2811" s="111"/>
      <c r="G2811" s="111"/>
      <c r="H2811" s="111"/>
      <c r="I2811" s="116"/>
      <c r="J2811" s="118"/>
      <c r="K2811" s="33"/>
      <c r="L2811" s="44">
        <f t="shared" si="796"/>
        <v>0</v>
      </c>
      <c r="M2811" s="33" t="str">
        <f t="shared" si="797"/>
        <v>Container q'ty</v>
      </c>
      <c r="N2811" s="33" t="str">
        <f t="shared" si="798"/>
        <v/>
      </c>
      <c r="O2811" s="39"/>
      <c r="P2811" s="33"/>
      <c r="Q2811" s="168"/>
      <c r="R2811" s="169"/>
      <c r="S2811" s="39"/>
      <c r="T2811" s="119"/>
      <c r="U2811" s="258"/>
      <c r="V2811" s="262"/>
      <c r="W2811" s="258">
        <f t="shared" si="799"/>
        <v>0</v>
      </c>
      <c r="X2811" s="45"/>
      <c r="Y2811" s="43"/>
      <c r="Z2811" s="43"/>
      <c r="AA2811" s="43"/>
      <c r="AB2811" s="43"/>
      <c r="AC2811" s="43"/>
    </row>
    <row r="2812" spans="1:29" ht="12.9" customHeight="1">
      <c r="A2812" s="189"/>
      <c r="B2812" s="111"/>
      <c r="C2812" s="111"/>
      <c r="D2812" s="111"/>
      <c r="E2812" s="111"/>
      <c r="F2812" s="111"/>
      <c r="G2812" s="111"/>
      <c r="H2812" s="111"/>
      <c r="I2812" s="116"/>
      <c r="J2812" s="118"/>
      <c r="K2812" s="33"/>
      <c r="L2812" s="44">
        <f t="shared" si="796"/>
        <v>0</v>
      </c>
      <c r="M2812" s="33" t="str">
        <f t="shared" si="797"/>
        <v>Container q'ty</v>
      </c>
      <c r="N2812" s="33" t="str">
        <f t="shared" si="798"/>
        <v/>
      </c>
      <c r="O2812" s="39"/>
      <c r="P2812" s="33"/>
      <c r="Q2812" s="168"/>
      <c r="R2812" s="169"/>
      <c r="S2812" s="39"/>
      <c r="T2812" s="119"/>
      <c r="U2812" s="258"/>
      <c r="V2812" s="262"/>
      <c r="W2812" s="258">
        <f t="shared" si="799"/>
        <v>0</v>
      </c>
      <c r="X2812" s="45"/>
      <c r="Y2812" s="43"/>
      <c r="Z2812" s="43"/>
      <c r="AA2812" s="43"/>
      <c r="AB2812" s="43"/>
      <c r="AC2812" s="43"/>
    </row>
    <row r="2813" spans="1:29" ht="12.9" customHeight="1">
      <c r="A2813" s="189"/>
      <c r="B2813" s="111"/>
      <c r="C2813" s="111"/>
      <c r="D2813" s="111"/>
      <c r="E2813" s="111"/>
      <c r="F2813" s="111"/>
      <c r="G2813" s="111"/>
      <c r="H2813" s="111"/>
      <c r="I2813" s="116"/>
      <c r="J2813" s="118"/>
      <c r="K2813" s="33"/>
      <c r="L2813" s="44">
        <f t="shared" si="796"/>
        <v>0</v>
      </c>
      <c r="M2813" s="33" t="str">
        <f t="shared" si="797"/>
        <v>Container q'ty</v>
      </c>
      <c r="N2813" s="33" t="str">
        <f t="shared" si="798"/>
        <v/>
      </c>
      <c r="O2813" s="39"/>
      <c r="P2813" s="33"/>
      <c r="Q2813" s="168"/>
      <c r="R2813" s="169"/>
      <c r="S2813" s="39"/>
      <c r="T2813" s="119"/>
      <c r="U2813" s="258"/>
      <c r="V2813" s="262"/>
      <c r="W2813" s="258">
        <f t="shared" si="799"/>
        <v>0</v>
      </c>
      <c r="X2813" s="45"/>
      <c r="Y2813" s="43"/>
      <c r="Z2813" s="43"/>
      <c r="AA2813" s="43"/>
      <c r="AB2813" s="43"/>
      <c r="AC2813" s="43"/>
    </row>
    <row r="2814" spans="1:29" ht="12.9" customHeight="1">
      <c r="A2814" s="189"/>
      <c r="B2814" s="111"/>
      <c r="C2814" s="111"/>
      <c r="D2814" s="111"/>
      <c r="E2814" s="111"/>
      <c r="F2814" s="111"/>
      <c r="G2814" s="111"/>
      <c r="H2814" s="111"/>
      <c r="I2814" s="116"/>
      <c r="J2814" s="118"/>
      <c r="K2814" s="33"/>
      <c r="L2814" s="44">
        <f t="shared" si="796"/>
        <v>0</v>
      </c>
      <c r="M2814" s="33" t="str">
        <f t="shared" si="797"/>
        <v>Container q'ty</v>
      </c>
      <c r="N2814" s="33" t="str">
        <f t="shared" si="798"/>
        <v/>
      </c>
      <c r="O2814" s="39"/>
      <c r="P2814" s="33"/>
      <c r="Q2814" s="168"/>
      <c r="R2814" s="169"/>
      <c r="S2814" s="39"/>
      <c r="T2814" s="119"/>
      <c r="U2814" s="258"/>
      <c r="V2814" s="262"/>
      <c r="W2814" s="258">
        <f t="shared" si="799"/>
        <v>0</v>
      </c>
      <c r="X2814" s="45"/>
      <c r="Y2814" s="43"/>
      <c r="Z2814" s="43"/>
      <c r="AA2814" s="43"/>
      <c r="AB2814" s="43"/>
      <c r="AC2814" s="43"/>
    </row>
    <row r="2815" spans="1:29" ht="12.9" customHeight="1">
      <c r="A2815" s="189"/>
      <c r="B2815" s="111"/>
      <c r="C2815" s="111"/>
      <c r="D2815" s="111"/>
      <c r="E2815" s="111"/>
      <c r="F2815" s="111"/>
      <c r="G2815" s="111"/>
      <c r="H2815" s="111"/>
      <c r="I2815" s="116"/>
      <c r="J2815" s="118"/>
      <c r="K2815" s="33"/>
      <c r="L2815" s="44">
        <f t="shared" si="796"/>
        <v>0</v>
      </c>
      <c r="M2815" s="33" t="str">
        <f t="shared" si="797"/>
        <v>Container q'ty</v>
      </c>
      <c r="N2815" s="33" t="str">
        <f t="shared" si="798"/>
        <v/>
      </c>
      <c r="O2815" s="39"/>
      <c r="P2815" s="33"/>
      <c r="Q2815" s="168"/>
      <c r="R2815" s="169"/>
      <c r="S2815" s="39"/>
      <c r="T2815" s="119"/>
      <c r="U2815" s="258"/>
      <c r="V2815" s="262"/>
      <c r="W2815" s="258">
        <f t="shared" si="799"/>
        <v>0</v>
      </c>
      <c r="X2815" s="45"/>
      <c r="Y2815" s="43"/>
      <c r="Z2815" s="43"/>
      <c r="AA2815" s="43"/>
      <c r="AB2815" s="43"/>
      <c r="AC2815" s="43"/>
    </row>
    <row r="2816" spans="1:29" ht="12.9" customHeight="1">
      <c r="A2816" s="189"/>
      <c r="B2816" s="111"/>
      <c r="C2816" s="111"/>
      <c r="D2816" s="111"/>
      <c r="E2816" s="111"/>
      <c r="F2816" s="111"/>
      <c r="G2816" s="111"/>
      <c r="H2816" s="111"/>
      <c r="I2816" s="116"/>
      <c r="J2816" s="118"/>
      <c r="K2816" s="33"/>
      <c r="L2816" s="44">
        <f t="shared" si="796"/>
        <v>0</v>
      </c>
      <c r="M2816" s="33" t="str">
        <f t="shared" si="797"/>
        <v>Container q'ty</v>
      </c>
      <c r="N2816" s="33" t="str">
        <f t="shared" si="798"/>
        <v/>
      </c>
      <c r="O2816" s="39"/>
      <c r="P2816" s="33"/>
      <c r="Q2816" s="168"/>
      <c r="R2816" s="169"/>
      <c r="S2816" s="39"/>
      <c r="T2816" s="119"/>
      <c r="U2816" s="258"/>
      <c r="V2816" s="262"/>
      <c r="W2816" s="258">
        <f t="shared" si="799"/>
        <v>0</v>
      </c>
      <c r="X2816" s="45"/>
      <c r="Y2816" s="43"/>
      <c r="Z2816" s="43"/>
      <c r="AA2816" s="43"/>
      <c r="AB2816" s="43"/>
      <c r="AC2816" s="43"/>
    </row>
    <row r="2817" spans="1:29" ht="12.9" customHeight="1">
      <c r="A2817" s="189"/>
      <c r="B2817" s="111"/>
      <c r="C2817" s="111"/>
      <c r="D2817" s="111"/>
      <c r="E2817" s="111"/>
      <c r="F2817" s="111"/>
      <c r="G2817" s="111"/>
      <c r="H2817" s="111"/>
      <c r="I2817" s="116"/>
      <c r="J2817" s="118"/>
      <c r="K2817" s="33"/>
      <c r="L2817" s="44">
        <f t="shared" si="796"/>
        <v>0</v>
      </c>
      <c r="M2817" s="33" t="str">
        <f t="shared" si="797"/>
        <v>Container q'ty</v>
      </c>
      <c r="N2817" s="33" t="str">
        <f t="shared" si="798"/>
        <v/>
      </c>
      <c r="O2817" s="39"/>
      <c r="P2817" s="33"/>
      <c r="Q2817" s="168"/>
      <c r="R2817" s="169"/>
      <c r="S2817" s="39"/>
      <c r="T2817" s="119"/>
      <c r="U2817" s="258"/>
      <c r="V2817" s="262"/>
      <c r="W2817" s="258">
        <f t="shared" si="799"/>
        <v>0</v>
      </c>
      <c r="X2817" s="45"/>
      <c r="Y2817" s="43"/>
      <c r="Z2817" s="43"/>
      <c r="AA2817" s="43"/>
      <c r="AB2817" s="43"/>
      <c r="AC2817" s="43"/>
    </row>
    <row r="2818" spans="1:29" ht="12.9" customHeight="1">
      <c r="A2818" s="189"/>
      <c r="B2818" s="111"/>
      <c r="C2818" s="111"/>
      <c r="D2818" s="111"/>
      <c r="E2818" s="111"/>
      <c r="F2818" s="111"/>
      <c r="G2818" s="111"/>
      <c r="H2818" s="111"/>
      <c r="I2818" s="116"/>
      <c r="J2818" s="118"/>
      <c r="K2818" s="33"/>
      <c r="L2818" s="44">
        <f t="shared" si="796"/>
        <v>0</v>
      </c>
      <c r="M2818" s="33" t="str">
        <f t="shared" si="797"/>
        <v>Container q'ty</v>
      </c>
      <c r="N2818" s="33" t="str">
        <f t="shared" si="798"/>
        <v/>
      </c>
      <c r="O2818" s="39"/>
      <c r="P2818" s="33"/>
      <c r="Q2818" s="168"/>
      <c r="R2818" s="169"/>
      <c r="S2818" s="39"/>
      <c r="T2818" s="119"/>
      <c r="U2818" s="258"/>
      <c r="V2818" s="262"/>
      <c r="W2818" s="258">
        <f t="shared" si="799"/>
        <v>0</v>
      </c>
      <c r="X2818" s="45"/>
      <c r="Y2818" s="43"/>
      <c r="Z2818" s="43"/>
      <c r="AA2818" s="43"/>
      <c r="AB2818" s="43"/>
      <c r="AC2818" s="43"/>
    </row>
    <row r="2819" spans="1:29" ht="12.9" customHeight="1">
      <c r="A2819" s="189"/>
      <c r="B2819" s="111"/>
      <c r="C2819" s="111"/>
      <c r="D2819" s="111"/>
      <c r="E2819" s="111"/>
      <c r="F2819" s="111"/>
      <c r="G2819" s="111"/>
      <c r="H2819" s="111"/>
      <c r="I2819" s="116"/>
      <c r="J2819" s="118"/>
      <c r="K2819" s="33"/>
      <c r="L2819" s="44">
        <f t="shared" si="796"/>
        <v>0</v>
      </c>
      <c r="M2819" s="33" t="str">
        <f t="shared" si="797"/>
        <v>Container q'ty</v>
      </c>
      <c r="N2819" s="33" t="str">
        <f t="shared" si="798"/>
        <v/>
      </c>
      <c r="O2819" s="39"/>
      <c r="P2819" s="33"/>
      <c r="Q2819" s="168"/>
      <c r="R2819" s="169"/>
      <c r="S2819" s="39"/>
      <c r="T2819" s="119"/>
      <c r="U2819" s="258"/>
      <c r="V2819" s="262"/>
      <c r="W2819" s="258">
        <f t="shared" si="799"/>
        <v>0</v>
      </c>
      <c r="X2819" s="45"/>
      <c r="Y2819" s="43"/>
      <c r="Z2819" s="43"/>
      <c r="AA2819" s="43"/>
      <c r="AB2819" s="43"/>
      <c r="AC2819" s="43"/>
    </row>
    <row r="2820" spans="1:29" ht="12.9" customHeight="1">
      <c r="A2820" s="189"/>
      <c r="B2820" s="111"/>
      <c r="C2820" s="111"/>
      <c r="D2820" s="111"/>
      <c r="E2820" s="111"/>
      <c r="F2820" s="111"/>
      <c r="G2820" s="111"/>
      <c r="H2820" s="111"/>
      <c r="I2820" s="116"/>
      <c r="J2820" s="118"/>
      <c r="K2820" s="33"/>
      <c r="L2820" s="44">
        <f t="shared" si="796"/>
        <v>0</v>
      </c>
      <c r="M2820" s="33" t="str">
        <f t="shared" si="797"/>
        <v>Container q'ty</v>
      </c>
      <c r="N2820" s="33" t="str">
        <f t="shared" si="798"/>
        <v/>
      </c>
      <c r="O2820" s="39"/>
      <c r="P2820" s="33"/>
      <c r="Q2820" s="168"/>
      <c r="R2820" s="169"/>
      <c r="S2820" s="39"/>
      <c r="T2820" s="119"/>
      <c r="U2820" s="258"/>
      <c r="V2820" s="262"/>
      <c r="W2820" s="258">
        <f t="shared" si="799"/>
        <v>0</v>
      </c>
      <c r="X2820" s="45"/>
      <c r="Y2820" s="43"/>
      <c r="Z2820" s="43"/>
      <c r="AA2820" s="43"/>
      <c r="AB2820" s="43"/>
      <c r="AC2820" s="43"/>
    </row>
    <row r="2821" spans="1:29" ht="12.9" customHeight="1">
      <c r="A2821" s="189"/>
      <c r="B2821" s="111"/>
      <c r="C2821" s="111"/>
      <c r="D2821" s="111"/>
      <c r="E2821" s="111"/>
      <c r="F2821" s="111"/>
      <c r="G2821" s="111"/>
      <c r="H2821" s="111"/>
      <c r="I2821" s="116"/>
      <c r="J2821" s="118"/>
      <c r="K2821" s="33"/>
      <c r="L2821" s="44">
        <f t="shared" si="796"/>
        <v>0</v>
      </c>
      <c r="M2821" s="33" t="str">
        <f t="shared" si="797"/>
        <v>Container q'ty</v>
      </c>
      <c r="N2821" s="33" t="str">
        <f t="shared" si="798"/>
        <v/>
      </c>
      <c r="O2821" s="39"/>
      <c r="P2821" s="33"/>
      <c r="Q2821" s="168"/>
      <c r="R2821" s="169"/>
      <c r="S2821" s="39"/>
      <c r="T2821" s="119"/>
      <c r="U2821" s="258"/>
      <c r="V2821" s="262"/>
      <c r="W2821" s="258">
        <f t="shared" si="799"/>
        <v>0</v>
      </c>
      <c r="X2821" s="45"/>
      <c r="Y2821" s="43"/>
      <c r="Z2821" s="43"/>
      <c r="AA2821" s="43"/>
      <c r="AB2821" s="43"/>
      <c r="AC2821" s="43"/>
    </row>
    <row r="2822" spans="1:29" ht="12.9" customHeight="1">
      <c r="A2822" s="189"/>
      <c r="B2822" s="111"/>
      <c r="C2822" s="111"/>
      <c r="D2822" s="111"/>
      <c r="E2822" s="111"/>
      <c r="F2822" s="111"/>
      <c r="G2822" s="111"/>
      <c r="H2822" s="111"/>
      <c r="I2822" s="116"/>
      <c r="J2822" s="118"/>
      <c r="K2822" s="33"/>
      <c r="L2822" s="44">
        <f t="shared" si="796"/>
        <v>0</v>
      </c>
      <c r="M2822" s="33" t="str">
        <f t="shared" si="797"/>
        <v>Container q'ty</v>
      </c>
      <c r="N2822" s="33" t="str">
        <f t="shared" si="798"/>
        <v/>
      </c>
      <c r="O2822" s="39"/>
      <c r="P2822" s="33"/>
      <c r="Q2822" s="168"/>
      <c r="R2822" s="169"/>
      <c r="S2822" s="39"/>
      <c r="T2822" s="119"/>
      <c r="U2822" s="258"/>
      <c r="V2822" s="262"/>
      <c r="W2822" s="258">
        <f t="shared" si="799"/>
        <v>0</v>
      </c>
      <c r="X2822" s="45"/>
      <c r="Y2822" s="43"/>
      <c r="Z2822" s="43"/>
      <c r="AA2822" s="43"/>
      <c r="AB2822" s="43"/>
      <c r="AC2822" s="43"/>
    </row>
    <row r="2823" spans="1:29" ht="12.9" customHeight="1">
      <c r="A2823" s="189"/>
      <c r="B2823" s="111"/>
      <c r="C2823" s="111"/>
      <c r="D2823" s="111"/>
      <c r="E2823" s="111"/>
      <c r="F2823" s="111"/>
      <c r="G2823" s="111"/>
      <c r="H2823" s="111"/>
      <c r="I2823" s="116"/>
      <c r="J2823" s="118"/>
      <c r="K2823" s="33"/>
      <c r="L2823" s="44">
        <f t="shared" si="796"/>
        <v>0</v>
      </c>
      <c r="M2823" s="33" t="str">
        <f t="shared" si="797"/>
        <v>Container q'ty</v>
      </c>
      <c r="N2823" s="33" t="str">
        <f t="shared" si="798"/>
        <v/>
      </c>
      <c r="O2823" s="39"/>
      <c r="P2823" s="33"/>
      <c r="Q2823" s="168"/>
      <c r="R2823" s="169"/>
      <c r="S2823" s="39"/>
      <c r="T2823" s="119"/>
      <c r="U2823" s="258"/>
      <c r="V2823" s="262"/>
      <c r="W2823" s="258">
        <f t="shared" si="799"/>
        <v>0</v>
      </c>
      <c r="X2823" s="45"/>
      <c r="Y2823" s="43"/>
      <c r="Z2823" s="43"/>
      <c r="AA2823" s="43"/>
      <c r="AB2823" s="43"/>
      <c r="AC2823" s="43"/>
    </row>
    <row r="2824" spans="1:29" ht="12.9" customHeight="1">
      <c r="A2824" s="189"/>
      <c r="B2824" s="111"/>
      <c r="C2824" s="111"/>
      <c r="D2824" s="111"/>
      <c r="E2824" s="111"/>
      <c r="F2824" s="111"/>
      <c r="G2824" s="111"/>
      <c r="H2824" s="111"/>
      <c r="I2824" s="116"/>
      <c r="J2824" s="118"/>
      <c r="K2824" s="33"/>
      <c r="L2824" s="44">
        <f t="shared" si="796"/>
        <v>0</v>
      </c>
      <c r="M2824" s="33" t="str">
        <f t="shared" si="797"/>
        <v>Container q'ty</v>
      </c>
      <c r="N2824" s="33" t="str">
        <f t="shared" si="798"/>
        <v/>
      </c>
      <c r="O2824" s="39"/>
      <c r="P2824" s="33"/>
      <c r="Q2824" s="168"/>
      <c r="R2824" s="169"/>
      <c r="S2824" s="39"/>
      <c r="T2824" s="119"/>
      <c r="U2824" s="258"/>
      <c r="V2824" s="262"/>
      <c r="W2824" s="258">
        <f t="shared" si="799"/>
        <v>0</v>
      </c>
      <c r="X2824" s="45"/>
      <c r="Y2824" s="43"/>
      <c r="Z2824" s="43"/>
      <c r="AA2824" s="43"/>
      <c r="AB2824" s="43"/>
      <c r="AC2824" s="43"/>
    </row>
    <row r="2825" spans="1:29" ht="12.9" customHeight="1">
      <c r="A2825" s="189"/>
      <c r="B2825" s="111"/>
      <c r="C2825" s="111"/>
      <c r="D2825" s="111"/>
      <c r="E2825" s="111"/>
      <c r="F2825" s="111"/>
      <c r="G2825" s="111"/>
      <c r="H2825" s="111"/>
      <c r="I2825" s="116"/>
      <c r="J2825" s="118"/>
      <c r="K2825" s="33"/>
      <c r="L2825" s="44">
        <f t="shared" si="796"/>
        <v>0</v>
      </c>
      <c r="M2825" s="33" t="str">
        <f t="shared" si="797"/>
        <v>Container q'ty</v>
      </c>
      <c r="N2825" s="33" t="str">
        <f t="shared" si="798"/>
        <v/>
      </c>
      <c r="O2825" s="39"/>
      <c r="P2825" s="33"/>
      <c r="Q2825" s="168"/>
      <c r="R2825" s="169"/>
      <c r="S2825" s="39"/>
      <c r="T2825" s="119"/>
      <c r="U2825" s="258"/>
      <c r="V2825" s="262"/>
      <c r="W2825" s="258">
        <f t="shared" si="799"/>
        <v>0</v>
      </c>
      <c r="X2825" s="45"/>
      <c r="Y2825" s="43"/>
      <c r="Z2825" s="43"/>
      <c r="AA2825" s="43"/>
      <c r="AB2825" s="43"/>
      <c r="AC2825" s="43"/>
    </row>
    <row r="2826" spans="1:29" ht="12.9" customHeight="1">
      <c r="A2826" s="189"/>
      <c r="B2826" s="111"/>
      <c r="C2826" s="111"/>
      <c r="D2826" s="111"/>
      <c r="E2826" s="111"/>
      <c r="F2826" s="111"/>
      <c r="G2826" s="111"/>
      <c r="H2826" s="111"/>
      <c r="I2826" s="116"/>
      <c r="J2826" s="118"/>
      <c r="K2826" s="33"/>
      <c r="L2826" s="44">
        <f t="shared" si="796"/>
        <v>0</v>
      </c>
      <c r="M2826" s="33" t="str">
        <f t="shared" si="797"/>
        <v>Container q'ty</v>
      </c>
      <c r="N2826" s="33" t="str">
        <f t="shared" si="798"/>
        <v/>
      </c>
      <c r="O2826" s="39"/>
      <c r="P2826" s="33"/>
      <c r="Q2826" s="168"/>
      <c r="R2826" s="169"/>
      <c r="S2826" s="39"/>
      <c r="T2826" s="119"/>
      <c r="U2826" s="258"/>
      <c r="V2826" s="262"/>
      <c r="W2826" s="258">
        <f t="shared" si="799"/>
        <v>0</v>
      </c>
      <c r="X2826" s="45"/>
      <c r="Y2826" s="43"/>
      <c r="Z2826" s="43"/>
      <c r="AA2826" s="43"/>
      <c r="AB2826" s="43"/>
      <c r="AC2826" s="43"/>
    </row>
    <row r="2827" spans="1:29" ht="12.9" customHeight="1">
      <c r="A2827" s="189"/>
      <c r="B2827" s="111"/>
      <c r="C2827" s="111"/>
      <c r="D2827" s="111"/>
      <c r="E2827" s="111"/>
      <c r="F2827" s="111"/>
      <c r="G2827" s="111"/>
      <c r="H2827" s="111"/>
      <c r="I2827" s="116"/>
      <c r="J2827" s="118"/>
      <c r="K2827" s="33"/>
      <c r="L2827" s="44">
        <f t="shared" si="796"/>
        <v>0</v>
      </c>
      <c r="M2827" s="33" t="str">
        <f t="shared" si="797"/>
        <v>Container q'ty</v>
      </c>
      <c r="N2827" s="33" t="str">
        <f t="shared" si="798"/>
        <v/>
      </c>
      <c r="O2827" s="39"/>
      <c r="P2827" s="33"/>
      <c r="Q2827" s="168"/>
      <c r="R2827" s="169"/>
      <c r="S2827" s="39"/>
      <c r="T2827" s="119"/>
      <c r="U2827" s="258"/>
      <c r="V2827" s="262"/>
      <c r="W2827" s="258">
        <f t="shared" si="799"/>
        <v>0</v>
      </c>
      <c r="X2827" s="45"/>
      <c r="Y2827" s="43"/>
      <c r="Z2827" s="43"/>
      <c r="AA2827" s="43"/>
      <c r="AB2827" s="43"/>
      <c r="AC2827" s="43"/>
    </row>
    <row r="2828" spans="1:29" ht="12.9" customHeight="1">
      <c r="A2828" s="189"/>
      <c r="B2828" s="111"/>
      <c r="C2828" s="111"/>
      <c r="D2828" s="111"/>
      <c r="E2828" s="111"/>
      <c r="F2828" s="111"/>
      <c r="G2828" s="111"/>
      <c r="H2828" s="111"/>
      <c r="I2828" s="116"/>
      <c r="J2828" s="118"/>
      <c r="K2828" s="33"/>
      <c r="L2828" s="44">
        <f t="shared" si="796"/>
        <v>0</v>
      </c>
      <c r="M2828" s="33" t="str">
        <f t="shared" si="797"/>
        <v>Container q'ty</v>
      </c>
      <c r="N2828" s="33" t="str">
        <f t="shared" si="798"/>
        <v/>
      </c>
      <c r="O2828" s="39"/>
      <c r="P2828" s="33"/>
      <c r="Q2828" s="168"/>
      <c r="R2828" s="169"/>
      <c r="S2828" s="39"/>
      <c r="T2828" s="119"/>
      <c r="U2828" s="258"/>
      <c r="V2828" s="262"/>
      <c r="W2828" s="258">
        <f t="shared" si="799"/>
        <v>0</v>
      </c>
      <c r="X2828" s="45"/>
      <c r="Y2828" s="43"/>
      <c r="Z2828" s="43"/>
      <c r="AA2828" s="43"/>
      <c r="AB2828" s="43"/>
      <c r="AC2828" s="43"/>
    </row>
    <row r="2829" spans="1:29" ht="12.9" customHeight="1">
      <c r="A2829" s="189"/>
      <c r="B2829" s="111"/>
      <c r="C2829" s="111"/>
      <c r="D2829" s="111"/>
      <c r="E2829" s="111"/>
      <c r="F2829" s="111"/>
      <c r="G2829" s="111"/>
      <c r="H2829" s="111"/>
      <c r="I2829" s="116"/>
      <c r="J2829" s="118"/>
      <c r="K2829" s="33"/>
      <c r="L2829" s="44">
        <f t="shared" si="796"/>
        <v>0</v>
      </c>
      <c r="M2829" s="33" t="str">
        <f t="shared" si="797"/>
        <v>Container q'ty</v>
      </c>
      <c r="N2829" s="33" t="str">
        <f t="shared" si="798"/>
        <v/>
      </c>
      <c r="O2829" s="39"/>
      <c r="P2829" s="33"/>
      <c r="Q2829" s="168"/>
      <c r="R2829" s="169"/>
      <c r="S2829" s="39"/>
      <c r="T2829" s="119"/>
      <c r="U2829" s="258"/>
      <c r="V2829" s="262"/>
      <c r="W2829" s="258">
        <f t="shared" si="799"/>
        <v>0</v>
      </c>
      <c r="X2829" s="45"/>
      <c r="Y2829" s="43"/>
      <c r="Z2829" s="43"/>
      <c r="AA2829" s="43"/>
      <c r="AB2829" s="43"/>
      <c r="AC2829" s="43"/>
    </row>
    <row r="2830" spans="1:29" ht="12.9" customHeight="1">
      <c r="A2830" s="189"/>
      <c r="B2830" s="111"/>
      <c r="C2830" s="111"/>
      <c r="D2830" s="111"/>
      <c r="E2830" s="111"/>
      <c r="F2830" s="111"/>
      <c r="G2830" s="111"/>
      <c r="H2830" s="111"/>
      <c r="I2830" s="116"/>
      <c r="J2830" s="118"/>
      <c r="K2830" s="33"/>
      <c r="L2830" s="44">
        <f t="shared" si="796"/>
        <v>0</v>
      </c>
      <c r="M2830" s="33" t="str">
        <f t="shared" si="797"/>
        <v>Container q'ty</v>
      </c>
      <c r="N2830" s="33" t="str">
        <f t="shared" si="798"/>
        <v/>
      </c>
      <c r="O2830" s="39"/>
      <c r="P2830" s="33"/>
      <c r="Q2830" s="168"/>
      <c r="R2830" s="169"/>
      <c r="S2830" s="39"/>
      <c r="T2830" s="119"/>
      <c r="U2830" s="258"/>
      <c r="V2830" s="262"/>
      <c r="W2830" s="258">
        <f t="shared" si="799"/>
        <v>0</v>
      </c>
      <c r="X2830" s="45"/>
      <c r="Y2830" s="43"/>
      <c r="Z2830" s="43"/>
      <c r="AA2830" s="43"/>
      <c r="AB2830" s="43"/>
      <c r="AC2830" s="43"/>
    </row>
    <row r="2831" spans="1:29" ht="12.9" customHeight="1">
      <c r="A2831" s="189"/>
      <c r="B2831" s="111"/>
      <c r="C2831" s="111"/>
      <c r="D2831" s="111"/>
      <c r="E2831" s="111"/>
      <c r="F2831" s="111"/>
      <c r="G2831" s="111"/>
      <c r="H2831" s="111"/>
      <c r="I2831" s="116"/>
      <c r="J2831" s="118"/>
      <c r="K2831" s="33"/>
      <c r="L2831" s="44">
        <f t="shared" si="796"/>
        <v>0</v>
      </c>
      <c r="M2831" s="33" t="str">
        <f t="shared" si="797"/>
        <v>Container q'ty</v>
      </c>
      <c r="N2831" s="33" t="str">
        <f t="shared" si="798"/>
        <v/>
      </c>
      <c r="O2831" s="39"/>
      <c r="P2831" s="33"/>
      <c r="Q2831" s="168"/>
      <c r="R2831" s="169"/>
      <c r="S2831" s="39"/>
      <c r="T2831" s="119"/>
      <c r="U2831" s="258"/>
      <c r="V2831" s="262"/>
      <c r="W2831" s="258">
        <f t="shared" si="799"/>
        <v>0</v>
      </c>
      <c r="X2831" s="45"/>
      <c r="Y2831" s="43"/>
      <c r="Z2831" s="43"/>
      <c r="AA2831" s="43"/>
      <c r="AB2831" s="43"/>
      <c r="AC2831" s="43"/>
    </row>
    <row r="2832" spans="1:29" ht="12.9" customHeight="1">
      <c r="A2832" s="189"/>
      <c r="B2832" s="111"/>
      <c r="C2832" s="111"/>
      <c r="D2832" s="111"/>
      <c r="E2832" s="111"/>
      <c r="F2832" s="111"/>
      <c r="G2832" s="111"/>
      <c r="H2832" s="111"/>
      <c r="I2832" s="116"/>
      <c r="J2832" s="118"/>
      <c r="K2832" s="33"/>
      <c r="L2832" s="44">
        <f t="shared" si="796"/>
        <v>0</v>
      </c>
      <c r="M2832" s="33" t="str">
        <f t="shared" si="797"/>
        <v>Container q'ty</v>
      </c>
      <c r="N2832" s="33" t="str">
        <f t="shared" si="798"/>
        <v/>
      </c>
      <c r="O2832" s="39"/>
      <c r="P2832" s="33"/>
      <c r="Q2832" s="168"/>
      <c r="R2832" s="169"/>
      <c r="S2832" s="39"/>
      <c r="T2832" s="119"/>
      <c r="U2832" s="258"/>
      <c r="V2832" s="262"/>
      <c r="W2832" s="258">
        <f t="shared" si="799"/>
        <v>0</v>
      </c>
      <c r="X2832" s="45"/>
      <c r="Y2832" s="43"/>
      <c r="Z2832" s="43"/>
      <c r="AA2832" s="43"/>
      <c r="AB2832" s="43"/>
      <c r="AC2832" s="43"/>
    </row>
    <row r="2833" spans="1:29" ht="12.9" customHeight="1">
      <c r="A2833" s="189"/>
      <c r="B2833" s="111"/>
      <c r="C2833" s="111"/>
      <c r="D2833" s="111"/>
      <c r="E2833" s="111"/>
      <c r="F2833" s="111"/>
      <c r="G2833" s="111"/>
      <c r="H2833" s="111"/>
      <c r="I2833" s="116"/>
      <c r="J2833" s="118"/>
      <c r="K2833" s="33"/>
      <c r="L2833" s="44">
        <f t="shared" si="796"/>
        <v>0</v>
      </c>
      <c r="M2833" s="33" t="str">
        <f t="shared" si="797"/>
        <v>Container q'ty</v>
      </c>
      <c r="N2833" s="33" t="str">
        <f t="shared" si="798"/>
        <v/>
      </c>
      <c r="O2833" s="39"/>
      <c r="P2833" s="33"/>
      <c r="Q2833" s="168"/>
      <c r="R2833" s="169"/>
      <c r="S2833" s="39"/>
      <c r="T2833" s="119"/>
      <c r="U2833" s="258"/>
      <c r="V2833" s="262"/>
      <c r="W2833" s="258">
        <f t="shared" si="799"/>
        <v>0</v>
      </c>
      <c r="X2833" s="45"/>
      <c r="Y2833" s="43"/>
      <c r="Z2833" s="43"/>
      <c r="AA2833" s="43"/>
      <c r="AB2833" s="43"/>
      <c r="AC2833" s="43"/>
    </row>
    <row r="2834" spans="1:29" ht="12.9" customHeight="1">
      <c r="A2834" s="189"/>
      <c r="B2834" s="111"/>
      <c r="C2834" s="111"/>
      <c r="D2834" s="111"/>
      <c r="E2834" s="111"/>
      <c r="F2834" s="111"/>
      <c r="G2834" s="111"/>
      <c r="H2834" s="111"/>
      <c r="I2834" s="116"/>
      <c r="J2834" s="118"/>
      <c r="K2834" s="33"/>
      <c r="L2834" s="44">
        <f t="shared" si="796"/>
        <v>0</v>
      </c>
      <c r="M2834" s="33" t="str">
        <f t="shared" si="797"/>
        <v>Container q'ty</v>
      </c>
      <c r="N2834" s="33" t="str">
        <f t="shared" si="798"/>
        <v/>
      </c>
      <c r="O2834" s="39"/>
      <c r="P2834" s="33"/>
      <c r="Q2834" s="168"/>
      <c r="R2834" s="169"/>
      <c r="S2834" s="39"/>
      <c r="T2834" s="119"/>
      <c r="U2834" s="258"/>
      <c r="V2834" s="262"/>
      <c r="W2834" s="258">
        <f t="shared" si="799"/>
        <v>0</v>
      </c>
      <c r="X2834" s="45"/>
      <c r="Y2834" s="43"/>
      <c r="Z2834" s="43"/>
      <c r="AA2834" s="43"/>
      <c r="AB2834" s="43"/>
      <c r="AC2834" s="43"/>
    </row>
    <row r="2835" spans="1:29" ht="12.9" customHeight="1">
      <c r="A2835" s="189"/>
      <c r="B2835" s="111"/>
      <c r="C2835" s="111"/>
      <c r="D2835" s="111"/>
      <c r="E2835" s="111"/>
      <c r="F2835" s="111"/>
      <c r="G2835" s="111"/>
      <c r="H2835" s="111"/>
      <c r="I2835" s="116"/>
      <c r="J2835" s="118"/>
      <c r="K2835" s="33"/>
      <c r="L2835" s="44">
        <f t="shared" si="796"/>
        <v>0</v>
      </c>
      <c r="M2835" s="33" t="str">
        <f t="shared" si="797"/>
        <v>Container q'ty</v>
      </c>
      <c r="N2835" s="33" t="str">
        <f t="shared" si="798"/>
        <v/>
      </c>
      <c r="O2835" s="39"/>
      <c r="P2835" s="33"/>
      <c r="Q2835" s="168"/>
      <c r="R2835" s="169"/>
      <c r="S2835" s="39"/>
      <c r="T2835" s="119"/>
      <c r="U2835" s="258"/>
      <c r="V2835" s="262"/>
      <c r="W2835" s="258">
        <f t="shared" si="799"/>
        <v>0</v>
      </c>
      <c r="X2835" s="45"/>
      <c r="Y2835" s="43"/>
      <c r="Z2835" s="43"/>
      <c r="AA2835" s="43"/>
      <c r="AB2835" s="43"/>
      <c r="AC2835" s="43"/>
    </row>
    <row r="2836" spans="1:29" ht="12.9" customHeight="1">
      <c r="A2836" s="189"/>
      <c r="B2836" s="111"/>
      <c r="C2836" s="111"/>
      <c r="D2836" s="111"/>
      <c r="E2836" s="111"/>
      <c r="F2836" s="111"/>
      <c r="G2836" s="111"/>
      <c r="H2836" s="111"/>
      <c r="I2836" s="116"/>
      <c r="J2836" s="118"/>
      <c r="K2836" s="33"/>
      <c r="L2836" s="44">
        <f t="shared" si="796"/>
        <v>0</v>
      </c>
      <c r="M2836" s="33" t="str">
        <f t="shared" si="797"/>
        <v>Container q'ty</v>
      </c>
      <c r="N2836" s="33" t="str">
        <f t="shared" si="798"/>
        <v/>
      </c>
      <c r="O2836" s="39"/>
      <c r="P2836" s="33"/>
      <c r="Q2836" s="168"/>
      <c r="R2836" s="169"/>
      <c r="S2836" s="39"/>
      <c r="T2836" s="119"/>
      <c r="U2836" s="258"/>
      <c r="V2836" s="262"/>
      <c r="W2836" s="258">
        <f t="shared" si="799"/>
        <v>0</v>
      </c>
      <c r="X2836" s="45"/>
      <c r="Y2836" s="43"/>
      <c r="Z2836" s="43"/>
      <c r="AA2836" s="43"/>
      <c r="AB2836" s="43"/>
      <c r="AC2836" s="43"/>
    </row>
    <row r="2837" spans="1:29" ht="12.9" customHeight="1">
      <c r="A2837" s="189"/>
      <c r="B2837" s="111"/>
      <c r="C2837" s="111"/>
      <c r="D2837" s="111"/>
      <c r="E2837" s="111"/>
      <c r="F2837" s="111"/>
      <c r="G2837" s="111"/>
      <c r="H2837" s="111"/>
      <c r="I2837" s="116"/>
      <c r="J2837" s="118"/>
      <c r="K2837" s="33"/>
      <c r="L2837" s="44">
        <f t="shared" si="796"/>
        <v>0</v>
      </c>
      <c r="M2837" s="33" t="str">
        <f t="shared" si="797"/>
        <v>Container q'ty</v>
      </c>
      <c r="N2837" s="33" t="str">
        <f t="shared" si="798"/>
        <v/>
      </c>
      <c r="O2837" s="39"/>
      <c r="P2837" s="33"/>
      <c r="Q2837" s="168"/>
      <c r="R2837" s="169"/>
      <c r="S2837" s="39"/>
      <c r="T2837" s="119"/>
      <c r="U2837" s="258"/>
      <c r="V2837" s="262"/>
      <c r="W2837" s="258">
        <f t="shared" si="799"/>
        <v>0</v>
      </c>
      <c r="X2837" s="45"/>
      <c r="Y2837" s="43"/>
      <c r="Z2837" s="43"/>
      <c r="AA2837" s="43"/>
      <c r="AB2837" s="43"/>
      <c r="AC2837" s="43"/>
    </row>
    <row r="2838" spans="1:29" ht="12.9" customHeight="1">
      <c r="A2838" s="189"/>
      <c r="B2838" s="111"/>
      <c r="C2838" s="111"/>
      <c r="D2838" s="111"/>
      <c r="E2838" s="111"/>
      <c r="F2838" s="111"/>
      <c r="G2838" s="111"/>
      <c r="H2838" s="111"/>
      <c r="I2838" s="116"/>
      <c r="J2838" s="118"/>
      <c r="K2838" s="33"/>
      <c r="L2838" s="44">
        <f t="shared" si="796"/>
        <v>0</v>
      </c>
      <c r="M2838" s="33" t="str">
        <f t="shared" si="797"/>
        <v>Container q'ty</v>
      </c>
      <c r="N2838" s="33" t="str">
        <f t="shared" si="798"/>
        <v/>
      </c>
      <c r="O2838" s="39"/>
      <c r="P2838" s="33"/>
      <c r="Q2838" s="168"/>
      <c r="R2838" s="169"/>
      <c r="S2838" s="39"/>
      <c r="T2838" s="119"/>
      <c r="U2838" s="258"/>
      <c r="V2838" s="262"/>
      <c r="W2838" s="258">
        <f t="shared" si="799"/>
        <v>0</v>
      </c>
      <c r="X2838" s="45"/>
      <c r="Y2838" s="43"/>
      <c r="Z2838" s="43"/>
      <c r="AA2838" s="43"/>
      <c r="AB2838" s="43"/>
      <c r="AC2838" s="43"/>
    </row>
    <row r="2839" spans="1:29" ht="12.9" customHeight="1">
      <c r="A2839" s="189"/>
      <c r="B2839" s="111"/>
      <c r="C2839" s="111"/>
      <c r="D2839" s="111"/>
      <c r="E2839" s="111"/>
      <c r="F2839" s="111"/>
      <c r="G2839" s="111"/>
      <c r="H2839" s="111"/>
      <c r="I2839" s="116"/>
      <c r="J2839" s="118"/>
      <c r="K2839" s="33"/>
      <c r="L2839" s="44">
        <f t="shared" si="796"/>
        <v>0</v>
      </c>
      <c r="M2839" s="33" t="str">
        <f t="shared" si="797"/>
        <v>Container q'ty</v>
      </c>
      <c r="N2839" s="33" t="str">
        <f t="shared" si="798"/>
        <v/>
      </c>
      <c r="O2839" s="39"/>
      <c r="P2839" s="33"/>
      <c r="Q2839" s="168"/>
      <c r="R2839" s="169"/>
      <c r="S2839" s="39"/>
      <c r="T2839" s="119"/>
      <c r="U2839" s="258"/>
      <c r="V2839" s="262"/>
      <c r="W2839" s="258">
        <f t="shared" si="799"/>
        <v>0</v>
      </c>
      <c r="X2839" s="45"/>
      <c r="Y2839" s="43"/>
      <c r="Z2839" s="43"/>
      <c r="AA2839" s="43"/>
      <c r="AB2839" s="43"/>
      <c r="AC2839" s="43"/>
    </row>
    <row r="2840" spans="1:29" ht="12.9" customHeight="1">
      <c r="A2840" s="189"/>
      <c r="B2840" s="111"/>
      <c r="C2840" s="111"/>
      <c r="D2840" s="111"/>
      <c r="E2840" s="111"/>
      <c r="F2840" s="111"/>
      <c r="G2840" s="111"/>
      <c r="H2840" s="111"/>
      <c r="I2840" s="116"/>
      <c r="J2840" s="118"/>
      <c r="K2840" s="33"/>
      <c r="L2840" s="44">
        <f t="shared" si="796"/>
        <v>0</v>
      </c>
      <c r="M2840" s="33" t="str">
        <f t="shared" si="797"/>
        <v>Container q'ty</v>
      </c>
      <c r="N2840" s="33" t="str">
        <f t="shared" si="798"/>
        <v/>
      </c>
      <c r="O2840" s="39"/>
      <c r="P2840" s="33"/>
      <c r="Q2840" s="168"/>
      <c r="R2840" s="169"/>
      <c r="S2840" s="39"/>
      <c r="T2840" s="119"/>
      <c r="U2840" s="258"/>
      <c r="V2840" s="262"/>
      <c r="W2840" s="258">
        <f t="shared" si="799"/>
        <v>0</v>
      </c>
      <c r="X2840" s="45"/>
      <c r="Y2840" s="43"/>
      <c r="Z2840" s="43"/>
      <c r="AA2840" s="43"/>
      <c r="AB2840" s="43"/>
      <c r="AC2840" s="43"/>
    </row>
    <row r="2841" spans="1:29" ht="12.9" customHeight="1">
      <c r="A2841" s="189"/>
      <c r="B2841" s="111"/>
      <c r="C2841" s="111"/>
      <c r="D2841" s="111"/>
      <c r="E2841" s="111"/>
      <c r="F2841" s="111"/>
      <c r="G2841" s="111"/>
      <c r="H2841" s="111"/>
      <c r="I2841" s="116"/>
      <c r="J2841" s="118"/>
      <c r="K2841" s="33"/>
      <c r="L2841" s="44">
        <f t="shared" si="796"/>
        <v>0</v>
      </c>
      <c r="M2841" s="33" t="str">
        <f t="shared" si="797"/>
        <v>Container q'ty</v>
      </c>
      <c r="N2841" s="33" t="str">
        <f t="shared" si="798"/>
        <v/>
      </c>
      <c r="O2841" s="39"/>
      <c r="P2841" s="33"/>
      <c r="Q2841" s="168"/>
      <c r="R2841" s="169"/>
      <c r="S2841" s="39"/>
      <c r="T2841" s="119"/>
      <c r="U2841" s="258"/>
      <c r="V2841" s="262"/>
      <c r="W2841" s="258">
        <f t="shared" si="799"/>
        <v>0</v>
      </c>
      <c r="X2841" s="45"/>
      <c r="Y2841" s="43"/>
      <c r="Z2841" s="43"/>
      <c r="AA2841" s="43"/>
      <c r="AB2841" s="43"/>
      <c r="AC2841" s="43"/>
    </row>
    <row r="2842" spans="1:29" ht="12.9" customHeight="1">
      <c r="A2842" s="189"/>
      <c r="B2842" s="111"/>
      <c r="C2842" s="111"/>
      <c r="D2842" s="111"/>
      <c r="E2842" s="111"/>
      <c r="F2842" s="111"/>
      <c r="G2842" s="111"/>
      <c r="H2842" s="111"/>
      <c r="I2842" s="116"/>
      <c r="J2842" s="118"/>
      <c r="K2842" s="33"/>
      <c r="L2842" s="44">
        <f t="shared" si="796"/>
        <v>0</v>
      </c>
      <c r="M2842" s="33" t="str">
        <f t="shared" si="797"/>
        <v>Container q'ty</v>
      </c>
      <c r="N2842" s="33" t="str">
        <f t="shared" si="798"/>
        <v/>
      </c>
      <c r="O2842" s="39"/>
      <c r="P2842" s="33"/>
      <c r="Q2842" s="168"/>
      <c r="R2842" s="169"/>
      <c r="S2842" s="39"/>
      <c r="T2842" s="119"/>
      <c r="U2842" s="258"/>
      <c r="V2842" s="262"/>
      <c r="W2842" s="258">
        <f t="shared" si="799"/>
        <v>0</v>
      </c>
      <c r="X2842" s="45"/>
      <c r="Y2842" s="43"/>
      <c r="Z2842" s="43"/>
      <c r="AA2842" s="43"/>
      <c r="AB2842" s="43"/>
      <c r="AC2842" s="43"/>
    </row>
    <row r="2843" spans="1:29" ht="12.9" customHeight="1">
      <c r="A2843" s="189"/>
      <c r="B2843" s="111"/>
      <c r="C2843" s="111"/>
      <c r="D2843" s="111"/>
      <c r="E2843" s="111"/>
      <c r="F2843" s="111"/>
      <c r="G2843" s="111"/>
      <c r="H2843" s="111"/>
      <c r="I2843" s="116"/>
      <c r="J2843" s="118"/>
      <c r="K2843" s="33"/>
      <c r="L2843" s="44">
        <f t="shared" si="796"/>
        <v>0</v>
      </c>
      <c r="M2843" s="33" t="str">
        <f t="shared" si="797"/>
        <v>Container q'ty</v>
      </c>
      <c r="N2843" s="33" t="str">
        <f t="shared" si="798"/>
        <v/>
      </c>
      <c r="O2843" s="39"/>
      <c r="P2843" s="33"/>
      <c r="Q2843" s="168"/>
      <c r="R2843" s="169"/>
      <c r="S2843" s="39"/>
      <c r="T2843" s="119"/>
      <c r="U2843" s="258"/>
      <c r="V2843" s="262"/>
      <c r="W2843" s="258">
        <f t="shared" si="799"/>
        <v>0</v>
      </c>
      <c r="X2843" s="45"/>
      <c r="Y2843" s="43"/>
      <c r="Z2843" s="43"/>
      <c r="AA2843" s="43"/>
      <c r="AB2843" s="43"/>
      <c r="AC2843" s="43"/>
    </row>
    <row r="2844" spans="1:29" ht="12.9" customHeight="1">
      <c r="A2844" s="189"/>
      <c r="B2844" s="111"/>
      <c r="C2844" s="111"/>
      <c r="D2844" s="111"/>
      <c r="E2844" s="111"/>
      <c r="F2844" s="111"/>
      <c r="G2844" s="111"/>
      <c r="H2844" s="111"/>
      <c r="I2844" s="116"/>
      <c r="J2844" s="118"/>
      <c r="K2844" s="33"/>
      <c r="L2844" s="44">
        <f t="shared" si="796"/>
        <v>0</v>
      </c>
      <c r="M2844" s="33" t="str">
        <f t="shared" si="797"/>
        <v>Container q'ty</v>
      </c>
      <c r="N2844" s="33" t="str">
        <f t="shared" si="798"/>
        <v/>
      </c>
      <c r="O2844" s="39"/>
      <c r="P2844" s="33"/>
      <c r="Q2844" s="168"/>
      <c r="R2844" s="169"/>
      <c r="S2844" s="39"/>
      <c r="T2844" s="119"/>
      <c r="U2844" s="258"/>
      <c r="V2844" s="262"/>
      <c r="W2844" s="258">
        <f t="shared" si="799"/>
        <v>0</v>
      </c>
      <c r="X2844" s="45"/>
      <c r="Y2844" s="43"/>
      <c r="Z2844" s="43"/>
      <c r="AA2844" s="43"/>
      <c r="AB2844" s="43"/>
      <c r="AC2844" s="43"/>
    </row>
    <row r="2845" spans="1:29" ht="12.9" customHeight="1">
      <c r="A2845" s="189"/>
      <c r="B2845" s="111"/>
      <c r="C2845" s="111"/>
      <c r="D2845" s="111"/>
      <c r="E2845" s="111"/>
      <c r="F2845" s="111"/>
      <c r="G2845" s="111"/>
      <c r="H2845" s="111"/>
      <c r="I2845" s="116"/>
      <c r="J2845" s="118"/>
      <c r="K2845" s="33"/>
      <c r="L2845" s="44">
        <f t="shared" si="796"/>
        <v>0</v>
      </c>
      <c r="M2845" s="33" t="str">
        <f t="shared" si="797"/>
        <v>Container q'ty</v>
      </c>
      <c r="N2845" s="33" t="str">
        <f t="shared" si="798"/>
        <v/>
      </c>
      <c r="O2845" s="39"/>
      <c r="P2845" s="33"/>
      <c r="Q2845" s="168"/>
      <c r="R2845" s="169"/>
      <c r="S2845" s="39"/>
      <c r="T2845" s="119"/>
      <c r="U2845" s="258"/>
      <c r="V2845" s="262"/>
      <c r="W2845" s="258">
        <f t="shared" si="799"/>
        <v>0</v>
      </c>
      <c r="X2845" s="45"/>
      <c r="Y2845" s="43"/>
      <c r="Z2845" s="43"/>
      <c r="AA2845" s="43"/>
      <c r="AB2845" s="43"/>
      <c r="AC2845" s="43"/>
    </row>
    <row r="2846" spans="1:29" ht="12.9" customHeight="1">
      <c r="A2846" s="189"/>
      <c r="B2846" s="111"/>
      <c r="C2846" s="111"/>
      <c r="D2846" s="111"/>
      <c r="E2846" s="111"/>
      <c r="F2846" s="111"/>
      <c r="G2846" s="111"/>
      <c r="H2846" s="111"/>
      <c r="I2846" s="116"/>
      <c r="J2846" s="118"/>
      <c r="K2846" s="33"/>
      <c r="L2846" s="44">
        <f t="shared" si="796"/>
        <v>0</v>
      </c>
      <c r="M2846" s="33" t="str">
        <f t="shared" si="797"/>
        <v>Container q'ty</v>
      </c>
      <c r="N2846" s="33" t="str">
        <f t="shared" si="798"/>
        <v/>
      </c>
      <c r="O2846" s="39"/>
      <c r="P2846" s="33"/>
      <c r="Q2846" s="168"/>
      <c r="R2846" s="169"/>
      <c r="S2846" s="39"/>
      <c r="T2846" s="119"/>
      <c r="U2846" s="258"/>
      <c r="V2846" s="262"/>
      <c r="W2846" s="258">
        <f t="shared" si="799"/>
        <v>0</v>
      </c>
      <c r="X2846" s="45"/>
      <c r="Y2846" s="43"/>
      <c r="Z2846" s="43"/>
      <c r="AA2846" s="43"/>
      <c r="AB2846" s="43"/>
      <c r="AC2846" s="43"/>
    </row>
    <row r="2847" spans="1:29" ht="12.9" customHeight="1">
      <c r="A2847" s="189"/>
      <c r="B2847" s="111"/>
      <c r="C2847" s="111"/>
      <c r="D2847" s="111"/>
      <c r="E2847" s="111"/>
      <c r="F2847" s="111"/>
      <c r="G2847" s="111"/>
      <c r="H2847" s="111"/>
      <c r="I2847" s="116"/>
      <c r="J2847" s="118"/>
      <c r="K2847" s="33"/>
      <c r="L2847" s="44">
        <f t="shared" si="796"/>
        <v>0</v>
      </c>
      <c r="M2847" s="33" t="str">
        <f t="shared" si="797"/>
        <v>Container q'ty</v>
      </c>
      <c r="N2847" s="33" t="str">
        <f t="shared" si="798"/>
        <v/>
      </c>
      <c r="O2847" s="39"/>
      <c r="P2847" s="33"/>
      <c r="Q2847" s="168"/>
      <c r="R2847" s="169"/>
      <c r="S2847" s="39"/>
      <c r="T2847" s="119"/>
      <c r="U2847" s="258"/>
      <c r="V2847" s="262"/>
      <c r="W2847" s="258">
        <f t="shared" si="799"/>
        <v>0</v>
      </c>
      <c r="X2847" s="45"/>
      <c r="Y2847" s="43"/>
      <c r="Z2847" s="43"/>
      <c r="AA2847" s="43"/>
      <c r="AB2847" s="43"/>
      <c r="AC2847" s="43"/>
    </row>
    <row r="2848" spans="1:29" ht="12.9" customHeight="1">
      <c r="A2848" s="189"/>
      <c r="B2848" s="111"/>
      <c r="C2848" s="111"/>
      <c r="D2848" s="111"/>
      <c r="E2848" s="111"/>
      <c r="F2848" s="111"/>
      <c r="G2848" s="111"/>
      <c r="H2848" s="111"/>
      <c r="I2848" s="116"/>
      <c r="J2848" s="118"/>
      <c r="K2848" s="33"/>
      <c r="L2848" s="44">
        <f t="shared" si="796"/>
        <v>0</v>
      </c>
      <c r="M2848" s="33" t="str">
        <f t="shared" si="797"/>
        <v>Container q'ty</v>
      </c>
      <c r="N2848" s="33" t="str">
        <f t="shared" si="798"/>
        <v/>
      </c>
      <c r="O2848" s="39"/>
      <c r="P2848" s="33"/>
      <c r="Q2848" s="168"/>
      <c r="R2848" s="169"/>
      <c r="S2848" s="39"/>
      <c r="T2848" s="119"/>
      <c r="U2848" s="258"/>
      <c r="V2848" s="262"/>
      <c r="W2848" s="258">
        <f t="shared" si="799"/>
        <v>0</v>
      </c>
      <c r="X2848" s="45"/>
      <c r="Y2848" s="43"/>
      <c r="Z2848" s="43"/>
      <c r="AA2848" s="43"/>
      <c r="AB2848" s="43"/>
      <c r="AC2848" s="43"/>
    </row>
    <row r="2849" spans="1:29" ht="12.9" customHeight="1">
      <c r="A2849" s="189"/>
      <c r="B2849" s="111"/>
      <c r="C2849" s="111"/>
      <c r="D2849" s="111"/>
      <c r="E2849" s="111"/>
      <c r="F2849" s="111"/>
      <c r="G2849" s="111"/>
      <c r="H2849" s="111"/>
      <c r="I2849" s="116"/>
      <c r="J2849" s="118"/>
      <c r="K2849" s="33"/>
      <c r="L2849" s="44">
        <f t="shared" si="796"/>
        <v>0</v>
      </c>
      <c r="M2849" s="33" t="str">
        <f t="shared" si="797"/>
        <v>Container q'ty</v>
      </c>
      <c r="N2849" s="33" t="str">
        <f t="shared" si="798"/>
        <v/>
      </c>
      <c r="O2849" s="39"/>
      <c r="P2849" s="33"/>
      <c r="Q2849" s="168"/>
      <c r="R2849" s="169"/>
      <c r="S2849" s="39"/>
      <c r="T2849" s="119"/>
      <c r="U2849" s="258"/>
      <c r="V2849" s="262"/>
      <c r="W2849" s="258">
        <f t="shared" si="799"/>
        <v>0</v>
      </c>
      <c r="X2849" s="45"/>
      <c r="Y2849" s="43"/>
      <c r="Z2849" s="43"/>
      <c r="AA2849" s="43"/>
      <c r="AB2849" s="43"/>
      <c r="AC2849" s="43"/>
    </row>
    <row r="2850" spans="1:29" ht="12.9" customHeight="1">
      <c r="A2850" s="189"/>
      <c r="B2850" s="111"/>
      <c r="C2850" s="111"/>
      <c r="D2850" s="111"/>
      <c r="E2850" s="111"/>
      <c r="F2850" s="111"/>
      <c r="G2850" s="111"/>
      <c r="H2850" s="111"/>
      <c r="I2850" s="116"/>
      <c r="J2850" s="118"/>
      <c r="K2850" s="33"/>
      <c r="L2850" s="44">
        <f t="shared" si="796"/>
        <v>0</v>
      </c>
      <c r="M2850" s="33" t="str">
        <f t="shared" si="797"/>
        <v>Container q'ty</v>
      </c>
      <c r="N2850" s="33" t="str">
        <f t="shared" si="798"/>
        <v/>
      </c>
      <c r="O2850" s="39"/>
      <c r="P2850" s="33"/>
      <c r="Q2850" s="168"/>
      <c r="R2850" s="169"/>
      <c r="S2850" s="39"/>
      <c r="T2850" s="119"/>
      <c r="U2850" s="258"/>
      <c r="V2850" s="262"/>
      <c r="W2850" s="258">
        <f t="shared" si="799"/>
        <v>0</v>
      </c>
      <c r="X2850" s="45"/>
      <c r="Y2850" s="43"/>
      <c r="Z2850" s="43"/>
      <c r="AA2850" s="43"/>
      <c r="AB2850" s="43"/>
      <c r="AC2850" s="43"/>
    </row>
    <row r="2851" spans="1:29" ht="12.9" customHeight="1">
      <c r="A2851" s="189"/>
      <c r="B2851" s="111"/>
      <c r="C2851" s="111"/>
      <c r="D2851" s="111"/>
      <c r="E2851" s="111"/>
      <c r="F2851" s="111"/>
      <c r="G2851" s="111"/>
      <c r="H2851" s="111"/>
      <c r="I2851" s="116"/>
      <c r="J2851" s="118"/>
      <c r="K2851" s="33"/>
      <c r="L2851" s="44">
        <f t="shared" si="796"/>
        <v>0</v>
      </c>
      <c r="M2851" s="33" t="str">
        <f t="shared" si="797"/>
        <v>Container q'ty</v>
      </c>
      <c r="N2851" s="33" t="str">
        <f t="shared" si="798"/>
        <v/>
      </c>
      <c r="O2851" s="39"/>
      <c r="P2851" s="33"/>
      <c r="Q2851" s="168"/>
      <c r="R2851" s="169"/>
      <c r="S2851" s="39"/>
      <c r="T2851" s="119"/>
      <c r="U2851" s="258"/>
      <c r="V2851" s="262"/>
      <c r="W2851" s="258">
        <f t="shared" si="799"/>
        <v>0</v>
      </c>
      <c r="X2851" s="45"/>
      <c r="Y2851" s="43"/>
      <c r="Z2851" s="43"/>
      <c r="AA2851" s="43"/>
      <c r="AB2851" s="43"/>
      <c r="AC2851" s="43"/>
    </row>
    <row r="2852" spans="1:29" ht="12.9" customHeight="1">
      <c r="A2852" s="189"/>
      <c r="B2852" s="111"/>
      <c r="C2852" s="111"/>
      <c r="D2852" s="111"/>
      <c r="E2852" s="111"/>
      <c r="F2852" s="111"/>
      <c r="G2852" s="111"/>
      <c r="H2852" s="111"/>
      <c r="I2852" s="116"/>
      <c r="J2852" s="118"/>
      <c r="K2852" s="33"/>
      <c r="L2852" s="44">
        <f t="shared" si="796"/>
        <v>0</v>
      </c>
      <c r="M2852" s="33" t="str">
        <f t="shared" si="797"/>
        <v>Container q'ty</v>
      </c>
      <c r="N2852" s="33" t="str">
        <f t="shared" si="798"/>
        <v/>
      </c>
      <c r="O2852" s="39"/>
      <c r="P2852" s="33"/>
      <c r="Q2852" s="168"/>
      <c r="R2852" s="169"/>
      <c r="S2852" s="39"/>
      <c r="T2852" s="119"/>
      <c r="U2852" s="258"/>
      <c r="V2852" s="262"/>
      <c r="W2852" s="258">
        <f t="shared" si="799"/>
        <v>0</v>
      </c>
      <c r="X2852" s="45"/>
      <c r="Y2852" s="43"/>
      <c r="Z2852" s="43"/>
      <c r="AA2852" s="43"/>
      <c r="AB2852" s="43"/>
      <c r="AC2852" s="43"/>
    </row>
    <row r="2853" spans="1:29" ht="12.9" customHeight="1">
      <c r="A2853" s="189"/>
      <c r="B2853" s="111"/>
      <c r="C2853" s="111"/>
      <c r="D2853" s="111"/>
      <c r="E2853" s="111"/>
      <c r="F2853" s="111"/>
      <c r="G2853" s="111"/>
      <c r="H2853" s="111"/>
      <c r="I2853" s="116"/>
      <c r="J2853" s="118"/>
      <c r="K2853" s="33"/>
      <c r="L2853" s="44">
        <f t="shared" si="796"/>
        <v>0</v>
      </c>
      <c r="M2853" s="33" t="str">
        <f t="shared" si="797"/>
        <v>Container q'ty</v>
      </c>
      <c r="N2853" s="33" t="str">
        <f t="shared" si="798"/>
        <v/>
      </c>
      <c r="O2853" s="39"/>
      <c r="P2853" s="33"/>
      <c r="Q2853" s="168"/>
      <c r="R2853" s="169"/>
      <c r="S2853" s="39"/>
      <c r="T2853" s="119"/>
      <c r="U2853" s="258"/>
      <c r="V2853" s="262"/>
      <c r="W2853" s="258">
        <f t="shared" si="799"/>
        <v>0</v>
      </c>
      <c r="X2853" s="45"/>
      <c r="Y2853" s="43"/>
      <c r="Z2853" s="43"/>
      <c r="AA2853" s="43"/>
      <c r="AB2853" s="43"/>
      <c r="AC2853" s="43"/>
    </row>
    <row r="2854" spans="1:29" ht="12.9" customHeight="1">
      <c r="A2854" s="189"/>
      <c r="B2854" s="111"/>
      <c r="C2854" s="111"/>
      <c r="D2854" s="111"/>
      <c r="E2854" s="111"/>
      <c r="F2854" s="111"/>
      <c r="G2854" s="111"/>
      <c r="H2854" s="111"/>
      <c r="I2854" s="116"/>
      <c r="J2854" s="118"/>
      <c r="K2854" s="33"/>
      <c r="L2854" s="44">
        <f t="shared" si="796"/>
        <v>0</v>
      </c>
      <c r="M2854" s="33" t="str">
        <f t="shared" si="797"/>
        <v>Container q'ty</v>
      </c>
      <c r="N2854" s="33" t="str">
        <f t="shared" si="798"/>
        <v/>
      </c>
      <c r="O2854" s="39"/>
      <c r="P2854" s="33"/>
      <c r="Q2854" s="168"/>
      <c r="R2854" s="169"/>
      <c r="S2854" s="39"/>
      <c r="T2854" s="119"/>
      <c r="U2854" s="258"/>
      <c r="V2854" s="262"/>
      <c r="W2854" s="258">
        <f t="shared" si="799"/>
        <v>0</v>
      </c>
      <c r="X2854" s="45"/>
      <c r="Y2854" s="43"/>
      <c r="Z2854" s="43"/>
      <c r="AA2854" s="43"/>
      <c r="AB2854" s="43"/>
      <c r="AC2854" s="43"/>
    </row>
    <row r="2855" spans="1:29" ht="12.9" customHeight="1">
      <c r="A2855" s="189"/>
      <c r="B2855" s="111"/>
      <c r="C2855" s="111"/>
      <c r="D2855" s="111"/>
      <c r="E2855" s="111"/>
      <c r="F2855" s="111"/>
      <c r="G2855" s="111"/>
      <c r="H2855" s="111"/>
      <c r="I2855" s="116"/>
      <c r="J2855" s="118"/>
      <c r="K2855" s="33"/>
      <c r="L2855" s="44">
        <f t="shared" si="796"/>
        <v>0</v>
      </c>
      <c r="M2855" s="33" t="str">
        <f t="shared" si="797"/>
        <v>Container q'ty</v>
      </c>
      <c r="N2855" s="33" t="str">
        <f t="shared" si="798"/>
        <v/>
      </c>
      <c r="O2855" s="39"/>
      <c r="P2855" s="33"/>
      <c r="Q2855" s="168"/>
      <c r="R2855" s="169"/>
      <c r="S2855" s="39"/>
      <c r="T2855" s="119"/>
      <c r="U2855" s="258"/>
      <c r="V2855" s="262"/>
      <c r="W2855" s="258">
        <f t="shared" si="799"/>
        <v>0</v>
      </c>
      <c r="X2855" s="45"/>
      <c r="Y2855" s="43"/>
      <c r="Z2855" s="43"/>
      <c r="AA2855" s="43"/>
      <c r="AB2855" s="43"/>
      <c r="AC2855" s="43"/>
    </row>
    <row r="2856" spans="1:29" ht="12.9" customHeight="1">
      <c r="A2856" s="189"/>
      <c r="B2856" s="111"/>
      <c r="C2856" s="111"/>
      <c r="D2856" s="111"/>
      <c r="E2856" s="111"/>
      <c r="F2856" s="111"/>
      <c r="G2856" s="111"/>
      <c r="H2856" s="111"/>
      <c r="I2856" s="116"/>
      <c r="J2856" s="118"/>
      <c r="K2856" s="33"/>
      <c r="L2856" s="44">
        <f t="shared" si="796"/>
        <v>0</v>
      </c>
      <c r="M2856" s="33" t="str">
        <f t="shared" si="797"/>
        <v>Container q'ty</v>
      </c>
      <c r="N2856" s="33" t="str">
        <f t="shared" si="798"/>
        <v/>
      </c>
      <c r="O2856" s="39"/>
      <c r="P2856" s="33"/>
      <c r="Q2856" s="168"/>
      <c r="R2856" s="169"/>
      <c r="S2856" s="39"/>
      <c r="T2856" s="119"/>
      <c r="U2856" s="258"/>
      <c r="V2856" s="262"/>
      <c r="W2856" s="258">
        <f t="shared" si="799"/>
        <v>0</v>
      </c>
      <c r="X2856" s="45"/>
      <c r="Y2856" s="43"/>
      <c r="Z2856" s="43"/>
      <c r="AA2856" s="43"/>
      <c r="AB2856" s="43"/>
      <c r="AC2856" s="43"/>
    </row>
    <row r="2857" spans="1:29" ht="12.9" customHeight="1">
      <c r="A2857" s="189"/>
      <c r="B2857" s="111"/>
      <c r="C2857" s="111"/>
      <c r="D2857" s="111"/>
      <c r="E2857" s="111"/>
      <c r="F2857" s="111"/>
      <c r="G2857" s="111"/>
      <c r="H2857" s="111"/>
      <c r="I2857" s="116"/>
      <c r="J2857" s="118"/>
      <c r="K2857" s="33"/>
      <c r="L2857" s="44">
        <f t="shared" si="796"/>
        <v>0</v>
      </c>
      <c r="M2857" s="33" t="str">
        <f t="shared" si="797"/>
        <v>Container q'ty</v>
      </c>
      <c r="N2857" s="33" t="str">
        <f t="shared" si="798"/>
        <v/>
      </c>
      <c r="O2857" s="39"/>
      <c r="P2857" s="33"/>
      <c r="Q2857" s="168"/>
      <c r="R2857" s="169"/>
      <c r="S2857" s="39"/>
      <c r="T2857" s="119"/>
      <c r="U2857" s="258"/>
      <c r="V2857" s="262"/>
      <c r="W2857" s="258">
        <f t="shared" si="799"/>
        <v>0</v>
      </c>
      <c r="X2857" s="45"/>
      <c r="Y2857" s="43"/>
      <c r="Z2857" s="43"/>
      <c r="AA2857" s="43"/>
      <c r="AB2857" s="43"/>
      <c r="AC2857" s="43"/>
    </row>
    <row r="2858" spans="1:29" ht="12.9" customHeight="1">
      <c r="A2858" s="189"/>
      <c r="B2858" s="111"/>
      <c r="C2858" s="111"/>
      <c r="D2858" s="111"/>
      <c r="E2858" s="111"/>
      <c r="F2858" s="111"/>
      <c r="G2858" s="111"/>
      <c r="H2858" s="111"/>
      <c r="I2858" s="116"/>
      <c r="J2858" s="118"/>
      <c r="K2858" s="33"/>
      <c r="L2858" s="44">
        <f t="shared" si="796"/>
        <v>0</v>
      </c>
      <c r="M2858" s="33" t="str">
        <f t="shared" si="797"/>
        <v>Container q'ty</v>
      </c>
      <c r="N2858" s="33" t="str">
        <f t="shared" si="798"/>
        <v/>
      </c>
      <c r="O2858" s="39"/>
      <c r="P2858" s="33"/>
      <c r="Q2858" s="168"/>
      <c r="R2858" s="169"/>
      <c r="S2858" s="39"/>
      <c r="T2858" s="119"/>
      <c r="U2858" s="258"/>
      <c r="V2858" s="262"/>
      <c r="W2858" s="258">
        <f t="shared" si="799"/>
        <v>0</v>
      </c>
      <c r="X2858" s="45"/>
      <c r="Y2858" s="43"/>
      <c r="Z2858" s="43"/>
      <c r="AA2858" s="43"/>
      <c r="AB2858" s="43"/>
      <c r="AC2858" s="43"/>
    </row>
    <row r="2859" spans="1:29" ht="12.9" customHeight="1">
      <c r="A2859" s="189"/>
      <c r="B2859" s="111"/>
      <c r="C2859" s="111"/>
      <c r="D2859" s="111"/>
      <c r="E2859" s="111"/>
      <c r="F2859" s="111"/>
      <c r="G2859" s="111"/>
      <c r="H2859" s="111"/>
      <c r="I2859" s="116"/>
      <c r="J2859" s="118"/>
      <c r="K2859" s="33"/>
      <c r="L2859" s="44">
        <f t="shared" si="796"/>
        <v>0</v>
      </c>
      <c r="M2859" s="33" t="str">
        <f t="shared" si="797"/>
        <v>Container q'ty</v>
      </c>
      <c r="N2859" s="33" t="str">
        <f t="shared" si="798"/>
        <v/>
      </c>
      <c r="O2859" s="39"/>
      <c r="P2859" s="33"/>
      <c r="Q2859" s="168"/>
      <c r="R2859" s="169"/>
      <c r="S2859" s="39"/>
      <c r="T2859" s="119"/>
      <c r="U2859" s="258"/>
      <c r="V2859" s="262"/>
      <c r="W2859" s="258">
        <f t="shared" si="799"/>
        <v>0</v>
      </c>
      <c r="X2859" s="45"/>
      <c r="Y2859" s="43"/>
      <c r="Z2859" s="43"/>
      <c r="AA2859" s="43"/>
      <c r="AB2859" s="43"/>
      <c r="AC2859" s="43"/>
    </row>
    <row r="2860" spans="1:29" ht="12.9" customHeight="1">
      <c r="A2860" s="189"/>
      <c r="B2860" s="111"/>
      <c r="C2860" s="111"/>
      <c r="D2860" s="111"/>
      <c r="E2860" s="111"/>
      <c r="F2860" s="111"/>
      <c r="G2860" s="111"/>
      <c r="H2860" s="111"/>
      <c r="I2860" s="116"/>
      <c r="J2860" s="118"/>
      <c r="K2860" s="33"/>
      <c r="L2860" s="44">
        <f t="shared" si="796"/>
        <v>0</v>
      </c>
      <c r="M2860" s="33" t="str">
        <f t="shared" si="797"/>
        <v>Container q'ty</v>
      </c>
      <c r="N2860" s="33" t="str">
        <f t="shared" si="798"/>
        <v/>
      </c>
      <c r="O2860" s="39"/>
      <c r="P2860" s="33"/>
      <c r="Q2860" s="168"/>
      <c r="R2860" s="169"/>
      <c r="S2860" s="39"/>
      <c r="T2860" s="119"/>
      <c r="U2860" s="258"/>
      <c r="V2860" s="262"/>
      <c r="W2860" s="258">
        <f t="shared" si="799"/>
        <v>0</v>
      </c>
      <c r="X2860" s="45"/>
      <c r="Y2860" s="43"/>
      <c r="Z2860" s="43"/>
      <c r="AA2860" s="43"/>
      <c r="AB2860" s="43"/>
      <c r="AC2860" s="43"/>
    </row>
    <row r="2861" spans="1:29" ht="12.9" customHeight="1">
      <c r="A2861" s="189"/>
      <c r="B2861" s="111"/>
      <c r="C2861" s="111"/>
      <c r="D2861" s="111"/>
      <c r="E2861" s="111"/>
      <c r="F2861" s="111"/>
      <c r="G2861" s="111"/>
      <c r="H2861" s="111"/>
      <c r="I2861" s="116"/>
      <c r="J2861" s="118"/>
      <c r="K2861" s="33"/>
      <c r="L2861" s="44">
        <f t="shared" si="796"/>
        <v>0</v>
      </c>
      <c r="M2861" s="33" t="str">
        <f t="shared" si="797"/>
        <v>Container q'ty</v>
      </c>
      <c r="N2861" s="33" t="str">
        <f t="shared" si="798"/>
        <v/>
      </c>
      <c r="O2861" s="39"/>
      <c r="P2861" s="33"/>
      <c r="Q2861" s="168"/>
      <c r="R2861" s="169"/>
      <c r="S2861" s="39"/>
      <c r="T2861" s="119"/>
      <c r="U2861" s="258"/>
      <c r="V2861" s="262"/>
      <c r="W2861" s="258">
        <f t="shared" si="799"/>
        <v>0</v>
      </c>
      <c r="X2861" s="45"/>
      <c r="Y2861" s="43"/>
      <c r="Z2861" s="43"/>
      <c r="AA2861" s="43"/>
      <c r="AB2861" s="43"/>
      <c r="AC2861" s="43"/>
    </row>
    <row r="2862" spans="1:29" ht="12.9" customHeight="1">
      <c r="A2862" s="189"/>
      <c r="B2862" s="111"/>
      <c r="C2862" s="111"/>
      <c r="D2862" s="111"/>
      <c r="E2862" s="111"/>
      <c r="F2862" s="111"/>
      <c r="G2862" s="111"/>
      <c r="H2862" s="111"/>
      <c r="I2862" s="116"/>
      <c r="J2862" s="118"/>
      <c r="K2862" s="33"/>
      <c r="L2862" s="44">
        <f t="shared" si="796"/>
        <v>0</v>
      </c>
      <c r="M2862" s="33" t="str">
        <f t="shared" si="797"/>
        <v>Container q'ty</v>
      </c>
      <c r="N2862" s="33" t="str">
        <f t="shared" si="798"/>
        <v/>
      </c>
      <c r="O2862" s="39"/>
      <c r="P2862" s="33"/>
      <c r="Q2862" s="168"/>
      <c r="R2862" s="169"/>
      <c r="S2862" s="39"/>
      <c r="T2862" s="119"/>
      <c r="U2862" s="258"/>
      <c r="V2862" s="262"/>
      <c r="W2862" s="258">
        <f t="shared" si="799"/>
        <v>0</v>
      </c>
      <c r="X2862" s="45"/>
      <c r="Y2862" s="43"/>
      <c r="Z2862" s="43"/>
      <c r="AA2862" s="43"/>
      <c r="AB2862" s="43"/>
      <c r="AC2862" s="43"/>
    </row>
    <row r="2863" spans="1:29" ht="12.9" customHeight="1">
      <c r="A2863" s="189"/>
      <c r="B2863" s="111"/>
      <c r="C2863" s="111"/>
      <c r="D2863" s="111"/>
      <c r="E2863" s="111"/>
      <c r="F2863" s="111"/>
      <c r="G2863" s="111"/>
      <c r="H2863" s="111"/>
      <c r="I2863" s="116"/>
      <c r="J2863" s="118"/>
      <c r="K2863" s="33"/>
      <c r="L2863" s="44">
        <f t="shared" si="796"/>
        <v>0</v>
      </c>
      <c r="M2863" s="33" t="str">
        <f t="shared" si="797"/>
        <v>Container q'ty</v>
      </c>
      <c r="N2863" s="33" t="str">
        <f t="shared" si="798"/>
        <v/>
      </c>
      <c r="O2863" s="39"/>
      <c r="P2863" s="33"/>
      <c r="Q2863" s="168"/>
      <c r="R2863" s="169"/>
      <c r="S2863" s="39"/>
      <c r="T2863" s="119"/>
      <c r="U2863" s="258"/>
      <c r="V2863" s="262"/>
      <c r="W2863" s="258">
        <f t="shared" si="799"/>
        <v>0</v>
      </c>
      <c r="X2863" s="45"/>
      <c r="Y2863" s="43"/>
      <c r="Z2863" s="43"/>
      <c r="AA2863" s="43"/>
      <c r="AB2863" s="43"/>
      <c r="AC2863" s="43"/>
    </row>
    <row r="2864" spans="1:29" ht="12.9" customHeight="1">
      <c r="A2864" s="189"/>
      <c r="B2864" s="111"/>
      <c r="C2864" s="111"/>
      <c r="D2864" s="111"/>
      <c r="E2864" s="111"/>
      <c r="F2864" s="111"/>
      <c r="G2864" s="111"/>
      <c r="H2864" s="111"/>
      <c r="I2864" s="116"/>
      <c r="J2864" s="118"/>
      <c r="K2864" s="33"/>
      <c r="L2864" s="44">
        <f t="shared" si="796"/>
        <v>0</v>
      </c>
      <c r="M2864" s="33" t="str">
        <f t="shared" si="797"/>
        <v>Container q'ty</v>
      </c>
      <c r="N2864" s="33" t="str">
        <f t="shared" si="798"/>
        <v/>
      </c>
      <c r="O2864" s="39"/>
      <c r="P2864" s="33"/>
      <c r="Q2864" s="168"/>
      <c r="R2864" s="169"/>
      <c r="S2864" s="39"/>
      <c r="T2864" s="119"/>
      <c r="U2864" s="258"/>
      <c r="V2864" s="262"/>
      <c r="W2864" s="258">
        <f t="shared" si="799"/>
        <v>0</v>
      </c>
      <c r="X2864" s="45"/>
      <c r="Y2864" s="43"/>
      <c r="Z2864" s="43"/>
      <c r="AA2864" s="43"/>
      <c r="AB2864" s="43"/>
      <c r="AC2864" s="43"/>
    </row>
    <row r="2865" spans="1:29" ht="12.9" customHeight="1">
      <c r="A2865" s="189"/>
      <c r="B2865" s="111"/>
      <c r="C2865" s="111"/>
      <c r="D2865" s="111"/>
      <c r="E2865" s="111"/>
      <c r="F2865" s="111"/>
      <c r="G2865" s="111"/>
      <c r="H2865" s="111"/>
      <c r="I2865" s="116"/>
      <c r="J2865" s="118"/>
      <c r="K2865" s="33"/>
      <c r="L2865" s="44">
        <f t="shared" si="796"/>
        <v>0</v>
      </c>
      <c r="M2865" s="33" t="str">
        <f t="shared" si="797"/>
        <v>Container q'ty</v>
      </c>
      <c r="N2865" s="33" t="str">
        <f t="shared" si="798"/>
        <v/>
      </c>
      <c r="O2865" s="39"/>
      <c r="P2865" s="33"/>
      <c r="Q2865" s="168"/>
      <c r="R2865" s="169"/>
      <c r="S2865" s="39"/>
      <c r="T2865" s="119"/>
      <c r="U2865" s="258"/>
      <c r="V2865" s="262"/>
      <c r="W2865" s="258">
        <f t="shared" si="799"/>
        <v>0</v>
      </c>
      <c r="X2865" s="45"/>
      <c r="Y2865" s="43"/>
      <c r="Z2865" s="43"/>
      <c r="AA2865" s="43"/>
      <c r="AB2865" s="43"/>
      <c r="AC2865" s="43"/>
    </row>
    <row r="2866" spans="1:29" ht="12.9" customHeight="1">
      <c r="A2866" s="189"/>
      <c r="B2866" s="111"/>
      <c r="C2866" s="111"/>
      <c r="D2866" s="111"/>
      <c r="E2866" s="111"/>
      <c r="F2866" s="111"/>
      <c r="G2866" s="111"/>
      <c r="H2866" s="111"/>
      <c r="I2866" s="116"/>
      <c r="J2866" s="118"/>
      <c r="K2866" s="33"/>
      <c r="L2866" s="44">
        <f t="shared" si="796"/>
        <v>0</v>
      </c>
      <c r="M2866" s="33" t="str">
        <f t="shared" si="797"/>
        <v>Container q'ty</v>
      </c>
      <c r="N2866" s="33" t="str">
        <f t="shared" si="798"/>
        <v/>
      </c>
      <c r="O2866" s="39"/>
      <c r="P2866" s="33"/>
      <c r="Q2866" s="168"/>
      <c r="R2866" s="169"/>
      <c r="S2866" s="39"/>
      <c r="T2866" s="119"/>
      <c r="U2866" s="258"/>
      <c r="V2866" s="262"/>
      <c r="W2866" s="258">
        <f t="shared" si="799"/>
        <v>0</v>
      </c>
      <c r="X2866" s="45"/>
      <c r="Y2866" s="43"/>
      <c r="Z2866" s="43"/>
      <c r="AA2866" s="43"/>
      <c r="AB2866" s="43"/>
      <c r="AC2866" s="43"/>
    </row>
    <row r="2867" spans="1:29" ht="12.9" customHeight="1">
      <c r="A2867" s="189"/>
      <c r="B2867" s="111"/>
      <c r="C2867" s="111"/>
      <c r="D2867" s="111"/>
      <c r="E2867" s="111"/>
      <c r="F2867" s="111"/>
      <c r="G2867" s="111"/>
      <c r="H2867" s="111"/>
      <c r="I2867" s="116"/>
      <c r="J2867" s="118"/>
      <c r="K2867" s="33"/>
      <c r="L2867" s="44">
        <f t="shared" si="796"/>
        <v>0</v>
      </c>
      <c r="M2867" s="33" t="str">
        <f t="shared" si="797"/>
        <v>Container q'ty</v>
      </c>
      <c r="N2867" s="33" t="str">
        <f t="shared" si="798"/>
        <v/>
      </c>
      <c r="O2867" s="39"/>
      <c r="P2867" s="33"/>
      <c r="Q2867" s="168"/>
      <c r="R2867" s="169"/>
      <c r="S2867" s="39"/>
      <c r="T2867" s="119"/>
      <c r="U2867" s="258"/>
      <c r="V2867" s="262"/>
      <c r="W2867" s="258">
        <f t="shared" si="799"/>
        <v>0</v>
      </c>
      <c r="X2867" s="45"/>
      <c r="Y2867" s="43"/>
      <c r="Z2867" s="43"/>
      <c r="AA2867" s="43"/>
      <c r="AB2867" s="43"/>
      <c r="AC2867" s="43"/>
    </row>
    <row r="2868" spans="1:29" ht="12.9" customHeight="1">
      <c r="A2868" s="189"/>
      <c r="B2868" s="111"/>
      <c r="C2868" s="111"/>
      <c r="D2868" s="111"/>
      <c r="E2868" s="111"/>
      <c r="F2868" s="111"/>
      <c r="G2868" s="111"/>
      <c r="H2868" s="111"/>
      <c r="I2868" s="116"/>
      <c r="J2868" s="118"/>
      <c r="K2868" s="33"/>
      <c r="L2868" s="44">
        <f t="shared" si="796"/>
        <v>0</v>
      </c>
      <c r="M2868" s="33" t="str">
        <f t="shared" si="797"/>
        <v>Container q'ty</v>
      </c>
      <c r="N2868" s="33" t="str">
        <f t="shared" si="798"/>
        <v/>
      </c>
      <c r="O2868" s="39"/>
      <c r="P2868" s="33"/>
      <c r="Q2868" s="168"/>
      <c r="R2868" s="169"/>
      <c r="S2868" s="39"/>
      <c r="T2868" s="119"/>
      <c r="U2868" s="258"/>
      <c r="V2868" s="262"/>
      <c r="W2868" s="258">
        <f t="shared" si="799"/>
        <v>0</v>
      </c>
      <c r="X2868" s="45"/>
      <c r="Y2868" s="43"/>
      <c r="Z2868" s="43"/>
      <c r="AA2868" s="43"/>
      <c r="AB2868" s="43"/>
      <c r="AC2868" s="43"/>
    </row>
    <row r="2869" spans="1:29" ht="12.9" customHeight="1">
      <c r="A2869" s="189"/>
      <c r="B2869" s="111"/>
      <c r="C2869" s="111"/>
      <c r="D2869" s="111"/>
      <c r="E2869" s="111"/>
      <c r="F2869" s="111"/>
      <c r="G2869" s="111"/>
      <c r="H2869" s="111"/>
      <c r="I2869" s="116"/>
      <c r="J2869" s="118"/>
      <c r="K2869" s="33"/>
      <c r="L2869" s="44">
        <f t="shared" si="796"/>
        <v>0</v>
      </c>
      <c r="M2869" s="33" t="str">
        <f t="shared" si="797"/>
        <v>Container q'ty</v>
      </c>
      <c r="N2869" s="33" t="str">
        <f t="shared" si="798"/>
        <v/>
      </c>
      <c r="O2869" s="39"/>
      <c r="P2869" s="33"/>
      <c r="Q2869" s="168"/>
      <c r="R2869" s="169"/>
      <c r="S2869" s="39"/>
      <c r="T2869" s="119"/>
      <c r="U2869" s="258"/>
      <c r="V2869" s="262"/>
      <c r="W2869" s="258">
        <f t="shared" si="799"/>
        <v>0</v>
      </c>
      <c r="X2869" s="45"/>
      <c r="Y2869" s="43"/>
      <c r="Z2869" s="43"/>
      <c r="AA2869" s="43"/>
      <c r="AB2869" s="43"/>
      <c r="AC2869" s="43"/>
    </row>
    <row r="2870" spans="1:29" ht="12.9" customHeight="1">
      <c r="A2870" s="189"/>
      <c r="B2870" s="111"/>
      <c r="C2870" s="111"/>
      <c r="D2870" s="111"/>
      <c r="E2870" s="111"/>
      <c r="F2870" s="111"/>
      <c r="G2870" s="111"/>
      <c r="H2870" s="111"/>
      <c r="I2870" s="116"/>
      <c r="J2870" s="118"/>
      <c r="K2870" s="33"/>
      <c r="L2870" s="44">
        <f t="shared" si="796"/>
        <v>0</v>
      </c>
      <c r="M2870" s="33" t="str">
        <f t="shared" si="797"/>
        <v>Container q'ty</v>
      </c>
      <c r="N2870" s="33" t="str">
        <f t="shared" si="798"/>
        <v/>
      </c>
      <c r="O2870" s="39"/>
      <c r="P2870" s="33"/>
      <c r="Q2870" s="168"/>
      <c r="R2870" s="169"/>
      <c r="S2870" s="39"/>
      <c r="T2870" s="119"/>
      <c r="U2870" s="258"/>
      <c r="V2870" s="262"/>
      <c r="W2870" s="258">
        <f t="shared" si="799"/>
        <v>0</v>
      </c>
      <c r="X2870" s="45"/>
      <c r="Y2870" s="43"/>
      <c r="Z2870" s="43"/>
      <c r="AA2870" s="43"/>
      <c r="AB2870" s="43"/>
      <c r="AC2870" s="43"/>
    </row>
    <row r="2871" spans="1:29" ht="12.9" customHeight="1">
      <c r="A2871" s="189"/>
      <c r="B2871" s="111"/>
      <c r="C2871" s="111"/>
      <c r="D2871" s="111"/>
      <c r="E2871" s="111"/>
      <c r="F2871" s="111"/>
      <c r="G2871" s="111"/>
      <c r="H2871" s="111"/>
      <c r="I2871" s="116"/>
      <c r="J2871" s="118"/>
      <c r="K2871" s="33"/>
      <c r="L2871" s="44">
        <f t="shared" si="796"/>
        <v>0</v>
      </c>
      <c r="M2871" s="33" t="str">
        <f t="shared" si="797"/>
        <v>Container q'ty</v>
      </c>
      <c r="N2871" s="33" t="str">
        <f t="shared" si="798"/>
        <v/>
      </c>
      <c r="O2871" s="39"/>
      <c r="P2871" s="33"/>
      <c r="Q2871" s="168"/>
      <c r="R2871" s="169"/>
      <c r="S2871" s="39"/>
      <c r="T2871" s="119"/>
      <c r="U2871" s="258"/>
      <c r="V2871" s="262"/>
      <c r="W2871" s="258">
        <f t="shared" si="799"/>
        <v>0</v>
      </c>
      <c r="X2871" s="45"/>
      <c r="Y2871" s="43"/>
      <c r="Z2871" s="43"/>
      <c r="AA2871" s="43"/>
      <c r="AB2871" s="43"/>
      <c r="AC2871" s="43"/>
    </row>
    <row r="2872" spans="1:29" ht="12.9" customHeight="1">
      <c r="A2872" s="189"/>
      <c r="B2872" s="111"/>
      <c r="C2872" s="111"/>
      <c r="D2872" s="111"/>
      <c r="E2872" s="111"/>
      <c r="F2872" s="111"/>
      <c r="G2872" s="111"/>
      <c r="H2872" s="111"/>
      <c r="I2872" s="116"/>
      <c r="J2872" s="118"/>
      <c r="K2872" s="33"/>
      <c r="L2872" s="44">
        <f t="shared" si="796"/>
        <v>0</v>
      </c>
      <c r="M2872" s="33" t="str">
        <f t="shared" si="797"/>
        <v>Container q'ty</v>
      </c>
      <c r="N2872" s="33" t="str">
        <f t="shared" si="798"/>
        <v/>
      </c>
      <c r="O2872" s="39"/>
      <c r="P2872" s="33"/>
      <c r="Q2872" s="168"/>
      <c r="R2872" s="169"/>
      <c r="S2872" s="39"/>
      <c r="T2872" s="119"/>
      <c r="U2872" s="258"/>
      <c r="V2872" s="262"/>
      <c r="W2872" s="258">
        <f t="shared" si="799"/>
        <v>0</v>
      </c>
      <c r="X2872" s="45"/>
      <c r="Y2872" s="43"/>
      <c r="Z2872" s="43"/>
      <c r="AA2872" s="43"/>
      <c r="AB2872" s="43"/>
      <c r="AC2872" s="43"/>
    </row>
    <row r="2873" spans="1:29" ht="12.9" customHeight="1">
      <c r="A2873" s="189"/>
      <c r="B2873" s="111"/>
      <c r="C2873" s="111"/>
      <c r="D2873" s="111"/>
      <c r="E2873" s="111"/>
      <c r="F2873" s="111"/>
      <c r="G2873" s="111"/>
      <c r="H2873" s="111"/>
      <c r="I2873" s="116"/>
      <c r="J2873" s="118"/>
      <c r="K2873" s="33"/>
      <c r="L2873" s="44">
        <f t="shared" si="796"/>
        <v>0</v>
      </c>
      <c r="M2873" s="33" t="str">
        <f t="shared" si="797"/>
        <v>Container q'ty</v>
      </c>
      <c r="N2873" s="33" t="str">
        <f t="shared" si="798"/>
        <v/>
      </c>
      <c r="O2873" s="39"/>
      <c r="P2873" s="33"/>
      <c r="Q2873" s="168"/>
      <c r="R2873" s="169"/>
      <c r="S2873" s="39"/>
      <c r="T2873" s="119"/>
      <c r="U2873" s="258"/>
      <c r="V2873" s="262"/>
      <c r="W2873" s="258">
        <f t="shared" si="799"/>
        <v>0</v>
      </c>
      <c r="X2873" s="45"/>
      <c r="Y2873" s="43"/>
      <c r="Z2873" s="43"/>
      <c r="AA2873" s="43"/>
      <c r="AB2873" s="43"/>
      <c r="AC2873" s="43"/>
    </row>
    <row r="2874" spans="1:29" ht="12.9" customHeight="1">
      <c r="A2874" s="189"/>
      <c r="B2874" s="111"/>
      <c r="C2874" s="111"/>
      <c r="D2874" s="111"/>
      <c r="E2874" s="111"/>
      <c r="F2874" s="111"/>
      <c r="G2874" s="111"/>
      <c r="H2874" s="111"/>
      <c r="I2874" s="116"/>
      <c r="J2874" s="118"/>
      <c r="K2874" s="33"/>
      <c r="L2874" s="44">
        <f t="shared" si="796"/>
        <v>0</v>
      </c>
      <c r="M2874" s="33" t="str">
        <f t="shared" si="797"/>
        <v>Container q'ty</v>
      </c>
      <c r="N2874" s="33" t="str">
        <f t="shared" si="798"/>
        <v/>
      </c>
      <c r="O2874" s="39"/>
      <c r="P2874" s="33"/>
      <c r="Q2874" s="168"/>
      <c r="R2874" s="169"/>
      <c r="S2874" s="39"/>
      <c r="T2874" s="119"/>
      <c r="U2874" s="258"/>
      <c r="V2874" s="262"/>
      <c r="W2874" s="258">
        <f t="shared" si="799"/>
        <v>0</v>
      </c>
      <c r="X2874" s="45"/>
      <c r="Y2874" s="43"/>
      <c r="Z2874" s="43"/>
      <c r="AA2874" s="43"/>
      <c r="AB2874" s="43"/>
      <c r="AC2874" s="43"/>
    </row>
    <row r="2875" spans="1:29" ht="12.9" customHeight="1">
      <c r="A2875" s="189"/>
      <c r="B2875" s="111"/>
      <c r="C2875" s="111"/>
      <c r="D2875" s="111"/>
      <c r="E2875" s="111"/>
      <c r="F2875" s="111"/>
      <c r="G2875" s="111"/>
      <c r="H2875" s="111"/>
      <c r="I2875" s="116"/>
      <c r="J2875" s="118"/>
      <c r="K2875" s="33"/>
      <c r="L2875" s="44">
        <f t="shared" si="796"/>
        <v>0</v>
      </c>
      <c r="M2875" s="33" t="str">
        <f t="shared" si="797"/>
        <v>Container q'ty</v>
      </c>
      <c r="N2875" s="33" t="str">
        <f t="shared" si="798"/>
        <v/>
      </c>
      <c r="O2875" s="39"/>
      <c r="P2875" s="33"/>
      <c r="Q2875" s="168"/>
      <c r="R2875" s="169"/>
      <c r="S2875" s="39"/>
      <c r="T2875" s="119"/>
      <c r="U2875" s="258"/>
      <c r="V2875" s="262"/>
      <c r="W2875" s="258">
        <f t="shared" si="799"/>
        <v>0</v>
      </c>
      <c r="X2875" s="45"/>
      <c r="Y2875" s="43"/>
      <c r="Z2875" s="43"/>
      <c r="AA2875" s="43"/>
      <c r="AB2875" s="43"/>
      <c r="AC2875" s="43"/>
    </row>
    <row r="2876" spans="1:29" ht="12.9" customHeight="1">
      <c r="A2876" s="189"/>
      <c r="B2876" s="111"/>
      <c r="C2876" s="111"/>
      <c r="D2876" s="111"/>
      <c r="E2876" s="111"/>
      <c r="F2876" s="111"/>
      <c r="G2876" s="111"/>
      <c r="H2876" s="111"/>
      <c r="I2876" s="116"/>
      <c r="J2876" s="118"/>
      <c r="K2876" s="33"/>
      <c r="L2876" s="44">
        <f t="shared" si="796"/>
        <v>0</v>
      </c>
      <c r="M2876" s="33" t="str">
        <f t="shared" si="797"/>
        <v>Container q'ty</v>
      </c>
      <c r="N2876" s="33" t="str">
        <f t="shared" si="798"/>
        <v/>
      </c>
      <c r="O2876" s="39"/>
      <c r="P2876" s="33"/>
      <c r="Q2876" s="168"/>
      <c r="R2876" s="169"/>
      <c r="S2876" s="39"/>
      <c r="T2876" s="119"/>
      <c r="U2876" s="258"/>
      <c r="V2876" s="262"/>
      <c r="W2876" s="258">
        <f t="shared" si="799"/>
        <v>0</v>
      </c>
      <c r="X2876" s="45"/>
      <c r="Y2876" s="43"/>
      <c r="Z2876" s="43"/>
      <c r="AA2876" s="43"/>
      <c r="AB2876" s="43"/>
      <c r="AC2876" s="43"/>
    </row>
    <row r="2877" spans="1:29" ht="12.9" customHeight="1">
      <c r="A2877" s="189"/>
      <c r="B2877" s="111"/>
      <c r="C2877" s="111"/>
      <c r="D2877" s="111"/>
      <c r="E2877" s="111"/>
      <c r="F2877" s="111"/>
      <c r="G2877" s="111"/>
      <c r="H2877" s="111"/>
      <c r="I2877" s="116"/>
      <c r="J2877" s="118"/>
      <c r="K2877" s="33"/>
      <c r="L2877" s="44">
        <f t="shared" si="796"/>
        <v>0</v>
      </c>
      <c r="M2877" s="33" t="str">
        <f t="shared" si="797"/>
        <v>Container q'ty</v>
      </c>
      <c r="N2877" s="33" t="str">
        <f t="shared" si="798"/>
        <v/>
      </c>
      <c r="O2877" s="39"/>
      <c r="P2877" s="33"/>
      <c r="Q2877" s="168"/>
      <c r="R2877" s="169"/>
      <c r="S2877" s="39"/>
      <c r="T2877" s="119"/>
      <c r="U2877" s="258"/>
      <c r="V2877" s="262"/>
      <c r="W2877" s="258">
        <f t="shared" si="799"/>
        <v>0</v>
      </c>
      <c r="X2877" s="45"/>
      <c r="Y2877" s="43"/>
      <c r="Z2877" s="43"/>
      <c r="AA2877" s="43"/>
      <c r="AB2877" s="43"/>
      <c r="AC2877" s="43"/>
    </row>
    <row r="2878" spans="1:29" ht="12.9" customHeight="1">
      <c r="A2878" s="189"/>
      <c r="B2878" s="111"/>
      <c r="C2878" s="111"/>
      <c r="D2878" s="111"/>
      <c r="E2878" s="111"/>
      <c r="F2878" s="111"/>
      <c r="G2878" s="111"/>
      <c r="H2878" s="111"/>
      <c r="I2878" s="116"/>
      <c r="J2878" s="118"/>
      <c r="K2878" s="33"/>
      <c r="L2878" s="44">
        <f t="shared" si="796"/>
        <v>0</v>
      </c>
      <c r="M2878" s="33" t="str">
        <f t="shared" si="797"/>
        <v>Container q'ty</v>
      </c>
      <c r="N2878" s="33" t="str">
        <f t="shared" si="798"/>
        <v/>
      </c>
      <c r="O2878" s="39"/>
      <c r="P2878" s="33"/>
      <c r="Q2878" s="168"/>
      <c r="R2878" s="169"/>
      <c r="S2878" s="39"/>
      <c r="T2878" s="119"/>
      <c r="U2878" s="258"/>
      <c r="V2878" s="262"/>
      <c r="W2878" s="258">
        <f t="shared" si="799"/>
        <v>0</v>
      </c>
      <c r="X2878" s="45"/>
      <c r="Y2878" s="43"/>
      <c r="Z2878" s="43"/>
      <c r="AA2878" s="43"/>
      <c r="AB2878" s="43"/>
      <c r="AC2878" s="43"/>
    </row>
    <row r="2879" spans="1:29" ht="12.9" customHeight="1">
      <c r="A2879" s="189"/>
      <c r="B2879" s="111"/>
      <c r="C2879" s="111"/>
      <c r="D2879" s="111"/>
      <c r="E2879" s="111"/>
      <c r="F2879" s="111"/>
      <c r="G2879" s="111"/>
      <c r="H2879" s="111"/>
      <c r="I2879" s="116"/>
      <c r="J2879" s="118"/>
      <c r="K2879" s="33"/>
      <c r="L2879" s="44">
        <f t="shared" si="796"/>
        <v>0</v>
      </c>
      <c r="M2879" s="33" t="str">
        <f t="shared" si="797"/>
        <v>Container q'ty</v>
      </c>
      <c r="N2879" s="33" t="str">
        <f t="shared" si="798"/>
        <v/>
      </c>
      <c r="O2879" s="39"/>
      <c r="P2879" s="33"/>
      <c r="Q2879" s="168"/>
      <c r="R2879" s="169"/>
      <c r="S2879" s="39"/>
      <c r="T2879" s="119"/>
      <c r="U2879" s="258"/>
      <c r="V2879" s="262"/>
      <c r="W2879" s="258">
        <f t="shared" si="799"/>
        <v>0</v>
      </c>
      <c r="X2879" s="45"/>
      <c r="Y2879" s="43"/>
      <c r="Z2879" s="43"/>
      <c r="AA2879" s="43"/>
      <c r="AB2879" s="43"/>
      <c r="AC2879" s="43"/>
    </row>
    <row r="2880" spans="1:29" ht="12.9" customHeight="1">
      <c r="A2880" s="189"/>
      <c r="B2880" s="111"/>
      <c r="C2880" s="111"/>
      <c r="D2880" s="111"/>
      <c r="E2880" s="111"/>
      <c r="F2880" s="111"/>
      <c r="G2880" s="111"/>
      <c r="H2880" s="111"/>
      <c r="I2880" s="116"/>
      <c r="J2880" s="118"/>
      <c r="K2880" s="33"/>
      <c r="L2880" s="44">
        <f t="shared" si="796"/>
        <v>0</v>
      </c>
      <c r="M2880" s="33" t="str">
        <f t="shared" si="797"/>
        <v>Container q'ty</v>
      </c>
      <c r="N2880" s="33" t="str">
        <f t="shared" si="798"/>
        <v/>
      </c>
      <c r="O2880" s="39"/>
      <c r="P2880" s="33"/>
      <c r="Q2880" s="168"/>
      <c r="R2880" s="169"/>
      <c r="S2880" s="39"/>
      <c r="T2880" s="119"/>
      <c r="U2880" s="258"/>
      <c r="V2880" s="262"/>
      <c r="W2880" s="258">
        <f t="shared" si="799"/>
        <v>0</v>
      </c>
      <c r="X2880" s="45"/>
      <c r="Y2880" s="43"/>
      <c r="Z2880" s="43"/>
      <c r="AA2880" s="43"/>
      <c r="AB2880" s="43"/>
      <c r="AC2880" s="43"/>
    </row>
    <row r="2881" spans="1:29" ht="12.9" customHeight="1">
      <c r="A2881" s="189"/>
      <c r="B2881" s="111"/>
      <c r="C2881" s="111"/>
      <c r="D2881" s="111"/>
      <c r="E2881" s="111"/>
      <c r="F2881" s="111"/>
      <c r="G2881" s="111"/>
      <c r="H2881" s="111"/>
      <c r="I2881" s="116"/>
      <c r="J2881" s="118"/>
      <c r="K2881" s="33"/>
      <c r="L2881" s="44">
        <f t="shared" si="796"/>
        <v>0</v>
      </c>
      <c r="M2881" s="33" t="str">
        <f t="shared" si="797"/>
        <v>Container q'ty</v>
      </c>
      <c r="N2881" s="33" t="str">
        <f t="shared" si="798"/>
        <v/>
      </c>
      <c r="O2881" s="39"/>
      <c r="P2881" s="33"/>
      <c r="Q2881" s="168"/>
      <c r="R2881" s="169"/>
      <c r="S2881" s="39"/>
      <c r="T2881" s="119"/>
      <c r="U2881" s="258"/>
      <c r="V2881" s="262"/>
      <c r="W2881" s="258">
        <f t="shared" si="799"/>
        <v>0</v>
      </c>
      <c r="X2881" s="45"/>
      <c r="Y2881" s="43"/>
      <c r="Z2881" s="43"/>
      <c r="AA2881" s="43"/>
      <c r="AB2881" s="43"/>
      <c r="AC2881" s="43"/>
    </row>
    <row r="2882" spans="1:29" ht="12.9" customHeight="1">
      <c r="A2882" s="189"/>
      <c r="B2882" s="111"/>
      <c r="C2882" s="111"/>
      <c r="D2882" s="111"/>
      <c r="E2882" s="111"/>
      <c r="F2882" s="111"/>
      <c r="G2882" s="111"/>
      <c r="H2882" s="111"/>
      <c r="I2882" s="116"/>
      <c r="J2882" s="118"/>
      <c r="K2882" s="33"/>
      <c r="L2882" s="44">
        <f t="shared" si="796"/>
        <v>0</v>
      </c>
      <c r="M2882" s="33" t="str">
        <f t="shared" si="797"/>
        <v>Container q'ty</v>
      </c>
      <c r="N2882" s="33" t="str">
        <f t="shared" si="798"/>
        <v/>
      </c>
      <c r="O2882" s="39"/>
      <c r="P2882" s="33"/>
      <c r="Q2882" s="168"/>
      <c r="R2882" s="169"/>
      <c r="S2882" s="39"/>
      <c r="T2882" s="119"/>
      <c r="U2882" s="258"/>
      <c r="V2882" s="262"/>
      <c r="W2882" s="258">
        <f t="shared" si="799"/>
        <v>0</v>
      </c>
      <c r="X2882" s="45"/>
      <c r="Y2882" s="43"/>
      <c r="Z2882" s="43"/>
      <c r="AA2882" s="43"/>
      <c r="AB2882" s="43"/>
      <c r="AC2882" s="43"/>
    </row>
    <row r="2883" spans="1:29" ht="12.9" customHeight="1">
      <c r="A2883" s="189"/>
      <c r="B2883" s="111"/>
      <c r="C2883" s="111"/>
      <c r="D2883" s="111"/>
      <c r="E2883" s="111"/>
      <c r="F2883" s="111"/>
      <c r="G2883" s="111"/>
      <c r="H2883" s="111"/>
      <c r="I2883" s="116"/>
      <c r="J2883" s="118"/>
      <c r="K2883" s="33"/>
      <c r="L2883" s="44">
        <f t="shared" si="796"/>
        <v>0</v>
      </c>
      <c r="M2883" s="33" t="str">
        <f t="shared" si="797"/>
        <v>Container q'ty</v>
      </c>
      <c r="N2883" s="33" t="str">
        <f t="shared" si="798"/>
        <v/>
      </c>
      <c r="O2883" s="39"/>
      <c r="P2883" s="33"/>
      <c r="Q2883" s="168"/>
      <c r="R2883" s="169"/>
      <c r="S2883" s="39"/>
      <c r="T2883" s="119"/>
      <c r="U2883" s="258"/>
      <c r="V2883" s="262"/>
      <c r="W2883" s="258">
        <f t="shared" si="799"/>
        <v>0</v>
      </c>
      <c r="X2883" s="45"/>
      <c r="Y2883" s="43"/>
      <c r="Z2883" s="43"/>
      <c r="AA2883" s="43"/>
      <c r="AB2883" s="43"/>
      <c r="AC2883" s="43"/>
    </row>
    <row r="2884" spans="1:29" ht="12.9" customHeight="1">
      <c r="A2884" s="189"/>
      <c r="B2884" s="111"/>
      <c r="C2884" s="111"/>
      <c r="D2884" s="111"/>
      <c r="E2884" s="111"/>
      <c r="F2884" s="111"/>
      <c r="G2884" s="111"/>
      <c r="H2884" s="111"/>
      <c r="I2884" s="116"/>
      <c r="J2884" s="118"/>
      <c r="K2884" s="33"/>
      <c r="L2884" s="44">
        <f t="shared" si="796"/>
        <v>0</v>
      </c>
      <c r="M2884" s="33" t="str">
        <f t="shared" si="797"/>
        <v>Container q'ty</v>
      </c>
      <c r="N2884" s="33" t="str">
        <f t="shared" si="798"/>
        <v/>
      </c>
      <c r="O2884" s="39"/>
      <c r="P2884" s="33"/>
      <c r="Q2884" s="168"/>
      <c r="R2884" s="169"/>
      <c r="S2884" s="39"/>
      <c r="T2884" s="119"/>
      <c r="U2884" s="258"/>
      <c r="V2884" s="262"/>
      <c r="W2884" s="258">
        <f t="shared" si="799"/>
        <v>0</v>
      </c>
      <c r="X2884" s="45"/>
      <c r="Y2884" s="43"/>
      <c r="Z2884" s="43"/>
      <c r="AA2884" s="43"/>
      <c r="AB2884" s="43"/>
      <c r="AC2884" s="43"/>
    </row>
    <row r="2885" spans="1:29" ht="12.9" customHeight="1">
      <c r="A2885" s="189"/>
      <c r="B2885" s="111"/>
      <c r="C2885" s="111"/>
      <c r="D2885" s="111"/>
      <c r="E2885" s="111"/>
      <c r="F2885" s="111"/>
      <c r="G2885" s="111"/>
      <c r="H2885" s="111"/>
      <c r="I2885" s="116"/>
      <c r="J2885" s="118"/>
      <c r="K2885" s="33"/>
      <c r="L2885" s="44">
        <f t="shared" si="796"/>
        <v>0</v>
      </c>
      <c r="M2885" s="33" t="str">
        <f t="shared" si="797"/>
        <v>Container q'ty</v>
      </c>
      <c r="N2885" s="33" t="str">
        <f t="shared" si="798"/>
        <v/>
      </c>
      <c r="O2885" s="39"/>
      <c r="P2885" s="33"/>
      <c r="Q2885" s="168"/>
      <c r="R2885" s="169"/>
      <c r="S2885" s="39"/>
      <c r="T2885" s="119"/>
      <c r="U2885" s="258"/>
      <c r="V2885" s="262"/>
      <c r="W2885" s="258">
        <f t="shared" si="799"/>
        <v>0</v>
      </c>
      <c r="X2885" s="45"/>
      <c r="Y2885" s="43"/>
      <c r="Z2885" s="43"/>
      <c r="AA2885" s="43"/>
      <c r="AB2885" s="43"/>
      <c r="AC2885" s="43"/>
    </row>
    <row r="2886" spans="1:29" ht="12.9" customHeight="1">
      <c r="A2886" s="189"/>
      <c r="B2886" s="111"/>
      <c r="C2886" s="111"/>
      <c r="D2886" s="111"/>
      <c r="E2886" s="111"/>
      <c r="F2886" s="111"/>
      <c r="G2886" s="111"/>
      <c r="H2886" s="111"/>
      <c r="I2886" s="116"/>
      <c r="J2886" s="118"/>
      <c r="K2886" s="33"/>
      <c r="L2886" s="44">
        <f t="shared" si="796"/>
        <v>0</v>
      </c>
      <c r="M2886" s="33" t="str">
        <f t="shared" si="797"/>
        <v>Container q'ty</v>
      </c>
      <c r="N2886" s="33" t="str">
        <f t="shared" si="798"/>
        <v/>
      </c>
      <c r="O2886" s="39"/>
      <c r="P2886" s="33"/>
      <c r="Q2886" s="168"/>
      <c r="R2886" s="169"/>
      <c r="S2886" s="39"/>
      <c r="T2886" s="119"/>
      <c r="U2886" s="258"/>
      <c r="V2886" s="262"/>
      <c r="W2886" s="258">
        <f t="shared" si="799"/>
        <v>0</v>
      </c>
      <c r="X2886" s="45"/>
      <c r="Y2886" s="43"/>
      <c r="Z2886" s="43"/>
      <c r="AA2886" s="43"/>
      <c r="AB2886" s="43"/>
      <c r="AC2886" s="43"/>
    </row>
    <row r="2887" spans="1:29" ht="12.9" customHeight="1">
      <c r="A2887" s="189"/>
      <c r="B2887" s="111"/>
      <c r="C2887" s="111"/>
      <c r="D2887" s="111"/>
      <c r="E2887" s="111"/>
      <c r="F2887" s="111"/>
      <c r="G2887" s="111"/>
      <c r="H2887" s="111"/>
      <c r="I2887" s="116"/>
      <c r="J2887" s="118"/>
      <c r="K2887" s="33"/>
      <c r="L2887" s="44">
        <f t="shared" si="796"/>
        <v>0</v>
      </c>
      <c r="M2887" s="33" t="str">
        <f t="shared" si="797"/>
        <v>Container q'ty</v>
      </c>
      <c r="N2887" s="33" t="str">
        <f t="shared" si="798"/>
        <v/>
      </c>
      <c r="O2887" s="39"/>
      <c r="P2887" s="33"/>
      <c r="Q2887" s="168"/>
      <c r="R2887" s="169"/>
      <c r="S2887" s="39"/>
      <c r="T2887" s="119"/>
      <c r="U2887" s="258"/>
      <c r="V2887" s="262"/>
      <c r="W2887" s="258">
        <f t="shared" si="799"/>
        <v>0</v>
      </c>
      <c r="X2887" s="45"/>
      <c r="Y2887" s="43"/>
      <c r="Z2887" s="43"/>
      <c r="AA2887" s="43"/>
      <c r="AB2887" s="43"/>
      <c r="AC2887" s="43"/>
    </row>
    <row r="2888" spans="1:29" ht="12.9" customHeight="1">
      <c r="A2888" s="189"/>
      <c r="B2888" s="111"/>
      <c r="C2888" s="111"/>
      <c r="D2888" s="111"/>
      <c r="E2888" s="111"/>
      <c r="F2888" s="111"/>
      <c r="G2888" s="111"/>
      <c r="H2888" s="111"/>
      <c r="I2888" s="116"/>
      <c r="J2888" s="118"/>
      <c r="K2888" s="33"/>
      <c r="L2888" s="44">
        <f t="shared" si="796"/>
        <v>0</v>
      </c>
      <c r="M2888" s="33" t="str">
        <f t="shared" si="797"/>
        <v>Container q'ty</v>
      </c>
      <c r="N2888" s="33" t="str">
        <f t="shared" si="798"/>
        <v/>
      </c>
      <c r="O2888" s="39"/>
      <c r="P2888" s="33"/>
      <c r="Q2888" s="168"/>
      <c r="R2888" s="169"/>
      <c r="S2888" s="39"/>
      <c r="T2888" s="119"/>
      <c r="U2888" s="258"/>
      <c r="V2888" s="262"/>
      <c r="W2888" s="258">
        <f t="shared" si="799"/>
        <v>0</v>
      </c>
      <c r="X2888" s="45"/>
      <c r="Y2888" s="43"/>
      <c r="Z2888" s="43"/>
      <c r="AA2888" s="43"/>
      <c r="AB2888" s="43"/>
      <c r="AC2888" s="43"/>
    </row>
    <row r="2889" spans="1:29" ht="12.9" customHeight="1">
      <c r="A2889" s="189"/>
      <c r="B2889" s="111"/>
      <c r="C2889" s="111"/>
      <c r="D2889" s="111"/>
      <c r="E2889" s="111"/>
      <c r="F2889" s="111"/>
      <c r="G2889" s="111"/>
      <c r="H2889" s="111"/>
      <c r="I2889" s="116"/>
      <c r="J2889" s="118"/>
      <c r="K2889" s="33"/>
      <c r="L2889" s="44">
        <f t="shared" si="796"/>
        <v>0</v>
      </c>
      <c r="M2889" s="33" t="str">
        <f t="shared" si="797"/>
        <v>Container q'ty</v>
      </c>
      <c r="N2889" s="33" t="str">
        <f t="shared" si="798"/>
        <v/>
      </c>
      <c r="O2889" s="39"/>
      <c r="P2889" s="33"/>
      <c r="Q2889" s="168"/>
      <c r="R2889" s="169"/>
      <c r="S2889" s="39"/>
      <c r="T2889" s="119"/>
      <c r="U2889" s="258"/>
      <c r="V2889" s="262"/>
      <c r="W2889" s="258">
        <f t="shared" si="799"/>
        <v>0</v>
      </c>
      <c r="X2889" s="45"/>
      <c r="Y2889" s="43"/>
      <c r="Z2889" s="43"/>
      <c r="AA2889" s="43"/>
      <c r="AB2889" s="43"/>
      <c r="AC2889" s="43"/>
    </row>
    <row r="2890" spans="1:29" ht="12.9" customHeight="1">
      <c r="A2890" s="189"/>
      <c r="B2890" s="111"/>
      <c r="C2890" s="111"/>
      <c r="D2890" s="111"/>
      <c r="E2890" s="111"/>
      <c r="F2890" s="111"/>
      <c r="G2890" s="111"/>
      <c r="H2890" s="111"/>
      <c r="I2890" s="116"/>
      <c r="J2890" s="118"/>
      <c r="K2890" s="33"/>
      <c r="L2890" s="44">
        <f t="shared" si="796"/>
        <v>0</v>
      </c>
      <c r="M2890" s="33" t="str">
        <f t="shared" si="797"/>
        <v>Container q'ty</v>
      </c>
      <c r="N2890" s="33" t="str">
        <f t="shared" si="798"/>
        <v/>
      </c>
      <c r="O2890" s="39"/>
      <c r="P2890" s="33"/>
      <c r="Q2890" s="168"/>
      <c r="R2890" s="169"/>
      <c r="S2890" s="39"/>
      <c r="T2890" s="119"/>
      <c r="U2890" s="258"/>
      <c r="V2890" s="262"/>
      <c r="W2890" s="258">
        <f t="shared" si="799"/>
        <v>0</v>
      </c>
      <c r="X2890" s="45"/>
      <c r="Y2890" s="43"/>
      <c r="Z2890" s="43"/>
      <c r="AA2890" s="43"/>
      <c r="AB2890" s="43"/>
      <c r="AC2890" s="43"/>
    </row>
    <row r="2891" spans="1:29" ht="12.9" customHeight="1">
      <c r="A2891" s="189"/>
      <c r="B2891" s="111"/>
      <c r="C2891" s="111"/>
      <c r="D2891" s="111"/>
      <c r="E2891" s="111"/>
      <c r="F2891" s="111"/>
      <c r="G2891" s="111"/>
      <c r="H2891" s="111"/>
      <c r="I2891" s="116"/>
      <c r="J2891" s="118"/>
      <c r="K2891" s="33"/>
      <c r="L2891" s="44">
        <f t="shared" si="796"/>
        <v>0</v>
      </c>
      <c r="M2891" s="33" t="str">
        <f t="shared" si="797"/>
        <v>Container q'ty</v>
      </c>
      <c r="N2891" s="33" t="str">
        <f t="shared" si="798"/>
        <v/>
      </c>
      <c r="O2891" s="39"/>
      <c r="P2891" s="33"/>
      <c r="Q2891" s="168"/>
      <c r="R2891" s="169"/>
      <c r="S2891" s="39"/>
      <c r="T2891" s="119"/>
      <c r="U2891" s="258"/>
      <c r="V2891" s="262"/>
      <c r="W2891" s="258">
        <f t="shared" si="799"/>
        <v>0</v>
      </c>
      <c r="X2891" s="45"/>
      <c r="Y2891" s="43"/>
      <c r="Z2891" s="43"/>
      <c r="AA2891" s="43"/>
      <c r="AB2891" s="43"/>
      <c r="AC2891" s="43"/>
    </row>
    <row r="2892" spans="1:29" ht="12.9" customHeight="1">
      <c r="A2892" s="189"/>
      <c r="B2892" s="111"/>
      <c r="C2892" s="111"/>
      <c r="D2892" s="111"/>
      <c r="E2892" s="111"/>
      <c r="F2892" s="111"/>
      <c r="G2892" s="111"/>
      <c r="H2892" s="111"/>
      <c r="I2892" s="116"/>
      <c r="J2892" s="118"/>
      <c r="K2892" s="33"/>
      <c r="L2892" s="44">
        <f t="shared" si="796"/>
        <v>0</v>
      </c>
      <c r="M2892" s="33" t="str">
        <f t="shared" si="797"/>
        <v>Container q'ty</v>
      </c>
      <c r="N2892" s="33" t="str">
        <f t="shared" si="798"/>
        <v/>
      </c>
      <c r="O2892" s="39"/>
      <c r="P2892" s="33"/>
      <c r="Q2892" s="168"/>
      <c r="R2892" s="169"/>
      <c r="S2892" s="39"/>
      <c r="T2892" s="119"/>
      <c r="U2892" s="258"/>
      <c r="V2892" s="262"/>
      <c r="W2892" s="258">
        <f t="shared" si="799"/>
        <v>0</v>
      </c>
      <c r="X2892" s="45"/>
      <c r="Y2892" s="43"/>
      <c r="Z2892" s="43"/>
      <c r="AA2892" s="43"/>
      <c r="AB2892" s="43"/>
      <c r="AC2892" s="43"/>
    </row>
    <row r="2893" spans="1:29" ht="12.9" customHeight="1">
      <c r="A2893" s="189"/>
      <c r="B2893" s="111"/>
      <c r="C2893" s="111"/>
      <c r="D2893" s="111"/>
      <c r="E2893" s="111"/>
      <c r="F2893" s="111"/>
      <c r="G2893" s="111"/>
      <c r="H2893" s="111"/>
      <c r="I2893" s="116"/>
      <c r="J2893" s="118"/>
      <c r="K2893" s="33"/>
      <c r="L2893" s="44">
        <f t="shared" si="796"/>
        <v>0</v>
      </c>
      <c r="M2893" s="33" t="str">
        <f t="shared" si="797"/>
        <v>Container q'ty</v>
      </c>
      <c r="N2893" s="33" t="str">
        <f t="shared" si="798"/>
        <v/>
      </c>
      <c r="O2893" s="39"/>
      <c r="P2893" s="33"/>
      <c r="Q2893" s="168"/>
      <c r="R2893" s="169"/>
      <c r="S2893" s="39"/>
      <c r="T2893" s="119"/>
      <c r="U2893" s="258"/>
      <c r="V2893" s="262"/>
      <c r="W2893" s="258">
        <f t="shared" si="799"/>
        <v>0</v>
      </c>
      <c r="X2893" s="45"/>
      <c r="Y2893" s="43"/>
      <c r="Z2893" s="43"/>
      <c r="AA2893" s="43"/>
      <c r="AB2893" s="43"/>
      <c r="AC2893" s="43"/>
    </row>
    <row r="2894" spans="1:29" ht="12.9" customHeight="1">
      <c r="A2894" s="189"/>
      <c r="B2894" s="111"/>
      <c r="C2894" s="111"/>
      <c r="D2894" s="111"/>
      <c r="E2894" s="111"/>
      <c r="F2894" s="111"/>
      <c r="G2894" s="111"/>
      <c r="H2894" s="111"/>
      <c r="I2894" s="116"/>
      <c r="J2894" s="118"/>
      <c r="K2894" s="33"/>
      <c r="L2894" s="44">
        <f t="shared" si="796"/>
        <v>0</v>
      </c>
      <c r="M2894" s="33" t="str">
        <f t="shared" si="797"/>
        <v>Container q'ty</v>
      </c>
      <c r="N2894" s="33" t="str">
        <f t="shared" si="798"/>
        <v/>
      </c>
      <c r="O2894" s="39"/>
      <c r="P2894" s="33"/>
      <c r="Q2894" s="168"/>
      <c r="R2894" s="169"/>
      <c r="S2894" s="39"/>
      <c r="T2894" s="119"/>
      <c r="U2894" s="258"/>
      <c r="V2894" s="262"/>
      <c r="W2894" s="258">
        <f t="shared" si="799"/>
        <v>0</v>
      </c>
      <c r="X2894" s="45"/>
      <c r="Y2894" s="43"/>
      <c r="Z2894" s="43"/>
      <c r="AA2894" s="43"/>
      <c r="AB2894" s="43"/>
      <c r="AC2894" s="43"/>
    </row>
    <row r="2895" spans="1:29" ht="12.9" customHeight="1">
      <c r="A2895" s="189"/>
      <c r="B2895" s="111"/>
      <c r="C2895" s="111"/>
      <c r="D2895" s="111"/>
      <c r="E2895" s="111"/>
      <c r="F2895" s="111"/>
      <c r="G2895" s="111"/>
      <c r="H2895" s="111"/>
      <c r="I2895" s="116"/>
      <c r="J2895" s="118"/>
      <c r="K2895" s="33"/>
      <c r="L2895" s="44">
        <f>SUM(E2895:F2895)</f>
        <v>0</v>
      </c>
      <c r="M2895" s="33" t="str">
        <f>A2895&amp;$O$1</f>
        <v>Container q'ty</v>
      </c>
      <c r="N2895" s="33" t="str">
        <f>A2895&amp;P2895</f>
        <v/>
      </c>
      <c r="O2895" s="39"/>
      <c r="P2895" s="33"/>
      <c r="Q2895" s="168"/>
      <c r="R2895" s="169"/>
      <c r="S2895" s="39"/>
      <c r="T2895" s="119"/>
      <c r="U2895" s="258"/>
      <c r="V2895" s="262"/>
      <c r="W2895" s="258">
        <f>IFERROR(U2895/V2895,0)</f>
        <v>0</v>
      </c>
      <c r="X2895" s="45"/>
      <c r="Y2895" s="43"/>
      <c r="Z2895" s="43"/>
      <c r="AA2895" s="43"/>
      <c r="AB2895" s="43"/>
      <c r="AC2895" s="43"/>
    </row>
    <row r="2896" spans="1:29" ht="12.9" customHeight="1">
      <c r="A2896" s="189"/>
      <c r="B2896" s="111"/>
      <c r="C2896" s="111"/>
      <c r="D2896" s="111"/>
      <c r="E2896" s="111"/>
      <c r="F2896" s="111"/>
      <c r="G2896" s="111"/>
      <c r="H2896" s="111"/>
      <c r="I2896" s="116"/>
      <c r="J2896" s="118"/>
      <c r="K2896" s="33"/>
      <c r="L2896" s="44">
        <f t="shared" ref="L2896:L3079" si="800">SUM(E2896:F2896)</f>
        <v>0</v>
      </c>
      <c r="M2896" s="33" t="str">
        <f t="shared" ref="M2896:M3079" si="801">A2896&amp;$O$1</f>
        <v>Container q'ty</v>
      </c>
      <c r="N2896" s="33" t="str">
        <f t="shared" ref="N2896:N3079" si="802">A2896&amp;P2896</f>
        <v/>
      </c>
      <c r="O2896" s="39"/>
      <c r="P2896" s="33"/>
      <c r="Q2896" s="168"/>
      <c r="R2896" s="169"/>
      <c r="S2896" s="39"/>
      <c r="T2896" s="119"/>
      <c r="U2896" s="258"/>
      <c r="V2896" s="262"/>
      <c r="W2896" s="258">
        <f t="shared" ref="W2896:W3079" si="803">IFERROR(U2896/V2896,0)</f>
        <v>0</v>
      </c>
      <c r="X2896" s="45"/>
      <c r="Y2896" s="43"/>
      <c r="Z2896" s="43"/>
      <c r="AA2896" s="43"/>
      <c r="AB2896" s="43"/>
      <c r="AC2896" s="43"/>
    </row>
    <row r="2897" spans="1:29" ht="12.9" customHeight="1">
      <c r="A2897" s="189"/>
      <c r="B2897" s="111"/>
      <c r="C2897" s="111"/>
      <c r="D2897" s="111"/>
      <c r="E2897" s="111"/>
      <c r="F2897" s="111"/>
      <c r="G2897" s="111"/>
      <c r="H2897" s="111"/>
      <c r="I2897" s="116"/>
      <c r="J2897" s="118"/>
      <c r="K2897" s="33"/>
      <c r="L2897" s="44">
        <f t="shared" si="800"/>
        <v>0</v>
      </c>
      <c r="M2897" s="33" t="str">
        <f t="shared" si="801"/>
        <v>Container q'ty</v>
      </c>
      <c r="N2897" s="33" t="str">
        <f t="shared" si="802"/>
        <v/>
      </c>
      <c r="O2897" s="39"/>
      <c r="P2897" s="33"/>
      <c r="Q2897" s="168"/>
      <c r="R2897" s="169"/>
      <c r="S2897" s="39"/>
      <c r="T2897" s="119"/>
      <c r="U2897" s="258"/>
      <c r="V2897" s="262"/>
      <c r="W2897" s="258">
        <f t="shared" si="803"/>
        <v>0</v>
      </c>
      <c r="X2897" s="45"/>
      <c r="Y2897" s="43"/>
      <c r="Z2897" s="43"/>
      <c r="AA2897" s="43"/>
      <c r="AB2897" s="43"/>
      <c r="AC2897" s="43"/>
    </row>
    <row r="2898" spans="1:29" ht="12.9" customHeight="1">
      <c r="A2898" s="189"/>
      <c r="B2898" s="111"/>
      <c r="C2898" s="111"/>
      <c r="D2898" s="111"/>
      <c r="E2898" s="111"/>
      <c r="F2898" s="111"/>
      <c r="G2898" s="111"/>
      <c r="H2898" s="111"/>
      <c r="I2898" s="116"/>
      <c r="J2898" s="118"/>
      <c r="K2898" s="33"/>
      <c r="L2898" s="44">
        <f t="shared" si="800"/>
        <v>0</v>
      </c>
      <c r="M2898" s="33" t="str">
        <f t="shared" si="801"/>
        <v>Container q'ty</v>
      </c>
      <c r="N2898" s="33" t="str">
        <f t="shared" si="802"/>
        <v/>
      </c>
      <c r="O2898" s="39"/>
      <c r="P2898" s="33"/>
      <c r="Q2898" s="168"/>
      <c r="R2898" s="169"/>
      <c r="S2898" s="39"/>
      <c r="T2898" s="119"/>
      <c r="U2898" s="258"/>
      <c r="V2898" s="262"/>
      <c r="W2898" s="258">
        <f t="shared" si="803"/>
        <v>0</v>
      </c>
      <c r="X2898" s="45"/>
      <c r="Y2898" s="43"/>
      <c r="Z2898" s="43"/>
      <c r="AA2898" s="43"/>
      <c r="AB2898" s="43"/>
      <c r="AC2898" s="43"/>
    </row>
    <row r="2899" spans="1:29" ht="12.9" customHeight="1">
      <c r="A2899" s="189"/>
      <c r="B2899" s="111"/>
      <c r="C2899" s="111"/>
      <c r="D2899" s="111"/>
      <c r="E2899" s="111"/>
      <c r="F2899" s="111"/>
      <c r="G2899" s="111"/>
      <c r="H2899" s="111"/>
      <c r="I2899" s="116"/>
      <c r="J2899" s="118"/>
      <c r="K2899" s="33"/>
      <c r="L2899" s="44">
        <f t="shared" si="800"/>
        <v>0</v>
      </c>
      <c r="M2899" s="33" t="str">
        <f t="shared" si="801"/>
        <v>Container q'ty</v>
      </c>
      <c r="N2899" s="33" t="str">
        <f t="shared" si="802"/>
        <v/>
      </c>
      <c r="O2899" s="39"/>
      <c r="P2899" s="33"/>
      <c r="Q2899" s="168"/>
      <c r="R2899" s="169"/>
      <c r="S2899" s="39"/>
      <c r="T2899" s="119"/>
      <c r="U2899" s="258"/>
      <c r="V2899" s="262"/>
      <c r="W2899" s="258">
        <f t="shared" si="803"/>
        <v>0</v>
      </c>
      <c r="X2899" s="45"/>
      <c r="Y2899" s="43"/>
      <c r="Z2899" s="43"/>
      <c r="AA2899" s="43"/>
      <c r="AB2899" s="43"/>
      <c r="AC2899" s="43"/>
    </row>
    <row r="2900" spans="1:29" ht="12.9" customHeight="1">
      <c r="A2900" s="189"/>
      <c r="B2900" s="111"/>
      <c r="C2900" s="111"/>
      <c r="D2900" s="111"/>
      <c r="E2900" s="111"/>
      <c r="F2900" s="111"/>
      <c r="G2900" s="111"/>
      <c r="H2900" s="111"/>
      <c r="I2900" s="116"/>
      <c r="J2900" s="118"/>
      <c r="K2900" s="33"/>
      <c r="L2900" s="44">
        <f t="shared" si="800"/>
        <v>0</v>
      </c>
      <c r="M2900" s="33" t="str">
        <f t="shared" si="801"/>
        <v>Container q'ty</v>
      </c>
      <c r="N2900" s="33" t="str">
        <f t="shared" si="802"/>
        <v/>
      </c>
      <c r="O2900" s="39"/>
      <c r="P2900" s="33"/>
      <c r="Q2900" s="168"/>
      <c r="R2900" s="169"/>
      <c r="S2900" s="39"/>
      <c r="T2900" s="119"/>
      <c r="U2900" s="258"/>
      <c r="V2900" s="262"/>
      <c r="W2900" s="258">
        <f t="shared" si="803"/>
        <v>0</v>
      </c>
      <c r="X2900" s="45"/>
      <c r="Y2900" s="43"/>
      <c r="Z2900" s="43"/>
      <c r="AA2900" s="43"/>
      <c r="AB2900" s="43"/>
      <c r="AC2900" s="43"/>
    </row>
    <row r="2901" spans="1:29" ht="12.9" customHeight="1">
      <c r="A2901" s="189"/>
      <c r="B2901" s="111"/>
      <c r="C2901" s="111"/>
      <c r="D2901" s="111"/>
      <c r="E2901" s="111"/>
      <c r="F2901" s="111"/>
      <c r="G2901" s="111"/>
      <c r="H2901" s="111"/>
      <c r="I2901" s="116"/>
      <c r="J2901" s="118"/>
      <c r="K2901" s="33"/>
      <c r="L2901" s="44">
        <f t="shared" si="800"/>
        <v>0</v>
      </c>
      <c r="M2901" s="33" t="str">
        <f t="shared" si="801"/>
        <v>Container q'ty</v>
      </c>
      <c r="N2901" s="33" t="str">
        <f t="shared" si="802"/>
        <v/>
      </c>
      <c r="O2901" s="39"/>
      <c r="P2901" s="33"/>
      <c r="Q2901" s="168"/>
      <c r="R2901" s="169"/>
      <c r="S2901" s="39"/>
      <c r="T2901" s="119"/>
      <c r="U2901" s="258"/>
      <c r="V2901" s="262"/>
      <c r="W2901" s="258">
        <f t="shared" si="803"/>
        <v>0</v>
      </c>
      <c r="X2901" s="45"/>
      <c r="Y2901" s="43"/>
      <c r="Z2901" s="43"/>
      <c r="AA2901" s="43"/>
      <c r="AB2901" s="43"/>
      <c r="AC2901" s="43"/>
    </row>
    <row r="2902" spans="1:29" ht="12.9" customHeight="1">
      <c r="A2902" s="189"/>
      <c r="B2902" s="111"/>
      <c r="C2902" s="111"/>
      <c r="D2902" s="111"/>
      <c r="E2902" s="111"/>
      <c r="F2902" s="111"/>
      <c r="G2902" s="111"/>
      <c r="H2902" s="111"/>
      <c r="I2902" s="116"/>
      <c r="J2902" s="118"/>
      <c r="K2902" s="33"/>
      <c r="L2902" s="44">
        <f t="shared" si="800"/>
        <v>0</v>
      </c>
      <c r="M2902" s="33" t="str">
        <f t="shared" si="801"/>
        <v>Container q'ty</v>
      </c>
      <c r="N2902" s="33" t="str">
        <f t="shared" si="802"/>
        <v/>
      </c>
      <c r="O2902" s="39"/>
      <c r="P2902" s="33"/>
      <c r="Q2902" s="168"/>
      <c r="R2902" s="169"/>
      <c r="S2902" s="39"/>
      <c r="T2902" s="119"/>
      <c r="U2902" s="258"/>
      <c r="V2902" s="262"/>
      <c r="W2902" s="258">
        <f t="shared" si="803"/>
        <v>0</v>
      </c>
      <c r="X2902" s="45"/>
      <c r="Y2902" s="43"/>
      <c r="Z2902" s="43"/>
      <c r="AA2902" s="43"/>
      <c r="AB2902" s="43"/>
      <c r="AC2902" s="43"/>
    </row>
    <row r="2903" spans="1:29" ht="12.9" customHeight="1">
      <c r="A2903" s="189"/>
      <c r="B2903" s="111"/>
      <c r="C2903" s="111"/>
      <c r="D2903" s="111"/>
      <c r="E2903" s="111"/>
      <c r="F2903" s="111"/>
      <c r="G2903" s="111"/>
      <c r="H2903" s="111"/>
      <c r="I2903" s="116"/>
      <c r="J2903" s="118"/>
      <c r="K2903" s="33"/>
      <c r="L2903" s="44">
        <f t="shared" si="800"/>
        <v>0</v>
      </c>
      <c r="M2903" s="33" t="str">
        <f t="shared" si="801"/>
        <v>Container q'ty</v>
      </c>
      <c r="N2903" s="33" t="str">
        <f t="shared" si="802"/>
        <v/>
      </c>
      <c r="O2903" s="39"/>
      <c r="P2903" s="33"/>
      <c r="Q2903" s="168"/>
      <c r="R2903" s="169"/>
      <c r="S2903" s="39"/>
      <c r="T2903" s="119"/>
      <c r="U2903" s="258"/>
      <c r="V2903" s="262"/>
      <c r="W2903" s="258">
        <f t="shared" si="803"/>
        <v>0</v>
      </c>
      <c r="X2903" s="45"/>
      <c r="Y2903" s="43"/>
      <c r="Z2903" s="43"/>
      <c r="AA2903" s="43"/>
      <c r="AB2903" s="43"/>
      <c r="AC2903" s="43"/>
    </row>
    <row r="2904" spans="1:29" ht="12.9" customHeight="1">
      <c r="A2904" s="189"/>
      <c r="B2904" s="111"/>
      <c r="C2904" s="111"/>
      <c r="D2904" s="111"/>
      <c r="E2904" s="111"/>
      <c r="F2904" s="111"/>
      <c r="G2904" s="111"/>
      <c r="H2904" s="111"/>
      <c r="I2904" s="116"/>
      <c r="J2904" s="118"/>
      <c r="K2904" s="33"/>
      <c r="L2904" s="44">
        <f t="shared" si="800"/>
        <v>0</v>
      </c>
      <c r="M2904" s="33" t="str">
        <f t="shared" si="801"/>
        <v>Container q'ty</v>
      </c>
      <c r="N2904" s="33" t="str">
        <f t="shared" si="802"/>
        <v/>
      </c>
      <c r="O2904" s="39"/>
      <c r="P2904" s="33"/>
      <c r="Q2904" s="168"/>
      <c r="R2904" s="169"/>
      <c r="S2904" s="39"/>
      <c r="T2904" s="119"/>
      <c r="U2904" s="258"/>
      <c r="V2904" s="262"/>
      <c r="W2904" s="258">
        <f t="shared" si="803"/>
        <v>0</v>
      </c>
      <c r="X2904" s="45"/>
      <c r="Y2904" s="43"/>
      <c r="Z2904" s="43"/>
      <c r="AA2904" s="43"/>
      <c r="AB2904" s="43"/>
      <c r="AC2904" s="43"/>
    </row>
    <row r="2905" spans="1:29" ht="12.9" customHeight="1">
      <c r="A2905" s="189"/>
      <c r="B2905" s="111"/>
      <c r="C2905" s="111"/>
      <c r="D2905" s="111"/>
      <c r="E2905" s="111"/>
      <c r="F2905" s="111"/>
      <c r="G2905" s="111"/>
      <c r="H2905" s="111"/>
      <c r="I2905" s="116"/>
      <c r="J2905" s="118"/>
      <c r="K2905" s="33"/>
      <c r="L2905" s="44">
        <f t="shared" si="800"/>
        <v>0</v>
      </c>
      <c r="M2905" s="33" t="str">
        <f t="shared" si="801"/>
        <v>Container q'ty</v>
      </c>
      <c r="N2905" s="33" t="str">
        <f t="shared" si="802"/>
        <v/>
      </c>
      <c r="O2905" s="39"/>
      <c r="P2905" s="33"/>
      <c r="Q2905" s="168"/>
      <c r="R2905" s="169"/>
      <c r="S2905" s="39"/>
      <c r="T2905" s="119"/>
      <c r="U2905" s="258"/>
      <c r="V2905" s="262"/>
      <c r="W2905" s="258">
        <f t="shared" si="803"/>
        <v>0</v>
      </c>
      <c r="X2905" s="45"/>
      <c r="Y2905" s="43"/>
      <c r="Z2905" s="43"/>
      <c r="AA2905" s="43"/>
      <c r="AB2905" s="43"/>
      <c r="AC2905" s="43"/>
    </row>
    <row r="2906" spans="1:29" ht="12.9" customHeight="1">
      <c r="A2906" s="189"/>
      <c r="B2906" s="111"/>
      <c r="C2906" s="111"/>
      <c r="D2906" s="111"/>
      <c r="E2906" s="111"/>
      <c r="F2906" s="111"/>
      <c r="G2906" s="111"/>
      <c r="H2906" s="111"/>
      <c r="I2906" s="116"/>
      <c r="J2906" s="118"/>
      <c r="K2906" s="33"/>
      <c r="L2906" s="44">
        <f t="shared" si="800"/>
        <v>0</v>
      </c>
      <c r="M2906" s="33" t="str">
        <f t="shared" si="801"/>
        <v>Container q'ty</v>
      </c>
      <c r="N2906" s="33" t="str">
        <f t="shared" si="802"/>
        <v/>
      </c>
      <c r="O2906" s="39"/>
      <c r="P2906" s="33"/>
      <c r="Q2906" s="168"/>
      <c r="R2906" s="169"/>
      <c r="S2906" s="39"/>
      <c r="T2906" s="119"/>
      <c r="U2906" s="258"/>
      <c r="V2906" s="262"/>
      <c r="W2906" s="258">
        <f t="shared" si="803"/>
        <v>0</v>
      </c>
      <c r="X2906" s="45"/>
      <c r="Y2906" s="43"/>
      <c r="Z2906" s="43"/>
      <c r="AA2906" s="43"/>
      <c r="AB2906" s="43"/>
      <c r="AC2906" s="43"/>
    </row>
    <row r="2907" spans="1:29" ht="12.9" customHeight="1">
      <c r="A2907" s="189"/>
      <c r="B2907" s="111"/>
      <c r="C2907" s="111"/>
      <c r="D2907" s="111"/>
      <c r="E2907" s="111"/>
      <c r="F2907" s="111"/>
      <c r="G2907" s="111"/>
      <c r="H2907" s="111"/>
      <c r="I2907" s="116"/>
      <c r="J2907" s="118"/>
      <c r="K2907" s="33"/>
      <c r="L2907" s="44">
        <f t="shared" si="800"/>
        <v>0</v>
      </c>
      <c r="M2907" s="33" t="str">
        <f t="shared" si="801"/>
        <v>Container q'ty</v>
      </c>
      <c r="N2907" s="33" t="str">
        <f t="shared" si="802"/>
        <v/>
      </c>
      <c r="O2907" s="39"/>
      <c r="P2907" s="33"/>
      <c r="Q2907" s="168"/>
      <c r="R2907" s="169"/>
      <c r="S2907" s="39"/>
      <c r="T2907" s="119"/>
      <c r="U2907" s="258"/>
      <c r="V2907" s="262"/>
      <c r="W2907" s="258">
        <f t="shared" si="803"/>
        <v>0</v>
      </c>
      <c r="X2907" s="45"/>
      <c r="Y2907" s="43"/>
      <c r="Z2907" s="43"/>
      <c r="AA2907" s="43"/>
      <c r="AB2907" s="43"/>
      <c r="AC2907" s="43"/>
    </row>
    <row r="2908" spans="1:29" ht="12.9" customHeight="1">
      <c r="A2908" s="189"/>
      <c r="B2908" s="111"/>
      <c r="C2908" s="111"/>
      <c r="D2908" s="111"/>
      <c r="E2908" s="111"/>
      <c r="F2908" s="111"/>
      <c r="G2908" s="111"/>
      <c r="H2908" s="111"/>
      <c r="I2908" s="116"/>
      <c r="J2908" s="118"/>
      <c r="K2908" s="33"/>
      <c r="L2908" s="44">
        <f t="shared" si="800"/>
        <v>0</v>
      </c>
      <c r="M2908" s="33" t="str">
        <f t="shared" si="801"/>
        <v>Container q'ty</v>
      </c>
      <c r="N2908" s="33" t="str">
        <f t="shared" si="802"/>
        <v/>
      </c>
      <c r="O2908" s="39"/>
      <c r="P2908" s="33"/>
      <c r="Q2908" s="168"/>
      <c r="R2908" s="169"/>
      <c r="S2908" s="39"/>
      <c r="T2908" s="119"/>
      <c r="U2908" s="258"/>
      <c r="V2908" s="262"/>
      <c r="W2908" s="258">
        <f t="shared" si="803"/>
        <v>0</v>
      </c>
      <c r="X2908" s="45"/>
      <c r="Y2908" s="43"/>
      <c r="Z2908" s="43"/>
      <c r="AA2908" s="43"/>
      <c r="AB2908" s="43"/>
      <c r="AC2908" s="43"/>
    </row>
    <row r="2909" spans="1:29" ht="12.9" customHeight="1">
      <c r="A2909" s="189"/>
      <c r="B2909" s="111"/>
      <c r="C2909" s="111"/>
      <c r="D2909" s="111"/>
      <c r="E2909" s="111"/>
      <c r="F2909" s="111"/>
      <c r="G2909" s="111"/>
      <c r="H2909" s="111"/>
      <c r="I2909" s="116"/>
      <c r="J2909" s="118"/>
      <c r="K2909" s="33"/>
      <c r="L2909" s="44">
        <f t="shared" si="800"/>
        <v>0</v>
      </c>
      <c r="M2909" s="33" t="str">
        <f t="shared" si="801"/>
        <v>Container q'ty</v>
      </c>
      <c r="N2909" s="33" t="str">
        <f t="shared" si="802"/>
        <v/>
      </c>
      <c r="O2909" s="39"/>
      <c r="P2909" s="33"/>
      <c r="Q2909" s="168"/>
      <c r="R2909" s="169"/>
      <c r="S2909" s="39"/>
      <c r="T2909" s="119"/>
      <c r="U2909" s="258"/>
      <c r="V2909" s="262"/>
      <c r="W2909" s="258">
        <f t="shared" si="803"/>
        <v>0</v>
      </c>
      <c r="X2909" s="45"/>
      <c r="Y2909" s="43"/>
      <c r="Z2909" s="43"/>
      <c r="AA2909" s="43"/>
      <c r="AB2909" s="43"/>
      <c r="AC2909" s="43"/>
    </row>
    <row r="2910" spans="1:29" ht="12.9" customHeight="1">
      <c r="A2910" s="189"/>
      <c r="B2910" s="111"/>
      <c r="C2910" s="111"/>
      <c r="D2910" s="111"/>
      <c r="E2910" s="111"/>
      <c r="F2910" s="111"/>
      <c r="G2910" s="111"/>
      <c r="H2910" s="111"/>
      <c r="I2910" s="116"/>
      <c r="J2910" s="118"/>
      <c r="K2910" s="33"/>
      <c r="L2910" s="44">
        <f t="shared" si="800"/>
        <v>0</v>
      </c>
      <c r="M2910" s="33" t="str">
        <f t="shared" si="801"/>
        <v>Container q'ty</v>
      </c>
      <c r="N2910" s="33" t="str">
        <f t="shared" si="802"/>
        <v/>
      </c>
      <c r="O2910" s="39"/>
      <c r="P2910" s="33"/>
      <c r="Q2910" s="168"/>
      <c r="R2910" s="169"/>
      <c r="S2910" s="39"/>
      <c r="T2910" s="119"/>
      <c r="U2910" s="258"/>
      <c r="V2910" s="262"/>
      <c r="W2910" s="258">
        <f t="shared" si="803"/>
        <v>0</v>
      </c>
      <c r="X2910" s="45"/>
      <c r="Y2910" s="43"/>
      <c r="Z2910" s="43"/>
      <c r="AA2910" s="43"/>
      <c r="AB2910" s="43"/>
      <c r="AC2910" s="43"/>
    </row>
    <row r="2911" spans="1:29" ht="12.9" customHeight="1">
      <c r="A2911" s="189"/>
      <c r="B2911" s="111"/>
      <c r="C2911" s="111"/>
      <c r="D2911" s="111"/>
      <c r="E2911" s="111"/>
      <c r="F2911" s="111"/>
      <c r="G2911" s="111"/>
      <c r="H2911" s="111"/>
      <c r="I2911" s="116"/>
      <c r="J2911" s="118"/>
      <c r="K2911" s="33"/>
      <c r="L2911" s="44">
        <f t="shared" si="800"/>
        <v>0</v>
      </c>
      <c r="M2911" s="33" t="str">
        <f t="shared" si="801"/>
        <v>Container q'ty</v>
      </c>
      <c r="N2911" s="33" t="str">
        <f t="shared" si="802"/>
        <v/>
      </c>
      <c r="O2911" s="39"/>
      <c r="P2911" s="33"/>
      <c r="Q2911" s="168"/>
      <c r="R2911" s="169"/>
      <c r="S2911" s="39"/>
      <c r="T2911" s="119"/>
      <c r="U2911" s="258"/>
      <c r="V2911" s="262"/>
      <c r="W2911" s="258">
        <f t="shared" si="803"/>
        <v>0</v>
      </c>
      <c r="X2911" s="45"/>
      <c r="Y2911" s="43"/>
      <c r="Z2911" s="43"/>
      <c r="AA2911" s="43"/>
      <c r="AB2911" s="43"/>
      <c r="AC2911" s="43"/>
    </row>
    <row r="2912" spans="1:29" ht="12.9" customHeight="1">
      <c r="A2912" s="189"/>
      <c r="B2912" s="111"/>
      <c r="C2912" s="111"/>
      <c r="D2912" s="111"/>
      <c r="E2912" s="111"/>
      <c r="F2912" s="111"/>
      <c r="G2912" s="111"/>
      <c r="H2912" s="111"/>
      <c r="I2912" s="116"/>
      <c r="J2912" s="118"/>
      <c r="K2912" s="33"/>
      <c r="L2912" s="44">
        <f t="shared" si="800"/>
        <v>0</v>
      </c>
      <c r="M2912" s="33" t="str">
        <f t="shared" si="801"/>
        <v>Container q'ty</v>
      </c>
      <c r="N2912" s="33" t="str">
        <f t="shared" si="802"/>
        <v/>
      </c>
      <c r="O2912" s="39"/>
      <c r="P2912" s="33"/>
      <c r="Q2912" s="168"/>
      <c r="R2912" s="169"/>
      <c r="S2912" s="39"/>
      <c r="T2912" s="119"/>
      <c r="U2912" s="258"/>
      <c r="V2912" s="262"/>
      <c r="W2912" s="258">
        <f t="shared" si="803"/>
        <v>0</v>
      </c>
      <c r="X2912" s="45"/>
      <c r="Y2912" s="43"/>
      <c r="Z2912" s="43"/>
      <c r="AA2912" s="43"/>
      <c r="AB2912" s="43"/>
      <c r="AC2912" s="43"/>
    </row>
    <row r="2913" spans="1:29" ht="12.9" customHeight="1">
      <c r="A2913" s="189"/>
      <c r="B2913" s="111"/>
      <c r="C2913" s="111"/>
      <c r="D2913" s="111"/>
      <c r="E2913" s="111"/>
      <c r="F2913" s="111"/>
      <c r="G2913" s="111"/>
      <c r="H2913" s="111"/>
      <c r="I2913" s="116"/>
      <c r="J2913" s="118"/>
      <c r="K2913" s="33"/>
      <c r="L2913" s="44">
        <f t="shared" si="800"/>
        <v>0</v>
      </c>
      <c r="M2913" s="33" t="str">
        <f t="shared" si="801"/>
        <v>Container q'ty</v>
      </c>
      <c r="N2913" s="33" t="str">
        <f t="shared" si="802"/>
        <v/>
      </c>
      <c r="O2913" s="39"/>
      <c r="P2913" s="33"/>
      <c r="Q2913" s="168"/>
      <c r="R2913" s="169"/>
      <c r="S2913" s="39"/>
      <c r="T2913" s="119"/>
      <c r="U2913" s="258"/>
      <c r="V2913" s="262"/>
      <c r="W2913" s="258">
        <f t="shared" si="803"/>
        <v>0</v>
      </c>
      <c r="X2913" s="45"/>
      <c r="Y2913" s="43"/>
      <c r="Z2913" s="43"/>
      <c r="AA2913" s="43"/>
      <c r="AB2913" s="43"/>
      <c r="AC2913" s="43"/>
    </row>
    <row r="2914" spans="1:29" ht="12.9" customHeight="1">
      <c r="A2914" s="189"/>
      <c r="B2914" s="111"/>
      <c r="C2914" s="111"/>
      <c r="D2914" s="111"/>
      <c r="E2914" s="111"/>
      <c r="F2914" s="111"/>
      <c r="G2914" s="111"/>
      <c r="H2914" s="111"/>
      <c r="I2914" s="116"/>
      <c r="J2914" s="118"/>
      <c r="K2914" s="33"/>
      <c r="L2914" s="44">
        <f t="shared" si="800"/>
        <v>0</v>
      </c>
      <c r="M2914" s="33" t="str">
        <f t="shared" si="801"/>
        <v>Container q'ty</v>
      </c>
      <c r="N2914" s="33" t="str">
        <f t="shared" si="802"/>
        <v/>
      </c>
      <c r="O2914" s="39"/>
      <c r="P2914" s="33"/>
      <c r="Q2914" s="168"/>
      <c r="R2914" s="169"/>
      <c r="S2914" s="39"/>
      <c r="T2914" s="119"/>
      <c r="U2914" s="258"/>
      <c r="V2914" s="262"/>
      <c r="W2914" s="258">
        <f t="shared" si="803"/>
        <v>0</v>
      </c>
      <c r="X2914" s="45"/>
      <c r="Y2914" s="43"/>
      <c r="Z2914" s="43"/>
      <c r="AA2914" s="43"/>
      <c r="AB2914" s="43"/>
      <c r="AC2914" s="43"/>
    </row>
    <row r="2915" spans="1:29" ht="12.9" customHeight="1">
      <c r="A2915" s="189"/>
      <c r="B2915" s="111"/>
      <c r="C2915" s="111"/>
      <c r="D2915" s="111"/>
      <c r="E2915" s="111"/>
      <c r="F2915" s="111"/>
      <c r="G2915" s="111"/>
      <c r="H2915" s="111"/>
      <c r="I2915" s="116"/>
      <c r="J2915" s="118"/>
      <c r="K2915" s="33"/>
      <c r="L2915" s="44">
        <f t="shared" si="800"/>
        <v>0</v>
      </c>
      <c r="M2915" s="33" t="str">
        <f t="shared" si="801"/>
        <v>Container q'ty</v>
      </c>
      <c r="N2915" s="33" t="str">
        <f t="shared" si="802"/>
        <v/>
      </c>
      <c r="O2915" s="39"/>
      <c r="P2915" s="33"/>
      <c r="Q2915" s="168"/>
      <c r="R2915" s="169"/>
      <c r="S2915" s="39"/>
      <c r="T2915" s="119"/>
      <c r="U2915" s="258"/>
      <c r="V2915" s="262"/>
      <c r="W2915" s="258">
        <f t="shared" si="803"/>
        <v>0</v>
      </c>
      <c r="X2915" s="45"/>
      <c r="Y2915" s="43"/>
      <c r="Z2915" s="43"/>
      <c r="AA2915" s="43"/>
      <c r="AB2915" s="43"/>
      <c r="AC2915" s="43"/>
    </row>
    <row r="2916" spans="1:29" ht="12.9" customHeight="1">
      <c r="A2916" s="189"/>
      <c r="B2916" s="111"/>
      <c r="C2916" s="111"/>
      <c r="D2916" s="111"/>
      <c r="E2916" s="111"/>
      <c r="F2916" s="111"/>
      <c r="G2916" s="111"/>
      <c r="H2916" s="111"/>
      <c r="I2916" s="116"/>
      <c r="J2916" s="118"/>
      <c r="K2916" s="33"/>
      <c r="L2916" s="44">
        <f t="shared" si="800"/>
        <v>0</v>
      </c>
      <c r="M2916" s="33" t="str">
        <f t="shared" si="801"/>
        <v>Container q'ty</v>
      </c>
      <c r="N2916" s="33" t="str">
        <f t="shared" si="802"/>
        <v/>
      </c>
      <c r="O2916" s="39"/>
      <c r="P2916" s="33"/>
      <c r="Q2916" s="168"/>
      <c r="R2916" s="169"/>
      <c r="S2916" s="39"/>
      <c r="T2916" s="119"/>
      <c r="U2916" s="258"/>
      <c r="V2916" s="262"/>
      <c r="W2916" s="258">
        <f t="shared" si="803"/>
        <v>0</v>
      </c>
      <c r="X2916" s="45"/>
      <c r="Y2916" s="43"/>
      <c r="Z2916" s="43"/>
      <c r="AA2916" s="43"/>
      <c r="AB2916" s="43"/>
      <c r="AC2916" s="43"/>
    </row>
    <row r="2917" spans="1:29" ht="12.9" customHeight="1">
      <c r="A2917" s="189"/>
      <c r="B2917" s="111"/>
      <c r="C2917" s="111"/>
      <c r="D2917" s="111"/>
      <c r="E2917" s="111"/>
      <c r="F2917" s="111"/>
      <c r="G2917" s="111"/>
      <c r="H2917" s="111"/>
      <c r="I2917" s="116"/>
      <c r="J2917" s="118"/>
      <c r="K2917" s="33"/>
      <c r="L2917" s="44">
        <f t="shared" si="800"/>
        <v>0</v>
      </c>
      <c r="M2917" s="33" t="str">
        <f t="shared" si="801"/>
        <v>Container q'ty</v>
      </c>
      <c r="N2917" s="33" t="str">
        <f t="shared" si="802"/>
        <v/>
      </c>
      <c r="O2917" s="39"/>
      <c r="P2917" s="33"/>
      <c r="Q2917" s="168"/>
      <c r="R2917" s="169"/>
      <c r="S2917" s="39"/>
      <c r="T2917" s="119"/>
      <c r="U2917" s="258"/>
      <c r="V2917" s="262"/>
      <c r="W2917" s="258">
        <f t="shared" si="803"/>
        <v>0</v>
      </c>
      <c r="X2917" s="45"/>
      <c r="Y2917" s="43"/>
      <c r="Z2917" s="43"/>
      <c r="AA2917" s="43"/>
      <c r="AB2917" s="43"/>
      <c r="AC2917" s="43"/>
    </row>
    <row r="2918" spans="1:29" ht="12.9" customHeight="1">
      <c r="A2918" s="189"/>
      <c r="B2918" s="111"/>
      <c r="C2918" s="111"/>
      <c r="D2918" s="111"/>
      <c r="E2918" s="111"/>
      <c r="F2918" s="111"/>
      <c r="G2918" s="111"/>
      <c r="H2918" s="111"/>
      <c r="I2918" s="116"/>
      <c r="J2918" s="118"/>
      <c r="K2918" s="33"/>
      <c r="L2918" s="44">
        <f t="shared" si="800"/>
        <v>0</v>
      </c>
      <c r="M2918" s="33" t="str">
        <f t="shared" si="801"/>
        <v>Container q'ty</v>
      </c>
      <c r="N2918" s="33" t="str">
        <f t="shared" si="802"/>
        <v/>
      </c>
      <c r="O2918" s="39"/>
      <c r="P2918" s="33"/>
      <c r="Q2918" s="168"/>
      <c r="R2918" s="169"/>
      <c r="S2918" s="39"/>
      <c r="T2918" s="119"/>
      <c r="U2918" s="258"/>
      <c r="V2918" s="262"/>
      <c r="W2918" s="258">
        <f t="shared" si="803"/>
        <v>0</v>
      </c>
      <c r="X2918" s="45"/>
      <c r="Y2918" s="43"/>
      <c r="Z2918" s="43"/>
      <c r="AA2918" s="43"/>
      <c r="AB2918" s="43"/>
      <c r="AC2918" s="43"/>
    </row>
    <row r="2919" spans="1:29" ht="12.9" customHeight="1">
      <c r="A2919" s="189"/>
      <c r="B2919" s="111"/>
      <c r="C2919" s="111"/>
      <c r="D2919" s="111"/>
      <c r="E2919" s="111"/>
      <c r="F2919" s="111"/>
      <c r="G2919" s="111"/>
      <c r="H2919" s="111"/>
      <c r="I2919" s="116"/>
      <c r="J2919" s="118"/>
      <c r="K2919" s="33"/>
      <c r="L2919" s="44">
        <f t="shared" si="800"/>
        <v>0</v>
      </c>
      <c r="M2919" s="33" t="str">
        <f t="shared" si="801"/>
        <v>Container q'ty</v>
      </c>
      <c r="N2919" s="33" t="str">
        <f t="shared" si="802"/>
        <v/>
      </c>
      <c r="O2919" s="39"/>
      <c r="P2919" s="33"/>
      <c r="Q2919" s="168"/>
      <c r="R2919" s="169"/>
      <c r="S2919" s="39"/>
      <c r="T2919" s="119"/>
      <c r="U2919" s="258"/>
      <c r="V2919" s="262"/>
      <c r="W2919" s="258">
        <f t="shared" si="803"/>
        <v>0</v>
      </c>
      <c r="X2919" s="45"/>
      <c r="Y2919" s="43"/>
      <c r="Z2919" s="43"/>
      <c r="AA2919" s="43"/>
      <c r="AB2919" s="43"/>
      <c r="AC2919" s="43"/>
    </row>
    <row r="2920" spans="1:29" ht="12.9" customHeight="1">
      <c r="A2920" s="189"/>
      <c r="B2920" s="111"/>
      <c r="C2920" s="111"/>
      <c r="D2920" s="111"/>
      <c r="E2920" s="111"/>
      <c r="F2920" s="111"/>
      <c r="G2920" s="111"/>
      <c r="H2920" s="111"/>
      <c r="I2920" s="116"/>
      <c r="J2920" s="118"/>
      <c r="K2920" s="33"/>
      <c r="L2920" s="44">
        <f t="shared" si="800"/>
        <v>0</v>
      </c>
      <c r="M2920" s="33" t="str">
        <f t="shared" si="801"/>
        <v>Container q'ty</v>
      </c>
      <c r="N2920" s="33" t="str">
        <f t="shared" si="802"/>
        <v/>
      </c>
      <c r="O2920" s="39"/>
      <c r="P2920" s="33"/>
      <c r="Q2920" s="168"/>
      <c r="R2920" s="169"/>
      <c r="S2920" s="39"/>
      <c r="T2920" s="119"/>
      <c r="U2920" s="258"/>
      <c r="V2920" s="262"/>
      <c r="W2920" s="258">
        <f t="shared" si="803"/>
        <v>0</v>
      </c>
      <c r="X2920" s="45"/>
      <c r="Y2920" s="43"/>
      <c r="Z2920" s="43"/>
      <c r="AA2920" s="43"/>
      <c r="AB2920" s="43"/>
      <c r="AC2920" s="43"/>
    </row>
    <row r="2921" spans="1:29" ht="12.9" customHeight="1">
      <c r="A2921" s="189"/>
      <c r="B2921" s="111"/>
      <c r="C2921" s="111"/>
      <c r="D2921" s="111"/>
      <c r="E2921" s="111"/>
      <c r="F2921" s="111"/>
      <c r="G2921" s="111"/>
      <c r="H2921" s="111"/>
      <c r="I2921" s="116"/>
      <c r="J2921" s="118"/>
      <c r="K2921" s="33"/>
      <c r="L2921" s="44">
        <f t="shared" si="800"/>
        <v>0</v>
      </c>
      <c r="M2921" s="33" t="str">
        <f t="shared" si="801"/>
        <v>Container q'ty</v>
      </c>
      <c r="N2921" s="33" t="str">
        <f t="shared" si="802"/>
        <v/>
      </c>
      <c r="O2921" s="39"/>
      <c r="P2921" s="33"/>
      <c r="Q2921" s="168"/>
      <c r="R2921" s="169"/>
      <c r="S2921" s="39"/>
      <c r="T2921" s="119"/>
      <c r="U2921" s="258"/>
      <c r="V2921" s="262"/>
      <c r="W2921" s="258">
        <f t="shared" si="803"/>
        <v>0</v>
      </c>
      <c r="X2921" s="45"/>
      <c r="Y2921" s="43"/>
      <c r="Z2921" s="43"/>
      <c r="AA2921" s="43"/>
      <c r="AB2921" s="43"/>
      <c r="AC2921" s="43"/>
    </row>
    <row r="2922" spans="1:29" ht="12.9" customHeight="1">
      <c r="A2922" s="189"/>
      <c r="B2922" s="111"/>
      <c r="C2922" s="111"/>
      <c r="D2922" s="111"/>
      <c r="E2922" s="111"/>
      <c r="F2922" s="111"/>
      <c r="G2922" s="111"/>
      <c r="H2922" s="111"/>
      <c r="I2922" s="116"/>
      <c r="J2922" s="118"/>
      <c r="K2922" s="33"/>
      <c r="L2922" s="44">
        <f t="shared" si="800"/>
        <v>0</v>
      </c>
      <c r="M2922" s="33" t="str">
        <f t="shared" si="801"/>
        <v>Container q'ty</v>
      </c>
      <c r="N2922" s="33" t="str">
        <f t="shared" si="802"/>
        <v/>
      </c>
      <c r="O2922" s="39"/>
      <c r="P2922" s="33"/>
      <c r="Q2922" s="168"/>
      <c r="R2922" s="169"/>
      <c r="S2922" s="39"/>
      <c r="T2922" s="119"/>
      <c r="U2922" s="258"/>
      <c r="V2922" s="262"/>
      <c r="W2922" s="258">
        <f t="shared" si="803"/>
        <v>0</v>
      </c>
      <c r="X2922" s="45"/>
      <c r="Y2922" s="43"/>
      <c r="Z2922" s="43"/>
      <c r="AA2922" s="43"/>
      <c r="AB2922" s="43"/>
      <c r="AC2922" s="43"/>
    </row>
    <row r="2923" spans="1:29" ht="12.9" customHeight="1">
      <c r="A2923" s="189"/>
      <c r="B2923" s="111"/>
      <c r="C2923" s="111"/>
      <c r="D2923" s="111"/>
      <c r="E2923" s="111"/>
      <c r="F2923" s="111"/>
      <c r="G2923" s="111"/>
      <c r="H2923" s="111"/>
      <c r="I2923" s="116"/>
      <c r="J2923" s="118"/>
      <c r="K2923" s="33"/>
      <c r="L2923" s="44">
        <f t="shared" si="800"/>
        <v>0</v>
      </c>
      <c r="M2923" s="33" t="str">
        <f t="shared" si="801"/>
        <v>Container q'ty</v>
      </c>
      <c r="N2923" s="33" t="str">
        <f t="shared" si="802"/>
        <v/>
      </c>
      <c r="O2923" s="39"/>
      <c r="P2923" s="33"/>
      <c r="Q2923" s="168"/>
      <c r="R2923" s="169"/>
      <c r="S2923" s="39"/>
      <c r="T2923" s="119"/>
      <c r="U2923" s="258"/>
      <c r="V2923" s="262"/>
      <c r="W2923" s="258">
        <f t="shared" si="803"/>
        <v>0</v>
      </c>
      <c r="X2923" s="45"/>
      <c r="Y2923" s="43"/>
      <c r="Z2923" s="43"/>
      <c r="AA2923" s="43"/>
      <c r="AB2923" s="43"/>
      <c r="AC2923" s="43"/>
    </row>
    <row r="2924" spans="1:29" ht="12.9" customHeight="1">
      <c r="A2924" s="189"/>
      <c r="B2924" s="111"/>
      <c r="C2924" s="111"/>
      <c r="D2924" s="111"/>
      <c r="E2924" s="111"/>
      <c r="F2924" s="111"/>
      <c r="G2924" s="111"/>
      <c r="H2924" s="111"/>
      <c r="I2924" s="116"/>
      <c r="J2924" s="118"/>
      <c r="K2924" s="33"/>
      <c r="L2924" s="44">
        <f t="shared" si="800"/>
        <v>0</v>
      </c>
      <c r="M2924" s="33" t="str">
        <f t="shared" si="801"/>
        <v>Container q'ty</v>
      </c>
      <c r="N2924" s="33" t="str">
        <f t="shared" si="802"/>
        <v/>
      </c>
      <c r="O2924" s="39"/>
      <c r="P2924" s="33"/>
      <c r="Q2924" s="168"/>
      <c r="R2924" s="169"/>
      <c r="S2924" s="39"/>
      <c r="T2924" s="119"/>
      <c r="U2924" s="258"/>
      <c r="V2924" s="262"/>
      <c r="W2924" s="258">
        <f t="shared" si="803"/>
        <v>0</v>
      </c>
      <c r="X2924" s="45"/>
      <c r="Y2924" s="43"/>
      <c r="Z2924" s="43"/>
      <c r="AA2924" s="43"/>
      <c r="AB2924" s="43"/>
      <c r="AC2924" s="43"/>
    </row>
    <row r="2925" spans="1:29" ht="12.9" customHeight="1">
      <c r="A2925" s="189"/>
      <c r="B2925" s="111"/>
      <c r="C2925" s="111"/>
      <c r="D2925" s="111"/>
      <c r="E2925" s="111"/>
      <c r="F2925" s="111"/>
      <c r="G2925" s="111"/>
      <c r="H2925" s="111"/>
      <c r="I2925" s="116"/>
      <c r="J2925" s="118"/>
      <c r="K2925" s="33"/>
      <c r="L2925" s="44">
        <f t="shared" si="800"/>
        <v>0</v>
      </c>
      <c r="M2925" s="33" t="str">
        <f t="shared" si="801"/>
        <v>Container q'ty</v>
      </c>
      <c r="N2925" s="33" t="str">
        <f t="shared" si="802"/>
        <v/>
      </c>
      <c r="O2925" s="39"/>
      <c r="P2925" s="33"/>
      <c r="Q2925" s="168"/>
      <c r="R2925" s="169"/>
      <c r="S2925" s="39"/>
      <c r="T2925" s="119"/>
      <c r="U2925" s="258"/>
      <c r="V2925" s="262"/>
      <c r="W2925" s="258">
        <f t="shared" si="803"/>
        <v>0</v>
      </c>
      <c r="X2925" s="45"/>
      <c r="Y2925" s="43"/>
      <c r="Z2925" s="43"/>
      <c r="AA2925" s="43"/>
      <c r="AB2925" s="43"/>
      <c r="AC2925" s="43"/>
    </row>
    <row r="2926" spans="1:29" ht="12.9" customHeight="1">
      <c r="A2926" s="189"/>
      <c r="B2926" s="111"/>
      <c r="C2926" s="111"/>
      <c r="D2926" s="111"/>
      <c r="E2926" s="111"/>
      <c r="F2926" s="111"/>
      <c r="G2926" s="111"/>
      <c r="H2926" s="111"/>
      <c r="I2926" s="116"/>
      <c r="J2926" s="118"/>
      <c r="K2926" s="33"/>
      <c r="L2926" s="44">
        <f t="shared" si="800"/>
        <v>0</v>
      </c>
      <c r="M2926" s="33" t="str">
        <f t="shared" si="801"/>
        <v>Container q'ty</v>
      </c>
      <c r="N2926" s="33" t="str">
        <f t="shared" si="802"/>
        <v/>
      </c>
      <c r="O2926" s="39"/>
      <c r="P2926" s="33"/>
      <c r="Q2926" s="168"/>
      <c r="R2926" s="169"/>
      <c r="S2926" s="39"/>
      <c r="T2926" s="119"/>
      <c r="U2926" s="258"/>
      <c r="V2926" s="262"/>
      <c r="W2926" s="258">
        <f t="shared" si="803"/>
        <v>0</v>
      </c>
      <c r="X2926" s="45"/>
      <c r="Y2926" s="43"/>
      <c r="Z2926" s="43"/>
      <c r="AA2926" s="43"/>
      <c r="AB2926" s="43"/>
      <c r="AC2926" s="43"/>
    </row>
    <row r="2927" spans="1:29" ht="12.9" customHeight="1">
      <c r="A2927" s="189"/>
      <c r="B2927" s="111"/>
      <c r="C2927" s="111"/>
      <c r="D2927" s="111"/>
      <c r="E2927" s="111"/>
      <c r="F2927" s="111"/>
      <c r="G2927" s="111"/>
      <c r="H2927" s="111"/>
      <c r="I2927" s="116"/>
      <c r="J2927" s="118"/>
      <c r="K2927" s="33"/>
      <c r="L2927" s="44">
        <f t="shared" si="800"/>
        <v>0</v>
      </c>
      <c r="M2927" s="33" t="str">
        <f t="shared" si="801"/>
        <v>Container q'ty</v>
      </c>
      <c r="N2927" s="33" t="str">
        <f t="shared" si="802"/>
        <v/>
      </c>
      <c r="O2927" s="39"/>
      <c r="P2927" s="33"/>
      <c r="Q2927" s="168"/>
      <c r="R2927" s="169"/>
      <c r="S2927" s="39"/>
      <c r="T2927" s="119"/>
      <c r="U2927" s="258"/>
      <c r="V2927" s="262"/>
      <c r="W2927" s="258">
        <f t="shared" si="803"/>
        <v>0</v>
      </c>
      <c r="X2927" s="45"/>
      <c r="Y2927" s="43"/>
      <c r="Z2927" s="43"/>
      <c r="AA2927" s="43"/>
      <c r="AB2927" s="43"/>
      <c r="AC2927" s="43"/>
    </row>
    <row r="2928" spans="1:29" ht="12.9" customHeight="1">
      <c r="A2928" s="189"/>
      <c r="B2928" s="111"/>
      <c r="C2928" s="111"/>
      <c r="D2928" s="111"/>
      <c r="E2928" s="111"/>
      <c r="F2928" s="111"/>
      <c r="G2928" s="111"/>
      <c r="H2928" s="111"/>
      <c r="I2928" s="116"/>
      <c r="J2928" s="118"/>
      <c r="K2928" s="33"/>
      <c r="L2928" s="44">
        <f t="shared" si="800"/>
        <v>0</v>
      </c>
      <c r="M2928" s="33" t="str">
        <f t="shared" si="801"/>
        <v>Container q'ty</v>
      </c>
      <c r="N2928" s="33" t="str">
        <f t="shared" si="802"/>
        <v/>
      </c>
      <c r="O2928" s="39"/>
      <c r="P2928" s="33"/>
      <c r="Q2928" s="168"/>
      <c r="R2928" s="169"/>
      <c r="S2928" s="39"/>
      <c r="T2928" s="119"/>
      <c r="U2928" s="258"/>
      <c r="V2928" s="262"/>
      <c r="W2928" s="258">
        <f t="shared" si="803"/>
        <v>0</v>
      </c>
      <c r="X2928" s="45"/>
      <c r="Y2928" s="43"/>
      <c r="Z2928" s="43"/>
      <c r="AA2928" s="43"/>
      <c r="AB2928" s="43"/>
      <c r="AC2928" s="43"/>
    </row>
    <row r="2929" spans="1:29" ht="12.9" customHeight="1">
      <c r="A2929" s="189"/>
      <c r="B2929" s="111"/>
      <c r="C2929" s="111"/>
      <c r="D2929" s="111"/>
      <c r="E2929" s="111"/>
      <c r="F2929" s="111"/>
      <c r="G2929" s="111"/>
      <c r="H2929" s="111"/>
      <c r="I2929" s="116"/>
      <c r="J2929" s="118"/>
      <c r="K2929" s="33"/>
      <c r="L2929" s="44">
        <f t="shared" si="800"/>
        <v>0</v>
      </c>
      <c r="M2929" s="33" t="str">
        <f t="shared" si="801"/>
        <v>Container q'ty</v>
      </c>
      <c r="N2929" s="33" t="str">
        <f t="shared" si="802"/>
        <v/>
      </c>
      <c r="O2929" s="39"/>
      <c r="P2929" s="33"/>
      <c r="Q2929" s="168"/>
      <c r="R2929" s="169"/>
      <c r="S2929" s="39"/>
      <c r="T2929" s="119"/>
      <c r="U2929" s="258"/>
      <c r="V2929" s="262"/>
      <c r="W2929" s="258">
        <f t="shared" si="803"/>
        <v>0</v>
      </c>
      <c r="X2929" s="45"/>
      <c r="Y2929" s="43"/>
      <c r="Z2929" s="43"/>
      <c r="AA2929" s="43"/>
      <c r="AB2929" s="43"/>
      <c r="AC2929" s="43"/>
    </row>
    <row r="2930" spans="1:29" ht="12.9" customHeight="1">
      <c r="A2930" s="189"/>
      <c r="B2930" s="111"/>
      <c r="C2930" s="111"/>
      <c r="D2930" s="111"/>
      <c r="E2930" s="111"/>
      <c r="F2930" s="111"/>
      <c r="G2930" s="111"/>
      <c r="H2930" s="111"/>
      <c r="I2930" s="116"/>
      <c r="J2930" s="118"/>
      <c r="K2930" s="33"/>
      <c r="L2930" s="44">
        <f t="shared" si="800"/>
        <v>0</v>
      </c>
      <c r="M2930" s="33" t="str">
        <f t="shared" si="801"/>
        <v>Container q'ty</v>
      </c>
      <c r="N2930" s="33" t="str">
        <f t="shared" si="802"/>
        <v/>
      </c>
      <c r="O2930" s="39"/>
      <c r="P2930" s="33"/>
      <c r="Q2930" s="168"/>
      <c r="R2930" s="169"/>
      <c r="S2930" s="39"/>
      <c r="T2930" s="119"/>
      <c r="U2930" s="258"/>
      <c r="V2930" s="262"/>
      <c r="W2930" s="258">
        <f t="shared" si="803"/>
        <v>0</v>
      </c>
      <c r="X2930" s="45"/>
      <c r="Y2930" s="43"/>
      <c r="Z2930" s="43"/>
      <c r="AA2930" s="43"/>
      <c r="AB2930" s="43"/>
      <c r="AC2930" s="43"/>
    </row>
    <row r="2931" spans="1:29" ht="12.9" customHeight="1">
      <c r="A2931" s="189"/>
      <c r="B2931" s="111"/>
      <c r="C2931" s="111"/>
      <c r="D2931" s="111"/>
      <c r="E2931" s="111"/>
      <c r="F2931" s="111"/>
      <c r="G2931" s="111"/>
      <c r="H2931" s="111"/>
      <c r="I2931" s="116"/>
      <c r="J2931" s="118"/>
      <c r="K2931" s="33"/>
      <c r="L2931" s="44">
        <f t="shared" si="800"/>
        <v>0</v>
      </c>
      <c r="M2931" s="33" t="str">
        <f t="shared" si="801"/>
        <v>Container q'ty</v>
      </c>
      <c r="N2931" s="33" t="str">
        <f t="shared" si="802"/>
        <v/>
      </c>
      <c r="O2931" s="39"/>
      <c r="P2931" s="33"/>
      <c r="Q2931" s="168"/>
      <c r="R2931" s="169"/>
      <c r="S2931" s="39"/>
      <c r="T2931" s="119"/>
      <c r="U2931" s="258"/>
      <c r="V2931" s="262"/>
      <c r="W2931" s="258">
        <f t="shared" si="803"/>
        <v>0</v>
      </c>
      <c r="X2931" s="45"/>
      <c r="Y2931" s="43"/>
      <c r="Z2931" s="43"/>
      <c r="AA2931" s="43"/>
      <c r="AB2931" s="43"/>
      <c r="AC2931" s="43"/>
    </row>
    <row r="2932" spans="1:29" ht="12.9" customHeight="1">
      <c r="A2932" s="189"/>
      <c r="B2932" s="111"/>
      <c r="C2932" s="111"/>
      <c r="D2932" s="111"/>
      <c r="E2932" s="111"/>
      <c r="F2932" s="111"/>
      <c r="G2932" s="111"/>
      <c r="H2932" s="111"/>
      <c r="I2932" s="116"/>
      <c r="J2932" s="118"/>
      <c r="K2932" s="33"/>
      <c r="L2932" s="44">
        <f t="shared" si="800"/>
        <v>0</v>
      </c>
      <c r="M2932" s="33" t="str">
        <f t="shared" si="801"/>
        <v>Container q'ty</v>
      </c>
      <c r="N2932" s="33" t="str">
        <f t="shared" si="802"/>
        <v/>
      </c>
      <c r="O2932" s="39"/>
      <c r="P2932" s="33"/>
      <c r="Q2932" s="168"/>
      <c r="R2932" s="169"/>
      <c r="S2932" s="39"/>
      <c r="T2932" s="119"/>
      <c r="U2932" s="258"/>
      <c r="V2932" s="262"/>
      <c r="W2932" s="258">
        <f t="shared" si="803"/>
        <v>0</v>
      </c>
      <c r="X2932" s="45"/>
      <c r="Y2932" s="43"/>
      <c r="Z2932" s="43"/>
      <c r="AA2932" s="43"/>
      <c r="AB2932" s="43"/>
      <c r="AC2932" s="43"/>
    </row>
    <row r="2933" spans="1:29" ht="12.9" customHeight="1">
      <c r="A2933" s="189"/>
      <c r="B2933" s="111"/>
      <c r="C2933" s="111"/>
      <c r="D2933" s="111"/>
      <c r="E2933" s="111"/>
      <c r="F2933" s="111"/>
      <c r="G2933" s="111"/>
      <c r="H2933" s="111"/>
      <c r="I2933" s="116"/>
      <c r="J2933" s="118"/>
      <c r="K2933" s="33"/>
      <c r="L2933" s="44">
        <f t="shared" si="800"/>
        <v>0</v>
      </c>
      <c r="M2933" s="33" t="str">
        <f t="shared" si="801"/>
        <v>Container q'ty</v>
      </c>
      <c r="N2933" s="33" t="str">
        <f t="shared" si="802"/>
        <v/>
      </c>
      <c r="O2933" s="39"/>
      <c r="P2933" s="33"/>
      <c r="Q2933" s="168"/>
      <c r="R2933" s="169"/>
      <c r="S2933" s="39"/>
      <c r="T2933" s="119"/>
      <c r="U2933" s="258"/>
      <c r="V2933" s="262"/>
      <c r="W2933" s="258">
        <f t="shared" si="803"/>
        <v>0</v>
      </c>
      <c r="X2933" s="45"/>
      <c r="Y2933" s="43"/>
      <c r="Z2933" s="43"/>
      <c r="AA2933" s="43"/>
      <c r="AB2933" s="43"/>
      <c r="AC2933" s="43"/>
    </row>
    <row r="2934" spans="1:29" ht="12.9" customHeight="1">
      <c r="A2934" s="189"/>
      <c r="B2934" s="111"/>
      <c r="C2934" s="111"/>
      <c r="D2934" s="111"/>
      <c r="E2934" s="111"/>
      <c r="F2934" s="111"/>
      <c r="G2934" s="111"/>
      <c r="H2934" s="111"/>
      <c r="I2934" s="116"/>
      <c r="J2934" s="118"/>
      <c r="K2934" s="33"/>
      <c r="L2934" s="44">
        <f t="shared" si="800"/>
        <v>0</v>
      </c>
      <c r="M2934" s="33" t="str">
        <f t="shared" si="801"/>
        <v>Container q'ty</v>
      </c>
      <c r="N2934" s="33" t="str">
        <f t="shared" si="802"/>
        <v/>
      </c>
      <c r="O2934" s="39"/>
      <c r="P2934" s="33"/>
      <c r="Q2934" s="168"/>
      <c r="R2934" s="169"/>
      <c r="S2934" s="39"/>
      <c r="T2934" s="119"/>
      <c r="U2934" s="258"/>
      <c r="V2934" s="262"/>
      <c r="W2934" s="258">
        <f t="shared" si="803"/>
        <v>0</v>
      </c>
      <c r="X2934" s="45"/>
      <c r="Y2934" s="43"/>
      <c r="Z2934" s="43"/>
      <c r="AA2934" s="43"/>
      <c r="AB2934" s="43"/>
      <c r="AC2934" s="43"/>
    </row>
    <row r="2935" spans="1:29" ht="12.9" customHeight="1">
      <c r="A2935" s="189"/>
      <c r="B2935" s="111"/>
      <c r="C2935" s="111"/>
      <c r="D2935" s="111"/>
      <c r="E2935" s="111"/>
      <c r="F2935" s="111"/>
      <c r="G2935" s="111"/>
      <c r="H2935" s="111"/>
      <c r="I2935" s="116"/>
      <c r="J2935" s="118"/>
      <c r="K2935" s="33"/>
      <c r="L2935" s="44">
        <f t="shared" si="800"/>
        <v>0</v>
      </c>
      <c r="M2935" s="33" t="str">
        <f t="shared" si="801"/>
        <v>Container q'ty</v>
      </c>
      <c r="N2935" s="33" t="str">
        <f t="shared" si="802"/>
        <v/>
      </c>
      <c r="O2935" s="39"/>
      <c r="P2935" s="33"/>
      <c r="Q2935" s="168"/>
      <c r="R2935" s="169"/>
      <c r="S2935" s="39"/>
      <c r="T2935" s="119"/>
      <c r="U2935" s="258"/>
      <c r="V2935" s="262"/>
      <c r="W2935" s="258">
        <f t="shared" si="803"/>
        <v>0</v>
      </c>
      <c r="X2935" s="45"/>
      <c r="Y2935" s="43"/>
      <c r="Z2935" s="43"/>
      <c r="AA2935" s="43"/>
      <c r="AB2935" s="43"/>
      <c r="AC2935" s="43"/>
    </row>
    <row r="2936" spans="1:29" ht="12.9" customHeight="1">
      <c r="A2936" s="189"/>
      <c r="B2936" s="111"/>
      <c r="C2936" s="111"/>
      <c r="D2936" s="111"/>
      <c r="E2936" s="111"/>
      <c r="F2936" s="111"/>
      <c r="G2936" s="111"/>
      <c r="H2936" s="111"/>
      <c r="I2936" s="116"/>
      <c r="J2936" s="118"/>
      <c r="K2936" s="33"/>
      <c r="L2936" s="44">
        <f t="shared" si="800"/>
        <v>0</v>
      </c>
      <c r="M2936" s="33" t="str">
        <f t="shared" si="801"/>
        <v>Container q'ty</v>
      </c>
      <c r="N2936" s="33" t="str">
        <f t="shared" si="802"/>
        <v/>
      </c>
      <c r="O2936" s="39"/>
      <c r="P2936" s="33"/>
      <c r="Q2936" s="168"/>
      <c r="R2936" s="169"/>
      <c r="S2936" s="39"/>
      <c r="T2936" s="119"/>
      <c r="U2936" s="258"/>
      <c r="V2936" s="262"/>
      <c r="W2936" s="258">
        <f t="shared" si="803"/>
        <v>0</v>
      </c>
      <c r="X2936" s="45"/>
      <c r="Y2936" s="43"/>
      <c r="Z2936" s="43"/>
      <c r="AA2936" s="43"/>
      <c r="AB2936" s="43"/>
      <c r="AC2936" s="43"/>
    </row>
    <row r="2937" spans="1:29" ht="12.9" customHeight="1">
      <c r="A2937" s="189"/>
      <c r="B2937" s="111"/>
      <c r="C2937" s="111"/>
      <c r="D2937" s="111"/>
      <c r="E2937" s="111"/>
      <c r="F2937" s="111"/>
      <c r="G2937" s="111"/>
      <c r="H2937" s="111"/>
      <c r="I2937" s="116"/>
      <c r="J2937" s="118"/>
      <c r="K2937" s="33"/>
      <c r="L2937" s="44">
        <f t="shared" si="800"/>
        <v>0</v>
      </c>
      <c r="M2937" s="33" t="str">
        <f t="shared" si="801"/>
        <v>Container q'ty</v>
      </c>
      <c r="N2937" s="33" t="str">
        <f t="shared" si="802"/>
        <v/>
      </c>
      <c r="O2937" s="39"/>
      <c r="P2937" s="33"/>
      <c r="Q2937" s="168"/>
      <c r="R2937" s="169"/>
      <c r="S2937" s="39"/>
      <c r="T2937" s="119"/>
      <c r="U2937" s="258"/>
      <c r="V2937" s="262"/>
      <c r="W2937" s="258">
        <f t="shared" si="803"/>
        <v>0</v>
      </c>
      <c r="X2937" s="45"/>
      <c r="Y2937" s="43"/>
      <c r="Z2937" s="43"/>
      <c r="AA2937" s="43"/>
      <c r="AB2937" s="43"/>
      <c r="AC2937" s="43"/>
    </row>
    <row r="2938" spans="1:29" ht="12.9" customHeight="1">
      <c r="A2938" s="189"/>
      <c r="B2938" s="111"/>
      <c r="C2938" s="111"/>
      <c r="D2938" s="111"/>
      <c r="E2938" s="111"/>
      <c r="F2938" s="111"/>
      <c r="G2938" s="111"/>
      <c r="H2938" s="111"/>
      <c r="I2938" s="116"/>
      <c r="J2938" s="118"/>
      <c r="K2938" s="33"/>
      <c r="L2938" s="44">
        <f t="shared" si="800"/>
        <v>0</v>
      </c>
      <c r="M2938" s="33" t="str">
        <f t="shared" si="801"/>
        <v>Container q'ty</v>
      </c>
      <c r="N2938" s="33" t="str">
        <f t="shared" si="802"/>
        <v/>
      </c>
      <c r="O2938" s="39"/>
      <c r="P2938" s="33"/>
      <c r="Q2938" s="168"/>
      <c r="R2938" s="169"/>
      <c r="S2938" s="39"/>
      <c r="T2938" s="119"/>
      <c r="U2938" s="258"/>
      <c r="V2938" s="262"/>
      <c r="W2938" s="258">
        <f t="shared" si="803"/>
        <v>0</v>
      </c>
      <c r="X2938" s="45"/>
      <c r="Y2938" s="43"/>
      <c r="Z2938" s="43"/>
      <c r="AA2938" s="43"/>
      <c r="AB2938" s="43"/>
      <c r="AC2938" s="43"/>
    </row>
    <row r="2939" spans="1:29" ht="12.9" customHeight="1">
      <c r="A2939" s="189"/>
      <c r="B2939" s="111"/>
      <c r="C2939" s="111"/>
      <c r="D2939" s="111"/>
      <c r="E2939" s="111"/>
      <c r="F2939" s="111"/>
      <c r="G2939" s="111"/>
      <c r="H2939" s="111"/>
      <c r="I2939" s="116"/>
      <c r="J2939" s="118"/>
      <c r="K2939" s="33"/>
      <c r="L2939" s="44">
        <f t="shared" si="800"/>
        <v>0</v>
      </c>
      <c r="M2939" s="33" t="str">
        <f t="shared" si="801"/>
        <v>Container q'ty</v>
      </c>
      <c r="N2939" s="33" t="str">
        <f t="shared" si="802"/>
        <v/>
      </c>
      <c r="O2939" s="39"/>
      <c r="P2939" s="33"/>
      <c r="Q2939" s="168"/>
      <c r="R2939" s="169"/>
      <c r="S2939" s="39"/>
      <c r="T2939" s="119"/>
      <c r="U2939" s="258"/>
      <c r="V2939" s="262"/>
      <c r="W2939" s="258">
        <f t="shared" si="803"/>
        <v>0</v>
      </c>
      <c r="X2939" s="45"/>
      <c r="Y2939" s="43"/>
      <c r="Z2939" s="43"/>
      <c r="AA2939" s="43"/>
      <c r="AB2939" s="43"/>
      <c r="AC2939" s="43"/>
    </row>
    <row r="2940" spans="1:29" ht="12.9" customHeight="1">
      <c r="A2940" s="189"/>
      <c r="B2940" s="111"/>
      <c r="C2940" s="111"/>
      <c r="D2940" s="111"/>
      <c r="E2940" s="111"/>
      <c r="F2940" s="111"/>
      <c r="G2940" s="111"/>
      <c r="H2940" s="111"/>
      <c r="I2940" s="116"/>
      <c r="J2940" s="118"/>
      <c r="K2940" s="33"/>
      <c r="L2940" s="44">
        <f t="shared" si="800"/>
        <v>0</v>
      </c>
      <c r="M2940" s="33" t="str">
        <f t="shared" si="801"/>
        <v>Container q'ty</v>
      </c>
      <c r="N2940" s="33" t="str">
        <f t="shared" si="802"/>
        <v/>
      </c>
      <c r="O2940" s="39"/>
      <c r="P2940" s="33"/>
      <c r="Q2940" s="168"/>
      <c r="R2940" s="169"/>
      <c r="S2940" s="39"/>
      <c r="T2940" s="119"/>
      <c r="U2940" s="258"/>
      <c r="V2940" s="262"/>
      <c r="W2940" s="258">
        <f t="shared" si="803"/>
        <v>0</v>
      </c>
      <c r="X2940" s="45"/>
      <c r="Y2940" s="43"/>
      <c r="Z2940" s="43"/>
      <c r="AA2940" s="43"/>
      <c r="AB2940" s="43"/>
      <c r="AC2940" s="43"/>
    </row>
    <row r="2941" spans="1:29" ht="12.9" customHeight="1">
      <c r="A2941" s="189"/>
      <c r="B2941" s="111"/>
      <c r="C2941" s="111"/>
      <c r="D2941" s="111"/>
      <c r="E2941" s="111"/>
      <c r="F2941" s="111"/>
      <c r="G2941" s="111"/>
      <c r="H2941" s="111"/>
      <c r="I2941" s="116"/>
      <c r="J2941" s="118"/>
      <c r="K2941" s="33"/>
      <c r="L2941" s="44">
        <f t="shared" si="800"/>
        <v>0</v>
      </c>
      <c r="M2941" s="33" t="str">
        <f t="shared" si="801"/>
        <v>Container q'ty</v>
      </c>
      <c r="N2941" s="33" t="str">
        <f t="shared" si="802"/>
        <v/>
      </c>
      <c r="O2941" s="39"/>
      <c r="P2941" s="33"/>
      <c r="Q2941" s="168"/>
      <c r="R2941" s="169"/>
      <c r="S2941" s="39"/>
      <c r="T2941" s="119"/>
      <c r="U2941" s="258"/>
      <c r="V2941" s="262"/>
      <c r="W2941" s="258">
        <f t="shared" si="803"/>
        <v>0</v>
      </c>
      <c r="X2941" s="45"/>
      <c r="Y2941" s="43"/>
      <c r="Z2941" s="43"/>
      <c r="AA2941" s="43"/>
      <c r="AB2941" s="43"/>
      <c r="AC2941" s="43"/>
    </row>
    <row r="2942" spans="1:29" ht="12.9" customHeight="1">
      <c r="A2942" s="189"/>
      <c r="B2942" s="111"/>
      <c r="C2942" s="111"/>
      <c r="D2942" s="111"/>
      <c r="E2942" s="111"/>
      <c r="F2942" s="111"/>
      <c r="G2942" s="111"/>
      <c r="H2942" s="111"/>
      <c r="I2942" s="116"/>
      <c r="J2942" s="118"/>
      <c r="K2942" s="33"/>
      <c r="L2942" s="44">
        <f t="shared" si="800"/>
        <v>0</v>
      </c>
      <c r="M2942" s="33" t="str">
        <f t="shared" si="801"/>
        <v>Container q'ty</v>
      </c>
      <c r="N2942" s="33" t="str">
        <f t="shared" si="802"/>
        <v/>
      </c>
      <c r="O2942" s="39"/>
      <c r="P2942" s="33"/>
      <c r="Q2942" s="168"/>
      <c r="R2942" s="169"/>
      <c r="S2942" s="39"/>
      <c r="T2942" s="119"/>
      <c r="U2942" s="258"/>
      <c r="V2942" s="262"/>
      <c r="W2942" s="258">
        <f t="shared" si="803"/>
        <v>0</v>
      </c>
      <c r="X2942" s="45"/>
      <c r="Y2942" s="43"/>
      <c r="Z2942" s="43"/>
      <c r="AA2942" s="43"/>
      <c r="AB2942" s="43"/>
      <c r="AC2942" s="43"/>
    </row>
    <row r="2943" spans="1:29" ht="12.9" customHeight="1">
      <c r="A2943" s="189"/>
      <c r="B2943" s="111"/>
      <c r="C2943" s="111"/>
      <c r="D2943" s="111"/>
      <c r="E2943" s="111"/>
      <c r="F2943" s="111"/>
      <c r="G2943" s="111"/>
      <c r="H2943" s="111"/>
      <c r="I2943" s="116"/>
      <c r="J2943" s="118"/>
      <c r="K2943" s="33"/>
      <c r="L2943" s="44">
        <f t="shared" si="800"/>
        <v>0</v>
      </c>
      <c r="M2943" s="33" t="str">
        <f t="shared" si="801"/>
        <v>Container q'ty</v>
      </c>
      <c r="N2943" s="33" t="str">
        <f t="shared" si="802"/>
        <v/>
      </c>
      <c r="O2943" s="39"/>
      <c r="P2943" s="33"/>
      <c r="Q2943" s="168"/>
      <c r="R2943" s="169"/>
      <c r="S2943" s="39"/>
      <c r="T2943" s="119"/>
      <c r="U2943" s="258"/>
      <c r="V2943" s="262"/>
      <c r="W2943" s="258">
        <f t="shared" si="803"/>
        <v>0</v>
      </c>
      <c r="X2943" s="45"/>
      <c r="Y2943" s="43"/>
      <c r="Z2943" s="43"/>
      <c r="AA2943" s="43"/>
      <c r="AB2943" s="43"/>
      <c r="AC2943" s="43"/>
    </row>
    <row r="2944" spans="1:29" ht="12.9" customHeight="1">
      <c r="A2944" s="189"/>
      <c r="B2944" s="111"/>
      <c r="C2944" s="111"/>
      <c r="D2944" s="111"/>
      <c r="E2944" s="111"/>
      <c r="F2944" s="111"/>
      <c r="G2944" s="111"/>
      <c r="H2944" s="111"/>
      <c r="I2944" s="116"/>
      <c r="J2944" s="118"/>
      <c r="K2944" s="33"/>
      <c r="L2944" s="44">
        <f t="shared" si="800"/>
        <v>0</v>
      </c>
      <c r="M2944" s="33" t="str">
        <f t="shared" si="801"/>
        <v>Container q'ty</v>
      </c>
      <c r="N2944" s="33" t="str">
        <f t="shared" si="802"/>
        <v/>
      </c>
      <c r="O2944" s="39"/>
      <c r="P2944" s="33"/>
      <c r="Q2944" s="168"/>
      <c r="R2944" s="169"/>
      <c r="S2944" s="39"/>
      <c r="T2944" s="119"/>
      <c r="U2944" s="258"/>
      <c r="V2944" s="262"/>
      <c r="W2944" s="258">
        <f t="shared" si="803"/>
        <v>0</v>
      </c>
      <c r="X2944" s="45"/>
      <c r="Y2944" s="43"/>
      <c r="Z2944" s="43"/>
      <c r="AA2944" s="43"/>
      <c r="AB2944" s="43"/>
      <c r="AC2944" s="43"/>
    </row>
    <row r="2945" spans="1:29" ht="12.9" customHeight="1">
      <c r="A2945" s="189"/>
      <c r="B2945" s="111"/>
      <c r="C2945" s="111"/>
      <c r="D2945" s="111"/>
      <c r="E2945" s="111"/>
      <c r="F2945" s="111"/>
      <c r="G2945" s="111"/>
      <c r="H2945" s="111"/>
      <c r="I2945" s="116"/>
      <c r="J2945" s="118"/>
      <c r="K2945" s="33"/>
      <c r="L2945" s="44">
        <f t="shared" si="800"/>
        <v>0</v>
      </c>
      <c r="M2945" s="33" t="str">
        <f t="shared" si="801"/>
        <v>Container q'ty</v>
      </c>
      <c r="N2945" s="33" t="str">
        <f t="shared" si="802"/>
        <v/>
      </c>
      <c r="O2945" s="39"/>
      <c r="P2945" s="33"/>
      <c r="Q2945" s="168"/>
      <c r="R2945" s="169"/>
      <c r="S2945" s="39"/>
      <c r="T2945" s="119"/>
      <c r="U2945" s="258"/>
      <c r="V2945" s="262"/>
      <c r="W2945" s="258">
        <f t="shared" si="803"/>
        <v>0</v>
      </c>
      <c r="X2945" s="45"/>
      <c r="Y2945" s="43"/>
      <c r="Z2945" s="43"/>
      <c r="AA2945" s="43"/>
      <c r="AB2945" s="43"/>
      <c r="AC2945" s="43"/>
    </row>
    <row r="2946" spans="1:29" ht="12.9" customHeight="1">
      <c r="A2946" s="189"/>
      <c r="B2946" s="111"/>
      <c r="C2946" s="111"/>
      <c r="D2946" s="111"/>
      <c r="E2946" s="111"/>
      <c r="F2946" s="111"/>
      <c r="G2946" s="111"/>
      <c r="H2946" s="111"/>
      <c r="I2946" s="116"/>
      <c r="J2946" s="118"/>
      <c r="K2946" s="33"/>
      <c r="L2946" s="44">
        <f t="shared" si="800"/>
        <v>0</v>
      </c>
      <c r="M2946" s="33" t="str">
        <f t="shared" si="801"/>
        <v>Container q'ty</v>
      </c>
      <c r="N2946" s="33" t="str">
        <f t="shared" si="802"/>
        <v/>
      </c>
      <c r="O2946" s="39"/>
      <c r="P2946" s="33"/>
      <c r="Q2946" s="168"/>
      <c r="R2946" s="169"/>
      <c r="S2946" s="39"/>
      <c r="T2946" s="119"/>
      <c r="U2946" s="258"/>
      <c r="V2946" s="262"/>
      <c r="W2946" s="258">
        <f t="shared" si="803"/>
        <v>0</v>
      </c>
      <c r="X2946" s="45"/>
      <c r="Y2946" s="43"/>
      <c r="Z2946" s="43"/>
      <c r="AA2946" s="43"/>
      <c r="AB2946" s="43"/>
      <c r="AC2946" s="43"/>
    </row>
    <row r="2947" spans="1:29" ht="12.9" customHeight="1">
      <c r="A2947" s="189"/>
      <c r="B2947" s="111"/>
      <c r="C2947" s="111"/>
      <c r="D2947" s="111"/>
      <c r="E2947" s="111"/>
      <c r="F2947" s="111"/>
      <c r="G2947" s="111"/>
      <c r="H2947" s="111"/>
      <c r="I2947" s="116"/>
      <c r="J2947" s="118"/>
      <c r="K2947" s="33"/>
      <c r="L2947" s="44">
        <f t="shared" si="800"/>
        <v>0</v>
      </c>
      <c r="M2947" s="33" t="str">
        <f t="shared" si="801"/>
        <v>Container q'ty</v>
      </c>
      <c r="N2947" s="33" t="str">
        <f t="shared" si="802"/>
        <v/>
      </c>
      <c r="O2947" s="39"/>
      <c r="P2947" s="33"/>
      <c r="Q2947" s="168"/>
      <c r="R2947" s="169"/>
      <c r="S2947" s="39"/>
      <c r="T2947" s="119"/>
      <c r="U2947" s="258"/>
      <c r="V2947" s="262"/>
      <c r="W2947" s="258">
        <f t="shared" si="803"/>
        <v>0</v>
      </c>
      <c r="X2947" s="45"/>
      <c r="Y2947" s="43"/>
      <c r="Z2947" s="43"/>
      <c r="AA2947" s="43"/>
      <c r="AB2947" s="43"/>
      <c r="AC2947" s="43"/>
    </row>
    <row r="2948" spans="1:29" ht="12.9" customHeight="1">
      <c r="A2948" s="189"/>
      <c r="B2948" s="111"/>
      <c r="C2948" s="111"/>
      <c r="D2948" s="111"/>
      <c r="E2948" s="111"/>
      <c r="F2948" s="111"/>
      <c r="G2948" s="111"/>
      <c r="H2948" s="111"/>
      <c r="I2948" s="116"/>
      <c r="J2948" s="118"/>
      <c r="K2948" s="33"/>
      <c r="L2948" s="44">
        <f t="shared" si="800"/>
        <v>0</v>
      </c>
      <c r="M2948" s="33" t="str">
        <f t="shared" si="801"/>
        <v>Container q'ty</v>
      </c>
      <c r="N2948" s="33" t="str">
        <f t="shared" si="802"/>
        <v/>
      </c>
      <c r="O2948" s="39"/>
      <c r="P2948" s="33"/>
      <c r="Q2948" s="168"/>
      <c r="R2948" s="169"/>
      <c r="S2948" s="39"/>
      <c r="T2948" s="119"/>
      <c r="U2948" s="258"/>
      <c r="V2948" s="262"/>
      <c r="W2948" s="258">
        <f t="shared" si="803"/>
        <v>0</v>
      </c>
      <c r="X2948" s="45"/>
      <c r="Y2948" s="43"/>
      <c r="Z2948" s="43"/>
      <c r="AA2948" s="43"/>
      <c r="AB2948" s="43"/>
      <c r="AC2948" s="43"/>
    </row>
    <row r="2949" spans="1:29" ht="12.9" customHeight="1">
      <c r="A2949" s="189"/>
      <c r="B2949" s="111"/>
      <c r="C2949" s="111"/>
      <c r="D2949" s="111"/>
      <c r="E2949" s="111"/>
      <c r="F2949" s="111"/>
      <c r="G2949" s="111"/>
      <c r="H2949" s="111"/>
      <c r="I2949" s="116"/>
      <c r="J2949" s="118"/>
      <c r="K2949" s="33"/>
      <c r="L2949" s="44">
        <f t="shared" si="800"/>
        <v>0</v>
      </c>
      <c r="M2949" s="33" t="str">
        <f t="shared" si="801"/>
        <v>Container q'ty</v>
      </c>
      <c r="N2949" s="33" t="str">
        <f t="shared" si="802"/>
        <v/>
      </c>
      <c r="O2949" s="39"/>
      <c r="P2949" s="33"/>
      <c r="Q2949" s="168"/>
      <c r="R2949" s="169"/>
      <c r="S2949" s="39"/>
      <c r="T2949" s="119"/>
      <c r="U2949" s="258"/>
      <c r="V2949" s="262"/>
      <c r="W2949" s="258">
        <f t="shared" si="803"/>
        <v>0</v>
      </c>
      <c r="X2949" s="45"/>
      <c r="Y2949" s="43"/>
      <c r="Z2949" s="43"/>
      <c r="AA2949" s="43"/>
      <c r="AB2949" s="43"/>
      <c r="AC2949" s="43"/>
    </row>
    <row r="2950" spans="1:29" ht="12.9" customHeight="1">
      <c r="A2950" s="189"/>
      <c r="B2950" s="111"/>
      <c r="C2950" s="111"/>
      <c r="D2950" s="111"/>
      <c r="E2950" s="111"/>
      <c r="F2950" s="111"/>
      <c r="G2950" s="111"/>
      <c r="H2950" s="111"/>
      <c r="I2950" s="116"/>
      <c r="J2950" s="118"/>
      <c r="K2950" s="33"/>
      <c r="L2950" s="44">
        <f t="shared" si="800"/>
        <v>0</v>
      </c>
      <c r="M2950" s="33" t="str">
        <f t="shared" si="801"/>
        <v>Container q'ty</v>
      </c>
      <c r="N2950" s="33" t="str">
        <f t="shared" si="802"/>
        <v/>
      </c>
      <c r="O2950" s="39"/>
      <c r="P2950" s="33"/>
      <c r="Q2950" s="168"/>
      <c r="R2950" s="169"/>
      <c r="S2950" s="39"/>
      <c r="T2950" s="119"/>
      <c r="U2950" s="258"/>
      <c r="V2950" s="262"/>
      <c r="W2950" s="258">
        <f t="shared" si="803"/>
        <v>0</v>
      </c>
      <c r="X2950" s="45"/>
      <c r="Y2950" s="43"/>
      <c r="Z2950" s="43"/>
      <c r="AA2950" s="43"/>
      <c r="AB2950" s="43"/>
      <c r="AC2950" s="43"/>
    </row>
    <row r="2951" spans="1:29" ht="12.9" customHeight="1">
      <c r="A2951" s="189"/>
      <c r="B2951" s="111"/>
      <c r="C2951" s="111"/>
      <c r="D2951" s="111"/>
      <c r="E2951" s="111"/>
      <c r="F2951" s="111"/>
      <c r="G2951" s="111"/>
      <c r="H2951" s="111"/>
      <c r="I2951" s="116"/>
      <c r="J2951" s="118"/>
      <c r="K2951" s="33"/>
      <c r="L2951" s="44">
        <f t="shared" si="800"/>
        <v>0</v>
      </c>
      <c r="M2951" s="33" t="str">
        <f t="shared" si="801"/>
        <v>Container q'ty</v>
      </c>
      <c r="N2951" s="33" t="str">
        <f t="shared" si="802"/>
        <v/>
      </c>
      <c r="O2951" s="39"/>
      <c r="P2951" s="33"/>
      <c r="Q2951" s="168"/>
      <c r="R2951" s="169"/>
      <c r="S2951" s="39"/>
      <c r="T2951" s="119"/>
      <c r="U2951" s="258"/>
      <c r="V2951" s="262"/>
      <c r="W2951" s="258">
        <f t="shared" si="803"/>
        <v>0</v>
      </c>
      <c r="X2951" s="45"/>
      <c r="Y2951" s="43"/>
      <c r="Z2951" s="43"/>
      <c r="AA2951" s="43"/>
      <c r="AB2951" s="43"/>
      <c r="AC2951" s="43"/>
    </row>
    <row r="2952" spans="1:29" ht="12.9" customHeight="1">
      <c r="A2952" s="189"/>
      <c r="B2952" s="111"/>
      <c r="C2952" s="111"/>
      <c r="D2952" s="111"/>
      <c r="E2952" s="111"/>
      <c r="F2952" s="111"/>
      <c r="G2952" s="111"/>
      <c r="H2952" s="111"/>
      <c r="I2952" s="116"/>
      <c r="J2952" s="118"/>
      <c r="K2952" s="33"/>
      <c r="L2952" s="44">
        <f t="shared" si="800"/>
        <v>0</v>
      </c>
      <c r="M2952" s="33" t="str">
        <f t="shared" si="801"/>
        <v>Container q'ty</v>
      </c>
      <c r="N2952" s="33" t="str">
        <f t="shared" si="802"/>
        <v/>
      </c>
      <c r="O2952" s="39"/>
      <c r="P2952" s="33"/>
      <c r="Q2952" s="168"/>
      <c r="R2952" s="169"/>
      <c r="S2952" s="39"/>
      <c r="T2952" s="119"/>
      <c r="U2952" s="258"/>
      <c r="V2952" s="262"/>
      <c r="W2952" s="258">
        <f t="shared" si="803"/>
        <v>0</v>
      </c>
      <c r="X2952" s="45"/>
      <c r="Y2952" s="43"/>
      <c r="Z2952" s="43"/>
      <c r="AA2952" s="43"/>
      <c r="AB2952" s="43"/>
      <c r="AC2952" s="43"/>
    </row>
    <row r="2953" spans="1:29" ht="12.9" customHeight="1">
      <c r="A2953" s="189"/>
      <c r="B2953" s="111"/>
      <c r="C2953" s="111"/>
      <c r="D2953" s="111"/>
      <c r="E2953" s="111"/>
      <c r="F2953" s="111"/>
      <c r="G2953" s="111"/>
      <c r="H2953" s="111"/>
      <c r="I2953" s="116"/>
      <c r="J2953" s="118"/>
      <c r="K2953" s="33"/>
      <c r="L2953" s="44">
        <f t="shared" si="800"/>
        <v>0</v>
      </c>
      <c r="M2953" s="33" t="str">
        <f t="shared" si="801"/>
        <v>Container q'ty</v>
      </c>
      <c r="N2953" s="33" t="str">
        <f t="shared" si="802"/>
        <v/>
      </c>
      <c r="O2953" s="39"/>
      <c r="P2953" s="33"/>
      <c r="Q2953" s="168"/>
      <c r="R2953" s="169"/>
      <c r="S2953" s="39"/>
      <c r="T2953" s="119"/>
      <c r="U2953" s="258"/>
      <c r="V2953" s="262"/>
      <c r="W2953" s="258">
        <f t="shared" si="803"/>
        <v>0</v>
      </c>
      <c r="X2953" s="45"/>
      <c r="Y2953" s="43"/>
      <c r="Z2953" s="43"/>
      <c r="AA2953" s="43"/>
      <c r="AB2953" s="43"/>
      <c r="AC2953" s="43"/>
    </row>
    <row r="2954" spans="1:29" ht="12.9" customHeight="1">
      <c r="A2954" s="189"/>
      <c r="B2954" s="111"/>
      <c r="C2954" s="111"/>
      <c r="D2954" s="111"/>
      <c r="E2954" s="111"/>
      <c r="F2954" s="111"/>
      <c r="G2954" s="111"/>
      <c r="H2954" s="111"/>
      <c r="I2954" s="116"/>
      <c r="J2954" s="118"/>
      <c r="K2954" s="33"/>
      <c r="L2954" s="44">
        <f t="shared" si="800"/>
        <v>0</v>
      </c>
      <c r="M2954" s="33" t="str">
        <f t="shared" si="801"/>
        <v>Container q'ty</v>
      </c>
      <c r="N2954" s="33" t="str">
        <f t="shared" si="802"/>
        <v/>
      </c>
      <c r="O2954" s="39"/>
      <c r="P2954" s="33"/>
      <c r="Q2954" s="168"/>
      <c r="R2954" s="169"/>
      <c r="S2954" s="39"/>
      <c r="T2954" s="119"/>
      <c r="U2954" s="258"/>
      <c r="V2954" s="262"/>
      <c r="W2954" s="258">
        <f t="shared" si="803"/>
        <v>0</v>
      </c>
      <c r="X2954" s="45"/>
      <c r="Y2954" s="43"/>
      <c r="Z2954" s="43"/>
      <c r="AA2954" s="43"/>
      <c r="AB2954" s="43"/>
      <c r="AC2954" s="43"/>
    </row>
    <row r="2955" spans="1:29" ht="12.9" customHeight="1">
      <c r="A2955" s="189"/>
      <c r="B2955" s="111"/>
      <c r="C2955" s="111"/>
      <c r="D2955" s="111"/>
      <c r="E2955" s="111"/>
      <c r="F2955" s="111"/>
      <c r="G2955" s="111"/>
      <c r="H2955" s="111"/>
      <c r="I2955" s="116"/>
      <c r="J2955" s="118"/>
      <c r="K2955" s="33"/>
      <c r="L2955" s="44">
        <f t="shared" si="800"/>
        <v>0</v>
      </c>
      <c r="M2955" s="33" t="str">
        <f t="shared" si="801"/>
        <v>Container q'ty</v>
      </c>
      <c r="N2955" s="33" t="str">
        <f t="shared" si="802"/>
        <v/>
      </c>
      <c r="O2955" s="39"/>
      <c r="P2955" s="33"/>
      <c r="Q2955" s="168"/>
      <c r="R2955" s="169"/>
      <c r="S2955" s="39"/>
      <c r="T2955" s="119"/>
      <c r="U2955" s="258"/>
      <c r="V2955" s="262"/>
      <c r="W2955" s="258">
        <f t="shared" si="803"/>
        <v>0</v>
      </c>
      <c r="X2955" s="45"/>
      <c r="Y2955" s="43"/>
      <c r="Z2955" s="43"/>
      <c r="AA2955" s="43"/>
      <c r="AB2955" s="43"/>
      <c r="AC2955" s="43"/>
    </row>
    <row r="2956" spans="1:29" ht="12.9" customHeight="1">
      <c r="A2956" s="189"/>
      <c r="B2956" s="111"/>
      <c r="C2956" s="111"/>
      <c r="D2956" s="111"/>
      <c r="E2956" s="111"/>
      <c r="F2956" s="111"/>
      <c r="G2956" s="111"/>
      <c r="H2956" s="111"/>
      <c r="I2956" s="116"/>
      <c r="J2956" s="118"/>
      <c r="K2956" s="33"/>
      <c r="L2956" s="44">
        <f t="shared" si="800"/>
        <v>0</v>
      </c>
      <c r="M2956" s="33" t="str">
        <f t="shared" si="801"/>
        <v>Container q'ty</v>
      </c>
      <c r="N2956" s="33" t="str">
        <f t="shared" si="802"/>
        <v/>
      </c>
      <c r="O2956" s="39"/>
      <c r="P2956" s="33"/>
      <c r="Q2956" s="168"/>
      <c r="R2956" s="169"/>
      <c r="S2956" s="39"/>
      <c r="T2956" s="119"/>
      <c r="U2956" s="258"/>
      <c r="V2956" s="262"/>
      <c r="W2956" s="258">
        <f t="shared" si="803"/>
        <v>0</v>
      </c>
      <c r="X2956" s="45"/>
      <c r="Y2956" s="43"/>
      <c r="Z2956" s="43"/>
      <c r="AA2956" s="43"/>
      <c r="AB2956" s="43"/>
      <c r="AC2956" s="43"/>
    </row>
    <row r="2957" spans="1:29" ht="12.9" customHeight="1">
      <c r="A2957" s="189"/>
      <c r="B2957" s="111"/>
      <c r="C2957" s="111"/>
      <c r="D2957" s="111"/>
      <c r="E2957" s="111"/>
      <c r="F2957" s="111"/>
      <c r="G2957" s="111"/>
      <c r="H2957" s="111"/>
      <c r="I2957" s="116"/>
      <c r="J2957" s="118"/>
      <c r="K2957" s="33"/>
      <c r="L2957" s="44">
        <f t="shared" si="800"/>
        <v>0</v>
      </c>
      <c r="M2957" s="33" t="str">
        <f t="shared" si="801"/>
        <v>Container q'ty</v>
      </c>
      <c r="N2957" s="33" t="str">
        <f t="shared" si="802"/>
        <v/>
      </c>
      <c r="O2957" s="39"/>
      <c r="P2957" s="33"/>
      <c r="Q2957" s="168"/>
      <c r="R2957" s="169"/>
      <c r="S2957" s="39"/>
      <c r="T2957" s="119"/>
      <c r="U2957" s="258"/>
      <c r="V2957" s="262"/>
      <c r="W2957" s="258">
        <f t="shared" si="803"/>
        <v>0</v>
      </c>
      <c r="X2957" s="45"/>
      <c r="Y2957" s="43"/>
      <c r="Z2957" s="43"/>
      <c r="AA2957" s="43"/>
      <c r="AB2957" s="43"/>
      <c r="AC2957" s="43"/>
    </row>
    <row r="2958" spans="1:29" ht="12.9" customHeight="1">
      <c r="A2958" s="189"/>
      <c r="B2958" s="111"/>
      <c r="C2958" s="111"/>
      <c r="D2958" s="111"/>
      <c r="E2958" s="111"/>
      <c r="F2958" s="111"/>
      <c r="G2958" s="111"/>
      <c r="H2958" s="111"/>
      <c r="I2958" s="116"/>
      <c r="J2958" s="118"/>
      <c r="K2958" s="33"/>
      <c r="L2958" s="44">
        <f t="shared" si="800"/>
        <v>0</v>
      </c>
      <c r="M2958" s="33" t="str">
        <f t="shared" si="801"/>
        <v>Container q'ty</v>
      </c>
      <c r="N2958" s="33" t="str">
        <f t="shared" si="802"/>
        <v/>
      </c>
      <c r="O2958" s="39"/>
      <c r="P2958" s="33"/>
      <c r="Q2958" s="168"/>
      <c r="R2958" s="169"/>
      <c r="S2958" s="39"/>
      <c r="T2958" s="119"/>
      <c r="U2958" s="258"/>
      <c r="V2958" s="262"/>
      <c r="W2958" s="258">
        <f t="shared" si="803"/>
        <v>0</v>
      </c>
      <c r="X2958" s="45"/>
      <c r="Y2958" s="43"/>
      <c r="Z2958" s="43"/>
      <c r="AA2958" s="43"/>
      <c r="AB2958" s="43"/>
      <c r="AC2958" s="43"/>
    </row>
    <row r="2959" spans="1:29" ht="12.9" customHeight="1">
      <c r="A2959" s="189"/>
      <c r="B2959" s="111"/>
      <c r="C2959" s="111"/>
      <c r="D2959" s="111"/>
      <c r="E2959" s="111"/>
      <c r="F2959" s="111"/>
      <c r="G2959" s="111"/>
      <c r="H2959" s="111"/>
      <c r="I2959" s="116"/>
      <c r="J2959" s="118"/>
      <c r="K2959" s="33"/>
      <c r="L2959" s="44">
        <f t="shared" si="800"/>
        <v>0</v>
      </c>
      <c r="M2959" s="33" t="str">
        <f t="shared" si="801"/>
        <v>Container q'ty</v>
      </c>
      <c r="N2959" s="33" t="str">
        <f t="shared" si="802"/>
        <v/>
      </c>
      <c r="O2959" s="39"/>
      <c r="P2959" s="33"/>
      <c r="Q2959" s="168"/>
      <c r="R2959" s="169"/>
      <c r="S2959" s="39"/>
      <c r="T2959" s="119"/>
      <c r="U2959" s="258"/>
      <c r="V2959" s="262"/>
      <c r="W2959" s="258">
        <f t="shared" si="803"/>
        <v>0</v>
      </c>
      <c r="X2959" s="45"/>
      <c r="Y2959" s="43"/>
      <c r="Z2959" s="43"/>
      <c r="AA2959" s="43"/>
      <c r="AB2959" s="43"/>
      <c r="AC2959" s="43"/>
    </row>
    <row r="2960" spans="1:29" ht="12.9" customHeight="1">
      <c r="A2960" s="189"/>
      <c r="B2960" s="111"/>
      <c r="C2960" s="111"/>
      <c r="D2960" s="111"/>
      <c r="E2960" s="111"/>
      <c r="F2960" s="111"/>
      <c r="G2960" s="111"/>
      <c r="H2960" s="111"/>
      <c r="I2960" s="116"/>
      <c r="J2960" s="118"/>
      <c r="K2960" s="33"/>
      <c r="L2960" s="44">
        <f t="shared" si="800"/>
        <v>0</v>
      </c>
      <c r="M2960" s="33" t="str">
        <f t="shared" si="801"/>
        <v>Container q'ty</v>
      </c>
      <c r="N2960" s="33" t="str">
        <f t="shared" si="802"/>
        <v/>
      </c>
      <c r="O2960" s="39"/>
      <c r="P2960" s="33"/>
      <c r="Q2960" s="168"/>
      <c r="R2960" s="169"/>
      <c r="S2960" s="39"/>
      <c r="T2960" s="119"/>
      <c r="U2960" s="258"/>
      <c r="V2960" s="262"/>
      <c r="W2960" s="258">
        <f t="shared" si="803"/>
        <v>0</v>
      </c>
      <c r="X2960" s="45"/>
      <c r="Y2960" s="43"/>
      <c r="Z2960" s="43"/>
      <c r="AA2960" s="43"/>
      <c r="AB2960" s="43"/>
      <c r="AC2960" s="43"/>
    </row>
    <row r="2961" spans="1:29" ht="12.9" customHeight="1">
      <c r="A2961" s="189"/>
      <c r="B2961" s="111"/>
      <c r="C2961" s="111"/>
      <c r="D2961" s="111"/>
      <c r="E2961" s="111"/>
      <c r="F2961" s="111"/>
      <c r="G2961" s="111"/>
      <c r="H2961" s="111"/>
      <c r="I2961" s="116"/>
      <c r="J2961" s="118"/>
      <c r="K2961" s="33"/>
      <c r="L2961" s="44">
        <f t="shared" si="800"/>
        <v>0</v>
      </c>
      <c r="M2961" s="33" t="str">
        <f t="shared" si="801"/>
        <v>Container q'ty</v>
      </c>
      <c r="N2961" s="33" t="str">
        <f t="shared" si="802"/>
        <v/>
      </c>
      <c r="O2961" s="39"/>
      <c r="P2961" s="33"/>
      <c r="Q2961" s="168"/>
      <c r="R2961" s="169"/>
      <c r="S2961" s="39"/>
      <c r="T2961" s="119"/>
      <c r="U2961" s="258"/>
      <c r="V2961" s="262"/>
      <c r="W2961" s="258">
        <f t="shared" si="803"/>
        <v>0</v>
      </c>
      <c r="X2961" s="45"/>
      <c r="Y2961" s="43"/>
      <c r="Z2961" s="43"/>
      <c r="AA2961" s="43"/>
      <c r="AB2961" s="43"/>
      <c r="AC2961" s="43"/>
    </row>
    <row r="2962" spans="1:29" ht="12.9" customHeight="1">
      <c r="A2962" s="189"/>
      <c r="B2962" s="111"/>
      <c r="C2962" s="111"/>
      <c r="D2962" s="111"/>
      <c r="E2962" s="111"/>
      <c r="F2962" s="111"/>
      <c r="G2962" s="111"/>
      <c r="H2962" s="111"/>
      <c r="I2962" s="116"/>
      <c r="J2962" s="118"/>
      <c r="K2962" s="33"/>
      <c r="L2962" s="44">
        <f t="shared" si="800"/>
        <v>0</v>
      </c>
      <c r="M2962" s="33" t="str">
        <f t="shared" si="801"/>
        <v>Container q'ty</v>
      </c>
      <c r="N2962" s="33" t="str">
        <f t="shared" si="802"/>
        <v/>
      </c>
      <c r="O2962" s="39"/>
      <c r="P2962" s="33"/>
      <c r="Q2962" s="168"/>
      <c r="R2962" s="169"/>
      <c r="S2962" s="39"/>
      <c r="T2962" s="119"/>
      <c r="U2962" s="258"/>
      <c r="V2962" s="262"/>
      <c r="W2962" s="258">
        <f t="shared" si="803"/>
        <v>0</v>
      </c>
      <c r="X2962" s="45"/>
      <c r="Y2962" s="43"/>
      <c r="Z2962" s="43"/>
      <c r="AA2962" s="43"/>
      <c r="AB2962" s="43"/>
      <c r="AC2962" s="43"/>
    </row>
    <row r="2963" spans="1:29" ht="12.9" customHeight="1">
      <c r="A2963" s="189"/>
      <c r="B2963" s="111"/>
      <c r="C2963" s="111"/>
      <c r="D2963" s="111"/>
      <c r="E2963" s="111"/>
      <c r="F2963" s="111"/>
      <c r="G2963" s="111"/>
      <c r="H2963" s="111"/>
      <c r="I2963" s="116"/>
      <c r="J2963" s="118"/>
      <c r="K2963" s="33"/>
      <c r="L2963" s="44">
        <f t="shared" si="800"/>
        <v>0</v>
      </c>
      <c r="M2963" s="33" t="str">
        <f t="shared" si="801"/>
        <v>Container q'ty</v>
      </c>
      <c r="N2963" s="33" t="str">
        <f t="shared" si="802"/>
        <v/>
      </c>
      <c r="O2963" s="39"/>
      <c r="P2963" s="33"/>
      <c r="Q2963" s="168"/>
      <c r="R2963" s="169"/>
      <c r="S2963" s="39"/>
      <c r="T2963" s="119"/>
      <c r="U2963" s="258"/>
      <c r="V2963" s="262"/>
      <c r="W2963" s="258">
        <f t="shared" si="803"/>
        <v>0</v>
      </c>
      <c r="X2963" s="45"/>
      <c r="Y2963" s="43"/>
      <c r="Z2963" s="43"/>
      <c r="AA2963" s="43"/>
      <c r="AB2963" s="43"/>
      <c r="AC2963" s="43"/>
    </row>
    <row r="2964" spans="1:29" ht="12.9" customHeight="1">
      <c r="A2964" s="189"/>
      <c r="B2964" s="111"/>
      <c r="C2964" s="111"/>
      <c r="D2964" s="111"/>
      <c r="E2964" s="111"/>
      <c r="F2964" s="111"/>
      <c r="G2964" s="111"/>
      <c r="H2964" s="111"/>
      <c r="I2964" s="116"/>
      <c r="J2964" s="118"/>
      <c r="K2964" s="33"/>
      <c r="L2964" s="44">
        <f t="shared" si="800"/>
        <v>0</v>
      </c>
      <c r="M2964" s="33" t="str">
        <f t="shared" si="801"/>
        <v>Container q'ty</v>
      </c>
      <c r="N2964" s="33" t="str">
        <f t="shared" si="802"/>
        <v/>
      </c>
      <c r="O2964" s="39"/>
      <c r="P2964" s="33"/>
      <c r="Q2964" s="168"/>
      <c r="R2964" s="169"/>
      <c r="S2964" s="39"/>
      <c r="T2964" s="119"/>
      <c r="U2964" s="258"/>
      <c r="V2964" s="262"/>
      <c r="W2964" s="258">
        <f t="shared" si="803"/>
        <v>0</v>
      </c>
      <c r="X2964" s="45"/>
      <c r="Y2964" s="43"/>
      <c r="Z2964" s="43"/>
      <c r="AA2964" s="43"/>
      <c r="AB2964" s="43"/>
      <c r="AC2964" s="43"/>
    </row>
    <row r="2965" spans="1:29" ht="12.9" customHeight="1">
      <c r="A2965" s="189"/>
      <c r="B2965" s="111"/>
      <c r="C2965" s="111"/>
      <c r="D2965" s="111"/>
      <c r="E2965" s="111"/>
      <c r="F2965" s="111"/>
      <c r="G2965" s="111"/>
      <c r="H2965" s="111"/>
      <c r="I2965" s="116"/>
      <c r="J2965" s="118"/>
      <c r="K2965" s="33"/>
      <c r="L2965" s="44">
        <f t="shared" si="800"/>
        <v>0</v>
      </c>
      <c r="M2965" s="33" t="str">
        <f t="shared" si="801"/>
        <v>Container q'ty</v>
      </c>
      <c r="N2965" s="33" t="str">
        <f t="shared" si="802"/>
        <v/>
      </c>
      <c r="O2965" s="39"/>
      <c r="P2965" s="33"/>
      <c r="Q2965" s="168"/>
      <c r="R2965" s="169"/>
      <c r="S2965" s="39"/>
      <c r="T2965" s="119"/>
      <c r="U2965" s="258"/>
      <c r="V2965" s="262"/>
      <c r="W2965" s="258">
        <f t="shared" si="803"/>
        <v>0</v>
      </c>
      <c r="X2965" s="45"/>
      <c r="Y2965" s="43"/>
      <c r="Z2965" s="43"/>
      <c r="AA2965" s="43"/>
      <c r="AB2965" s="43"/>
      <c r="AC2965" s="43"/>
    </row>
    <row r="2966" spans="1:29" ht="12.9" customHeight="1">
      <c r="A2966" s="189"/>
      <c r="B2966" s="111"/>
      <c r="C2966" s="111"/>
      <c r="D2966" s="111"/>
      <c r="E2966" s="111"/>
      <c r="F2966" s="111"/>
      <c r="G2966" s="111"/>
      <c r="H2966" s="111"/>
      <c r="I2966" s="116"/>
      <c r="J2966" s="118"/>
      <c r="K2966" s="33"/>
      <c r="L2966" s="44">
        <f t="shared" si="800"/>
        <v>0</v>
      </c>
      <c r="M2966" s="33" t="str">
        <f t="shared" si="801"/>
        <v>Container q'ty</v>
      </c>
      <c r="N2966" s="33" t="str">
        <f t="shared" si="802"/>
        <v/>
      </c>
      <c r="O2966" s="39"/>
      <c r="P2966" s="33"/>
      <c r="Q2966" s="168"/>
      <c r="R2966" s="169"/>
      <c r="S2966" s="39"/>
      <c r="T2966" s="119"/>
      <c r="U2966" s="258"/>
      <c r="V2966" s="262"/>
      <c r="W2966" s="258">
        <f t="shared" si="803"/>
        <v>0</v>
      </c>
      <c r="X2966" s="45"/>
      <c r="Y2966" s="43"/>
      <c r="Z2966" s="43"/>
      <c r="AA2966" s="43"/>
      <c r="AB2966" s="43"/>
      <c r="AC2966" s="43"/>
    </row>
    <row r="2967" spans="1:29" ht="12.9" customHeight="1">
      <c r="A2967" s="189"/>
      <c r="B2967" s="111"/>
      <c r="C2967" s="111"/>
      <c r="D2967" s="111"/>
      <c r="E2967" s="111"/>
      <c r="F2967" s="111"/>
      <c r="G2967" s="111"/>
      <c r="H2967" s="111"/>
      <c r="I2967" s="116"/>
      <c r="J2967" s="118"/>
      <c r="K2967" s="33"/>
      <c r="L2967" s="44">
        <f t="shared" si="800"/>
        <v>0</v>
      </c>
      <c r="M2967" s="33" t="str">
        <f t="shared" si="801"/>
        <v>Container q'ty</v>
      </c>
      <c r="N2967" s="33" t="str">
        <f t="shared" si="802"/>
        <v/>
      </c>
      <c r="O2967" s="39"/>
      <c r="P2967" s="33"/>
      <c r="Q2967" s="168"/>
      <c r="R2967" s="169"/>
      <c r="S2967" s="39"/>
      <c r="T2967" s="119"/>
      <c r="U2967" s="258"/>
      <c r="V2967" s="262"/>
      <c r="W2967" s="258">
        <f t="shared" si="803"/>
        <v>0</v>
      </c>
      <c r="X2967" s="45"/>
      <c r="Y2967" s="43"/>
      <c r="Z2967" s="43"/>
      <c r="AA2967" s="43"/>
      <c r="AB2967" s="43"/>
      <c r="AC2967" s="43"/>
    </row>
    <row r="2968" spans="1:29" ht="12.9" customHeight="1">
      <c r="A2968" s="189"/>
      <c r="B2968" s="111"/>
      <c r="C2968" s="111"/>
      <c r="D2968" s="111"/>
      <c r="E2968" s="111"/>
      <c r="F2968" s="111"/>
      <c r="G2968" s="111"/>
      <c r="H2968" s="111"/>
      <c r="I2968" s="116"/>
      <c r="J2968" s="118"/>
      <c r="K2968" s="33"/>
      <c r="L2968" s="44">
        <f t="shared" si="800"/>
        <v>0</v>
      </c>
      <c r="M2968" s="33" t="str">
        <f t="shared" si="801"/>
        <v>Container q'ty</v>
      </c>
      <c r="N2968" s="33" t="str">
        <f t="shared" si="802"/>
        <v/>
      </c>
      <c r="O2968" s="39"/>
      <c r="P2968" s="33"/>
      <c r="Q2968" s="168"/>
      <c r="R2968" s="169"/>
      <c r="S2968" s="39"/>
      <c r="T2968" s="119"/>
      <c r="U2968" s="258"/>
      <c r="V2968" s="262"/>
      <c r="W2968" s="258">
        <f t="shared" si="803"/>
        <v>0</v>
      </c>
      <c r="X2968" s="45"/>
      <c r="Y2968" s="43"/>
      <c r="Z2968" s="43"/>
      <c r="AA2968" s="43"/>
      <c r="AB2968" s="43"/>
      <c r="AC2968" s="43"/>
    </row>
    <row r="2969" spans="1:29" ht="12.9" customHeight="1">
      <c r="A2969" s="189"/>
      <c r="B2969" s="111"/>
      <c r="C2969" s="111"/>
      <c r="D2969" s="111"/>
      <c r="E2969" s="111"/>
      <c r="F2969" s="111"/>
      <c r="G2969" s="111"/>
      <c r="H2969" s="111"/>
      <c r="I2969" s="116"/>
      <c r="J2969" s="118"/>
      <c r="K2969" s="33"/>
      <c r="L2969" s="44">
        <f t="shared" si="800"/>
        <v>0</v>
      </c>
      <c r="M2969" s="33" t="str">
        <f t="shared" si="801"/>
        <v>Container q'ty</v>
      </c>
      <c r="N2969" s="33" t="str">
        <f t="shared" si="802"/>
        <v/>
      </c>
      <c r="O2969" s="39"/>
      <c r="P2969" s="33"/>
      <c r="Q2969" s="168"/>
      <c r="R2969" s="169"/>
      <c r="S2969" s="39"/>
      <c r="T2969" s="119"/>
      <c r="U2969" s="258"/>
      <c r="V2969" s="262"/>
      <c r="W2969" s="258">
        <f t="shared" si="803"/>
        <v>0</v>
      </c>
      <c r="X2969" s="45"/>
      <c r="Y2969" s="43"/>
      <c r="Z2969" s="43"/>
      <c r="AA2969" s="43"/>
      <c r="AB2969" s="43"/>
      <c r="AC2969" s="43"/>
    </row>
    <row r="2970" spans="1:29" ht="12.9" customHeight="1">
      <c r="A2970" s="189"/>
      <c r="B2970" s="111"/>
      <c r="C2970" s="111"/>
      <c r="D2970" s="111"/>
      <c r="E2970" s="111"/>
      <c r="F2970" s="111"/>
      <c r="G2970" s="111"/>
      <c r="H2970" s="111"/>
      <c r="I2970" s="116"/>
      <c r="J2970" s="118"/>
      <c r="K2970" s="33"/>
      <c r="L2970" s="44">
        <f t="shared" si="800"/>
        <v>0</v>
      </c>
      <c r="M2970" s="33" t="str">
        <f t="shared" si="801"/>
        <v>Container q'ty</v>
      </c>
      <c r="N2970" s="33" t="str">
        <f t="shared" si="802"/>
        <v/>
      </c>
      <c r="O2970" s="39"/>
      <c r="P2970" s="33"/>
      <c r="Q2970" s="168"/>
      <c r="R2970" s="169"/>
      <c r="S2970" s="39"/>
      <c r="T2970" s="119"/>
      <c r="U2970" s="258"/>
      <c r="V2970" s="262"/>
      <c r="W2970" s="258">
        <f t="shared" si="803"/>
        <v>0</v>
      </c>
      <c r="X2970" s="45"/>
      <c r="Y2970" s="43"/>
      <c r="Z2970" s="43"/>
      <c r="AA2970" s="43"/>
      <c r="AB2970" s="43"/>
      <c r="AC2970" s="43"/>
    </row>
    <row r="2971" spans="1:29" ht="12.9" customHeight="1">
      <c r="A2971" s="189"/>
      <c r="B2971" s="111"/>
      <c r="C2971" s="111"/>
      <c r="D2971" s="111"/>
      <c r="E2971" s="111"/>
      <c r="F2971" s="111"/>
      <c r="G2971" s="111"/>
      <c r="H2971" s="111"/>
      <c r="I2971" s="116"/>
      <c r="J2971" s="118"/>
      <c r="K2971" s="33"/>
      <c r="L2971" s="44">
        <f t="shared" si="800"/>
        <v>0</v>
      </c>
      <c r="M2971" s="33" t="str">
        <f t="shared" si="801"/>
        <v>Container q'ty</v>
      </c>
      <c r="N2971" s="33" t="str">
        <f t="shared" si="802"/>
        <v/>
      </c>
      <c r="O2971" s="39"/>
      <c r="P2971" s="33"/>
      <c r="Q2971" s="168"/>
      <c r="R2971" s="169"/>
      <c r="S2971" s="39"/>
      <c r="T2971" s="119"/>
      <c r="U2971" s="258"/>
      <c r="V2971" s="262"/>
      <c r="W2971" s="258">
        <f t="shared" si="803"/>
        <v>0</v>
      </c>
      <c r="X2971" s="45"/>
      <c r="Y2971" s="43"/>
      <c r="Z2971" s="43"/>
      <c r="AA2971" s="43"/>
      <c r="AB2971" s="43"/>
      <c r="AC2971" s="43"/>
    </row>
    <row r="2972" spans="1:29" ht="12.9" customHeight="1">
      <c r="A2972" s="189"/>
      <c r="B2972" s="111"/>
      <c r="C2972" s="111"/>
      <c r="D2972" s="111"/>
      <c r="E2972" s="111"/>
      <c r="F2972" s="111"/>
      <c r="G2972" s="111"/>
      <c r="H2972" s="111"/>
      <c r="I2972" s="116"/>
      <c r="J2972" s="118"/>
      <c r="K2972" s="33"/>
      <c r="L2972" s="44">
        <f t="shared" si="800"/>
        <v>0</v>
      </c>
      <c r="M2972" s="33" t="str">
        <f t="shared" si="801"/>
        <v>Container q'ty</v>
      </c>
      <c r="N2972" s="33" t="str">
        <f t="shared" si="802"/>
        <v/>
      </c>
      <c r="O2972" s="39"/>
      <c r="P2972" s="33"/>
      <c r="Q2972" s="168"/>
      <c r="R2972" s="169"/>
      <c r="S2972" s="39"/>
      <c r="T2972" s="119"/>
      <c r="U2972" s="258"/>
      <c r="V2972" s="262"/>
      <c r="W2972" s="258">
        <f t="shared" si="803"/>
        <v>0</v>
      </c>
      <c r="X2972" s="45"/>
      <c r="Y2972" s="43"/>
      <c r="Z2972" s="43"/>
      <c r="AA2972" s="43"/>
      <c r="AB2972" s="43"/>
      <c r="AC2972" s="43"/>
    </row>
    <row r="2973" spans="1:29" ht="12.9" customHeight="1">
      <c r="A2973" s="189"/>
      <c r="B2973" s="111"/>
      <c r="C2973" s="111"/>
      <c r="D2973" s="111"/>
      <c r="E2973" s="111"/>
      <c r="F2973" s="111"/>
      <c r="G2973" s="111"/>
      <c r="H2973" s="111"/>
      <c r="I2973" s="116"/>
      <c r="J2973" s="118"/>
      <c r="K2973" s="33"/>
      <c r="L2973" s="44">
        <f t="shared" si="800"/>
        <v>0</v>
      </c>
      <c r="M2973" s="33" t="str">
        <f t="shared" si="801"/>
        <v>Container q'ty</v>
      </c>
      <c r="N2973" s="33" t="str">
        <f t="shared" si="802"/>
        <v/>
      </c>
      <c r="O2973" s="39"/>
      <c r="P2973" s="33"/>
      <c r="Q2973" s="168"/>
      <c r="R2973" s="169"/>
      <c r="S2973" s="39"/>
      <c r="T2973" s="119"/>
      <c r="U2973" s="258"/>
      <c r="V2973" s="262"/>
      <c r="W2973" s="258">
        <f t="shared" si="803"/>
        <v>0</v>
      </c>
      <c r="X2973" s="45"/>
      <c r="Y2973" s="43"/>
      <c r="Z2973" s="43"/>
      <c r="AA2973" s="43"/>
      <c r="AB2973" s="43"/>
      <c r="AC2973" s="43"/>
    </row>
    <row r="2974" spans="1:29" ht="12.9" customHeight="1">
      <c r="A2974" s="189"/>
      <c r="B2974" s="111"/>
      <c r="C2974" s="111"/>
      <c r="D2974" s="111"/>
      <c r="E2974" s="111"/>
      <c r="F2974" s="111"/>
      <c r="G2974" s="111"/>
      <c r="H2974" s="111"/>
      <c r="I2974" s="116"/>
      <c r="J2974" s="118"/>
      <c r="K2974" s="33"/>
      <c r="L2974" s="44">
        <f t="shared" si="800"/>
        <v>0</v>
      </c>
      <c r="M2974" s="33" t="str">
        <f t="shared" si="801"/>
        <v>Container q'ty</v>
      </c>
      <c r="N2974" s="33" t="str">
        <f t="shared" si="802"/>
        <v/>
      </c>
      <c r="O2974" s="39"/>
      <c r="P2974" s="33"/>
      <c r="Q2974" s="168"/>
      <c r="R2974" s="169"/>
      <c r="S2974" s="39"/>
      <c r="T2974" s="119"/>
      <c r="U2974" s="258"/>
      <c r="V2974" s="262"/>
      <c r="W2974" s="258">
        <f t="shared" si="803"/>
        <v>0</v>
      </c>
      <c r="X2974" s="45"/>
      <c r="Y2974" s="43"/>
      <c r="Z2974" s="43"/>
      <c r="AA2974" s="43"/>
      <c r="AB2974" s="43"/>
      <c r="AC2974" s="43"/>
    </row>
    <row r="2975" spans="1:29" ht="12.9" customHeight="1">
      <c r="A2975" s="189"/>
      <c r="B2975" s="111"/>
      <c r="C2975" s="111"/>
      <c r="D2975" s="111"/>
      <c r="E2975" s="111"/>
      <c r="F2975" s="111"/>
      <c r="G2975" s="111"/>
      <c r="H2975" s="111"/>
      <c r="I2975" s="116"/>
      <c r="J2975" s="118"/>
      <c r="K2975" s="33"/>
      <c r="L2975" s="44">
        <f t="shared" si="800"/>
        <v>0</v>
      </c>
      <c r="M2975" s="33" t="str">
        <f t="shared" si="801"/>
        <v>Container q'ty</v>
      </c>
      <c r="N2975" s="33" t="str">
        <f t="shared" si="802"/>
        <v/>
      </c>
      <c r="O2975" s="39"/>
      <c r="P2975" s="33"/>
      <c r="Q2975" s="168"/>
      <c r="R2975" s="169"/>
      <c r="S2975" s="39"/>
      <c r="T2975" s="119"/>
      <c r="U2975" s="258"/>
      <c r="V2975" s="262"/>
      <c r="W2975" s="258">
        <f t="shared" si="803"/>
        <v>0</v>
      </c>
      <c r="X2975" s="45"/>
      <c r="Y2975" s="43"/>
      <c r="Z2975" s="43"/>
      <c r="AA2975" s="43"/>
      <c r="AB2975" s="43"/>
      <c r="AC2975" s="43"/>
    </row>
    <row r="2976" spans="1:29" ht="12.9" customHeight="1">
      <c r="A2976" s="189"/>
      <c r="B2976" s="111"/>
      <c r="C2976" s="111"/>
      <c r="D2976" s="111"/>
      <c r="E2976" s="111"/>
      <c r="F2976" s="111"/>
      <c r="G2976" s="111"/>
      <c r="H2976" s="111"/>
      <c r="I2976" s="116"/>
      <c r="J2976" s="118"/>
      <c r="K2976" s="33"/>
      <c r="L2976" s="44">
        <f t="shared" si="800"/>
        <v>0</v>
      </c>
      <c r="M2976" s="33" t="str">
        <f t="shared" si="801"/>
        <v>Container q'ty</v>
      </c>
      <c r="N2976" s="33" t="str">
        <f t="shared" si="802"/>
        <v/>
      </c>
      <c r="O2976" s="39"/>
      <c r="P2976" s="33"/>
      <c r="Q2976" s="168"/>
      <c r="R2976" s="169"/>
      <c r="S2976" s="39"/>
      <c r="T2976" s="119"/>
      <c r="U2976" s="258"/>
      <c r="V2976" s="262"/>
      <c r="W2976" s="258">
        <f t="shared" si="803"/>
        <v>0</v>
      </c>
      <c r="X2976" s="45"/>
      <c r="Y2976" s="43"/>
      <c r="Z2976" s="43"/>
      <c r="AA2976" s="43"/>
      <c r="AB2976" s="43"/>
      <c r="AC2976" s="43"/>
    </row>
    <row r="2977" spans="1:29" ht="12.9" customHeight="1">
      <c r="A2977" s="189"/>
      <c r="B2977" s="111"/>
      <c r="C2977" s="111"/>
      <c r="D2977" s="111"/>
      <c r="E2977" s="111"/>
      <c r="F2977" s="111"/>
      <c r="G2977" s="111"/>
      <c r="H2977" s="111"/>
      <c r="I2977" s="116"/>
      <c r="J2977" s="118"/>
      <c r="K2977" s="33"/>
      <c r="L2977" s="44">
        <f t="shared" si="800"/>
        <v>0</v>
      </c>
      <c r="M2977" s="33" t="str">
        <f t="shared" si="801"/>
        <v>Container q'ty</v>
      </c>
      <c r="N2977" s="33" t="str">
        <f t="shared" si="802"/>
        <v/>
      </c>
      <c r="O2977" s="39"/>
      <c r="P2977" s="33"/>
      <c r="Q2977" s="168"/>
      <c r="R2977" s="169"/>
      <c r="S2977" s="39"/>
      <c r="T2977" s="119"/>
      <c r="U2977" s="258"/>
      <c r="V2977" s="262"/>
      <c r="W2977" s="258">
        <f t="shared" si="803"/>
        <v>0</v>
      </c>
      <c r="X2977" s="45"/>
      <c r="Y2977" s="43"/>
      <c r="Z2977" s="43"/>
      <c r="AA2977" s="43"/>
      <c r="AB2977" s="43"/>
      <c r="AC2977" s="43"/>
    </row>
    <row r="2978" spans="1:29" ht="12.9" customHeight="1">
      <c r="A2978" s="189"/>
      <c r="B2978" s="111"/>
      <c r="C2978" s="111"/>
      <c r="D2978" s="111"/>
      <c r="E2978" s="111"/>
      <c r="F2978" s="111"/>
      <c r="G2978" s="111"/>
      <c r="H2978" s="111"/>
      <c r="I2978" s="116"/>
      <c r="J2978" s="118"/>
      <c r="K2978" s="33"/>
      <c r="L2978" s="44">
        <f t="shared" si="800"/>
        <v>0</v>
      </c>
      <c r="M2978" s="33" t="str">
        <f t="shared" si="801"/>
        <v>Container q'ty</v>
      </c>
      <c r="N2978" s="33" t="str">
        <f t="shared" si="802"/>
        <v/>
      </c>
      <c r="O2978" s="39"/>
      <c r="P2978" s="33"/>
      <c r="Q2978" s="168"/>
      <c r="R2978" s="169"/>
      <c r="S2978" s="39"/>
      <c r="T2978" s="119"/>
      <c r="U2978" s="258"/>
      <c r="V2978" s="262"/>
      <c r="W2978" s="258">
        <f t="shared" si="803"/>
        <v>0</v>
      </c>
      <c r="X2978" s="45"/>
      <c r="Y2978" s="43"/>
      <c r="Z2978" s="43"/>
      <c r="AA2978" s="43"/>
      <c r="AB2978" s="43"/>
      <c r="AC2978" s="43"/>
    </row>
    <row r="2979" spans="1:29" ht="12.9" customHeight="1">
      <c r="A2979" s="189"/>
      <c r="B2979" s="111"/>
      <c r="C2979" s="111"/>
      <c r="D2979" s="111"/>
      <c r="E2979" s="111"/>
      <c r="F2979" s="111"/>
      <c r="G2979" s="111"/>
      <c r="H2979" s="111"/>
      <c r="I2979" s="116"/>
      <c r="J2979" s="118"/>
      <c r="K2979" s="33"/>
      <c r="L2979" s="44">
        <f t="shared" si="800"/>
        <v>0</v>
      </c>
      <c r="M2979" s="33" t="str">
        <f t="shared" si="801"/>
        <v>Container q'ty</v>
      </c>
      <c r="N2979" s="33" t="str">
        <f t="shared" si="802"/>
        <v/>
      </c>
      <c r="O2979" s="39"/>
      <c r="P2979" s="33"/>
      <c r="Q2979" s="168"/>
      <c r="R2979" s="169"/>
      <c r="S2979" s="39"/>
      <c r="T2979" s="119"/>
      <c r="U2979" s="258"/>
      <c r="V2979" s="262"/>
      <c r="W2979" s="258">
        <f t="shared" si="803"/>
        <v>0</v>
      </c>
      <c r="X2979" s="45"/>
      <c r="Y2979" s="43"/>
      <c r="Z2979" s="43"/>
      <c r="AA2979" s="43"/>
      <c r="AB2979" s="43"/>
      <c r="AC2979" s="43"/>
    </row>
    <row r="2980" spans="1:29" ht="12.9" customHeight="1">
      <c r="A2980" s="189"/>
      <c r="B2980" s="111"/>
      <c r="C2980" s="111"/>
      <c r="D2980" s="111"/>
      <c r="E2980" s="111"/>
      <c r="F2980" s="111"/>
      <c r="G2980" s="111"/>
      <c r="H2980" s="111"/>
      <c r="I2980" s="116"/>
      <c r="J2980" s="118"/>
      <c r="K2980" s="33"/>
      <c r="L2980" s="44">
        <f t="shared" si="800"/>
        <v>0</v>
      </c>
      <c r="M2980" s="33" t="str">
        <f t="shared" si="801"/>
        <v>Container q'ty</v>
      </c>
      <c r="N2980" s="33" t="str">
        <f t="shared" si="802"/>
        <v/>
      </c>
      <c r="O2980" s="39"/>
      <c r="P2980" s="33"/>
      <c r="Q2980" s="168"/>
      <c r="R2980" s="169"/>
      <c r="S2980" s="39"/>
      <c r="T2980" s="119"/>
      <c r="U2980" s="258"/>
      <c r="V2980" s="262"/>
      <c r="W2980" s="258">
        <f t="shared" si="803"/>
        <v>0</v>
      </c>
      <c r="X2980" s="45"/>
      <c r="Y2980" s="43"/>
      <c r="Z2980" s="43"/>
      <c r="AA2980" s="43"/>
      <c r="AB2980" s="43"/>
      <c r="AC2980" s="43"/>
    </row>
    <row r="2981" spans="1:29" ht="12.9" customHeight="1">
      <c r="A2981" s="189"/>
      <c r="B2981" s="111"/>
      <c r="C2981" s="111"/>
      <c r="D2981" s="111"/>
      <c r="E2981" s="111"/>
      <c r="F2981" s="111"/>
      <c r="G2981" s="111"/>
      <c r="H2981" s="111"/>
      <c r="I2981" s="116"/>
      <c r="J2981" s="118"/>
      <c r="K2981" s="33"/>
      <c r="L2981" s="44">
        <f t="shared" si="800"/>
        <v>0</v>
      </c>
      <c r="M2981" s="33" t="str">
        <f t="shared" si="801"/>
        <v>Container q'ty</v>
      </c>
      <c r="N2981" s="33" t="str">
        <f t="shared" si="802"/>
        <v/>
      </c>
      <c r="O2981" s="39"/>
      <c r="P2981" s="33"/>
      <c r="Q2981" s="168"/>
      <c r="R2981" s="169"/>
      <c r="S2981" s="39"/>
      <c r="T2981" s="119"/>
      <c r="U2981" s="258"/>
      <c r="V2981" s="262"/>
      <c r="W2981" s="258">
        <f t="shared" si="803"/>
        <v>0</v>
      </c>
      <c r="X2981" s="45"/>
      <c r="Y2981" s="43"/>
      <c r="Z2981" s="43"/>
      <c r="AA2981" s="43"/>
      <c r="AB2981" s="43"/>
      <c r="AC2981" s="43"/>
    </row>
    <row r="2982" spans="1:29" ht="12.9" customHeight="1">
      <c r="A2982" s="189"/>
      <c r="B2982" s="111"/>
      <c r="C2982" s="111"/>
      <c r="D2982" s="111"/>
      <c r="E2982" s="111"/>
      <c r="F2982" s="111"/>
      <c r="G2982" s="111"/>
      <c r="H2982" s="111"/>
      <c r="I2982" s="116"/>
      <c r="J2982" s="118"/>
      <c r="K2982" s="33"/>
      <c r="L2982" s="44">
        <f t="shared" si="800"/>
        <v>0</v>
      </c>
      <c r="M2982" s="33" t="str">
        <f t="shared" si="801"/>
        <v>Container q'ty</v>
      </c>
      <c r="N2982" s="33" t="str">
        <f t="shared" si="802"/>
        <v/>
      </c>
      <c r="O2982" s="39"/>
      <c r="P2982" s="33"/>
      <c r="Q2982" s="168"/>
      <c r="R2982" s="169"/>
      <c r="S2982" s="39"/>
      <c r="T2982" s="119"/>
      <c r="U2982" s="258"/>
      <c r="V2982" s="262"/>
      <c r="W2982" s="258">
        <f t="shared" si="803"/>
        <v>0</v>
      </c>
      <c r="X2982" s="45"/>
      <c r="Y2982" s="43"/>
      <c r="Z2982" s="43"/>
      <c r="AA2982" s="43"/>
      <c r="AB2982" s="43"/>
      <c r="AC2982" s="43"/>
    </row>
    <row r="2983" spans="1:29" ht="12.9" customHeight="1">
      <c r="A2983" s="189"/>
      <c r="B2983" s="111"/>
      <c r="C2983" s="111"/>
      <c r="D2983" s="111"/>
      <c r="E2983" s="111"/>
      <c r="F2983" s="111"/>
      <c r="G2983" s="111"/>
      <c r="H2983" s="111"/>
      <c r="I2983" s="116"/>
      <c r="J2983" s="118"/>
      <c r="K2983" s="33"/>
      <c r="L2983" s="44">
        <f t="shared" si="800"/>
        <v>0</v>
      </c>
      <c r="M2983" s="33" t="str">
        <f t="shared" si="801"/>
        <v>Container q'ty</v>
      </c>
      <c r="N2983" s="33" t="str">
        <f t="shared" si="802"/>
        <v/>
      </c>
      <c r="O2983" s="39"/>
      <c r="P2983" s="33"/>
      <c r="Q2983" s="168"/>
      <c r="R2983" s="169"/>
      <c r="S2983" s="39"/>
      <c r="T2983" s="119"/>
      <c r="U2983" s="258"/>
      <c r="V2983" s="262"/>
      <c r="W2983" s="258">
        <f t="shared" si="803"/>
        <v>0</v>
      </c>
      <c r="X2983" s="45"/>
      <c r="Y2983" s="43"/>
      <c r="Z2983" s="43"/>
      <c r="AA2983" s="43"/>
      <c r="AB2983" s="43"/>
      <c r="AC2983" s="43"/>
    </row>
    <row r="2984" spans="1:29" ht="12.9" customHeight="1">
      <c r="A2984" s="189"/>
      <c r="B2984" s="111"/>
      <c r="C2984" s="111"/>
      <c r="D2984" s="111"/>
      <c r="E2984" s="111"/>
      <c r="F2984" s="111"/>
      <c r="G2984" s="111"/>
      <c r="H2984" s="111"/>
      <c r="I2984" s="116"/>
      <c r="J2984" s="118"/>
      <c r="K2984" s="33"/>
      <c r="L2984" s="44">
        <f t="shared" si="800"/>
        <v>0</v>
      </c>
      <c r="M2984" s="33" t="str">
        <f t="shared" si="801"/>
        <v>Container q'ty</v>
      </c>
      <c r="N2984" s="33" t="str">
        <f t="shared" si="802"/>
        <v/>
      </c>
      <c r="O2984" s="39"/>
      <c r="P2984" s="33"/>
      <c r="Q2984" s="168"/>
      <c r="R2984" s="169"/>
      <c r="S2984" s="39"/>
      <c r="T2984" s="119"/>
      <c r="U2984" s="258"/>
      <c r="V2984" s="262"/>
      <c r="W2984" s="258">
        <f t="shared" si="803"/>
        <v>0</v>
      </c>
      <c r="X2984" s="45"/>
      <c r="Y2984" s="43"/>
      <c r="Z2984" s="43"/>
      <c r="AA2984" s="43"/>
      <c r="AB2984" s="43"/>
      <c r="AC2984" s="43"/>
    </row>
    <row r="2985" spans="1:29" ht="12.9" customHeight="1">
      <c r="A2985" s="189"/>
      <c r="B2985" s="111"/>
      <c r="C2985" s="111"/>
      <c r="D2985" s="111"/>
      <c r="E2985" s="111"/>
      <c r="F2985" s="111"/>
      <c r="G2985" s="111"/>
      <c r="H2985" s="111"/>
      <c r="I2985" s="116"/>
      <c r="J2985" s="118"/>
      <c r="K2985" s="33"/>
      <c r="L2985" s="44">
        <f t="shared" si="800"/>
        <v>0</v>
      </c>
      <c r="M2985" s="33" t="str">
        <f t="shared" si="801"/>
        <v>Container q'ty</v>
      </c>
      <c r="N2985" s="33" t="str">
        <f t="shared" si="802"/>
        <v/>
      </c>
      <c r="O2985" s="39"/>
      <c r="P2985" s="33"/>
      <c r="Q2985" s="168"/>
      <c r="R2985" s="169"/>
      <c r="S2985" s="39"/>
      <c r="T2985" s="119"/>
      <c r="U2985" s="258"/>
      <c r="V2985" s="262"/>
      <c r="W2985" s="258">
        <f t="shared" si="803"/>
        <v>0</v>
      </c>
      <c r="X2985" s="45"/>
      <c r="Y2985" s="43"/>
      <c r="Z2985" s="43"/>
      <c r="AA2985" s="43"/>
      <c r="AB2985" s="43"/>
      <c r="AC2985" s="43"/>
    </row>
    <row r="2986" spans="1:29" ht="12.9" customHeight="1">
      <c r="A2986" s="189"/>
      <c r="B2986" s="111"/>
      <c r="C2986" s="111"/>
      <c r="D2986" s="111"/>
      <c r="E2986" s="111"/>
      <c r="F2986" s="111"/>
      <c r="G2986" s="111"/>
      <c r="H2986" s="111"/>
      <c r="I2986" s="116"/>
      <c r="J2986" s="118"/>
      <c r="K2986" s="33"/>
      <c r="L2986" s="44">
        <f t="shared" si="800"/>
        <v>0</v>
      </c>
      <c r="M2986" s="33" t="str">
        <f t="shared" si="801"/>
        <v>Container q'ty</v>
      </c>
      <c r="N2986" s="33" t="str">
        <f t="shared" si="802"/>
        <v/>
      </c>
      <c r="O2986" s="39"/>
      <c r="P2986" s="33"/>
      <c r="Q2986" s="168"/>
      <c r="R2986" s="169"/>
      <c r="S2986" s="39"/>
      <c r="T2986" s="119"/>
      <c r="U2986" s="258"/>
      <c r="V2986" s="262"/>
      <c r="W2986" s="258">
        <f t="shared" si="803"/>
        <v>0</v>
      </c>
      <c r="X2986" s="45"/>
      <c r="Y2986" s="43"/>
      <c r="Z2986" s="43"/>
      <c r="AA2986" s="43"/>
      <c r="AB2986" s="43"/>
      <c r="AC2986" s="43"/>
    </row>
    <row r="2987" spans="1:29" ht="12.9" customHeight="1">
      <c r="A2987" s="189"/>
      <c r="B2987" s="111"/>
      <c r="C2987" s="111"/>
      <c r="D2987" s="111"/>
      <c r="E2987" s="111"/>
      <c r="F2987" s="111"/>
      <c r="G2987" s="111"/>
      <c r="H2987" s="111"/>
      <c r="I2987" s="116"/>
      <c r="J2987" s="118"/>
      <c r="K2987" s="33"/>
      <c r="L2987" s="44">
        <f t="shared" si="800"/>
        <v>0</v>
      </c>
      <c r="M2987" s="33" t="str">
        <f t="shared" si="801"/>
        <v>Container q'ty</v>
      </c>
      <c r="N2987" s="33" t="str">
        <f t="shared" si="802"/>
        <v/>
      </c>
      <c r="O2987" s="39"/>
      <c r="P2987" s="33"/>
      <c r="Q2987" s="168"/>
      <c r="R2987" s="169"/>
      <c r="S2987" s="39"/>
      <c r="T2987" s="119"/>
      <c r="U2987" s="258"/>
      <c r="V2987" s="262"/>
      <c r="W2987" s="258">
        <f t="shared" si="803"/>
        <v>0</v>
      </c>
      <c r="X2987" s="45"/>
      <c r="Y2987" s="43"/>
      <c r="Z2987" s="43"/>
      <c r="AA2987" s="43"/>
      <c r="AB2987" s="43"/>
      <c r="AC2987" s="43"/>
    </row>
    <row r="2988" spans="1:29" ht="12.9" customHeight="1">
      <c r="A2988" s="189"/>
      <c r="B2988" s="111"/>
      <c r="C2988" s="111"/>
      <c r="D2988" s="111"/>
      <c r="E2988" s="111"/>
      <c r="F2988" s="111"/>
      <c r="G2988" s="111"/>
      <c r="H2988" s="111"/>
      <c r="I2988" s="116"/>
      <c r="J2988" s="118"/>
      <c r="K2988" s="33"/>
      <c r="L2988" s="44">
        <f t="shared" si="800"/>
        <v>0</v>
      </c>
      <c r="M2988" s="33" t="str">
        <f t="shared" si="801"/>
        <v>Container q'ty</v>
      </c>
      <c r="N2988" s="33" t="str">
        <f t="shared" si="802"/>
        <v/>
      </c>
      <c r="O2988" s="39"/>
      <c r="P2988" s="33"/>
      <c r="Q2988" s="168"/>
      <c r="R2988" s="169"/>
      <c r="S2988" s="39"/>
      <c r="T2988" s="119"/>
      <c r="U2988" s="258"/>
      <c r="V2988" s="262"/>
      <c r="W2988" s="258">
        <f t="shared" si="803"/>
        <v>0</v>
      </c>
      <c r="X2988" s="45"/>
      <c r="Y2988" s="43"/>
      <c r="Z2988" s="43"/>
      <c r="AA2988" s="43"/>
      <c r="AB2988" s="43"/>
      <c r="AC2988" s="43"/>
    </row>
    <row r="2989" spans="1:29" ht="12.9" customHeight="1">
      <c r="A2989" s="189"/>
      <c r="B2989" s="111"/>
      <c r="C2989" s="111"/>
      <c r="D2989" s="111"/>
      <c r="E2989" s="111"/>
      <c r="F2989" s="111"/>
      <c r="G2989" s="111"/>
      <c r="H2989" s="111"/>
      <c r="I2989" s="116"/>
      <c r="J2989" s="118"/>
      <c r="K2989" s="33"/>
      <c r="L2989" s="44">
        <f t="shared" si="800"/>
        <v>0</v>
      </c>
      <c r="M2989" s="33" t="str">
        <f t="shared" si="801"/>
        <v>Container q'ty</v>
      </c>
      <c r="N2989" s="33" t="str">
        <f t="shared" si="802"/>
        <v/>
      </c>
      <c r="O2989" s="39"/>
      <c r="P2989" s="33"/>
      <c r="Q2989" s="168"/>
      <c r="R2989" s="169"/>
      <c r="S2989" s="39"/>
      <c r="T2989" s="119"/>
      <c r="U2989" s="258"/>
      <c r="V2989" s="262"/>
      <c r="W2989" s="258">
        <f t="shared" si="803"/>
        <v>0</v>
      </c>
      <c r="X2989" s="45"/>
      <c r="Y2989" s="43"/>
      <c r="Z2989" s="43"/>
      <c r="AA2989" s="43"/>
      <c r="AB2989" s="43"/>
      <c r="AC2989" s="43"/>
    </row>
    <row r="2990" spans="1:29" ht="12.9" customHeight="1">
      <c r="A2990" s="189"/>
      <c r="B2990" s="111"/>
      <c r="C2990" s="111"/>
      <c r="D2990" s="111"/>
      <c r="E2990" s="111"/>
      <c r="F2990" s="111"/>
      <c r="G2990" s="111"/>
      <c r="H2990" s="111"/>
      <c r="I2990" s="116"/>
      <c r="J2990" s="118"/>
      <c r="K2990" s="33"/>
      <c r="L2990" s="44">
        <f t="shared" si="800"/>
        <v>0</v>
      </c>
      <c r="M2990" s="33" t="str">
        <f t="shared" si="801"/>
        <v>Container q'ty</v>
      </c>
      <c r="N2990" s="33" t="str">
        <f t="shared" si="802"/>
        <v/>
      </c>
      <c r="O2990" s="39"/>
      <c r="P2990" s="33"/>
      <c r="Q2990" s="168"/>
      <c r="R2990" s="169"/>
      <c r="S2990" s="39"/>
      <c r="T2990" s="119"/>
      <c r="U2990" s="258"/>
      <c r="V2990" s="262"/>
      <c r="W2990" s="258">
        <f t="shared" si="803"/>
        <v>0</v>
      </c>
      <c r="X2990" s="45"/>
      <c r="Y2990" s="43"/>
      <c r="Z2990" s="43"/>
      <c r="AA2990" s="43"/>
      <c r="AB2990" s="43"/>
      <c r="AC2990" s="43"/>
    </row>
    <row r="2991" spans="1:29" ht="12.9" customHeight="1">
      <c r="A2991" s="189"/>
      <c r="B2991" s="111"/>
      <c r="C2991" s="111"/>
      <c r="D2991" s="111"/>
      <c r="E2991" s="111"/>
      <c r="F2991" s="111"/>
      <c r="G2991" s="111"/>
      <c r="H2991" s="111"/>
      <c r="I2991" s="116"/>
      <c r="J2991" s="118"/>
      <c r="K2991" s="33"/>
      <c r="L2991" s="44">
        <f t="shared" si="800"/>
        <v>0</v>
      </c>
      <c r="M2991" s="33" t="str">
        <f t="shared" si="801"/>
        <v>Container q'ty</v>
      </c>
      <c r="N2991" s="33" t="str">
        <f t="shared" si="802"/>
        <v/>
      </c>
      <c r="O2991" s="39"/>
      <c r="P2991" s="33"/>
      <c r="Q2991" s="168"/>
      <c r="R2991" s="169"/>
      <c r="S2991" s="39"/>
      <c r="T2991" s="119"/>
      <c r="U2991" s="258"/>
      <c r="V2991" s="262"/>
      <c r="W2991" s="258">
        <f t="shared" si="803"/>
        <v>0</v>
      </c>
      <c r="X2991" s="45"/>
      <c r="Y2991" s="43"/>
      <c r="Z2991" s="43"/>
      <c r="AA2991" s="43"/>
      <c r="AB2991" s="43"/>
      <c r="AC2991" s="43"/>
    </row>
    <row r="2992" spans="1:29" ht="12.9" customHeight="1">
      <c r="A2992" s="189"/>
      <c r="B2992" s="111"/>
      <c r="C2992" s="111"/>
      <c r="D2992" s="111"/>
      <c r="E2992" s="111"/>
      <c r="F2992" s="111"/>
      <c r="G2992" s="111"/>
      <c r="H2992" s="111"/>
      <c r="I2992" s="116"/>
      <c r="J2992" s="118"/>
      <c r="K2992" s="33"/>
      <c r="L2992" s="44">
        <f t="shared" si="800"/>
        <v>0</v>
      </c>
      <c r="M2992" s="33" t="str">
        <f t="shared" si="801"/>
        <v>Container q'ty</v>
      </c>
      <c r="N2992" s="33" t="str">
        <f t="shared" si="802"/>
        <v/>
      </c>
      <c r="O2992" s="39"/>
      <c r="P2992" s="33"/>
      <c r="Q2992" s="168"/>
      <c r="R2992" s="169"/>
      <c r="S2992" s="39"/>
      <c r="T2992" s="119"/>
      <c r="U2992" s="258"/>
      <c r="V2992" s="262"/>
      <c r="W2992" s="258">
        <f t="shared" si="803"/>
        <v>0</v>
      </c>
      <c r="X2992" s="45"/>
      <c r="Y2992" s="43"/>
      <c r="Z2992" s="43"/>
      <c r="AA2992" s="43"/>
      <c r="AB2992" s="43"/>
      <c r="AC2992" s="43"/>
    </row>
    <row r="2993" spans="1:29" ht="12.9" customHeight="1">
      <c r="A2993" s="189"/>
      <c r="B2993" s="111"/>
      <c r="C2993" s="111"/>
      <c r="D2993" s="111"/>
      <c r="E2993" s="111"/>
      <c r="F2993" s="111"/>
      <c r="G2993" s="111"/>
      <c r="H2993" s="111"/>
      <c r="I2993" s="116"/>
      <c r="J2993" s="118"/>
      <c r="K2993" s="33"/>
      <c r="L2993" s="44">
        <f t="shared" si="800"/>
        <v>0</v>
      </c>
      <c r="M2993" s="33" t="str">
        <f t="shared" si="801"/>
        <v>Container q'ty</v>
      </c>
      <c r="N2993" s="33" t="str">
        <f t="shared" si="802"/>
        <v/>
      </c>
      <c r="O2993" s="39"/>
      <c r="P2993" s="33"/>
      <c r="Q2993" s="168"/>
      <c r="R2993" s="169"/>
      <c r="S2993" s="39"/>
      <c r="T2993" s="119"/>
      <c r="U2993" s="258"/>
      <c r="V2993" s="262"/>
      <c r="W2993" s="258">
        <f t="shared" si="803"/>
        <v>0</v>
      </c>
      <c r="X2993" s="45"/>
      <c r="Y2993" s="43"/>
      <c r="Z2993" s="43"/>
      <c r="AA2993" s="43"/>
      <c r="AB2993" s="43"/>
      <c r="AC2993" s="43"/>
    </row>
    <row r="2994" spans="1:29" ht="12.9" customHeight="1">
      <c r="A2994" s="189"/>
      <c r="B2994" s="111"/>
      <c r="C2994" s="111"/>
      <c r="D2994" s="111"/>
      <c r="E2994" s="111"/>
      <c r="F2994" s="111"/>
      <c r="G2994" s="111"/>
      <c r="H2994" s="111"/>
      <c r="I2994" s="116"/>
      <c r="J2994" s="118"/>
      <c r="K2994" s="33"/>
      <c r="L2994" s="44">
        <f t="shared" si="800"/>
        <v>0</v>
      </c>
      <c r="M2994" s="33" t="str">
        <f t="shared" si="801"/>
        <v>Container q'ty</v>
      </c>
      <c r="N2994" s="33" t="str">
        <f t="shared" si="802"/>
        <v/>
      </c>
      <c r="O2994" s="39"/>
      <c r="P2994" s="33"/>
      <c r="Q2994" s="168"/>
      <c r="R2994" s="169"/>
      <c r="S2994" s="39"/>
      <c r="T2994" s="119"/>
      <c r="U2994" s="258"/>
      <c r="V2994" s="262"/>
      <c r="W2994" s="258">
        <f t="shared" si="803"/>
        <v>0</v>
      </c>
      <c r="X2994" s="45"/>
      <c r="Y2994" s="43"/>
      <c r="Z2994" s="43"/>
      <c r="AA2994" s="43"/>
      <c r="AB2994" s="43"/>
      <c r="AC2994" s="43"/>
    </row>
    <row r="2995" spans="1:29" ht="12.9" customHeight="1">
      <c r="A2995" s="189"/>
      <c r="B2995" s="111"/>
      <c r="C2995" s="111"/>
      <c r="D2995" s="111"/>
      <c r="E2995" s="111"/>
      <c r="F2995" s="111"/>
      <c r="G2995" s="111"/>
      <c r="H2995" s="111"/>
      <c r="I2995" s="116"/>
      <c r="J2995" s="118"/>
      <c r="K2995" s="33"/>
      <c r="L2995" s="44">
        <f t="shared" si="800"/>
        <v>0</v>
      </c>
      <c r="M2995" s="33" t="str">
        <f t="shared" si="801"/>
        <v>Container q'ty</v>
      </c>
      <c r="N2995" s="33" t="str">
        <f t="shared" si="802"/>
        <v/>
      </c>
      <c r="O2995" s="39"/>
      <c r="P2995" s="33"/>
      <c r="Q2995" s="168"/>
      <c r="R2995" s="169"/>
      <c r="S2995" s="39"/>
      <c r="T2995" s="119"/>
      <c r="U2995" s="258"/>
      <c r="V2995" s="262"/>
      <c r="W2995" s="258">
        <f t="shared" si="803"/>
        <v>0</v>
      </c>
      <c r="X2995" s="45"/>
      <c r="Y2995" s="43"/>
      <c r="Z2995" s="43"/>
      <c r="AA2995" s="43"/>
      <c r="AB2995" s="43"/>
      <c r="AC2995" s="43"/>
    </row>
    <row r="2996" spans="1:29" ht="12.9" customHeight="1">
      <c r="A2996" s="189"/>
      <c r="B2996" s="111"/>
      <c r="C2996" s="111"/>
      <c r="D2996" s="111"/>
      <c r="E2996" s="111"/>
      <c r="F2996" s="111"/>
      <c r="G2996" s="111"/>
      <c r="H2996" s="111"/>
      <c r="I2996" s="116"/>
      <c r="J2996" s="118"/>
      <c r="K2996" s="33"/>
      <c r="L2996" s="44">
        <f t="shared" si="800"/>
        <v>0</v>
      </c>
      <c r="M2996" s="33" t="str">
        <f t="shared" si="801"/>
        <v>Container q'ty</v>
      </c>
      <c r="N2996" s="33" t="str">
        <f t="shared" si="802"/>
        <v/>
      </c>
      <c r="O2996" s="39"/>
      <c r="P2996" s="33"/>
      <c r="Q2996" s="168"/>
      <c r="R2996" s="169"/>
      <c r="S2996" s="39"/>
      <c r="T2996" s="119"/>
      <c r="U2996" s="258"/>
      <c r="V2996" s="262"/>
      <c r="W2996" s="258">
        <f t="shared" si="803"/>
        <v>0</v>
      </c>
      <c r="X2996" s="45"/>
      <c r="Y2996" s="43"/>
      <c r="Z2996" s="43"/>
      <c r="AA2996" s="43"/>
      <c r="AB2996" s="43"/>
      <c r="AC2996" s="43"/>
    </row>
    <row r="2997" spans="1:29" ht="12.9" customHeight="1">
      <c r="A2997" s="189"/>
      <c r="B2997" s="111"/>
      <c r="C2997" s="111"/>
      <c r="D2997" s="111"/>
      <c r="E2997" s="111"/>
      <c r="F2997" s="111"/>
      <c r="G2997" s="111"/>
      <c r="H2997" s="111"/>
      <c r="I2997" s="116"/>
      <c r="J2997" s="118"/>
      <c r="K2997" s="33"/>
      <c r="L2997" s="44">
        <f t="shared" si="800"/>
        <v>0</v>
      </c>
      <c r="M2997" s="33" t="str">
        <f t="shared" si="801"/>
        <v>Container q'ty</v>
      </c>
      <c r="N2997" s="33" t="str">
        <f t="shared" si="802"/>
        <v/>
      </c>
      <c r="O2997" s="39"/>
      <c r="P2997" s="33"/>
      <c r="Q2997" s="168"/>
      <c r="R2997" s="169"/>
      <c r="S2997" s="39"/>
      <c r="T2997" s="119"/>
      <c r="U2997" s="258"/>
      <c r="V2997" s="262"/>
      <c r="W2997" s="258">
        <f t="shared" si="803"/>
        <v>0</v>
      </c>
      <c r="X2997" s="45"/>
      <c r="Y2997" s="43"/>
      <c r="Z2997" s="43"/>
      <c r="AA2997" s="43"/>
      <c r="AB2997" s="43"/>
      <c r="AC2997" s="43"/>
    </row>
    <row r="2998" spans="1:29" ht="12.9" customHeight="1">
      <c r="A2998" s="189"/>
      <c r="B2998" s="111"/>
      <c r="C2998" s="111"/>
      <c r="D2998" s="111"/>
      <c r="E2998" s="111"/>
      <c r="F2998" s="111"/>
      <c r="G2998" s="111"/>
      <c r="H2998" s="111"/>
      <c r="I2998" s="116"/>
      <c r="J2998" s="118"/>
      <c r="K2998" s="33"/>
      <c r="L2998" s="44">
        <f t="shared" si="800"/>
        <v>0</v>
      </c>
      <c r="M2998" s="33" t="str">
        <f t="shared" si="801"/>
        <v>Container q'ty</v>
      </c>
      <c r="N2998" s="33" t="str">
        <f t="shared" si="802"/>
        <v/>
      </c>
      <c r="O2998" s="39"/>
      <c r="P2998" s="33"/>
      <c r="Q2998" s="168"/>
      <c r="R2998" s="169"/>
      <c r="S2998" s="39"/>
      <c r="T2998" s="119"/>
      <c r="U2998" s="258"/>
      <c r="V2998" s="262"/>
      <c r="W2998" s="258">
        <f t="shared" si="803"/>
        <v>0</v>
      </c>
      <c r="X2998" s="45"/>
      <c r="Y2998" s="43"/>
      <c r="Z2998" s="43"/>
      <c r="AA2998" s="43"/>
      <c r="AB2998" s="43"/>
      <c r="AC2998" s="43"/>
    </row>
    <row r="2999" spans="1:29" ht="12.9" customHeight="1">
      <c r="A2999" s="189"/>
      <c r="B2999" s="111"/>
      <c r="C2999" s="111"/>
      <c r="D2999" s="111"/>
      <c r="E2999" s="111"/>
      <c r="F2999" s="111"/>
      <c r="G2999" s="111"/>
      <c r="H2999" s="111"/>
      <c r="I2999" s="116"/>
      <c r="J2999" s="118"/>
      <c r="K2999" s="33"/>
      <c r="L2999" s="44">
        <f t="shared" si="800"/>
        <v>0</v>
      </c>
      <c r="M2999" s="33" t="str">
        <f t="shared" si="801"/>
        <v>Container q'ty</v>
      </c>
      <c r="N2999" s="33" t="str">
        <f t="shared" si="802"/>
        <v/>
      </c>
      <c r="O2999" s="39"/>
      <c r="P2999" s="33"/>
      <c r="Q2999" s="168"/>
      <c r="R2999" s="169"/>
      <c r="S2999" s="39"/>
      <c r="T2999" s="119"/>
      <c r="U2999" s="258"/>
      <c r="V2999" s="262"/>
      <c r="W2999" s="258">
        <f t="shared" si="803"/>
        <v>0</v>
      </c>
      <c r="X2999" s="45"/>
      <c r="Y2999" s="43"/>
      <c r="Z2999" s="43"/>
      <c r="AA2999" s="43"/>
      <c r="AB2999" s="43"/>
      <c r="AC2999" s="43"/>
    </row>
    <row r="3000" spans="1:29" ht="12.9" customHeight="1">
      <c r="A3000" s="189"/>
      <c r="B3000" s="111"/>
      <c r="C3000" s="111"/>
      <c r="D3000" s="111"/>
      <c r="E3000" s="111"/>
      <c r="F3000" s="111"/>
      <c r="G3000" s="111"/>
      <c r="H3000" s="111"/>
      <c r="I3000" s="116"/>
      <c r="J3000" s="118"/>
      <c r="K3000" s="33"/>
      <c r="L3000" s="44">
        <f t="shared" si="800"/>
        <v>0</v>
      </c>
      <c r="M3000" s="33" t="str">
        <f t="shared" si="801"/>
        <v>Container q'ty</v>
      </c>
      <c r="N3000" s="33" t="str">
        <f t="shared" si="802"/>
        <v/>
      </c>
      <c r="O3000" s="39"/>
      <c r="P3000" s="33"/>
      <c r="Q3000" s="168"/>
      <c r="R3000" s="169"/>
      <c r="S3000" s="39"/>
      <c r="T3000" s="119"/>
      <c r="U3000" s="258"/>
      <c r="V3000" s="262"/>
      <c r="W3000" s="258">
        <f t="shared" si="803"/>
        <v>0</v>
      </c>
      <c r="X3000" s="45"/>
      <c r="Y3000" s="43"/>
      <c r="Z3000" s="43"/>
      <c r="AA3000" s="43"/>
      <c r="AB3000" s="43"/>
      <c r="AC3000" s="43"/>
    </row>
    <row r="3001" spans="1:29" ht="12.9" customHeight="1">
      <c r="A3001" s="189"/>
      <c r="B3001" s="111"/>
      <c r="C3001" s="111"/>
      <c r="D3001" s="111"/>
      <c r="E3001" s="111"/>
      <c r="F3001" s="111"/>
      <c r="G3001" s="111"/>
      <c r="H3001" s="111"/>
      <c r="I3001" s="116"/>
      <c r="J3001" s="118"/>
      <c r="K3001" s="33"/>
      <c r="L3001" s="44">
        <f t="shared" si="800"/>
        <v>0</v>
      </c>
      <c r="M3001" s="33" t="str">
        <f t="shared" si="801"/>
        <v>Container q'ty</v>
      </c>
      <c r="N3001" s="33" t="str">
        <f t="shared" si="802"/>
        <v/>
      </c>
      <c r="O3001" s="39"/>
      <c r="P3001" s="33"/>
      <c r="Q3001" s="168"/>
      <c r="R3001" s="169"/>
      <c r="S3001" s="39"/>
      <c r="T3001" s="119"/>
      <c r="U3001" s="258"/>
      <c r="V3001" s="262"/>
      <c r="W3001" s="258">
        <f t="shared" si="803"/>
        <v>0</v>
      </c>
      <c r="X3001" s="45"/>
      <c r="Y3001" s="43"/>
      <c r="Z3001" s="43"/>
      <c r="AA3001" s="43"/>
      <c r="AB3001" s="43"/>
      <c r="AC3001" s="43"/>
    </row>
    <row r="3002" spans="1:29" ht="12.9" customHeight="1">
      <c r="A3002" s="189"/>
      <c r="B3002" s="111"/>
      <c r="C3002" s="111"/>
      <c r="D3002" s="111"/>
      <c r="E3002" s="111"/>
      <c r="F3002" s="111"/>
      <c r="G3002" s="111"/>
      <c r="H3002" s="111"/>
      <c r="I3002" s="116"/>
      <c r="J3002" s="118"/>
      <c r="K3002" s="33"/>
      <c r="L3002" s="44">
        <f t="shared" si="800"/>
        <v>0</v>
      </c>
      <c r="M3002" s="33" t="str">
        <f t="shared" si="801"/>
        <v>Container q'ty</v>
      </c>
      <c r="N3002" s="33" t="str">
        <f t="shared" si="802"/>
        <v/>
      </c>
      <c r="O3002" s="39"/>
      <c r="P3002" s="33"/>
      <c r="Q3002" s="168"/>
      <c r="R3002" s="169"/>
      <c r="S3002" s="39"/>
      <c r="T3002" s="119"/>
      <c r="U3002" s="258"/>
      <c r="V3002" s="262"/>
      <c r="W3002" s="258">
        <f t="shared" si="803"/>
        <v>0</v>
      </c>
      <c r="X3002" s="45"/>
      <c r="Y3002" s="43"/>
      <c r="Z3002" s="43"/>
      <c r="AA3002" s="43"/>
      <c r="AB3002" s="43"/>
      <c r="AC3002" s="43"/>
    </row>
    <row r="3003" spans="1:29" ht="12.9" customHeight="1">
      <c r="A3003" s="189"/>
      <c r="B3003" s="111"/>
      <c r="C3003" s="111"/>
      <c r="D3003" s="111"/>
      <c r="E3003" s="111"/>
      <c r="F3003" s="111"/>
      <c r="G3003" s="111"/>
      <c r="H3003" s="111"/>
      <c r="I3003" s="116"/>
      <c r="J3003" s="118"/>
      <c r="K3003" s="33"/>
      <c r="L3003" s="44">
        <f t="shared" si="800"/>
        <v>0</v>
      </c>
      <c r="M3003" s="33" t="str">
        <f t="shared" si="801"/>
        <v>Container q'ty</v>
      </c>
      <c r="N3003" s="33" t="str">
        <f t="shared" si="802"/>
        <v/>
      </c>
      <c r="O3003" s="39"/>
      <c r="P3003" s="33"/>
      <c r="Q3003" s="168"/>
      <c r="R3003" s="169"/>
      <c r="S3003" s="39"/>
      <c r="T3003" s="119"/>
      <c r="U3003" s="258"/>
      <c r="V3003" s="262"/>
      <c r="W3003" s="258">
        <f t="shared" si="803"/>
        <v>0</v>
      </c>
      <c r="X3003" s="45"/>
      <c r="Y3003" s="43"/>
      <c r="Z3003" s="43"/>
      <c r="AA3003" s="43"/>
      <c r="AB3003" s="43"/>
      <c r="AC3003" s="43"/>
    </row>
    <row r="3004" spans="1:29" ht="12.9" customHeight="1">
      <c r="A3004" s="189"/>
      <c r="B3004" s="111"/>
      <c r="C3004" s="111"/>
      <c r="D3004" s="111"/>
      <c r="E3004" s="111"/>
      <c r="F3004" s="111"/>
      <c r="G3004" s="111"/>
      <c r="H3004" s="111"/>
      <c r="I3004" s="116"/>
      <c r="J3004" s="118"/>
      <c r="K3004" s="33"/>
      <c r="L3004" s="44">
        <f t="shared" si="800"/>
        <v>0</v>
      </c>
      <c r="M3004" s="33" t="str">
        <f t="shared" si="801"/>
        <v>Container q'ty</v>
      </c>
      <c r="N3004" s="33" t="str">
        <f t="shared" si="802"/>
        <v/>
      </c>
      <c r="O3004" s="39"/>
      <c r="P3004" s="33"/>
      <c r="Q3004" s="168"/>
      <c r="R3004" s="169"/>
      <c r="S3004" s="39"/>
      <c r="T3004" s="119"/>
      <c r="U3004" s="258"/>
      <c r="V3004" s="262"/>
      <c r="W3004" s="258">
        <f t="shared" si="803"/>
        <v>0</v>
      </c>
      <c r="X3004" s="45"/>
      <c r="Y3004" s="43"/>
      <c r="Z3004" s="43"/>
      <c r="AA3004" s="43"/>
      <c r="AB3004" s="43"/>
      <c r="AC3004" s="43"/>
    </row>
    <row r="3005" spans="1:29" ht="12.9" customHeight="1">
      <c r="A3005" s="189"/>
      <c r="B3005" s="111"/>
      <c r="C3005" s="111"/>
      <c r="D3005" s="111"/>
      <c r="E3005" s="111"/>
      <c r="F3005" s="111"/>
      <c r="G3005" s="111"/>
      <c r="H3005" s="111"/>
      <c r="I3005" s="116"/>
      <c r="J3005" s="118"/>
      <c r="K3005" s="33"/>
      <c r="L3005" s="44">
        <f t="shared" si="800"/>
        <v>0</v>
      </c>
      <c r="M3005" s="33" t="str">
        <f t="shared" si="801"/>
        <v>Container q'ty</v>
      </c>
      <c r="N3005" s="33" t="str">
        <f t="shared" si="802"/>
        <v/>
      </c>
      <c r="O3005" s="39"/>
      <c r="P3005" s="33"/>
      <c r="Q3005" s="168"/>
      <c r="R3005" s="169"/>
      <c r="S3005" s="39"/>
      <c r="T3005" s="119"/>
      <c r="U3005" s="258"/>
      <c r="V3005" s="262"/>
      <c r="W3005" s="258">
        <f t="shared" si="803"/>
        <v>0</v>
      </c>
      <c r="X3005" s="45"/>
      <c r="Y3005" s="43"/>
      <c r="Z3005" s="43"/>
      <c r="AA3005" s="43"/>
      <c r="AB3005" s="43"/>
      <c r="AC3005" s="43"/>
    </row>
    <row r="3006" spans="1:29" ht="12.9" customHeight="1">
      <c r="A3006" s="189"/>
      <c r="B3006" s="111"/>
      <c r="C3006" s="111"/>
      <c r="D3006" s="111"/>
      <c r="E3006" s="111"/>
      <c r="F3006" s="111"/>
      <c r="G3006" s="111"/>
      <c r="H3006" s="111"/>
      <c r="I3006" s="116"/>
      <c r="J3006" s="118"/>
      <c r="K3006" s="33"/>
      <c r="L3006" s="44">
        <f t="shared" si="800"/>
        <v>0</v>
      </c>
      <c r="M3006" s="33" t="str">
        <f t="shared" si="801"/>
        <v>Container q'ty</v>
      </c>
      <c r="N3006" s="33" t="str">
        <f t="shared" si="802"/>
        <v/>
      </c>
      <c r="O3006" s="39"/>
      <c r="P3006" s="33"/>
      <c r="Q3006" s="168"/>
      <c r="R3006" s="169"/>
      <c r="S3006" s="39"/>
      <c r="T3006" s="119"/>
      <c r="U3006" s="258"/>
      <c r="V3006" s="262"/>
      <c r="W3006" s="258">
        <f t="shared" si="803"/>
        <v>0</v>
      </c>
      <c r="X3006" s="45"/>
      <c r="Y3006" s="43"/>
      <c r="Z3006" s="43"/>
      <c r="AA3006" s="43"/>
      <c r="AB3006" s="43"/>
      <c r="AC3006" s="43"/>
    </row>
    <row r="3007" spans="1:29" ht="12.9" customHeight="1">
      <c r="A3007" s="189"/>
      <c r="B3007" s="111"/>
      <c r="C3007" s="111"/>
      <c r="D3007" s="111"/>
      <c r="E3007" s="111"/>
      <c r="F3007" s="111"/>
      <c r="G3007" s="111"/>
      <c r="H3007" s="111"/>
      <c r="I3007" s="116"/>
      <c r="J3007" s="118"/>
      <c r="K3007" s="33"/>
      <c r="L3007" s="44">
        <f t="shared" si="800"/>
        <v>0</v>
      </c>
      <c r="M3007" s="33" t="str">
        <f t="shared" si="801"/>
        <v>Container q'ty</v>
      </c>
      <c r="N3007" s="33" t="str">
        <f t="shared" si="802"/>
        <v/>
      </c>
      <c r="O3007" s="39"/>
      <c r="P3007" s="33"/>
      <c r="Q3007" s="168"/>
      <c r="R3007" s="169"/>
      <c r="S3007" s="39"/>
      <c r="T3007" s="119"/>
      <c r="U3007" s="258"/>
      <c r="V3007" s="262"/>
      <c r="W3007" s="258">
        <f t="shared" si="803"/>
        <v>0</v>
      </c>
      <c r="X3007" s="45"/>
      <c r="Y3007" s="43"/>
      <c r="Z3007" s="43"/>
      <c r="AA3007" s="43"/>
      <c r="AB3007" s="43"/>
      <c r="AC3007" s="43"/>
    </row>
    <row r="3008" spans="1:29" ht="12.9" customHeight="1">
      <c r="A3008" s="189"/>
      <c r="B3008" s="111"/>
      <c r="C3008" s="111"/>
      <c r="D3008" s="111"/>
      <c r="E3008" s="111"/>
      <c r="F3008" s="111"/>
      <c r="G3008" s="111"/>
      <c r="H3008" s="111"/>
      <c r="I3008" s="116"/>
      <c r="J3008" s="118"/>
      <c r="K3008" s="33"/>
      <c r="L3008" s="44">
        <f t="shared" si="800"/>
        <v>0</v>
      </c>
      <c r="M3008" s="33" t="str">
        <f t="shared" si="801"/>
        <v>Container q'ty</v>
      </c>
      <c r="N3008" s="33" t="str">
        <f t="shared" si="802"/>
        <v/>
      </c>
      <c r="O3008" s="39"/>
      <c r="P3008" s="33"/>
      <c r="Q3008" s="168"/>
      <c r="R3008" s="169"/>
      <c r="S3008" s="39"/>
      <c r="T3008" s="119"/>
      <c r="U3008" s="258"/>
      <c r="V3008" s="262"/>
      <c r="W3008" s="258">
        <f t="shared" si="803"/>
        <v>0</v>
      </c>
      <c r="X3008" s="45"/>
      <c r="Y3008" s="43"/>
      <c r="Z3008" s="43"/>
      <c r="AA3008" s="43"/>
      <c r="AB3008" s="43"/>
      <c r="AC3008" s="43"/>
    </row>
    <row r="3009" spans="1:29" ht="12.9" customHeight="1">
      <c r="A3009" s="189"/>
      <c r="B3009" s="111"/>
      <c r="C3009" s="111"/>
      <c r="D3009" s="111"/>
      <c r="E3009" s="111"/>
      <c r="F3009" s="111"/>
      <c r="G3009" s="111"/>
      <c r="H3009" s="111"/>
      <c r="I3009" s="116"/>
      <c r="J3009" s="118"/>
      <c r="K3009" s="33"/>
      <c r="L3009" s="44">
        <f t="shared" si="800"/>
        <v>0</v>
      </c>
      <c r="M3009" s="33" t="str">
        <f t="shared" si="801"/>
        <v>Container q'ty</v>
      </c>
      <c r="N3009" s="33" t="str">
        <f t="shared" si="802"/>
        <v/>
      </c>
      <c r="O3009" s="39"/>
      <c r="P3009" s="33"/>
      <c r="Q3009" s="168"/>
      <c r="R3009" s="169"/>
      <c r="S3009" s="39"/>
      <c r="T3009" s="119"/>
      <c r="U3009" s="258"/>
      <c r="V3009" s="262"/>
      <c r="W3009" s="258">
        <f t="shared" si="803"/>
        <v>0</v>
      </c>
      <c r="X3009" s="45"/>
      <c r="Y3009" s="43"/>
      <c r="Z3009" s="43"/>
      <c r="AA3009" s="43"/>
      <c r="AB3009" s="43"/>
      <c r="AC3009" s="43"/>
    </row>
    <row r="3010" spans="1:29" ht="12.9" customHeight="1">
      <c r="A3010" s="189"/>
      <c r="B3010" s="111"/>
      <c r="C3010" s="111"/>
      <c r="D3010" s="111"/>
      <c r="E3010" s="111"/>
      <c r="F3010" s="111"/>
      <c r="G3010" s="111"/>
      <c r="H3010" s="111"/>
      <c r="I3010" s="116"/>
      <c r="J3010" s="118"/>
      <c r="K3010" s="33"/>
      <c r="L3010" s="44">
        <f t="shared" si="800"/>
        <v>0</v>
      </c>
      <c r="M3010" s="33" t="str">
        <f t="shared" si="801"/>
        <v>Container q'ty</v>
      </c>
      <c r="N3010" s="33" t="str">
        <f t="shared" si="802"/>
        <v/>
      </c>
      <c r="O3010" s="39"/>
      <c r="P3010" s="33"/>
      <c r="Q3010" s="168"/>
      <c r="R3010" s="169"/>
      <c r="S3010" s="39"/>
      <c r="T3010" s="119"/>
      <c r="U3010" s="258"/>
      <c r="V3010" s="262"/>
      <c r="W3010" s="258">
        <f t="shared" si="803"/>
        <v>0</v>
      </c>
      <c r="X3010" s="45"/>
      <c r="Y3010" s="43"/>
      <c r="Z3010" s="43"/>
      <c r="AA3010" s="43"/>
      <c r="AB3010" s="43"/>
      <c r="AC3010" s="43"/>
    </row>
    <row r="3011" spans="1:29" ht="12.9" customHeight="1">
      <c r="A3011" s="189"/>
      <c r="B3011" s="111"/>
      <c r="C3011" s="111"/>
      <c r="D3011" s="111"/>
      <c r="E3011" s="111"/>
      <c r="F3011" s="111"/>
      <c r="G3011" s="111"/>
      <c r="H3011" s="111"/>
      <c r="I3011" s="116"/>
      <c r="J3011" s="118"/>
      <c r="K3011" s="33"/>
      <c r="L3011" s="44">
        <f t="shared" si="800"/>
        <v>0</v>
      </c>
      <c r="M3011" s="33" t="str">
        <f t="shared" si="801"/>
        <v>Container q'ty</v>
      </c>
      <c r="N3011" s="33" t="str">
        <f t="shared" si="802"/>
        <v/>
      </c>
      <c r="O3011" s="39"/>
      <c r="P3011" s="33"/>
      <c r="Q3011" s="168"/>
      <c r="R3011" s="169"/>
      <c r="S3011" s="39"/>
      <c r="T3011" s="119"/>
      <c r="U3011" s="258"/>
      <c r="V3011" s="262"/>
      <c r="W3011" s="258">
        <f t="shared" si="803"/>
        <v>0</v>
      </c>
      <c r="X3011" s="45"/>
      <c r="Y3011" s="43"/>
      <c r="Z3011" s="43"/>
      <c r="AA3011" s="43"/>
      <c r="AB3011" s="43"/>
      <c r="AC3011" s="43"/>
    </row>
    <row r="3012" spans="1:29" ht="12.9" customHeight="1">
      <c r="A3012" s="189"/>
      <c r="B3012" s="111"/>
      <c r="C3012" s="111"/>
      <c r="D3012" s="111"/>
      <c r="E3012" s="111"/>
      <c r="F3012" s="111"/>
      <c r="G3012" s="111"/>
      <c r="H3012" s="111"/>
      <c r="I3012" s="116"/>
      <c r="J3012" s="118"/>
      <c r="K3012" s="33"/>
      <c r="L3012" s="44">
        <f t="shared" si="800"/>
        <v>0</v>
      </c>
      <c r="M3012" s="33" t="str">
        <f t="shared" si="801"/>
        <v>Container q'ty</v>
      </c>
      <c r="N3012" s="33" t="str">
        <f t="shared" si="802"/>
        <v/>
      </c>
      <c r="O3012" s="39"/>
      <c r="P3012" s="33"/>
      <c r="Q3012" s="168"/>
      <c r="R3012" s="169"/>
      <c r="S3012" s="39"/>
      <c r="T3012" s="119"/>
      <c r="U3012" s="258"/>
      <c r="V3012" s="262"/>
      <c r="W3012" s="258">
        <f t="shared" si="803"/>
        <v>0</v>
      </c>
      <c r="X3012" s="45"/>
      <c r="Y3012" s="43"/>
      <c r="Z3012" s="43"/>
      <c r="AA3012" s="43"/>
      <c r="AB3012" s="43"/>
      <c r="AC3012" s="43"/>
    </row>
    <row r="3013" spans="1:29" ht="12.9" customHeight="1">
      <c r="A3013" s="189"/>
      <c r="B3013" s="111"/>
      <c r="C3013" s="111"/>
      <c r="D3013" s="111"/>
      <c r="E3013" s="111"/>
      <c r="F3013" s="111"/>
      <c r="G3013" s="111"/>
      <c r="H3013" s="111"/>
      <c r="I3013" s="116"/>
      <c r="J3013" s="118"/>
      <c r="K3013" s="33"/>
      <c r="L3013" s="44">
        <f t="shared" si="800"/>
        <v>0</v>
      </c>
      <c r="M3013" s="33" t="str">
        <f t="shared" si="801"/>
        <v>Container q'ty</v>
      </c>
      <c r="N3013" s="33" t="str">
        <f t="shared" si="802"/>
        <v/>
      </c>
      <c r="O3013" s="39"/>
      <c r="P3013" s="33"/>
      <c r="Q3013" s="168"/>
      <c r="R3013" s="169"/>
      <c r="S3013" s="39"/>
      <c r="T3013" s="119"/>
      <c r="U3013" s="258"/>
      <c r="V3013" s="262"/>
      <c r="W3013" s="258">
        <f t="shared" si="803"/>
        <v>0</v>
      </c>
      <c r="X3013" s="45"/>
      <c r="Y3013" s="43"/>
      <c r="Z3013" s="43"/>
      <c r="AA3013" s="43"/>
      <c r="AB3013" s="43"/>
      <c r="AC3013" s="43"/>
    </row>
    <row r="3014" spans="1:29" ht="12.9" customHeight="1">
      <c r="A3014" s="189"/>
      <c r="B3014" s="111"/>
      <c r="C3014" s="111"/>
      <c r="D3014" s="111"/>
      <c r="E3014" s="111"/>
      <c r="F3014" s="111"/>
      <c r="G3014" s="111"/>
      <c r="H3014" s="111"/>
      <c r="I3014" s="116"/>
      <c r="J3014" s="118"/>
      <c r="K3014" s="33"/>
      <c r="L3014" s="44">
        <f t="shared" si="800"/>
        <v>0</v>
      </c>
      <c r="M3014" s="33" t="str">
        <f t="shared" si="801"/>
        <v>Container q'ty</v>
      </c>
      <c r="N3014" s="33" t="str">
        <f t="shared" si="802"/>
        <v/>
      </c>
      <c r="O3014" s="39"/>
      <c r="P3014" s="33"/>
      <c r="Q3014" s="168"/>
      <c r="R3014" s="169"/>
      <c r="S3014" s="39"/>
      <c r="T3014" s="119"/>
      <c r="U3014" s="258"/>
      <c r="V3014" s="262"/>
      <c r="W3014" s="258">
        <f t="shared" si="803"/>
        <v>0</v>
      </c>
      <c r="X3014" s="45"/>
      <c r="Y3014" s="43"/>
      <c r="Z3014" s="43"/>
      <c r="AA3014" s="43"/>
      <c r="AB3014" s="43"/>
      <c r="AC3014" s="43"/>
    </row>
    <row r="3015" spans="1:29" ht="12.9" customHeight="1">
      <c r="A3015" s="189"/>
      <c r="B3015" s="111"/>
      <c r="C3015" s="111"/>
      <c r="D3015" s="111"/>
      <c r="E3015" s="111"/>
      <c r="F3015" s="111"/>
      <c r="G3015" s="111"/>
      <c r="H3015" s="111"/>
      <c r="I3015" s="116"/>
      <c r="J3015" s="118"/>
      <c r="K3015" s="33"/>
      <c r="L3015" s="44">
        <f t="shared" si="800"/>
        <v>0</v>
      </c>
      <c r="M3015" s="33" t="str">
        <f t="shared" si="801"/>
        <v>Container q'ty</v>
      </c>
      <c r="N3015" s="33" t="str">
        <f t="shared" si="802"/>
        <v/>
      </c>
      <c r="O3015" s="39"/>
      <c r="P3015" s="33"/>
      <c r="Q3015" s="168"/>
      <c r="R3015" s="169"/>
      <c r="S3015" s="39"/>
      <c r="T3015" s="119"/>
      <c r="U3015" s="258"/>
      <c r="V3015" s="262"/>
      <c r="W3015" s="258">
        <f t="shared" si="803"/>
        <v>0</v>
      </c>
      <c r="X3015" s="45"/>
      <c r="Y3015" s="43"/>
      <c r="Z3015" s="43"/>
      <c r="AA3015" s="43"/>
      <c r="AB3015" s="43"/>
      <c r="AC3015" s="43"/>
    </row>
    <row r="3016" spans="1:29" ht="12.9" customHeight="1">
      <c r="A3016" s="189"/>
      <c r="B3016" s="111"/>
      <c r="C3016" s="111"/>
      <c r="D3016" s="111"/>
      <c r="E3016" s="111"/>
      <c r="F3016" s="111"/>
      <c r="G3016" s="111"/>
      <c r="H3016" s="111"/>
      <c r="I3016" s="116"/>
      <c r="J3016" s="118"/>
      <c r="K3016" s="33"/>
      <c r="L3016" s="44">
        <f t="shared" si="800"/>
        <v>0</v>
      </c>
      <c r="M3016" s="33" t="str">
        <f t="shared" si="801"/>
        <v>Container q'ty</v>
      </c>
      <c r="N3016" s="33" t="str">
        <f t="shared" si="802"/>
        <v/>
      </c>
      <c r="O3016" s="39"/>
      <c r="P3016" s="33"/>
      <c r="Q3016" s="168"/>
      <c r="R3016" s="169"/>
      <c r="S3016" s="39"/>
      <c r="T3016" s="119"/>
      <c r="U3016" s="258"/>
      <c r="V3016" s="262"/>
      <c r="W3016" s="258">
        <f t="shared" si="803"/>
        <v>0</v>
      </c>
      <c r="X3016" s="45"/>
      <c r="Y3016" s="43"/>
      <c r="Z3016" s="43"/>
      <c r="AA3016" s="43"/>
      <c r="AB3016" s="43"/>
      <c r="AC3016" s="43"/>
    </row>
    <row r="3017" spans="1:29" ht="12.9" customHeight="1">
      <c r="A3017" s="189"/>
      <c r="B3017" s="111"/>
      <c r="C3017" s="111"/>
      <c r="D3017" s="111"/>
      <c r="E3017" s="111"/>
      <c r="F3017" s="111"/>
      <c r="G3017" s="111"/>
      <c r="H3017" s="111"/>
      <c r="I3017" s="116"/>
      <c r="J3017" s="118"/>
      <c r="K3017" s="33"/>
      <c r="L3017" s="44">
        <f t="shared" si="800"/>
        <v>0</v>
      </c>
      <c r="M3017" s="33" t="str">
        <f t="shared" si="801"/>
        <v>Container q'ty</v>
      </c>
      <c r="N3017" s="33" t="str">
        <f t="shared" si="802"/>
        <v/>
      </c>
      <c r="O3017" s="39"/>
      <c r="P3017" s="33"/>
      <c r="Q3017" s="168"/>
      <c r="R3017" s="169"/>
      <c r="S3017" s="39"/>
      <c r="T3017" s="119"/>
      <c r="U3017" s="258"/>
      <c r="V3017" s="262"/>
      <c r="W3017" s="258">
        <f t="shared" si="803"/>
        <v>0</v>
      </c>
      <c r="X3017" s="45"/>
      <c r="Y3017" s="43"/>
      <c r="Z3017" s="43"/>
      <c r="AA3017" s="43"/>
      <c r="AB3017" s="43"/>
      <c r="AC3017" s="43"/>
    </row>
    <row r="3018" spans="1:29" ht="12.9" customHeight="1">
      <c r="A3018" s="189"/>
      <c r="B3018" s="111"/>
      <c r="C3018" s="111"/>
      <c r="D3018" s="111"/>
      <c r="E3018" s="111"/>
      <c r="F3018" s="111"/>
      <c r="G3018" s="111"/>
      <c r="H3018" s="111"/>
      <c r="I3018" s="116"/>
      <c r="J3018" s="118"/>
      <c r="K3018" s="33"/>
      <c r="L3018" s="44">
        <f t="shared" si="800"/>
        <v>0</v>
      </c>
      <c r="M3018" s="33" t="str">
        <f t="shared" si="801"/>
        <v>Container q'ty</v>
      </c>
      <c r="N3018" s="33" t="str">
        <f t="shared" si="802"/>
        <v/>
      </c>
      <c r="O3018" s="39"/>
      <c r="P3018" s="33"/>
      <c r="Q3018" s="168"/>
      <c r="R3018" s="169"/>
      <c r="S3018" s="39"/>
      <c r="T3018" s="119"/>
      <c r="U3018" s="258"/>
      <c r="V3018" s="262"/>
      <c r="W3018" s="258">
        <f t="shared" si="803"/>
        <v>0</v>
      </c>
      <c r="X3018" s="45"/>
      <c r="Y3018" s="43"/>
      <c r="Z3018" s="43"/>
      <c r="AA3018" s="43"/>
      <c r="AB3018" s="43"/>
      <c r="AC3018" s="43"/>
    </row>
    <row r="3019" spans="1:29" ht="12.9" customHeight="1">
      <c r="A3019" s="189"/>
      <c r="B3019" s="111"/>
      <c r="C3019" s="111"/>
      <c r="D3019" s="111"/>
      <c r="E3019" s="111"/>
      <c r="F3019" s="111"/>
      <c r="G3019" s="111"/>
      <c r="H3019" s="111"/>
      <c r="I3019" s="116"/>
      <c r="J3019" s="118"/>
      <c r="K3019" s="33"/>
      <c r="L3019" s="44">
        <f t="shared" si="800"/>
        <v>0</v>
      </c>
      <c r="M3019" s="33" t="str">
        <f t="shared" si="801"/>
        <v>Container q'ty</v>
      </c>
      <c r="N3019" s="33" t="str">
        <f t="shared" si="802"/>
        <v/>
      </c>
      <c r="O3019" s="39"/>
      <c r="P3019" s="33"/>
      <c r="Q3019" s="168"/>
      <c r="R3019" s="169"/>
      <c r="S3019" s="39"/>
      <c r="T3019" s="119"/>
      <c r="U3019" s="258"/>
      <c r="V3019" s="262"/>
      <c r="W3019" s="258">
        <f t="shared" si="803"/>
        <v>0</v>
      </c>
      <c r="X3019" s="45"/>
      <c r="Y3019" s="43"/>
      <c r="Z3019" s="43"/>
      <c r="AA3019" s="43"/>
      <c r="AB3019" s="43"/>
      <c r="AC3019" s="43"/>
    </row>
    <row r="3020" spans="1:29" ht="12.9" customHeight="1">
      <c r="A3020" s="189"/>
      <c r="B3020" s="111"/>
      <c r="C3020" s="111"/>
      <c r="D3020" s="111"/>
      <c r="E3020" s="111"/>
      <c r="F3020" s="111"/>
      <c r="G3020" s="111"/>
      <c r="H3020" s="111"/>
      <c r="I3020" s="116"/>
      <c r="J3020" s="118"/>
      <c r="K3020" s="33"/>
      <c r="L3020" s="44">
        <f t="shared" si="800"/>
        <v>0</v>
      </c>
      <c r="M3020" s="33" t="str">
        <f t="shared" si="801"/>
        <v>Container q'ty</v>
      </c>
      <c r="N3020" s="33" t="str">
        <f t="shared" si="802"/>
        <v/>
      </c>
      <c r="O3020" s="39"/>
      <c r="P3020" s="33"/>
      <c r="Q3020" s="168"/>
      <c r="R3020" s="169"/>
      <c r="S3020" s="39"/>
      <c r="T3020" s="119"/>
      <c r="U3020" s="258"/>
      <c r="V3020" s="262"/>
      <c r="W3020" s="258">
        <f t="shared" si="803"/>
        <v>0</v>
      </c>
      <c r="X3020" s="45"/>
      <c r="Y3020" s="43"/>
      <c r="Z3020" s="43"/>
      <c r="AA3020" s="43"/>
      <c r="AB3020" s="43"/>
      <c r="AC3020" s="43"/>
    </row>
    <row r="3021" spans="1:29" ht="12.9" customHeight="1">
      <c r="A3021" s="189"/>
      <c r="B3021" s="111"/>
      <c r="C3021" s="111"/>
      <c r="D3021" s="111"/>
      <c r="E3021" s="111"/>
      <c r="F3021" s="111"/>
      <c r="G3021" s="111"/>
      <c r="H3021" s="111"/>
      <c r="I3021" s="116"/>
      <c r="J3021" s="118"/>
      <c r="K3021" s="33"/>
      <c r="L3021" s="44">
        <f t="shared" si="800"/>
        <v>0</v>
      </c>
      <c r="M3021" s="33" t="str">
        <f t="shared" si="801"/>
        <v>Container q'ty</v>
      </c>
      <c r="N3021" s="33" t="str">
        <f t="shared" si="802"/>
        <v/>
      </c>
      <c r="O3021" s="39"/>
      <c r="P3021" s="33"/>
      <c r="Q3021" s="168"/>
      <c r="R3021" s="169"/>
      <c r="S3021" s="39"/>
      <c r="T3021" s="119"/>
      <c r="U3021" s="258"/>
      <c r="V3021" s="262"/>
      <c r="W3021" s="258">
        <f t="shared" si="803"/>
        <v>0</v>
      </c>
      <c r="X3021" s="45"/>
      <c r="Y3021" s="43"/>
      <c r="Z3021" s="43"/>
      <c r="AA3021" s="43"/>
      <c r="AB3021" s="43"/>
      <c r="AC3021" s="43"/>
    </row>
    <row r="3022" spans="1:29" ht="12.9" customHeight="1">
      <c r="A3022" s="189"/>
      <c r="B3022" s="111"/>
      <c r="C3022" s="111"/>
      <c r="D3022" s="111"/>
      <c r="E3022" s="111"/>
      <c r="F3022" s="111"/>
      <c r="G3022" s="111"/>
      <c r="H3022" s="111"/>
      <c r="I3022" s="116"/>
      <c r="J3022" s="118"/>
      <c r="K3022" s="33"/>
      <c r="L3022" s="44">
        <f t="shared" si="800"/>
        <v>0</v>
      </c>
      <c r="M3022" s="33" t="str">
        <f t="shared" si="801"/>
        <v>Container q'ty</v>
      </c>
      <c r="N3022" s="33" t="str">
        <f t="shared" si="802"/>
        <v/>
      </c>
      <c r="O3022" s="39"/>
      <c r="P3022" s="33"/>
      <c r="Q3022" s="168"/>
      <c r="R3022" s="169"/>
      <c r="S3022" s="39"/>
      <c r="T3022" s="119"/>
      <c r="U3022" s="258"/>
      <c r="V3022" s="262"/>
      <c r="W3022" s="258">
        <f t="shared" si="803"/>
        <v>0</v>
      </c>
      <c r="X3022" s="45"/>
      <c r="Y3022" s="43"/>
      <c r="Z3022" s="43"/>
      <c r="AA3022" s="43"/>
      <c r="AB3022" s="43"/>
      <c r="AC3022" s="43"/>
    </row>
    <row r="3023" spans="1:29" ht="12.9" customHeight="1">
      <c r="A3023" s="189"/>
      <c r="B3023" s="111"/>
      <c r="C3023" s="111"/>
      <c r="D3023" s="111"/>
      <c r="E3023" s="111"/>
      <c r="F3023" s="111"/>
      <c r="G3023" s="111"/>
      <c r="H3023" s="111"/>
      <c r="I3023" s="116"/>
      <c r="J3023" s="118"/>
      <c r="K3023" s="33"/>
      <c r="L3023" s="44">
        <f t="shared" si="800"/>
        <v>0</v>
      </c>
      <c r="M3023" s="33" t="str">
        <f t="shared" si="801"/>
        <v>Container q'ty</v>
      </c>
      <c r="N3023" s="33" t="str">
        <f t="shared" si="802"/>
        <v/>
      </c>
      <c r="O3023" s="39"/>
      <c r="P3023" s="33"/>
      <c r="Q3023" s="168"/>
      <c r="R3023" s="169"/>
      <c r="S3023" s="39"/>
      <c r="T3023" s="119"/>
      <c r="U3023" s="258"/>
      <c r="V3023" s="262"/>
      <c r="W3023" s="258">
        <f t="shared" si="803"/>
        <v>0</v>
      </c>
      <c r="X3023" s="45"/>
      <c r="Y3023" s="43"/>
      <c r="Z3023" s="43"/>
      <c r="AA3023" s="43"/>
      <c r="AB3023" s="43"/>
      <c r="AC3023" s="43"/>
    </row>
    <row r="3024" spans="1:29" ht="12.9" customHeight="1">
      <c r="A3024" s="189"/>
      <c r="B3024" s="111"/>
      <c r="C3024" s="111"/>
      <c r="D3024" s="111"/>
      <c r="E3024" s="111"/>
      <c r="F3024" s="111"/>
      <c r="G3024" s="111"/>
      <c r="H3024" s="111"/>
      <c r="I3024" s="116"/>
      <c r="J3024" s="118"/>
      <c r="K3024" s="33"/>
      <c r="L3024" s="44">
        <f t="shared" si="800"/>
        <v>0</v>
      </c>
      <c r="M3024" s="33" t="str">
        <f t="shared" si="801"/>
        <v>Container q'ty</v>
      </c>
      <c r="N3024" s="33" t="str">
        <f t="shared" si="802"/>
        <v/>
      </c>
      <c r="O3024" s="39"/>
      <c r="P3024" s="33"/>
      <c r="Q3024" s="168"/>
      <c r="R3024" s="169"/>
      <c r="S3024" s="39"/>
      <c r="T3024" s="119"/>
      <c r="U3024" s="258"/>
      <c r="V3024" s="262"/>
      <c r="W3024" s="258">
        <f t="shared" si="803"/>
        <v>0</v>
      </c>
      <c r="X3024" s="45"/>
      <c r="Y3024" s="43"/>
      <c r="Z3024" s="43"/>
      <c r="AA3024" s="43"/>
      <c r="AB3024" s="43"/>
      <c r="AC3024" s="43"/>
    </row>
    <row r="3025" spans="1:29" ht="12.9" customHeight="1">
      <c r="A3025" s="189"/>
      <c r="B3025" s="111"/>
      <c r="C3025" s="111"/>
      <c r="D3025" s="111"/>
      <c r="E3025" s="111"/>
      <c r="F3025" s="111"/>
      <c r="G3025" s="111"/>
      <c r="H3025" s="111"/>
      <c r="I3025" s="116"/>
      <c r="J3025" s="118"/>
      <c r="K3025" s="33"/>
      <c r="L3025" s="44">
        <f t="shared" si="800"/>
        <v>0</v>
      </c>
      <c r="M3025" s="33" t="str">
        <f t="shared" si="801"/>
        <v>Container q'ty</v>
      </c>
      <c r="N3025" s="33" t="str">
        <f t="shared" si="802"/>
        <v/>
      </c>
      <c r="O3025" s="39"/>
      <c r="P3025" s="33"/>
      <c r="Q3025" s="168"/>
      <c r="R3025" s="169"/>
      <c r="S3025" s="39"/>
      <c r="T3025" s="119"/>
      <c r="U3025" s="258"/>
      <c r="V3025" s="262"/>
      <c r="W3025" s="258">
        <f t="shared" si="803"/>
        <v>0</v>
      </c>
      <c r="X3025" s="45"/>
      <c r="Y3025" s="43"/>
      <c r="Z3025" s="43"/>
      <c r="AA3025" s="43"/>
      <c r="AB3025" s="43"/>
      <c r="AC3025" s="43"/>
    </row>
    <row r="3026" spans="1:29" ht="12.9" customHeight="1">
      <c r="A3026" s="189"/>
      <c r="B3026" s="111"/>
      <c r="C3026" s="111"/>
      <c r="D3026" s="111"/>
      <c r="E3026" s="111"/>
      <c r="F3026" s="111"/>
      <c r="G3026" s="111"/>
      <c r="H3026" s="111"/>
      <c r="I3026" s="116"/>
      <c r="J3026" s="118"/>
      <c r="K3026" s="33"/>
      <c r="L3026" s="44">
        <f t="shared" si="800"/>
        <v>0</v>
      </c>
      <c r="M3026" s="33" t="str">
        <f t="shared" si="801"/>
        <v>Container q'ty</v>
      </c>
      <c r="N3026" s="33" t="str">
        <f t="shared" si="802"/>
        <v/>
      </c>
      <c r="O3026" s="39"/>
      <c r="P3026" s="33"/>
      <c r="Q3026" s="168"/>
      <c r="R3026" s="169"/>
      <c r="S3026" s="39"/>
      <c r="T3026" s="119"/>
      <c r="U3026" s="258"/>
      <c r="V3026" s="262"/>
      <c r="W3026" s="258">
        <f t="shared" si="803"/>
        <v>0</v>
      </c>
      <c r="X3026" s="45"/>
      <c r="Y3026" s="43"/>
      <c r="Z3026" s="43"/>
      <c r="AA3026" s="43"/>
      <c r="AB3026" s="43"/>
      <c r="AC3026" s="43"/>
    </row>
    <row r="3027" spans="1:29" ht="12.9" customHeight="1">
      <c r="A3027" s="189"/>
      <c r="B3027" s="111"/>
      <c r="C3027" s="111"/>
      <c r="D3027" s="111"/>
      <c r="E3027" s="111"/>
      <c r="F3027" s="111"/>
      <c r="G3027" s="111"/>
      <c r="H3027" s="111"/>
      <c r="I3027" s="116"/>
      <c r="J3027" s="118"/>
      <c r="K3027" s="33"/>
      <c r="L3027" s="44">
        <f t="shared" si="800"/>
        <v>0</v>
      </c>
      <c r="M3027" s="33" t="str">
        <f t="shared" si="801"/>
        <v>Container q'ty</v>
      </c>
      <c r="N3027" s="33" t="str">
        <f t="shared" si="802"/>
        <v/>
      </c>
      <c r="O3027" s="39"/>
      <c r="P3027" s="33"/>
      <c r="Q3027" s="168"/>
      <c r="R3027" s="169"/>
      <c r="S3027" s="39"/>
      <c r="T3027" s="119"/>
      <c r="U3027" s="258"/>
      <c r="V3027" s="262"/>
      <c r="W3027" s="258">
        <f t="shared" si="803"/>
        <v>0</v>
      </c>
      <c r="X3027" s="45"/>
      <c r="Y3027" s="43"/>
      <c r="Z3027" s="43"/>
      <c r="AA3027" s="43"/>
      <c r="AB3027" s="43"/>
      <c r="AC3027" s="43"/>
    </row>
    <row r="3028" spans="1:29" ht="12.9" customHeight="1">
      <c r="A3028" s="189"/>
      <c r="B3028" s="111"/>
      <c r="C3028" s="111"/>
      <c r="D3028" s="111"/>
      <c r="E3028" s="111"/>
      <c r="F3028" s="111"/>
      <c r="G3028" s="111"/>
      <c r="H3028" s="111"/>
      <c r="I3028" s="116"/>
      <c r="J3028" s="118"/>
      <c r="K3028" s="33"/>
      <c r="L3028" s="44">
        <f t="shared" si="800"/>
        <v>0</v>
      </c>
      <c r="M3028" s="33" t="str">
        <f t="shared" si="801"/>
        <v>Container q'ty</v>
      </c>
      <c r="N3028" s="33" t="str">
        <f t="shared" si="802"/>
        <v/>
      </c>
      <c r="O3028" s="39"/>
      <c r="P3028" s="33"/>
      <c r="Q3028" s="168"/>
      <c r="R3028" s="169"/>
      <c r="S3028" s="39"/>
      <c r="T3028" s="119"/>
      <c r="U3028" s="258"/>
      <c r="V3028" s="262"/>
      <c r="W3028" s="258">
        <f t="shared" si="803"/>
        <v>0</v>
      </c>
      <c r="X3028" s="45"/>
      <c r="Y3028" s="43"/>
      <c r="Z3028" s="43"/>
      <c r="AA3028" s="43"/>
      <c r="AB3028" s="43"/>
      <c r="AC3028" s="43"/>
    </row>
    <row r="3029" spans="1:29" ht="12.9" customHeight="1">
      <c r="A3029" s="189"/>
      <c r="B3029" s="111"/>
      <c r="C3029" s="111"/>
      <c r="D3029" s="111"/>
      <c r="E3029" s="111"/>
      <c r="F3029" s="111"/>
      <c r="G3029" s="111"/>
      <c r="H3029" s="111"/>
      <c r="I3029" s="116"/>
      <c r="J3029" s="118"/>
      <c r="K3029" s="33"/>
      <c r="L3029" s="44">
        <f t="shared" si="800"/>
        <v>0</v>
      </c>
      <c r="M3029" s="33" t="str">
        <f t="shared" si="801"/>
        <v>Container q'ty</v>
      </c>
      <c r="N3029" s="33" t="str">
        <f t="shared" si="802"/>
        <v/>
      </c>
      <c r="O3029" s="39"/>
      <c r="P3029" s="33"/>
      <c r="Q3029" s="168"/>
      <c r="R3029" s="169"/>
      <c r="S3029" s="39"/>
      <c r="T3029" s="119"/>
      <c r="U3029" s="258"/>
      <c r="V3029" s="262"/>
      <c r="W3029" s="258">
        <f t="shared" si="803"/>
        <v>0</v>
      </c>
      <c r="X3029" s="45"/>
      <c r="Y3029" s="43"/>
      <c r="Z3029" s="43"/>
      <c r="AA3029" s="43"/>
      <c r="AB3029" s="43"/>
      <c r="AC3029" s="43"/>
    </row>
    <row r="3030" spans="1:29" ht="12.9" customHeight="1">
      <c r="A3030" s="189"/>
      <c r="B3030" s="111"/>
      <c r="C3030" s="111"/>
      <c r="D3030" s="111"/>
      <c r="E3030" s="111"/>
      <c r="F3030" s="111"/>
      <c r="G3030" s="111"/>
      <c r="H3030" s="111"/>
      <c r="I3030" s="116"/>
      <c r="J3030" s="118"/>
      <c r="K3030" s="33"/>
      <c r="L3030" s="44">
        <f t="shared" si="800"/>
        <v>0</v>
      </c>
      <c r="M3030" s="33" t="str">
        <f t="shared" si="801"/>
        <v>Container q'ty</v>
      </c>
      <c r="N3030" s="33" t="str">
        <f t="shared" si="802"/>
        <v/>
      </c>
      <c r="O3030" s="39"/>
      <c r="P3030" s="33"/>
      <c r="Q3030" s="168"/>
      <c r="R3030" s="169"/>
      <c r="S3030" s="39"/>
      <c r="T3030" s="119"/>
      <c r="U3030" s="258"/>
      <c r="V3030" s="262"/>
      <c r="W3030" s="258">
        <f t="shared" si="803"/>
        <v>0</v>
      </c>
      <c r="X3030" s="45"/>
      <c r="Y3030" s="43"/>
      <c r="Z3030" s="43"/>
      <c r="AA3030" s="43"/>
      <c r="AB3030" s="43"/>
      <c r="AC3030" s="43"/>
    </row>
    <row r="3031" spans="1:29" ht="12.9" customHeight="1">
      <c r="A3031" s="189"/>
      <c r="B3031" s="111"/>
      <c r="C3031" s="111"/>
      <c r="D3031" s="111"/>
      <c r="E3031" s="111"/>
      <c r="F3031" s="111"/>
      <c r="G3031" s="111"/>
      <c r="H3031" s="111"/>
      <c r="I3031" s="116"/>
      <c r="J3031" s="118"/>
      <c r="K3031" s="33"/>
      <c r="L3031" s="44">
        <f t="shared" si="800"/>
        <v>0</v>
      </c>
      <c r="M3031" s="33" t="str">
        <f t="shared" si="801"/>
        <v>Container q'ty</v>
      </c>
      <c r="N3031" s="33" t="str">
        <f t="shared" si="802"/>
        <v/>
      </c>
      <c r="O3031" s="39"/>
      <c r="P3031" s="33"/>
      <c r="Q3031" s="168"/>
      <c r="R3031" s="169"/>
      <c r="S3031" s="39"/>
      <c r="T3031" s="119"/>
      <c r="U3031" s="258"/>
      <c r="V3031" s="262"/>
      <c r="W3031" s="258">
        <f t="shared" si="803"/>
        <v>0</v>
      </c>
      <c r="X3031" s="45"/>
      <c r="Y3031" s="43"/>
      <c r="Z3031" s="43"/>
      <c r="AA3031" s="43"/>
      <c r="AB3031" s="43"/>
      <c r="AC3031" s="43"/>
    </row>
    <row r="3032" spans="1:29" ht="12.9" customHeight="1">
      <c r="A3032" s="189"/>
      <c r="B3032" s="111"/>
      <c r="C3032" s="111"/>
      <c r="D3032" s="111"/>
      <c r="E3032" s="111"/>
      <c r="F3032" s="111"/>
      <c r="G3032" s="111"/>
      <c r="H3032" s="111"/>
      <c r="I3032" s="116"/>
      <c r="J3032" s="118"/>
      <c r="K3032" s="33"/>
      <c r="L3032" s="44">
        <f t="shared" si="800"/>
        <v>0</v>
      </c>
      <c r="M3032" s="33" t="str">
        <f t="shared" si="801"/>
        <v>Container q'ty</v>
      </c>
      <c r="N3032" s="33" t="str">
        <f t="shared" si="802"/>
        <v/>
      </c>
      <c r="O3032" s="39"/>
      <c r="P3032" s="33"/>
      <c r="Q3032" s="168"/>
      <c r="R3032" s="169"/>
      <c r="S3032" s="39"/>
      <c r="T3032" s="119"/>
      <c r="U3032" s="258"/>
      <c r="V3032" s="262"/>
      <c r="W3032" s="258">
        <f t="shared" si="803"/>
        <v>0</v>
      </c>
      <c r="X3032" s="45"/>
      <c r="Y3032" s="43"/>
      <c r="Z3032" s="43"/>
      <c r="AA3032" s="43"/>
      <c r="AB3032" s="43"/>
      <c r="AC3032" s="43"/>
    </row>
    <row r="3033" spans="1:29" ht="12.9" customHeight="1">
      <c r="A3033" s="189"/>
      <c r="B3033" s="111"/>
      <c r="C3033" s="111"/>
      <c r="D3033" s="111"/>
      <c r="E3033" s="111"/>
      <c r="F3033" s="111"/>
      <c r="G3033" s="111"/>
      <c r="H3033" s="111"/>
      <c r="I3033" s="116"/>
      <c r="J3033" s="118"/>
      <c r="K3033" s="33"/>
      <c r="L3033" s="44">
        <f t="shared" si="800"/>
        <v>0</v>
      </c>
      <c r="M3033" s="33" t="str">
        <f t="shared" si="801"/>
        <v>Container q'ty</v>
      </c>
      <c r="N3033" s="33" t="str">
        <f t="shared" si="802"/>
        <v/>
      </c>
      <c r="O3033" s="39"/>
      <c r="P3033" s="33"/>
      <c r="Q3033" s="168"/>
      <c r="R3033" s="169"/>
      <c r="S3033" s="39"/>
      <c r="T3033" s="119"/>
      <c r="U3033" s="258"/>
      <c r="V3033" s="262"/>
      <c r="W3033" s="258">
        <f t="shared" si="803"/>
        <v>0</v>
      </c>
      <c r="X3033" s="45"/>
      <c r="Y3033" s="43"/>
      <c r="Z3033" s="43"/>
      <c r="AA3033" s="43"/>
      <c r="AB3033" s="43"/>
      <c r="AC3033" s="43"/>
    </row>
    <row r="3034" spans="1:29" ht="12.9" customHeight="1">
      <c r="A3034" s="189"/>
      <c r="B3034" s="111"/>
      <c r="C3034" s="111"/>
      <c r="D3034" s="111"/>
      <c r="E3034" s="111"/>
      <c r="F3034" s="111"/>
      <c r="G3034" s="111"/>
      <c r="H3034" s="111"/>
      <c r="I3034" s="116"/>
      <c r="J3034" s="118"/>
      <c r="K3034" s="33"/>
      <c r="L3034" s="44">
        <f t="shared" si="800"/>
        <v>0</v>
      </c>
      <c r="M3034" s="33" t="str">
        <f t="shared" si="801"/>
        <v>Container q'ty</v>
      </c>
      <c r="N3034" s="33" t="str">
        <f t="shared" si="802"/>
        <v/>
      </c>
      <c r="O3034" s="39"/>
      <c r="P3034" s="33"/>
      <c r="Q3034" s="168"/>
      <c r="R3034" s="169"/>
      <c r="S3034" s="39"/>
      <c r="T3034" s="119"/>
      <c r="U3034" s="258"/>
      <c r="V3034" s="262"/>
      <c r="W3034" s="258">
        <f t="shared" si="803"/>
        <v>0</v>
      </c>
      <c r="X3034" s="45"/>
      <c r="Y3034" s="43"/>
      <c r="Z3034" s="43"/>
      <c r="AA3034" s="43"/>
      <c r="AB3034" s="43"/>
      <c r="AC3034" s="43"/>
    </row>
    <row r="3035" spans="1:29" ht="12.9" customHeight="1">
      <c r="A3035" s="189"/>
      <c r="B3035" s="111"/>
      <c r="C3035" s="111"/>
      <c r="D3035" s="111"/>
      <c r="E3035" s="111"/>
      <c r="F3035" s="111"/>
      <c r="G3035" s="111"/>
      <c r="H3035" s="111"/>
      <c r="I3035" s="116"/>
      <c r="J3035" s="118"/>
      <c r="K3035" s="33"/>
      <c r="L3035" s="44">
        <f t="shared" si="800"/>
        <v>0</v>
      </c>
      <c r="M3035" s="33" t="str">
        <f t="shared" si="801"/>
        <v>Container q'ty</v>
      </c>
      <c r="N3035" s="33" t="str">
        <f t="shared" si="802"/>
        <v/>
      </c>
      <c r="O3035" s="39"/>
      <c r="P3035" s="33"/>
      <c r="Q3035" s="168"/>
      <c r="R3035" s="169"/>
      <c r="S3035" s="39"/>
      <c r="T3035" s="119"/>
      <c r="U3035" s="258"/>
      <c r="V3035" s="262"/>
      <c r="W3035" s="258">
        <f t="shared" si="803"/>
        <v>0</v>
      </c>
      <c r="X3035" s="45"/>
      <c r="Y3035" s="43"/>
      <c r="Z3035" s="43"/>
      <c r="AA3035" s="43"/>
      <c r="AB3035" s="43"/>
      <c r="AC3035" s="43"/>
    </row>
    <row r="3036" spans="1:29" ht="12.9" customHeight="1">
      <c r="A3036" s="189"/>
      <c r="B3036" s="111"/>
      <c r="C3036" s="111"/>
      <c r="D3036" s="111"/>
      <c r="E3036" s="111"/>
      <c r="F3036" s="111"/>
      <c r="G3036" s="111"/>
      <c r="H3036" s="111"/>
      <c r="I3036" s="116"/>
      <c r="J3036" s="118"/>
      <c r="K3036" s="33"/>
      <c r="L3036" s="44">
        <f t="shared" si="800"/>
        <v>0</v>
      </c>
      <c r="M3036" s="33" t="str">
        <f t="shared" si="801"/>
        <v>Container q'ty</v>
      </c>
      <c r="N3036" s="33" t="str">
        <f t="shared" si="802"/>
        <v/>
      </c>
      <c r="O3036" s="39"/>
      <c r="P3036" s="33"/>
      <c r="Q3036" s="168"/>
      <c r="R3036" s="169"/>
      <c r="S3036" s="39"/>
      <c r="T3036" s="119"/>
      <c r="U3036" s="258"/>
      <c r="V3036" s="262"/>
      <c r="W3036" s="258">
        <f t="shared" si="803"/>
        <v>0</v>
      </c>
      <c r="X3036" s="45"/>
      <c r="Y3036" s="43"/>
      <c r="Z3036" s="43"/>
      <c r="AA3036" s="43"/>
      <c r="AB3036" s="43"/>
      <c r="AC3036" s="43"/>
    </row>
    <row r="3037" spans="1:29" ht="12.9" customHeight="1">
      <c r="A3037" s="189"/>
      <c r="B3037" s="111"/>
      <c r="C3037" s="111"/>
      <c r="D3037" s="111"/>
      <c r="E3037" s="111"/>
      <c r="F3037" s="111"/>
      <c r="G3037" s="111"/>
      <c r="H3037" s="111"/>
      <c r="I3037" s="116"/>
      <c r="J3037" s="118"/>
      <c r="K3037" s="33"/>
      <c r="L3037" s="44">
        <f t="shared" si="800"/>
        <v>0</v>
      </c>
      <c r="M3037" s="33" t="str">
        <f t="shared" si="801"/>
        <v>Container q'ty</v>
      </c>
      <c r="N3037" s="33" t="str">
        <f t="shared" si="802"/>
        <v/>
      </c>
      <c r="O3037" s="39"/>
      <c r="P3037" s="33"/>
      <c r="Q3037" s="168"/>
      <c r="R3037" s="169"/>
      <c r="S3037" s="39"/>
      <c r="T3037" s="119"/>
      <c r="U3037" s="258"/>
      <c r="V3037" s="262"/>
      <c r="W3037" s="258">
        <f t="shared" si="803"/>
        <v>0</v>
      </c>
      <c r="X3037" s="45"/>
      <c r="Y3037" s="43"/>
      <c r="Z3037" s="43"/>
      <c r="AA3037" s="43"/>
      <c r="AB3037" s="43"/>
      <c r="AC3037" s="43"/>
    </row>
    <row r="3038" spans="1:29" ht="12.9" customHeight="1">
      <c r="A3038" s="189"/>
      <c r="B3038" s="111"/>
      <c r="C3038" s="111"/>
      <c r="D3038" s="111"/>
      <c r="E3038" s="111"/>
      <c r="F3038" s="111"/>
      <c r="G3038" s="111"/>
      <c r="H3038" s="111"/>
      <c r="I3038" s="116"/>
      <c r="J3038" s="118"/>
      <c r="K3038" s="33"/>
      <c r="L3038" s="44">
        <f t="shared" si="800"/>
        <v>0</v>
      </c>
      <c r="M3038" s="33" t="str">
        <f t="shared" si="801"/>
        <v>Container q'ty</v>
      </c>
      <c r="N3038" s="33" t="str">
        <f t="shared" si="802"/>
        <v/>
      </c>
      <c r="O3038" s="39"/>
      <c r="P3038" s="33"/>
      <c r="Q3038" s="168"/>
      <c r="R3038" s="169"/>
      <c r="S3038" s="39"/>
      <c r="T3038" s="119"/>
      <c r="U3038" s="258"/>
      <c r="V3038" s="262"/>
      <c r="W3038" s="258">
        <f t="shared" si="803"/>
        <v>0</v>
      </c>
      <c r="X3038" s="45"/>
      <c r="Y3038" s="43"/>
      <c r="Z3038" s="43"/>
      <c r="AA3038" s="43"/>
      <c r="AB3038" s="43"/>
      <c r="AC3038" s="43"/>
    </row>
    <row r="3039" spans="1:29" ht="12.9" customHeight="1">
      <c r="A3039" s="189"/>
      <c r="B3039" s="111"/>
      <c r="C3039" s="111"/>
      <c r="D3039" s="111"/>
      <c r="E3039" s="111"/>
      <c r="F3039" s="111"/>
      <c r="G3039" s="111"/>
      <c r="H3039" s="111"/>
      <c r="I3039" s="116"/>
      <c r="J3039" s="118"/>
      <c r="K3039" s="33"/>
      <c r="L3039" s="44">
        <f t="shared" si="800"/>
        <v>0</v>
      </c>
      <c r="M3039" s="33" t="str">
        <f t="shared" si="801"/>
        <v>Container q'ty</v>
      </c>
      <c r="N3039" s="33" t="str">
        <f t="shared" si="802"/>
        <v/>
      </c>
      <c r="O3039" s="39"/>
      <c r="P3039" s="33"/>
      <c r="Q3039" s="168"/>
      <c r="R3039" s="169"/>
      <c r="S3039" s="39"/>
      <c r="T3039" s="119"/>
      <c r="U3039" s="258"/>
      <c r="V3039" s="262"/>
      <c r="W3039" s="258">
        <f t="shared" si="803"/>
        <v>0</v>
      </c>
      <c r="X3039" s="45"/>
      <c r="Y3039" s="43"/>
      <c r="Z3039" s="43"/>
      <c r="AA3039" s="43"/>
      <c r="AB3039" s="43"/>
      <c r="AC3039" s="43"/>
    </row>
    <row r="3040" spans="1:29" ht="12.9" customHeight="1">
      <c r="A3040" s="189"/>
      <c r="B3040" s="111"/>
      <c r="C3040" s="111"/>
      <c r="D3040" s="111"/>
      <c r="E3040" s="111"/>
      <c r="F3040" s="111"/>
      <c r="G3040" s="111"/>
      <c r="H3040" s="111"/>
      <c r="I3040" s="116"/>
      <c r="J3040" s="118"/>
      <c r="K3040" s="33"/>
      <c r="L3040" s="44">
        <f t="shared" si="800"/>
        <v>0</v>
      </c>
      <c r="M3040" s="33" t="str">
        <f t="shared" si="801"/>
        <v>Container q'ty</v>
      </c>
      <c r="N3040" s="33" t="str">
        <f t="shared" si="802"/>
        <v/>
      </c>
      <c r="O3040" s="39"/>
      <c r="P3040" s="33"/>
      <c r="Q3040" s="168"/>
      <c r="R3040" s="169"/>
      <c r="S3040" s="39"/>
      <c r="T3040" s="119"/>
      <c r="U3040" s="258"/>
      <c r="V3040" s="262"/>
      <c r="W3040" s="258">
        <f t="shared" si="803"/>
        <v>0</v>
      </c>
      <c r="X3040" s="45"/>
      <c r="Y3040" s="43"/>
      <c r="Z3040" s="43"/>
      <c r="AA3040" s="43"/>
      <c r="AB3040" s="43"/>
      <c r="AC3040" s="43"/>
    </row>
    <row r="3041" spans="1:29" ht="12.9" customHeight="1">
      <c r="A3041" s="189"/>
      <c r="B3041" s="111"/>
      <c r="C3041" s="111"/>
      <c r="D3041" s="111"/>
      <c r="E3041" s="111"/>
      <c r="F3041" s="111"/>
      <c r="G3041" s="111"/>
      <c r="H3041" s="111"/>
      <c r="I3041" s="116"/>
      <c r="J3041" s="118"/>
      <c r="K3041" s="33"/>
      <c r="L3041" s="44">
        <f t="shared" si="800"/>
        <v>0</v>
      </c>
      <c r="M3041" s="33" t="str">
        <f t="shared" si="801"/>
        <v>Container q'ty</v>
      </c>
      <c r="N3041" s="33" t="str">
        <f t="shared" si="802"/>
        <v/>
      </c>
      <c r="O3041" s="39"/>
      <c r="P3041" s="33"/>
      <c r="Q3041" s="168"/>
      <c r="R3041" s="169"/>
      <c r="S3041" s="39"/>
      <c r="T3041" s="119"/>
      <c r="U3041" s="258"/>
      <c r="V3041" s="262"/>
      <c r="W3041" s="258">
        <f t="shared" si="803"/>
        <v>0</v>
      </c>
      <c r="X3041" s="45"/>
      <c r="Y3041" s="43"/>
      <c r="Z3041" s="43"/>
      <c r="AA3041" s="43"/>
      <c r="AB3041" s="43"/>
      <c r="AC3041" s="43"/>
    </row>
    <row r="3042" spans="1:29" ht="12.9" customHeight="1">
      <c r="A3042" s="189"/>
      <c r="B3042" s="111"/>
      <c r="C3042" s="111"/>
      <c r="D3042" s="111"/>
      <c r="E3042" s="111"/>
      <c r="F3042" s="111"/>
      <c r="G3042" s="111"/>
      <c r="H3042" s="111"/>
      <c r="I3042" s="116"/>
      <c r="J3042" s="118"/>
      <c r="K3042" s="33"/>
      <c r="L3042" s="44">
        <f t="shared" si="800"/>
        <v>0</v>
      </c>
      <c r="M3042" s="33" t="str">
        <f t="shared" si="801"/>
        <v>Container q'ty</v>
      </c>
      <c r="N3042" s="33" t="str">
        <f t="shared" si="802"/>
        <v/>
      </c>
      <c r="O3042" s="39"/>
      <c r="P3042" s="33"/>
      <c r="Q3042" s="168"/>
      <c r="R3042" s="169"/>
      <c r="S3042" s="39"/>
      <c r="T3042" s="119"/>
      <c r="U3042" s="258"/>
      <c r="V3042" s="262"/>
      <c r="W3042" s="258">
        <f t="shared" si="803"/>
        <v>0</v>
      </c>
      <c r="X3042" s="45"/>
      <c r="Y3042" s="43"/>
      <c r="Z3042" s="43"/>
      <c r="AA3042" s="43"/>
      <c r="AB3042" s="43"/>
      <c r="AC3042" s="43"/>
    </row>
    <row r="3043" spans="1:29" ht="12.9" customHeight="1">
      <c r="A3043" s="189"/>
      <c r="B3043" s="111"/>
      <c r="C3043" s="111"/>
      <c r="D3043" s="111"/>
      <c r="E3043" s="111"/>
      <c r="F3043" s="111"/>
      <c r="G3043" s="111"/>
      <c r="H3043" s="111"/>
      <c r="I3043" s="116"/>
      <c r="J3043" s="118"/>
      <c r="K3043" s="33"/>
      <c r="L3043" s="44">
        <f t="shared" si="800"/>
        <v>0</v>
      </c>
      <c r="M3043" s="33" t="str">
        <f t="shared" si="801"/>
        <v>Container q'ty</v>
      </c>
      <c r="N3043" s="33" t="str">
        <f t="shared" si="802"/>
        <v/>
      </c>
      <c r="O3043" s="39"/>
      <c r="P3043" s="33"/>
      <c r="Q3043" s="168"/>
      <c r="R3043" s="169"/>
      <c r="S3043" s="39"/>
      <c r="T3043" s="119"/>
      <c r="U3043" s="258"/>
      <c r="V3043" s="262"/>
      <c r="W3043" s="258">
        <f t="shared" si="803"/>
        <v>0</v>
      </c>
      <c r="X3043" s="45"/>
      <c r="Y3043" s="43"/>
      <c r="Z3043" s="43"/>
      <c r="AA3043" s="43"/>
      <c r="AB3043" s="43"/>
      <c r="AC3043" s="43"/>
    </row>
    <row r="3044" spans="1:29" ht="12.9" customHeight="1">
      <c r="A3044" s="189"/>
      <c r="B3044" s="111"/>
      <c r="C3044" s="111"/>
      <c r="D3044" s="111"/>
      <c r="E3044" s="111"/>
      <c r="F3044" s="111"/>
      <c r="G3044" s="111"/>
      <c r="H3044" s="111"/>
      <c r="I3044" s="116"/>
      <c r="J3044" s="118"/>
      <c r="K3044" s="33"/>
      <c r="L3044" s="44">
        <f t="shared" si="800"/>
        <v>0</v>
      </c>
      <c r="M3044" s="33" t="str">
        <f t="shared" si="801"/>
        <v>Container q'ty</v>
      </c>
      <c r="N3044" s="33" t="str">
        <f t="shared" si="802"/>
        <v/>
      </c>
      <c r="O3044" s="39"/>
      <c r="P3044" s="33"/>
      <c r="Q3044" s="168"/>
      <c r="R3044" s="169"/>
      <c r="S3044" s="39"/>
      <c r="T3044" s="119"/>
      <c r="U3044" s="258"/>
      <c r="V3044" s="262"/>
      <c r="W3044" s="258">
        <f t="shared" si="803"/>
        <v>0</v>
      </c>
      <c r="X3044" s="45"/>
      <c r="Y3044" s="43"/>
      <c r="Z3044" s="43"/>
      <c r="AA3044" s="43"/>
      <c r="AB3044" s="43"/>
      <c r="AC3044" s="43"/>
    </row>
    <row r="3045" spans="1:29" ht="12.9" customHeight="1">
      <c r="A3045" s="189"/>
      <c r="B3045" s="111"/>
      <c r="C3045" s="111"/>
      <c r="D3045" s="111"/>
      <c r="E3045" s="111"/>
      <c r="F3045" s="111"/>
      <c r="G3045" s="111"/>
      <c r="H3045" s="111"/>
      <c r="I3045" s="116"/>
      <c r="J3045" s="118"/>
      <c r="K3045" s="33"/>
      <c r="L3045" s="44">
        <f t="shared" si="800"/>
        <v>0</v>
      </c>
      <c r="M3045" s="33" t="str">
        <f t="shared" si="801"/>
        <v>Container q'ty</v>
      </c>
      <c r="N3045" s="33" t="str">
        <f t="shared" si="802"/>
        <v/>
      </c>
      <c r="O3045" s="39"/>
      <c r="P3045" s="33"/>
      <c r="Q3045" s="168"/>
      <c r="R3045" s="169"/>
      <c r="S3045" s="39"/>
      <c r="T3045" s="119"/>
      <c r="U3045" s="258"/>
      <c r="V3045" s="262"/>
      <c r="W3045" s="258">
        <f t="shared" si="803"/>
        <v>0</v>
      </c>
      <c r="X3045" s="45"/>
      <c r="Y3045" s="43"/>
      <c r="Z3045" s="43"/>
      <c r="AA3045" s="43"/>
      <c r="AB3045" s="43"/>
      <c r="AC3045" s="43"/>
    </row>
    <row r="3046" spans="1:29" ht="12.9" customHeight="1">
      <c r="A3046" s="189"/>
      <c r="B3046" s="111"/>
      <c r="C3046" s="111"/>
      <c r="D3046" s="111"/>
      <c r="E3046" s="111"/>
      <c r="F3046" s="111"/>
      <c r="G3046" s="111"/>
      <c r="H3046" s="111"/>
      <c r="I3046" s="116"/>
      <c r="J3046" s="118"/>
      <c r="K3046" s="33"/>
      <c r="L3046" s="44">
        <f t="shared" si="800"/>
        <v>0</v>
      </c>
      <c r="M3046" s="33" t="str">
        <f t="shared" si="801"/>
        <v>Container q'ty</v>
      </c>
      <c r="N3046" s="33" t="str">
        <f t="shared" si="802"/>
        <v/>
      </c>
      <c r="O3046" s="39"/>
      <c r="P3046" s="33"/>
      <c r="Q3046" s="168"/>
      <c r="R3046" s="169"/>
      <c r="S3046" s="39"/>
      <c r="T3046" s="119"/>
      <c r="U3046" s="258"/>
      <c r="V3046" s="262"/>
      <c r="W3046" s="258">
        <f t="shared" si="803"/>
        <v>0</v>
      </c>
      <c r="X3046" s="45"/>
      <c r="Y3046" s="43"/>
      <c r="Z3046" s="43"/>
      <c r="AA3046" s="43"/>
      <c r="AB3046" s="43"/>
      <c r="AC3046" s="43"/>
    </row>
    <row r="3047" spans="1:29" ht="12.9" customHeight="1">
      <c r="A3047" s="189"/>
      <c r="B3047" s="111"/>
      <c r="C3047" s="111"/>
      <c r="D3047" s="111"/>
      <c r="E3047" s="111"/>
      <c r="F3047" s="111"/>
      <c r="G3047" s="111"/>
      <c r="H3047" s="111"/>
      <c r="I3047" s="116"/>
      <c r="J3047" s="118"/>
      <c r="K3047" s="33"/>
      <c r="L3047" s="44">
        <f t="shared" si="800"/>
        <v>0</v>
      </c>
      <c r="M3047" s="33" t="str">
        <f t="shared" si="801"/>
        <v>Container q'ty</v>
      </c>
      <c r="N3047" s="33" t="str">
        <f t="shared" si="802"/>
        <v/>
      </c>
      <c r="O3047" s="39"/>
      <c r="P3047" s="33"/>
      <c r="Q3047" s="168"/>
      <c r="R3047" s="169"/>
      <c r="S3047" s="39"/>
      <c r="T3047" s="119"/>
      <c r="U3047" s="258"/>
      <c r="V3047" s="262"/>
      <c r="W3047" s="258">
        <f t="shared" si="803"/>
        <v>0</v>
      </c>
      <c r="X3047" s="45"/>
      <c r="Y3047" s="43"/>
      <c r="Z3047" s="43"/>
      <c r="AA3047" s="43"/>
      <c r="AB3047" s="43"/>
      <c r="AC3047" s="43"/>
    </row>
    <row r="3048" spans="1:29" ht="12.9" customHeight="1">
      <c r="A3048" s="189"/>
      <c r="B3048" s="111"/>
      <c r="C3048" s="111"/>
      <c r="D3048" s="111"/>
      <c r="E3048" s="111"/>
      <c r="F3048" s="111"/>
      <c r="G3048" s="111"/>
      <c r="H3048" s="111"/>
      <c r="I3048" s="116"/>
      <c r="J3048" s="118"/>
      <c r="K3048" s="33"/>
      <c r="L3048" s="44">
        <f t="shared" si="800"/>
        <v>0</v>
      </c>
      <c r="M3048" s="33" t="str">
        <f t="shared" si="801"/>
        <v>Container q'ty</v>
      </c>
      <c r="N3048" s="33" t="str">
        <f t="shared" si="802"/>
        <v/>
      </c>
      <c r="O3048" s="39"/>
      <c r="P3048" s="33"/>
      <c r="Q3048" s="168"/>
      <c r="R3048" s="169"/>
      <c r="S3048" s="39"/>
      <c r="T3048" s="119"/>
      <c r="U3048" s="258"/>
      <c r="V3048" s="262"/>
      <c r="W3048" s="258">
        <f t="shared" si="803"/>
        <v>0</v>
      </c>
      <c r="X3048" s="45"/>
      <c r="Y3048" s="43"/>
      <c r="Z3048" s="43"/>
      <c r="AA3048" s="43"/>
      <c r="AB3048" s="43"/>
      <c r="AC3048" s="43"/>
    </row>
    <row r="3049" spans="1:29" ht="12.9" customHeight="1">
      <c r="A3049" s="189"/>
      <c r="B3049" s="111"/>
      <c r="C3049" s="111"/>
      <c r="D3049" s="111"/>
      <c r="E3049" s="111"/>
      <c r="F3049" s="111"/>
      <c r="G3049" s="111"/>
      <c r="H3049" s="111"/>
      <c r="I3049" s="116"/>
      <c r="J3049" s="118"/>
      <c r="K3049" s="33"/>
      <c r="L3049" s="44">
        <f t="shared" si="800"/>
        <v>0</v>
      </c>
      <c r="M3049" s="33" t="str">
        <f t="shared" si="801"/>
        <v>Container q'ty</v>
      </c>
      <c r="N3049" s="33" t="str">
        <f t="shared" si="802"/>
        <v/>
      </c>
      <c r="O3049" s="39"/>
      <c r="P3049" s="33"/>
      <c r="Q3049" s="168"/>
      <c r="R3049" s="169"/>
      <c r="S3049" s="39"/>
      <c r="T3049" s="119"/>
      <c r="U3049" s="258"/>
      <c r="V3049" s="262"/>
      <c r="W3049" s="258">
        <f t="shared" si="803"/>
        <v>0</v>
      </c>
      <c r="X3049" s="45"/>
      <c r="Y3049" s="43"/>
      <c r="Z3049" s="43"/>
      <c r="AA3049" s="43"/>
      <c r="AB3049" s="43"/>
      <c r="AC3049" s="43"/>
    </row>
    <row r="3050" spans="1:29" ht="12.9" customHeight="1">
      <c r="A3050" s="189"/>
      <c r="B3050" s="111"/>
      <c r="C3050" s="111"/>
      <c r="D3050" s="111"/>
      <c r="E3050" s="111"/>
      <c r="F3050" s="111"/>
      <c r="G3050" s="111"/>
      <c r="H3050" s="111"/>
      <c r="I3050" s="116"/>
      <c r="J3050" s="118"/>
      <c r="K3050" s="33"/>
      <c r="L3050" s="44">
        <f t="shared" si="800"/>
        <v>0</v>
      </c>
      <c r="M3050" s="33" t="str">
        <f t="shared" si="801"/>
        <v>Container q'ty</v>
      </c>
      <c r="N3050" s="33" t="str">
        <f t="shared" si="802"/>
        <v/>
      </c>
      <c r="O3050" s="39"/>
      <c r="P3050" s="33"/>
      <c r="Q3050" s="168"/>
      <c r="R3050" s="169"/>
      <c r="S3050" s="39"/>
      <c r="T3050" s="119"/>
      <c r="U3050" s="258"/>
      <c r="V3050" s="262"/>
      <c r="W3050" s="258">
        <f t="shared" si="803"/>
        <v>0</v>
      </c>
      <c r="X3050" s="45"/>
      <c r="Y3050" s="43"/>
      <c r="Z3050" s="43"/>
      <c r="AA3050" s="43"/>
      <c r="AB3050" s="43"/>
      <c r="AC3050" s="43"/>
    </row>
    <row r="3051" spans="1:29" ht="12.9" customHeight="1">
      <c r="A3051" s="189"/>
      <c r="B3051" s="111"/>
      <c r="C3051" s="111"/>
      <c r="D3051" s="111"/>
      <c r="E3051" s="111"/>
      <c r="F3051" s="111"/>
      <c r="G3051" s="111"/>
      <c r="H3051" s="111"/>
      <c r="I3051" s="116"/>
      <c r="J3051" s="118"/>
      <c r="K3051" s="33"/>
      <c r="L3051" s="44">
        <f t="shared" si="800"/>
        <v>0</v>
      </c>
      <c r="M3051" s="33" t="str">
        <f t="shared" si="801"/>
        <v>Container q'ty</v>
      </c>
      <c r="N3051" s="33" t="str">
        <f t="shared" si="802"/>
        <v/>
      </c>
      <c r="O3051" s="39"/>
      <c r="P3051" s="33"/>
      <c r="Q3051" s="168"/>
      <c r="R3051" s="169"/>
      <c r="S3051" s="39"/>
      <c r="T3051" s="119"/>
      <c r="U3051" s="258"/>
      <c r="V3051" s="262"/>
      <c r="W3051" s="258">
        <f t="shared" si="803"/>
        <v>0</v>
      </c>
      <c r="X3051" s="45"/>
      <c r="Y3051" s="43"/>
      <c r="Z3051" s="43"/>
      <c r="AA3051" s="43"/>
      <c r="AB3051" s="43"/>
      <c r="AC3051" s="43"/>
    </row>
    <row r="3052" spans="1:29" ht="12.9" customHeight="1">
      <c r="A3052" s="189"/>
      <c r="B3052" s="111"/>
      <c r="C3052" s="111"/>
      <c r="D3052" s="111"/>
      <c r="E3052" s="111"/>
      <c r="F3052" s="111"/>
      <c r="G3052" s="111"/>
      <c r="H3052" s="111"/>
      <c r="I3052" s="116"/>
      <c r="J3052" s="118"/>
      <c r="K3052" s="33"/>
      <c r="L3052" s="44">
        <f t="shared" si="800"/>
        <v>0</v>
      </c>
      <c r="M3052" s="33" t="str">
        <f t="shared" si="801"/>
        <v>Container q'ty</v>
      </c>
      <c r="N3052" s="33" t="str">
        <f t="shared" si="802"/>
        <v/>
      </c>
      <c r="O3052" s="39"/>
      <c r="P3052" s="33"/>
      <c r="Q3052" s="168"/>
      <c r="R3052" s="169"/>
      <c r="S3052" s="39"/>
      <c r="T3052" s="119"/>
      <c r="U3052" s="258"/>
      <c r="V3052" s="262"/>
      <c r="W3052" s="258">
        <f t="shared" si="803"/>
        <v>0</v>
      </c>
      <c r="X3052" s="45"/>
      <c r="Y3052" s="43"/>
      <c r="Z3052" s="43"/>
      <c r="AA3052" s="43"/>
      <c r="AB3052" s="43"/>
      <c r="AC3052" s="43"/>
    </row>
    <row r="3053" spans="1:29" ht="12.9" customHeight="1">
      <c r="A3053" s="189"/>
      <c r="B3053" s="111"/>
      <c r="C3053" s="111"/>
      <c r="D3053" s="111"/>
      <c r="E3053" s="111"/>
      <c r="F3053" s="111"/>
      <c r="G3053" s="111"/>
      <c r="H3053" s="111"/>
      <c r="I3053" s="116"/>
      <c r="J3053" s="118"/>
      <c r="K3053" s="33"/>
      <c r="L3053" s="44">
        <f t="shared" si="800"/>
        <v>0</v>
      </c>
      <c r="M3053" s="33" t="str">
        <f t="shared" si="801"/>
        <v>Container q'ty</v>
      </c>
      <c r="N3053" s="33" t="str">
        <f t="shared" si="802"/>
        <v/>
      </c>
      <c r="O3053" s="39"/>
      <c r="P3053" s="33"/>
      <c r="Q3053" s="168"/>
      <c r="R3053" s="169"/>
      <c r="S3053" s="39"/>
      <c r="T3053" s="119"/>
      <c r="U3053" s="258"/>
      <c r="V3053" s="262"/>
      <c r="W3053" s="258">
        <f t="shared" si="803"/>
        <v>0</v>
      </c>
      <c r="X3053" s="45"/>
      <c r="Y3053" s="43"/>
      <c r="Z3053" s="43"/>
      <c r="AA3053" s="43"/>
      <c r="AB3053" s="43"/>
      <c r="AC3053" s="43"/>
    </row>
    <row r="3054" spans="1:29" ht="12.9" customHeight="1">
      <c r="A3054" s="189"/>
      <c r="B3054" s="111"/>
      <c r="C3054" s="111"/>
      <c r="D3054" s="111"/>
      <c r="E3054" s="111"/>
      <c r="F3054" s="111"/>
      <c r="G3054" s="111"/>
      <c r="H3054" s="111"/>
      <c r="I3054" s="116"/>
      <c r="J3054" s="118"/>
      <c r="K3054" s="33"/>
      <c r="L3054" s="44">
        <f t="shared" si="800"/>
        <v>0</v>
      </c>
      <c r="M3054" s="33" t="str">
        <f t="shared" si="801"/>
        <v>Container q'ty</v>
      </c>
      <c r="N3054" s="33" t="str">
        <f t="shared" si="802"/>
        <v/>
      </c>
      <c r="O3054" s="39"/>
      <c r="P3054" s="33"/>
      <c r="Q3054" s="168"/>
      <c r="R3054" s="169"/>
      <c r="S3054" s="39"/>
      <c r="T3054" s="119"/>
      <c r="U3054" s="258"/>
      <c r="V3054" s="262"/>
      <c r="W3054" s="258">
        <f t="shared" si="803"/>
        <v>0</v>
      </c>
      <c r="X3054" s="45"/>
      <c r="Y3054" s="43"/>
      <c r="Z3054" s="43"/>
      <c r="AA3054" s="43"/>
      <c r="AB3054" s="43"/>
      <c r="AC3054" s="43"/>
    </row>
    <row r="3055" spans="1:29" ht="12.9" customHeight="1">
      <c r="A3055" s="189"/>
      <c r="B3055" s="111"/>
      <c r="C3055" s="111"/>
      <c r="D3055" s="111"/>
      <c r="E3055" s="111"/>
      <c r="F3055" s="111"/>
      <c r="G3055" s="111"/>
      <c r="H3055" s="111"/>
      <c r="I3055" s="116"/>
      <c r="J3055" s="118"/>
      <c r="K3055" s="33"/>
      <c r="L3055" s="44">
        <f t="shared" si="800"/>
        <v>0</v>
      </c>
      <c r="M3055" s="33" t="str">
        <f t="shared" si="801"/>
        <v>Container q'ty</v>
      </c>
      <c r="N3055" s="33" t="str">
        <f t="shared" si="802"/>
        <v/>
      </c>
      <c r="O3055" s="39"/>
      <c r="P3055" s="33"/>
      <c r="Q3055" s="168"/>
      <c r="R3055" s="169"/>
      <c r="S3055" s="39"/>
      <c r="T3055" s="119"/>
      <c r="U3055" s="258"/>
      <c r="V3055" s="262"/>
      <c r="W3055" s="258">
        <f t="shared" si="803"/>
        <v>0</v>
      </c>
      <c r="X3055" s="45"/>
      <c r="Y3055" s="43"/>
      <c r="Z3055" s="43"/>
      <c r="AA3055" s="43"/>
      <c r="AB3055" s="43"/>
      <c r="AC3055" s="43"/>
    </row>
    <row r="3056" spans="1:29" ht="12.9" customHeight="1">
      <c r="A3056" s="189"/>
      <c r="B3056" s="111"/>
      <c r="C3056" s="111"/>
      <c r="D3056" s="111"/>
      <c r="E3056" s="111"/>
      <c r="F3056" s="111"/>
      <c r="G3056" s="111"/>
      <c r="H3056" s="111"/>
      <c r="I3056" s="116"/>
      <c r="J3056" s="118"/>
      <c r="K3056" s="33"/>
      <c r="L3056" s="44">
        <f t="shared" si="800"/>
        <v>0</v>
      </c>
      <c r="M3056" s="33" t="str">
        <f t="shared" si="801"/>
        <v>Container q'ty</v>
      </c>
      <c r="N3056" s="33" t="str">
        <f t="shared" si="802"/>
        <v/>
      </c>
      <c r="O3056" s="39"/>
      <c r="P3056" s="33"/>
      <c r="Q3056" s="168"/>
      <c r="R3056" s="169"/>
      <c r="S3056" s="39"/>
      <c r="T3056" s="119"/>
      <c r="U3056" s="258"/>
      <c r="V3056" s="262"/>
      <c r="W3056" s="258">
        <f t="shared" si="803"/>
        <v>0</v>
      </c>
      <c r="X3056" s="45"/>
      <c r="Y3056" s="43"/>
      <c r="Z3056" s="43"/>
      <c r="AA3056" s="43"/>
      <c r="AB3056" s="43"/>
      <c r="AC3056" s="43"/>
    </row>
    <row r="3057" spans="1:29" ht="12.9" customHeight="1">
      <c r="A3057" s="189"/>
      <c r="B3057" s="111"/>
      <c r="C3057" s="111"/>
      <c r="D3057" s="111"/>
      <c r="E3057" s="111"/>
      <c r="F3057" s="111"/>
      <c r="G3057" s="111"/>
      <c r="H3057" s="111"/>
      <c r="I3057" s="116"/>
      <c r="J3057" s="118"/>
      <c r="K3057" s="33"/>
      <c r="L3057" s="44">
        <f t="shared" si="800"/>
        <v>0</v>
      </c>
      <c r="M3057" s="33" t="str">
        <f t="shared" si="801"/>
        <v>Container q'ty</v>
      </c>
      <c r="N3057" s="33" t="str">
        <f t="shared" si="802"/>
        <v/>
      </c>
      <c r="O3057" s="39"/>
      <c r="P3057" s="33"/>
      <c r="Q3057" s="168"/>
      <c r="R3057" s="169"/>
      <c r="S3057" s="39"/>
      <c r="T3057" s="119"/>
      <c r="U3057" s="258"/>
      <c r="V3057" s="262"/>
      <c r="W3057" s="258">
        <f t="shared" si="803"/>
        <v>0</v>
      </c>
      <c r="X3057" s="45"/>
      <c r="Y3057" s="43"/>
      <c r="Z3057" s="43"/>
      <c r="AA3057" s="43"/>
      <c r="AB3057" s="43"/>
      <c r="AC3057" s="43"/>
    </row>
    <row r="3058" spans="1:29" ht="12.9" customHeight="1">
      <c r="A3058" s="189"/>
      <c r="B3058" s="111"/>
      <c r="C3058" s="111"/>
      <c r="D3058" s="111"/>
      <c r="E3058" s="111"/>
      <c r="F3058" s="111"/>
      <c r="G3058" s="111"/>
      <c r="H3058" s="111"/>
      <c r="I3058" s="116"/>
      <c r="J3058" s="118"/>
      <c r="K3058" s="33"/>
      <c r="L3058" s="44">
        <f t="shared" si="800"/>
        <v>0</v>
      </c>
      <c r="M3058" s="33" t="str">
        <f t="shared" si="801"/>
        <v>Container q'ty</v>
      </c>
      <c r="N3058" s="33" t="str">
        <f t="shared" si="802"/>
        <v/>
      </c>
      <c r="O3058" s="39"/>
      <c r="P3058" s="33"/>
      <c r="Q3058" s="168"/>
      <c r="R3058" s="169"/>
      <c r="S3058" s="39"/>
      <c r="T3058" s="119"/>
      <c r="U3058" s="258"/>
      <c r="V3058" s="262"/>
      <c r="W3058" s="258">
        <f t="shared" si="803"/>
        <v>0</v>
      </c>
      <c r="X3058" s="45"/>
      <c r="Y3058" s="43"/>
      <c r="Z3058" s="43"/>
      <c r="AA3058" s="43"/>
      <c r="AB3058" s="43"/>
      <c r="AC3058" s="43"/>
    </row>
    <row r="3059" spans="1:29" ht="12.9" customHeight="1">
      <c r="A3059" s="189"/>
      <c r="B3059" s="111"/>
      <c r="C3059" s="111"/>
      <c r="D3059" s="111"/>
      <c r="E3059" s="111"/>
      <c r="F3059" s="111"/>
      <c r="G3059" s="111"/>
      <c r="H3059" s="111"/>
      <c r="I3059" s="116"/>
      <c r="J3059" s="118"/>
      <c r="K3059" s="33"/>
      <c r="L3059" s="44">
        <f t="shared" si="800"/>
        <v>0</v>
      </c>
      <c r="M3059" s="33" t="str">
        <f t="shared" si="801"/>
        <v>Container q'ty</v>
      </c>
      <c r="N3059" s="33" t="str">
        <f t="shared" si="802"/>
        <v/>
      </c>
      <c r="O3059" s="39"/>
      <c r="P3059" s="33"/>
      <c r="Q3059" s="168"/>
      <c r="R3059" s="169"/>
      <c r="S3059" s="39"/>
      <c r="T3059" s="119"/>
      <c r="U3059" s="258"/>
      <c r="V3059" s="262"/>
      <c r="W3059" s="258">
        <f t="shared" si="803"/>
        <v>0</v>
      </c>
      <c r="X3059" s="45"/>
      <c r="Y3059" s="43"/>
      <c r="Z3059" s="43"/>
      <c r="AA3059" s="43"/>
      <c r="AB3059" s="43"/>
      <c r="AC3059" s="43"/>
    </row>
    <row r="3060" spans="1:29" ht="12.9" customHeight="1">
      <c r="A3060" s="189"/>
      <c r="B3060" s="111"/>
      <c r="C3060" s="111"/>
      <c r="D3060" s="111"/>
      <c r="E3060" s="111"/>
      <c r="F3060" s="111"/>
      <c r="G3060" s="111"/>
      <c r="H3060" s="111"/>
      <c r="I3060" s="116"/>
      <c r="J3060" s="118"/>
      <c r="K3060" s="33"/>
      <c r="L3060" s="44">
        <f t="shared" si="800"/>
        <v>0</v>
      </c>
      <c r="M3060" s="33" t="str">
        <f t="shared" si="801"/>
        <v>Container q'ty</v>
      </c>
      <c r="N3060" s="33" t="str">
        <f t="shared" si="802"/>
        <v/>
      </c>
      <c r="O3060" s="39"/>
      <c r="P3060" s="33"/>
      <c r="Q3060" s="168"/>
      <c r="R3060" s="169"/>
      <c r="S3060" s="39"/>
      <c r="T3060" s="119"/>
      <c r="U3060" s="258"/>
      <c r="V3060" s="262"/>
      <c r="W3060" s="258">
        <f t="shared" si="803"/>
        <v>0</v>
      </c>
      <c r="X3060" s="45"/>
      <c r="Y3060" s="43"/>
      <c r="Z3060" s="43"/>
      <c r="AA3060" s="43"/>
      <c r="AB3060" s="43"/>
      <c r="AC3060" s="43"/>
    </row>
    <row r="3061" spans="1:29" ht="12.9" customHeight="1">
      <c r="A3061" s="189"/>
      <c r="B3061" s="111"/>
      <c r="C3061" s="111"/>
      <c r="D3061" s="111"/>
      <c r="E3061" s="111"/>
      <c r="F3061" s="111"/>
      <c r="G3061" s="111"/>
      <c r="H3061" s="111"/>
      <c r="I3061" s="116"/>
      <c r="J3061" s="118"/>
      <c r="K3061" s="33"/>
      <c r="L3061" s="44">
        <f t="shared" si="800"/>
        <v>0</v>
      </c>
      <c r="M3061" s="33" t="str">
        <f t="shared" si="801"/>
        <v>Container q'ty</v>
      </c>
      <c r="N3061" s="33" t="str">
        <f t="shared" si="802"/>
        <v/>
      </c>
      <c r="O3061" s="39"/>
      <c r="P3061" s="33"/>
      <c r="Q3061" s="168"/>
      <c r="R3061" s="169"/>
      <c r="S3061" s="39"/>
      <c r="T3061" s="119"/>
      <c r="U3061" s="258"/>
      <c r="V3061" s="262"/>
      <c r="W3061" s="258">
        <f t="shared" si="803"/>
        <v>0</v>
      </c>
      <c r="X3061" s="45"/>
      <c r="Y3061" s="43"/>
      <c r="Z3061" s="43"/>
      <c r="AA3061" s="43"/>
      <c r="AB3061" s="43"/>
      <c r="AC3061" s="43"/>
    </row>
    <row r="3062" spans="1:29" ht="12.9" customHeight="1">
      <c r="A3062" s="189"/>
      <c r="B3062" s="111"/>
      <c r="C3062" s="111"/>
      <c r="D3062" s="111"/>
      <c r="E3062" s="111"/>
      <c r="F3062" s="111"/>
      <c r="G3062" s="111"/>
      <c r="H3062" s="111"/>
      <c r="I3062" s="116"/>
      <c r="J3062" s="118"/>
      <c r="K3062" s="33"/>
      <c r="L3062" s="44">
        <f t="shared" si="800"/>
        <v>0</v>
      </c>
      <c r="M3062" s="33" t="str">
        <f t="shared" si="801"/>
        <v>Container q'ty</v>
      </c>
      <c r="N3062" s="33" t="str">
        <f t="shared" si="802"/>
        <v/>
      </c>
      <c r="O3062" s="39"/>
      <c r="P3062" s="33"/>
      <c r="Q3062" s="168"/>
      <c r="R3062" s="169"/>
      <c r="S3062" s="39"/>
      <c r="T3062" s="119"/>
      <c r="U3062" s="258"/>
      <c r="V3062" s="262"/>
      <c r="W3062" s="258">
        <f t="shared" si="803"/>
        <v>0</v>
      </c>
      <c r="X3062" s="45"/>
      <c r="Y3062" s="43"/>
      <c r="Z3062" s="43"/>
      <c r="AA3062" s="43"/>
      <c r="AB3062" s="43"/>
      <c r="AC3062" s="43"/>
    </row>
    <row r="3063" spans="1:29" ht="12.9" customHeight="1">
      <c r="A3063" s="189"/>
      <c r="B3063" s="111"/>
      <c r="C3063" s="111"/>
      <c r="D3063" s="111"/>
      <c r="E3063" s="111"/>
      <c r="F3063" s="111"/>
      <c r="G3063" s="111"/>
      <c r="H3063" s="111"/>
      <c r="I3063" s="116"/>
      <c r="J3063" s="118"/>
      <c r="K3063" s="33"/>
      <c r="L3063" s="44">
        <f t="shared" si="800"/>
        <v>0</v>
      </c>
      <c r="M3063" s="33" t="str">
        <f t="shared" si="801"/>
        <v>Container q'ty</v>
      </c>
      <c r="N3063" s="33" t="str">
        <f t="shared" si="802"/>
        <v/>
      </c>
      <c r="O3063" s="39"/>
      <c r="P3063" s="33"/>
      <c r="Q3063" s="168"/>
      <c r="R3063" s="169"/>
      <c r="S3063" s="39"/>
      <c r="T3063" s="119"/>
      <c r="U3063" s="258"/>
      <c r="V3063" s="262"/>
      <c r="W3063" s="258">
        <f t="shared" si="803"/>
        <v>0</v>
      </c>
      <c r="X3063" s="45"/>
      <c r="Y3063" s="43"/>
      <c r="Z3063" s="43"/>
      <c r="AA3063" s="43"/>
      <c r="AB3063" s="43"/>
      <c r="AC3063" s="43"/>
    </row>
    <row r="3064" spans="1:29" ht="12.9" customHeight="1">
      <c r="A3064" s="189"/>
      <c r="B3064" s="111"/>
      <c r="C3064" s="111"/>
      <c r="D3064" s="111"/>
      <c r="E3064" s="111"/>
      <c r="F3064" s="111"/>
      <c r="G3064" s="111"/>
      <c r="H3064" s="111"/>
      <c r="I3064" s="116"/>
      <c r="J3064" s="118"/>
      <c r="K3064" s="33"/>
      <c r="L3064" s="44">
        <f t="shared" si="800"/>
        <v>0</v>
      </c>
      <c r="M3064" s="33" t="str">
        <f t="shared" si="801"/>
        <v>Container q'ty</v>
      </c>
      <c r="N3064" s="33" t="str">
        <f t="shared" si="802"/>
        <v/>
      </c>
      <c r="O3064" s="39"/>
      <c r="P3064" s="33"/>
      <c r="Q3064" s="168"/>
      <c r="R3064" s="169"/>
      <c r="S3064" s="39"/>
      <c r="T3064" s="119"/>
      <c r="U3064" s="258"/>
      <c r="V3064" s="262"/>
      <c r="W3064" s="258">
        <f t="shared" si="803"/>
        <v>0</v>
      </c>
      <c r="X3064" s="45"/>
      <c r="Y3064" s="43"/>
      <c r="Z3064" s="43"/>
      <c r="AA3064" s="43"/>
      <c r="AB3064" s="43"/>
      <c r="AC3064" s="43"/>
    </row>
    <row r="3065" spans="1:29" ht="12.9" customHeight="1">
      <c r="A3065" s="189"/>
      <c r="B3065" s="111"/>
      <c r="C3065" s="111"/>
      <c r="D3065" s="111"/>
      <c r="E3065" s="111"/>
      <c r="F3065" s="111"/>
      <c r="G3065" s="111"/>
      <c r="H3065" s="111"/>
      <c r="I3065" s="116"/>
      <c r="J3065" s="118"/>
      <c r="K3065" s="33"/>
      <c r="L3065" s="44">
        <f t="shared" si="800"/>
        <v>0</v>
      </c>
      <c r="M3065" s="33" t="str">
        <f t="shared" si="801"/>
        <v>Container q'ty</v>
      </c>
      <c r="N3065" s="33" t="str">
        <f t="shared" si="802"/>
        <v/>
      </c>
      <c r="O3065" s="39"/>
      <c r="P3065" s="33"/>
      <c r="Q3065" s="168"/>
      <c r="R3065" s="169"/>
      <c r="S3065" s="39"/>
      <c r="T3065" s="119"/>
      <c r="U3065" s="258"/>
      <c r="V3065" s="262"/>
      <c r="W3065" s="258">
        <f t="shared" si="803"/>
        <v>0</v>
      </c>
      <c r="X3065" s="45"/>
      <c r="Y3065" s="43"/>
      <c r="Z3065" s="43"/>
      <c r="AA3065" s="43"/>
      <c r="AB3065" s="43"/>
      <c r="AC3065" s="43"/>
    </row>
    <row r="3066" spans="1:29" ht="12.9" customHeight="1">
      <c r="A3066" s="189"/>
      <c r="B3066" s="111"/>
      <c r="C3066" s="111"/>
      <c r="D3066" s="111"/>
      <c r="E3066" s="111"/>
      <c r="F3066" s="111"/>
      <c r="G3066" s="111"/>
      <c r="H3066" s="111"/>
      <c r="I3066" s="116"/>
      <c r="J3066" s="118"/>
      <c r="K3066" s="33"/>
      <c r="L3066" s="44">
        <f t="shared" si="800"/>
        <v>0</v>
      </c>
      <c r="M3066" s="33" t="str">
        <f t="shared" si="801"/>
        <v>Container q'ty</v>
      </c>
      <c r="N3066" s="33" t="str">
        <f t="shared" si="802"/>
        <v/>
      </c>
      <c r="O3066" s="39"/>
      <c r="P3066" s="33"/>
      <c r="Q3066" s="168"/>
      <c r="R3066" s="169"/>
      <c r="S3066" s="39"/>
      <c r="T3066" s="119"/>
      <c r="U3066" s="258"/>
      <c r="V3066" s="262"/>
      <c r="W3066" s="258">
        <f t="shared" si="803"/>
        <v>0</v>
      </c>
      <c r="X3066" s="45"/>
      <c r="Y3066" s="43"/>
      <c r="Z3066" s="43"/>
      <c r="AA3066" s="43"/>
      <c r="AB3066" s="43"/>
      <c r="AC3066" s="43"/>
    </row>
    <row r="3067" spans="1:29" ht="12.9" customHeight="1">
      <c r="A3067" s="189"/>
      <c r="B3067" s="111"/>
      <c r="C3067" s="111"/>
      <c r="D3067" s="111"/>
      <c r="E3067" s="111"/>
      <c r="F3067" s="111"/>
      <c r="G3067" s="111"/>
      <c r="H3067" s="111"/>
      <c r="I3067" s="116"/>
      <c r="J3067" s="118"/>
      <c r="K3067" s="33"/>
      <c r="L3067" s="44">
        <f t="shared" si="800"/>
        <v>0</v>
      </c>
      <c r="M3067" s="33" t="str">
        <f t="shared" si="801"/>
        <v>Container q'ty</v>
      </c>
      <c r="N3067" s="33" t="str">
        <f t="shared" si="802"/>
        <v/>
      </c>
      <c r="O3067" s="39"/>
      <c r="P3067" s="33"/>
      <c r="Q3067" s="168"/>
      <c r="R3067" s="169"/>
      <c r="S3067" s="39"/>
      <c r="T3067" s="119"/>
      <c r="U3067" s="258"/>
      <c r="V3067" s="262"/>
      <c r="W3067" s="258">
        <f t="shared" si="803"/>
        <v>0</v>
      </c>
      <c r="X3067" s="45"/>
      <c r="Y3067" s="43"/>
      <c r="Z3067" s="43"/>
      <c r="AA3067" s="43"/>
      <c r="AB3067" s="43"/>
      <c r="AC3067" s="43"/>
    </row>
    <row r="3068" spans="1:29" ht="12.9" customHeight="1">
      <c r="A3068" s="189"/>
      <c r="B3068" s="111"/>
      <c r="C3068" s="111"/>
      <c r="D3068" s="111"/>
      <c r="E3068" s="111"/>
      <c r="F3068" s="111"/>
      <c r="G3068" s="111"/>
      <c r="H3068" s="111"/>
      <c r="I3068" s="116"/>
      <c r="J3068" s="118"/>
      <c r="K3068" s="33"/>
      <c r="L3068" s="44">
        <f t="shared" si="800"/>
        <v>0</v>
      </c>
      <c r="M3068" s="33" t="str">
        <f t="shared" si="801"/>
        <v>Container q'ty</v>
      </c>
      <c r="N3068" s="33" t="str">
        <f t="shared" si="802"/>
        <v/>
      </c>
      <c r="O3068" s="39"/>
      <c r="P3068" s="33"/>
      <c r="Q3068" s="168"/>
      <c r="R3068" s="169"/>
      <c r="S3068" s="39"/>
      <c r="T3068" s="119"/>
      <c r="U3068" s="258"/>
      <c r="V3068" s="262"/>
      <c r="W3068" s="258">
        <f t="shared" si="803"/>
        <v>0</v>
      </c>
      <c r="X3068" s="45"/>
      <c r="Y3068" s="43"/>
      <c r="Z3068" s="43"/>
      <c r="AA3068" s="43"/>
      <c r="AB3068" s="43"/>
      <c r="AC3068" s="43"/>
    </row>
    <row r="3069" spans="1:29" ht="12.9" customHeight="1">
      <c r="A3069" s="189"/>
      <c r="B3069" s="111"/>
      <c r="C3069" s="111"/>
      <c r="D3069" s="111"/>
      <c r="E3069" s="111"/>
      <c r="F3069" s="111"/>
      <c r="G3069" s="111"/>
      <c r="H3069" s="111"/>
      <c r="I3069" s="116"/>
      <c r="J3069" s="118"/>
      <c r="K3069" s="33"/>
      <c r="L3069" s="44">
        <f t="shared" si="800"/>
        <v>0</v>
      </c>
      <c r="M3069" s="33" t="str">
        <f t="shared" si="801"/>
        <v>Container q'ty</v>
      </c>
      <c r="N3069" s="33" t="str">
        <f t="shared" si="802"/>
        <v/>
      </c>
      <c r="O3069" s="39"/>
      <c r="P3069" s="33"/>
      <c r="Q3069" s="168"/>
      <c r="R3069" s="169"/>
      <c r="S3069" s="39"/>
      <c r="T3069" s="119"/>
      <c r="U3069" s="258"/>
      <c r="V3069" s="262"/>
      <c r="W3069" s="258">
        <f t="shared" si="803"/>
        <v>0</v>
      </c>
      <c r="X3069" s="45"/>
      <c r="Y3069" s="43"/>
      <c r="Z3069" s="43"/>
      <c r="AA3069" s="43"/>
      <c r="AB3069" s="43"/>
      <c r="AC3069" s="43"/>
    </row>
    <row r="3070" spans="1:29" ht="12.9" customHeight="1">
      <c r="A3070" s="189"/>
      <c r="B3070" s="111"/>
      <c r="C3070" s="111"/>
      <c r="D3070" s="111"/>
      <c r="E3070" s="111"/>
      <c r="F3070" s="111"/>
      <c r="G3070" s="111"/>
      <c r="H3070" s="111"/>
      <c r="I3070" s="116"/>
      <c r="J3070" s="118"/>
      <c r="K3070" s="33"/>
      <c r="L3070" s="44">
        <f t="shared" si="800"/>
        <v>0</v>
      </c>
      <c r="M3070" s="33" t="str">
        <f t="shared" si="801"/>
        <v>Container q'ty</v>
      </c>
      <c r="N3070" s="33" t="str">
        <f t="shared" si="802"/>
        <v/>
      </c>
      <c r="O3070" s="39"/>
      <c r="P3070" s="33"/>
      <c r="Q3070" s="168"/>
      <c r="R3070" s="169"/>
      <c r="S3070" s="39"/>
      <c r="T3070" s="119"/>
      <c r="U3070" s="258"/>
      <c r="V3070" s="262"/>
      <c r="W3070" s="258">
        <f t="shared" si="803"/>
        <v>0</v>
      </c>
      <c r="X3070" s="45"/>
      <c r="Y3070" s="43"/>
      <c r="Z3070" s="43"/>
      <c r="AA3070" s="43"/>
      <c r="AB3070" s="43"/>
      <c r="AC3070" s="43"/>
    </row>
    <row r="3071" spans="1:29" ht="12.9" customHeight="1">
      <c r="A3071" s="189"/>
      <c r="B3071" s="111"/>
      <c r="C3071" s="111"/>
      <c r="D3071" s="111"/>
      <c r="E3071" s="111"/>
      <c r="F3071" s="111"/>
      <c r="G3071" s="111"/>
      <c r="H3071" s="111"/>
      <c r="I3071" s="116"/>
      <c r="J3071" s="118"/>
      <c r="K3071" s="33"/>
      <c r="L3071" s="44">
        <f t="shared" si="800"/>
        <v>0</v>
      </c>
      <c r="M3071" s="33" t="str">
        <f t="shared" si="801"/>
        <v>Container q'ty</v>
      </c>
      <c r="N3071" s="33" t="str">
        <f t="shared" si="802"/>
        <v/>
      </c>
      <c r="O3071" s="39"/>
      <c r="P3071" s="33"/>
      <c r="Q3071" s="168"/>
      <c r="R3071" s="169"/>
      <c r="S3071" s="39"/>
      <c r="T3071" s="119"/>
      <c r="U3071" s="258"/>
      <c r="V3071" s="262"/>
      <c r="W3071" s="258">
        <f t="shared" si="803"/>
        <v>0</v>
      </c>
      <c r="X3071" s="45"/>
      <c r="Y3071" s="43"/>
      <c r="Z3071" s="43"/>
      <c r="AA3071" s="43"/>
      <c r="AB3071" s="43"/>
      <c r="AC3071" s="43"/>
    </row>
    <row r="3072" spans="1:29" ht="12.9" customHeight="1">
      <c r="A3072" s="189"/>
      <c r="B3072" s="111"/>
      <c r="C3072" s="111"/>
      <c r="D3072" s="111"/>
      <c r="E3072" s="111"/>
      <c r="F3072" s="111"/>
      <c r="G3072" s="111"/>
      <c r="H3072" s="111"/>
      <c r="I3072" s="116"/>
      <c r="J3072" s="118"/>
      <c r="K3072" s="33"/>
      <c r="L3072" s="44">
        <f t="shared" si="800"/>
        <v>0</v>
      </c>
      <c r="M3072" s="33" t="str">
        <f t="shared" si="801"/>
        <v>Container q'ty</v>
      </c>
      <c r="N3072" s="33" t="str">
        <f t="shared" si="802"/>
        <v/>
      </c>
      <c r="O3072" s="39"/>
      <c r="P3072" s="33"/>
      <c r="Q3072" s="168"/>
      <c r="R3072" s="169"/>
      <c r="S3072" s="39"/>
      <c r="T3072" s="119"/>
      <c r="U3072" s="258"/>
      <c r="V3072" s="262"/>
      <c r="W3072" s="258">
        <f t="shared" si="803"/>
        <v>0</v>
      </c>
      <c r="X3072" s="45"/>
      <c r="Y3072" s="43"/>
      <c r="Z3072" s="43"/>
      <c r="AA3072" s="43"/>
      <c r="AB3072" s="43"/>
      <c r="AC3072" s="43"/>
    </row>
    <row r="3073" spans="1:29" ht="12.9" customHeight="1">
      <c r="A3073" s="189"/>
      <c r="B3073" s="111"/>
      <c r="C3073" s="111"/>
      <c r="D3073" s="111"/>
      <c r="E3073" s="111"/>
      <c r="F3073" s="111"/>
      <c r="G3073" s="111"/>
      <c r="H3073" s="111"/>
      <c r="I3073" s="116"/>
      <c r="J3073" s="118"/>
      <c r="K3073" s="33"/>
      <c r="L3073" s="44">
        <f t="shared" si="800"/>
        <v>0</v>
      </c>
      <c r="M3073" s="33" t="str">
        <f t="shared" si="801"/>
        <v>Container q'ty</v>
      </c>
      <c r="N3073" s="33" t="str">
        <f t="shared" si="802"/>
        <v/>
      </c>
      <c r="O3073" s="39"/>
      <c r="P3073" s="33"/>
      <c r="Q3073" s="168"/>
      <c r="R3073" s="169"/>
      <c r="S3073" s="39"/>
      <c r="T3073" s="119"/>
      <c r="U3073" s="258"/>
      <c r="V3073" s="262"/>
      <c r="W3073" s="258">
        <f t="shared" si="803"/>
        <v>0</v>
      </c>
      <c r="X3073" s="45"/>
      <c r="Y3073" s="43"/>
      <c r="Z3073" s="43"/>
      <c r="AA3073" s="43"/>
      <c r="AB3073" s="43"/>
      <c r="AC3073" s="43"/>
    </row>
    <row r="3074" spans="1:29" ht="12.9" customHeight="1">
      <c r="A3074" s="189"/>
      <c r="B3074" s="111"/>
      <c r="C3074" s="111"/>
      <c r="D3074" s="111"/>
      <c r="E3074" s="111"/>
      <c r="F3074" s="111"/>
      <c r="G3074" s="111"/>
      <c r="H3074" s="111"/>
      <c r="I3074" s="116"/>
      <c r="J3074" s="118"/>
      <c r="K3074" s="33"/>
      <c r="L3074" s="44">
        <f t="shared" si="800"/>
        <v>0</v>
      </c>
      <c r="M3074" s="33" t="str">
        <f t="shared" si="801"/>
        <v>Container q'ty</v>
      </c>
      <c r="N3074" s="33" t="str">
        <f t="shared" si="802"/>
        <v/>
      </c>
      <c r="O3074" s="39"/>
      <c r="P3074" s="33"/>
      <c r="Q3074" s="168"/>
      <c r="R3074" s="169"/>
      <c r="S3074" s="39"/>
      <c r="T3074" s="119"/>
      <c r="U3074" s="258"/>
      <c r="V3074" s="262"/>
      <c r="W3074" s="258">
        <f t="shared" si="803"/>
        <v>0</v>
      </c>
      <c r="X3074" s="45"/>
      <c r="Y3074" s="43"/>
      <c r="Z3074" s="43"/>
      <c r="AA3074" s="43"/>
      <c r="AB3074" s="43"/>
      <c r="AC3074" s="43"/>
    </row>
    <row r="3075" spans="1:29" ht="12.9" customHeight="1">
      <c r="A3075" s="189"/>
      <c r="B3075" s="111"/>
      <c r="C3075" s="111"/>
      <c r="D3075" s="111"/>
      <c r="E3075" s="111"/>
      <c r="F3075" s="111"/>
      <c r="G3075" s="111"/>
      <c r="H3075" s="111"/>
      <c r="I3075" s="116"/>
      <c r="J3075" s="118"/>
      <c r="K3075" s="33"/>
      <c r="L3075" s="44">
        <f t="shared" si="800"/>
        <v>0</v>
      </c>
      <c r="M3075" s="33" t="str">
        <f t="shared" si="801"/>
        <v>Container q'ty</v>
      </c>
      <c r="N3075" s="33" t="str">
        <f t="shared" si="802"/>
        <v/>
      </c>
      <c r="O3075" s="39"/>
      <c r="P3075" s="33"/>
      <c r="Q3075" s="168"/>
      <c r="R3075" s="169"/>
      <c r="S3075" s="39"/>
      <c r="T3075" s="119"/>
      <c r="U3075" s="258"/>
      <c r="V3075" s="262"/>
      <c r="W3075" s="258">
        <f t="shared" si="803"/>
        <v>0</v>
      </c>
      <c r="X3075" s="45"/>
      <c r="Y3075" s="43"/>
      <c r="Z3075" s="43"/>
      <c r="AA3075" s="43"/>
      <c r="AB3075" s="43"/>
      <c r="AC3075" s="43"/>
    </row>
    <row r="3076" spans="1:29" ht="12.9" customHeight="1">
      <c r="A3076" s="189"/>
      <c r="B3076" s="111"/>
      <c r="C3076" s="111"/>
      <c r="D3076" s="111"/>
      <c r="E3076" s="111"/>
      <c r="F3076" s="111"/>
      <c r="G3076" s="111"/>
      <c r="H3076" s="111"/>
      <c r="I3076" s="116"/>
      <c r="J3076" s="118"/>
      <c r="K3076" s="33"/>
      <c r="L3076" s="44">
        <f t="shared" si="800"/>
        <v>0</v>
      </c>
      <c r="M3076" s="33" t="str">
        <f t="shared" si="801"/>
        <v>Container q'ty</v>
      </c>
      <c r="N3076" s="33" t="str">
        <f t="shared" si="802"/>
        <v/>
      </c>
      <c r="O3076" s="39"/>
      <c r="P3076" s="33"/>
      <c r="Q3076" s="168"/>
      <c r="R3076" s="169"/>
      <c r="S3076" s="39"/>
      <c r="T3076" s="119"/>
      <c r="U3076" s="258"/>
      <c r="V3076" s="262"/>
      <c r="W3076" s="258">
        <f t="shared" si="803"/>
        <v>0</v>
      </c>
      <c r="X3076" s="45"/>
      <c r="Y3076" s="43"/>
      <c r="Z3076" s="43"/>
      <c r="AA3076" s="43"/>
      <c r="AB3076" s="43"/>
      <c r="AC3076" s="43"/>
    </row>
    <row r="3077" spans="1:29" ht="12.9" customHeight="1">
      <c r="A3077" s="189"/>
      <c r="B3077" s="111"/>
      <c r="C3077" s="111"/>
      <c r="D3077" s="111"/>
      <c r="E3077" s="111"/>
      <c r="F3077" s="111"/>
      <c r="G3077" s="111"/>
      <c r="H3077" s="111"/>
      <c r="I3077" s="116"/>
      <c r="J3077" s="118"/>
      <c r="K3077" s="33"/>
      <c r="L3077" s="44">
        <f t="shared" si="800"/>
        <v>0</v>
      </c>
      <c r="M3077" s="33" t="str">
        <f t="shared" si="801"/>
        <v>Container q'ty</v>
      </c>
      <c r="N3077" s="33" t="str">
        <f t="shared" si="802"/>
        <v/>
      </c>
      <c r="O3077" s="39"/>
      <c r="P3077" s="33"/>
      <c r="Q3077" s="168"/>
      <c r="R3077" s="169"/>
      <c r="S3077" s="39"/>
      <c r="T3077" s="119"/>
      <c r="U3077" s="258"/>
      <c r="V3077" s="262"/>
      <c r="W3077" s="258">
        <f t="shared" si="803"/>
        <v>0</v>
      </c>
      <c r="X3077" s="45"/>
      <c r="Y3077" s="43"/>
      <c r="Z3077" s="43"/>
      <c r="AA3077" s="43"/>
      <c r="AB3077" s="43"/>
      <c r="AC3077" s="43"/>
    </row>
    <row r="3078" spans="1:29" ht="12.9" customHeight="1">
      <c r="A3078" s="189"/>
      <c r="B3078" s="111"/>
      <c r="C3078" s="111"/>
      <c r="D3078" s="111"/>
      <c r="E3078" s="111"/>
      <c r="F3078" s="111"/>
      <c r="G3078" s="111"/>
      <c r="H3078" s="111"/>
      <c r="I3078" s="116"/>
      <c r="J3078" s="118"/>
      <c r="K3078" s="33"/>
      <c r="L3078" s="44">
        <f t="shared" si="800"/>
        <v>0</v>
      </c>
      <c r="M3078" s="33" t="str">
        <f t="shared" si="801"/>
        <v>Container q'ty</v>
      </c>
      <c r="N3078" s="33" t="str">
        <f t="shared" si="802"/>
        <v/>
      </c>
      <c r="O3078" s="39"/>
      <c r="P3078" s="33"/>
      <c r="Q3078" s="168"/>
      <c r="R3078" s="169"/>
      <c r="S3078" s="39"/>
      <c r="T3078" s="119"/>
      <c r="U3078" s="258"/>
      <c r="V3078" s="262"/>
      <c r="W3078" s="258">
        <f t="shared" si="803"/>
        <v>0</v>
      </c>
      <c r="X3078" s="45"/>
      <c r="Y3078" s="43"/>
      <c r="Z3078" s="43"/>
      <c r="AA3078" s="43"/>
      <c r="AB3078" s="43"/>
      <c r="AC3078" s="43"/>
    </row>
    <row r="3079" spans="1:29" ht="12.9" customHeight="1">
      <c r="A3079" s="189"/>
      <c r="B3079" s="111"/>
      <c r="C3079" s="111"/>
      <c r="D3079" s="111"/>
      <c r="E3079" s="111"/>
      <c r="F3079" s="111"/>
      <c r="G3079" s="111"/>
      <c r="H3079" s="111"/>
      <c r="I3079" s="116"/>
      <c r="J3079" s="118"/>
      <c r="K3079" s="33"/>
      <c r="L3079" s="44">
        <f t="shared" si="800"/>
        <v>0</v>
      </c>
      <c r="M3079" s="33" t="str">
        <f t="shared" si="801"/>
        <v>Container q'ty</v>
      </c>
      <c r="N3079" s="33" t="str">
        <f t="shared" si="802"/>
        <v/>
      </c>
      <c r="O3079" s="39"/>
      <c r="P3079" s="33"/>
      <c r="Q3079" s="168"/>
      <c r="R3079" s="169"/>
      <c r="S3079" s="39"/>
      <c r="T3079" s="119"/>
      <c r="U3079" s="258"/>
      <c r="V3079" s="262"/>
      <c r="W3079" s="258">
        <f t="shared" si="803"/>
        <v>0</v>
      </c>
      <c r="X3079" s="45"/>
      <c r="Y3079" s="43"/>
      <c r="Z3079" s="43"/>
      <c r="AA3079" s="43"/>
      <c r="AB3079" s="43"/>
      <c r="AC3079" s="43"/>
    </row>
    <row r="3080" spans="1:29" ht="12.9" customHeight="1">
      <c r="A3080" s="189"/>
      <c r="B3080" s="111"/>
      <c r="C3080" s="111"/>
      <c r="D3080" s="111"/>
      <c r="E3080" s="111"/>
      <c r="F3080" s="111"/>
      <c r="G3080" s="111"/>
      <c r="H3080" s="111"/>
      <c r="I3080" s="116"/>
      <c r="J3080" s="118"/>
      <c r="K3080" s="33"/>
      <c r="L3080" s="44">
        <f t="shared" ref="L3080:L3111" si="804">SUM(E3080:F3080)</f>
        <v>0</v>
      </c>
      <c r="M3080" s="33" t="str">
        <f t="shared" ref="M3080:M3111" si="805">A3080&amp;$O$1</f>
        <v>Container q'ty</v>
      </c>
      <c r="N3080" s="33" t="str">
        <f t="shared" ref="N3080:N3111" si="806">A3080&amp;P3080</f>
        <v/>
      </c>
      <c r="O3080" s="39"/>
      <c r="P3080" s="33"/>
      <c r="Q3080" s="168"/>
      <c r="R3080" s="169"/>
      <c r="S3080" s="39"/>
      <c r="T3080" s="119"/>
      <c r="U3080" s="258"/>
      <c r="V3080" s="262"/>
      <c r="W3080" s="258">
        <f t="shared" ref="W3080:W3111" si="807">IFERROR(U3080/V3080,0)</f>
        <v>0</v>
      </c>
      <c r="X3080" s="45"/>
      <c r="Y3080" s="43"/>
      <c r="Z3080" s="43"/>
      <c r="AA3080" s="43"/>
      <c r="AB3080" s="43"/>
      <c r="AC3080" s="43"/>
    </row>
    <row r="3081" spans="1:29" ht="12.9" customHeight="1">
      <c r="A3081" s="189"/>
      <c r="B3081" s="111"/>
      <c r="C3081" s="111"/>
      <c r="D3081" s="111"/>
      <c r="E3081" s="111"/>
      <c r="F3081" s="111"/>
      <c r="G3081" s="111"/>
      <c r="H3081" s="111"/>
      <c r="I3081" s="116"/>
      <c r="J3081" s="118"/>
      <c r="K3081" s="33"/>
      <c r="L3081" s="44">
        <f t="shared" si="804"/>
        <v>0</v>
      </c>
      <c r="M3081" s="33" t="str">
        <f t="shared" si="805"/>
        <v>Container q'ty</v>
      </c>
      <c r="N3081" s="33" t="str">
        <f t="shared" si="806"/>
        <v/>
      </c>
      <c r="O3081" s="39"/>
      <c r="P3081" s="33"/>
      <c r="Q3081" s="168"/>
      <c r="R3081" s="169"/>
      <c r="S3081" s="39"/>
      <c r="T3081" s="119"/>
      <c r="U3081" s="258"/>
      <c r="V3081" s="262"/>
      <c r="W3081" s="258">
        <f t="shared" si="807"/>
        <v>0</v>
      </c>
      <c r="X3081" s="45"/>
      <c r="Y3081" s="43"/>
      <c r="Z3081" s="43"/>
      <c r="AA3081" s="43"/>
      <c r="AB3081" s="43"/>
      <c r="AC3081" s="43"/>
    </row>
    <row r="3082" spans="1:29" ht="12.9" customHeight="1">
      <c r="A3082" s="189"/>
      <c r="B3082" s="111"/>
      <c r="C3082" s="111"/>
      <c r="D3082" s="111"/>
      <c r="E3082" s="111"/>
      <c r="F3082" s="111"/>
      <c r="G3082" s="111"/>
      <c r="H3082" s="111"/>
      <c r="I3082" s="116"/>
      <c r="J3082" s="118"/>
      <c r="K3082" s="33"/>
      <c r="L3082" s="44">
        <f t="shared" si="804"/>
        <v>0</v>
      </c>
      <c r="M3082" s="33" t="str">
        <f t="shared" si="805"/>
        <v>Container q'ty</v>
      </c>
      <c r="N3082" s="33" t="str">
        <f t="shared" si="806"/>
        <v/>
      </c>
      <c r="O3082" s="39"/>
      <c r="P3082" s="33"/>
      <c r="Q3082" s="168"/>
      <c r="R3082" s="169"/>
      <c r="S3082" s="39"/>
      <c r="T3082" s="119"/>
      <c r="U3082" s="258"/>
      <c r="V3082" s="262"/>
      <c r="W3082" s="258">
        <f t="shared" si="807"/>
        <v>0</v>
      </c>
      <c r="X3082" s="45"/>
      <c r="Y3082" s="43"/>
      <c r="Z3082" s="43"/>
      <c r="AA3082" s="43"/>
      <c r="AB3082" s="43"/>
      <c r="AC3082" s="43"/>
    </row>
    <row r="3083" spans="1:29" ht="12.9" customHeight="1">
      <c r="A3083" s="189"/>
      <c r="B3083" s="111"/>
      <c r="C3083" s="111"/>
      <c r="D3083" s="111"/>
      <c r="E3083" s="111"/>
      <c r="F3083" s="111"/>
      <c r="G3083" s="111"/>
      <c r="H3083" s="111"/>
      <c r="I3083" s="116"/>
      <c r="J3083" s="118"/>
      <c r="K3083" s="33"/>
      <c r="L3083" s="44">
        <f t="shared" si="804"/>
        <v>0</v>
      </c>
      <c r="M3083" s="33" t="str">
        <f t="shared" si="805"/>
        <v>Container q'ty</v>
      </c>
      <c r="N3083" s="33" t="str">
        <f t="shared" si="806"/>
        <v/>
      </c>
      <c r="O3083" s="39"/>
      <c r="P3083" s="33"/>
      <c r="Q3083" s="168"/>
      <c r="R3083" s="169"/>
      <c r="S3083" s="39"/>
      <c r="T3083" s="119"/>
      <c r="U3083" s="258"/>
      <c r="V3083" s="262"/>
      <c r="W3083" s="258">
        <f t="shared" si="807"/>
        <v>0</v>
      </c>
      <c r="X3083" s="45"/>
      <c r="Y3083" s="43"/>
      <c r="Z3083" s="43"/>
      <c r="AA3083" s="43"/>
      <c r="AB3083" s="43"/>
      <c r="AC3083" s="43"/>
    </row>
    <row r="3084" spans="1:29" ht="12.9" customHeight="1">
      <c r="A3084" s="189"/>
      <c r="B3084" s="111"/>
      <c r="C3084" s="111"/>
      <c r="D3084" s="111"/>
      <c r="E3084" s="111"/>
      <c r="F3084" s="111"/>
      <c r="G3084" s="111"/>
      <c r="H3084" s="111"/>
      <c r="I3084" s="116"/>
      <c r="J3084" s="118"/>
      <c r="K3084" s="33"/>
      <c r="L3084" s="44">
        <f t="shared" si="804"/>
        <v>0</v>
      </c>
      <c r="M3084" s="33" t="str">
        <f t="shared" si="805"/>
        <v>Container q'ty</v>
      </c>
      <c r="N3084" s="33" t="str">
        <f t="shared" si="806"/>
        <v/>
      </c>
      <c r="O3084" s="39"/>
      <c r="P3084" s="33"/>
      <c r="Q3084" s="168"/>
      <c r="R3084" s="169"/>
      <c r="S3084" s="39"/>
      <c r="T3084" s="119"/>
      <c r="U3084" s="258"/>
      <c r="V3084" s="262"/>
      <c r="W3084" s="258">
        <f t="shared" si="807"/>
        <v>0</v>
      </c>
      <c r="X3084" s="45"/>
      <c r="Y3084" s="43"/>
      <c r="Z3084" s="43"/>
      <c r="AA3084" s="43"/>
      <c r="AB3084" s="43"/>
      <c r="AC3084" s="43"/>
    </row>
    <row r="3085" spans="1:29" ht="12.9" customHeight="1">
      <c r="A3085" s="189"/>
      <c r="B3085" s="111"/>
      <c r="C3085" s="111"/>
      <c r="D3085" s="111"/>
      <c r="E3085" s="111"/>
      <c r="F3085" s="111"/>
      <c r="G3085" s="111"/>
      <c r="H3085" s="111"/>
      <c r="I3085" s="116"/>
      <c r="J3085" s="118"/>
      <c r="K3085" s="33"/>
      <c r="L3085" s="44">
        <f t="shared" si="804"/>
        <v>0</v>
      </c>
      <c r="M3085" s="33" t="str">
        <f t="shared" si="805"/>
        <v>Container q'ty</v>
      </c>
      <c r="N3085" s="33" t="str">
        <f t="shared" si="806"/>
        <v/>
      </c>
      <c r="O3085" s="39"/>
      <c r="P3085" s="33"/>
      <c r="Q3085" s="168"/>
      <c r="R3085" s="169"/>
      <c r="S3085" s="39"/>
      <c r="T3085" s="119"/>
      <c r="U3085" s="258"/>
      <c r="V3085" s="262"/>
      <c r="W3085" s="258">
        <f t="shared" si="807"/>
        <v>0</v>
      </c>
      <c r="X3085" s="45"/>
      <c r="Y3085" s="43"/>
      <c r="Z3085" s="43"/>
      <c r="AA3085" s="43"/>
      <c r="AB3085" s="43"/>
      <c r="AC3085" s="43"/>
    </row>
    <row r="3086" spans="1:29" ht="12.9" customHeight="1">
      <c r="A3086" s="189"/>
      <c r="B3086" s="111"/>
      <c r="C3086" s="111"/>
      <c r="D3086" s="111"/>
      <c r="E3086" s="111"/>
      <c r="F3086" s="111"/>
      <c r="G3086" s="111"/>
      <c r="H3086" s="111"/>
      <c r="I3086" s="116"/>
      <c r="J3086" s="118"/>
      <c r="K3086" s="33"/>
      <c r="L3086" s="44">
        <f t="shared" si="804"/>
        <v>0</v>
      </c>
      <c r="M3086" s="33" t="str">
        <f t="shared" si="805"/>
        <v>Container q'ty</v>
      </c>
      <c r="N3086" s="33" t="str">
        <f t="shared" si="806"/>
        <v/>
      </c>
      <c r="O3086" s="39"/>
      <c r="P3086" s="33"/>
      <c r="Q3086" s="168"/>
      <c r="R3086" s="169"/>
      <c r="S3086" s="39"/>
      <c r="T3086" s="119"/>
      <c r="U3086" s="258"/>
      <c r="V3086" s="262"/>
      <c r="W3086" s="258">
        <f t="shared" si="807"/>
        <v>0</v>
      </c>
      <c r="X3086" s="45"/>
      <c r="Y3086" s="43"/>
      <c r="Z3086" s="43"/>
      <c r="AA3086" s="43"/>
      <c r="AB3086" s="43"/>
      <c r="AC3086" s="43"/>
    </row>
    <row r="3087" spans="1:29" ht="12.9" customHeight="1">
      <c r="A3087" s="189"/>
      <c r="B3087" s="111"/>
      <c r="C3087" s="111"/>
      <c r="D3087" s="111"/>
      <c r="E3087" s="111"/>
      <c r="F3087" s="111"/>
      <c r="G3087" s="111"/>
      <c r="H3087" s="111"/>
      <c r="I3087" s="116"/>
      <c r="J3087" s="118"/>
      <c r="K3087" s="33"/>
      <c r="L3087" s="44">
        <f t="shared" si="804"/>
        <v>0</v>
      </c>
      <c r="M3087" s="33" t="str">
        <f t="shared" si="805"/>
        <v>Container q'ty</v>
      </c>
      <c r="N3087" s="33" t="str">
        <f t="shared" si="806"/>
        <v/>
      </c>
      <c r="O3087" s="39"/>
      <c r="P3087" s="33"/>
      <c r="Q3087" s="168"/>
      <c r="R3087" s="169"/>
      <c r="S3087" s="39"/>
      <c r="T3087" s="119"/>
      <c r="U3087" s="258"/>
      <c r="V3087" s="262"/>
      <c r="W3087" s="258">
        <f t="shared" si="807"/>
        <v>0</v>
      </c>
      <c r="X3087" s="45"/>
      <c r="Y3087" s="43"/>
      <c r="Z3087" s="43"/>
      <c r="AA3087" s="43"/>
      <c r="AB3087" s="43"/>
      <c r="AC3087" s="43"/>
    </row>
    <row r="3088" spans="1:29" ht="12.9" customHeight="1">
      <c r="A3088" s="189"/>
      <c r="B3088" s="111"/>
      <c r="C3088" s="111"/>
      <c r="D3088" s="111"/>
      <c r="E3088" s="111"/>
      <c r="F3088" s="111"/>
      <c r="G3088" s="111"/>
      <c r="H3088" s="111"/>
      <c r="I3088" s="116"/>
      <c r="J3088" s="118"/>
      <c r="K3088" s="33"/>
      <c r="L3088" s="44">
        <f t="shared" si="804"/>
        <v>0</v>
      </c>
      <c r="M3088" s="33" t="str">
        <f t="shared" si="805"/>
        <v>Container q'ty</v>
      </c>
      <c r="N3088" s="33" t="str">
        <f t="shared" si="806"/>
        <v/>
      </c>
      <c r="O3088" s="39"/>
      <c r="P3088" s="33"/>
      <c r="Q3088" s="168"/>
      <c r="R3088" s="169"/>
      <c r="S3088" s="39"/>
      <c r="T3088" s="119"/>
      <c r="U3088" s="258"/>
      <c r="V3088" s="262"/>
      <c r="W3088" s="258">
        <f t="shared" si="807"/>
        <v>0</v>
      </c>
      <c r="X3088" s="45"/>
      <c r="Y3088" s="43"/>
      <c r="Z3088" s="43"/>
      <c r="AA3088" s="43"/>
      <c r="AB3088" s="43"/>
      <c r="AC3088" s="43"/>
    </row>
    <row r="3089" spans="1:29" ht="12.9" customHeight="1">
      <c r="A3089" s="189"/>
      <c r="B3089" s="111"/>
      <c r="C3089" s="111"/>
      <c r="D3089" s="111"/>
      <c r="E3089" s="111"/>
      <c r="F3089" s="111"/>
      <c r="G3089" s="111"/>
      <c r="H3089" s="111"/>
      <c r="I3089" s="116"/>
      <c r="J3089" s="118"/>
      <c r="K3089" s="33"/>
      <c r="L3089" s="44">
        <f t="shared" si="804"/>
        <v>0</v>
      </c>
      <c r="M3089" s="33" t="str">
        <f t="shared" si="805"/>
        <v>Container q'ty</v>
      </c>
      <c r="N3089" s="33" t="str">
        <f t="shared" si="806"/>
        <v/>
      </c>
      <c r="O3089" s="39"/>
      <c r="P3089" s="33"/>
      <c r="Q3089" s="168"/>
      <c r="R3089" s="169"/>
      <c r="S3089" s="39"/>
      <c r="T3089" s="119"/>
      <c r="U3089" s="258"/>
      <c r="V3089" s="262"/>
      <c r="W3089" s="258">
        <f t="shared" si="807"/>
        <v>0</v>
      </c>
      <c r="X3089" s="45"/>
      <c r="Y3089" s="43"/>
      <c r="Z3089" s="43"/>
      <c r="AA3089" s="43"/>
      <c r="AB3089" s="43"/>
      <c r="AC3089" s="43"/>
    </row>
    <row r="3090" spans="1:29" ht="12.9" customHeight="1">
      <c r="A3090" s="189"/>
      <c r="B3090" s="111"/>
      <c r="C3090" s="111"/>
      <c r="D3090" s="111"/>
      <c r="E3090" s="111"/>
      <c r="F3090" s="111"/>
      <c r="G3090" s="111"/>
      <c r="H3090" s="111"/>
      <c r="I3090" s="116"/>
      <c r="J3090" s="118"/>
      <c r="K3090" s="33"/>
      <c r="L3090" s="44">
        <f t="shared" si="804"/>
        <v>0</v>
      </c>
      <c r="M3090" s="33" t="str">
        <f t="shared" si="805"/>
        <v>Container q'ty</v>
      </c>
      <c r="N3090" s="33" t="str">
        <f t="shared" si="806"/>
        <v/>
      </c>
      <c r="O3090" s="39"/>
      <c r="P3090" s="33"/>
      <c r="Q3090" s="168"/>
      <c r="R3090" s="169"/>
      <c r="S3090" s="39"/>
      <c r="T3090" s="119"/>
      <c r="U3090" s="258"/>
      <c r="V3090" s="262"/>
      <c r="W3090" s="258">
        <f t="shared" si="807"/>
        <v>0</v>
      </c>
      <c r="X3090" s="45"/>
      <c r="Y3090" s="43"/>
      <c r="Z3090" s="43"/>
      <c r="AA3090" s="43"/>
      <c r="AB3090" s="43"/>
      <c r="AC3090" s="43"/>
    </row>
    <row r="3091" spans="1:29" ht="12.9" customHeight="1">
      <c r="A3091" s="189"/>
      <c r="B3091" s="111"/>
      <c r="C3091" s="111"/>
      <c r="D3091" s="111"/>
      <c r="E3091" s="111"/>
      <c r="F3091" s="111"/>
      <c r="G3091" s="111"/>
      <c r="H3091" s="111"/>
      <c r="I3091" s="116"/>
      <c r="J3091" s="118"/>
      <c r="K3091" s="33"/>
      <c r="L3091" s="44">
        <f t="shared" si="804"/>
        <v>0</v>
      </c>
      <c r="M3091" s="33" t="str">
        <f t="shared" si="805"/>
        <v>Container q'ty</v>
      </c>
      <c r="N3091" s="33" t="str">
        <f t="shared" si="806"/>
        <v/>
      </c>
      <c r="O3091" s="39"/>
      <c r="P3091" s="33"/>
      <c r="Q3091" s="168"/>
      <c r="R3091" s="169"/>
      <c r="S3091" s="39"/>
      <c r="T3091" s="119"/>
      <c r="U3091" s="258"/>
      <c r="V3091" s="262"/>
      <c r="W3091" s="258">
        <f t="shared" si="807"/>
        <v>0</v>
      </c>
      <c r="X3091" s="45"/>
      <c r="Y3091" s="43"/>
      <c r="Z3091" s="43"/>
      <c r="AA3091" s="43"/>
      <c r="AB3091" s="43"/>
      <c r="AC3091" s="43"/>
    </row>
    <row r="3092" spans="1:29" ht="12.9" customHeight="1">
      <c r="A3092" s="189"/>
      <c r="B3092" s="111"/>
      <c r="C3092" s="111"/>
      <c r="D3092" s="111"/>
      <c r="E3092" s="111"/>
      <c r="F3092" s="111"/>
      <c r="G3092" s="111"/>
      <c r="H3092" s="111"/>
      <c r="I3092" s="116"/>
      <c r="J3092" s="118"/>
      <c r="K3092" s="33"/>
      <c r="L3092" s="44">
        <f t="shared" si="804"/>
        <v>0</v>
      </c>
      <c r="M3092" s="33" t="str">
        <f t="shared" si="805"/>
        <v>Container q'ty</v>
      </c>
      <c r="N3092" s="33" t="str">
        <f t="shared" si="806"/>
        <v/>
      </c>
      <c r="O3092" s="39"/>
      <c r="P3092" s="33"/>
      <c r="Q3092" s="168"/>
      <c r="R3092" s="169"/>
      <c r="S3092" s="39"/>
      <c r="T3092" s="119"/>
      <c r="U3092" s="258"/>
      <c r="V3092" s="262"/>
      <c r="W3092" s="258">
        <f t="shared" si="807"/>
        <v>0</v>
      </c>
      <c r="X3092" s="45"/>
      <c r="Y3092" s="43"/>
      <c r="Z3092" s="43"/>
      <c r="AA3092" s="43"/>
      <c r="AB3092" s="43"/>
      <c r="AC3092" s="43"/>
    </row>
    <row r="3093" spans="1:29" ht="12.9" customHeight="1">
      <c r="A3093" s="189"/>
      <c r="B3093" s="111"/>
      <c r="C3093" s="111"/>
      <c r="D3093" s="111"/>
      <c r="E3093" s="111"/>
      <c r="F3093" s="111"/>
      <c r="G3093" s="111"/>
      <c r="H3093" s="111"/>
      <c r="I3093" s="116"/>
      <c r="J3093" s="118"/>
      <c r="K3093" s="33"/>
      <c r="L3093" s="44">
        <f t="shared" si="804"/>
        <v>0</v>
      </c>
      <c r="M3093" s="33" t="str">
        <f t="shared" si="805"/>
        <v>Container q'ty</v>
      </c>
      <c r="N3093" s="33" t="str">
        <f t="shared" si="806"/>
        <v/>
      </c>
      <c r="O3093" s="39"/>
      <c r="P3093" s="33"/>
      <c r="Q3093" s="168"/>
      <c r="R3093" s="169"/>
      <c r="S3093" s="39"/>
      <c r="T3093" s="119"/>
      <c r="U3093" s="258"/>
      <c r="V3093" s="262"/>
      <c r="W3093" s="258">
        <f t="shared" si="807"/>
        <v>0</v>
      </c>
      <c r="X3093" s="45"/>
      <c r="Y3093" s="43"/>
      <c r="Z3093" s="43"/>
      <c r="AA3093" s="43"/>
      <c r="AB3093" s="43"/>
      <c r="AC3093" s="43"/>
    </row>
    <row r="3094" spans="1:29" ht="12.9" customHeight="1">
      <c r="A3094" s="189"/>
      <c r="B3094" s="111"/>
      <c r="C3094" s="111"/>
      <c r="D3094" s="111"/>
      <c r="E3094" s="111"/>
      <c r="F3094" s="111"/>
      <c r="G3094" s="111"/>
      <c r="H3094" s="111"/>
      <c r="I3094" s="116"/>
      <c r="J3094" s="118"/>
      <c r="K3094" s="33"/>
      <c r="L3094" s="44">
        <f t="shared" si="804"/>
        <v>0</v>
      </c>
      <c r="M3094" s="33" t="str">
        <f t="shared" si="805"/>
        <v>Container q'ty</v>
      </c>
      <c r="N3094" s="33" t="str">
        <f t="shared" si="806"/>
        <v/>
      </c>
      <c r="O3094" s="39"/>
      <c r="P3094" s="33"/>
      <c r="Q3094" s="168"/>
      <c r="R3094" s="169"/>
      <c r="S3094" s="39"/>
      <c r="T3094" s="119"/>
      <c r="U3094" s="258"/>
      <c r="V3094" s="262"/>
      <c r="W3094" s="258">
        <f t="shared" si="807"/>
        <v>0</v>
      </c>
      <c r="X3094" s="45"/>
      <c r="Y3094" s="43"/>
      <c r="Z3094" s="43"/>
      <c r="AA3094" s="43"/>
      <c r="AB3094" s="43"/>
      <c r="AC3094" s="43"/>
    </row>
    <row r="3095" spans="1:29" ht="12.9" customHeight="1">
      <c r="A3095" s="189"/>
      <c r="B3095" s="111"/>
      <c r="C3095" s="111"/>
      <c r="D3095" s="111"/>
      <c r="E3095" s="111"/>
      <c r="F3095" s="111"/>
      <c r="G3095" s="111"/>
      <c r="H3095" s="111"/>
      <c r="I3095" s="116"/>
      <c r="J3095" s="118"/>
      <c r="K3095" s="33"/>
      <c r="L3095" s="44">
        <f t="shared" si="804"/>
        <v>0</v>
      </c>
      <c r="M3095" s="33" t="str">
        <f t="shared" si="805"/>
        <v>Container q'ty</v>
      </c>
      <c r="N3095" s="33" t="str">
        <f t="shared" si="806"/>
        <v/>
      </c>
      <c r="O3095" s="39"/>
      <c r="P3095" s="33"/>
      <c r="Q3095" s="168"/>
      <c r="R3095" s="169"/>
      <c r="S3095" s="39"/>
      <c r="T3095" s="119"/>
      <c r="U3095" s="258"/>
      <c r="V3095" s="262"/>
      <c r="W3095" s="258">
        <f t="shared" si="807"/>
        <v>0</v>
      </c>
      <c r="X3095" s="45"/>
      <c r="Y3095" s="43"/>
      <c r="Z3095" s="43"/>
      <c r="AA3095" s="43"/>
      <c r="AB3095" s="43"/>
      <c r="AC3095" s="43"/>
    </row>
    <row r="3096" spans="1:29" ht="12.9" customHeight="1">
      <c r="A3096" s="189"/>
      <c r="B3096" s="111"/>
      <c r="C3096" s="111"/>
      <c r="D3096" s="111"/>
      <c r="E3096" s="111"/>
      <c r="F3096" s="111"/>
      <c r="G3096" s="111"/>
      <c r="H3096" s="111"/>
      <c r="I3096" s="116"/>
      <c r="J3096" s="118"/>
      <c r="K3096" s="33"/>
      <c r="L3096" s="44">
        <f t="shared" si="804"/>
        <v>0</v>
      </c>
      <c r="M3096" s="33" t="str">
        <f t="shared" si="805"/>
        <v>Container q'ty</v>
      </c>
      <c r="N3096" s="33" t="str">
        <f t="shared" si="806"/>
        <v/>
      </c>
      <c r="O3096" s="39"/>
      <c r="P3096" s="33"/>
      <c r="Q3096" s="168"/>
      <c r="R3096" s="169"/>
      <c r="S3096" s="39"/>
      <c r="T3096" s="119"/>
      <c r="U3096" s="258"/>
      <c r="V3096" s="262"/>
      <c r="W3096" s="258">
        <f t="shared" si="807"/>
        <v>0</v>
      </c>
      <c r="X3096" s="45"/>
      <c r="Y3096" s="43"/>
      <c r="Z3096" s="43"/>
      <c r="AA3096" s="43"/>
      <c r="AB3096" s="43"/>
      <c r="AC3096" s="43"/>
    </row>
    <row r="3097" spans="1:29" ht="12.9" customHeight="1">
      <c r="A3097" s="189"/>
      <c r="B3097" s="111"/>
      <c r="C3097" s="111"/>
      <c r="D3097" s="111"/>
      <c r="E3097" s="111"/>
      <c r="F3097" s="111"/>
      <c r="G3097" s="111"/>
      <c r="H3097" s="111"/>
      <c r="I3097" s="116"/>
      <c r="J3097" s="118"/>
      <c r="K3097" s="33"/>
      <c r="L3097" s="44">
        <f t="shared" si="804"/>
        <v>0</v>
      </c>
      <c r="M3097" s="33" t="str">
        <f t="shared" si="805"/>
        <v>Container q'ty</v>
      </c>
      <c r="N3097" s="33" t="str">
        <f t="shared" si="806"/>
        <v/>
      </c>
      <c r="O3097" s="39"/>
      <c r="P3097" s="33"/>
      <c r="Q3097" s="168"/>
      <c r="R3097" s="169"/>
      <c r="S3097" s="39"/>
      <c r="T3097" s="119"/>
      <c r="U3097" s="258"/>
      <c r="V3097" s="262"/>
      <c r="W3097" s="258">
        <f t="shared" si="807"/>
        <v>0</v>
      </c>
      <c r="X3097" s="45"/>
      <c r="Y3097" s="43"/>
      <c r="Z3097" s="43"/>
      <c r="AA3097" s="43"/>
      <c r="AB3097" s="43"/>
      <c r="AC3097" s="43"/>
    </row>
    <row r="3098" spans="1:29" ht="12.9" customHeight="1">
      <c r="A3098" s="189"/>
      <c r="B3098" s="111"/>
      <c r="C3098" s="111"/>
      <c r="D3098" s="111"/>
      <c r="E3098" s="111"/>
      <c r="F3098" s="111"/>
      <c r="G3098" s="111"/>
      <c r="H3098" s="111"/>
      <c r="I3098" s="116"/>
      <c r="J3098" s="118"/>
      <c r="K3098" s="33"/>
      <c r="L3098" s="44">
        <f t="shared" si="804"/>
        <v>0</v>
      </c>
      <c r="M3098" s="33" t="str">
        <f t="shared" si="805"/>
        <v>Container q'ty</v>
      </c>
      <c r="N3098" s="33" t="str">
        <f t="shared" si="806"/>
        <v/>
      </c>
      <c r="O3098" s="39"/>
      <c r="P3098" s="33"/>
      <c r="Q3098" s="168"/>
      <c r="R3098" s="169"/>
      <c r="S3098" s="39"/>
      <c r="T3098" s="119"/>
      <c r="U3098" s="258"/>
      <c r="V3098" s="262"/>
      <c r="W3098" s="258">
        <f t="shared" si="807"/>
        <v>0</v>
      </c>
      <c r="X3098" s="45"/>
      <c r="Y3098" s="43"/>
      <c r="Z3098" s="43"/>
      <c r="AA3098" s="43"/>
      <c r="AB3098" s="43"/>
      <c r="AC3098" s="43"/>
    </row>
    <row r="3099" spans="1:29" ht="12.9" customHeight="1">
      <c r="A3099" s="189"/>
      <c r="B3099" s="111"/>
      <c r="C3099" s="111"/>
      <c r="D3099" s="111"/>
      <c r="E3099" s="111"/>
      <c r="F3099" s="111"/>
      <c r="G3099" s="111"/>
      <c r="H3099" s="111"/>
      <c r="I3099" s="116"/>
      <c r="J3099" s="118"/>
      <c r="K3099" s="33"/>
      <c r="L3099" s="44">
        <f t="shared" si="804"/>
        <v>0</v>
      </c>
      <c r="M3099" s="33" t="str">
        <f t="shared" si="805"/>
        <v>Container q'ty</v>
      </c>
      <c r="N3099" s="33" t="str">
        <f t="shared" si="806"/>
        <v/>
      </c>
      <c r="O3099" s="39"/>
      <c r="P3099" s="33"/>
      <c r="Q3099" s="168"/>
      <c r="R3099" s="169"/>
      <c r="S3099" s="39"/>
      <c r="T3099" s="119"/>
      <c r="U3099" s="258"/>
      <c r="V3099" s="262"/>
      <c r="W3099" s="258">
        <f t="shared" si="807"/>
        <v>0</v>
      </c>
      <c r="X3099" s="45"/>
      <c r="Y3099" s="43"/>
      <c r="Z3099" s="43"/>
      <c r="AA3099" s="43"/>
      <c r="AB3099" s="43"/>
      <c r="AC3099" s="43"/>
    </row>
    <row r="3100" spans="1:29" ht="12.9" customHeight="1">
      <c r="A3100" s="189"/>
      <c r="B3100" s="111"/>
      <c r="C3100" s="111"/>
      <c r="D3100" s="111"/>
      <c r="E3100" s="111"/>
      <c r="F3100" s="111"/>
      <c r="G3100" s="111"/>
      <c r="H3100" s="111"/>
      <c r="I3100" s="116"/>
      <c r="J3100" s="118"/>
      <c r="K3100" s="33"/>
      <c r="L3100" s="44">
        <f t="shared" si="804"/>
        <v>0</v>
      </c>
      <c r="M3100" s="33" t="str">
        <f t="shared" si="805"/>
        <v>Container q'ty</v>
      </c>
      <c r="N3100" s="33" t="str">
        <f t="shared" si="806"/>
        <v/>
      </c>
      <c r="O3100" s="39"/>
      <c r="P3100" s="33"/>
      <c r="Q3100" s="168"/>
      <c r="R3100" s="169"/>
      <c r="S3100" s="39"/>
      <c r="T3100" s="119"/>
      <c r="U3100" s="258"/>
      <c r="V3100" s="262"/>
      <c r="W3100" s="258">
        <f t="shared" si="807"/>
        <v>0</v>
      </c>
      <c r="X3100" s="45"/>
      <c r="Y3100" s="43"/>
      <c r="Z3100" s="43"/>
      <c r="AA3100" s="43"/>
      <c r="AB3100" s="43"/>
      <c r="AC3100" s="43"/>
    </row>
    <row r="3101" spans="1:29" ht="12.9" customHeight="1">
      <c r="A3101" s="189"/>
      <c r="B3101" s="111"/>
      <c r="C3101" s="111"/>
      <c r="D3101" s="111"/>
      <c r="E3101" s="111"/>
      <c r="F3101" s="111"/>
      <c r="G3101" s="111"/>
      <c r="H3101" s="111"/>
      <c r="I3101" s="116"/>
      <c r="J3101" s="118"/>
      <c r="K3101" s="33"/>
      <c r="L3101" s="44">
        <f t="shared" si="804"/>
        <v>0</v>
      </c>
      <c r="M3101" s="33" t="str">
        <f t="shared" si="805"/>
        <v>Container q'ty</v>
      </c>
      <c r="N3101" s="33" t="str">
        <f t="shared" si="806"/>
        <v/>
      </c>
      <c r="O3101" s="39"/>
      <c r="P3101" s="33"/>
      <c r="Q3101" s="168"/>
      <c r="R3101" s="169"/>
      <c r="S3101" s="39"/>
      <c r="T3101" s="119"/>
      <c r="U3101" s="258"/>
      <c r="V3101" s="262"/>
      <c r="W3101" s="258">
        <f t="shared" si="807"/>
        <v>0</v>
      </c>
      <c r="X3101" s="45"/>
      <c r="Y3101" s="43"/>
      <c r="Z3101" s="43"/>
      <c r="AA3101" s="43"/>
      <c r="AB3101" s="43"/>
      <c r="AC3101" s="43"/>
    </row>
    <row r="3102" spans="1:29" ht="12.9" customHeight="1">
      <c r="A3102" s="189"/>
      <c r="B3102" s="111"/>
      <c r="C3102" s="111"/>
      <c r="D3102" s="111"/>
      <c r="E3102" s="111"/>
      <c r="F3102" s="111"/>
      <c r="G3102" s="111"/>
      <c r="H3102" s="111"/>
      <c r="I3102" s="116"/>
      <c r="J3102" s="118"/>
      <c r="K3102" s="33"/>
      <c r="L3102" s="44">
        <f t="shared" si="804"/>
        <v>0</v>
      </c>
      <c r="M3102" s="33" t="str">
        <f t="shared" si="805"/>
        <v>Container q'ty</v>
      </c>
      <c r="N3102" s="33" t="str">
        <f t="shared" si="806"/>
        <v/>
      </c>
      <c r="O3102" s="39"/>
      <c r="P3102" s="33"/>
      <c r="Q3102" s="168"/>
      <c r="R3102" s="169"/>
      <c r="S3102" s="39"/>
      <c r="T3102" s="119"/>
      <c r="U3102" s="258"/>
      <c r="V3102" s="262"/>
      <c r="W3102" s="258">
        <f t="shared" si="807"/>
        <v>0</v>
      </c>
      <c r="X3102" s="45"/>
      <c r="Y3102" s="43"/>
      <c r="Z3102" s="43"/>
      <c r="AA3102" s="43"/>
      <c r="AB3102" s="43"/>
      <c r="AC3102" s="43"/>
    </row>
    <row r="3103" spans="1:29" ht="12.9" customHeight="1">
      <c r="A3103" s="189"/>
      <c r="B3103" s="111"/>
      <c r="C3103" s="111"/>
      <c r="D3103" s="111"/>
      <c r="E3103" s="111"/>
      <c r="F3103" s="111"/>
      <c r="G3103" s="111"/>
      <c r="H3103" s="111"/>
      <c r="I3103" s="116"/>
      <c r="J3103" s="118"/>
      <c r="K3103" s="33"/>
      <c r="L3103" s="44">
        <f t="shared" si="804"/>
        <v>0</v>
      </c>
      <c r="M3103" s="33" t="str">
        <f t="shared" si="805"/>
        <v>Container q'ty</v>
      </c>
      <c r="N3103" s="33" t="str">
        <f t="shared" si="806"/>
        <v/>
      </c>
      <c r="O3103" s="39"/>
      <c r="P3103" s="33"/>
      <c r="Q3103" s="168"/>
      <c r="R3103" s="169"/>
      <c r="S3103" s="39"/>
      <c r="T3103" s="119"/>
      <c r="U3103" s="258"/>
      <c r="V3103" s="262"/>
      <c r="W3103" s="258">
        <f t="shared" si="807"/>
        <v>0</v>
      </c>
      <c r="X3103" s="45"/>
      <c r="Y3103" s="43"/>
      <c r="Z3103" s="43"/>
      <c r="AA3103" s="43"/>
      <c r="AB3103" s="43"/>
      <c r="AC3103" s="43"/>
    </row>
    <row r="3104" spans="1:29" ht="12.9" customHeight="1">
      <c r="A3104" s="189"/>
      <c r="B3104" s="111"/>
      <c r="C3104" s="111"/>
      <c r="D3104" s="111"/>
      <c r="E3104" s="111"/>
      <c r="F3104" s="111"/>
      <c r="G3104" s="111"/>
      <c r="H3104" s="111"/>
      <c r="I3104" s="116"/>
      <c r="J3104" s="118"/>
      <c r="K3104" s="33"/>
      <c r="L3104" s="44">
        <f t="shared" si="804"/>
        <v>0</v>
      </c>
      <c r="M3104" s="33" t="str">
        <f t="shared" si="805"/>
        <v>Container q'ty</v>
      </c>
      <c r="N3104" s="33" t="str">
        <f t="shared" si="806"/>
        <v/>
      </c>
      <c r="O3104" s="39"/>
      <c r="P3104" s="33"/>
      <c r="Q3104" s="168"/>
      <c r="R3104" s="169"/>
      <c r="S3104" s="39"/>
      <c r="T3104" s="119"/>
      <c r="U3104" s="258"/>
      <c r="V3104" s="262"/>
      <c r="W3104" s="258">
        <f t="shared" si="807"/>
        <v>0</v>
      </c>
      <c r="X3104" s="45"/>
      <c r="Y3104" s="43"/>
      <c r="Z3104" s="43"/>
      <c r="AA3104" s="43"/>
      <c r="AB3104" s="43"/>
      <c r="AC3104" s="43"/>
    </row>
    <row r="3105" spans="1:29" ht="12.9" customHeight="1">
      <c r="A3105" s="189"/>
      <c r="B3105" s="111"/>
      <c r="C3105" s="111"/>
      <c r="D3105" s="111"/>
      <c r="E3105" s="111"/>
      <c r="F3105" s="111"/>
      <c r="G3105" s="111"/>
      <c r="H3105" s="111"/>
      <c r="I3105" s="116"/>
      <c r="J3105" s="118"/>
      <c r="K3105" s="33"/>
      <c r="L3105" s="44">
        <f t="shared" si="804"/>
        <v>0</v>
      </c>
      <c r="M3105" s="33" t="str">
        <f t="shared" si="805"/>
        <v>Container q'ty</v>
      </c>
      <c r="N3105" s="33" t="str">
        <f t="shared" si="806"/>
        <v/>
      </c>
      <c r="O3105" s="39"/>
      <c r="P3105" s="33"/>
      <c r="Q3105" s="168"/>
      <c r="R3105" s="169"/>
      <c r="S3105" s="39"/>
      <c r="T3105" s="119"/>
      <c r="U3105" s="258"/>
      <c r="V3105" s="262"/>
      <c r="W3105" s="258">
        <f t="shared" si="807"/>
        <v>0</v>
      </c>
      <c r="X3105" s="45"/>
      <c r="Y3105" s="43"/>
      <c r="Z3105" s="43"/>
      <c r="AA3105" s="43"/>
      <c r="AB3105" s="43"/>
      <c r="AC3105" s="43"/>
    </row>
    <row r="3106" spans="1:29" ht="12.9" customHeight="1">
      <c r="A3106" s="189"/>
      <c r="B3106" s="111"/>
      <c r="C3106" s="111"/>
      <c r="D3106" s="111"/>
      <c r="E3106" s="111"/>
      <c r="F3106" s="111"/>
      <c r="G3106" s="111"/>
      <c r="H3106" s="111"/>
      <c r="I3106" s="116"/>
      <c r="J3106" s="118"/>
      <c r="K3106" s="33"/>
      <c r="L3106" s="44">
        <f t="shared" si="804"/>
        <v>0</v>
      </c>
      <c r="M3106" s="33" t="str">
        <f t="shared" si="805"/>
        <v>Container q'ty</v>
      </c>
      <c r="N3106" s="33" t="str">
        <f t="shared" si="806"/>
        <v/>
      </c>
      <c r="O3106" s="39"/>
      <c r="P3106" s="33"/>
      <c r="Q3106" s="168"/>
      <c r="R3106" s="169"/>
      <c r="S3106" s="39"/>
      <c r="T3106" s="119"/>
      <c r="U3106" s="258"/>
      <c r="V3106" s="262"/>
      <c r="W3106" s="258">
        <f t="shared" si="807"/>
        <v>0</v>
      </c>
      <c r="X3106" s="45"/>
      <c r="Y3106" s="43"/>
      <c r="Z3106" s="43"/>
      <c r="AA3106" s="43"/>
      <c r="AB3106" s="43"/>
      <c r="AC3106" s="43"/>
    </row>
    <row r="3107" spans="1:29" ht="12.9" customHeight="1">
      <c r="A3107" s="189"/>
      <c r="B3107" s="111"/>
      <c r="C3107" s="111"/>
      <c r="D3107" s="111"/>
      <c r="E3107" s="111"/>
      <c r="F3107" s="111"/>
      <c r="G3107" s="111"/>
      <c r="H3107" s="111"/>
      <c r="I3107" s="116"/>
      <c r="J3107" s="118"/>
      <c r="K3107" s="33"/>
      <c r="L3107" s="44">
        <f t="shared" si="804"/>
        <v>0</v>
      </c>
      <c r="M3107" s="33" t="str">
        <f t="shared" si="805"/>
        <v>Container q'ty</v>
      </c>
      <c r="N3107" s="33" t="str">
        <f t="shared" si="806"/>
        <v/>
      </c>
      <c r="O3107" s="39"/>
      <c r="P3107" s="33"/>
      <c r="Q3107" s="168"/>
      <c r="R3107" s="169"/>
      <c r="S3107" s="39"/>
      <c r="T3107" s="119"/>
      <c r="U3107" s="258"/>
      <c r="V3107" s="262"/>
      <c r="W3107" s="258">
        <f t="shared" si="807"/>
        <v>0</v>
      </c>
      <c r="X3107" s="45"/>
      <c r="Y3107" s="43"/>
      <c r="Z3107" s="43"/>
      <c r="AA3107" s="43"/>
      <c r="AB3107" s="43"/>
      <c r="AC3107" s="43"/>
    </row>
    <row r="3108" spans="1:29" ht="12.9" customHeight="1">
      <c r="A3108" s="189"/>
      <c r="B3108" s="111"/>
      <c r="C3108" s="111"/>
      <c r="D3108" s="111"/>
      <c r="E3108" s="111"/>
      <c r="F3108" s="111"/>
      <c r="G3108" s="111"/>
      <c r="H3108" s="111"/>
      <c r="I3108" s="116"/>
      <c r="J3108" s="118"/>
      <c r="K3108" s="33"/>
      <c r="L3108" s="44">
        <f t="shared" si="804"/>
        <v>0</v>
      </c>
      <c r="M3108" s="33" t="str">
        <f t="shared" si="805"/>
        <v>Container q'ty</v>
      </c>
      <c r="N3108" s="33" t="str">
        <f t="shared" si="806"/>
        <v/>
      </c>
      <c r="O3108" s="39"/>
      <c r="P3108" s="33"/>
      <c r="Q3108" s="168"/>
      <c r="R3108" s="169"/>
      <c r="S3108" s="39"/>
      <c r="T3108" s="119"/>
      <c r="U3108" s="258"/>
      <c r="V3108" s="262"/>
      <c r="W3108" s="258">
        <f t="shared" si="807"/>
        <v>0</v>
      </c>
      <c r="X3108" s="45"/>
      <c r="Y3108" s="43"/>
      <c r="Z3108" s="43"/>
      <c r="AA3108" s="43"/>
      <c r="AB3108" s="43"/>
      <c r="AC3108" s="43"/>
    </row>
    <row r="3109" spans="1:29" ht="12.9" customHeight="1">
      <c r="A3109" s="189"/>
      <c r="B3109" s="111"/>
      <c r="C3109" s="111"/>
      <c r="D3109" s="111"/>
      <c r="E3109" s="111"/>
      <c r="F3109" s="111"/>
      <c r="G3109" s="111"/>
      <c r="H3109" s="111"/>
      <c r="I3109" s="116"/>
      <c r="J3109" s="118"/>
      <c r="K3109" s="33"/>
      <c r="L3109" s="44">
        <f t="shared" si="804"/>
        <v>0</v>
      </c>
      <c r="M3109" s="33" t="str">
        <f t="shared" si="805"/>
        <v>Container q'ty</v>
      </c>
      <c r="N3109" s="33" t="str">
        <f t="shared" si="806"/>
        <v/>
      </c>
      <c r="O3109" s="39"/>
      <c r="P3109" s="33"/>
      <c r="Q3109" s="168"/>
      <c r="R3109" s="169"/>
      <c r="S3109" s="39"/>
      <c r="T3109" s="119"/>
      <c r="U3109" s="258"/>
      <c r="V3109" s="262"/>
      <c r="W3109" s="258">
        <f t="shared" si="807"/>
        <v>0</v>
      </c>
      <c r="X3109" s="45"/>
      <c r="Y3109" s="43"/>
      <c r="Z3109" s="43"/>
      <c r="AA3109" s="43"/>
      <c r="AB3109" s="43"/>
      <c r="AC3109" s="43"/>
    </row>
    <row r="3110" spans="1:29" ht="12.9" customHeight="1">
      <c r="A3110" s="189"/>
      <c r="B3110" s="111"/>
      <c r="C3110" s="111"/>
      <c r="D3110" s="111"/>
      <c r="E3110" s="111"/>
      <c r="F3110" s="111"/>
      <c r="G3110" s="111"/>
      <c r="H3110" s="111"/>
      <c r="I3110" s="116"/>
      <c r="J3110" s="118"/>
      <c r="K3110" s="33"/>
      <c r="L3110" s="44">
        <f t="shared" si="804"/>
        <v>0</v>
      </c>
      <c r="M3110" s="33" t="str">
        <f t="shared" si="805"/>
        <v>Container q'ty</v>
      </c>
      <c r="N3110" s="33" t="str">
        <f t="shared" si="806"/>
        <v/>
      </c>
      <c r="O3110" s="39"/>
      <c r="P3110" s="33"/>
      <c r="Q3110" s="168"/>
      <c r="R3110" s="169"/>
      <c r="S3110" s="39"/>
      <c r="T3110" s="119"/>
      <c r="U3110" s="258"/>
      <c r="V3110" s="262"/>
      <c r="W3110" s="258">
        <f t="shared" si="807"/>
        <v>0</v>
      </c>
      <c r="X3110" s="45"/>
      <c r="Y3110" s="43"/>
      <c r="Z3110" s="43"/>
      <c r="AA3110" s="43"/>
      <c r="AB3110" s="43"/>
      <c r="AC3110" s="43"/>
    </row>
    <row r="3111" spans="1:29" ht="12.9" customHeight="1">
      <c r="A3111" s="189"/>
      <c r="B3111" s="111"/>
      <c r="C3111" s="111"/>
      <c r="D3111" s="111"/>
      <c r="E3111" s="111"/>
      <c r="F3111" s="111"/>
      <c r="G3111" s="111"/>
      <c r="H3111" s="111"/>
      <c r="I3111" s="116"/>
      <c r="J3111" s="118"/>
      <c r="K3111" s="33"/>
      <c r="L3111" s="44">
        <f t="shared" si="804"/>
        <v>0</v>
      </c>
      <c r="M3111" s="33" t="str">
        <f t="shared" si="805"/>
        <v>Container q'ty</v>
      </c>
      <c r="N3111" s="33" t="str">
        <f t="shared" si="806"/>
        <v/>
      </c>
      <c r="O3111" s="39"/>
      <c r="P3111" s="33"/>
      <c r="Q3111" s="168"/>
      <c r="R3111" s="169"/>
      <c r="S3111" s="39"/>
      <c r="T3111" s="119"/>
      <c r="U3111" s="258"/>
      <c r="V3111" s="262"/>
      <c r="W3111" s="258">
        <f t="shared" si="807"/>
        <v>0</v>
      </c>
      <c r="X3111" s="45"/>
      <c r="Y3111" s="43"/>
      <c r="Z3111" s="43"/>
      <c r="AA3111" s="43"/>
      <c r="AB3111" s="43"/>
      <c r="AC3111" s="43"/>
    </row>
    <row r="3112" spans="1:29" ht="12.9" customHeight="1">
      <c r="A3112" s="189"/>
      <c r="B3112" s="111"/>
      <c r="C3112" s="111"/>
      <c r="D3112" s="111"/>
      <c r="E3112" s="111"/>
      <c r="F3112" s="111"/>
      <c r="G3112" s="111"/>
      <c r="H3112" s="111"/>
      <c r="I3112" s="116"/>
      <c r="J3112" s="118"/>
      <c r="K3112" s="33"/>
      <c r="L3112" s="44">
        <f t="shared" ref="L3112:L3129" si="808">SUM(E3112:F3112)</f>
        <v>0</v>
      </c>
      <c r="M3112" s="33" t="str">
        <f t="shared" ref="M3112:M3129" si="809">A3112&amp;$O$1</f>
        <v>Container q'ty</v>
      </c>
      <c r="N3112" s="33" t="str">
        <f t="shared" ref="N3112:N3129" si="810">A3112&amp;P3112</f>
        <v/>
      </c>
      <c r="O3112" s="39"/>
      <c r="P3112" s="33"/>
      <c r="Q3112" s="168"/>
      <c r="R3112" s="169"/>
      <c r="S3112" s="39"/>
      <c r="T3112" s="119"/>
      <c r="U3112" s="258"/>
      <c r="V3112" s="262"/>
      <c r="W3112" s="258">
        <f t="shared" ref="W3112:W3129" si="811">IFERROR(U3112/V3112,0)</f>
        <v>0</v>
      </c>
      <c r="X3112" s="45"/>
      <c r="Y3112" s="43"/>
      <c r="Z3112" s="43"/>
      <c r="AA3112" s="43"/>
      <c r="AB3112" s="43"/>
      <c r="AC3112" s="43"/>
    </row>
    <row r="3113" spans="1:29" ht="12.9" customHeight="1">
      <c r="A3113" s="189"/>
      <c r="B3113" s="111"/>
      <c r="C3113" s="111"/>
      <c r="D3113" s="111"/>
      <c r="E3113" s="111"/>
      <c r="F3113" s="111"/>
      <c r="G3113" s="111"/>
      <c r="H3113" s="111"/>
      <c r="I3113" s="116"/>
      <c r="J3113" s="118"/>
      <c r="K3113" s="33"/>
      <c r="L3113" s="44">
        <f t="shared" si="808"/>
        <v>0</v>
      </c>
      <c r="M3113" s="33" t="str">
        <f t="shared" si="809"/>
        <v>Container q'ty</v>
      </c>
      <c r="N3113" s="33" t="str">
        <f t="shared" si="810"/>
        <v/>
      </c>
      <c r="O3113" s="39"/>
      <c r="P3113" s="33"/>
      <c r="Q3113" s="168"/>
      <c r="R3113" s="169"/>
      <c r="S3113" s="39"/>
      <c r="T3113" s="119"/>
      <c r="U3113" s="258"/>
      <c r="V3113" s="262"/>
      <c r="W3113" s="258">
        <f t="shared" si="811"/>
        <v>0</v>
      </c>
      <c r="X3113" s="45"/>
      <c r="Y3113" s="43"/>
      <c r="Z3113" s="43"/>
      <c r="AA3113" s="43"/>
      <c r="AB3113" s="43"/>
      <c r="AC3113" s="43"/>
    </row>
    <row r="3114" spans="1:29" ht="12.9" customHeight="1">
      <c r="A3114" s="189"/>
      <c r="B3114" s="111"/>
      <c r="C3114" s="111"/>
      <c r="D3114" s="111"/>
      <c r="E3114" s="111"/>
      <c r="F3114" s="111"/>
      <c r="G3114" s="111"/>
      <c r="H3114" s="111"/>
      <c r="I3114" s="116"/>
      <c r="J3114" s="118"/>
      <c r="K3114" s="33"/>
      <c r="L3114" s="44">
        <f t="shared" si="808"/>
        <v>0</v>
      </c>
      <c r="M3114" s="33" t="str">
        <f t="shared" si="809"/>
        <v>Container q'ty</v>
      </c>
      <c r="N3114" s="33" t="str">
        <f t="shared" si="810"/>
        <v/>
      </c>
      <c r="O3114" s="39"/>
      <c r="P3114" s="33"/>
      <c r="Q3114" s="168"/>
      <c r="R3114" s="169"/>
      <c r="S3114" s="39"/>
      <c r="T3114" s="119"/>
      <c r="U3114" s="258"/>
      <c r="V3114" s="262"/>
      <c r="W3114" s="258">
        <f t="shared" si="811"/>
        <v>0</v>
      </c>
      <c r="X3114" s="45"/>
      <c r="Y3114" s="43"/>
      <c r="Z3114" s="43"/>
      <c r="AA3114" s="43"/>
      <c r="AB3114" s="43"/>
      <c r="AC3114" s="43"/>
    </row>
    <row r="3115" spans="1:29" ht="12.9" customHeight="1">
      <c r="A3115" s="189"/>
      <c r="B3115" s="111"/>
      <c r="C3115" s="111"/>
      <c r="D3115" s="111"/>
      <c r="E3115" s="111"/>
      <c r="F3115" s="111"/>
      <c r="G3115" s="111"/>
      <c r="H3115" s="111"/>
      <c r="I3115" s="116"/>
      <c r="J3115" s="118"/>
      <c r="K3115" s="33"/>
      <c r="L3115" s="44">
        <f t="shared" si="808"/>
        <v>0</v>
      </c>
      <c r="M3115" s="33" t="str">
        <f t="shared" si="809"/>
        <v>Container q'ty</v>
      </c>
      <c r="N3115" s="33" t="str">
        <f t="shared" si="810"/>
        <v/>
      </c>
      <c r="O3115" s="39"/>
      <c r="P3115" s="33"/>
      <c r="Q3115" s="168"/>
      <c r="R3115" s="169"/>
      <c r="S3115" s="39"/>
      <c r="T3115" s="119"/>
      <c r="U3115" s="258"/>
      <c r="V3115" s="262"/>
      <c r="W3115" s="258">
        <f t="shared" si="811"/>
        <v>0</v>
      </c>
      <c r="X3115" s="45"/>
      <c r="Y3115" s="43"/>
      <c r="Z3115" s="43"/>
      <c r="AA3115" s="43"/>
      <c r="AB3115" s="43"/>
      <c r="AC3115" s="43"/>
    </row>
    <row r="3116" spans="1:29" ht="12.9" customHeight="1">
      <c r="A3116" s="189"/>
      <c r="B3116" s="111"/>
      <c r="C3116" s="111"/>
      <c r="D3116" s="111"/>
      <c r="E3116" s="111"/>
      <c r="F3116" s="111"/>
      <c r="G3116" s="111"/>
      <c r="H3116" s="111"/>
      <c r="I3116" s="116"/>
      <c r="J3116" s="118"/>
      <c r="K3116" s="33"/>
      <c r="L3116" s="44">
        <f t="shared" si="808"/>
        <v>0</v>
      </c>
      <c r="M3116" s="33" t="str">
        <f t="shared" si="809"/>
        <v>Container q'ty</v>
      </c>
      <c r="N3116" s="33" t="str">
        <f t="shared" si="810"/>
        <v/>
      </c>
      <c r="O3116" s="39"/>
      <c r="P3116" s="33"/>
      <c r="Q3116" s="168"/>
      <c r="R3116" s="169"/>
      <c r="S3116" s="39"/>
      <c r="T3116" s="119"/>
      <c r="U3116" s="258"/>
      <c r="V3116" s="262"/>
      <c r="W3116" s="258">
        <f t="shared" si="811"/>
        <v>0</v>
      </c>
      <c r="X3116" s="45"/>
      <c r="Y3116" s="43"/>
      <c r="Z3116" s="43"/>
      <c r="AA3116" s="43"/>
      <c r="AB3116" s="43"/>
      <c r="AC3116" s="43"/>
    </row>
    <row r="3117" spans="1:29" ht="12.9" customHeight="1">
      <c r="A3117" s="189"/>
      <c r="B3117" s="111"/>
      <c r="C3117" s="111"/>
      <c r="D3117" s="111"/>
      <c r="E3117" s="111"/>
      <c r="F3117" s="111"/>
      <c r="G3117" s="111"/>
      <c r="H3117" s="111"/>
      <c r="I3117" s="116"/>
      <c r="J3117" s="118"/>
      <c r="K3117" s="33"/>
      <c r="L3117" s="44">
        <f t="shared" si="808"/>
        <v>0</v>
      </c>
      <c r="M3117" s="33" t="str">
        <f t="shared" si="809"/>
        <v>Container q'ty</v>
      </c>
      <c r="N3117" s="33" t="str">
        <f t="shared" si="810"/>
        <v/>
      </c>
      <c r="O3117" s="39"/>
      <c r="P3117" s="33"/>
      <c r="Q3117" s="168"/>
      <c r="R3117" s="169"/>
      <c r="S3117" s="39"/>
      <c r="T3117" s="119"/>
      <c r="U3117" s="258"/>
      <c r="V3117" s="262"/>
      <c r="W3117" s="258">
        <f t="shared" si="811"/>
        <v>0</v>
      </c>
      <c r="X3117" s="45"/>
      <c r="Y3117" s="43"/>
      <c r="Z3117" s="43"/>
      <c r="AA3117" s="43"/>
      <c r="AB3117" s="43"/>
      <c r="AC3117" s="43"/>
    </row>
    <row r="3118" spans="1:29" ht="12.9" customHeight="1">
      <c r="A3118" s="189"/>
      <c r="B3118" s="111"/>
      <c r="C3118" s="111"/>
      <c r="D3118" s="111"/>
      <c r="E3118" s="111"/>
      <c r="F3118" s="111"/>
      <c r="G3118" s="111"/>
      <c r="H3118" s="111"/>
      <c r="I3118" s="116"/>
      <c r="J3118" s="118"/>
      <c r="K3118" s="33"/>
      <c r="L3118" s="44">
        <f t="shared" si="808"/>
        <v>0</v>
      </c>
      <c r="M3118" s="33" t="str">
        <f t="shared" si="809"/>
        <v>Container q'ty</v>
      </c>
      <c r="N3118" s="33" t="str">
        <f t="shared" si="810"/>
        <v/>
      </c>
      <c r="O3118" s="39"/>
      <c r="P3118" s="33"/>
      <c r="Q3118" s="168"/>
      <c r="R3118" s="169"/>
      <c r="S3118" s="39"/>
      <c r="T3118" s="119"/>
      <c r="U3118" s="258"/>
      <c r="V3118" s="262"/>
      <c r="W3118" s="258">
        <f t="shared" si="811"/>
        <v>0</v>
      </c>
      <c r="X3118" s="45"/>
      <c r="Y3118" s="43"/>
      <c r="Z3118" s="43"/>
      <c r="AA3118" s="43"/>
      <c r="AB3118" s="43"/>
      <c r="AC3118" s="43"/>
    </row>
    <row r="3119" spans="1:29" ht="12.9" customHeight="1">
      <c r="A3119" s="189"/>
      <c r="B3119" s="111"/>
      <c r="C3119" s="111"/>
      <c r="D3119" s="111"/>
      <c r="E3119" s="111"/>
      <c r="F3119" s="111"/>
      <c r="G3119" s="111"/>
      <c r="H3119" s="111"/>
      <c r="I3119" s="116"/>
      <c r="J3119" s="118"/>
      <c r="K3119" s="33"/>
      <c r="L3119" s="44">
        <f t="shared" si="808"/>
        <v>0</v>
      </c>
      <c r="M3119" s="33" t="str">
        <f t="shared" si="809"/>
        <v>Container q'ty</v>
      </c>
      <c r="N3119" s="33" t="str">
        <f t="shared" si="810"/>
        <v/>
      </c>
      <c r="O3119" s="39"/>
      <c r="P3119" s="33"/>
      <c r="Q3119" s="168"/>
      <c r="R3119" s="169"/>
      <c r="S3119" s="39"/>
      <c r="T3119" s="119"/>
      <c r="U3119" s="258"/>
      <c r="V3119" s="262"/>
      <c r="W3119" s="258">
        <f t="shared" si="811"/>
        <v>0</v>
      </c>
      <c r="X3119" s="45"/>
      <c r="Y3119" s="43"/>
      <c r="Z3119" s="43"/>
      <c r="AA3119" s="43"/>
      <c r="AB3119" s="43"/>
      <c r="AC3119" s="43"/>
    </row>
    <row r="3120" spans="1:29" ht="12.9" customHeight="1">
      <c r="A3120" s="189"/>
      <c r="B3120" s="111"/>
      <c r="C3120" s="111"/>
      <c r="D3120" s="111"/>
      <c r="E3120" s="111"/>
      <c r="F3120" s="111"/>
      <c r="G3120" s="111"/>
      <c r="H3120" s="111"/>
      <c r="I3120" s="116"/>
      <c r="J3120" s="118"/>
      <c r="K3120" s="33"/>
      <c r="L3120" s="44">
        <f t="shared" si="808"/>
        <v>0</v>
      </c>
      <c r="M3120" s="33" t="str">
        <f t="shared" si="809"/>
        <v>Container q'ty</v>
      </c>
      <c r="N3120" s="33" t="str">
        <f t="shared" si="810"/>
        <v/>
      </c>
      <c r="O3120" s="39"/>
      <c r="P3120" s="33"/>
      <c r="Q3120" s="168"/>
      <c r="R3120" s="169"/>
      <c r="S3120" s="39"/>
      <c r="T3120" s="119"/>
      <c r="U3120" s="258"/>
      <c r="V3120" s="262"/>
      <c r="W3120" s="258">
        <f t="shared" si="811"/>
        <v>0</v>
      </c>
      <c r="X3120" s="45"/>
      <c r="Y3120" s="43"/>
      <c r="Z3120" s="43"/>
      <c r="AA3120" s="43"/>
      <c r="AB3120" s="43"/>
      <c r="AC3120" s="43"/>
    </row>
    <row r="3121" spans="1:29" ht="12.9" customHeight="1">
      <c r="A3121" s="189"/>
      <c r="B3121" s="111"/>
      <c r="C3121" s="111"/>
      <c r="D3121" s="111"/>
      <c r="E3121" s="111"/>
      <c r="F3121" s="111"/>
      <c r="G3121" s="111"/>
      <c r="H3121" s="111"/>
      <c r="I3121" s="116"/>
      <c r="J3121" s="118"/>
      <c r="K3121" s="33"/>
      <c r="L3121" s="44">
        <f t="shared" si="808"/>
        <v>0</v>
      </c>
      <c r="M3121" s="33" t="str">
        <f t="shared" si="809"/>
        <v>Container q'ty</v>
      </c>
      <c r="N3121" s="33" t="str">
        <f t="shared" si="810"/>
        <v/>
      </c>
      <c r="O3121" s="39"/>
      <c r="P3121" s="33"/>
      <c r="Q3121" s="168"/>
      <c r="R3121" s="169"/>
      <c r="S3121" s="39"/>
      <c r="T3121" s="119"/>
      <c r="U3121" s="258"/>
      <c r="V3121" s="262"/>
      <c r="W3121" s="258">
        <f t="shared" si="811"/>
        <v>0</v>
      </c>
      <c r="X3121" s="45"/>
      <c r="Y3121" s="43"/>
      <c r="Z3121" s="43"/>
      <c r="AA3121" s="43"/>
      <c r="AB3121" s="43"/>
      <c r="AC3121" s="43"/>
    </row>
    <row r="3122" spans="1:29" ht="12.9" customHeight="1">
      <c r="A3122" s="189"/>
      <c r="B3122" s="111"/>
      <c r="C3122" s="111"/>
      <c r="D3122" s="111"/>
      <c r="E3122" s="111"/>
      <c r="F3122" s="111"/>
      <c r="G3122" s="111"/>
      <c r="H3122" s="111"/>
      <c r="I3122" s="116"/>
      <c r="J3122" s="118"/>
      <c r="K3122" s="33"/>
      <c r="L3122" s="44">
        <f t="shared" si="808"/>
        <v>0</v>
      </c>
      <c r="M3122" s="33" t="str">
        <f t="shared" si="809"/>
        <v>Container q'ty</v>
      </c>
      <c r="N3122" s="33" t="str">
        <f t="shared" si="810"/>
        <v/>
      </c>
      <c r="O3122" s="39"/>
      <c r="P3122" s="33"/>
      <c r="Q3122" s="168"/>
      <c r="R3122" s="169"/>
      <c r="S3122" s="39"/>
      <c r="T3122" s="119"/>
      <c r="U3122" s="258"/>
      <c r="V3122" s="262"/>
      <c r="W3122" s="258">
        <f t="shared" si="811"/>
        <v>0</v>
      </c>
      <c r="X3122" s="45"/>
      <c r="Y3122" s="43"/>
      <c r="Z3122" s="43"/>
      <c r="AA3122" s="43"/>
      <c r="AB3122" s="43"/>
      <c r="AC3122" s="43"/>
    </row>
    <row r="3123" spans="1:29" ht="12.9" customHeight="1">
      <c r="A3123" s="189"/>
      <c r="B3123" s="111"/>
      <c r="C3123" s="111"/>
      <c r="D3123" s="111"/>
      <c r="E3123" s="111"/>
      <c r="F3123" s="111"/>
      <c r="G3123" s="111"/>
      <c r="H3123" s="111"/>
      <c r="I3123" s="116"/>
      <c r="J3123" s="118"/>
      <c r="K3123" s="33"/>
      <c r="L3123" s="44">
        <f t="shared" si="808"/>
        <v>0</v>
      </c>
      <c r="M3123" s="33" t="str">
        <f t="shared" si="809"/>
        <v>Container q'ty</v>
      </c>
      <c r="N3123" s="33" t="str">
        <f t="shared" si="810"/>
        <v/>
      </c>
      <c r="O3123" s="39"/>
      <c r="P3123" s="33"/>
      <c r="Q3123" s="168"/>
      <c r="R3123" s="169"/>
      <c r="S3123" s="39"/>
      <c r="T3123" s="119"/>
      <c r="U3123" s="258"/>
      <c r="V3123" s="262"/>
      <c r="W3123" s="258">
        <f t="shared" si="811"/>
        <v>0</v>
      </c>
      <c r="X3123" s="45"/>
      <c r="Y3123" s="43"/>
      <c r="Z3123" s="43"/>
      <c r="AA3123" s="43"/>
      <c r="AB3123" s="43"/>
      <c r="AC3123" s="43"/>
    </row>
    <row r="3124" spans="1:29" ht="12.9" customHeight="1">
      <c r="A3124" s="189"/>
      <c r="B3124" s="111"/>
      <c r="C3124" s="111"/>
      <c r="D3124" s="111"/>
      <c r="E3124" s="111"/>
      <c r="F3124" s="111"/>
      <c r="G3124" s="111"/>
      <c r="H3124" s="111"/>
      <c r="I3124" s="116"/>
      <c r="J3124" s="118"/>
      <c r="K3124" s="33"/>
      <c r="L3124" s="44">
        <f t="shared" si="808"/>
        <v>0</v>
      </c>
      <c r="M3124" s="33" t="str">
        <f t="shared" si="809"/>
        <v>Container q'ty</v>
      </c>
      <c r="N3124" s="33" t="str">
        <f t="shared" si="810"/>
        <v/>
      </c>
      <c r="O3124" s="39"/>
      <c r="P3124" s="33"/>
      <c r="Q3124" s="168"/>
      <c r="R3124" s="169"/>
      <c r="S3124" s="39"/>
      <c r="T3124" s="119"/>
      <c r="U3124" s="258"/>
      <c r="V3124" s="262"/>
      <c r="W3124" s="258">
        <f t="shared" si="811"/>
        <v>0</v>
      </c>
      <c r="X3124" s="45"/>
      <c r="Y3124" s="43"/>
      <c r="Z3124" s="43"/>
      <c r="AA3124" s="43"/>
      <c r="AB3124" s="43"/>
      <c r="AC3124" s="43"/>
    </row>
    <row r="3125" spans="1:29" ht="12.9" customHeight="1">
      <c r="A3125" s="189"/>
      <c r="B3125" s="111"/>
      <c r="C3125" s="111"/>
      <c r="D3125" s="111"/>
      <c r="E3125" s="111"/>
      <c r="F3125" s="111"/>
      <c r="G3125" s="111"/>
      <c r="H3125" s="111"/>
      <c r="I3125" s="116"/>
      <c r="J3125" s="118"/>
      <c r="K3125" s="33"/>
      <c r="L3125" s="44">
        <f t="shared" si="808"/>
        <v>0</v>
      </c>
      <c r="M3125" s="33" t="str">
        <f t="shared" si="809"/>
        <v>Container q'ty</v>
      </c>
      <c r="N3125" s="33" t="str">
        <f t="shared" si="810"/>
        <v/>
      </c>
      <c r="O3125" s="39"/>
      <c r="P3125" s="33"/>
      <c r="Q3125" s="168"/>
      <c r="R3125" s="169"/>
      <c r="S3125" s="39"/>
      <c r="T3125" s="119"/>
      <c r="U3125" s="258"/>
      <c r="V3125" s="262"/>
      <c r="W3125" s="258">
        <f t="shared" si="811"/>
        <v>0</v>
      </c>
      <c r="X3125" s="45"/>
      <c r="Y3125" s="43"/>
      <c r="Z3125" s="43"/>
      <c r="AA3125" s="43"/>
      <c r="AB3125" s="43"/>
      <c r="AC3125" s="43"/>
    </row>
    <row r="3126" spans="1:29" ht="12.9" customHeight="1">
      <c r="A3126" s="189"/>
      <c r="B3126" s="111"/>
      <c r="C3126" s="111"/>
      <c r="D3126" s="111"/>
      <c r="E3126" s="111"/>
      <c r="F3126" s="111"/>
      <c r="G3126" s="111"/>
      <c r="H3126" s="111"/>
      <c r="I3126" s="116"/>
      <c r="J3126" s="118"/>
      <c r="K3126" s="33"/>
      <c r="L3126" s="44">
        <f t="shared" si="808"/>
        <v>0</v>
      </c>
      <c r="M3126" s="33" t="str">
        <f t="shared" si="809"/>
        <v>Container q'ty</v>
      </c>
      <c r="N3126" s="33" t="str">
        <f t="shared" si="810"/>
        <v/>
      </c>
      <c r="O3126" s="39"/>
      <c r="P3126" s="33"/>
      <c r="Q3126" s="168"/>
      <c r="R3126" s="169"/>
      <c r="S3126" s="39"/>
      <c r="T3126" s="119"/>
      <c r="U3126" s="258"/>
      <c r="V3126" s="262"/>
      <c r="W3126" s="258">
        <f t="shared" si="811"/>
        <v>0</v>
      </c>
      <c r="X3126" s="45"/>
      <c r="Y3126" s="43"/>
      <c r="Z3126" s="43"/>
      <c r="AA3126" s="43"/>
      <c r="AB3126" s="43"/>
      <c r="AC3126" s="43"/>
    </row>
    <row r="3127" spans="1:29" ht="12.9" customHeight="1">
      <c r="A3127" s="189"/>
      <c r="B3127" s="111"/>
      <c r="C3127" s="111"/>
      <c r="D3127" s="111"/>
      <c r="E3127" s="111"/>
      <c r="F3127" s="111"/>
      <c r="G3127" s="111"/>
      <c r="H3127" s="111"/>
      <c r="I3127" s="116"/>
      <c r="J3127" s="118"/>
      <c r="K3127" s="33"/>
      <c r="L3127" s="44">
        <f t="shared" si="808"/>
        <v>0</v>
      </c>
      <c r="M3127" s="33" t="str">
        <f t="shared" si="809"/>
        <v>Container q'ty</v>
      </c>
      <c r="N3127" s="33" t="str">
        <f t="shared" si="810"/>
        <v/>
      </c>
      <c r="O3127" s="39"/>
      <c r="P3127" s="33"/>
      <c r="Q3127" s="168"/>
      <c r="R3127" s="169"/>
      <c r="S3127" s="39"/>
      <c r="T3127" s="119"/>
      <c r="U3127" s="258"/>
      <c r="V3127" s="262"/>
      <c r="W3127" s="258">
        <f t="shared" si="811"/>
        <v>0</v>
      </c>
      <c r="X3127" s="45"/>
      <c r="Y3127" s="43"/>
      <c r="Z3127" s="43"/>
      <c r="AA3127" s="43"/>
      <c r="AB3127" s="43"/>
      <c r="AC3127" s="43"/>
    </row>
    <row r="3128" spans="1:29" ht="12.9" customHeight="1">
      <c r="A3128" s="189"/>
      <c r="B3128" s="111"/>
      <c r="C3128" s="111"/>
      <c r="D3128" s="111"/>
      <c r="E3128" s="111"/>
      <c r="F3128" s="111"/>
      <c r="G3128" s="111"/>
      <c r="H3128" s="111"/>
      <c r="I3128" s="116"/>
      <c r="J3128" s="118"/>
      <c r="K3128" s="33"/>
      <c r="L3128" s="44">
        <f t="shared" si="808"/>
        <v>0</v>
      </c>
      <c r="M3128" s="33" t="str">
        <f t="shared" si="809"/>
        <v>Container q'ty</v>
      </c>
      <c r="N3128" s="33" t="str">
        <f t="shared" si="810"/>
        <v/>
      </c>
      <c r="O3128" s="39"/>
      <c r="P3128" s="33"/>
      <c r="Q3128" s="168"/>
      <c r="R3128" s="169"/>
      <c r="S3128" s="39"/>
      <c r="T3128" s="119"/>
      <c r="U3128" s="258"/>
      <c r="V3128" s="262"/>
      <c r="W3128" s="258">
        <f t="shared" si="811"/>
        <v>0</v>
      </c>
      <c r="X3128" s="45"/>
      <c r="Y3128" s="43"/>
      <c r="Z3128" s="43"/>
      <c r="AA3128" s="43"/>
      <c r="AB3128" s="43"/>
      <c r="AC3128" s="43"/>
    </row>
    <row r="3129" spans="1:29" ht="12.9" customHeight="1">
      <c r="A3129" s="189"/>
      <c r="B3129" s="111"/>
      <c r="C3129" s="111"/>
      <c r="D3129" s="111"/>
      <c r="E3129" s="111"/>
      <c r="F3129" s="111"/>
      <c r="G3129" s="111"/>
      <c r="H3129" s="111"/>
      <c r="I3129" s="116"/>
      <c r="J3129" s="118"/>
      <c r="K3129" s="33"/>
      <c r="L3129" s="44">
        <f t="shared" si="808"/>
        <v>0</v>
      </c>
      <c r="M3129" s="33" t="str">
        <f t="shared" si="809"/>
        <v>Container q'ty</v>
      </c>
      <c r="N3129" s="33" t="str">
        <f t="shared" si="810"/>
        <v/>
      </c>
      <c r="O3129" s="39"/>
      <c r="P3129" s="33"/>
      <c r="Q3129" s="168"/>
      <c r="R3129" s="169"/>
      <c r="S3129" s="39"/>
      <c r="T3129" s="119"/>
      <c r="U3129" s="258"/>
      <c r="V3129" s="262"/>
      <c r="W3129" s="258">
        <f t="shared" si="811"/>
        <v>0</v>
      </c>
      <c r="X3129" s="45"/>
      <c r="Y3129" s="43"/>
      <c r="Z3129" s="43"/>
      <c r="AA3129" s="43"/>
      <c r="AB3129" s="43"/>
      <c r="AC3129" s="43"/>
    </row>
    <row r="3130" spans="1:29" ht="12.9" customHeight="1">
      <c r="A3130" s="189"/>
      <c r="B3130" s="111"/>
      <c r="C3130" s="111"/>
      <c r="D3130" s="111"/>
      <c r="E3130" s="111"/>
      <c r="F3130" s="111"/>
      <c r="G3130" s="111"/>
      <c r="H3130" s="111"/>
      <c r="I3130" s="116"/>
      <c r="J3130" s="118"/>
      <c r="K3130" s="33"/>
      <c r="L3130" s="44">
        <f t="shared" ref="L3130:L3264" si="812">SUM(E3130:F3130)</f>
        <v>0</v>
      </c>
      <c r="M3130" s="33" t="str">
        <f t="shared" ref="M3130:M3264" si="813">A3130&amp;$O$1</f>
        <v>Container q'ty</v>
      </c>
      <c r="N3130" s="33" t="str">
        <f t="shared" ref="N3130:N3264" si="814">A3130&amp;P3130</f>
        <v/>
      </c>
      <c r="O3130" s="39"/>
      <c r="P3130" s="33"/>
      <c r="Q3130" s="168"/>
      <c r="R3130" s="169"/>
      <c r="S3130" s="39"/>
      <c r="T3130" s="119"/>
      <c r="U3130" s="258"/>
      <c r="V3130" s="262"/>
      <c r="W3130" s="258">
        <f t="shared" ref="W3130:W3264" si="815">IFERROR(U3130/V3130,0)</f>
        <v>0</v>
      </c>
      <c r="X3130" s="45"/>
      <c r="Y3130" s="43"/>
      <c r="Z3130" s="43"/>
      <c r="AA3130" s="43"/>
      <c r="AB3130" s="43"/>
      <c r="AC3130" s="43"/>
    </row>
    <row r="3131" spans="1:29" ht="12.9" customHeight="1">
      <c r="A3131" s="189"/>
      <c r="B3131" s="111"/>
      <c r="C3131" s="111"/>
      <c r="D3131" s="111"/>
      <c r="E3131" s="111"/>
      <c r="F3131" s="111"/>
      <c r="G3131" s="111"/>
      <c r="H3131" s="111"/>
      <c r="I3131" s="116"/>
      <c r="J3131" s="118"/>
      <c r="K3131" s="33"/>
      <c r="L3131" s="44">
        <f t="shared" si="812"/>
        <v>0</v>
      </c>
      <c r="M3131" s="33" t="str">
        <f t="shared" si="813"/>
        <v>Container q'ty</v>
      </c>
      <c r="N3131" s="33" t="str">
        <f t="shared" si="814"/>
        <v/>
      </c>
      <c r="O3131" s="39"/>
      <c r="P3131" s="33"/>
      <c r="Q3131" s="168"/>
      <c r="R3131" s="169"/>
      <c r="S3131" s="39"/>
      <c r="T3131" s="119"/>
      <c r="U3131" s="258"/>
      <c r="V3131" s="262"/>
      <c r="W3131" s="258">
        <f t="shared" si="815"/>
        <v>0</v>
      </c>
      <c r="X3131" s="45"/>
      <c r="Y3131" s="43"/>
      <c r="Z3131" s="43"/>
      <c r="AA3131" s="43"/>
      <c r="AB3131" s="43"/>
      <c r="AC3131" s="43"/>
    </row>
    <row r="3132" spans="1:29" ht="12.9" customHeight="1">
      <c r="A3132" s="189"/>
      <c r="B3132" s="111"/>
      <c r="C3132" s="111"/>
      <c r="D3132" s="111"/>
      <c r="E3132" s="111"/>
      <c r="F3132" s="111"/>
      <c r="G3132" s="111"/>
      <c r="H3132" s="111"/>
      <c r="I3132" s="116"/>
      <c r="J3132" s="118"/>
      <c r="K3132" s="33"/>
      <c r="L3132" s="44">
        <f t="shared" si="812"/>
        <v>0</v>
      </c>
      <c r="M3132" s="33" t="str">
        <f t="shared" si="813"/>
        <v>Container q'ty</v>
      </c>
      <c r="N3132" s="33" t="str">
        <f t="shared" si="814"/>
        <v/>
      </c>
      <c r="O3132" s="39"/>
      <c r="P3132" s="33"/>
      <c r="Q3132" s="168"/>
      <c r="R3132" s="169"/>
      <c r="S3132" s="39"/>
      <c r="T3132" s="119"/>
      <c r="U3132" s="258"/>
      <c r="V3132" s="262"/>
      <c r="W3132" s="258">
        <f t="shared" si="815"/>
        <v>0</v>
      </c>
      <c r="X3132" s="45"/>
      <c r="Y3132" s="43"/>
      <c r="Z3132" s="43"/>
      <c r="AA3132" s="43"/>
      <c r="AB3132" s="43"/>
      <c r="AC3132" s="43"/>
    </row>
    <row r="3133" spans="1:29" ht="12.9" customHeight="1">
      <c r="A3133" s="189"/>
      <c r="B3133" s="111"/>
      <c r="C3133" s="111"/>
      <c r="D3133" s="111"/>
      <c r="E3133" s="111"/>
      <c r="F3133" s="111"/>
      <c r="G3133" s="111"/>
      <c r="H3133" s="111"/>
      <c r="I3133" s="116"/>
      <c r="J3133" s="118"/>
      <c r="K3133" s="33"/>
      <c r="L3133" s="44">
        <f t="shared" si="812"/>
        <v>0</v>
      </c>
      <c r="M3133" s="33" t="str">
        <f t="shared" si="813"/>
        <v>Container q'ty</v>
      </c>
      <c r="N3133" s="33" t="str">
        <f t="shared" si="814"/>
        <v/>
      </c>
      <c r="O3133" s="39"/>
      <c r="P3133" s="33"/>
      <c r="Q3133" s="168"/>
      <c r="R3133" s="169"/>
      <c r="S3133" s="39"/>
      <c r="T3133" s="119"/>
      <c r="U3133" s="258"/>
      <c r="V3133" s="262"/>
      <c r="W3133" s="258">
        <f t="shared" si="815"/>
        <v>0</v>
      </c>
      <c r="X3133" s="45"/>
      <c r="Y3133" s="43"/>
      <c r="Z3133" s="43"/>
      <c r="AA3133" s="43"/>
      <c r="AB3133" s="43"/>
      <c r="AC3133" s="43"/>
    </row>
    <row r="3134" spans="1:29" ht="12.9" customHeight="1">
      <c r="A3134" s="189"/>
      <c r="B3134" s="111"/>
      <c r="C3134" s="111"/>
      <c r="D3134" s="111"/>
      <c r="E3134" s="111"/>
      <c r="F3134" s="111"/>
      <c r="G3134" s="111"/>
      <c r="H3134" s="111"/>
      <c r="I3134" s="116"/>
      <c r="J3134" s="118"/>
      <c r="K3134" s="33"/>
      <c r="L3134" s="44">
        <f t="shared" si="812"/>
        <v>0</v>
      </c>
      <c r="M3134" s="33" t="str">
        <f t="shared" si="813"/>
        <v>Container q'ty</v>
      </c>
      <c r="N3134" s="33" t="str">
        <f t="shared" si="814"/>
        <v/>
      </c>
      <c r="O3134" s="39"/>
      <c r="P3134" s="33"/>
      <c r="Q3134" s="168"/>
      <c r="R3134" s="169"/>
      <c r="S3134" s="39"/>
      <c r="T3134" s="119"/>
      <c r="U3134" s="258"/>
      <c r="V3134" s="262"/>
      <c r="W3134" s="258">
        <f t="shared" si="815"/>
        <v>0</v>
      </c>
      <c r="X3134" s="45"/>
      <c r="Y3134" s="43"/>
      <c r="Z3134" s="43"/>
      <c r="AA3134" s="43"/>
      <c r="AB3134" s="43"/>
      <c r="AC3134" s="43"/>
    </row>
    <row r="3135" spans="1:29" ht="12.9" customHeight="1">
      <c r="A3135" s="189"/>
      <c r="B3135" s="111"/>
      <c r="C3135" s="111"/>
      <c r="D3135" s="111"/>
      <c r="E3135" s="111"/>
      <c r="F3135" s="111"/>
      <c r="G3135" s="111"/>
      <c r="H3135" s="111"/>
      <c r="I3135" s="116"/>
      <c r="J3135" s="118"/>
      <c r="K3135" s="33"/>
      <c r="L3135" s="44">
        <f t="shared" si="812"/>
        <v>0</v>
      </c>
      <c r="M3135" s="33" t="str">
        <f t="shared" si="813"/>
        <v>Container q'ty</v>
      </c>
      <c r="N3135" s="33" t="str">
        <f t="shared" si="814"/>
        <v/>
      </c>
      <c r="O3135" s="39"/>
      <c r="P3135" s="33"/>
      <c r="Q3135" s="168"/>
      <c r="R3135" s="169"/>
      <c r="S3135" s="39"/>
      <c r="T3135" s="119"/>
      <c r="U3135" s="258"/>
      <c r="V3135" s="262"/>
      <c r="W3135" s="258">
        <f t="shared" si="815"/>
        <v>0</v>
      </c>
      <c r="X3135" s="45"/>
      <c r="Y3135" s="43"/>
      <c r="Z3135" s="43"/>
      <c r="AA3135" s="43"/>
      <c r="AB3135" s="43"/>
      <c r="AC3135" s="43"/>
    </row>
    <row r="3136" spans="1:29" ht="12.9" customHeight="1">
      <c r="A3136" s="189"/>
      <c r="B3136" s="111"/>
      <c r="C3136" s="111"/>
      <c r="D3136" s="111"/>
      <c r="E3136" s="111"/>
      <c r="F3136" s="111"/>
      <c r="G3136" s="111"/>
      <c r="H3136" s="111"/>
      <c r="I3136" s="116"/>
      <c r="J3136" s="118"/>
      <c r="K3136" s="33"/>
      <c r="L3136" s="44">
        <f t="shared" si="812"/>
        <v>0</v>
      </c>
      <c r="M3136" s="33" t="str">
        <f t="shared" si="813"/>
        <v>Container q'ty</v>
      </c>
      <c r="N3136" s="33" t="str">
        <f t="shared" si="814"/>
        <v/>
      </c>
      <c r="O3136" s="39"/>
      <c r="P3136" s="33"/>
      <c r="Q3136" s="168"/>
      <c r="R3136" s="169"/>
      <c r="S3136" s="39"/>
      <c r="T3136" s="119"/>
      <c r="U3136" s="258"/>
      <c r="V3136" s="262"/>
      <c r="W3136" s="258">
        <f t="shared" si="815"/>
        <v>0</v>
      </c>
      <c r="X3136" s="45"/>
      <c r="Y3136" s="43"/>
      <c r="Z3136" s="43"/>
      <c r="AA3136" s="43"/>
      <c r="AB3136" s="43"/>
      <c r="AC3136" s="43"/>
    </row>
    <row r="3137" spans="1:29" ht="12.9" customHeight="1">
      <c r="A3137" s="189"/>
      <c r="B3137" s="111"/>
      <c r="C3137" s="111"/>
      <c r="D3137" s="111"/>
      <c r="E3137" s="111"/>
      <c r="F3137" s="111"/>
      <c r="G3137" s="111"/>
      <c r="H3137" s="111"/>
      <c r="I3137" s="116"/>
      <c r="J3137" s="118"/>
      <c r="K3137" s="33"/>
      <c r="L3137" s="44">
        <f t="shared" si="812"/>
        <v>0</v>
      </c>
      <c r="M3137" s="33" t="str">
        <f t="shared" si="813"/>
        <v>Container q'ty</v>
      </c>
      <c r="N3137" s="33" t="str">
        <f t="shared" si="814"/>
        <v/>
      </c>
      <c r="O3137" s="39"/>
      <c r="P3137" s="33"/>
      <c r="Q3137" s="168"/>
      <c r="R3137" s="169"/>
      <c r="S3137" s="39"/>
      <c r="T3137" s="119"/>
      <c r="U3137" s="258"/>
      <c r="V3137" s="262"/>
      <c r="W3137" s="258">
        <f t="shared" si="815"/>
        <v>0</v>
      </c>
      <c r="X3137" s="45"/>
      <c r="Y3137" s="43"/>
      <c r="Z3137" s="43"/>
      <c r="AA3137" s="43"/>
      <c r="AB3137" s="43"/>
      <c r="AC3137" s="43"/>
    </row>
    <row r="3138" spans="1:29" ht="12.9" customHeight="1">
      <c r="A3138" s="189"/>
      <c r="B3138" s="111"/>
      <c r="C3138" s="111"/>
      <c r="D3138" s="111"/>
      <c r="E3138" s="111"/>
      <c r="F3138" s="111"/>
      <c r="G3138" s="111"/>
      <c r="H3138" s="111"/>
      <c r="I3138" s="116"/>
      <c r="J3138" s="118"/>
      <c r="K3138" s="33"/>
      <c r="L3138" s="44">
        <f t="shared" si="812"/>
        <v>0</v>
      </c>
      <c r="M3138" s="33" t="str">
        <f t="shared" si="813"/>
        <v>Container q'ty</v>
      </c>
      <c r="N3138" s="33" t="str">
        <f t="shared" si="814"/>
        <v/>
      </c>
      <c r="O3138" s="39"/>
      <c r="P3138" s="33"/>
      <c r="Q3138" s="168"/>
      <c r="R3138" s="169"/>
      <c r="S3138" s="39"/>
      <c r="T3138" s="119"/>
      <c r="U3138" s="258"/>
      <c r="V3138" s="262"/>
      <c r="W3138" s="258">
        <f t="shared" si="815"/>
        <v>0</v>
      </c>
      <c r="X3138" s="45"/>
      <c r="Y3138" s="43"/>
      <c r="Z3138" s="43"/>
      <c r="AA3138" s="43"/>
      <c r="AB3138" s="43"/>
      <c r="AC3138" s="43"/>
    </row>
    <row r="3139" spans="1:29" ht="12.9" customHeight="1">
      <c r="A3139" s="189"/>
      <c r="B3139" s="111"/>
      <c r="C3139" s="111"/>
      <c r="D3139" s="111"/>
      <c r="E3139" s="111"/>
      <c r="F3139" s="111"/>
      <c r="G3139" s="111"/>
      <c r="H3139" s="111"/>
      <c r="I3139" s="116"/>
      <c r="J3139" s="118"/>
      <c r="K3139" s="33"/>
      <c r="L3139" s="44">
        <f t="shared" si="812"/>
        <v>0</v>
      </c>
      <c r="M3139" s="33" t="str">
        <f t="shared" si="813"/>
        <v>Container q'ty</v>
      </c>
      <c r="N3139" s="33" t="str">
        <f t="shared" si="814"/>
        <v/>
      </c>
      <c r="O3139" s="39"/>
      <c r="P3139" s="33"/>
      <c r="Q3139" s="168"/>
      <c r="R3139" s="169"/>
      <c r="S3139" s="39"/>
      <c r="T3139" s="119"/>
      <c r="U3139" s="258"/>
      <c r="V3139" s="262"/>
      <c r="W3139" s="258">
        <f t="shared" si="815"/>
        <v>0</v>
      </c>
      <c r="X3139" s="45"/>
      <c r="Y3139" s="43"/>
      <c r="Z3139" s="43"/>
      <c r="AA3139" s="43"/>
      <c r="AB3139" s="43"/>
      <c r="AC3139" s="43"/>
    </row>
    <row r="3140" spans="1:29" ht="12.9" customHeight="1">
      <c r="A3140" s="189"/>
      <c r="B3140" s="111"/>
      <c r="C3140" s="111"/>
      <c r="D3140" s="111"/>
      <c r="E3140" s="111"/>
      <c r="F3140" s="111"/>
      <c r="G3140" s="111"/>
      <c r="H3140" s="111"/>
      <c r="I3140" s="116"/>
      <c r="J3140" s="118"/>
      <c r="K3140" s="33"/>
      <c r="L3140" s="44">
        <f t="shared" si="812"/>
        <v>0</v>
      </c>
      <c r="M3140" s="33" t="str">
        <f t="shared" si="813"/>
        <v>Container q'ty</v>
      </c>
      <c r="N3140" s="33" t="str">
        <f t="shared" si="814"/>
        <v/>
      </c>
      <c r="O3140" s="39"/>
      <c r="P3140" s="33"/>
      <c r="Q3140" s="168"/>
      <c r="R3140" s="169"/>
      <c r="S3140" s="39"/>
      <c r="T3140" s="119"/>
      <c r="U3140" s="258"/>
      <c r="V3140" s="262"/>
      <c r="W3140" s="258">
        <f t="shared" si="815"/>
        <v>0</v>
      </c>
      <c r="X3140" s="45"/>
      <c r="Y3140" s="43"/>
      <c r="Z3140" s="43"/>
      <c r="AA3140" s="43"/>
      <c r="AB3140" s="43"/>
      <c r="AC3140" s="43"/>
    </row>
    <row r="3141" spans="1:29" ht="12.9" customHeight="1">
      <c r="A3141" s="189"/>
      <c r="B3141" s="111"/>
      <c r="C3141" s="111"/>
      <c r="D3141" s="111"/>
      <c r="E3141" s="111"/>
      <c r="F3141" s="111"/>
      <c r="G3141" s="111"/>
      <c r="H3141" s="111"/>
      <c r="I3141" s="116"/>
      <c r="J3141" s="118"/>
      <c r="K3141" s="33"/>
      <c r="L3141" s="44">
        <f t="shared" si="812"/>
        <v>0</v>
      </c>
      <c r="M3141" s="33" t="str">
        <f t="shared" si="813"/>
        <v>Container q'ty</v>
      </c>
      <c r="N3141" s="33" t="str">
        <f t="shared" si="814"/>
        <v/>
      </c>
      <c r="O3141" s="39"/>
      <c r="P3141" s="33"/>
      <c r="Q3141" s="168"/>
      <c r="R3141" s="169"/>
      <c r="S3141" s="39"/>
      <c r="T3141" s="119"/>
      <c r="U3141" s="258"/>
      <c r="V3141" s="262"/>
      <c r="W3141" s="258">
        <f t="shared" si="815"/>
        <v>0</v>
      </c>
      <c r="X3141" s="45"/>
      <c r="Y3141" s="43"/>
      <c r="Z3141" s="43"/>
      <c r="AA3141" s="43"/>
      <c r="AB3141" s="43"/>
      <c r="AC3141" s="43"/>
    </row>
    <row r="3142" spans="1:29" ht="12.9" customHeight="1">
      <c r="A3142" s="189"/>
      <c r="B3142" s="111"/>
      <c r="C3142" s="111"/>
      <c r="D3142" s="111"/>
      <c r="E3142" s="111"/>
      <c r="F3142" s="111"/>
      <c r="G3142" s="111"/>
      <c r="H3142" s="111"/>
      <c r="I3142" s="116"/>
      <c r="J3142" s="118"/>
      <c r="K3142" s="33"/>
      <c r="L3142" s="44">
        <f t="shared" si="812"/>
        <v>0</v>
      </c>
      <c r="M3142" s="33" t="str">
        <f t="shared" si="813"/>
        <v>Container q'ty</v>
      </c>
      <c r="N3142" s="33" t="str">
        <f t="shared" si="814"/>
        <v/>
      </c>
      <c r="O3142" s="39"/>
      <c r="P3142" s="33"/>
      <c r="Q3142" s="168"/>
      <c r="R3142" s="169"/>
      <c r="S3142" s="39"/>
      <c r="T3142" s="119"/>
      <c r="U3142" s="258"/>
      <c r="V3142" s="262"/>
      <c r="W3142" s="258">
        <f t="shared" si="815"/>
        <v>0</v>
      </c>
      <c r="X3142" s="45"/>
      <c r="Y3142" s="43"/>
      <c r="Z3142" s="43"/>
      <c r="AA3142" s="43"/>
      <c r="AB3142" s="43"/>
      <c r="AC3142" s="43"/>
    </row>
    <row r="3143" spans="1:29" ht="12.9" customHeight="1">
      <c r="A3143" s="189"/>
      <c r="B3143" s="111"/>
      <c r="C3143" s="111"/>
      <c r="D3143" s="111"/>
      <c r="E3143" s="111"/>
      <c r="F3143" s="111"/>
      <c r="G3143" s="111"/>
      <c r="H3143" s="111"/>
      <c r="I3143" s="116"/>
      <c r="J3143" s="118"/>
      <c r="K3143" s="33"/>
      <c r="L3143" s="44">
        <f t="shared" si="812"/>
        <v>0</v>
      </c>
      <c r="M3143" s="33" t="str">
        <f t="shared" si="813"/>
        <v>Container q'ty</v>
      </c>
      <c r="N3143" s="33" t="str">
        <f t="shared" si="814"/>
        <v/>
      </c>
      <c r="O3143" s="39"/>
      <c r="P3143" s="33"/>
      <c r="Q3143" s="168"/>
      <c r="R3143" s="169"/>
      <c r="S3143" s="39"/>
      <c r="T3143" s="119"/>
      <c r="U3143" s="258"/>
      <c r="V3143" s="262"/>
      <c r="W3143" s="258">
        <f t="shared" si="815"/>
        <v>0</v>
      </c>
      <c r="X3143" s="45"/>
      <c r="Y3143" s="43"/>
      <c r="Z3143" s="43"/>
      <c r="AA3143" s="43"/>
      <c r="AB3143" s="43"/>
      <c r="AC3143" s="43"/>
    </row>
    <row r="3144" spans="1:29" ht="12.9" customHeight="1">
      <c r="A3144" s="189"/>
      <c r="B3144" s="111"/>
      <c r="C3144" s="111"/>
      <c r="D3144" s="111"/>
      <c r="E3144" s="111"/>
      <c r="F3144" s="111"/>
      <c r="G3144" s="111"/>
      <c r="H3144" s="111"/>
      <c r="I3144" s="116"/>
      <c r="J3144" s="118"/>
      <c r="K3144" s="33"/>
      <c r="L3144" s="44">
        <f t="shared" si="812"/>
        <v>0</v>
      </c>
      <c r="M3144" s="33" t="str">
        <f t="shared" si="813"/>
        <v>Container q'ty</v>
      </c>
      <c r="N3144" s="33" t="str">
        <f t="shared" si="814"/>
        <v/>
      </c>
      <c r="O3144" s="39"/>
      <c r="P3144" s="33"/>
      <c r="Q3144" s="168"/>
      <c r="R3144" s="169"/>
      <c r="S3144" s="39"/>
      <c r="T3144" s="119"/>
      <c r="U3144" s="258"/>
      <c r="V3144" s="262"/>
      <c r="W3144" s="258">
        <f t="shared" si="815"/>
        <v>0</v>
      </c>
      <c r="X3144" s="45"/>
      <c r="Y3144" s="43"/>
      <c r="Z3144" s="43"/>
      <c r="AA3144" s="43"/>
      <c r="AB3144" s="43"/>
      <c r="AC3144" s="43"/>
    </row>
    <row r="3145" spans="1:29" ht="12.9" customHeight="1">
      <c r="A3145" s="189"/>
      <c r="B3145" s="111"/>
      <c r="C3145" s="111"/>
      <c r="D3145" s="111"/>
      <c r="E3145" s="111"/>
      <c r="F3145" s="111"/>
      <c r="G3145" s="111"/>
      <c r="H3145" s="111"/>
      <c r="I3145" s="116"/>
      <c r="J3145" s="118"/>
      <c r="K3145" s="33"/>
      <c r="L3145" s="44">
        <f t="shared" si="812"/>
        <v>0</v>
      </c>
      <c r="M3145" s="33" t="str">
        <f t="shared" si="813"/>
        <v>Container q'ty</v>
      </c>
      <c r="N3145" s="33" t="str">
        <f t="shared" si="814"/>
        <v/>
      </c>
      <c r="O3145" s="39"/>
      <c r="P3145" s="33"/>
      <c r="Q3145" s="168"/>
      <c r="R3145" s="169"/>
      <c r="S3145" s="39"/>
      <c r="T3145" s="119"/>
      <c r="U3145" s="258"/>
      <c r="V3145" s="262"/>
      <c r="W3145" s="258">
        <f t="shared" si="815"/>
        <v>0</v>
      </c>
      <c r="X3145" s="45"/>
      <c r="Y3145" s="43"/>
      <c r="Z3145" s="43"/>
      <c r="AA3145" s="43"/>
      <c r="AB3145" s="43"/>
      <c r="AC3145" s="43"/>
    </row>
    <row r="3146" spans="1:29" ht="12.9" customHeight="1">
      <c r="A3146" s="189"/>
      <c r="B3146" s="111"/>
      <c r="C3146" s="111"/>
      <c r="D3146" s="111"/>
      <c r="E3146" s="111"/>
      <c r="F3146" s="111"/>
      <c r="G3146" s="111"/>
      <c r="H3146" s="111"/>
      <c r="I3146" s="116"/>
      <c r="J3146" s="118"/>
      <c r="K3146" s="33"/>
      <c r="L3146" s="44">
        <f t="shared" si="812"/>
        <v>0</v>
      </c>
      <c r="M3146" s="33" t="str">
        <f t="shared" si="813"/>
        <v>Container q'ty</v>
      </c>
      <c r="N3146" s="33" t="str">
        <f t="shared" si="814"/>
        <v/>
      </c>
      <c r="O3146" s="39"/>
      <c r="P3146" s="33"/>
      <c r="Q3146" s="168"/>
      <c r="R3146" s="169"/>
      <c r="S3146" s="39"/>
      <c r="T3146" s="119"/>
      <c r="U3146" s="258"/>
      <c r="V3146" s="262"/>
      <c r="W3146" s="258">
        <f t="shared" si="815"/>
        <v>0</v>
      </c>
      <c r="X3146" s="45"/>
      <c r="Y3146" s="43"/>
      <c r="Z3146" s="43"/>
      <c r="AA3146" s="43"/>
      <c r="AB3146" s="43"/>
      <c r="AC3146" s="43"/>
    </row>
    <row r="3147" spans="1:29" ht="12.9" customHeight="1">
      <c r="A3147" s="189"/>
      <c r="B3147" s="111"/>
      <c r="C3147" s="111"/>
      <c r="D3147" s="111"/>
      <c r="E3147" s="111"/>
      <c r="F3147" s="111"/>
      <c r="G3147" s="111"/>
      <c r="H3147" s="111"/>
      <c r="I3147" s="116"/>
      <c r="J3147" s="118"/>
      <c r="K3147" s="33"/>
      <c r="L3147" s="44">
        <f t="shared" si="812"/>
        <v>0</v>
      </c>
      <c r="M3147" s="33" t="str">
        <f t="shared" si="813"/>
        <v>Container q'ty</v>
      </c>
      <c r="N3147" s="33" t="str">
        <f t="shared" si="814"/>
        <v/>
      </c>
      <c r="O3147" s="39"/>
      <c r="P3147" s="33"/>
      <c r="Q3147" s="168"/>
      <c r="R3147" s="169"/>
      <c r="S3147" s="39"/>
      <c r="T3147" s="119"/>
      <c r="U3147" s="258"/>
      <c r="V3147" s="262"/>
      <c r="W3147" s="258">
        <f t="shared" si="815"/>
        <v>0</v>
      </c>
      <c r="X3147" s="45"/>
      <c r="Y3147" s="43"/>
      <c r="Z3147" s="43"/>
      <c r="AA3147" s="43"/>
      <c r="AB3147" s="43"/>
      <c r="AC3147" s="43"/>
    </row>
    <row r="3148" spans="1:29" ht="12.9" customHeight="1">
      <c r="A3148" s="189"/>
      <c r="B3148" s="111"/>
      <c r="C3148" s="111"/>
      <c r="D3148" s="111"/>
      <c r="E3148" s="111"/>
      <c r="F3148" s="111"/>
      <c r="G3148" s="111"/>
      <c r="H3148" s="111"/>
      <c r="I3148" s="116"/>
      <c r="J3148" s="118"/>
      <c r="K3148" s="33"/>
      <c r="L3148" s="44">
        <f t="shared" si="812"/>
        <v>0</v>
      </c>
      <c r="M3148" s="33" t="str">
        <f t="shared" si="813"/>
        <v>Container q'ty</v>
      </c>
      <c r="N3148" s="33" t="str">
        <f t="shared" si="814"/>
        <v/>
      </c>
      <c r="O3148" s="39"/>
      <c r="P3148" s="33"/>
      <c r="Q3148" s="168"/>
      <c r="R3148" s="169"/>
      <c r="S3148" s="39"/>
      <c r="T3148" s="119"/>
      <c r="U3148" s="258"/>
      <c r="V3148" s="262"/>
      <c r="W3148" s="258">
        <f t="shared" si="815"/>
        <v>0</v>
      </c>
      <c r="X3148" s="45"/>
      <c r="Y3148" s="43"/>
      <c r="Z3148" s="43"/>
      <c r="AA3148" s="43"/>
      <c r="AB3148" s="43"/>
      <c r="AC3148" s="43"/>
    </row>
    <row r="3149" spans="1:29" ht="12.9" customHeight="1">
      <c r="A3149" s="189"/>
      <c r="B3149" s="111"/>
      <c r="C3149" s="111"/>
      <c r="D3149" s="111"/>
      <c r="E3149" s="111"/>
      <c r="F3149" s="111"/>
      <c r="G3149" s="111"/>
      <c r="H3149" s="111"/>
      <c r="I3149" s="116"/>
      <c r="J3149" s="118"/>
      <c r="K3149" s="33"/>
      <c r="L3149" s="44">
        <f t="shared" si="812"/>
        <v>0</v>
      </c>
      <c r="M3149" s="33" t="str">
        <f t="shared" si="813"/>
        <v>Container q'ty</v>
      </c>
      <c r="N3149" s="33" t="str">
        <f t="shared" si="814"/>
        <v/>
      </c>
      <c r="O3149" s="39"/>
      <c r="P3149" s="33"/>
      <c r="Q3149" s="168"/>
      <c r="R3149" s="169"/>
      <c r="S3149" s="39"/>
      <c r="T3149" s="119"/>
      <c r="U3149" s="258"/>
      <c r="V3149" s="262"/>
      <c r="W3149" s="258">
        <f t="shared" si="815"/>
        <v>0</v>
      </c>
      <c r="X3149" s="45"/>
      <c r="Y3149" s="43"/>
      <c r="Z3149" s="43"/>
      <c r="AA3149" s="43"/>
      <c r="AB3149" s="43"/>
      <c r="AC3149" s="43"/>
    </row>
    <row r="3150" spans="1:29" ht="12.9" customHeight="1">
      <c r="A3150" s="189"/>
      <c r="B3150" s="111"/>
      <c r="C3150" s="111"/>
      <c r="D3150" s="111"/>
      <c r="E3150" s="111"/>
      <c r="F3150" s="111"/>
      <c r="G3150" s="111"/>
      <c r="H3150" s="111"/>
      <c r="I3150" s="116"/>
      <c r="J3150" s="118"/>
      <c r="K3150" s="33"/>
      <c r="L3150" s="44">
        <f t="shared" si="812"/>
        <v>0</v>
      </c>
      <c r="M3150" s="33" t="str">
        <f t="shared" si="813"/>
        <v>Container q'ty</v>
      </c>
      <c r="N3150" s="33" t="str">
        <f t="shared" si="814"/>
        <v/>
      </c>
      <c r="O3150" s="39"/>
      <c r="P3150" s="33"/>
      <c r="Q3150" s="168"/>
      <c r="R3150" s="169"/>
      <c r="S3150" s="39"/>
      <c r="T3150" s="119"/>
      <c r="U3150" s="258"/>
      <c r="V3150" s="262"/>
      <c r="W3150" s="258">
        <f t="shared" si="815"/>
        <v>0</v>
      </c>
      <c r="X3150" s="45"/>
      <c r="Y3150" s="43"/>
      <c r="Z3150" s="43"/>
      <c r="AA3150" s="43"/>
      <c r="AB3150" s="43"/>
      <c r="AC3150" s="43"/>
    </row>
    <row r="3151" spans="1:29" ht="12.9" customHeight="1">
      <c r="A3151" s="189"/>
      <c r="B3151" s="111"/>
      <c r="C3151" s="111"/>
      <c r="D3151" s="111"/>
      <c r="E3151" s="111"/>
      <c r="F3151" s="111"/>
      <c r="G3151" s="111"/>
      <c r="H3151" s="111"/>
      <c r="I3151" s="116"/>
      <c r="J3151" s="118"/>
      <c r="K3151" s="33"/>
      <c r="L3151" s="44">
        <f t="shared" si="812"/>
        <v>0</v>
      </c>
      <c r="M3151" s="33" t="str">
        <f t="shared" si="813"/>
        <v>Container q'ty</v>
      </c>
      <c r="N3151" s="33" t="str">
        <f t="shared" si="814"/>
        <v/>
      </c>
      <c r="O3151" s="39"/>
      <c r="P3151" s="33"/>
      <c r="Q3151" s="168"/>
      <c r="R3151" s="169"/>
      <c r="S3151" s="39"/>
      <c r="T3151" s="119"/>
      <c r="U3151" s="258"/>
      <c r="V3151" s="262"/>
      <c r="W3151" s="258">
        <f t="shared" si="815"/>
        <v>0</v>
      </c>
      <c r="X3151" s="45"/>
      <c r="Y3151" s="43"/>
      <c r="Z3151" s="43"/>
      <c r="AA3151" s="43"/>
      <c r="AB3151" s="43"/>
      <c r="AC3151" s="43"/>
    </row>
    <row r="3152" spans="1:29" ht="12.9" customHeight="1">
      <c r="A3152" s="189"/>
      <c r="B3152" s="111"/>
      <c r="C3152" s="111"/>
      <c r="D3152" s="111"/>
      <c r="E3152" s="111"/>
      <c r="F3152" s="111"/>
      <c r="G3152" s="111"/>
      <c r="H3152" s="111"/>
      <c r="I3152" s="116"/>
      <c r="J3152" s="118"/>
      <c r="K3152" s="33"/>
      <c r="L3152" s="44">
        <f t="shared" si="812"/>
        <v>0</v>
      </c>
      <c r="M3152" s="33" t="str">
        <f t="shared" si="813"/>
        <v>Container q'ty</v>
      </c>
      <c r="N3152" s="33" t="str">
        <f t="shared" si="814"/>
        <v/>
      </c>
      <c r="O3152" s="39"/>
      <c r="P3152" s="33"/>
      <c r="Q3152" s="168"/>
      <c r="R3152" s="169"/>
      <c r="S3152" s="39"/>
      <c r="T3152" s="119"/>
      <c r="U3152" s="258"/>
      <c r="V3152" s="262"/>
      <c r="W3152" s="258">
        <f t="shared" si="815"/>
        <v>0</v>
      </c>
      <c r="X3152" s="45"/>
      <c r="Y3152" s="43"/>
      <c r="Z3152" s="43"/>
      <c r="AA3152" s="43"/>
      <c r="AB3152" s="43"/>
      <c r="AC3152" s="43"/>
    </row>
    <row r="3153" spans="1:29" ht="12.9" customHeight="1">
      <c r="A3153" s="189"/>
      <c r="B3153" s="111"/>
      <c r="C3153" s="111"/>
      <c r="D3153" s="111"/>
      <c r="E3153" s="111"/>
      <c r="F3153" s="111"/>
      <c r="G3153" s="111"/>
      <c r="H3153" s="111"/>
      <c r="I3153" s="116"/>
      <c r="J3153" s="118"/>
      <c r="K3153" s="33"/>
      <c r="L3153" s="44">
        <f t="shared" si="812"/>
        <v>0</v>
      </c>
      <c r="M3153" s="33" t="str">
        <f t="shared" si="813"/>
        <v>Container q'ty</v>
      </c>
      <c r="N3153" s="33" t="str">
        <f t="shared" si="814"/>
        <v/>
      </c>
      <c r="O3153" s="39"/>
      <c r="P3153" s="33"/>
      <c r="Q3153" s="168"/>
      <c r="R3153" s="169"/>
      <c r="S3153" s="39"/>
      <c r="T3153" s="119"/>
      <c r="U3153" s="258"/>
      <c r="V3153" s="262"/>
      <c r="W3153" s="258">
        <f t="shared" si="815"/>
        <v>0</v>
      </c>
      <c r="X3153" s="45"/>
      <c r="Y3153" s="43"/>
      <c r="Z3153" s="43"/>
      <c r="AA3153" s="43"/>
      <c r="AB3153" s="43"/>
      <c r="AC3153" s="43"/>
    </row>
    <row r="3154" spans="1:29" ht="12.9" customHeight="1">
      <c r="A3154" s="189"/>
      <c r="B3154" s="111"/>
      <c r="C3154" s="111"/>
      <c r="D3154" s="111"/>
      <c r="E3154" s="111"/>
      <c r="F3154" s="111"/>
      <c r="G3154" s="111"/>
      <c r="H3154" s="111"/>
      <c r="I3154" s="116"/>
      <c r="J3154" s="118"/>
      <c r="K3154" s="33"/>
      <c r="L3154" s="44">
        <f t="shared" si="812"/>
        <v>0</v>
      </c>
      <c r="M3154" s="33" t="str">
        <f t="shared" si="813"/>
        <v>Container q'ty</v>
      </c>
      <c r="N3154" s="33" t="str">
        <f t="shared" si="814"/>
        <v/>
      </c>
      <c r="O3154" s="39"/>
      <c r="P3154" s="33"/>
      <c r="Q3154" s="168"/>
      <c r="R3154" s="169"/>
      <c r="S3154" s="39"/>
      <c r="T3154" s="119"/>
      <c r="U3154" s="258"/>
      <c r="V3154" s="262"/>
      <c r="W3154" s="258">
        <f t="shared" si="815"/>
        <v>0</v>
      </c>
      <c r="X3154" s="45"/>
      <c r="Y3154" s="43"/>
      <c r="Z3154" s="43"/>
      <c r="AA3154" s="43"/>
      <c r="AB3154" s="43"/>
      <c r="AC3154" s="43"/>
    </row>
    <row r="3155" spans="1:29" ht="12.9" customHeight="1">
      <c r="A3155" s="189"/>
      <c r="B3155" s="111"/>
      <c r="C3155" s="111"/>
      <c r="D3155" s="111"/>
      <c r="E3155" s="111"/>
      <c r="F3155" s="111"/>
      <c r="G3155" s="111"/>
      <c r="H3155" s="111"/>
      <c r="I3155" s="116"/>
      <c r="J3155" s="118"/>
      <c r="K3155" s="33"/>
      <c r="L3155" s="44">
        <f t="shared" si="812"/>
        <v>0</v>
      </c>
      <c r="M3155" s="33" t="str">
        <f t="shared" si="813"/>
        <v>Container q'ty</v>
      </c>
      <c r="N3155" s="33" t="str">
        <f t="shared" si="814"/>
        <v/>
      </c>
      <c r="O3155" s="39"/>
      <c r="P3155" s="33"/>
      <c r="Q3155" s="168"/>
      <c r="R3155" s="169"/>
      <c r="S3155" s="39"/>
      <c r="T3155" s="119"/>
      <c r="U3155" s="258"/>
      <c r="V3155" s="262"/>
      <c r="W3155" s="258">
        <f t="shared" si="815"/>
        <v>0</v>
      </c>
      <c r="X3155" s="45"/>
      <c r="Y3155" s="43"/>
      <c r="Z3155" s="43"/>
      <c r="AA3155" s="43"/>
      <c r="AB3155" s="43"/>
      <c r="AC3155" s="43"/>
    </row>
    <row r="3156" spans="1:29" ht="12.9" customHeight="1">
      <c r="A3156" s="189"/>
      <c r="B3156" s="111"/>
      <c r="C3156" s="111"/>
      <c r="D3156" s="111"/>
      <c r="E3156" s="111"/>
      <c r="F3156" s="111"/>
      <c r="G3156" s="111"/>
      <c r="H3156" s="111"/>
      <c r="I3156" s="116"/>
      <c r="J3156" s="118"/>
      <c r="K3156" s="33"/>
      <c r="L3156" s="44">
        <f t="shared" si="812"/>
        <v>0</v>
      </c>
      <c r="M3156" s="33" t="str">
        <f t="shared" si="813"/>
        <v>Container q'ty</v>
      </c>
      <c r="N3156" s="33" t="str">
        <f t="shared" si="814"/>
        <v/>
      </c>
      <c r="O3156" s="39"/>
      <c r="P3156" s="33"/>
      <c r="Q3156" s="168"/>
      <c r="R3156" s="169"/>
      <c r="S3156" s="39"/>
      <c r="T3156" s="119"/>
      <c r="U3156" s="258"/>
      <c r="V3156" s="262"/>
      <c r="W3156" s="258">
        <f t="shared" si="815"/>
        <v>0</v>
      </c>
      <c r="X3156" s="45"/>
      <c r="Y3156" s="43"/>
      <c r="Z3156" s="43"/>
      <c r="AA3156" s="43"/>
      <c r="AB3156" s="43"/>
      <c r="AC3156" s="43"/>
    </row>
    <row r="3157" spans="1:29" ht="12.9" customHeight="1">
      <c r="A3157" s="189"/>
      <c r="B3157" s="111"/>
      <c r="C3157" s="111"/>
      <c r="D3157" s="111"/>
      <c r="E3157" s="111"/>
      <c r="F3157" s="111"/>
      <c r="G3157" s="111"/>
      <c r="H3157" s="111"/>
      <c r="I3157" s="116"/>
      <c r="J3157" s="118"/>
      <c r="K3157" s="33"/>
      <c r="L3157" s="44">
        <f t="shared" si="812"/>
        <v>0</v>
      </c>
      <c r="M3157" s="33" t="str">
        <f t="shared" si="813"/>
        <v>Container q'ty</v>
      </c>
      <c r="N3157" s="33" t="str">
        <f t="shared" si="814"/>
        <v/>
      </c>
      <c r="O3157" s="39"/>
      <c r="P3157" s="33"/>
      <c r="Q3157" s="168"/>
      <c r="R3157" s="169"/>
      <c r="S3157" s="39"/>
      <c r="T3157" s="119"/>
      <c r="U3157" s="258"/>
      <c r="V3157" s="262"/>
      <c r="W3157" s="258">
        <f t="shared" si="815"/>
        <v>0</v>
      </c>
      <c r="X3157" s="45"/>
      <c r="Y3157" s="43"/>
      <c r="Z3157" s="43"/>
      <c r="AA3157" s="43"/>
      <c r="AB3157" s="43"/>
      <c r="AC3157" s="43"/>
    </row>
    <row r="3158" spans="1:29" ht="12.9" customHeight="1">
      <c r="A3158" s="189"/>
      <c r="B3158" s="111"/>
      <c r="C3158" s="111"/>
      <c r="D3158" s="111"/>
      <c r="E3158" s="111"/>
      <c r="F3158" s="111"/>
      <c r="G3158" s="111"/>
      <c r="H3158" s="111"/>
      <c r="I3158" s="116"/>
      <c r="J3158" s="118"/>
      <c r="K3158" s="33"/>
      <c r="L3158" s="44">
        <f t="shared" si="812"/>
        <v>0</v>
      </c>
      <c r="M3158" s="33" t="str">
        <f t="shared" si="813"/>
        <v>Container q'ty</v>
      </c>
      <c r="N3158" s="33" t="str">
        <f t="shared" si="814"/>
        <v/>
      </c>
      <c r="O3158" s="39"/>
      <c r="P3158" s="33"/>
      <c r="Q3158" s="168"/>
      <c r="R3158" s="169"/>
      <c r="S3158" s="39"/>
      <c r="T3158" s="119"/>
      <c r="U3158" s="258"/>
      <c r="V3158" s="262"/>
      <c r="W3158" s="258">
        <f t="shared" si="815"/>
        <v>0</v>
      </c>
      <c r="X3158" s="45"/>
      <c r="Y3158" s="43"/>
      <c r="Z3158" s="43"/>
      <c r="AA3158" s="43"/>
      <c r="AB3158" s="43"/>
      <c r="AC3158" s="43"/>
    </row>
    <row r="3159" spans="1:29" ht="12.9" customHeight="1">
      <c r="A3159" s="189"/>
      <c r="B3159" s="111"/>
      <c r="C3159" s="111"/>
      <c r="D3159" s="111"/>
      <c r="E3159" s="111"/>
      <c r="F3159" s="111"/>
      <c r="G3159" s="111"/>
      <c r="H3159" s="111"/>
      <c r="I3159" s="116"/>
      <c r="J3159" s="118"/>
      <c r="K3159" s="33"/>
      <c r="L3159" s="44">
        <f t="shared" si="812"/>
        <v>0</v>
      </c>
      <c r="M3159" s="33" t="str">
        <f t="shared" si="813"/>
        <v>Container q'ty</v>
      </c>
      <c r="N3159" s="33" t="str">
        <f t="shared" si="814"/>
        <v/>
      </c>
      <c r="O3159" s="39"/>
      <c r="P3159" s="33"/>
      <c r="Q3159" s="168"/>
      <c r="R3159" s="169"/>
      <c r="S3159" s="39"/>
      <c r="T3159" s="119"/>
      <c r="U3159" s="258"/>
      <c r="V3159" s="262"/>
      <c r="W3159" s="258">
        <f t="shared" si="815"/>
        <v>0</v>
      </c>
      <c r="X3159" s="45"/>
      <c r="Y3159" s="43"/>
      <c r="Z3159" s="43"/>
      <c r="AA3159" s="43"/>
      <c r="AB3159" s="43"/>
      <c r="AC3159" s="43"/>
    </row>
    <row r="3160" spans="1:29" ht="12.9" customHeight="1">
      <c r="A3160" s="189"/>
      <c r="B3160" s="111"/>
      <c r="C3160" s="111"/>
      <c r="D3160" s="111"/>
      <c r="E3160" s="111"/>
      <c r="F3160" s="111"/>
      <c r="G3160" s="111"/>
      <c r="H3160" s="111"/>
      <c r="I3160" s="116"/>
      <c r="J3160" s="118"/>
      <c r="K3160" s="33"/>
      <c r="L3160" s="44">
        <f t="shared" si="812"/>
        <v>0</v>
      </c>
      <c r="M3160" s="33" t="str">
        <f t="shared" si="813"/>
        <v>Container q'ty</v>
      </c>
      <c r="N3160" s="33" t="str">
        <f t="shared" si="814"/>
        <v/>
      </c>
      <c r="O3160" s="39"/>
      <c r="P3160" s="33"/>
      <c r="Q3160" s="168"/>
      <c r="R3160" s="169"/>
      <c r="S3160" s="39"/>
      <c r="T3160" s="119"/>
      <c r="U3160" s="258"/>
      <c r="V3160" s="262"/>
      <c r="W3160" s="258">
        <f t="shared" si="815"/>
        <v>0</v>
      </c>
      <c r="X3160" s="45"/>
      <c r="Y3160" s="43"/>
      <c r="Z3160" s="43"/>
      <c r="AA3160" s="43"/>
      <c r="AB3160" s="43"/>
      <c r="AC3160" s="43"/>
    </row>
    <row r="3161" spans="1:29" ht="12.9" customHeight="1">
      <c r="A3161" s="189"/>
      <c r="B3161" s="111"/>
      <c r="C3161" s="111"/>
      <c r="D3161" s="111"/>
      <c r="E3161" s="111"/>
      <c r="F3161" s="111"/>
      <c r="G3161" s="111"/>
      <c r="H3161" s="111"/>
      <c r="I3161" s="116"/>
      <c r="J3161" s="118"/>
      <c r="K3161" s="33"/>
      <c r="L3161" s="44">
        <f t="shared" si="812"/>
        <v>0</v>
      </c>
      <c r="M3161" s="33" t="str">
        <f t="shared" si="813"/>
        <v>Container q'ty</v>
      </c>
      <c r="N3161" s="33" t="str">
        <f t="shared" si="814"/>
        <v/>
      </c>
      <c r="O3161" s="39"/>
      <c r="P3161" s="33"/>
      <c r="Q3161" s="168"/>
      <c r="R3161" s="169"/>
      <c r="S3161" s="39"/>
      <c r="T3161" s="119"/>
      <c r="U3161" s="258"/>
      <c r="V3161" s="262"/>
      <c r="W3161" s="258">
        <f t="shared" si="815"/>
        <v>0</v>
      </c>
      <c r="X3161" s="45"/>
      <c r="Y3161" s="43"/>
      <c r="Z3161" s="43"/>
      <c r="AA3161" s="43"/>
      <c r="AB3161" s="43"/>
      <c r="AC3161" s="43"/>
    </row>
    <row r="3162" spans="1:29" ht="12.9" customHeight="1">
      <c r="A3162" s="189"/>
      <c r="B3162" s="111"/>
      <c r="C3162" s="111"/>
      <c r="D3162" s="111"/>
      <c r="E3162" s="111"/>
      <c r="F3162" s="111"/>
      <c r="G3162" s="111"/>
      <c r="H3162" s="111"/>
      <c r="I3162" s="116"/>
      <c r="J3162" s="118"/>
      <c r="K3162" s="33"/>
      <c r="L3162" s="44">
        <f t="shared" si="812"/>
        <v>0</v>
      </c>
      <c r="M3162" s="33" t="str">
        <f t="shared" si="813"/>
        <v>Container q'ty</v>
      </c>
      <c r="N3162" s="33" t="str">
        <f t="shared" si="814"/>
        <v/>
      </c>
      <c r="O3162" s="39"/>
      <c r="P3162" s="33"/>
      <c r="Q3162" s="168"/>
      <c r="R3162" s="169"/>
      <c r="S3162" s="39"/>
      <c r="T3162" s="119"/>
      <c r="U3162" s="258"/>
      <c r="V3162" s="262"/>
      <c r="W3162" s="258">
        <f t="shared" si="815"/>
        <v>0</v>
      </c>
      <c r="X3162" s="45"/>
      <c r="Y3162" s="43"/>
      <c r="Z3162" s="43"/>
      <c r="AA3162" s="43"/>
      <c r="AB3162" s="43"/>
      <c r="AC3162" s="43"/>
    </row>
    <row r="3163" spans="1:29" ht="12.9" customHeight="1">
      <c r="A3163" s="189"/>
      <c r="B3163" s="111"/>
      <c r="C3163" s="111"/>
      <c r="D3163" s="111"/>
      <c r="E3163" s="111"/>
      <c r="F3163" s="111"/>
      <c r="G3163" s="111"/>
      <c r="H3163" s="111"/>
      <c r="I3163" s="116"/>
      <c r="J3163" s="118"/>
      <c r="K3163" s="33"/>
      <c r="L3163" s="44">
        <f t="shared" si="812"/>
        <v>0</v>
      </c>
      <c r="M3163" s="33" t="str">
        <f t="shared" si="813"/>
        <v>Container q'ty</v>
      </c>
      <c r="N3163" s="33" t="str">
        <f t="shared" si="814"/>
        <v/>
      </c>
      <c r="O3163" s="39"/>
      <c r="P3163" s="33"/>
      <c r="Q3163" s="168"/>
      <c r="R3163" s="169"/>
      <c r="S3163" s="39"/>
      <c r="T3163" s="119"/>
      <c r="U3163" s="258"/>
      <c r="V3163" s="262"/>
      <c r="W3163" s="258">
        <f t="shared" si="815"/>
        <v>0</v>
      </c>
      <c r="X3163" s="45"/>
      <c r="Y3163" s="43"/>
      <c r="Z3163" s="43"/>
      <c r="AA3163" s="43"/>
      <c r="AB3163" s="43"/>
      <c r="AC3163" s="43"/>
    </row>
    <row r="3164" spans="1:29" ht="12.9" customHeight="1">
      <c r="A3164" s="189"/>
      <c r="B3164" s="111"/>
      <c r="C3164" s="111"/>
      <c r="D3164" s="111"/>
      <c r="E3164" s="111"/>
      <c r="F3164" s="111"/>
      <c r="G3164" s="111"/>
      <c r="H3164" s="111"/>
      <c r="I3164" s="116"/>
      <c r="J3164" s="118"/>
      <c r="K3164" s="33"/>
      <c r="L3164" s="44">
        <f t="shared" si="812"/>
        <v>0</v>
      </c>
      <c r="M3164" s="33" t="str">
        <f t="shared" si="813"/>
        <v>Container q'ty</v>
      </c>
      <c r="N3164" s="33" t="str">
        <f t="shared" si="814"/>
        <v/>
      </c>
      <c r="O3164" s="39"/>
      <c r="P3164" s="33"/>
      <c r="Q3164" s="168"/>
      <c r="R3164" s="169"/>
      <c r="S3164" s="39"/>
      <c r="T3164" s="119"/>
      <c r="U3164" s="258"/>
      <c r="V3164" s="262"/>
      <c r="W3164" s="258">
        <f t="shared" si="815"/>
        <v>0</v>
      </c>
      <c r="X3164" s="45"/>
      <c r="Y3164" s="43"/>
      <c r="Z3164" s="43"/>
      <c r="AA3164" s="43"/>
      <c r="AB3164" s="43"/>
      <c r="AC3164" s="43"/>
    </row>
    <row r="3165" spans="1:29" ht="12.9" customHeight="1">
      <c r="A3165" s="189"/>
      <c r="B3165" s="111"/>
      <c r="C3165" s="111"/>
      <c r="D3165" s="111"/>
      <c r="E3165" s="111"/>
      <c r="F3165" s="111"/>
      <c r="G3165" s="111"/>
      <c r="H3165" s="111"/>
      <c r="I3165" s="116"/>
      <c r="J3165" s="118"/>
      <c r="K3165" s="33"/>
      <c r="L3165" s="44">
        <f t="shared" si="812"/>
        <v>0</v>
      </c>
      <c r="M3165" s="33" t="str">
        <f t="shared" si="813"/>
        <v>Container q'ty</v>
      </c>
      <c r="N3165" s="33" t="str">
        <f t="shared" si="814"/>
        <v/>
      </c>
      <c r="O3165" s="39"/>
      <c r="P3165" s="33"/>
      <c r="Q3165" s="168"/>
      <c r="R3165" s="169"/>
      <c r="S3165" s="39"/>
      <c r="T3165" s="119"/>
      <c r="U3165" s="258"/>
      <c r="V3165" s="262"/>
      <c r="W3165" s="258">
        <f t="shared" si="815"/>
        <v>0</v>
      </c>
      <c r="X3165" s="45"/>
      <c r="Y3165" s="43"/>
      <c r="Z3165" s="43"/>
      <c r="AA3165" s="43"/>
      <c r="AB3165" s="43"/>
      <c r="AC3165" s="43"/>
    </row>
    <row r="3166" spans="1:29" ht="12.9" customHeight="1">
      <c r="A3166" s="189"/>
      <c r="B3166" s="111"/>
      <c r="C3166" s="111"/>
      <c r="D3166" s="111"/>
      <c r="E3166" s="111"/>
      <c r="F3166" s="111"/>
      <c r="G3166" s="111"/>
      <c r="H3166" s="111"/>
      <c r="I3166" s="116"/>
      <c r="J3166" s="118"/>
      <c r="K3166" s="33"/>
      <c r="L3166" s="44">
        <f t="shared" si="812"/>
        <v>0</v>
      </c>
      <c r="M3166" s="33" t="str">
        <f t="shared" si="813"/>
        <v>Container q'ty</v>
      </c>
      <c r="N3166" s="33" t="str">
        <f t="shared" si="814"/>
        <v/>
      </c>
      <c r="O3166" s="39"/>
      <c r="P3166" s="33"/>
      <c r="Q3166" s="168"/>
      <c r="R3166" s="169"/>
      <c r="S3166" s="39"/>
      <c r="T3166" s="119"/>
      <c r="U3166" s="258"/>
      <c r="V3166" s="262"/>
      <c r="W3166" s="258">
        <f t="shared" si="815"/>
        <v>0</v>
      </c>
      <c r="X3166" s="45"/>
      <c r="Y3166" s="43"/>
      <c r="Z3166" s="43"/>
      <c r="AA3166" s="43"/>
      <c r="AB3166" s="43"/>
      <c r="AC3166" s="43"/>
    </row>
    <row r="3167" spans="1:29" ht="12.9" customHeight="1">
      <c r="A3167" s="189"/>
      <c r="B3167" s="111"/>
      <c r="C3167" s="111"/>
      <c r="D3167" s="111"/>
      <c r="E3167" s="111"/>
      <c r="F3167" s="111"/>
      <c r="G3167" s="111"/>
      <c r="H3167" s="111"/>
      <c r="I3167" s="116"/>
      <c r="J3167" s="118"/>
      <c r="K3167" s="33"/>
      <c r="L3167" s="44">
        <f t="shared" si="812"/>
        <v>0</v>
      </c>
      <c r="M3167" s="33" t="str">
        <f t="shared" si="813"/>
        <v>Container q'ty</v>
      </c>
      <c r="N3167" s="33" t="str">
        <f t="shared" si="814"/>
        <v/>
      </c>
      <c r="O3167" s="39"/>
      <c r="P3167" s="33"/>
      <c r="Q3167" s="168"/>
      <c r="R3167" s="169"/>
      <c r="S3167" s="39"/>
      <c r="T3167" s="119"/>
      <c r="U3167" s="258"/>
      <c r="V3167" s="262"/>
      <c r="W3167" s="258">
        <f t="shared" si="815"/>
        <v>0</v>
      </c>
      <c r="X3167" s="45"/>
      <c r="Y3167" s="43"/>
      <c r="Z3167" s="43"/>
      <c r="AA3167" s="43"/>
      <c r="AB3167" s="43"/>
      <c r="AC3167" s="43"/>
    </row>
    <row r="3168" spans="1:29" ht="12.9" customHeight="1">
      <c r="A3168" s="189"/>
      <c r="B3168" s="111"/>
      <c r="C3168" s="111"/>
      <c r="D3168" s="111"/>
      <c r="E3168" s="111"/>
      <c r="F3168" s="111"/>
      <c r="G3168" s="111"/>
      <c r="H3168" s="111"/>
      <c r="I3168" s="116"/>
      <c r="J3168" s="118"/>
      <c r="K3168" s="33"/>
      <c r="L3168" s="44">
        <f t="shared" si="812"/>
        <v>0</v>
      </c>
      <c r="M3168" s="33" t="str">
        <f t="shared" si="813"/>
        <v>Container q'ty</v>
      </c>
      <c r="N3168" s="33" t="str">
        <f t="shared" si="814"/>
        <v/>
      </c>
      <c r="O3168" s="39"/>
      <c r="P3168" s="33"/>
      <c r="Q3168" s="168"/>
      <c r="R3168" s="169"/>
      <c r="S3168" s="39"/>
      <c r="T3168" s="119"/>
      <c r="U3168" s="258"/>
      <c r="V3168" s="262"/>
      <c r="W3168" s="258">
        <f t="shared" si="815"/>
        <v>0</v>
      </c>
      <c r="X3168" s="45"/>
      <c r="Y3168" s="43"/>
      <c r="Z3168" s="43"/>
      <c r="AA3168" s="43"/>
      <c r="AB3168" s="43"/>
      <c r="AC3168" s="43"/>
    </row>
    <row r="3169" spans="1:29" ht="12.9" customHeight="1">
      <c r="A3169" s="189"/>
      <c r="B3169" s="111"/>
      <c r="C3169" s="111"/>
      <c r="D3169" s="111"/>
      <c r="E3169" s="111"/>
      <c r="F3169" s="111"/>
      <c r="G3169" s="111"/>
      <c r="H3169" s="111"/>
      <c r="I3169" s="116"/>
      <c r="J3169" s="118"/>
      <c r="K3169" s="33"/>
      <c r="L3169" s="44">
        <f t="shared" si="812"/>
        <v>0</v>
      </c>
      <c r="M3169" s="33" t="str">
        <f t="shared" si="813"/>
        <v>Container q'ty</v>
      </c>
      <c r="N3169" s="33" t="str">
        <f t="shared" si="814"/>
        <v/>
      </c>
      <c r="O3169" s="39"/>
      <c r="P3169" s="33"/>
      <c r="Q3169" s="168"/>
      <c r="R3169" s="169"/>
      <c r="S3169" s="39"/>
      <c r="T3169" s="119"/>
      <c r="U3169" s="258"/>
      <c r="V3169" s="262"/>
      <c r="W3169" s="258">
        <f t="shared" si="815"/>
        <v>0</v>
      </c>
      <c r="X3169" s="45"/>
      <c r="Y3169" s="43"/>
      <c r="Z3169" s="43"/>
      <c r="AA3169" s="43"/>
      <c r="AB3169" s="43"/>
      <c r="AC3169" s="43"/>
    </row>
    <row r="3170" spans="1:29" ht="12.9" customHeight="1">
      <c r="A3170" s="189"/>
      <c r="B3170" s="111"/>
      <c r="C3170" s="111"/>
      <c r="D3170" s="111"/>
      <c r="E3170" s="111"/>
      <c r="F3170" s="111"/>
      <c r="G3170" s="111"/>
      <c r="H3170" s="111"/>
      <c r="I3170" s="116"/>
      <c r="J3170" s="118"/>
      <c r="K3170" s="33"/>
      <c r="L3170" s="44">
        <f t="shared" si="812"/>
        <v>0</v>
      </c>
      <c r="M3170" s="33" t="str">
        <f t="shared" si="813"/>
        <v>Container q'ty</v>
      </c>
      <c r="N3170" s="33" t="str">
        <f t="shared" si="814"/>
        <v/>
      </c>
      <c r="O3170" s="39"/>
      <c r="P3170" s="33"/>
      <c r="Q3170" s="168"/>
      <c r="R3170" s="169"/>
      <c r="S3170" s="39"/>
      <c r="T3170" s="119"/>
      <c r="U3170" s="258"/>
      <c r="V3170" s="262"/>
      <c r="W3170" s="258">
        <f t="shared" si="815"/>
        <v>0</v>
      </c>
      <c r="X3170" s="45"/>
      <c r="Y3170" s="43"/>
      <c r="Z3170" s="43"/>
      <c r="AA3170" s="43"/>
      <c r="AB3170" s="43"/>
      <c r="AC3170" s="43"/>
    </row>
    <row r="3171" spans="1:29" ht="12.9" customHeight="1">
      <c r="A3171" s="189"/>
      <c r="B3171" s="111"/>
      <c r="C3171" s="111"/>
      <c r="D3171" s="111"/>
      <c r="E3171" s="111"/>
      <c r="F3171" s="111"/>
      <c r="G3171" s="111"/>
      <c r="H3171" s="111"/>
      <c r="I3171" s="116"/>
      <c r="J3171" s="118"/>
      <c r="K3171" s="33"/>
      <c r="L3171" s="44">
        <f t="shared" si="812"/>
        <v>0</v>
      </c>
      <c r="M3171" s="33" t="str">
        <f t="shared" si="813"/>
        <v>Container q'ty</v>
      </c>
      <c r="N3171" s="33" t="str">
        <f t="shared" si="814"/>
        <v/>
      </c>
      <c r="O3171" s="39"/>
      <c r="P3171" s="33"/>
      <c r="Q3171" s="168"/>
      <c r="R3171" s="169"/>
      <c r="S3171" s="39"/>
      <c r="T3171" s="119"/>
      <c r="U3171" s="258"/>
      <c r="V3171" s="262"/>
      <c r="W3171" s="258">
        <f t="shared" si="815"/>
        <v>0</v>
      </c>
      <c r="X3171" s="45"/>
      <c r="Y3171" s="43"/>
      <c r="Z3171" s="43"/>
      <c r="AA3171" s="43"/>
      <c r="AB3171" s="43"/>
      <c r="AC3171" s="43"/>
    </row>
    <row r="3172" spans="1:29" ht="12.9" customHeight="1">
      <c r="A3172" s="189"/>
      <c r="B3172" s="111"/>
      <c r="C3172" s="111"/>
      <c r="D3172" s="111"/>
      <c r="E3172" s="111"/>
      <c r="F3172" s="111"/>
      <c r="G3172" s="111"/>
      <c r="H3172" s="111"/>
      <c r="I3172" s="116"/>
      <c r="J3172" s="118"/>
      <c r="K3172" s="33"/>
      <c r="L3172" s="44">
        <f t="shared" si="812"/>
        <v>0</v>
      </c>
      <c r="M3172" s="33" t="str">
        <f t="shared" si="813"/>
        <v>Container q'ty</v>
      </c>
      <c r="N3172" s="33" t="str">
        <f t="shared" si="814"/>
        <v/>
      </c>
      <c r="O3172" s="39"/>
      <c r="P3172" s="33"/>
      <c r="Q3172" s="168"/>
      <c r="R3172" s="169"/>
      <c r="S3172" s="39"/>
      <c r="T3172" s="119"/>
      <c r="U3172" s="258"/>
      <c r="V3172" s="262"/>
      <c r="W3172" s="258">
        <f t="shared" si="815"/>
        <v>0</v>
      </c>
      <c r="X3172" s="45"/>
      <c r="Y3172" s="43"/>
      <c r="Z3172" s="43"/>
      <c r="AA3172" s="43"/>
      <c r="AB3172" s="43"/>
      <c r="AC3172" s="43"/>
    </row>
    <row r="3173" spans="1:29" ht="12.9" customHeight="1">
      <c r="A3173" s="189"/>
      <c r="B3173" s="111"/>
      <c r="C3173" s="111"/>
      <c r="D3173" s="111"/>
      <c r="E3173" s="111"/>
      <c r="F3173" s="111"/>
      <c r="G3173" s="111"/>
      <c r="H3173" s="111"/>
      <c r="I3173" s="116"/>
      <c r="J3173" s="118"/>
      <c r="K3173" s="33"/>
      <c r="L3173" s="44">
        <f t="shared" si="812"/>
        <v>0</v>
      </c>
      <c r="M3173" s="33" t="str">
        <f t="shared" si="813"/>
        <v>Container q'ty</v>
      </c>
      <c r="N3173" s="33" t="str">
        <f t="shared" si="814"/>
        <v/>
      </c>
      <c r="O3173" s="39"/>
      <c r="P3173" s="33"/>
      <c r="Q3173" s="168"/>
      <c r="R3173" s="169"/>
      <c r="S3173" s="39"/>
      <c r="T3173" s="119"/>
      <c r="U3173" s="258"/>
      <c r="V3173" s="262"/>
      <c r="W3173" s="258">
        <f t="shared" si="815"/>
        <v>0</v>
      </c>
      <c r="X3173" s="45"/>
      <c r="Y3173" s="43"/>
      <c r="Z3173" s="43"/>
      <c r="AA3173" s="43"/>
      <c r="AB3173" s="43"/>
      <c r="AC3173" s="43"/>
    </row>
    <row r="3174" spans="1:29" ht="12.9" customHeight="1">
      <c r="A3174" s="189"/>
      <c r="B3174" s="111"/>
      <c r="C3174" s="111"/>
      <c r="D3174" s="111"/>
      <c r="E3174" s="111"/>
      <c r="F3174" s="111"/>
      <c r="G3174" s="111"/>
      <c r="H3174" s="111"/>
      <c r="I3174" s="116"/>
      <c r="J3174" s="118"/>
      <c r="K3174" s="33"/>
      <c r="L3174" s="44">
        <f t="shared" si="812"/>
        <v>0</v>
      </c>
      <c r="M3174" s="33" t="str">
        <f t="shared" si="813"/>
        <v>Container q'ty</v>
      </c>
      <c r="N3174" s="33" t="str">
        <f t="shared" si="814"/>
        <v/>
      </c>
      <c r="O3174" s="39"/>
      <c r="P3174" s="33"/>
      <c r="Q3174" s="168"/>
      <c r="R3174" s="169"/>
      <c r="S3174" s="39"/>
      <c r="T3174" s="119"/>
      <c r="U3174" s="258"/>
      <c r="V3174" s="262"/>
      <c r="W3174" s="258">
        <f t="shared" si="815"/>
        <v>0</v>
      </c>
      <c r="X3174" s="45"/>
      <c r="Y3174" s="43"/>
      <c r="Z3174" s="43"/>
      <c r="AA3174" s="43"/>
      <c r="AB3174" s="43"/>
      <c r="AC3174" s="43"/>
    </row>
    <row r="3175" spans="1:29" ht="12.9" customHeight="1">
      <c r="A3175" s="189"/>
      <c r="B3175" s="111"/>
      <c r="C3175" s="111"/>
      <c r="D3175" s="111"/>
      <c r="E3175" s="111"/>
      <c r="F3175" s="111"/>
      <c r="G3175" s="111"/>
      <c r="H3175" s="111"/>
      <c r="I3175" s="116"/>
      <c r="J3175" s="118"/>
      <c r="K3175" s="33"/>
      <c r="L3175" s="44">
        <f t="shared" si="812"/>
        <v>0</v>
      </c>
      <c r="M3175" s="33" t="str">
        <f t="shared" si="813"/>
        <v>Container q'ty</v>
      </c>
      <c r="N3175" s="33" t="str">
        <f t="shared" si="814"/>
        <v/>
      </c>
      <c r="O3175" s="39"/>
      <c r="P3175" s="33"/>
      <c r="Q3175" s="168"/>
      <c r="R3175" s="169"/>
      <c r="S3175" s="39"/>
      <c r="T3175" s="119"/>
      <c r="U3175" s="258"/>
      <c r="V3175" s="262"/>
      <c r="W3175" s="258">
        <f t="shared" si="815"/>
        <v>0</v>
      </c>
      <c r="X3175" s="45"/>
      <c r="Y3175" s="43"/>
      <c r="Z3175" s="43"/>
      <c r="AA3175" s="43"/>
      <c r="AB3175" s="43"/>
      <c r="AC3175" s="43"/>
    </row>
    <row r="3176" spans="1:29" ht="12.9" customHeight="1">
      <c r="A3176" s="189"/>
      <c r="B3176" s="111"/>
      <c r="C3176" s="111"/>
      <c r="D3176" s="111"/>
      <c r="E3176" s="111"/>
      <c r="F3176" s="111"/>
      <c r="G3176" s="111"/>
      <c r="H3176" s="111"/>
      <c r="I3176" s="116"/>
      <c r="J3176" s="118"/>
      <c r="K3176" s="33"/>
      <c r="L3176" s="44">
        <f t="shared" si="812"/>
        <v>0</v>
      </c>
      <c r="M3176" s="33" t="str">
        <f t="shared" si="813"/>
        <v>Container q'ty</v>
      </c>
      <c r="N3176" s="33" t="str">
        <f t="shared" si="814"/>
        <v/>
      </c>
      <c r="O3176" s="39"/>
      <c r="P3176" s="33"/>
      <c r="Q3176" s="168"/>
      <c r="R3176" s="169"/>
      <c r="S3176" s="39"/>
      <c r="T3176" s="119"/>
      <c r="U3176" s="258"/>
      <c r="V3176" s="262"/>
      <c r="W3176" s="258">
        <f t="shared" si="815"/>
        <v>0</v>
      </c>
      <c r="X3176" s="45"/>
      <c r="Y3176" s="43"/>
      <c r="Z3176" s="43"/>
      <c r="AA3176" s="43"/>
      <c r="AB3176" s="43"/>
      <c r="AC3176" s="43"/>
    </row>
    <row r="3177" spans="1:29" ht="12.9" customHeight="1">
      <c r="A3177" s="189"/>
      <c r="B3177" s="111"/>
      <c r="C3177" s="111"/>
      <c r="D3177" s="111"/>
      <c r="E3177" s="111"/>
      <c r="F3177" s="111"/>
      <c r="G3177" s="111"/>
      <c r="H3177" s="111"/>
      <c r="I3177" s="116"/>
      <c r="J3177" s="118"/>
      <c r="K3177" s="33"/>
      <c r="L3177" s="44">
        <f t="shared" si="812"/>
        <v>0</v>
      </c>
      <c r="M3177" s="33" t="str">
        <f t="shared" si="813"/>
        <v>Container q'ty</v>
      </c>
      <c r="N3177" s="33" t="str">
        <f t="shared" si="814"/>
        <v/>
      </c>
      <c r="O3177" s="39"/>
      <c r="P3177" s="33"/>
      <c r="Q3177" s="168"/>
      <c r="R3177" s="169"/>
      <c r="S3177" s="39"/>
      <c r="T3177" s="119"/>
      <c r="U3177" s="258"/>
      <c r="V3177" s="262"/>
      <c r="W3177" s="258">
        <f t="shared" si="815"/>
        <v>0</v>
      </c>
      <c r="X3177" s="45"/>
      <c r="Y3177" s="43"/>
      <c r="Z3177" s="43"/>
      <c r="AA3177" s="43"/>
      <c r="AB3177" s="43"/>
      <c r="AC3177" s="43"/>
    </row>
    <row r="3178" spans="1:29" ht="12.9" customHeight="1">
      <c r="A3178" s="189"/>
      <c r="B3178" s="111"/>
      <c r="C3178" s="111"/>
      <c r="D3178" s="111"/>
      <c r="E3178" s="111"/>
      <c r="F3178" s="111"/>
      <c r="G3178" s="111"/>
      <c r="H3178" s="111"/>
      <c r="I3178" s="116"/>
      <c r="J3178" s="118"/>
      <c r="K3178" s="33"/>
      <c r="L3178" s="44">
        <f t="shared" si="812"/>
        <v>0</v>
      </c>
      <c r="M3178" s="33" t="str">
        <f t="shared" si="813"/>
        <v>Container q'ty</v>
      </c>
      <c r="N3178" s="33" t="str">
        <f t="shared" si="814"/>
        <v/>
      </c>
      <c r="O3178" s="39"/>
      <c r="P3178" s="33"/>
      <c r="Q3178" s="168"/>
      <c r="R3178" s="169"/>
      <c r="S3178" s="39"/>
      <c r="T3178" s="119"/>
      <c r="U3178" s="258"/>
      <c r="V3178" s="262"/>
      <c r="W3178" s="258">
        <f t="shared" si="815"/>
        <v>0</v>
      </c>
      <c r="X3178" s="45"/>
      <c r="Y3178" s="43"/>
      <c r="Z3178" s="43"/>
      <c r="AA3178" s="43"/>
      <c r="AB3178" s="43"/>
      <c r="AC3178" s="43"/>
    </row>
    <row r="3179" spans="1:29" ht="12.9" customHeight="1">
      <c r="A3179" s="189"/>
      <c r="B3179" s="111"/>
      <c r="C3179" s="111"/>
      <c r="D3179" s="111"/>
      <c r="E3179" s="111"/>
      <c r="F3179" s="111"/>
      <c r="G3179" s="111"/>
      <c r="H3179" s="111"/>
      <c r="I3179" s="116"/>
      <c r="J3179" s="118"/>
      <c r="K3179" s="33"/>
      <c r="L3179" s="44">
        <f t="shared" si="812"/>
        <v>0</v>
      </c>
      <c r="M3179" s="33" t="str">
        <f t="shared" si="813"/>
        <v>Container q'ty</v>
      </c>
      <c r="N3179" s="33" t="str">
        <f t="shared" si="814"/>
        <v/>
      </c>
      <c r="O3179" s="39"/>
      <c r="P3179" s="33"/>
      <c r="Q3179" s="168"/>
      <c r="R3179" s="169"/>
      <c r="S3179" s="39"/>
      <c r="T3179" s="119"/>
      <c r="U3179" s="258"/>
      <c r="V3179" s="262"/>
      <c r="W3179" s="258">
        <f t="shared" si="815"/>
        <v>0</v>
      </c>
      <c r="X3179" s="45"/>
      <c r="Y3179" s="43"/>
      <c r="Z3179" s="43"/>
      <c r="AA3179" s="43"/>
      <c r="AB3179" s="43"/>
      <c r="AC3179" s="43"/>
    </row>
    <row r="3180" spans="1:29" ht="12.9" customHeight="1">
      <c r="A3180" s="189"/>
      <c r="B3180" s="111"/>
      <c r="C3180" s="111"/>
      <c r="D3180" s="111"/>
      <c r="E3180" s="111"/>
      <c r="F3180" s="111"/>
      <c r="G3180" s="111"/>
      <c r="H3180" s="111"/>
      <c r="I3180" s="116"/>
      <c r="J3180" s="118"/>
      <c r="K3180" s="33"/>
      <c r="L3180" s="44">
        <f t="shared" si="812"/>
        <v>0</v>
      </c>
      <c r="M3180" s="33" t="str">
        <f t="shared" si="813"/>
        <v>Container q'ty</v>
      </c>
      <c r="N3180" s="33" t="str">
        <f t="shared" si="814"/>
        <v/>
      </c>
      <c r="O3180" s="39"/>
      <c r="P3180" s="33"/>
      <c r="Q3180" s="168"/>
      <c r="R3180" s="169"/>
      <c r="S3180" s="39"/>
      <c r="T3180" s="119"/>
      <c r="U3180" s="258"/>
      <c r="V3180" s="262"/>
      <c r="W3180" s="258">
        <f t="shared" si="815"/>
        <v>0</v>
      </c>
      <c r="X3180" s="45"/>
      <c r="Y3180" s="43"/>
      <c r="Z3180" s="43"/>
      <c r="AA3180" s="43"/>
      <c r="AB3180" s="43"/>
      <c r="AC3180" s="43"/>
    </row>
    <row r="3181" spans="1:29" ht="12.9" customHeight="1">
      <c r="A3181" s="189"/>
      <c r="B3181" s="111"/>
      <c r="C3181" s="111"/>
      <c r="D3181" s="111"/>
      <c r="E3181" s="111"/>
      <c r="F3181" s="111"/>
      <c r="G3181" s="111"/>
      <c r="H3181" s="111"/>
      <c r="I3181" s="116"/>
      <c r="J3181" s="118"/>
      <c r="K3181" s="33"/>
      <c r="L3181" s="44">
        <f t="shared" si="812"/>
        <v>0</v>
      </c>
      <c r="M3181" s="33" t="str">
        <f t="shared" si="813"/>
        <v>Container q'ty</v>
      </c>
      <c r="N3181" s="33" t="str">
        <f t="shared" si="814"/>
        <v/>
      </c>
      <c r="O3181" s="39"/>
      <c r="P3181" s="33"/>
      <c r="Q3181" s="168"/>
      <c r="R3181" s="169"/>
      <c r="S3181" s="39"/>
      <c r="T3181" s="119"/>
      <c r="U3181" s="258"/>
      <c r="V3181" s="262"/>
      <c r="W3181" s="258">
        <f t="shared" si="815"/>
        <v>0</v>
      </c>
      <c r="X3181" s="45"/>
      <c r="Y3181" s="43"/>
      <c r="Z3181" s="43"/>
      <c r="AA3181" s="43"/>
      <c r="AB3181" s="43"/>
      <c r="AC3181" s="43"/>
    </row>
    <row r="3182" spans="1:29" ht="12.9" customHeight="1">
      <c r="A3182" s="189"/>
      <c r="B3182" s="111"/>
      <c r="C3182" s="111"/>
      <c r="D3182" s="111"/>
      <c r="E3182" s="111"/>
      <c r="F3182" s="111"/>
      <c r="G3182" s="111"/>
      <c r="H3182" s="111"/>
      <c r="I3182" s="116"/>
      <c r="J3182" s="118"/>
      <c r="K3182" s="33"/>
      <c r="L3182" s="44">
        <f t="shared" si="812"/>
        <v>0</v>
      </c>
      <c r="M3182" s="33" t="str">
        <f t="shared" si="813"/>
        <v>Container q'ty</v>
      </c>
      <c r="N3182" s="33" t="str">
        <f t="shared" si="814"/>
        <v/>
      </c>
      <c r="O3182" s="39"/>
      <c r="P3182" s="33"/>
      <c r="Q3182" s="168"/>
      <c r="R3182" s="169"/>
      <c r="S3182" s="39"/>
      <c r="T3182" s="119"/>
      <c r="U3182" s="258"/>
      <c r="V3182" s="262"/>
      <c r="W3182" s="258">
        <f t="shared" si="815"/>
        <v>0</v>
      </c>
      <c r="X3182" s="45"/>
      <c r="Y3182" s="43"/>
      <c r="Z3182" s="43"/>
      <c r="AA3182" s="43"/>
      <c r="AB3182" s="43"/>
      <c r="AC3182" s="43"/>
    </row>
    <row r="3183" spans="1:29" ht="12.9" customHeight="1">
      <c r="A3183" s="189"/>
      <c r="B3183" s="111"/>
      <c r="C3183" s="111"/>
      <c r="D3183" s="111"/>
      <c r="E3183" s="111"/>
      <c r="F3183" s="111"/>
      <c r="G3183" s="111"/>
      <c r="H3183" s="111"/>
      <c r="I3183" s="116"/>
      <c r="J3183" s="118"/>
      <c r="K3183" s="33"/>
      <c r="L3183" s="44">
        <f t="shared" si="812"/>
        <v>0</v>
      </c>
      <c r="M3183" s="33" t="str">
        <f t="shared" si="813"/>
        <v>Container q'ty</v>
      </c>
      <c r="N3183" s="33" t="str">
        <f t="shared" si="814"/>
        <v/>
      </c>
      <c r="O3183" s="39"/>
      <c r="P3183" s="33"/>
      <c r="Q3183" s="168"/>
      <c r="R3183" s="169"/>
      <c r="S3183" s="39"/>
      <c r="T3183" s="119"/>
      <c r="U3183" s="258"/>
      <c r="V3183" s="262"/>
      <c r="W3183" s="258">
        <f t="shared" si="815"/>
        <v>0</v>
      </c>
      <c r="X3183" s="45"/>
      <c r="Y3183" s="43"/>
      <c r="Z3183" s="43"/>
      <c r="AA3183" s="43"/>
      <c r="AB3183" s="43"/>
      <c r="AC3183" s="43"/>
    </row>
    <row r="3184" spans="1:29" ht="12.9" customHeight="1">
      <c r="A3184" s="189"/>
      <c r="B3184" s="111"/>
      <c r="C3184" s="111"/>
      <c r="D3184" s="111"/>
      <c r="E3184" s="111"/>
      <c r="F3184" s="111"/>
      <c r="G3184" s="111"/>
      <c r="H3184" s="111"/>
      <c r="I3184" s="116"/>
      <c r="J3184" s="118"/>
      <c r="K3184" s="33"/>
      <c r="L3184" s="44">
        <f t="shared" si="812"/>
        <v>0</v>
      </c>
      <c r="M3184" s="33" t="str">
        <f t="shared" si="813"/>
        <v>Container q'ty</v>
      </c>
      <c r="N3184" s="33" t="str">
        <f t="shared" si="814"/>
        <v/>
      </c>
      <c r="O3184" s="39"/>
      <c r="P3184" s="33"/>
      <c r="Q3184" s="168"/>
      <c r="R3184" s="169"/>
      <c r="S3184" s="39"/>
      <c r="T3184" s="119"/>
      <c r="U3184" s="258"/>
      <c r="V3184" s="262"/>
      <c r="W3184" s="258">
        <f t="shared" si="815"/>
        <v>0</v>
      </c>
      <c r="X3184" s="45"/>
      <c r="Y3184" s="43"/>
      <c r="Z3184" s="43"/>
      <c r="AA3184" s="43"/>
      <c r="AB3184" s="43"/>
      <c r="AC3184" s="43"/>
    </row>
    <row r="3185" spans="1:29" ht="12.9" customHeight="1">
      <c r="A3185" s="189"/>
      <c r="B3185" s="111"/>
      <c r="C3185" s="111"/>
      <c r="D3185" s="111"/>
      <c r="E3185" s="111"/>
      <c r="F3185" s="111"/>
      <c r="G3185" s="111"/>
      <c r="H3185" s="111"/>
      <c r="I3185" s="116"/>
      <c r="J3185" s="118"/>
      <c r="K3185" s="33"/>
      <c r="L3185" s="44">
        <f t="shared" si="812"/>
        <v>0</v>
      </c>
      <c r="M3185" s="33" t="str">
        <f t="shared" si="813"/>
        <v>Container q'ty</v>
      </c>
      <c r="N3185" s="33" t="str">
        <f t="shared" si="814"/>
        <v/>
      </c>
      <c r="O3185" s="39"/>
      <c r="P3185" s="33"/>
      <c r="Q3185" s="168"/>
      <c r="R3185" s="169"/>
      <c r="S3185" s="39"/>
      <c r="T3185" s="119"/>
      <c r="U3185" s="258"/>
      <c r="V3185" s="262"/>
      <c r="W3185" s="258">
        <f t="shared" si="815"/>
        <v>0</v>
      </c>
      <c r="X3185" s="45"/>
      <c r="Y3185" s="43"/>
      <c r="Z3185" s="43"/>
      <c r="AA3185" s="43"/>
      <c r="AB3185" s="43"/>
      <c r="AC3185" s="43"/>
    </row>
    <row r="3186" spans="1:29" ht="12.9" customHeight="1">
      <c r="A3186" s="189"/>
      <c r="B3186" s="111"/>
      <c r="C3186" s="111"/>
      <c r="D3186" s="111"/>
      <c r="E3186" s="111"/>
      <c r="F3186" s="111"/>
      <c r="G3186" s="111"/>
      <c r="H3186" s="111"/>
      <c r="I3186" s="116"/>
      <c r="J3186" s="118"/>
      <c r="K3186" s="33"/>
      <c r="L3186" s="44">
        <f t="shared" si="812"/>
        <v>0</v>
      </c>
      <c r="M3186" s="33" t="str">
        <f t="shared" si="813"/>
        <v>Container q'ty</v>
      </c>
      <c r="N3186" s="33" t="str">
        <f t="shared" si="814"/>
        <v/>
      </c>
      <c r="O3186" s="39"/>
      <c r="P3186" s="33"/>
      <c r="Q3186" s="168"/>
      <c r="R3186" s="169"/>
      <c r="S3186" s="39"/>
      <c r="T3186" s="119"/>
      <c r="U3186" s="258"/>
      <c r="V3186" s="262"/>
      <c r="W3186" s="258">
        <f t="shared" si="815"/>
        <v>0</v>
      </c>
      <c r="X3186" s="45"/>
      <c r="Y3186" s="43"/>
      <c r="Z3186" s="43"/>
      <c r="AA3186" s="43"/>
      <c r="AB3186" s="43"/>
      <c r="AC3186" s="43"/>
    </row>
    <row r="3187" spans="1:29" ht="12.9" customHeight="1">
      <c r="A3187" s="189"/>
      <c r="B3187" s="111"/>
      <c r="C3187" s="111"/>
      <c r="D3187" s="111"/>
      <c r="E3187" s="111"/>
      <c r="F3187" s="111"/>
      <c r="G3187" s="111"/>
      <c r="H3187" s="111"/>
      <c r="I3187" s="116"/>
      <c r="J3187" s="118"/>
      <c r="K3187" s="33"/>
      <c r="L3187" s="44">
        <f t="shared" si="812"/>
        <v>0</v>
      </c>
      <c r="M3187" s="33" t="str">
        <f t="shared" si="813"/>
        <v>Container q'ty</v>
      </c>
      <c r="N3187" s="33" t="str">
        <f t="shared" si="814"/>
        <v/>
      </c>
      <c r="O3187" s="39"/>
      <c r="P3187" s="33"/>
      <c r="Q3187" s="168"/>
      <c r="R3187" s="169"/>
      <c r="S3187" s="39"/>
      <c r="T3187" s="119"/>
      <c r="U3187" s="258"/>
      <c r="V3187" s="262"/>
      <c r="W3187" s="258">
        <f t="shared" si="815"/>
        <v>0</v>
      </c>
      <c r="X3187" s="45"/>
      <c r="Y3187" s="43"/>
      <c r="Z3187" s="43"/>
      <c r="AA3187" s="43"/>
      <c r="AB3187" s="43"/>
      <c r="AC3187" s="43"/>
    </row>
    <row r="3188" spans="1:29" ht="12.9" customHeight="1">
      <c r="A3188" s="189"/>
      <c r="B3188" s="111"/>
      <c r="C3188" s="111"/>
      <c r="D3188" s="111"/>
      <c r="E3188" s="111"/>
      <c r="F3188" s="111"/>
      <c r="G3188" s="111"/>
      <c r="H3188" s="111"/>
      <c r="I3188" s="116"/>
      <c r="J3188" s="118"/>
      <c r="K3188" s="33"/>
      <c r="L3188" s="44">
        <f t="shared" si="812"/>
        <v>0</v>
      </c>
      <c r="M3188" s="33" t="str">
        <f t="shared" si="813"/>
        <v>Container q'ty</v>
      </c>
      <c r="N3188" s="33" t="str">
        <f t="shared" si="814"/>
        <v/>
      </c>
      <c r="O3188" s="39"/>
      <c r="P3188" s="33"/>
      <c r="Q3188" s="168"/>
      <c r="R3188" s="169"/>
      <c r="S3188" s="39"/>
      <c r="T3188" s="119"/>
      <c r="U3188" s="258"/>
      <c r="V3188" s="262"/>
      <c r="W3188" s="258">
        <f t="shared" si="815"/>
        <v>0</v>
      </c>
      <c r="X3188" s="45"/>
      <c r="Y3188" s="43"/>
      <c r="Z3188" s="43"/>
      <c r="AA3188" s="43"/>
      <c r="AB3188" s="43"/>
      <c r="AC3188" s="43"/>
    </row>
    <row r="3189" spans="1:29" ht="12.9" customHeight="1">
      <c r="A3189" s="189"/>
      <c r="B3189" s="111"/>
      <c r="C3189" s="111"/>
      <c r="D3189" s="111"/>
      <c r="E3189" s="111"/>
      <c r="F3189" s="111"/>
      <c r="G3189" s="111"/>
      <c r="H3189" s="111"/>
      <c r="I3189" s="116"/>
      <c r="J3189" s="118"/>
      <c r="K3189" s="33"/>
      <c r="L3189" s="44">
        <f t="shared" si="812"/>
        <v>0</v>
      </c>
      <c r="M3189" s="33" t="str">
        <f t="shared" si="813"/>
        <v>Container q'ty</v>
      </c>
      <c r="N3189" s="33" t="str">
        <f t="shared" si="814"/>
        <v/>
      </c>
      <c r="O3189" s="39"/>
      <c r="P3189" s="33"/>
      <c r="Q3189" s="168"/>
      <c r="R3189" s="169"/>
      <c r="S3189" s="39"/>
      <c r="T3189" s="119"/>
      <c r="U3189" s="258"/>
      <c r="V3189" s="262"/>
      <c r="W3189" s="258">
        <f t="shared" si="815"/>
        <v>0</v>
      </c>
      <c r="X3189" s="45"/>
      <c r="Y3189" s="43"/>
      <c r="Z3189" s="43"/>
      <c r="AA3189" s="43"/>
      <c r="AB3189" s="43"/>
      <c r="AC3189" s="43"/>
    </row>
    <row r="3190" spans="1:29" ht="12.9" customHeight="1">
      <c r="A3190" s="189"/>
      <c r="B3190" s="111"/>
      <c r="C3190" s="111"/>
      <c r="D3190" s="111"/>
      <c r="E3190" s="111"/>
      <c r="F3190" s="111"/>
      <c r="G3190" s="111"/>
      <c r="H3190" s="111"/>
      <c r="I3190" s="116"/>
      <c r="J3190" s="118"/>
      <c r="K3190" s="33"/>
      <c r="L3190" s="44">
        <f t="shared" si="812"/>
        <v>0</v>
      </c>
      <c r="M3190" s="33" t="str">
        <f t="shared" si="813"/>
        <v>Container q'ty</v>
      </c>
      <c r="N3190" s="33" t="str">
        <f t="shared" si="814"/>
        <v/>
      </c>
      <c r="O3190" s="39"/>
      <c r="P3190" s="33"/>
      <c r="Q3190" s="168"/>
      <c r="R3190" s="169"/>
      <c r="S3190" s="39"/>
      <c r="T3190" s="119"/>
      <c r="U3190" s="258"/>
      <c r="V3190" s="262"/>
      <c r="W3190" s="258">
        <f t="shared" si="815"/>
        <v>0</v>
      </c>
      <c r="X3190" s="45"/>
      <c r="Y3190" s="43"/>
      <c r="Z3190" s="43"/>
      <c r="AA3190" s="43"/>
      <c r="AB3190" s="43"/>
      <c r="AC3190" s="43"/>
    </row>
    <row r="3191" spans="1:29" ht="12.9" customHeight="1">
      <c r="A3191" s="189"/>
      <c r="B3191" s="111"/>
      <c r="C3191" s="111"/>
      <c r="D3191" s="111"/>
      <c r="E3191" s="111"/>
      <c r="F3191" s="111"/>
      <c r="G3191" s="111"/>
      <c r="H3191" s="111"/>
      <c r="I3191" s="116"/>
      <c r="J3191" s="118"/>
      <c r="K3191" s="33"/>
      <c r="L3191" s="44">
        <f t="shared" si="812"/>
        <v>0</v>
      </c>
      <c r="M3191" s="33" t="str">
        <f t="shared" si="813"/>
        <v>Container q'ty</v>
      </c>
      <c r="N3191" s="33" t="str">
        <f t="shared" si="814"/>
        <v/>
      </c>
      <c r="O3191" s="39"/>
      <c r="P3191" s="33"/>
      <c r="Q3191" s="168"/>
      <c r="R3191" s="169"/>
      <c r="S3191" s="39"/>
      <c r="T3191" s="119"/>
      <c r="U3191" s="258"/>
      <c r="V3191" s="262"/>
      <c r="W3191" s="258">
        <f t="shared" si="815"/>
        <v>0</v>
      </c>
      <c r="X3191" s="45"/>
      <c r="Y3191" s="43"/>
      <c r="Z3191" s="43"/>
      <c r="AA3191" s="43"/>
      <c r="AB3191" s="43"/>
      <c r="AC3191" s="43"/>
    </row>
    <row r="3192" spans="1:29" ht="12.9" customHeight="1">
      <c r="A3192" s="189"/>
      <c r="B3192" s="111"/>
      <c r="C3192" s="111"/>
      <c r="D3192" s="111"/>
      <c r="E3192" s="111"/>
      <c r="F3192" s="111"/>
      <c r="G3192" s="111"/>
      <c r="H3192" s="111"/>
      <c r="I3192" s="116"/>
      <c r="J3192" s="118"/>
      <c r="K3192" s="33"/>
      <c r="L3192" s="44">
        <f t="shared" si="812"/>
        <v>0</v>
      </c>
      <c r="M3192" s="33" t="str">
        <f t="shared" si="813"/>
        <v>Container q'ty</v>
      </c>
      <c r="N3192" s="33" t="str">
        <f t="shared" si="814"/>
        <v/>
      </c>
      <c r="O3192" s="39"/>
      <c r="P3192" s="33"/>
      <c r="Q3192" s="168"/>
      <c r="R3192" s="169"/>
      <c r="S3192" s="39"/>
      <c r="T3192" s="119"/>
      <c r="U3192" s="258"/>
      <c r="V3192" s="262"/>
      <c r="W3192" s="258">
        <f t="shared" si="815"/>
        <v>0</v>
      </c>
      <c r="X3192" s="45"/>
      <c r="Y3192" s="43"/>
      <c r="Z3192" s="43"/>
      <c r="AA3192" s="43"/>
      <c r="AB3192" s="43"/>
      <c r="AC3192" s="43"/>
    </row>
    <row r="3193" spans="1:29" ht="12.9" customHeight="1">
      <c r="A3193" s="189"/>
      <c r="B3193" s="111"/>
      <c r="C3193" s="111"/>
      <c r="D3193" s="111"/>
      <c r="E3193" s="111"/>
      <c r="F3193" s="111"/>
      <c r="G3193" s="111"/>
      <c r="H3193" s="111"/>
      <c r="I3193" s="116"/>
      <c r="J3193" s="118"/>
      <c r="K3193" s="33"/>
      <c r="L3193" s="44">
        <f t="shared" si="812"/>
        <v>0</v>
      </c>
      <c r="M3193" s="33" t="str">
        <f t="shared" si="813"/>
        <v>Container q'ty</v>
      </c>
      <c r="N3193" s="33" t="str">
        <f t="shared" si="814"/>
        <v/>
      </c>
      <c r="O3193" s="39"/>
      <c r="P3193" s="33"/>
      <c r="Q3193" s="168"/>
      <c r="R3193" s="169"/>
      <c r="S3193" s="39"/>
      <c r="T3193" s="119"/>
      <c r="U3193" s="258"/>
      <c r="V3193" s="262"/>
      <c r="W3193" s="258">
        <f t="shared" si="815"/>
        <v>0</v>
      </c>
      <c r="X3193" s="45"/>
      <c r="Y3193" s="43"/>
      <c r="Z3193" s="43"/>
      <c r="AA3193" s="43"/>
      <c r="AB3193" s="43"/>
      <c r="AC3193" s="43"/>
    </row>
    <row r="3194" spans="1:29" ht="12.9" customHeight="1">
      <c r="A3194" s="189"/>
      <c r="B3194" s="111"/>
      <c r="C3194" s="111"/>
      <c r="D3194" s="111"/>
      <c r="E3194" s="111"/>
      <c r="F3194" s="111"/>
      <c r="G3194" s="111"/>
      <c r="H3194" s="111"/>
      <c r="I3194" s="116"/>
      <c r="J3194" s="118"/>
      <c r="K3194" s="33"/>
      <c r="L3194" s="44">
        <f t="shared" si="812"/>
        <v>0</v>
      </c>
      <c r="M3194" s="33" t="str">
        <f t="shared" si="813"/>
        <v>Container q'ty</v>
      </c>
      <c r="N3194" s="33" t="str">
        <f t="shared" si="814"/>
        <v/>
      </c>
      <c r="O3194" s="39"/>
      <c r="P3194" s="33"/>
      <c r="Q3194" s="168"/>
      <c r="R3194" s="169"/>
      <c r="S3194" s="39"/>
      <c r="T3194" s="119"/>
      <c r="U3194" s="258"/>
      <c r="V3194" s="262"/>
      <c r="W3194" s="258">
        <f t="shared" si="815"/>
        <v>0</v>
      </c>
      <c r="X3194" s="45"/>
      <c r="Y3194" s="43"/>
      <c r="Z3194" s="43"/>
      <c r="AA3194" s="43"/>
      <c r="AB3194" s="43"/>
      <c r="AC3194" s="43"/>
    </row>
    <row r="3195" spans="1:29" ht="12.9" customHeight="1">
      <c r="A3195" s="189"/>
      <c r="B3195" s="111"/>
      <c r="C3195" s="111"/>
      <c r="D3195" s="111"/>
      <c r="E3195" s="111"/>
      <c r="F3195" s="111"/>
      <c r="G3195" s="111"/>
      <c r="H3195" s="111"/>
      <c r="I3195" s="116"/>
      <c r="J3195" s="118"/>
      <c r="K3195" s="33"/>
      <c r="L3195" s="44">
        <f t="shared" si="812"/>
        <v>0</v>
      </c>
      <c r="M3195" s="33" t="str">
        <f t="shared" si="813"/>
        <v>Container q'ty</v>
      </c>
      <c r="N3195" s="33" t="str">
        <f t="shared" si="814"/>
        <v/>
      </c>
      <c r="O3195" s="39"/>
      <c r="P3195" s="33"/>
      <c r="Q3195" s="168"/>
      <c r="R3195" s="169"/>
      <c r="S3195" s="39"/>
      <c r="T3195" s="119"/>
      <c r="U3195" s="258"/>
      <c r="V3195" s="262"/>
      <c r="W3195" s="258">
        <f t="shared" si="815"/>
        <v>0</v>
      </c>
      <c r="X3195" s="45"/>
      <c r="Y3195" s="43"/>
      <c r="Z3195" s="43"/>
      <c r="AA3195" s="43"/>
      <c r="AB3195" s="43"/>
      <c r="AC3195" s="43"/>
    </row>
    <row r="3196" spans="1:29" ht="12.9" customHeight="1">
      <c r="A3196" s="189"/>
      <c r="B3196" s="111"/>
      <c r="C3196" s="111"/>
      <c r="D3196" s="111"/>
      <c r="E3196" s="111"/>
      <c r="F3196" s="111"/>
      <c r="G3196" s="111"/>
      <c r="H3196" s="111"/>
      <c r="I3196" s="116"/>
      <c r="J3196" s="118"/>
      <c r="K3196" s="33"/>
      <c r="L3196" s="44">
        <f t="shared" si="812"/>
        <v>0</v>
      </c>
      <c r="M3196" s="33" t="str">
        <f t="shared" si="813"/>
        <v>Container q'ty</v>
      </c>
      <c r="N3196" s="33" t="str">
        <f t="shared" si="814"/>
        <v/>
      </c>
      <c r="O3196" s="39"/>
      <c r="P3196" s="33"/>
      <c r="Q3196" s="168"/>
      <c r="R3196" s="169"/>
      <c r="S3196" s="39"/>
      <c r="T3196" s="119"/>
      <c r="U3196" s="258"/>
      <c r="V3196" s="262"/>
      <c r="W3196" s="258">
        <f t="shared" si="815"/>
        <v>0</v>
      </c>
      <c r="X3196" s="45"/>
      <c r="Y3196" s="43"/>
      <c r="Z3196" s="43"/>
      <c r="AA3196" s="43"/>
      <c r="AB3196" s="43"/>
      <c r="AC3196" s="43"/>
    </row>
    <row r="3197" spans="1:29" ht="12.9" customHeight="1">
      <c r="A3197" s="189"/>
      <c r="B3197" s="111"/>
      <c r="C3197" s="111"/>
      <c r="D3197" s="111"/>
      <c r="E3197" s="111"/>
      <c r="F3197" s="111"/>
      <c r="G3197" s="111"/>
      <c r="H3197" s="111"/>
      <c r="I3197" s="116"/>
      <c r="J3197" s="118"/>
      <c r="K3197" s="33"/>
      <c r="L3197" s="44">
        <f t="shared" si="812"/>
        <v>0</v>
      </c>
      <c r="M3197" s="33" t="str">
        <f t="shared" si="813"/>
        <v>Container q'ty</v>
      </c>
      <c r="N3197" s="33" t="str">
        <f t="shared" si="814"/>
        <v/>
      </c>
      <c r="O3197" s="39"/>
      <c r="P3197" s="33"/>
      <c r="Q3197" s="168"/>
      <c r="R3197" s="169"/>
      <c r="S3197" s="39"/>
      <c r="T3197" s="119"/>
      <c r="U3197" s="258"/>
      <c r="V3197" s="262"/>
      <c r="W3197" s="258">
        <f t="shared" si="815"/>
        <v>0</v>
      </c>
      <c r="X3197" s="45"/>
      <c r="Y3197" s="43"/>
      <c r="Z3197" s="43"/>
      <c r="AA3197" s="43"/>
      <c r="AB3197" s="43"/>
      <c r="AC3197" s="43"/>
    </row>
    <row r="3198" spans="1:29" ht="12.9" customHeight="1">
      <c r="A3198" s="189"/>
      <c r="B3198" s="111"/>
      <c r="C3198" s="111"/>
      <c r="D3198" s="111"/>
      <c r="E3198" s="111"/>
      <c r="F3198" s="111"/>
      <c r="G3198" s="111"/>
      <c r="H3198" s="111"/>
      <c r="I3198" s="116"/>
      <c r="J3198" s="118"/>
      <c r="K3198" s="33"/>
      <c r="L3198" s="44">
        <f t="shared" si="812"/>
        <v>0</v>
      </c>
      <c r="M3198" s="33" t="str">
        <f t="shared" si="813"/>
        <v>Container q'ty</v>
      </c>
      <c r="N3198" s="33" t="str">
        <f t="shared" si="814"/>
        <v/>
      </c>
      <c r="O3198" s="39"/>
      <c r="P3198" s="33"/>
      <c r="Q3198" s="168"/>
      <c r="R3198" s="169"/>
      <c r="S3198" s="39"/>
      <c r="T3198" s="119"/>
      <c r="U3198" s="258"/>
      <c r="V3198" s="262"/>
      <c r="W3198" s="258">
        <f t="shared" si="815"/>
        <v>0</v>
      </c>
      <c r="X3198" s="45"/>
      <c r="Y3198" s="43"/>
      <c r="Z3198" s="43"/>
      <c r="AA3198" s="43"/>
      <c r="AB3198" s="43"/>
      <c r="AC3198" s="43"/>
    </row>
    <row r="3199" spans="1:29" ht="12.9" customHeight="1">
      <c r="A3199" s="189"/>
      <c r="B3199" s="111"/>
      <c r="C3199" s="111"/>
      <c r="D3199" s="111"/>
      <c r="E3199" s="111"/>
      <c r="F3199" s="111"/>
      <c r="G3199" s="111"/>
      <c r="H3199" s="111"/>
      <c r="I3199" s="116"/>
      <c r="J3199" s="118"/>
      <c r="K3199" s="33"/>
      <c r="L3199" s="44">
        <f t="shared" si="812"/>
        <v>0</v>
      </c>
      <c r="M3199" s="33" t="str">
        <f t="shared" si="813"/>
        <v>Container q'ty</v>
      </c>
      <c r="N3199" s="33" t="str">
        <f t="shared" si="814"/>
        <v/>
      </c>
      <c r="O3199" s="39"/>
      <c r="P3199" s="33"/>
      <c r="Q3199" s="168"/>
      <c r="R3199" s="169"/>
      <c r="S3199" s="39"/>
      <c r="T3199" s="119"/>
      <c r="U3199" s="258"/>
      <c r="V3199" s="262"/>
      <c r="W3199" s="258">
        <f t="shared" si="815"/>
        <v>0</v>
      </c>
      <c r="X3199" s="45"/>
      <c r="Y3199" s="43"/>
      <c r="Z3199" s="43"/>
      <c r="AA3199" s="43"/>
      <c r="AB3199" s="43"/>
      <c r="AC3199" s="43"/>
    </row>
    <row r="3200" spans="1:29" ht="12.9" customHeight="1">
      <c r="A3200" s="189"/>
      <c r="B3200" s="111"/>
      <c r="C3200" s="111"/>
      <c r="D3200" s="111"/>
      <c r="E3200" s="111"/>
      <c r="F3200" s="111"/>
      <c r="G3200" s="111"/>
      <c r="H3200" s="111"/>
      <c r="I3200" s="116"/>
      <c r="J3200" s="118"/>
      <c r="K3200" s="33"/>
      <c r="L3200" s="44">
        <f t="shared" si="812"/>
        <v>0</v>
      </c>
      <c r="M3200" s="33" t="str">
        <f t="shared" si="813"/>
        <v>Container q'ty</v>
      </c>
      <c r="N3200" s="33" t="str">
        <f t="shared" si="814"/>
        <v/>
      </c>
      <c r="O3200" s="39"/>
      <c r="P3200" s="33"/>
      <c r="Q3200" s="168"/>
      <c r="R3200" s="169"/>
      <c r="S3200" s="39"/>
      <c r="T3200" s="119"/>
      <c r="U3200" s="258"/>
      <c r="V3200" s="262"/>
      <c r="W3200" s="258">
        <f t="shared" si="815"/>
        <v>0</v>
      </c>
      <c r="X3200" s="45"/>
      <c r="Y3200" s="43"/>
      <c r="Z3200" s="43"/>
      <c r="AA3200" s="43"/>
      <c r="AB3200" s="43"/>
      <c r="AC3200" s="43"/>
    </row>
    <row r="3201" spans="1:29" ht="12.9" customHeight="1">
      <c r="A3201" s="189"/>
      <c r="B3201" s="111"/>
      <c r="C3201" s="111"/>
      <c r="D3201" s="111"/>
      <c r="E3201" s="111"/>
      <c r="F3201" s="111"/>
      <c r="G3201" s="111"/>
      <c r="H3201" s="111"/>
      <c r="I3201" s="116"/>
      <c r="J3201" s="118"/>
      <c r="K3201" s="33"/>
      <c r="L3201" s="44">
        <f t="shared" si="812"/>
        <v>0</v>
      </c>
      <c r="M3201" s="33" t="str">
        <f t="shared" si="813"/>
        <v>Container q'ty</v>
      </c>
      <c r="N3201" s="33" t="str">
        <f t="shared" si="814"/>
        <v/>
      </c>
      <c r="O3201" s="39"/>
      <c r="P3201" s="33"/>
      <c r="Q3201" s="168"/>
      <c r="R3201" s="169"/>
      <c r="S3201" s="39"/>
      <c r="T3201" s="119"/>
      <c r="U3201" s="258"/>
      <c r="V3201" s="262"/>
      <c r="W3201" s="258">
        <f t="shared" si="815"/>
        <v>0</v>
      </c>
      <c r="X3201" s="45"/>
      <c r="Y3201" s="43"/>
      <c r="Z3201" s="43"/>
      <c r="AA3201" s="43"/>
      <c r="AB3201" s="43"/>
      <c r="AC3201" s="43"/>
    </row>
    <row r="3202" spans="1:29" ht="12.9" customHeight="1">
      <c r="A3202" s="189"/>
      <c r="B3202" s="111"/>
      <c r="C3202" s="111"/>
      <c r="D3202" s="111"/>
      <c r="E3202" s="111"/>
      <c r="F3202" s="111"/>
      <c r="G3202" s="111"/>
      <c r="H3202" s="111"/>
      <c r="I3202" s="116"/>
      <c r="J3202" s="118"/>
      <c r="K3202" s="33"/>
      <c r="L3202" s="44">
        <f t="shared" si="812"/>
        <v>0</v>
      </c>
      <c r="M3202" s="33" t="str">
        <f t="shared" si="813"/>
        <v>Container q'ty</v>
      </c>
      <c r="N3202" s="33" t="str">
        <f t="shared" si="814"/>
        <v/>
      </c>
      <c r="O3202" s="39"/>
      <c r="P3202" s="33"/>
      <c r="Q3202" s="168"/>
      <c r="R3202" s="169"/>
      <c r="S3202" s="39"/>
      <c r="T3202" s="119"/>
      <c r="U3202" s="258"/>
      <c r="V3202" s="262"/>
      <c r="W3202" s="258">
        <f t="shared" si="815"/>
        <v>0</v>
      </c>
      <c r="X3202" s="45"/>
      <c r="Y3202" s="43"/>
      <c r="Z3202" s="43"/>
      <c r="AA3202" s="43"/>
      <c r="AB3202" s="43"/>
      <c r="AC3202" s="43"/>
    </row>
    <row r="3203" spans="1:29" ht="12.9" customHeight="1">
      <c r="A3203" s="189"/>
      <c r="B3203" s="111"/>
      <c r="C3203" s="111"/>
      <c r="D3203" s="111"/>
      <c r="E3203" s="111"/>
      <c r="F3203" s="111"/>
      <c r="G3203" s="111"/>
      <c r="H3203" s="111"/>
      <c r="I3203" s="116"/>
      <c r="J3203" s="118"/>
      <c r="K3203" s="33"/>
      <c r="L3203" s="44">
        <f t="shared" si="812"/>
        <v>0</v>
      </c>
      <c r="M3203" s="33" t="str">
        <f t="shared" si="813"/>
        <v>Container q'ty</v>
      </c>
      <c r="N3203" s="33" t="str">
        <f t="shared" si="814"/>
        <v/>
      </c>
      <c r="O3203" s="39"/>
      <c r="P3203" s="33"/>
      <c r="Q3203" s="168"/>
      <c r="R3203" s="169"/>
      <c r="S3203" s="39"/>
      <c r="T3203" s="119"/>
      <c r="U3203" s="258"/>
      <c r="V3203" s="262"/>
      <c r="W3203" s="258">
        <f t="shared" si="815"/>
        <v>0</v>
      </c>
      <c r="X3203" s="45"/>
      <c r="Y3203" s="43"/>
      <c r="Z3203" s="43"/>
      <c r="AA3203" s="43"/>
      <c r="AB3203" s="43"/>
      <c r="AC3203" s="43"/>
    </row>
    <row r="3204" spans="1:29" ht="12.9" customHeight="1">
      <c r="A3204" s="189"/>
      <c r="B3204" s="111"/>
      <c r="C3204" s="111"/>
      <c r="D3204" s="111"/>
      <c r="E3204" s="111"/>
      <c r="F3204" s="111"/>
      <c r="G3204" s="111"/>
      <c r="H3204" s="111"/>
      <c r="I3204" s="116"/>
      <c r="J3204" s="118"/>
      <c r="K3204" s="33"/>
      <c r="L3204" s="44">
        <f t="shared" si="812"/>
        <v>0</v>
      </c>
      <c r="M3204" s="33" t="str">
        <f t="shared" si="813"/>
        <v>Container q'ty</v>
      </c>
      <c r="N3204" s="33" t="str">
        <f t="shared" si="814"/>
        <v/>
      </c>
      <c r="O3204" s="39"/>
      <c r="P3204" s="33"/>
      <c r="Q3204" s="168"/>
      <c r="R3204" s="169"/>
      <c r="S3204" s="39"/>
      <c r="T3204" s="119"/>
      <c r="U3204" s="258"/>
      <c r="V3204" s="262"/>
      <c r="W3204" s="258">
        <f t="shared" si="815"/>
        <v>0</v>
      </c>
      <c r="X3204" s="45"/>
      <c r="Y3204" s="43"/>
      <c r="Z3204" s="43"/>
      <c r="AA3204" s="43"/>
      <c r="AB3204" s="43"/>
      <c r="AC3204" s="43"/>
    </row>
    <row r="3205" spans="1:29" ht="12.9" customHeight="1">
      <c r="A3205" s="189"/>
      <c r="B3205" s="111"/>
      <c r="C3205" s="111"/>
      <c r="D3205" s="111"/>
      <c r="E3205" s="111"/>
      <c r="F3205" s="111"/>
      <c r="G3205" s="111"/>
      <c r="H3205" s="111"/>
      <c r="I3205" s="116"/>
      <c r="J3205" s="118"/>
      <c r="K3205" s="33"/>
      <c r="L3205" s="44">
        <f t="shared" si="812"/>
        <v>0</v>
      </c>
      <c r="M3205" s="33" t="str">
        <f t="shared" si="813"/>
        <v>Container q'ty</v>
      </c>
      <c r="N3205" s="33" t="str">
        <f t="shared" si="814"/>
        <v/>
      </c>
      <c r="O3205" s="39"/>
      <c r="P3205" s="33"/>
      <c r="Q3205" s="168"/>
      <c r="R3205" s="169"/>
      <c r="S3205" s="39"/>
      <c r="T3205" s="119"/>
      <c r="U3205" s="258"/>
      <c r="V3205" s="262"/>
      <c r="W3205" s="258">
        <f t="shared" si="815"/>
        <v>0</v>
      </c>
      <c r="X3205" s="45"/>
      <c r="Y3205" s="43"/>
      <c r="Z3205" s="43"/>
      <c r="AA3205" s="43"/>
      <c r="AB3205" s="43"/>
      <c r="AC3205" s="43"/>
    </row>
    <row r="3206" spans="1:29" ht="12.9" customHeight="1">
      <c r="A3206" s="189"/>
      <c r="B3206" s="111"/>
      <c r="C3206" s="111"/>
      <c r="D3206" s="111"/>
      <c r="E3206" s="111"/>
      <c r="F3206" s="111"/>
      <c r="G3206" s="111"/>
      <c r="H3206" s="111"/>
      <c r="I3206" s="116"/>
      <c r="J3206" s="118"/>
      <c r="K3206" s="33"/>
      <c r="L3206" s="44">
        <f t="shared" si="812"/>
        <v>0</v>
      </c>
      <c r="M3206" s="33" t="str">
        <f t="shared" si="813"/>
        <v>Container q'ty</v>
      </c>
      <c r="N3206" s="33" t="str">
        <f t="shared" si="814"/>
        <v/>
      </c>
      <c r="O3206" s="39"/>
      <c r="P3206" s="33"/>
      <c r="Q3206" s="168"/>
      <c r="R3206" s="169"/>
      <c r="S3206" s="39"/>
      <c r="T3206" s="119"/>
      <c r="U3206" s="258"/>
      <c r="V3206" s="262"/>
      <c r="W3206" s="258">
        <f t="shared" si="815"/>
        <v>0</v>
      </c>
      <c r="X3206" s="45"/>
      <c r="Y3206" s="43"/>
      <c r="Z3206" s="43"/>
      <c r="AA3206" s="43"/>
      <c r="AB3206" s="43"/>
      <c r="AC3206" s="43"/>
    </row>
    <row r="3207" spans="1:29" ht="12.9" customHeight="1">
      <c r="A3207" s="189"/>
      <c r="B3207" s="111"/>
      <c r="C3207" s="111"/>
      <c r="D3207" s="111"/>
      <c r="E3207" s="111"/>
      <c r="F3207" s="111"/>
      <c r="G3207" s="111"/>
      <c r="H3207" s="111"/>
      <c r="I3207" s="116"/>
      <c r="J3207" s="118"/>
      <c r="K3207" s="33"/>
      <c r="L3207" s="44">
        <f t="shared" si="812"/>
        <v>0</v>
      </c>
      <c r="M3207" s="33" t="str">
        <f t="shared" si="813"/>
        <v>Container q'ty</v>
      </c>
      <c r="N3207" s="33" t="str">
        <f t="shared" si="814"/>
        <v/>
      </c>
      <c r="O3207" s="39"/>
      <c r="P3207" s="33"/>
      <c r="Q3207" s="168"/>
      <c r="R3207" s="169"/>
      <c r="S3207" s="39"/>
      <c r="T3207" s="119"/>
      <c r="U3207" s="258"/>
      <c r="V3207" s="262"/>
      <c r="W3207" s="258">
        <f t="shared" si="815"/>
        <v>0</v>
      </c>
      <c r="X3207" s="45"/>
      <c r="Y3207" s="43"/>
      <c r="Z3207" s="43"/>
      <c r="AA3207" s="43"/>
      <c r="AB3207" s="43"/>
      <c r="AC3207" s="43"/>
    </row>
    <row r="3208" spans="1:29" ht="12.9" customHeight="1">
      <c r="A3208" s="189"/>
      <c r="B3208" s="111"/>
      <c r="C3208" s="111"/>
      <c r="D3208" s="111"/>
      <c r="E3208" s="111"/>
      <c r="F3208" s="111"/>
      <c r="G3208" s="111"/>
      <c r="H3208" s="111"/>
      <c r="I3208" s="116"/>
      <c r="J3208" s="118"/>
      <c r="K3208" s="33"/>
      <c r="L3208" s="44">
        <f t="shared" si="812"/>
        <v>0</v>
      </c>
      <c r="M3208" s="33" t="str">
        <f t="shared" si="813"/>
        <v>Container q'ty</v>
      </c>
      <c r="N3208" s="33" t="str">
        <f t="shared" si="814"/>
        <v/>
      </c>
      <c r="O3208" s="39"/>
      <c r="P3208" s="33"/>
      <c r="Q3208" s="168"/>
      <c r="R3208" s="169"/>
      <c r="S3208" s="39"/>
      <c r="T3208" s="119"/>
      <c r="U3208" s="258"/>
      <c r="V3208" s="262"/>
      <c r="W3208" s="258">
        <f t="shared" si="815"/>
        <v>0</v>
      </c>
      <c r="X3208" s="45"/>
      <c r="Y3208" s="43"/>
      <c r="Z3208" s="43"/>
      <c r="AA3208" s="43"/>
      <c r="AB3208" s="43"/>
      <c r="AC3208" s="43"/>
    </row>
    <row r="3209" spans="1:29" ht="12.9" customHeight="1">
      <c r="A3209" s="189"/>
      <c r="B3209" s="111"/>
      <c r="C3209" s="111"/>
      <c r="D3209" s="111"/>
      <c r="E3209" s="111"/>
      <c r="F3209" s="111"/>
      <c r="G3209" s="111"/>
      <c r="H3209" s="111"/>
      <c r="I3209" s="116"/>
      <c r="J3209" s="118"/>
      <c r="K3209" s="33"/>
      <c r="L3209" s="44">
        <f t="shared" si="812"/>
        <v>0</v>
      </c>
      <c r="M3209" s="33" t="str">
        <f t="shared" si="813"/>
        <v>Container q'ty</v>
      </c>
      <c r="N3209" s="33" t="str">
        <f t="shared" si="814"/>
        <v/>
      </c>
      <c r="O3209" s="39"/>
      <c r="P3209" s="33"/>
      <c r="Q3209" s="168"/>
      <c r="R3209" s="169"/>
      <c r="S3209" s="39"/>
      <c r="T3209" s="119"/>
      <c r="U3209" s="258"/>
      <c r="V3209" s="262"/>
      <c r="W3209" s="258">
        <f t="shared" si="815"/>
        <v>0</v>
      </c>
      <c r="X3209" s="45"/>
      <c r="Y3209" s="43"/>
      <c r="Z3209" s="43"/>
      <c r="AA3209" s="43"/>
      <c r="AB3209" s="43"/>
      <c r="AC3209" s="43"/>
    </row>
    <row r="3210" spans="1:29" ht="12.9" customHeight="1">
      <c r="A3210" s="189"/>
      <c r="B3210" s="111"/>
      <c r="C3210" s="111"/>
      <c r="D3210" s="111"/>
      <c r="E3210" s="111"/>
      <c r="F3210" s="111"/>
      <c r="G3210" s="111"/>
      <c r="H3210" s="111"/>
      <c r="I3210" s="116"/>
      <c r="J3210" s="118"/>
      <c r="K3210" s="33"/>
      <c r="L3210" s="44">
        <f t="shared" si="812"/>
        <v>0</v>
      </c>
      <c r="M3210" s="33" t="str">
        <f t="shared" si="813"/>
        <v>Container q'ty</v>
      </c>
      <c r="N3210" s="33" t="str">
        <f t="shared" si="814"/>
        <v/>
      </c>
      <c r="O3210" s="39"/>
      <c r="P3210" s="33"/>
      <c r="Q3210" s="168"/>
      <c r="R3210" s="169"/>
      <c r="S3210" s="39"/>
      <c r="T3210" s="119"/>
      <c r="U3210" s="258"/>
      <c r="V3210" s="262"/>
      <c r="W3210" s="258">
        <f t="shared" si="815"/>
        <v>0</v>
      </c>
      <c r="X3210" s="45"/>
      <c r="Y3210" s="43"/>
      <c r="Z3210" s="43"/>
      <c r="AA3210" s="43"/>
      <c r="AB3210" s="43"/>
      <c r="AC3210" s="43"/>
    </row>
    <row r="3211" spans="1:29" ht="12.9" customHeight="1">
      <c r="A3211" s="189"/>
      <c r="B3211" s="111"/>
      <c r="C3211" s="111"/>
      <c r="D3211" s="111"/>
      <c r="E3211" s="111"/>
      <c r="F3211" s="111"/>
      <c r="G3211" s="111"/>
      <c r="H3211" s="111"/>
      <c r="I3211" s="116"/>
      <c r="J3211" s="118"/>
      <c r="K3211" s="33"/>
      <c r="L3211" s="44">
        <f t="shared" si="812"/>
        <v>0</v>
      </c>
      <c r="M3211" s="33" t="str">
        <f t="shared" si="813"/>
        <v>Container q'ty</v>
      </c>
      <c r="N3211" s="33" t="str">
        <f t="shared" si="814"/>
        <v/>
      </c>
      <c r="O3211" s="39"/>
      <c r="P3211" s="33"/>
      <c r="Q3211" s="168"/>
      <c r="R3211" s="169"/>
      <c r="S3211" s="39"/>
      <c r="T3211" s="119"/>
      <c r="U3211" s="258"/>
      <c r="V3211" s="262"/>
      <c r="W3211" s="258">
        <f t="shared" si="815"/>
        <v>0</v>
      </c>
      <c r="X3211" s="45"/>
      <c r="Y3211" s="43"/>
      <c r="Z3211" s="43"/>
      <c r="AA3211" s="43"/>
      <c r="AB3211" s="43"/>
      <c r="AC3211" s="43"/>
    </row>
    <row r="3212" spans="1:29" ht="12.9" customHeight="1">
      <c r="A3212" s="189"/>
      <c r="B3212" s="111"/>
      <c r="C3212" s="111"/>
      <c r="D3212" s="111"/>
      <c r="E3212" s="111"/>
      <c r="F3212" s="111"/>
      <c r="G3212" s="111"/>
      <c r="H3212" s="111"/>
      <c r="I3212" s="116"/>
      <c r="J3212" s="118"/>
      <c r="K3212" s="33"/>
      <c r="L3212" s="44">
        <f t="shared" si="812"/>
        <v>0</v>
      </c>
      <c r="M3212" s="33" t="str">
        <f t="shared" si="813"/>
        <v>Container q'ty</v>
      </c>
      <c r="N3212" s="33" t="str">
        <f t="shared" si="814"/>
        <v/>
      </c>
      <c r="O3212" s="39"/>
      <c r="P3212" s="33"/>
      <c r="Q3212" s="168"/>
      <c r="R3212" s="169"/>
      <c r="S3212" s="39"/>
      <c r="T3212" s="119"/>
      <c r="U3212" s="258"/>
      <c r="V3212" s="262"/>
      <c r="W3212" s="258">
        <f t="shared" si="815"/>
        <v>0</v>
      </c>
      <c r="X3212" s="45"/>
      <c r="Y3212" s="43"/>
      <c r="Z3212" s="43"/>
      <c r="AA3212" s="43"/>
      <c r="AB3212" s="43"/>
      <c r="AC3212" s="43"/>
    </row>
    <row r="3213" spans="1:29" ht="12.9" customHeight="1">
      <c r="A3213" s="189"/>
      <c r="B3213" s="111"/>
      <c r="C3213" s="111"/>
      <c r="D3213" s="111"/>
      <c r="E3213" s="111"/>
      <c r="F3213" s="111"/>
      <c r="G3213" s="111"/>
      <c r="H3213" s="111"/>
      <c r="I3213" s="116"/>
      <c r="J3213" s="118"/>
      <c r="K3213" s="33"/>
      <c r="L3213" s="44">
        <f t="shared" si="812"/>
        <v>0</v>
      </c>
      <c r="M3213" s="33" t="str">
        <f t="shared" si="813"/>
        <v>Container q'ty</v>
      </c>
      <c r="N3213" s="33" t="str">
        <f t="shared" si="814"/>
        <v/>
      </c>
      <c r="O3213" s="39"/>
      <c r="P3213" s="33"/>
      <c r="Q3213" s="168"/>
      <c r="R3213" s="169"/>
      <c r="S3213" s="39"/>
      <c r="T3213" s="119"/>
      <c r="U3213" s="258"/>
      <c r="V3213" s="262"/>
      <c r="W3213" s="258">
        <f t="shared" si="815"/>
        <v>0</v>
      </c>
      <c r="X3213" s="45"/>
      <c r="Y3213" s="43"/>
      <c r="Z3213" s="43"/>
      <c r="AA3213" s="43"/>
      <c r="AB3213" s="43"/>
      <c r="AC3213" s="43"/>
    </row>
    <row r="3214" spans="1:29" ht="12.9" customHeight="1">
      <c r="A3214" s="189"/>
      <c r="B3214" s="111"/>
      <c r="C3214" s="111"/>
      <c r="D3214" s="111"/>
      <c r="E3214" s="111"/>
      <c r="F3214" s="111"/>
      <c r="G3214" s="111"/>
      <c r="H3214" s="111"/>
      <c r="I3214" s="116"/>
      <c r="J3214" s="118"/>
      <c r="K3214" s="33"/>
      <c r="L3214" s="44">
        <f t="shared" si="812"/>
        <v>0</v>
      </c>
      <c r="M3214" s="33" t="str">
        <f t="shared" si="813"/>
        <v>Container q'ty</v>
      </c>
      <c r="N3214" s="33" t="str">
        <f t="shared" si="814"/>
        <v/>
      </c>
      <c r="O3214" s="39"/>
      <c r="P3214" s="33"/>
      <c r="Q3214" s="168"/>
      <c r="R3214" s="169"/>
      <c r="S3214" s="39"/>
      <c r="T3214" s="119"/>
      <c r="U3214" s="258"/>
      <c r="V3214" s="262"/>
      <c r="W3214" s="258">
        <f t="shared" si="815"/>
        <v>0</v>
      </c>
      <c r="X3214" s="45"/>
      <c r="Y3214" s="43"/>
      <c r="Z3214" s="43"/>
      <c r="AA3214" s="43"/>
      <c r="AB3214" s="43"/>
      <c r="AC3214" s="43"/>
    </row>
    <row r="3215" spans="1:29" ht="12.9" customHeight="1">
      <c r="A3215" s="189"/>
      <c r="B3215" s="111"/>
      <c r="C3215" s="111"/>
      <c r="D3215" s="111"/>
      <c r="E3215" s="111"/>
      <c r="F3215" s="111"/>
      <c r="G3215" s="111"/>
      <c r="H3215" s="111"/>
      <c r="I3215" s="116"/>
      <c r="J3215" s="118"/>
      <c r="K3215" s="33"/>
      <c r="L3215" s="44">
        <f t="shared" si="812"/>
        <v>0</v>
      </c>
      <c r="M3215" s="33" t="str">
        <f t="shared" si="813"/>
        <v>Container q'ty</v>
      </c>
      <c r="N3215" s="33" t="str">
        <f t="shared" si="814"/>
        <v/>
      </c>
      <c r="O3215" s="39"/>
      <c r="P3215" s="33"/>
      <c r="Q3215" s="168"/>
      <c r="R3215" s="169"/>
      <c r="S3215" s="39"/>
      <c r="T3215" s="119"/>
      <c r="U3215" s="258"/>
      <c r="V3215" s="262"/>
      <c r="W3215" s="258">
        <f t="shared" si="815"/>
        <v>0</v>
      </c>
      <c r="X3215" s="45"/>
      <c r="Y3215" s="43"/>
      <c r="Z3215" s="43"/>
      <c r="AA3215" s="43"/>
      <c r="AB3215" s="43"/>
      <c r="AC3215" s="43"/>
    </row>
    <row r="3216" spans="1:29" ht="12.9" customHeight="1">
      <c r="A3216" s="189"/>
      <c r="B3216" s="111"/>
      <c r="C3216" s="111"/>
      <c r="D3216" s="111"/>
      <c r="E3216" s="111"/>
      <c r="F3216" s="111"/>
      <c r="G3216" s="111"/>
      <c r="H3216" s="111"/>
      <c r="I3216" s="116"/>
      <c r="J3216" s="118"/>
      <c r="K3216" s="33"/>
      <c r="L3216" s="44">
        <f t="shared" si="812"/>
        <v>0</v>
      </c>
      <c r="M3216" s="33" t="str">
        <f t="shared" si="813"/>
        <v>Container q'ty</v>
      </c>
      <c r="N3216" s="33" t="str">
        <f t="shared" si="814"/>
        <v/>
      </c>
      <c r="O3216" s="39"/>
      <c r="P3216" s="33"/>
      <c r="Q3216" s="168"/>
      <c r="R3216" s="169"/>
      <c r="S3216" s="39"/>
      <c r="T3216" s="119"/>
      <c r="U3216" s="258"/>
      <c r="V3216" s="262"/>
      <c r="W3216" s="258">
        <f t="shared" si="815"/>
        <v>0</v>
      </c>
      <c r="X3216" s="45"/>
      <c r="Y3216" s="43"/>
      <c r="Z3216" s="43"/>
      <c r="AA3216" s="43"/>
      <c r="AB3216" s="43"/>
      <c r="AC3216" s="43"/>
    </row>
    <row r="3217" spans="1:29" ht="12.9" customHeight="1">
      <c r="A3217" s="189"/>
      <c r="B3217" s="111"/>
      <c r="C3217" s="111"/>
      <c r="D3217" s="111"/>
      <c r="E3217" s="111"/>
      <c r="F3217" s="111"/>
      <c r="G3217" s="111"/>
      <c r="H3217" s="111"/>
      <c r="I3217" s="116"/>
      <c r="J3217" s="118"/>
      <c r="K3217" s="33"/>
      <c r="L3217" s="44">
        <f t="shared" si="812"/>
        <v>0</v>
      </c>
      <c r="M3217" s="33" t="str">
        <f t="shared" si="813"/>
        <v>Container q'ty</v>
      </c>
      <c r="N3217" s="33" t="str">
        <f t="shared" si="814"/>
        <v/>
      </c>
      <c r="O3217" s="39"/>
      <c r="P3217" s="33"/>
      <c r="Q3217" s="168"/>
      <c r="R3217" s="169"/>
      <c r="S3217" s="39"/>
      <c r="T3217" s="119"/>
      <c r="U3217" s="258"/>
      <c r="V3217" s="262"/>
      <c r="W3217" s="258">
        <f t="shared" si="815"/>
        <v>0</v>
      </c>
      <c r="X3217" s="45"/>
      <c r="Y3217" s="43"/>
      <c r="Z3217" s="43"/>
      <c r="AA3217" s="43"/>
      <c r="AB3217" s="43"/>
      <c r="AC3217" s="43"/>
    </row>
    <row r="3218" spans="1:29" ht="12.9" customHeight="1">
      <c r="A3218" s="189"/>
      <c r="B3218" s="111"/>
      <c r="C3218" s="111"/>
      <c r="D3218" s="111"/>
      <c r="E3218" s="111"/>
      <c r="F3218" s="111"/>
      <c r="G3218" s="111"/>
      <c r="H3218" s="111"/>
      <c r="I3218" s="116"/>
      <c r="J3218" s="118"/>
      <c r="K3218" s="33"/>
      <c r="L3218" s="44">
        <f t="shared" si="812"/>
        <v>0</v>
      </c>
      <c r="M3218" s="33" t="str">
        <f t="shared" si="813"/>
        <v>Container q'ty</v>
      </c>
      <c r="N3218" s="33" t="str">
        <f t="shared" si="814"/>
        <v/>
      </c>
      <c r="O3218" s="39"/>
      <c r="P3218" s="33"/>
      <c r="Q3218" s="168"/>
      <c r="R3218" s="169"/>
      <c r="S3218" s="39"/>
      <c r="T3218" s="119"/>
      <c r="U3218" s="258"/>
      <c r="V3218" s="262"/>
      <c r="W3218" s="258">
        <f t="shared" si="815"/>
        <v>0</v>
      </c>
      <c r="X3218" s="45"/>
      <c r="Y3218" s="43"/>
      <c r="Z3218" s="43"/>
      <c r="AA3218" s="43"/>
      <c r="AB3218" s="43"/>
      <c r="AC3218" s="43"/>
    </row>
    <row r="3219" spans="1:29" ht="12.9" customHeight="1">
      <c r="A3219" s="189"/>
      <c r="B3219" s="111"/>
      <c r="C3219" s="111"/>
      <c r="D3219" s="111"/>
      <c r="E3219" s="111"/>
      <c r="F3219" s="111"/>
      <c r="G3219" s="111"/>
      <c r="H3219" s="111"/>
      <c r="I3219" s="116"/>
      <c r="J3219" s="118"/>
      <c r="K3219" s="33"/>
      <c r="L3219" s="44">
        <f t="shared" si="812"/>
        <v>0</v>
      </c>
      <c r="M3219" s="33" t="str">
        <f t="shared" si="813"/>
        <v>Container q'ty</v>
      </c>
      <c r="N3219" s="33" t="str">
        <f t="shared" si="814"/>
        <v/>
      </c>
      <c r="O3219" s="39"/>
      <c r="P3219" s="33"/>
      <c r="Q3219" s="168"/>
      <c r="R3219" s="169"/>
      <c r="S3219" s="39"/>
      <c r="T3219" s="119"/>
      <c r="U3219" s="258"/>
      <c r="V3219" s="262"/>
      <c r="W3219" s="258">
        <f t="shared" si="815"/>
        <v>0</v>
      </c>
      <c r="X3219" s="45"/>
      <c r="Y3219" s="43"/>
      <c r="Z3219" s="43"/>
      <c r="AA3219" s="43"/>
      <c r="AB3219" s="43"/>
      <c r="AC3219" s="43"/>
    </row>
    <row r="3220" spans="1:29" ht="12.9" customHeight="1">
      <c r="A3220" s="189"/>
      <c r="B3220" s="111"/>
      <c r="C3220" s="111"/>
      <c r="D3220" s="111"/>
      <c r="E3220" s="111"/>
      <c r="F3220" s="111"/>
      <c r="G3220" s="111"/>
      <c r="H3220" s="111"/>
      <c r="I3220" s="116"/>
      <c r="J3220" s="118"/>
      <c r="K3220" s="33"/>
      <c r="L3220" s="44">
        <f t="shared" si="812"/>
        <v>0</v>
      </c>
      <c r="M3220" s="33" t="str">
        <f t="shared" si="813"/>
        <v>Container q'ty</v>
      </c>
      <c r="N3220" s="33" t="str">
        <f t="shared" si="814"/>
        <v/>
      </c>
      <c r="O3220" s="39"/>
      <c r="P3220" s="33"/>
      <c r="Q3220" s="168"/>
      <c r="R3220" s="169"/>
      <c r="S3220" s="39"/>
      <c r="T3220" s="119"/>
      <c r="U3220" s="258"/>
      <c r="V3220" s="262"/>
      <c r="W3220" s="258">
        <f t="shared" si="815"/>
        <v>0</v>
      </c>
      <c r="X3220" s="45"/>
      <c r="Y3220" s="43"/>
      <c r="Z3220" s="43"/>
      <c r="AA3220" s="43"/>
      <c r="AB3220" s="43"/>
      <c r="AC3220" s="43"/>
    </row>
    <row r="3221" spans="1:29" ht="12.9" customHeight="1">
      <c r="A3221" s="189"/>
      <c r="B3221" s="111"/>
      <c r="C3221" s="111"/>
      <c r="D3221" s="111"/>
      <c r="E3221" s="111"/>
      <c r="F3221" s="111"/>
      <c r="G3221" s="111"/>
      <c r="H3221" s="111"/>
      <c r="I3221" s="116"/>
      <c r="J3221" s="118"/>
      <c r="K3221" s="33"/>
      <c r="L3221" s="44">
        <f t="shared" si="812"/>
        <v>0</v>
      </c>
      <c r="M3221" s="33" t="str">
        <f t="shared" si="813"/>
        <v>Container q'ty</v>
      </c>
      <c r="N3221" s="33" t="str">
        <f t="shared" si="814"/>
        <v/>
      </c>
      <c r="O3221" s="39"/>
      <c r="P3221" s="33"/>
      <c r="Q3221" s="168"/>
      <c r="R3221" s="169"/>
      <c r="S3221" s="39"/>
      <c r="T3221" s="119"/>
      <c r="U3221" s="258"/>
      <c r="V3221" s="262"/>
      <c r="W3221" s="258">
        <f t="shared" si="815"/>
        <v>0</v>
      </c>
      <c r="X3221" s="45"/>
      <c r="Y3221" s="43"/>
      <c r="Z3221" s="43"/>
      <c r="AA3221" s="43"/>
      <c r="AB3221" s="43"/>
      <c r="AC3221" s="43"/>
    </row>
    <row r="3222" spans="1:29" ht="12.9" customHeight="1">
      <c r="A3222" s="189"/>
      <c r="B3222" s="111"/>
      <c r="C3222" s="111"/>
      <c r="D3222" s="111"/>
      <c r="E3222" s="111"/>
      <c r="F3222" s="111"/>
      <c r="G3222" s="111"/>
      <c r="H3222" s="111"/>
      <c r="I3222" s="116"/>
      <c r="J3222" s="118"/>
      <c r="K3222" s="33"/>
      <c r="L3222" s="44">
        <f t="shared" si="812"/>
        <v>0</v>
      </c>
      <c r="M3222" s="33" t="str">
        <f t="shared" si="813"/>
        <v>Container q'ty</v>
      </c>
      <c r="N3222" s="33" t="str">
        <f t="shared" si="814"/>
        <v/>
      </c>
      <c r="O3222" s="39"/>
      <c r="P3222" s="33"/>
      <c r="Q3222" s="168"/>
      <c r="R3222" s="169"/>
      <c r="S3222" s="39"/>
      <c r="T3222" s="119"/>
      <c r="U3222" s="258"/>
      <c r="V3222" s="262"/>
      <c r="W3222" s="258">
        <f t="shared" si="815"/>
        <v>0</v>
      </c>
      <c r="X3222" s="45"/>
      <c r="Y3222" s="43"/>
      <c r="Z3222" s="43"/>
      <c r="AA3222" s="43"/>
      <c r="AB3222" s="43"/>
      <c r="AC3222" s="43"/>
    </row>
    <row r="3223" spans="1:29" ht="12.9" customHeight="1">
      <c r="A3223" s="189"/>
      <c r="B3223" s="111"/>
      <c r="C3223" s="111"/>
      <c r="D3223" s="111"/>
      <c r="E3223" s="111"/>
      <c r="F3223" s="111"/>
      <c r="G3223" s="111"/>
      <c r="H3223" s="111"/>
      <c r="I3223" s="116"/>
      <c r="J3223" s="118"/>
      <c r="K3223" s="33"/>
      <c r="L3223" s="44">
        <f t="shared" si="812"/>
        <v>0</v>
      </c>
      <c r="M3223" s="33" t="str">
        <f t="shared" si="813"/>
        <v>Container q'ty</v>
      </c>
      <c r="N3223" s="33" t="str">
        <f t="shared" si="814"/>
        <v/>
      </c>
      <c r="O3223" s="39"/>
      <c r="P3223" s="33"/>
      <c r="Q3223" s="168"/>
      <c r="R3223" s="169"/>
      <c r="S3223" s="39"/>
      <c r="T3223" s="119"/>
      <c r="U3223" s="258"/>
      <c r="V3223" s="262"/>
      <c r="W3223" s="258">
        <f t="shared" si="815"/>
        <v>0</v>
      </c>
      <c r="X3223" s="45"/>
      <c r="Y3223" s="43"/>
      <c r="Z3223" s="43"/>
      <c r="AA3223" s="43"/>
      <c r="AB3223" s="43"/>
      <c r="AC3223" s="43"/>
    </row>
    <row r="3224" spans="1:29" ht="12.9" customHeight="1">
      <c r="A3224" s="189"/>
      <c r="B3224" s="111"/>
      <c r="C3224" s="111"/>
      <c r="D3224" s="111"/>
      <c r="E3224" s="111"/>
      <c r="F3224" s="111"/>
      <c r="G3224" s="111"/>
      <c r="H3224" s="111"/>
      <c r="I3224" s="116"/>
      <c r="J3224" s="118"/>
      <c r="K3224" s="33"/>
      <c r="L3224" s="44">
        <f t="shared" si="812"/>
        <v>0</v>
      </c>
      <c r="M3224" s="33" t="str">
        <f t="shared" si="813"/>
        <v>Container q'ty</v>
      </c>
      <c r="N3224" s="33" t="str">
        <f t="shared" si="814"/>
        <v/>
      </c>
      <c r="O3224" s="39"/>
      <c r="P3224" s="33"/>
      <c r="Q3224" s="168"/>
      <c r="R3224" s="169"/>
      <c r="S3224" s="39"/>
      <c r="T3224" s="119"/>
      <c r="U3224" s="258"/>
      <c r="V3224" s="262"/>
      <c r="W3224" s="258">
        <f t="shared" si="815"/>
        <v>0</v>
      </c>
      <c r="X3224" s="45"/>
      <c r="Y3224" s="43"/>
      <c r="Z3224" s="43"/>
      <c r="AA3224" s="43"/>
      <c r="AB3224" s="43"/>
      <c r="AC3224" s="43"/>
    </row>
    <row r="3225" spans="1:29" ht="12.9" customHeight="1">
      <c r="A3225" s="189"/>
      <c r="B3225" s="111"/>
      <c r="C3225" s="111"/>
      <c r="D3225" s="111"/>
      <c r="E3225" s="111"/>
      <c r="F3225" s="111"/>
      <c r="G3225" s="111"/>
      <c r="H3225" s="111"/>
      <c r="I3225" s="116"/>
      <c r="J3225" s="118"/>
      <c r="K3225" s="33"/>
      <c r="L3225" s="44">
        <f t="shared" si="812"/>
        <v>0</v>
      </c>
      <c r="M3225" s="33" t="str">
        <f t="shared" si="813"/>
        <v>Container q'ty</v>
      </c>
      <c r="N3225" s="33" t="str">
        <f t="shared" si="814"/>
        <v/>
      </c>
      <c r="O3225" s="39"/>
      <c r="P3225" s="33"/>
      <c r="Q3225" s="168"/>
      <c r="R3225" s="169"/>
      <c r="S3225" s="39"/>
      <c r="T3225" s="119"/>
      <c r="U3225" s="258"/>
      <c r="V3225" s="262"/>
      <c r="W3225" s="258">
        <f t="shared" si="815"/>
        <v>0</v>
      </c>
      <c r="X3225" s="45"/>
      <c r="Y3225" s="43"/>
      <c r="Z3225" s="43"/>
      <c r="AA3225" s="43"/>
      <c r="AB3225" s="43"/>
      <c r="AC3225" s="43"/>
    </row>
    <row r="3226" spans="1:29" ht="12.9" customHeight="1">
      <c r="A3226" s="189"/>
      <c r="B3226" s="111"/>
      <c r="C3226" s="111"/>
      <c r="D3226" s="111"/>
      <c r="E3226" s="111"/>
      <c r="F3226" s="111"/>
      <c r="G3226" s="111"/>
      <c r="H3226" s="111"/>
      <c r="I3226" s="116"/>
      <c r="J3226" s="118"/>
      <c r="K3226" s="33"/>
      <c r="L3226" s="44">
        <f t="shared" si="812"/>
        <v>0</v>
      </c>
      <c r="M3226" s="33" t="str">
        <f t="shared" si="813"/>
        <v>Container q'ty</v>
      </c>
      <c r="N3226" s="33" t="str">
        <f t="shared" si="814"/>
        <v/>
      </c>
      <c r="O3226" s="39"/>
      <c r="P3226" s="33"/>
      <c r="Q3226" s="168"/>
      <c r="R3226" s="169"/>
      <c r="S3226" s="39"/>
      <c r="T3226" s="119"/>
      <c r="U3226" s="258"/>
      <c r="V3226" s="262"/>
      <c r="W3226" s="258">
        <f t="shared" si="815"/>
        <v>0</v>
      </c>
      <c r="X3226" s="45"/>
      <c r="Y3226" s="43"/>
      <c r="Z3226" s="43"/>
      <c r="AA3226" s="43"/>
      <c r="AB3226" s="43"/>
      <c r="AC3226" s="43"/>
    </row>
    <row r="3227" spans="1:29" ht="12.9" customHeight="1">
      <c r="A3227" s="189"/>
      <c r="B3227" s="111"/>
      <c r="C3227" s="111"/>
      <c r="D3227" s="111"/>
      <c r="E3227" s="111"/>
      <c r="F3227" s="111"/>
      <c r="G3227" s="111"/>
      <c r="H3227" s="111"/>
      <c r="I3227" s="116"/>
      <c r="J3227" s="118"/>
      <c r="K3227" s="33"/>
      <c r="L3227" s="44">
        <f t="shared" si="812"/>
        <v>0</v>
      </c>
      <c r="M3227" s="33" t="str">
        <f t="shared" si="813"/>
        <v>Container q'ty</v>
      </c>
      <c r="N3227" s="33" t="str">
        <f t="shared" si="814"/>
        <v/>
      </c>
      <c r="O3227" s="39"/>
      <c r="P3227" s="33"/>
      <c r="Q3227" s="168"/>
      <c r="R3227" s="169"/>
      <c r="S3227" s="39"/>
      <c r="T3227" s="119"/>
      <c r="U3227" s="258"/>
      <c r="V3227" s="262"/>
      <c r="W3227" s="258">
        <f t="shared" si="815"/>
        <v>0</v>
      </c>
      <c r="X3227" s="45"/>
      <c r="Y3227" s="43"/>
      <c r="Z3227" s="43"/>
      <c r="AA3227" s="43"/>
      <c r="AB3227" s="43"/>
      <c r="AC3227" s="43"/>
    </row>
    <row r="3228" spans="1:29" ht="12.9" customHeight="1">
      <c r="A3228" s="189"/>
      <c r="B3228" s="111"/>
      <c r="C3228" s="111"/>
      <c r="D3228" s="111"/>
      <c r="E3228" s="111"/>
      <c r="F3228" s="111"/>
      <c r="G3228" s="111"/>
      <c r="H3228" s="111"/>
      <c r="I3228" s="116"/>
      <c r="J3228" s="118"/>
      <c r="K3228" s="33"/>
      <c r="L3228" s="44">
        <f t="shared" si="812"/>
        <v>0</v>
      </c>
      <c r="M3228" s="33" t="str">
        <f t="shared" si="813"/>
        <v>Container q'ty</v>
      </c>
      <c r="N3228" s="33" t="str">
        <f t="shared" si="814"/>
        <v/>
      </c>
      <c r="O3228" s="39"/>
      <c r="P3228" s="33"/>
      <c r="Q3228" s="168"/>
      <c r="R3228" s="169"/>
      <c r="S3228" s="39"/>
      <c r="T3228" s="119"/>
      <c r="U3228" s="258"/>
      <c r="V3228" s="262"/>
      <c r="W3228" s="258">
        <f t="shared" si="815"/>
        <v>0</v>
      </c>
      <c r="X3228" s="45"/>
      <c r="Y3228" s="43"/>
      <c r="Z3228" s="43"/>
      <c r="AA3228" s="43"/>
      <c r="AB3228" s="43"/>
      <c r="AC3228" s="43"/>
    </row>
    <row r="3229" spans="1:29" ht="12.9" customHeight="1">
      <c r="A3229" s="189"/>
      <c r="B3229" s="111"/>
      <c r="C3229" s="111"/>
      <c r="D3229" s="111"/>
      <c r="E3229" s="111"/>
      <c r="F3229" s="111"/>
      <c r="G3229" s="111"/>
      <c r="H3229" s="111"/>
      <c r="I3229" s="116"/>
      <c r="J3229" s="118"/>
      <c r="K3229" s="33"/>
      <c r="L3229" s="44">
        <f t="shared" si="812"/>
        <v>0</v>
      </c>
      <c r="M3229" s="33" t="str">
        <f t="shared" si="813"/>
        <v>Container q'ty</v>
      </c>
      <c r="N3229" s="33" t="str">
        <f t="shared" si="814"/>
        <v/>
      </c>
      <c r="O3229" s="39"/>
      <c r="P3229" s="33"/>
      <c r="Q3229" s="168"/>
      <c r="R3229" s="169"/>
      <c r="S3229" s="39"/>
      <c r="T3229" s="119"/>
      <c r="U3229" s="258"/>
      <c r="V3229" s="262"/>
      <c r="W3229" s="258">
        <f t="shared" si="815"/>
        <v>0</v>
      </c>
      <c r="X3229" s="45"/>
      <c r="Y3229" s="43"/>
      <c r="Z3229" s="43"/>
      <c r="AA3229" s="43"/>
      <c r="AB3229" s="43"/>
      <c r="AC3229" s="43"/>
    </row>
    <row r="3230" spans="1:29" ht="12.9" customHeight="1">
      <c r="A3230" s="189"/>
      <c r="B3230" s="111"/>
      <c r="C3230" s="111"/>
      <c r="D3230" s="111"/>
      <c r="E3230" s="111"/>
      <c r="F3230" s="111"/>
      <c r="G3230" s="111"/>
      <c r="H3230" s="111"/>
      <c r="I3230" s="116"/>
      <c r="J3230" s="118"/>
      <c r="K3230" s="33"/>
      <c r="L3230" s="44">
        <f t="shared" si="812"/>
        <v>0</v>
      </c>
      <c r="M3230" s="33" t="str">
        <f t="shared" si="813"/>
        <v>Container q'ty</v>
      </c>
      <c r="N3230" s="33" t="str">
        <f t="shared" si="814"/>
        <v/>
      </c>
      <c r="O3230" s="39"/>
      <c r="P3230" s="33"/>
      <c r="Q3230" s="168"/>
      <c r="R3230" s="169"/>
      <c r="S3230" s="39"/>
      <c r="T3230" s="119"/>
      <c r="U3230" s="258"/>
      <c r="V3230" s="262"/>
      <c r="W3230" s="258">
        <f t="shared" si="815"/>
        <v>0</v>
      </c>
      <c r="X3230" s="45"/>
      <c r="Y3230" s="43"/>
      <c r="Z3230" s="43"/>
      <c r="AA3230" s="43"/>
      <c r="AB3230" s="43"/>
      <c r="AC3230" s="43"/>
    </row>
    <row r="3231" spans="1:29" ht="12.9" customHeight="1">
      <c r="A3231" s="189"/>
      <c r="B3231" s="111"/>
      <c r="C3231" s="111"/>
      <c r="D3231" s="111"/>
      <c r="E3231" s="111"/>
      <c r="F3231" s="111"/>
      <c r="G3231" s="111"/>
      <c r="H3231" s="111"/>
      <c r="I3231" s="116"/>
      <c r="J3231" s="118"/>
      <c r="K3231" s="33"/>
      <c r="L3231" s="44">
        <f t="shared" si="812"/>
        <v>0</v>
      </c>
      <c r="M3231" s="33" t="str">
        <f t="shared" si="813"/>
        <v>Container q'ty</v>
      </c>
      <c r="N3231" s="33" t="str">
        <f t="shared" si="814"/>
        <v/>
      </c>
      <c r="O3231" s="39"/>
      <c r="P3231" s="33"/>
      <c r="Q3231" s="168"/>
      <c r="R3231" s="169"/>
      <c r="S3231" s="39"/>
      <c r="T3231" s="119"/>
      <c r="U3231" s="258"/>
      <c r="V3231" s="262"/>
      <c r="W3231" s="258">
        <f t="shared" si="815"/>
        <v>0</v>
      </c>
      <c r="X3231" s="45"/>
      <c r="Y3231" s="43"/>
      <c r="Z3231" s="43"/>
      <c r="AA3231" s="43"/>
      <c r="AB3231" s="43"/>
      <c r="AC3231" s="43"/>
    </row>
    <row r="3232" spans="1:29" ht="12.9" customHeight="1">
      <c r="A3232" s="189"/>
      <c r="B3232" s="111"/>
      <c r="C3232" s="111"/>
      <c r="D3232" s="111"/>
      <c r="E3232" s="111"/>
      <c r="F3232" s="111"/>
      <c r="G3232" s="111"/>
      <c r="H3232" s="111"/>
      <c r="I3232" s="116"/>
      <c r="J3232" s="118"/>
      <c r="K3232" s="33"/>
      <c r="L3232" s="44">
        <f t="shared" si="812"/>
        <v>0</v>
      </c>
      <c r="M3232" s="33" t="str">
        <f t="shared" si="813"/>
        <v>Container q'ty</v>
      </c>
      <c r="N3232" s="33" t="str">
        <f t="shared" si="814"/>
        <v/>
      </c>
      <c r="O3232" s="39"/>
      <c r="P3232" s="33"/>
      <c r="Q3232" s="168"/>
      <c r="R3232" s="169"/>
      <c r="S3232" s="39"/>
      <c r="T3232" s="119"/>
      <c r="U3232" s="258"/>
      <c r="V3232" s="262"/>
      <c r="W3232" s="258">
        <f t="shared" si="815"/>
        <v>0</v>
      </c>
      <c r="X3232" s="45"/>
      <c r="Y3232" s="43"/>
      <c r="Z3232" s="43"/>
      <c r="AA3232" s="43"/>
      <c r="AB3232" s="43"/>
      <c r="AC3232" s="43"/>
    </row>
    <row r="3233" spans="1:29" ht="12.9" customHeight="1">
      <c r="A3233" s="189"/>
      <c r="B3233" s="111"/>
      <c r="C3233" s="111"/>
      <c r="D3233" s="111"/>
      <c r="E3233" s="111"/>
      <c r="F3233" s="111"/>
      <c r="G3233" s="111"/>
      <c r="H3233" s="111"/>
      <c r="I3233" s="116"/>
      <c r="J3233" s="118"/>
      <c r="K3233" s="33"/>
      <c r="L3233" s="44">
        <f t="shared" si="812"/>
        <v>0</v>
      </c>
      <c r="M3233" s="33" t="str">
        <f t="shared" si="813"/>
        <v>Container q'ty</v>
      </c>
      <c r="N3233" s="33" t="str">
        <f t="shared" si="814"/>
        <v/>
      </c>
      <c r="O3233" s="39"/>
      <c r="P3233" s="33"/>
      <c r="Q3233" s="168"/>
      <c r="R3233" s="169"/>
      <c r="S3233" s="39"/>
      <c r="T3233" s="119"/>
      <c r="U3233" s="258"/>
      <c r="V3233" s="262"/>
      <c r="W3233" s="258">
        <f t="shared" si="815"/>
        <v>0</v>
      </c>
      <c r="X3233" s="45"/>
      <c r="Y3233" s="43"/>
      <c r="Z3233" s="43"/>
      <c r="AA3233" s="43"/>
      <c r="AB3233" s="43"/>
      <c r="AC3233" s="43"/>
    </row>
    <row r="3234" spans="1:29" ht="12.9" customHeight="1">
      <c r="A3234" s="189"/>
      <c r="B3234" s="111"/>
      <c r="C3234" s="111"/>
      <c r="D3234" s="111"/>
      <c r="E3234" s="111"/>
      <c r="F3234" s="111"/>
      <c r="G3234" s="111"/>
      <c r="H3234" s="111"/>
      <c r="I3234" s="116"/>
      <c r="J3234" s="118"/>
      <c r="K3234" s="33"/>
      <c r="L3234" s="44">
        <f t="shared" si="812"/>
        <v>0</v>
      </c>
      <c r="M3234" s="33" t="str">
        <f t="shared" si="813"/>
        <v>Container q'ty</v>
      </c>
      <c r="N3234" s="33" t="str">
        <f t="shared" si="814"/>
        <v/>
      </c>
      <c r="O3234" s="39"/>
      <c r="P3234" s="33"/>
      <c r="Q3234" s="168"/>
      <c r="R3234" s="169"/>
      <c r="S3234" s="39"/>
      <c r="T3234" s="119"/>
      <c r="U3234" s="258"/>
      <c r="V3234" s="262"/>
      <c r="W3234" s="258">
        <f t="shared" si="815"/>
        <v>0</v>
      </c>
      <c r="X3234" s="45"/>
      <c r="Y3234" s="43"/>
      <c r="Z3234" s="43"/>
      <c r="AA3234" s="43"/>
      <c r="AB3234" s="43"/>
      <c r="AC3234" s="43"/>
    </row>
    <row r="3235" spans="1:29" ht="12.9" customHeight="1">
      <c r="A3235" s="189"/>
      <c r="B3235" s="111"/>
      <c r="C3235" s="111"/>
      <c r="D3235" s="111"/>
      <c r="E3235" s="111"/>
      <c r="F3235" s="111"/>
      <c r="G3235" s="111"/>
      <c r="H3235" s="111"/>
      <c r="I3235" s="116"/>
      <c r="J3235" s="118"/>
      <c r="K3235" s="33"/>
      <c r="L3235" s="44">
        <f t="shared" si="812"/>
        <v>0</v>
      </c>
      <c r="M3235" s="33" t="str">
        <f t="shared" si="813"/>
        <v>Container q'ty</v>
      </c>
      <c r="N3235" s="33" t="str">
        <f t="shared" si="814"/>
        <v/>
      </c>
      <c r="O3235" s="39"/>
      <c r="P3235" s="33"/>
      <c r="Q3235" s="168"/>
      <c r="R3235" s="169"/>
      <c r="S3235" s="39"/>
      <c r="T3235" s="119"/>
      <c r="U3235" s="258"/>
      <c r="V3235" s="262"/>
      <c r="W3235" s="258">
        <f t="shared" si="815"/>
        <v>0</v>
      </c>
      <c r="X3235" s="45"/>
      <c r="Y3235" s="43"/>
      <c r="Z3235" s="43"/>
      <c r="AA3235" s="43"/>
      <c r="AB3235" s="43"/>
      <c r="AC3235" s="43"/>
    </row>
    <row r="3236" spans="1:29" ht="12.9" customHeight="1">
      <c r="A3236" s="189"/>
      <c r="B3236" s="111"/>
      <c r="C3236" s="111"/>
      <c r="D3236" s="111"/>
      <c r="E3236" s="111"/>
      <c r="F3236" s="111"/>
      <c r="G3236" s="111"/>
      <c r="H3236" s="111"/>
      <c r="I3236" s="116"/>
      <c r="J3236" s="118"/>
      <c r="K3236" s="33"/>
      <c r="L3236" s="44">
        <f t="shared" si="812"/>
        <v>0</v>
      </c>
      <c r="M3236" s="33" t="str">
        <f t="shared" si="813"/>
        <v>Container q'ty</v>
      </c>
      <c r="N3236" s="33" t="str">
        <f t="shared" si="814"/>
        <v/>
      </c>
      <c r="O3236" s="39"/>
      <c r="P3236" s="33"/>
      <c r="Q3236" s="168"/>
      <c r="R3236" s="169"/>
      <c r="S3236" s="39"/>
      <c r="T3236" s="119"/>
      <c r="U3236" s="258"/>
      <c r="V3236" s="262"/>
      <c r="W3236" s="258">
        <f t="shared" si="815"/>
        <v>0</v>
      </c>
      <c r="X3236" s="45"/>
      <c r="Y3236" s="43"/>
      <c r="Z3236" s="43"/>
      <c r="AA3236" s="43"/>
      <c r="AB3236" s="43"/>
      <c r="AC3236" s="43"/>
    </row>
    <row r="3237" spans="1:29" ht="12.9" customHeight="1">
      <c r="A3237" s="189"/>
      <c r="B3237" s="111"/>
      <c r="C3237" s="111"/>
      <c r="D3237" s="111"/>
      <c r="E3237" s="111"/>
      <c r="F3237" s="111"/>
      <c r="G3237" s="111"/>
      <c r="H3237" s="111"/>
      <c r="I3237" s="116"/>
      <c r="J3237" s="118"/>
      <c r="K3237" s="33"/>
      <c r="L3237" s="44">
        <f t="shared" si="812"/>
        <v>0</v>
      </c>
      <c r="M3237" s="33" t="str">
        <f t="shared" si="813"/>
        <v>Container q'ty</v>
      </c>
      <c r="N3237" s="33" t="str">
        <f t="shared" si="814"/>
        <v/>
      </c>
      <c r="O3237" s="39"/>
      <c r="P3237" s="33"/>
      <c r="Q3237" s="168"/>
      <c r="R3237" s="169"/>
      <c r="S3237" s="39"/>
      <c r="T3237" s="119"/>
      <c r="U3237" s="258"/>
      <c r="V3237" s="262"/>
      <c r="W3237" s="258">
        <f t="shared" si="815"/>
        <v>0</v>
      </c>
      <c r="X3237" s="45"/>
      <c r="Y3237" s="43"/>
      <c r="Z3237" s="43"/>
      <c r="AA3237" s="43"/>
      <c r="AB3237" s="43"/>
      <c r="AC3237" s="43"/>
    </row>
    <row r="3238" spans="1:29" ht="12.9" customHeight="1">
      <c r="A3238" s="189"/>
      <c r="B3238" s="111"/>
      <c r="C3238" s="111"/>
      <c r="D3238" s="111"/>
      <c r="E3238" s="111"/>
      <c r="F3238" s="111"/>
      <c r="G3238" s="111"/>
      <c r="H3238" s="111"/>
      <c r="I3238" s="116"/>
      <c r="J3238" s="118"/>
      <c r="K3238" s="33"/>
      <c r="L3238" s="44">
        <f t="shared" si="812"/>
        <v>0</v>
      </c>
      <c r="M3238" s="33" t="str">
        <f t="shared" si="813"/>
        <v>Container q'ty</v>
      </c>
      <c r="N3238" s="33" t="str">
        <f t="shared" si="814"/>
        <v/>
      </c>
      <c r="O3238" s="39"/>
      <c r="P3238" s="33"/>
      <c r="Q3238" s="168"/>
      <c r="R3238" s="169"/>
      <c r="S3238" s="39"/>
      <c r="T3238" s="119"/>
      <c r="U3238" s="258"/>
      <c r="V3238" s="262"/>
      <c r="W3238" s="258">
        <f t="shared" si="815"/>
        <v>0</v>
      </c>
      <c r="X3238" s="45"/>
      <c r="Y3238" s="43"/>
      <c r="Z3238" s="43"/>
      <c r="AA3238" s="43"/>
      <c r="AB3238" s="43"/>
      <c r="AC3238" s="43"/>
    </row>
    <row r="3239" spans="1:29" ht="12.9" customHeight="1">
      <c r="A3239" s="189"/>
      <c r="B3239" s="111"/>
      <c r="C3239" s="111"/>
      <c r="D3239" s="111"/>
      <c r="E3239" s="111"/>
      <c r="F3239" s="111"/>
      <c r="G3239" s="111"/>
      <c r="H3239" s="111"/>
      <c r="I3239" s="116"/>
      <c r="J3239" s="118"/>
      <c r="K3239" s="33"/>
      <c r="L3239" s="44">
        <f t="shared" si="812"/>
        <v>0</v>
      </c>
      <c r="M3239" s="33" t="str">
        <f t="shared" si="813"/>
        <v>Container q'ty</v>
      </c>
      <c r="N3239" s="33" t="str">
        <f t="shared" si="814"/>
        <v/>
      </c>
      <c r="O3239" s="39"/>
      <c r="P3239" s="33"/>
      <c r="Q3239" s="168"/>
      <c r="R3239" s="169"/>
      <c r="S3239" s="39"/>
      <c r="T3239" s="119"/>
      <c r="U3239" s="258"/>
      <c r="V3239" s="262"/>
      <c r="W3239" s="258">
        <f t="shared" si="815"/>
        <v>0</v>
      </c>
      <c r="X3239" s="45"/>
      <c r="Y3239" s="43"/>
      <c r="Z3239" s="43"/>
      <c r="AA3239" s="43"/>
      <c r="AB3239" s="43"/>
      <c r="AC3239" s="43"/>
    </row>
    <row r="3240" spans="1:29" ht="12.9" customHeight="1">
      <c r="A3240" s="189"/>
      <c r="B3240" s="111"/>
      <c r="C3240" s="111"/>
      <c r="D3240" s="111"/>
      <c r="E3240" s="111"/>
      <c r="F3240" s="111"/>
      <c r="G3240" s="111"/>
      <c r="H3240" s="111"/>
      <c r="I3240" s="116"/>
      <c r="J3240" s="118"/>
      <c r="K3240" s="33"/>
      <c r="L3240" s="44">
        <f t="shared" si="812"/>
        <v>0</v>
      </c>
      <c r="M3240" s="33" t="str">
        <f t="shared" si="813"/>
        <v>Container q'ty</v>
      </c>
      <c r="N3240" s="33" t="str">
        <f t="shared" si="814"/>
        <v/>
      </c>
      <c r="O3240" s="39"/>
      <c r="P3240" s="33"/>
      <c r="Q3240" s="168"/>
      <c r="R3240" s="169"/>
      <c r="S3240" s="39"/>
      <c r="T3240" s="119"/>
      <c r="U3240" s="258"/>
      <c r="V3240" s="262"/>
      <c r="W3240" s="258">
        <f t="shared" si="815"/>
        <v>0</v>
      </c>
      <c r="X3240" s="45"/>
      <c r="Y3240" s="43"/>
      <c r="Z3240" s="43"/>
      <c r="AA3240" s="43"/>
      <c r="AB3240" s="43"/>
      <c r="AC3240" s="43"/>
    </row>
    <row r="3241" spans="1:29" ht="12.9" customHeight="1">
      <c r="A3241" s="189"/>
      <c r="B3241" s="111"/>
      <c r="C3241" s="111"/>
      <c r="D3241" s="111"/>
      <c r="E3241" s="111"/>
      <c r="F3241" s="111"/>
      <c r="G3241" s="111"/>
      <c r="H3241" s="111"/>
      <c r="I3241" s="116"/>
      <c r="J3241" s="118"/>
      <c r="K3241" s="33"/>
      <c r="L3241" s="44">
        <f t="shared" si="812"/>
        <v>0</v>
      </c>
      <c r="M3241" s="33" t="str">
        <f t="shared" si="813"/>
        <v>Container q'ty</v>
      </c>
      <c r="N3241" s="33" t="str">
        <f t="shared" si="814"/>
        <v/>
      </c>
      <c r="O3241" s="39"/>
      <c r="P3241" s="33"/>
      <c r="Q3241" s="168"/>
      <c r="R3241" s="169"/>
      <c r="S3241" s="39"/>
      <c r="T3241" s="119"/>
      <c r="U3241" s="258"/>
      <c r="V3241" s="262"/>
      <c r="W3241" s="258">
        <f t="shared" si="815"/>
        <v>0</v>
      </c>
      <c r="X3241" s="45"/>
      <c r="Y3241" s="43"/>
      <c r="Z3241" s="43"/>
      <c r="AA3241" s="43"/>
      <c r="AB3241" s="43"/>
      <c r="AC3241" s="43"/>
    </row>
    <row r="3242" spans="1:29" ht="12.9" customHeight="1">
      <c r="A3242" s="189"/>
      <c r="B3242" s="111"/>
      <c r="C3242" s="111"/>
      <c r="D3242" s="111"/>
      <c r="E3242" s="111"/>
      <c r="F3242" s="111"/>
      <c r="G3242" s="111"/>
      <c r="H3242" s="111"/>
      <c r="I3242" s="116"/>
      <c r="J3242" s="118"/>
      <c r="K3242" s="33"/>
      <c r="L3242" s="44">
        <f t="shared" si="812"/>
        <v>0</v>
      </c>
      <c r="M3242" s="33" t="str">
        <f t="shared" si="813"/>
        <v>Container q'ty</v>
      </c>
      <c r="N3242" s="33" t="str">
        <f t="shared" si="814"/>
        <v/>
      </c>
      <c r="O3242" s="39"/>
      <c r="P3242" s="33"/>
      <c r="Q3242" s="168"/>
      <c r="R3242" s="169"/>
      <c r="S3242" s="39"/>
      <c r="T3242" s="119"/>
      <c r="U3242" s="258"/>
      <c r="V3242" s="262"/>
      <c r="W3242" s="258">
        <f t="shared" si="815"/>
        <v>0</v>
      </c>
      <c r="X3242" s="45"/>
      <c r="Y3242" s="43"/>
      <c r="Z3242" s="43"/>
      <c r="AA3242" s="43"/>
      <c r="AB3242" s="43"/>
      <c r="AC3242" s="43"/>
    </row>
    <row r="3243" spans="1:29" ht="12.9" customHeight="1">
      <c r="A3243" s="189"/>
      <c r="B3243" s="111"/>
      <c r="C3243" s="111"/>
      <c r="D3243" s="111"/>
      <c r="E3243" s="111"/>
      <c r="F3243" s="111"/>
      <c r="G3243" s="111"/>
      <c r="H3243" s="111"/>
      <c r="I3243" s="116"/>
      <c r="J3243" s="118"/>
      <c r="K3243" s="33"/>
      <c r="L3243" s="44">
        <f t="shared" si="812"/>
        <v>0</v>
      </c>
      <c r="M3243" s="33" t="str">
        <f t="shared" si="813"/>
        <v>Container q'ty</v>
      </c>
      <c r="N3243" s="33" t="str">
        <f t="shared" si="814"/>
        <v/>
      </c>
      <c r="O3243" s="39"/>
      <c r="P3243" s="33"/>
      <c r="Q3243" s="168"/>
      <c r="R3243" s="169"/>
      <c r="S3243" s="39"/>
      <c r="T3243" s="119"/>
      <c r="U3243" s="258"/>
      <c r="V3243" s="262"/>
      <c r="W3243" s="258">
        <f t="shared" si="815"/>
        <v>0</v>
      </c>
      <c r="X3243" s="45"/>
      <c r="Y3243" s="43"/>
      <c r="Z3243" s="43"/>
      <c r="AA3243" s="43"/>
      <c r="AB3243" s="43"/>
      <c r="AC3243" s="43"/>
    </row>
    <row r="3244" spans="1:29" ht="12.9" customHeight="1">
      <c r="A3244" s="189"/>
      <c r="B3244" s="111"/>
      <c r="C3244" s="111"/>
      <c r="D3244" s="111"/>
      <c r="E3244" s="111"/>
      <c r="F3244" s="111"/>
      <c r="G3244" s="111"/>
      <c r="H3244" s="111"/>
      <c r="I3244" s="116"/>
      <c r="J3244" s="118"/>
      <c r="K3244" s="33"/>
      <c r="L3244" s="44">
        <f t="shared" si="812"/>
        <v>0</v>
      </c>
      <c r="M3244" s="33" t="str">
        <f t="shared" si="813"/>
        <v>Container q'ty</v>
      </c>
      <c r="N3244" s="33" t="str">
        <f t="shared" si="814"/>
        <v/>
      </c>
      <c r="O3244" s="39"/>
      <c r="P3244" s="33"/>
      <c r="Q3244" s="168"/>
      <c r="R3244" s="169"/>
      <c r="S3244" s="39"/>
      <c r="T3244" s="119"/>
      <c r="U3244" s="258"/>
      <c r="V3244" s="262"/>
      <c r="W3244" s="258">
        <f t="shared" si="815"/>
        <v>0</v>
      </c>
      <c r="X3244" s="45"/>
      <c r="Y3244" s="43"/>
      <c r="Z3244" s="43"/>
      <c r="AA3244" s="43"/>
      <c r="AB3244" s="43"/>
      <c r="AC3244" s="43"/>
    </row>
    <row r="3245" spans="1:29" ht="12.9" customHeight="1">
      <c r="A3245" s="189"/>
      <c r="B3245" s="111"/>
      <c r="C3245" s="111"/>
      <c r="D3245" s="111"/>
      <c r="E3245" s="111"/>
      <c r="F3245" s="111"/>
      <c r="G3245" s="111"/>
      <c r="H3245" s="111"/>
      <c r="I3245" s="116"/>
      <c r="J3245" s="118"/>
      <c r="K3245" s="33"/>
      <c r="L3245" s="44">
        <f t="shared" si="812"/>
        <v>0</v>
      </c>
      <c r="M3245" s="33" t="str">
        <f t="shared" si="813"/>
        <v>Container q'ty</v>
      </c>
      <c r="N3245" s="33" t="str">
        <f t="shared" si="814"/>
        <v/>
      </c>
      <c r="O3245" s="39"/>
      <c r="P3245" s="33"/>
      <c r="Q3245" s="168"/>
      <c r="R3245" s="169"/>
      <c r="S3245" s="39"/>
      <c r="T3245" s="119"/>
      <c r="U3245" s="258"/>
      <c r="V3245" s="262"/>
      <c r="W3245" s="258">
        <f t="shared" si="815"/>
        <v>0</v>
      </c>
      <c r="X3245" s="45"/>
      <c r="Y3245" s="43"/>
      <c r="Z3245" s="43"/>
      <c r="AA3245" s="43"/>
      <c r="AB3245" s="43"/>
      <c r="AC3245" s="43"/>
    </row>
    <row r="3246" spans="1:29" ht="12.9" customHeight="1">
      <c r="A3246" s="189"/>
      <c r="B3246" s="111"/>
      <c r="C3246" s="111"/>
      <c r="D3246" s="111"/>
      <c r="E3246" s="111"/>
      <c r="F3246" s="111"/>
      <c r="G3246" s="111"/>
      <c r="H3246" s="111"/>
      <c r="I3246" s="116"/>
      <c r="J3246" s="118"/>
      <c r="K3246" s="33"/>
      <c r="L3246" s="44">
        <f t="shared" si="812"/>
        <v>0</v>
      </c>
      <c r="M3246" s="33" t="str">
        <f t="shared" si="813"/>
        <v>Container q'ty</v>
      </c>
      <c r="N3246" s="33" t="str">
        <f t="shared" si="814"/>
        <v/>
      </c>
      <c r="O3246" s="39"/>
      <c r="P3246" s="33"/>
      <c r="Q3246" s="168"/>
      <c r="R3246" s="169"/>
      <c r="S3246" s="39"/>
      <c r="T3246" s="119"/>
      <c r="U3246" s="258"/>
      <c r="V3246" s="262"/>
      <c r="W3246" s="258">
        <f t="shared" si="815"/>
        <v>0</v>
      </c>
      <c r="X3246" s="45"/>
      <c r="Y3246" s="43"/>
      <c r="Z3246" s="43"/>
      <c r="AA3246" s="43"/>
      <c r="AB3246" s="43"/>
      <c r="AC3246" s="43"/>
    </row>
    <row r="3247" spans="1:29" ht="12.9" customHeight="1">
      <c r="A3247" s="189"/>
      <c r="B3247" s="111"/>
      <c r="C3247" s="111"/>
      <c r="D3247" s="111"/>
      <c r="E3247" s="111"/>
      <c r="F3247" s="111"/>
      <c r="G3247" s="111"/>
      <c r="H3247" s="111"/>
      <c r="I3247" s="116"/>
      <c r="J3247" s="118"/>
      <c r="K3247" s="33"/>
      <c r="L3247" s="44">
        <f t="shared" si="812"/>
        <v>0</v>
      </c>
      <c r="M3247" s="33" t="str">
        <f t="shared" si="813"/>
        <v>Container q'ty</v>
      </c>
      <c r="N3247" s="33" t="str">
        <f t="shared" si="814"/>
        <v/>
      </c>
      <c r="O3247" s="39"/>
      <c r="P3247" s="33"/>
      <c r="Q3247" s="168"/>
      <c r="R3247" s="169"/>
      <c r="S3247" s="39"/>
      <c r="T3247" s="119"/>
      <c r="U3247" s="258"/>
      <c r="V3247" s="262"/>
      <c r="W3247" s="258">
        <f t="shared" si="815"/>
        <v>0</v>
      </c>
      <c r="X3247" s="45"/>
      <c r="Y3247" s="43"/>
      <c r="Z3247" s="43"/>
      <c r="AA3247" s="43"/>
      <c r="AB3247" s="43"/>
      <c r="AC3247" s="43"/>
    </row>
    <row r="3248" spans="1:29" ht="12.9" customHeight="1">
      <c r="A3248" s="189"/>
      <c r="B3248" s="111"/>
      <c r="C3248" s="111"/>
      <c r="D3248" s="111"/>
      <c r="E3248" s="111"/>
      <c r="F3248" s="111"/>
      <c r="G3248" s="111"/>
      <c r="H3248" s="111"/>
      <c r="I3248" s="116"/>
      <c r="J3248" s="118"/>
      <c r="K3248" s="33"/>
      <c r="L3248" s="44">
        <f t="shared" si="812"/>
        <v>0</v>
      </c>
      <c r="M3248" s="33" t="str">
        <f t="shared" si="813"/>
        <v>Container q'ty</v>
      </c>
      <c r="N3248" s="33" t="str">
        <f t="shared" si="814"/>
        <v/>
      </c>
      <c r="O3248" s="39"/>
      <c r="P3248" s="33"/>
      <c r="Q3248" s="168"/>
      <c r="R3248" s="169"/>
      <c r="S3248" s="39"/>
      <c r="T3248" s="119"/>
      <c r="U3248" s="258"/>
      <c r="V3248" s="262"/>
      <c r="W3248" s="258">
        <f t="shared" si="815"/>
        <v>0</v>
      </c>
      <c r="X3248" s="45"/>
      <c r="Y3248" s="43"/>
      <c r="Z3248" s="43"/>
      <c r="AA3248" s="43"/>
      <c r="AB3248" s="43"/>
      <c r="AC3248" s="43"/>
    </row>
    <row r="3249" spans="1:29" ht="12.9" customHeight="1">
      <c r="A3249" s="189"/>
      <c r="B3249" s="111"/>
      <c r="C3249" s="111"/>
      <c r="D3249" s="111"/>
      <c r="E3249" s="111"/>
      <c r="F3249" s="111"/>
      <c r="G3249" s="111"/>
      <c r="H3249" s="111"/>
      <c r="I3249" s="116"/>
      <c r="J3249" s="118"/>
      <c r="K3249" s="33"/>
      <c r="L3249" s="44">
        <f t="shared" si="812"/>
        <v>0</v>
      </c>
      <c r="M3249" s="33" t="str">
        <f t="shared" si="813"/>
        <v>Container q'ty</v>
      </c>
      <c r="N3249" s="33" t="str">
        <f t="shared" si="814"/>
        <v/>
      </c>
      <c r="O3249" s="39"/>
      <c r="P3249" s="33"/>
      <c r="Q3249" s="168"/>
      <c r="R3249" s="169"/>
      <c r="S3249" s="39"/>
      <c r="T3249" s="119"/>
      <c r="U3249" s="258"/>
      <c r="V3249" s="262"/>
      <c r="W3249" s="258">
        <f t="shared" si="815"/>
        <v>0</v>
      </c>
      <c r="X3249" s="45"/>
      <c r="Y3249" s="43"/>
      <c r="Z3249" s="43"/>
      <c r="AA3249" s="43"/>
      <c r="AB3249" s="43"/>
      <c r="AC3249" s="43"/>
    </row>
    <row r="3250" spans="1:29" ht="12.9" customHeight="1">
      <c r="A3250" s="189"/>
      <c r="B3250" s="111"/>
      <c r="C3250" s="111"/>
      <c r="D3250" s="111"/>
      <c r="E3250" s="111"/>
      <c r="F3250" s="111"/>
      <c r="G3250" s="111"/>
      <c r="H3250" s="111"/>
      <c r="I3250" s="116"/>
      <c r="J3250" s="118"/>
      <c r="K3250" s="33"/>
      <c r="L3250" s="44">
        <f t="shared" si="812"/>
        <v>0</v>
      </c>
      <c r="M3250" s="33" t="str">
        <f t="shared" si="813"/>
        <v>Container q'ty</v>
      </c>
      <c r="N3250" s="33" t="str">
        <f t="shared" si="814"/>
        <v/>
      </c>
      <c r="O3250" s="39"/>
      <c r="P3250" s="33"/>
      <c r="Q3250" s="168"/>
      <c r="R3250" s="169"/>
      <c r="S3250" s="39"/>
      <c r="T3250" s="119"/>
      <c r="U3250" s="258"/>
      <c r="V3250" s="262"/>
      <c r="W3250" s="258">
        <f t="shared" si="815"/>
        <v>0</v>
      </c>
      <c r="X3250" s="45"/>
      <c r="Y3250" s="43"/>
      <c r="Z3250" s="43"/>
      <c r="AA3250" s="43"/>
      <c r="AB3250" s="43"/>
      <c r="AC3250" s="43"/>
    </row>
    <row r="3251" spans="1:29" ht="12.9" customHeight="1">
      <c r="A3251" s="189"/>
      <c r="B3251" s="111"/>
      <c r="C3251" s="111"/>
      <c r="D3251" s="111"/>
      <c r="E3251" s="111"/>
      <c r="F3251" s="111"/>
      <c r="G3251" s="111"/>
      <c r="H3251" s="111"/>
      <c r="I3251" s="116"/>
      <c r="J3251" s="118"/>
      <c r="K3251" s="33"/>
      <c r="L3251" s="44">
        <f t="shared" si="812"/>
        <v>0</v>
      </c>
      <c r="M3251" s="33" t="str">
        <f t="shared" si="813"/>
        <v>Container q'ty</v>
      </c>
      <c r="N3251" s="33" t="str">
        <f t="shared" si="814"/>
        <v/>
      </c>
      <c r="O3251" s="39"/>
      <c r="P3251" s="33"/>
      <c r="Q3251" s="168"/>
      <c r="R3251" s="169"/>
      <c r="S3251" s="39"/>
      <c r="T3251" s="119"/>
      <c r="U3251" s="258"/>
      <c r="V3251" s="262"/>
      <c r="W3251" s="258">
        <f t="shared" si="815"/>
        <v>0</v>
      </c>
      <c r="X3251" s="45"/>
      <c r="Y3251" s="43"/>
      <c r="Z3251" s="43"/>
      <c r="AA3251" s="43"/>
      <c r="AB3251" s="43"/>
      <c r="AC3251" s="43"/>
    </row>
    <row r="3252" spans="1:29" ht="12.9" customHeight="1">
      <c r="A3252" s="189"/>
      <c r="B3252" s="111"/>
      <c r="C3252" s="111"/>
      <c r="D3252" s="111"/>
      <c r="E3252" s="111"/>
      <c r="F3252" s="111"/>
      <c r="G3252" s="111"/>
      <c r="H3252" s="111"/>
      <c r="I3252" s="116"/>
      <c r="J3252" s="118"/>
      <c r="K3252" s="33"/>
      <c r="L3252" s="44">
        <f t="shared" si="812"/>
        <v>0</v>
      </c>
      <c r="M3252" s="33" t="str">
        <f t="shared" si="813"/>
        <v>Container q'ty</v>
      </c>
      <c r="N3252" s="33" t="str">
        <f t="shared" si="814"/>
        <v/>
      </c>
      <c r="O3252" s="39"/>
      <c r="P3252" s="33"/>
      <c r="Q3252" s="168"/>
      <c r="R3252" s="169"/>
      <c r="S3252" s="39"/>
      <c r="T3252" s="119"/>
      <c r="U3252" s="258"/>
      <c r="V3252" s="262"/>
      <c r="W3252" s="258">
        <f t="shared" si="815"/>
        <v>0</v>
      </c>
      <c r="X3252" s="45"/>
      <c r="Y3252" s="43"/>
      <c r="Z3252" s="43"/>
      <c r="AA3252" s="43"/>
      <c r="AB3252" s="43"/>
      <c r="AC3252" s="43"/>
    </row>
    <row r="3253" spans="1:29" ht="12.9" customHeight="1">
      <c r="A3253" s="189"/>
      <c r="B3253" s="111"/>
      <c r="C3253" s="111"/>
      <c r="D3253" s="111"/>
      <c r="E3253" s="111"/>
      <c r="F3253" s="111"/>
      <c r="G3253" s="111"/>
      <c r="H3253" s="111"/>
      <c r="I3253" s="116"/>
      <c r="J3253" s="118"/>
      <c r="K3253" s="33"/>
      <c r="L3253" s="44">
        <f t="shared" si="812"/>
        <v>0</v>
      </c>
      <c r="M3253" s="33" t="str">
        <f t="shared" si="813"/>
        <v>Container q'ty</v>
      </c>
      <c r="N3253" s="33" t="str">
        <f t="shared" si="814"/>
        <v/>
      </c>
      <c r="O3253" s="39"/>
      <c r="P3253" s="33"/>
      <c r="Q3253" s="168"/>
      <c r="R3253" s="169"/>
      <c r="S3253" s="39"/>
      <c r="T3253" s="119"/>
      <c r="U3253" s="258"/>
      <c r="V3253" s="262"/>
      <c r="W3253" s="258">
        <f t="shared" si="815"/>
        <v>0</v>
      </c>
      <c r="X3253" s="45"/>
      <c r="Y3253" s="43"/>
      <c r="Z3253" s="43"/>
      <c r="AA3253" s="43"/>
      <c r="AB3253" s="43"/>
      <c r="AC3253" s="43"/>
    </row>
    <row r="3254" spans="1:29" ht="12.9" customHeight="1">
      <c r="A3254" s="189"/>
      <c r="B3254" s="111"/>
      <c r="C3254" s="111"/>
      <c r="D3254" s="111"/>
      <c r="E3254" s="111"/>
      <c r="F3254" s="111"/>
      <c r="G3254" s="111"/>
      <c r="H3254" s="111"/>
      <c r="I3254" s="116"/>
      <c r="J3254" s="118"/>
      <c r="K3254" s="33"/>
      <c r="L3254" s="44">
        <f t="shared" si="812"/>
        <v>0</v>
      </c>
      <c r="M3254" s="33" t="str">
        <f t="shared" si="813"/>
        <v>Container q'ty</v>
      </c>
      <c r="N3254" s="33" t="str">
        <f t="shared" si="814"/>
        <v/>
      </c>
      <c r="O3254" s="39"/>
      <c r="P3254" s="33"/>
      <c r="Q3254" s="168"/>
      <c r="R3254" s="169"/>
      <c r="S3254" s="39"/>
      <c r="T3254" s="119"/>
      <c r="U3254" s="258"/>
      <c r="V3254" s="262"/>
      <c r="W3254" s="258">
        <f t="shared" si="815"/>
        <v>0</v>
      </c>
      <c r="X3254" s="45"/>
      <c r="Y3254" s="43"/>
      <c r="Z3254" s="43"/>
      <c r="AA3254" s="43"/>
      <c r="AB3254" s="43"/>
      <c r="AC3254" s="43"/>
    </row>
    <row r="3255" spans="1:29" ht="12.9" customHeight="1">
      <c r="A3255" s="189"/>
      <c r="B3255" s="111"/>
      <c r="C3255" s="111"/>
      <c r="D3255" s="111"/>
      <c r="E3255" s="111"/>
      <c r="F3255" s="111"/>
      <c r="G3255" s="111"/>
      <c r="H3255" s="111"/>
      <c r="I3255" s="116"/>
      <c r="J3255" s="118"/>
      <c r="K3255" s="33"/>
      <c r="L3255" s="44">
        <f t="shared" si="812"/>
        <v>0</v>
      </c>
      <c r="M3255" s="33" t="str">
        <f t="shared" si="813"/>
        <v>Container q'ty</v>
      </c>
      <c r="N3255" s="33" t="str">
        <f t="shared" si="814"/>
        <v/>
      </c>
      <c r="O3255" s="39"/>
      <c r="P3255" s="33"/>
      <c r="Q3255" s="168"/>
      <c r="R3255" s="169"/>
      <c r="S3255" s="39"/>
      <c r="T3255" s="119"/>
      <c r="U3255" s="258"/>
      <c r="V3255" s="262"/>
      <c r="W3255" s="258">
        <f t="shared" si="815"/>
        <v>0</v>
      </c>
      <c r="X3255" s="45"/>
      <c r="Y3255" s="43"/>
      <c r="Z3255" s="43"/>
      <c r="AA3255" s="43"/>
      <c r="AB3255" s="43"/>
      <c r="AC3255" s="43"/>
    </row>
    <row r="3256" spans="1:29" ht="12.9" customHeight="1">
      <c r="A3256" s="189"/>
      <c r="B3256" s="111"/>
      <c r="C3256" s="111"/>
      <c r="D3256" s="111"/>
      <c r="E3256" s="111"/>
      <c r="F3256" s="111"/>
      <c r="G3256" s="111"/>
      <c r="H3256" s="111"/>
      <c r="I3256" s="116"/>
      <c r="J3256" s="118"/>
      <c r="K3256" s="33"/>
      <c r="L3256" s="44">
        <f t="shared" si="812"/>
        <v>0</v>
      </c>
      <c r="M3256" s="33" t="str">
        <f t="shared" si="813"/>
        <v>Container q'ty</v>
      </c>
      <c r="N3256" s="33" t="str">
        <f t="shared" si="814"/>
        <v/>
      </c>
      <c r="O3256" s="39"/>
      <c r="P3256" s="33"/>
      <c r="Q3256" s="168"/>
      <c r="R3256" s="169"/>
      <c r="S3256" s="39"/>
      <c r="T3256" s="119"/>
      <c r="U3256" s="258"/>
      <c r="V3256" s="262"/>
      <c r="W3256" s="258">
        <f t="shared" si="815"/>
        <v>0</v>
      </c>
      <c r="X3256" s="45"/>
      <c r="Y3256" s="43"/>
      <c r="Z3256" s="43"/>
      <c r="AA3256" s="43"/>
      <c r="AB3256" s="43"/>
      <c r="AC3256" s="43"/>
    </row>
    <row r="3257" spans="1:29" ht="12.9" customHeight="1">
      <c r="A3257" s="189"/>
      <c r="B3257" s="111"/>
      <c r="C3257" s="111"/>
      <c r="D3257" s="111"/>
      <c r="E3257" s="111"/>
      <c r="F3257" s="111"/>
      <c r="G3257" s="111"/>
      <c r="H3257" s="111"/>
      <c r="I3257" s="116"/>
      <c r="J3257" s="118"/>
      <c r="K3257" s="33"/>
      <c r="L3257" s="44">
        <f t="shared" si="812"/>
        <v>0</v>
      </c>
      <c r="M3257" s="33" t="str">
        <f t="shared" si="813"/>
        <v>Container q'ty</v>
      </c>
      <c r="N3257" s="33" t="str">
        <f t="shared" si="814"/>
        <v/>
      </c>
      <c r="O3257" s="39"/>
      <c r="P3257" s="33"/>
      <c r="Q3257" s="168"/>
      <c r="R3257" s="169"/>
      <c r="S3257" s="39"/>
      <c r="T3257" s="119"/>
      <c r="U3257" s="258"/>
      <c r="V3257" s="262"/>
      <c r="W3257" s="258">
        <f t="shared" si="815"/>
        <v>0</v>
      </c>
      <c r="X3257" s="45"/>
      <c r="Y3257" s="43"/>
      <c r="Z3257" s="43"/>
      <c r="AA3257" s="43"/>
      <c r="AB3257" s="43"/>
      <c r="AC3257" s="43"/>
    </row>
    <row r="3258" spans="1:29" ht="12.9" customHeight="1">
      <c r="A3258" s="189"/>
      <c r="B3258" s="111"/>
      <c r="C3258" s="111"/>
      <c r="D3258" s="111"/>
      <c r="E3258" s="111"/>
      <c r="F3258" s="111"/>
      <c r="G3258" s="111"/>
      <c r="H3258" s="111"/>
      <c r="I3258" s="116"/>
      <c r="J3258" s="118"/>
      <c r="K3258" s="33"/>
      <c r="L3258" s="44">
        <f t="shared" si="812"/>
        <v>0</v>
      </c>
      <c r="M3258" s="33" t="str">
        <f t="shared" si="813"/>
        <v>Container q'ty</v>
      </c>
      <c r="N3258" s="33" t="str">
        <f t="shared" si="814"/>
        <v/>
      </c>
      <c r="O3258" s="39"/>
      <c r="P3258" s="33"/>
      <c r="Q3258" s="168"/>
      <c r="R3258" s="169"/>
      <c r="S3258" s="39"/>
      <c r="T3258" s="119"/>
      <c r="U3258" s="258"/>
      <c r="V3258" s="262"/>
      <c r="W3258" s="258">
        <f t="shared" si="815"/>
        <v>0</v>
      </c>
      <c r="X3258" s="45"/>
      <c r="Y3258" s="43"/>
      <c r="Z3258" s="43"/>
      <c r="AA3258" s="43"/>
      <c r="AB3258" s="43"/>
      <c r="AC3258" s="43"/>
    </row>
    <row r="3259" spans="1:29" ht="12.9" customHeight="1">
      <c r="A3259" s="189"/>
      <c r="B3259" s="111"/>
      <c r="C3259" s="111"/>
      <c r="D3259" s="111"/>
      <c r="E3259" s="111"/>
      <c r="F3259" s="111"/>
      <c r="G3259" s="111"/>
      <c r="H3259" s="111"/>
      <c r="I3259" s="116"/>
      <c r="J3259" s="118"/>
      <c r="K3259" s="33"/>
      <c r="L3259" s="44">
        <f t="shared" si="812"/>
        <v>0</v>
      </c>
      <c r="M3259" s="33" t="str">
        <f t="shared" si="813"/>
        <v>Container q'ty</v>
      </c>
      <c r="N3259" s="33" t="str">
        <f t="shared" si="814"/>
        <v/>
      </c>
      <c r="O3259" s="39"/>
      <c r="P3259" s="33"/>
      <c r="Q3259" s="168"/>
      <c r="R3259" s="169"/>
      <c r="S3259" s="39"/>
      <c r="T3259" s="119"/>
      <c r="U3259" s="258"/>
      <c r="V3259" s="262"/>
      <c r="W3259" s="258">
        <f t="shared" si="815"/>
        <v>0</v>
      </c>
      <c r="X3259" s="45"/>
      <c r="Y3259" s="43"/>
      <c r="Z3259" s="43"/>
      <c r="AA3259" s="43"/>
      <c r="AB3259" s="43"/>
      <c r="AC3259" s="43"/>
    </row>
    <row r="3260" spans="1:29" ht="12.9" customHeight="1">
      <c r="A3260" s="189"/>
      <c r="B3260" s="111"/>
      <c r="C3260" s="111"/>
      <c r="D3260" s="111"/>
      <c r="E3260" s="111"/>
      <c r="F3260" s="111"/>
      <c r="G3260" s="111"/>
      <c r="H3260" s="111"/>
      <c r="I3260" s="116"/>
      <c r="J3260" s="118"/>
      <c r="K3260" s="33"/>
      <c r="L3260" s="44">
        <f t="shared" si="812"/>
        <v>0</v>
      </c>
      <c r="M3260" s="33" t="str">
        <f t="shared" si="813"/>
        <v>Container q'ty</v>
      </c>
      <c r="N3260" s="33" t="str">
        <f t="shared" si="814"/>
        <v/>
      </c>
      <c r="O3260" s="39"/>
      <c r="P3260" s="33"/>
      <c r="Q3260" s="168"/>
      <c r="R3260" s="169"/>
      <c r="S3260" s="39"/>
      <c r="T3260" s="119"/>
      <c r="U3260" s="258"/>
      <c r="V3260" s="262"/>
      <c r="W3260" s="258">
        <f t="shared" si="815"/>
        <v>0</v>
      </c>
      <c r="X3260" s="45"/>
      <c r="Y3260" s="43"/>
      <c r="Z3260" s="43"/>
      <c r="AA3260" s="43"/>
      <c r="AB3260" s="43"/>
      <c r="AC3260" s="43"/>
    </row>
    <row r="3261" spans="1:29" ht="12.9" customHeight="1">
      <c r="A3261" s="189"/>
      <c r="B3261" s="111"/>
      <c r="C3261" s="111"/>
      <c r="D3261" s="111"/>
      <c r="E3261" s="111"/>
      <c r="F3261" s="111"/>
      <c r="G3261" s="111"/>
      <c r="H3261" s="111"/>
      <c r="I3261" s="116"/>
      <c r="J3261" s="118"/>
      <c r="K3261" s="33"/>
      <c r="L3261" s="44">
        <f t="shared" si="812"/>
        <v>0</v>
      </c>
      <c r="M3261" s="33" t="str">
        <f t="shared" si="813"/>
        <v>Container q'ty</v>
      </c>
      <c r="N3261" s="33" t="str">
        <f t="shared" si="814"/>
        <v/>
      </c>
      <c r="O3261" s="39"/>
      <c r="P3261" s="33"/>
      <c r="Q3261" s="168"/>
      <c r="R3261" s="169"/>
      <c r="S3261" s="39"/>
      <c r="T3261" s="119"/>
      <c r="U3261" s="258"/>
      <c r="V3261" s="262"/>
      <c r="W3261" s="258">
        <f t="shared" si="815"/>
        <v>0</v>
      </c>
      <c r="X3261" s="45"/>
      <c r="Y3261" s="43"/>
      <c r="Z3261" s="43"/>
      <c r="AA3261" s="43"/>
      <c r="AB3261" s="43"/>
      <c r="AC3261" s="43"/>
    </row>
    <row r="3262" spans="1:29" ht="12.9" customHeight="1">
      <c r="A3262" s="189"/>
      <c r="B3262" s="111"/>
      <c r="C3262" s="111"/>
      <c r="D3262" s="111"/>
      <c r="E3262" s="111"/>
      <c r="F3262" s="111"/>
      <c r="G3262" s="111"/>
      <c r="H3262" s="111"/>
      <c r="I3262" s="116"/>
      <c r="J3262" s="118"/>
      <c r="K3262" s="33"/>
      <c r="L3262" s="44">
        <f t="shared" si="812"/>
        <v>0</v>
      </c>
      <c r="M3262" s="33" t="str">
        <f t="shared" si="813"/>
        <v>Container q'ty</v>
      </c>
      <c r="N3262" s="33" t="str">
        <f t="shared" si="814"/>
        <v/>
      </c>
      <c r="O3262" s="39"/>
      <c r="P3262" s="33"/>
      <c r="Q3262" s="168"/>
      <c r="R3262" s="169"/>
      <c r="S3262" s="39"/>
      <c r="T3262" s="119"/>
      <c r="U3262" s="258"/>
      <c r="V3262" s="262"/>
      <c r="W3262" s="258">
        <f t="shared" si="815"/>
        <v>0</v>
      </c>
      <c r="X3262" s="45"/>
      <c r="Y3262" s="43"/>
      <c r="Z3262" s="43"/>
      <c r="AA3262" s="43"/>
      <c r="AB3262" s="43"/>
      <c r="AC3262" s="43"/>
    </row>
    <row r="3263" spans="1:29" ht="12.9" customHeight="1">
      <c r="A3263" s="189"/>
      <c r="B3263" s="111"/>
      <c r="C3263" s="111"/>
      <c r="D3263" s="111"/>
      <c r="E3263" s="111"/>
      <c r="F3263" s="111"/>
      <c r="G3263" s="111"/>
      <c r="H3263" s="111"/>
      <c r="I3263" s="116"/>
      <c r="J3263" s="118"/>
      <c r="K3263" s="33"/>
      <c r="L3263" s="44">
        <f t="shared" si="812"/>
        <v>0</v>
      </c>
      <c r="M3263" s="33" t="str">
        <f t="shared" si="813"/>
        <v>Container q'ty</v>
      </c>
      <c r="N3263" s="33" t="str">
        <f t="shared" si="814"/>
        <v/>
      </c>
      <c r="O3263" s="39"/>
      <c r="P3263" s="33"/>
      <c r="Q3263" s="168"/>
      <c r="R3263" s="169"/>
      <c r="S3263" s="39"/>
      <c r="T3263" s="119"/>
      <c r="U3263" s="258"/>
      <c r="V3263" s="262"/>
      <c r="W3263" s="258">
        <f t="shared" si="815"/>
        <v>0</v>
      </c>
      <c r="X3263" s="45"/>
      <c r="Y3263" s="43"/>
      <c r="Z3263" s="43"/>
      <c r="AA3263" s="43"/>
      <c r="AB3263" s="43"/>
      <c r="AC3263" s="43"/>
    </row>
    <row r="3264" spans="1:29" ht="12.9" customHeight="1">
      <c r="A3264" s="189"/>
      <c r="B3264" s="111"/>
      <c r="C3264" s="111"/>
      <c r="D3264" s="111"/>
      <c r="E3264" s="111"/>
      <c r="F3264" s="111"/>
      <c r="G3264" s="111"/>
      <c r="H3264" s="111"/>
      <c r="I3264" s="116"/>
      <c r="J3264" s="118"/>
      <c r="K3264" s="33"/>
      <c r="L3264" s="44">
        <f t="shared" si="812"/>
        <v>0</v>
      </c>
      <c r="M3264" s="33" t="str">
        <f t="shared" si="813"/>
        <v>Container q'ty</v>
      </c>
      <c r="N3264" s="33" t="str">
        <f t="shared" si="814"/>
        <v/>
      </c>
      <c r="O3264" s="39"/>
      <c r="P3264" s="33"/>
      <c r="Q3264" s="168"/>
      <c r="R3264" s="169"/>
      <c r="S3264" s="39"/>
      <c r="T3264" s="119"/>
      <c r="U3264" s="258"/>
      <c r="V3264" s="262"/>
      <c r="W3264" s="258">
        <f t="shared" si="815"/>
        <v>0</v>
      </c>
      <c r="X3264" s="45"/>
      <c r="Y3264" s="43"/>
      <c r="Z3264" s="43"/>
      <c r="AA3264" s="43"/>
      <c r="AB3264" s="43"/>
      <c r="AC3264" s="43"/>
    </row>
    <row r="3265" spans="1:29" ht="12.9" customHeight="1">
      <c r="A3265" s="189"/>
      <c r="B3265" s="111"/>
      <c r="C3265" s="111"/>
      <c r="D3265" s="111"/>
      <c r="E3265" s="111"/>
      <c r="F3265" s="111"/>
      <c r="G3265" s="111"/>
      <c r="H3265" s="111"/>
      <c r="I3265" s="116"/>
      <c r="J3265" s="118"/>
      <c r="K3265" s="33"/>
      <c r="L3265" s="44">
        <f>SUM(E3265:F3265)</f>
        <v>0</v>
      </c>
      <c r="M3265" s="33" t="str">
        <f>A3265&amp;$O$1</f>
        <v>Container q'ty</v>
      </c>
      <c r="N3265" s="33" t="str">
        <f>A3265&amp;P3265</f>
        <v/>
      </c>
      <c r="O3265" s="39"/>
      <c r="P3265" s="33"/>
      <c r="Q3265" s="168"/>
      <c r="R3265" s="169"/>
      <c r="S3265" s="39"/>
      <c r="T3265" s="119"/>
      <c r="U3265" s="258"/>
      <c r="V3265" s="262"/>
      <c r="W3265" s="258">
        <f>IFERROR(U3265/V3265,0)</f>
        <v>0</v>
      </c>
      <c r="X3265" s="45"/>
      <c r="Y3265" s="43"/>
      <c r="Z3265" s="43"/>
      <c r="AA3265" s="43"/>
      <c r="AB3265" s="43"/>
      <c r="AC3265" s="43"/>
    </row>
    <row r="3266" spans="1:29" ht="12.9" customHeight="1">
      <c r="A3266" s="189"/>
      <c r="B3266" s="111"/>
      <c r="C3266" s="111"/>
      <c r="D3266" s="111"/>
      <c r="E3266" s="111"/>
      <c r="F3266" s="111"/>
      <c r="G3266" s="111"/>
      <c r="H3266" s="111"/>
      <c r="I3266" s="116"/>
      <c r="J3266" s="118"/>
      <c r="K3266" s="33"/>
      <c r="L3266" s="44">
        <f t="shared" ref="L3266:L3449" si="816">SUM(E3266:F3266)</f>
        <v>0</v>
      </c>
      <c r="M3266" s="33" t="str">
        <f t="shared" ref="M3266:M3449" si="817">A3266&amp;$O$1</f>
        <v>Container q'ty</v>
      </c>
      <c r="N3266" s="33" t="str">
        <f t="shared" ref="N3266:N3449" si="818">A3266&amp;P3266</f>
        <v/>
      </c>
      <c r="O3266" s="39"/>
      <c r="P3266" s="33"/>
      <c r="Q3266" s="168"/>
      <c r="R3266" s="169"/>
      <c r="S3266" s="39"/>
      <c r="T3266" s="119"/>
      <c r="U3266" s="258"/>
      <c r="V3266" s="262"/>
      <c r="W3266" s="258">
        <f t="shared" ref="W3266:W3449" si="819">IFERROR(U3266/V3266,0)</f>
        <v>0</v>
      </c>
      <c r="X3266" s="45"/>
      <c r="Y3266" s="43"/>
      <c r="Z3266" s="43"/>
      <c r="AA3266" s="43"/>
      <c r="AB3266" s="43"/>
      <c r="AC3266" s="43"/>
    </row>
    <row r="3267" spans="1:29" ht="12.9" customHeight="1">
      <c r="A3267" s="189"/>
      <c r="B3267" s="111"/>
      <c r="C3267" s="111"/>
      <c r="D3267" s="111"/>
      <c r="E3267" s="111"/>
      <c r="F3267" s="111"/>
      <c r="G3267" s="111"/>
      <c r="H3267" s="111"/>
      <c r="I3267" s="116"/>
      <c r="J3267" s="118"/>
      <c r="K3267" s="33"/>
      <c r="L3267" s="44">
        <f t="shared" si="816"/>
        <v>0</v>
      </c>
      <c r="M3267" s="33" t="str">
        <f t="shared" si="817"/>
        <v>Container q'ty</v>
      </c>
      <c r="N3267" s="33" t="str">
        <f t="shared" si="818"/>
        <v/>
      </c>
      <c r="O3267" s="39"/>
      <c r="P3267" s="33"/>
      <c r="Q3267" s="168"/>
      <c r="R3267" s="169"/>
      <c r="S3267" s="39"/>
      <c r="T3267" s="119"/>
      <c r="U3267" s="258"/>
      <c r="V3267" s="262"/>
      <c r="W3267" s="258">
        <f t="shared" si="819"/>
        <v>0</v>
      </c>
      <c r="X3267" s="45"/>
      <c r="Y3267" s="43"/>
      <c r="Z3267" s="43"/>
      <c r="AA3267" s="43"/>
      <c r="AB3267" s="43"/>
      <c r="AC3267" s="43"/>
    </row>
    <row r="3268" spans="1:29" ht="12.9" customHeight="1">
      <c r="A3268" s="189"/>
      <c r="B3268" s="111"/>
      <c r="C3268" s="111"/>
      <c r="D3268" s="111"/>
      <c r="E3268" s="111"/>
      <c r="F3268" s="111"/>
      <c r="G3268" s="111"/>
      <c r="H3268" s="111"/>
      <c r="I3268" s="116"/>
      <c r="J3268" s="118"/>
      <c r="K3268" s="33"/>
      <c r="L3268" s="44">
        <f t="shared" si="816"/>
        <v>0</v>
      </c>
      <c r="M3268" s="33" t="str">
        <f t="shared" si="817"/>
        <v>Container q'ty</v>
      </c>
      <c r="N3268" s="33" t="str">
        <f t="shared" si="818"/>
        <v/>
      </c>
      <c r="O3268" s="39"/>
      <c r="P3268" s="33"/>
      <c r="Q3268" s="168"/>
      <c r="R3268" s="169"/>
      <c r="S3268" s="39"/>
      <c r="T3268" s="119"/>
      <c r="U3268" s="258"/>
      <c r="V3268" s="262"/>
      <c r="W3268" s="258">
        <f t="shared" si="819"/>
        <v>0</v>
      </c>
      <c r="X3268" s="45"/>
      <c r="Y3268" s="43"/>
      <c r="Z3268" s="43"/>
      <c r="AA3268" s="43"/>
      <c r="AB3268" s="43"/>
      <c r="AC3268" s="43"/>
    </row>
    <row r="3269" spans="1:29" ht="12.9" customHeight="1">
      <c r="A3269" s="189"/>
      <c r="B3269" s="111"/>
      <c r="C3269" s="111"/>
      <c r="D3269" s="111"/>
      <c r="E3269" s="111"/>
      <c r="F3269" s="111"/>
      <c r="G3269" s="111"/>
      <c r="H3269" s="111"/>
      <c r="I3269" s="116"/>
      <c r="J3269" s="118"/>
      <c r="K3269" s="33"/>
      <c r="L3269" s="44">
        <f t="shared" si="816"/>
        <v>0</v>
      </c>
      <c r="M3269" s="33" t="str">
        <f t="shared" si="817"/>
        <v>Container q'ty</v>
      </c>
      <c r="N3269" s="33" t="str">
        <f t="shared" si="818"/>
        <v/>
      </c>
      <c r="O3269" s="39"/>
      <c r="P3269" s="33"/>
      <c r="Q3269" s="168"/>
      <c r="R3269" s="169"/>
      <c r="S3269" s="39"/>
      <c r="T3269" s="119"/>
      <c r="U3269" s="258"/>
      <c r="V3269" s="262"/>
      <c r="W3269" s="258">
        <f t="shared" si="819"/>
        <v>0</v>
      </c>
      <c r="X3269" s="45"/>
      <c r="Y3269" s="43"/>
      <c r="Z3269" s="43"/>
      <c r="AA3269" s="43"/>
      <c r="AB3269" s="43"/>
      <c r="AC3269" s="43"/>
    </row>
    <row r="3270" spans="1:29" ht="12.9" customHeight="1">
      <c r="A3270" s="189"/>
      <c r="B3270" s="111"/>
      <c r="C3270" s="111"/>
      <c r="D3270" s="111"/>
      <c r="E3270" s="111"/>
      <c r="F3270" s="111"/>
      <c r="G3270" s="111"/>
      <c r="H3270" s="111"/>
      <c r="I3270" s="116"/>
      <c r="J3270" s="118"/>
      <c r="K3270" s="33"/>
      <c r="L3270" s="44">
        <f t="shared" si="816"/>
        <v>0</v>
      </c>
      <c r="M3270" s="33" t="str">
        <f t="shared" si="817"/>
        <v>Container q'ty</v>
      </c>
      <c r="N3270" s="33" t="str">
        <f t="shared" si="818"/>
        <v/>
      </c>
      <c r="O3270" s="39"/>
      <c r="P3270" s="33"/>
      <c r="Q3270" s="168"/>
      <c r="R3270" s="169"/>
      <c r="S3270" s="39"/>
      <c r="T3270" s="119"/>
      <c r="U3270" s="258"/>
      <c r="V3270" s="262"/>
      <c r="W3270" s="258">
        <f t="shared" si="819"/>
        <v>0</v>
      </c>
      <c r="X3270" s="45"/>
      <c r="Y3270" s="43"/>
      <c r="Z3270" s="43"/>
      <c r="AA3270" s="43"/>
      <c r="AB3270" s="43"/>
      <c r="AC3270" s="43"/>
    </row>
    <row r="3271" spans="1:29" ht="12.9" customHeight="1">
      <c r="A3271" s="189"/>
      <c r="B3271" s="111"/>
      <c r="C3271" s="111"/>
      <c r="D3271" s="111"/>
      <c r="E3271" s="111"/>
      <c r="F3271" s="111"/>
      <c r="G3271" s="111"/>
      <c r="H3271" s="111"/>
      <c r="I3271" s="116"/>
      <c r="J3271" s="118"/>
      <c r="K3271" s="33"/>
      <c r="L3271" s="44">
        <f t="shared" si="816"/>
        <v>0</v>
      </c>
      <c r="M3271" s="33" t="str">
        <f t="shared" si="817"/>
        <v>Container q'ty</v>
      </c>
      <c r="N3271" s="33" t="str">
        <f t="shared" si="818"/>
        <v/>
      </c>
      <c r="O3271" s="39"/>
      <c r="P3271" s="33"/>
      <c r="Q3271" s="168"/>
      <c r="R3271" s="169"/>
      <c r="S3271" s="39"/>
      <c r="T3271" s="119"/>
      <c r="U3271" s="258"/>
      <c r="V3271" s="262"/>
      <c r="W3271" s="258">
        <f t="shared" si="819"/>
        <v>0</v>
      </c>
      <c r="X3271" s="45"/>
      <c r="Y3271" s="43"/>
      <c r="Z3271" s="43"/>
      <c r="AA3271" s="43"/>
      <c r="AB3271" s="43"/>
      <c r="AC3271" s="43"/>
    </row>
    <row r="3272" spans="1:29" ht="12.9" customHeight="1">
      <c r="A3272" s="189"/>
      <c r="B3272" s="111"/>
      <c r="C3272" s="111"/>
      <c r="D3272" s="111"/>
      <c r="E3272" s="111"/>
      <c r="F3272" s="111"/>
      <c r="G3272" s="111"/>
      <c r="H3272" s="111"/>
      <c r="I3272" s="116"/>
      <c r="J3272" s="118"/>
      <c r="K3272" s="33"/>
      <c r="L3272" s="44">
        <f t="shared" si="816"/>
        <v>0</v>
      </c>
      <c r="M3272" s="33" t="str">
        <f t="shared" si="817"/>
        <v>Container q'ty</v>
      </c>
      <c r="N3272" s="33" t="str">
        <f t="shared" si="818"/>
        <v/>
      </c>
      <c r="O3272" s="39"/>
      <c r="P3272" s="33"/>
      <c r="Q3272" s="168"/>
      <c r="R3272" s="169"/>
      <c r="S3272" s="39"/>
      <c r="T3272" s="119"/>
      <c r="U3272" s="258"/>
      <c r="V3272" s="262"/>
      <c r="W3272" s="258">
        <f t="shared" si="819"/>
        <v>0</v>
      </c>
      <c r="X3272" s="45"/>
      <c r="Y3272" s="43"/>
      <c r="Z3272" s="43"/>
      <c r="AA3272" s="43"/>
      <c r="AB3272" s="43"/>
      <c r="AC3272" s="43"/>
    </row>
    <row r="3273" spans="1:29" ht="12.9" customHeight="1">
      <c r="A3273" s="189"/>
      <c r="B3273" s="111"/>
      <c r="C3273" s="111"/>
      <c r="D3273" s="111"/>
      <c r="E3273" s="111"/>
      <c r="F3273" s="111"/>
      <c r="G3273" s="111"/>
      <c r="H3273" s="111"/>
      <c r="I3273" s="116"/>
      <c r="J3273" s="118"/>
      <c r="K3273" s="33"/>
      <c r="L3273" s="44">
        <f t="shared" si="816"/>
        <v>0</v>
      </c>
      <c r="M3273" s="33" t="str">
        <f t="shared" si="817"/>
        <v>Container q'ty</v>
      </c>
      <c r="N3273" s="33" t="str">
        <f t="shared" si="818"/>
        <v/>
      </c>
      <c r="O3273" s="39"/>
      <c r="P3273" s="33"/>
      <c r="Q3273" s="168"/>
      <c r="R3273" s="169"/>
      <c r="S3273" s="39"/>
      <c r="T3273" s="119"/>
      <c r="U3273" s="258"/>
      <c r="V3273" s="262"/>
      <c r="W3273" s="258">
        <f t="shared" si="819"/>
        <v>0</v>
      </c>
      <c r="X3273" s="45"/>
      <c r="Y3273" s="43"/>
      <c r="Z3273" s="43"/>
      <c r="AA3273" s="43"/>
      <c r="AB3273" s="43"/>
      <c r="AC3273" s="43"/>
    </row>
    <row r="3274" spans="1:29" ht="12.9" customHeight="1">
      <c r="A3274" s="189"/>
      <c r="B3274" s="111"/>
      <c r="C3274" s="111"/>
      <c r="D3274" s="111"/>
      <c r="E3274" s="111"/>
      <c r="F3274" s="111"/>
      <c r="G3274" s="111"/>
      <c r="H3274" s="111"/>
      <c r="I3274" s="116"/>
      <c r="J3274" s="118"/>
      <c r="K3274" s="33"/>
      <c r="L3274" s="44">
        <f t="shared" si="816"/>
        <v>0</v>
      </c>
      <c r="M3274" s="33" t="str">
        <f t="shared" si="817"/>
        <v>Container q'ty</v>
      </c>
      <c r="N3274" s="33" t="str">
        <f t="shared" si="818"/>
        <v/>
      </c>
      <c r="O3274" s="39"/>
      <c r="P3274" s="33"/>
      <c r="Q3274" s="168"/>
      <c r="R3274" s="169"/>
      <c r="S3274" s="39"/>
      <c r="T3274" s="119"/>
      <c r="U3274" s="258"/>
      <c r="V3274" s="262"/>
      <c r="W3274" s="258">
        <f t="shared" si="819"/>
        <v>0</v>
      </c>
      <c r="X3274" s="45"/>
      <c r="Y3274" s="43"/>
      <c r="Z3274" s="43"/>
      <c r="AA3274" s="43"/>
      <c r="AB3274" s="43"/>
      <c r="AC3274" s="43"/>
    </row>
    <row r="3275" spans="1:29" ht="12.9" customHeight="1">
      <c r="A3275" s="189"/>
      <c r="B3275" s="111"/>
      <c r="C3275" s="111"/>
      <c r="D3275" s="111"/>
      <c r="E3275" s="111"/>
      <c r="F3275" s="111"/>
      <c r="G3275" s="111"/>
      <c r="H3275" s="111"/>
      <c r="I3275" s="116"/>
      <c r="J3275" s="118"/>
      <c r="K3275" s="33"/>
      <c r="L3275" s="44">
        <f t="shared" si="816"/>
        <v>0</v>
      </c>
      <c r="M3275" s="33" t="str">
        <f t="shared" si="817"/>
        <v>Container q'ty</v>
      </c>
      <c r="N3275" s="33" t="str">
        <f t="shared" si="818"/>
        <v/>
      </c>
      <c r="O3275" s="39"/>
      <c r="P3275" s="33"/>
      <c r="Q3275" s="168"/>
      <c r="R3275" s="169"/>
      <c r="S3275" s="39"/>
      <c r="T3275" s="119"/>
      <c r="U3275" s="258"/>
      <c r="V3275" s="262"/>
      <c r="W3275" s="258">
        <f t="shared" si="819"/>
        <v>0</v>
      </c>
      <c r="X3275" s="45"/>
      <c r="Y3275" s="43"/>
      <c r="Z3275" s="43"/>
      <c r="AA3275" s="43"/>
      <c r="AB3275" s="43"/>
      <c r="AC3275" s="43"/>
    </row>
    <row r="3276" spans="1:29" ht="12.9" customHeight="1">
      <c r="A3276" s="189"/>
      <c r="B3276" s="111"/>
      <c r="C3276" s="111"/>
      <c r="D3276" s="111"/>
      <c r="E3276" s="111"/>
      <c r="F3276" s="111"/>
      <c r="G3276" s="111"/>
      <c r="H3276" s="111"/>
      <c r="I3276" s="116"/>
      <c r="J3276" s="118"/>
      <c r="K3276" s="33"/>
      <c r="L3276" s="44">
        <f t="shared" si="816"/>
        <v>0</v>
      </c>
      <c r="M3276" s="33" t="str">
        <f t="shared" si="817"/>
        <v>Container q'ty</v>
      </c>
      <c r="N3276" s="33" t="str">
        <f t="shared" si="818"/>
        <v/>
      </c>
      <c r="O3276" s="39"/>
      <c r="P3276" s="33"/>
      <c r="Q3276" s="168"/>
      <c r="R3276" s="169"/>
      <c r="S3276" s="39"/>
      <c r="T3276" s="119"/>
      <c r="U3276" s="258"/>
      <c r="V3276" s="262"/>
      <c r="W3276" s="258">
        <f t="shared" si="819"/>
        <v>0</v>
      </c>
      <c r="X3276" s="45"/>
      <c r="Y3276" s="43"/>
      <c r="Z3276" s="43"/>
      <c r="AA3276" s="43"/>
      <c r="AB3276" s="43"/>
      <c r="AC3276" s="43"/>
    </row>
    <row r="3277" spans="1:29" ht="12.9" customHeight="1">
      <c r="A3277" s="189"/>
      <c r="B3277" s="111"/>
      <c r="C3277" s="111"/>
      <c r="D3277" s="111"/>
      <c r="E3277" s="111"/>
      <c r="F3277" s="111"/>
      <c r="G3277" s="111"/>
      <c r="H3277" s="111"/>
      <c r="I3277" s="116"/>
      <c r="J3277" s="118"/>
      <c r="K3277" s="33"/>
      <c r="L3277" s="44">
        <f t="shared" si="816"/>
        <v>0</v>
      </c>
      <c r="M3277" s="33" t="str">
        <f t="shared" si="817"/>
        <v>Container q'ty</v>
      </c>
      <c r="N3277" s="33" t="str">
        <f t="shared" si="818"/>
        <v/>
      </c>
      <c r="O3277" s="39"/>
      <c r="P3277" s="33"/>
      <c r="Q3277" s="168"/>
      <c r="R3277" s="169"/>
      <c r="S3277" s="39"/>
      <c r="T3277" s="119"/>
      <c r="U3277" s="258"/>
      <c r="V3277" s="262"/>
      <c r="W3277" s="258">
        <f t="shared" si="819"/>
        <v>0</v>
      </c>
      <c r="X3277" s="45"/>
      <c r="Y3277" s="43"/>
      <c r="Z3277" s="43"/>
      <c r="AA3277" s="43"/>
      <c r="AB3277" s="43"/>
      <c r="AC3277" s="43"/>
    </row>
    <row r="3278" spans="1:29" ht="12.9" customHeight="1">
      <c r="A3278" s="189"/>
      <c r="B3278" s="111"/>
      <c r="C3278" s="111"/>
      <c r="D3278" s="111"/>
      <c r="E3278" s="111"/>
      <c r="F3278" s="111"/>
      <c r="G3278" s="111"/>
      <c r="H3278" s="111"/>
      <c r="I3278" s="116"/>
      <c r="J3278" s="118"/>
      <c r="K3278" s="33"/>
      <c r="L3278" s="44">
        <f t="shared" si="816"/>
        <v>0</v>
      </c>
      <c r="M3278" s="33" t="str">
        <f t="shared" si="817"/>
        <v>Container q'ty</v>
      </c>
      <c r="N3278" s="33" t="str">
        <f t="shared" si="818"/>
        <v/>
      </c>
      <c r="O3278" s="39"/>
      <c r="P3278" s="33"/>
      <c r="Q3278" s="168"/>
      <c r="R3278" s="169"/>
      <c r="S3278" s="39"/>
      <c r="T3278" s="119"/>
      <c r="U3278" s="258"/>
      <c r="V3278" s="262"/>
      <c r="W3278" s="258">
        <f t="shared" si="819"/>
        <v>0</v>
      </c>
      <c r="X3278" s="45"/>
      <c r="Y3278" s="43"/>
      <c r="Z3278" s="43"/>
      <c r="AA3278" s="43"/>
      <c r="AB3278" s="43"/>
      <c r="AC3278" s="43"/>
    </row>
    <row r="3279" spans="1:29" ht="12.9" customHeight="1">
      <c r="A3279" s="189"/>
      <c r="B3279" s="111"/>
      <c r="C3279" s="111"/>
      <c r="D3279" s="111"/>
      <c r="E3279" s="111"/>
      <c r="F3279" s="111"/>
      <c r="G3279" s="111"/>
      <c r="H3279" s="111"/>
      <c r="I3279" s="116"/>
      <c r="J3279" s="118"/>
      <c r="K3279" s="33"/>
      <c r="L3279" s="44">
        <f t="shared" si="816"/>
        <v>0</v>
      </c>
      <c r="M3279" s="33" t="str">
        <f t="shared" si="817"/>
        <v>Container q'ty</v>
      </c>
      <c r="N3279" s="33" t="str">
        <f t="shared" si="818"/>
        <v/>
      </c>
      <c r="O3279" s="39"/>
      <c r="P3279" s="33"/>
      <c r="Q3279" s="168"/>
      <c r="R3279" s="169"/>
      <c r="S3279" s="39"/>
      <c r="T3279" s="119"/>
      <c r="U3279" s="258"/>
      <c r="V3279" s="262"/>
      <c r="W3279" s="258">
        <f t="shared" si="819"/>
        <v>0</v>
      </c>
      <c r="X3279" s="45"/>
      <c r="Y3279" s="43"/>
      <c r="Z3279" s="43"/>
      <c r="AA3279" s="43"/>
      <c r="AB3279" s="43"/>
      <c r="AC3279" s="43"/>
    </row>
    <row r="3280" spans="1:29" ht="12.9" customHeight="1">
      <c r="A3280" s="189"/>
      <c r="B3280" s="111"/>
      <c r="C3280" s="111"/>
      <c r="D3280" s="111"/>
      <c r="E3280" s="111"/>
      <c r="F3280" s="111"/>
      <c r="G3280" s="111"/>
      <c r="H3280" s="111"/>
      <c r="I3280" s="116"/>
      <c r="J3280" s="118"/>
      <c r="K3280" s="33"/>
      <c r="L3280" s="44">
        <f t="shared" si="816"/>
        <v>0</v>
      </c>
      <c r="M3280" s="33" t="str">
        <f t="shared" si="817"/>
        <v>Container q'ty</v>
      </c>
      <c r="N3280" s="33" t="str">
        <f t="shared" si="818"/>
        <v/>
      </c>
      <c r="O3280" s="39"/>
      <c r="P3280" s="33"/>
      <c r="Q3280" s="168"/>
      <c r="R3280" s="169"/>
      <c r="S3280" s="39"/>
      <c r="T3280" s="119"/>
      <c r="U3280" s="258"/>
      <c r="V3280" s="262"/>
      <c r="W3280" s="258">
        <f t="shared" si="819"/>
        <v>0</v>
      </c>
      <c r="X3280" s="45"/>
      <c r="Y3280" s="43"/>
      <c r="Z3280" s="43"/>
      <c r="AA3280" s="43"/>
      <c r="AB3280" s="43"/>
      <c r="AC3280" s="43"/>
    </row>
    <row r="3281" spans="1:29" ht="12.9" customHeight="1">
      <c r="A3281" s="189"/>
      <c r="B3281" s="111"/>
      <c r="C3281" s="111"/>
      <c r="D3281" s="111"/>
      <c r="E3281" s="111"/>
      <c r="F3281" s="111"/>
      <c r="G3281" s="111"/>
      <c r="H3281" s="111"/>
      <c r="I3281" s="116"/>
      <c r="J3281" s="118"/>
      <c r="K3281" s="33"/>
      <c r="L3281" s="44">
        <f t="shared" si="816"/>
        <v>0</v>
      </c>
      <c r="M3281" s="33" t="str">
        <f t="shared" si="817"/>
        <v>Container q'ty</v>
      </c>
      <c r="N3281" s="33" t="str">
        <f t="shared" si="818"/>
        <v/>
      </c>
      <c r="O3281" s="39"/>
      <c r="P3281" s="33"/>
      <c r="Q3281" s="168"/>
      <c r="R3281" s="169"/>
      <c r="S3281" s="39"/>
      <c r="T3281" s="119"/>
      <c r="U3281" s="258"/>
      <c r="V3281" s="262"/>
      <c r="W3281" s="258">
        <f t="shared" si="819"/>
        <v>0</v>
      </c>
      <c r="X3281" s="45"/>
      <c r="Y3281" s="43"/>
      <c r="Z3281" s="43"/>
      <c r="AA3281" s="43"/>
      <c r="AB3281" s="43"/>
      <c r="AC3281" s="43"/>
    </row>
    <row r="3282" spans="1:29" ht="12.9" customHeight="1">
      <c r="A3282" s="189"/>
      <c r="B3282" s="111"/>
      <c r="C3282" s="111"/>
      <c r="D3282" s="111"/>
      <c r="E3282" s="111"/>
      <c r="F3282" s="111"/>
      <c r="G3282" s="111"/>
      <c r="H3282" s="111"/>
      <c r="I3282" s="116"/>
      <c r="J3282" s="118"/>
      <c r="K3282" s="33"/>
      <c r="L3282" s="44">
        <f t="shared" si="816"/>
        <v>0</v>
      </c>
      <c r="M3282" s="33" t="str">
        <f t="shared" si="817"/>
        <v>Container q'ty</v>
      </c>
      <c r="N3282" s="33" t="str">
        <f t="shared" si="818"/>
        <v/>
      </c>
      <c r="O3282" s="39"/>
      <c r="P3282" s="33"/>
      <c r="Q3282" s="168"/>
      <c r="R3282" s="169"/>
      <c r="S3282" s="39"/>
      <c r="T3282" s="119"/>
      <c r="U3282" s="258"/>
      <c r="V3282" s="262"/>
      <c r="W3282" s="258">
        <f t="shared" si="819"/>
        <v>0</v>
      </c>
      <c r="X3282" s="45"/>
      <c r="Y3282" s="43"/>
      <c r="Z3282" s="43"/>
      <c r="AA3282" s="43"/>
      <c r="AB3282" s="43"/>
      <c r="AC3282" s="43"/>
    </row>
    <row r="3283" spans="1:29" ht="12.9" customHeight="1">
      <c r="A3283" s="189"/>
      <c r="B3283" s="111"/>
      <c r="C3283" s="111"/>
      <c r="D3283" s="111"/>
      <c r="E3283" s="111"/>
      <c r="F3283" s="111"/>
      <c r="G3283" s="111"/>
      <c r="H3283" s="111"/>
      <c r="I3283" s="116"/>
      <c r="J3283" s="118"/>
      <c r="K3283" s="33"/>
      <c r="L3283" s="44">
        <f t="shared" si="816"/>
        <v>0</v>
      </c>
      <c r="M3283" s="33" t="str">
        <f t="shared" si="817"/>
        <v>Container q'ty</v>
      </c>
      <c r="N3283" s="33" t="str">
        <f t="shared" si="818"/>
        <v/>
      </c>
      <c r="O3283" s="39"/>
      <c r="P3283" s="33"/>
      <c r="Q3283" s="168"/>
      <c r="R3283" s="169"/>
      <c r="S3283" s="39"/>
      <c r="T3283" s="119"/>
      <c r="U3283" s="258"/>
      <c r="V3283" s="262"/>
      <c r="W3283" s="258">
        <f t="shared" si="819"/>
        <v>0</v>
      </c>
      <c r="X3283" s="45"/>
      <c r="Y3283" s="43"/>
      <c r="Z3283" s="43"/>
      <c r="AA3283" s="43"/>
      <c r="AB3283" s="43"/>
      <c r="AC3283" s="43"/>
    </row>
    <row r="3284" spans="1:29" ht="12.9" customHeight="1">
      <c r="A3284" s="189"/>
      <c r="B3284" s="111"/>
      <c r="C3284" s="111"/>
      <c r="D3284" s="111"/>
      <c r="E3284" s="111"/>
      <c r="F3284" s="111"/>
      <c r="G3284" s="111"/>
      <c r="H3284" s="111"/>
      <c r="I3284" s="116"/>
      <c r="J3284" s="118"/>
      <c r="K3284" s="33"/>
      <c r="L3284" s="44">
        <f t="shared" si="816"/>
        <v>0</v>
      </c>
      <c r="M3284" s="33" t="str">
        <f t="shared" si="817"/>
        <v>Container q'ty</v>
      </c>
      <c r="N3284" s="33" t="str">
        <f t="shared" si="818"/>
        <v/>
      </c>
      <c r="O3284" s="39"/>
      <c r="P3284" s="33"/>
      <c r="Q3284" s="168"/>
      <c r="R3284" s="169"/>
      <c r="S3284" s="39"/>
      <c r="T3284" s="119"/>
      <c r="U3284" s="258"/>
      <c r="V3284" s="262"/>
      <c r="W3284" s="258">
        <f t="shared" si="819"/>
        <v>0</v>
      </c>
      <c r="X3284" s="45"/>
      <c r="Y3284" s="43"/>
      <c r="Z3284" s="43"/>
      <c r="AA3284" s="43"/>
      <c r="AB3284" s="43"/>
      <c r="AC3284" s="43"/>
    </row>
    <row r="3285" spans="1:29" ht="12.9" customHeight="1">
      <c r="A3285" s="189"/>
      <c r="B3285" s="111"/>
      <c r="C3285" s="111"/>
      <c r="D3285" s="111"/>
      <c r="E3285" s="111"/>
      <c r="F3285" s="111"/>
      <c r="G3285" s="111"/>
      <c r="H3285" s="111"/>
      <c r="I3285" s="116"/>
      <c r="J3285" s="118"/>
      <c r="K3285" s="33"/>
      <c r="L3285" s="44">
        <f t="shared" si="816"/>
        <v>0</v>
      </c>
      <c r="M3285" s="33" t="str">
        <f t="shared" si="817"/>
        <v>Container q'ty</v>
      </c>
      <c r="N3285" s="33" t="str">
        <f t="shared" si="818"/>
        <v/>
      </c>
      <c r="O3285" s="39"/>
      <c r="P3285" s="33"/>
      <c r="Q3285" s="168"/>
      <c r="R3285" s="169"/>
      <c r="S3285" s="39"/>
      <c r="T3285" s="119"/>
      <c r="U3285" s="258"/>
      <c r="V3285" s="262"/>
      <c r="W3285" s="258">
        <f t="shared" si="819"/>
        <v>0</v>
      </c>
      <c r="X3285" s="45"/>
      <c r="Y3285" s="43"/>
      <c r="Z3285" s="43"/>
      <c r="AA3285" s="43"/>
      <c r="AB3285" s="43"/>
      <c r="AC3285" s="43"/>
    </row>
    <row r="3286" spans="1:29" ht="12.9" customHeight="1">
      <c r="A3286" s="189"/>
      <c r="B3286" s="111"/>
      <c r="C3286" s="111"/>
      <c r="D3286" s="111"/>
      <c r="E3286" s="111"/>
      <c r="F3286" s="111"/>
      <c r="G3286" s="111"/>
      <c r="H3286" s="111"/>
      <c r="I3286" s="116"/>
      <c r="J3286" s="118"/>
      <c r="K3286" s="33"/>
      <c r="L3286" s="44">
        <f t="shared" si="816"/>
        <v>0</v>
      </c>
      <c r="M3286" s="33" t="str">
        <f t="shared" si="817"/>
        <v>Container q'ty</v>
      </c>
      <c r="N3286" s="33" t="str">
        <f t="shared" si="818"/>
        <v/>
      </c>
      <c r="O3286" s="39"/>
      <c r="P3286" s="33"/>
      <c r="Q3286" s="168"/>
      <c r="R3286" s="169"/>
      <c r="S3286" s="39"/>
      <c r="T3286" s="119"/>
      <c r="U3286" s="258"/>
      <c r="V3286" s="262"/>
      <c r="W3286" s="258">
        <f t="shared" si="819"/>
        <v>0</v>
      </c>
      <c r="X3286" s="45"/>
      <c r="Y3286" s="43"/>
      <c r="Z3286" s="43"/>
      <c r="AA3286" s="43"/>
      <c r="AB3286" s="43"/>
      <c r="AC3286" s="43"/>
    </row>
    <row r="3287" spans="1:29" ht="12.9" customHeight="1">
      <c r="A3287" s="189"/>
      <c r="B3287" s="111"/>
      <c r="C3287" s="111"/>
      <c r="D3287" s="111"/>
      <c r="E3287" s="111"/>
      <c r="F3287" s="111"/>
      <c r="G3287" s="111"/>
      <c r="H3287" s="111"/>
      <c r="I3287" s="116"/>
      <c r="J3287" s="118"/>
      <c r="K3287" s="33"/>
      <c r="L3287" s="44">
        <f t="shared" si="816"/>
        <v>0</v>
      </c>
      <c r="M3287" s="33" t="str">
        <f t="shared" si="817"/>
        <v>Container q'ty</v>
      </c>
      <c r="N3287" s="33" t="str">
        <f t="shared" si="818"/>
        <v/>
      </c>
      <c r="O3287" s="39"/>
      <c r="P3287" s="33"/>
      <c r="Q3287" s="168"/>
      <c r="R3287" s="169"/>
      <c r="S3287" s="39"/>
      <c r="T3287" s="119"/>
      <c r="U3287" s="258"/>
      <c r="V3287" s="262"/>
      <c r="W3287" s="258">
        <f t="shared" si="819"/>
        <v>0</v>
      </c>
      <c r="X3287" s="45"/>
      <c r="Y3287" s="43"/>
      <c r="Z3287" s="43"/>
      <c r="AA3287" s="43"/>
      <c r="AB3287" s="43"/>
      <c r="AC3287" s="43"/>
    </row>
    <row r="3288" spans="1:29" ht="12.9" customHeight="1">
      <c r="A3288" s="189"/>
      <c r="B3288" s="111"/>
      <c r="C3288" s="111"/>
      <c r="D3288" s="111"/>
      <c r="E3288" s="111"/>
      <c r="F3288" s="111"/>
      <c r="G3288" s="111"/>
      <c r="H3288" s="111"/>
      <c r="I3288" s="116"/>
      <c r="J3288" s="118"/>
      <c r="K3288" s="33"/>
      <c r="L3288" s="44">
        <f t="shared" si="816"/>
        <v>0</v>
      </c>
      <c r="M3288" s="33" t="str">
        <f t="shared" si="817"/>
        <v>Container q'ty</v>
      </c>
      <c r="N3288" s="33" t="str">
        <f t="shared" si="818"/>
        <v/>
      </c>
      <c r="O3288" s="39"/>
      <c r="P3288" s="33"/>
      <c r="Q3288" s="168"/>
      <c r="R3288" s="169"/>
      <c r="S3288" s="39"/>
      <c r="T3288" s="119"/>
      <c r="U3288" s="258"/>
      <c r="V3288" s="262"/>
      <c r="W3288" s="258">
        <f t="shared" si="819"/>
        <v>0</v>
      </c>
      <c r="X3288" s="45"/>
      <c r="Y3288" s="43"/>
      <c r="Z3288" s="43"/>
      <c r="AA3288" s="43"/>
      <c r="AB3288" s="43"/>
      <c r="AC3288" s="43"/>
    </row>
    <row r="3289" spans="1:29" ht="12.9" customHeight="1">
      <c r="A3289" s="189"/>
      <c r="B3289" s="111"/>
      <c r="C3289" s="111"/>
      <c r="D3289" s="111"/>
      <c r="E3289" s="111"/>
      <c r="F3289" s="111"/>
      <c r="G3289" s="111"/>
      <c r="H3289" s="111"/>
      <c r="I3289" s="116"/>
      <c r="J3289" s="118"/>
      <c r="K3289" s="33"/>
      <c r="L3289" s="44">
        <f t="shared" si="816"/>
        <v>0</v>
      </c>
      <c r="M3289" s="33" t="str">
        <f t="shared" si="817"/>
        <v>Container q'ty</v>
      </c>
      <c r="N3289" s="33" t="str">
        <f t="shared" si="818"/>
        <v/>
      </c>
      <c r="O3289" s="39"/>
      <c r="P3289" s="33"/>
      <c r="Q3289" s="168"/>
      <c r="R3289" s="169"/>
      <c r="S3289" s="39"/>
      <c r="T3289" s="119"/>
      <c r="U3289" s="258"/>
      <c r="V3289" s="262"/>
      <c r="W3289" s="258">
        <f t="shared" si="819"/>
        <v>0</v>
      </c>
      <c r="X3289" s="45"/>
      <c r="Y3289" s="43"/>
      <c r="Z3289" s="43"/>
      <c r="AA3289" s="43"/>
      <c r="AB3289" s="43"/>
      <c r="AC3289" s="43"/>
    </row>
    <row r="3290" spans="1:29" ht="12.9" customHeight="1">
      <c r="A3290" s="189"/>
      <c r="B3290" s="111"/>
      <c r="C3290" s="111"/>
      <c r="D3290" s="111"/>
      <c r="E3290" s="111"/>
      <c r="F3290" s="111"/>
      <c r="G3290" s="111"/>
      <c r="H3290" s="111"/>
      <c r="I3290" s="116"/>
      <c r="J3290" s="118"/>
      <c r="K3290" s="33"/>
      <c r="L3290" s="44">
        <f t="shared" si="816"/>
        <v>0</v>
      </c>
      <c r="M3290" s="33" t="str">
        <f t="shared" si="817"/>
        <v>Container q'ty</v>
      </c>
      <c r="N3290" s="33" t="str">
        <f t="shared" si="818"/>
        <v/>
      </c>
      <c r="O3290" s="39"/>
      <c r="P3290" s="33"/>
      <c r="Q3290" s="168"/>
      <c r="R3290" s="169"/>
      <c r="S3290" s="39"/>
      <c r="T3290" s="119"/>
      <c r="U3290" s="258"/>
      <c r="V3290" s="262"/>
      <c r="W3290" s="258">
        <f t="shared" si="819"/>
        <v>0</v>
      </c>
      <c r="X3290" s="45"/>
      <c r="Y3290" s="43"/>
      <c r="Z3290" s="43"/>
      <c r="AA3290" s="43"/>
      <c r="AB3290" s="43"/>
      <c r="AC3290" s="43"/>
    </row>
    <row r="3291" spans="1:29" ht="12.9" customHeight="1">
      <c r="A3291" s="189"/>
      <c r="B3291" s="111"/>
      <c r="C3291" s="111"/>
      <c r="D3291" s="111"/>
      <c r="E3291" s="111"/>
      <c r="F3291" s="111"/>
      <c r="G3291" s="111"/>
      <c r="H3291" s="111"/>
      <c r="I3291" s="116"/>
      <c r="J3291" s="118"/>
      <c r="K3291" s="33"/>
      <c r="L3291" s="44">
        <f t="shared" si="816"/>
        <v>0</v>
      </c>
      <c r="M3291" s="33" t="str">
        <f t="shared" si="817"/>
        <v>Container q'ty</v>
      </c>
      <c r="N3291" s="33" t="str">
        <f t="shared" si="818"/>
        <v/>
      </c>
      <c r="O3291" s="39"/>
      <c r="P3291" s="33"/>
      <c r="Q3291" s="168"/>
      <c r="R3291" s="169"/>
      <c r="S3291" s="39"/>
      <c r="T3291" s="119"/>
      <c r="U3291" s="258"/>
      <c r="V3291" s="262"/>
      <c r="W3291" s="258">
        <f t="shared" si="819"/>
        <v>0</v>
      </c>
      <c r="X3291" s="45"/>
      <c r="Y3291" s="43"/>
      <c r="Z3291" s="43"/>
      <c r="AA3291" s="43"/>
      <c r="AB3291" s="43"/>
      <c r="AC3291" s="43"/>
    </row>
    <row r="3292" spans="1:29" ht="12.9" customHeight="1">
      <c r="A3292" s="189"/>
      <c r="B3292" s="111"/>
      <c r="C3292" s="111"/>
      <c r="D3292" s="111"/>
      <c r="E3292" s="111"/>
      <c r="F3292" s="111"/>
      <c r="G3292" s="111"/>
      <c r="H3292" s="111"/>
      <c r="I3292" s="116"/>
      <c r="J3292" s="118"/>
      <c r="K3292" s="33"/>
      <c r="L3292" s="44">
        <f t="shared" si="816"/>
        <v>0</v>
      </c>
      <c r="M3292" s="33" t="str">
        <f t="shared" si="817"/>
        <v>Container q'ty</v>
      </c>
      <c r="N3292" s="33" t="str">
        <f t="shared" si="818"/>
        <v/>
      </c>
      <c r="O3292" s="39"/>
      <c r="P3292" s="33"/>
      <c r="Q3292" s="168"/>
      <c r="R3292" s="169"/>
      <c r="S3292" s="39"/>
      <c r="T3292" s="119"/>
      <c r="U3292" s="258"/>
      <c r="V3292" s="262"/>
      <c r="W3292" s="258">
        <f t="shared" si="819"/>
        <v>0</v>
      </c>
      <c r="X3292" s="45"/>
      <c r="Y3292" s="43"/>
      <c r="Z3292" s="43"/>
      <c r="AA3292" s="43"/>
      <c r="AB3292" s="43"/>
      <c r="AC3292" s="43"/>
    </row>
    <row r="3293" spans="1:29" ht="12.9" customHeight="1">
      <c r="A3293" s="189"/>
      <c r="B3293" s="111"/>
      <c r="C3293" s="111"/>
      <c r="D3293" s="111"/>
      <c r="E3293" s="111"/>
      <c r="F3293" s="111"/>
      <c r="G3293" s="111"/>
      <c r="H3293" s="111"/>
      <c r="I3293" s="116"/>
      <c r="J3293" s="118"/>
      <c r="K3293" s="33"/>
      <c r="L3293" s="44">
        <f t="shared" si="816"/>
        <v>0</v>
      </c>
      <c r="M3293" s="33" t="str">
        <f t="shared" si="817"/>
        <v>Container q'ty</v>
      </c>
      <c r="N3293" s="33" t="str">
        <f t="shared" si="818"/>
        <v/>
      </c>
      <c r="O3293" s="39"/>
      <c r="P3293" s="33"/>
      <c r="Q3293" s="168"/>
      <c r="R3293" s="169"/>
      <c r="S3293" s="39"/>
      <c r="T3293" s="119"/>
      <c r="U3293" s="258"/>
      <c r="V3293" s="262"/>
      <c r="W3293" s="258">
        <f t="shared" si="819"/>
        <v>0</v>
      </c>
      <c r="X3293" s="45"/>
      <c r="Y3293" s="43"/>
      <c r="Z3293" s="43"/>
      <c r="AA3293" s="43"/>
      <c r="AB3293" s="43"/>
      <c r="AC3293" s="43"/>
    </row>
    <row r="3294" spans="1:29" ht="12.9" customHeight="1">
      <c r="A3294" s="189"/>
      <c r="B3294" s="111"/>
      <c r="C3294" s="111"/>
      <c r="D3294" s="111"/>
      <c r="E3294" s="111"/>
      <c r="F3294" s="111"/>
      <c r="G3294" s="111"/>
      <c r="H3294" s="111"/>
      <c r="I3294" s="116"/>
      <c r="J3294" s="118"/>
      <c r="K3294" s="33"/>
      <c r="L3294" s="44">
        <f t="shared" si="816"/>
        <v>0</v>
      </c>
      <c r="M3294" s="33" t="str">
        <f t="shared" si="817"/>
        <v>Container q'ty</v>
      </c>
      <c r="N3294" s="33" t="str">
        <f t="shared" si="818"/>
        <v/>
      </c>
      <c r="O3294" s="39"/>
      <c r="P3294" s="33"/>
      <c r="Q3294" s="168"/>
      <c r="R3294" s="169"/>
      <c r="S3294" s="39"/>
      <c r="T3294" s="119"/>
      <c r="U3294" s="258"/>
      <c r="V3294" s="262"/>
      <c r="W3294" s="258">
        <f t="shared" si="819"/>
        <v>0</v>
      </c>
      <c r="X3294" s="45"/>
      <c r="Y3294" s="43"/>
      <c r="Z3294" s="43"/>
      <c r="AA3294" s="43"/>
      <c r="AB3294" s="43"/>
      <c r="AC3294" s="43"/>
    </row>
    <row r="3295" spans="1:29" ht="12.9" customHeight="1">
      <c r="A3295" s="189"/>
      <c r="B3295" s="111"/>
      <c r="C3295" s="111"/>
      <c r="D3295" s="111"/>
      <c r="E3295" s="111"/>
      <c r="F3295" s="111"/>
      <c r="G3295" s="111"/>
      <c r="H3295" s="111"/>
      <c r="I3295" s="116"/>
      <c r="J3295" s="118"/>
      <c r="K3295" s="33"/>
      <c r="L3295" s="44">
        <f t="shared" si="816"/>
        <v>0</v>
      </c>
      <c r="M3295" s="33" t="str">
        <f t="shared" si="817"/>
        <v>Container q'ty</v>
      </c>
      <c r="N3295" s="33" t="str">
        <f t="shared" si="818"/>
        <v/>
      </c>
      <c r="O3295" s="39"/>
      <c r="P3295" s="33"/>
      <c r="Q3295" s="168"/>
      <c r="R3295" s="169"/>
      <c r="S3295" s="39"/>
      <c r="T3295" s="119"/>
      <c r="U3295" s="258"/>
      <c r="V3295" s="262"/>
      <c r="W3295" s="258">
        <f t="shared" si="819"/>
        <v>0</v>
      </c>
      <c r="X3295" s="45"/>
      <c r="Y3295" s="43"/>
      <c r="Z3295" s="43"/>
      <c r="AA3295" s="43"/>
      <c r="AB3295" s="43"/>
      <c r="AC3295" s="43"/>
    </row>
    <row r="3296" spans="1:29" ht="12.9" customHeight="1">
      <c r="A3296" s="189"/>
      <c r="B3296" s="111"/>
      <c r="C3296" s="111"/>
      <c r="D3296" s="111"/>
      <c r="E3296" s="111"/>
      <c r="F3296" s="111"/>
      <c r="G3296" s="111"/>
      <c r="H3296" s="111"/>
      <c r="I3296" s="116"/>
      <c r="J3296" s="118"/>
      <c r="K3296" s="33"/>
      <c r="L3296" s="44">
        <f t="shared" si="816"/>
        <v>0</v>
      </c>
      <c r="M3296" s="33" t="str">
        <f t="shared" si="817"/>
        <v>Container q'ty</v>
      </c>
      <c r="N3296" s="33" t="str">
        <f t="shared" si="818"/>
        <v/>
      </c>
      <c r="O3296" s="39"/>
      <c r="P3296" s="33"/>
      <c r="Q3296" s="168"/>
      <c r="R3296" s="169"/>
      <c r="S3296" s="39"/>
      <c r="T3296" s="119"/>
      <c r="U3296" s="258"/>
      <c r="V3296" s="262"/>
      <c r="W3296" s="258">
        <f t="shared" si="819"/>
        <v>0</v>
      </c>
      <c r="X3296" s="45"/>
      <c r="Y3296" s="43"/>
      <c r="Z3296" s="43"/>
      <c r="AA3296" s="43"/>
      <c r="AB3296" s="43"/>
      <c r="AC3296" s="43"/>
    </row>
    <row r="3297" spans="1:29" ht="12.9" customHeight="1">
      <c r="A3297" s="189"/>
      <c r="B3297" s="111"/>
      <c r="C3297" s="111"/>
      <c r="D3297" s="111"/>
      <c r="E3297" s="111"/>
      <c r="F3297" s="111"/>
      <c r="G3297" s="111"/>
      <c r="H3297" s="111"/>
      <c r="I3297" s="116"/>
      <c r="J3297" s="118"/>
      <c r="K3297" s="33"/>
      <c r="L3297" s="44">
        <f t="shared" si="816"/>
        <v>0</v>
      </c>
      <c r="M3297" s="33" t="str">
        <f t="shared" si="817"/>
        <v>Container q'ty</v>
      </c>
      <c r="N3297" s="33" t="str">
        <f t="shared" si="818"/>
        <v/>
      </c>
      <c r="O3297" s="39"/>
      <c r="P3297" s="33"/>
      <c r="Q3297" s="168"/>
      <c r="R3297" s="169"/>
      <c r="S3297" s="39"/>
      <c r="T3297" s="119"/>
      <c r="U3297" s="258"/>
      <c r="V3297" s="262"/>
      <c r="W3297" s="258">
        <f t="shared" si="819"/>
        <v>0</v>
      </c>
      <c r="X3297" s="45"/>
      <c r="Y3297" s="43"/>
      <c r="Z3297" s="43"/>
      <c r="AA3297" s="43"/>
      <c r="AB3297" s="43"/>
      <c r="AC3297" s="43"/>
    </row>
    <row r="3298" spans="1:29" ht="12.9" customHeight="1">
      <c r="A3298" s="189"/>
      <c r="B3298" s="111"/>
      <c r="C3298" s="111"/>
      <c r="D3298" s="111"/>
      <c r="E3298" s="111"/>
      <c r="F3298" s="111"/>
      <c r="G3298" s="111"/>
      <c r="H3298" s="111"/>
      <c r="I3298" s="116"/>
      <c r="J3298" s="118"/>
      <c r="K3298" s="33"/>
      <c r="L3298" s="44">
        <f t="shared" si="816"/>
        <v>0</v>
      </c>
      <c r="M3298" s="33" t="str">
        <f t="shared" si="817"/>
        <v>Container q'ty</v>
      </c>
      <c r="N3298" s="33" t="str">
        <f t="shared" si="818"/>
        <v/>
      </c>
      <c r="O3298" s="39"/>
      <c r="P3298" s="33"/>
      <c r="Q3298" s="168"/>
      <c r="R3298" s="169"/>
      <c r="S3298" s="39"/>
      <c r="T3298" s="119"/>
      <c r="U3298" s="258"/>
      <c r="V3298" s="262"/>
      <c r="W3298" s="258">
        <f t="shared" si="819"/>
        <v>0</v>
      </c>
      <c r="X3298" s="45"/>
      <c r="Y3298" s="43"/>
      <c r="Z3298" s="43"/>
      <c r="AA3298" s="43"/>
      <c r="AB3298" s="43"/>
      <c r="AC3298" s="43"/>
    </row>
    <row r="3299" spans="1:29" ht="12.9" customHeight="1">
      <c r="A3299" s="189"/>
      <c r="B3299" s="111"/>
      <c r="C3299" s="111"/>
      <c r="D3299" s="111"/>
      <c r="E3299" s="111"/>
      <c r="F3299" s="111"/>
      <c r="G3299" s="111"/>
      <c r="H3299" s="111"/>
      <c r="I3299" s="116"/>
      <c r="J3299" s="118"/>
      <c r="K3299" s="33"/>
      <c r="L3299" s="44">
        <f t="shared" si="816"/>
        <v>0</v>
      </c>
      <c r="M3299" s="33" t="str">
        <f t="shared" si="817"/>
        <v>Container q'ty</v>
      </c>
      <c r="N3299" s="33" t="str">
        <f t="shared" si="818"/>
        <v/>
      </c>
      <c r="O3299" s="39"/>
      <c r="P3299" s="33"/>
      <c r="Q3299" s="168"/>
      <c r="R3299" s="169"/>
      <c r="S3299" s="39"/>
      <c r="T3299" s="119"/>
      <c r="U3299" s="258"/>
      <c r="V3299" s="262"/>
      <c r="W3299" s="258">
        <f t="shared" si="819"/>
        <v>0</v>
      </c>
      <c r="X3299" s="45"/>
      <c r="Y3299" s="43"/>
      <c r="Z3299" s="43"/>
      <c r="AA3299" s="43"/>
      <c r="AB3299" s="43"/>
      <c r="AC3299" s="43"/>
    </row>
    <row r="3300" spans="1:29" ht="12.9" customHeight="1">
      <c r="A3300" s="189"/>
      <c r="B3300" s="111"/>
      <c r="C3300" s="111"/>
      <c r="D3300" s="111"/>
      <c r="E3300" s="111"/>
      <c r="F3300" s="111"/>
      <c r="G3300" s="111"/>
      <c r="H3300" s="111"/>
      <c r="I3300" s="116"/>
      <c r="J3300" s="118"/>
      <c r="K3300" s="33"/>
      <c r="L3300" s="44">
        <f t="shared" si="816"/>
        <v>0</v>
      </c>
      <c r="M3300" s="33" t="str">
        <f t="shared" si="817"/>
        <v>Container q'ty</v>
      </c>
      <c r="N3300" s="33" t="str">
        <f t="shared" si="818"/>
        <v/>
      </c>
      <c r="O3300" s="39"/>
      <c r="P3300" s="33"/>
      <c r="Q3300" s="168"/>
      <c r="R3300" s="169"/>
      <c r="S3300" s="39"/>
      <c r="T3300" s="119"/>
      <c r="U3300" s="258"/>
      <c r="V3300" s="262"/>
      <c r="W3300" s="258">
        <f t="shared" si="819"/>
        <v>0</v>
      </c>
      <c r="X3300" s="45"/>
      <c r="Y3300" s="43"/>
      <c r="Z3300" s="43"/>
      <c r="AA3300" s="43"/>
      <c r="AB3300" s="43"/>
      <c r="AC3300" s="43"/>
    </row>
    <row r="3301" spans="1:29" ht="12.9" customHeight="1">
      <c r="A3301" s="189"/>
      <c r="B3301" s="111"/>
      <c r="C3301" s="111"/>
      <c r="D3301" s="111"/>
      <c r="E3301" s="111"/>
      <c r="F3301" s="111"/>
      <c r="G3301" s="111"/>
      <c r="H3301" s="111"/>
      <c r="I3301" s="116"/>
      <c r="J3301" s="118"/>
      <c r="K3301" s="33"/>
      <c r="L3301" s="44">
        <f t="shared" si="816"/>
        <v>0</v>
      </c>
      <c r="M3301" s="33" t="str">
        <f t="shared" si="817"/>
        <v>Container q'ty</v>
      </c>
      <c r="N3301" s="33" t="str">
        <f t="shared" si="818"/>
        <v/>
      </c>
      <c r="O3301" s="39"/>
      <c r="P3301" s="33"/>
      <c r="Q3301" s="168"/>
      <c r="R3301" s="169"/>
      <c r="S3301" s="39"/>
      <c r="T3301" s="119"/>
      <c r="U3301" s="258"/>
      <c r="V3301" s="262"/>
      <c r="W3301" s="258">
        <f t="shared" si="819"/>
        <v>0</v>
      </c>
      <c r="X3301" s="45"/>
      <c r="Y3301" s="43"/>
      <c r="Z3301" s="43"/>
      <c r="AA3301" s="43"/>
      <c r="AB3301" s="43"/>
      <c r="AC3301" s="43"/>
    </row>
    <row r="3302" spans="1:29" ht="12.9" customHeight="1">
      <c r="A3302" s="189"/>
      <c r="B3302" s="111"/>
      <c r="C3302" s="111"/>
      <c r="D3302" s="111"/>
      <c r="E3302" s="111"/>
      <c r="F3302" s="111"/>
      <c r="G3302" s="111"/>
      <c r="H3302" s="111"/>
      <c r="I3302" s="116"/>
      <c r="J3302" s="118"/>
      <c r="K3302" s="33"/>
      <c r="L3302" s="44">
        <f t="shared" si="816"/>
        <v>0</v>
      </c>
      <c r="M3302" s="33" t="str">
        <f t="shared" si="817"/>
        <v>Container q'ty</v>
      </c>
      <c r="N3302" s="33" t="str">
        <f t="shared" si="818"/>
        <v/>
      </c>
      <c r="O3302" s="39"/>
      <c r="P3302" s="33"/>
      <c r="Q3302" s="168"/>
      <c r="R3302" s="169"/>
      <c r="S3302" s="39"/>
      <c r="T3302" s="119"/>
      <c r="U3302" s="258"/>
      <c r="V3302" s="262"/>
      <c r="W3302" s="258">
        <f t="shared" si="819"/>
        <v>0</v>
      </c>
      <c r="X3302" s="45"/>
      <c r="Y3302" s="43"/>
      <c r="Z3302" s="43"/>
      <c r="AA3302" s="43"/>
      <c r="AB3302" s="43"/>
      <c r="AC3302" s="43"/>
    </row>
    <row r="3303" spans="1:29" ht="12.9" customHeight="1">
      <c r="A3303" s="189"/>
      <c r="B3303" s="111"/>
      <c r="C3303" s="111"/>
      <c r="D3303" s="111"/>
      <c r="E3303" s="111"/>
      <c r="F3303" s="111"/>
      <c r="G3303" s="111"/>
      <c r="H3303" s="111"/>
      <c r="I3303" s="116"/>
      <c r="J3303" s="118"/>
      <c r="K3303" s="33"/>
      <c r="L3303" s="44">
        <f t="shared" si="816"/>
        <v>0</v>
      </c>
      <c r="M3303" s="33" t="str">
        <f t="shared" si="817"/>
        <v>Container q'ty</v>
      </c>
      <c r="N3303" s="33" t="str">
        <f t="shared" si="818"/>
        <v/>
      </c>
      <c r="O3303" s="39"/>
      <c r="P3303" s="33"/>
      <c r="Q3303" s="168"/>
      <c r="R3303" s="169"/>
      <c r="S3303" s="39"/>
      <c r="T3303" s="119"/>
      <c r="U3303" s="258"/>
      <c r="V3303" s="262"/>
      <c r="W3303" s="258">
        <f t="shared" si="819"/>
        <v>0</v>
      </c>
      <c r="X3303" s="45"/>
      <c r="Y3303" s="43"/>
      <c r="Z3303" s="43"/>
      <c r="AA3303" s="43"/>
      <c r="AB3303" s="43"/>
      <c r="AC3303" s="43"/>
    </row>
    <row r="3304" spans="1:29" ht="12.9" customHeight="1">
      <c r="A3304" s="189"/>
      <c r="B3304" s="111"/>
      <c r="C3304" s="111"/>
      <c r="D3304" s="111"/>
      <c r="E3304" s="111"/>
      <c r="F3304" s="111"/>
      <c r="G3304" s="111"/>
      <c r="H3304" s="111"/>
      <c r="I3304" s="116"/>
      <c r="J3304" s="118"/>
      <c r="K3304" s="33"/>
      <c r="L3304" s="44">
        <f t="shared" si="816"/>
        <v>0</v>
      </c>
      <c r="M3304" s="33" t="str">
        <f t="shared" si="817"/>
        <v>Container q'ty</v>
      </c>
      <c r="N3304" s="33" t="str">
        <f t="shared" si="818"/>
        <v/>
      </c>
      <c r="O3304" s="39"/>
      <c r="P3304" s="33"/>
      <c r="Q3304" s="168"/>
      <c r="R3304" s="169"/>
      <c r="S3304" s="39"/>
      <c r="T3304" s="119"/>
      <c r="U3304" s="258"/>
      <c r="V3304" s="262"/>
      <c r="W3304" s="258">
        <f t="shared" si="819"/>
        <v>0</v>
      </c>
      <c r="X3304" s="45"/>
      <c r="Y3304" s="43"/>
      <c r="Z3304" s="43"/>
      <c r="AA3304" s="43"/>
      <c r="AB3304" s="43"/>
      <c r="AC3304" s="43"/>
    </row>
    <row r="3305" spans="1:29" ht="12.9" customHeight="1">
      <c r="A3305" s="189"/>
      <c r="B3305" s="111"/>
      <c r="C3305" s="111"/>
      <c r="D3305" s="111"/>
      <c r="E3305" s="111"/>
      <c r="F3305" s="111"/>
      <c r="G3305" s="111"/>
      <c r="H3305" s="111"/>
      <c r="I3305" s="116"/>
      <c r="J3305" s="118"/>
      <c r="K3305" s="33"/>
      <c r="L3305" s="44">
        <f t="shared" si="816"/>
        <v>0</v>
      </c>
      <c r="M3305" s="33" t="str">
        <f t="shared" si="817"/>
        <v>Container q'ty</v>
      </c>
      <c r="N3305" s="33" t="str">
        <f t="shared" si="818"/>
        <v/>
      </c>
      <c r="O3305" s="39"/>
      <c r="P3305" s="33"/>
      <c r="Q3305" s="168"/>
      <c r="R3305" s="169"/>
      <c r="S3305" s="39"/>
      <c r="T3305" s="119"/>
      <c r="U3305" s="258"/>
      <c r="V3305" s="262"/>
      <c r="W3305" s="258">
        <f t="shared" si="819"/>
        <v>0</v>
      </c>
      <c r="X3305" s="45"/>
      <c r="Y3305" s="43"/>
      <c r="Z3305" s="43"/>
      <c r="AA3305" s="43"/>
      <c r="AB3305" s="43"/>
      <c r="AC3305" s="43"/>
    </row>
    <row r="3306" spans="1:29" ht="12.9" customHeight="1">
      <c r="A3306" s="189"/>
      <c r="B3306" s="111"/>
      <c r="C3306" s="111"/>
      <c r="D3306" s="111"/>
      <c r="E3306" s="111"/>
      <c r="F3306" s="111"/>
      <c r="G3306" s="111"/>
      <c r="H3306" s="111"/>
      <c r="I3306" s="116"/>
      <c r="J3306" s="118"/>
      <c r="K3306" s="33"/>
      <c r="L3306" s="44">
        <f t="shared" si="816"/>
        <v>0</v>
      </c>
      <c r="M3306" s="33" t="str">
        <f t="shared" si="817"/>
        <v>Container q'ty</v>
      </c>
      <c r="N3306" s="33" t="str">
        <f t="shared" si="818"/>
        <v/>
      </c>
      <c r="O3306" s="39"/>
      <c r="P3306" s="33"/>
      <c r="Q3306" s="168"/>
      <c r="R3306" s="169"/>
      <c r="S3306" s="39"/>
      <c r="T3306" s="119"/>
      <c r="U3306" s="258"/>
      <c r="V3306" s="262"/>
      <c r="W3306" s="258">
        <f t="shared" si="819"/>
        <v>0</v>
      </c>
      <c r="X3306" s="45"/>
      <c r="Y3306" s="43"/>
      <c r="Z3306" s="43"/>
      <c r="AA3306" s="43"/>
      <c r="AB3306" s="43"/>
      <c r="AC3306" s="43"/>
    </row>
    <row r="3307" spans="1:29" ht="12.9" customHeight="1">
      <c r="A3307" s="189"/>
      <c r="B3307" s="111"/>
      <c r="C3307" s="111"/>
      <c r="D3307" s="111"/>
      <c r="E3307" s="111"/>
      <c r="F3307" s="111"/>
      <c r="G3307" s="111"/>
      <c r="H3307" s="111"/>
      <c r="I3307" s="116"/>
      <c r="J3307" s="118"/>
      <c r="K3307" s="33"/>
      <c r="L3307" s="44">
        <f t="shared" si="816"/>
        <v>0</v>
      </c>
      <c r="M3307" s="33" t="str">
        <f t="shared" si="817"/>
        <v>Container q'ty</v>
      </c>
      <c r="N3307" s="33" t="str">
        <f t="shared" si="818"/>
        <v/>
      </c>
      <c r="O3307" s="39"/>
      <c r="P3307" s="33"/>
      <c r="Q3307" s="168"/>
      <c r="R3307" s="169"/>
      <c r="S3307" s="39"/>
      <c r="T3307" s="119"/>
      <c r="U3307" s="258"/>
      <c r="V3307" s="262"/>
      <c r="W3307" s="258">
        <f t="shared" si="819"/>
        <v>0</v>
      </c>
      <c r="X3307" s="45"/>
      <c r="Y3307" s="43"/>
      <c r="Z3307" s="43"/>
      <c r="AA3307" s="43"/>
      <c r="AB3307" s="43"/>
      <c r="AC3307" s="43"/>
    </row>
    <row r="3308" spans="1:29" ht="12.9" customHeight="1">
      <c r="A3308" s="189"/>
      <c r="B3308" s="111"/>
      <c r="C3308" s="111"/>
      <c r="D3308" s="111"/>
      <c r="E3308" s="111"/>
      <c r="F3308" s="111"/>
      <c r="G3308" s="111"/>
      <c r="H3308" s="111"/>
      <c r="I3308" s="116"/>
      <c r="J3308" s="118"/>
      <c r="K3308" s="33"/>
      <c r="L3308" s="44">
        <f t="shared" si="816"/>
        <v>0</v>
      </c>
      <c r="M3308" s="33" t="str">
        <f t="shared" si="817"/>
        <v>Container q'ty</v>
      </c>
      <c r="N3308" s="33" t="str">
        <f t="shared" si="818"/>
        <v/>
      </c>
      <c r="O3308" s="39"/>
      <c r="P3308" s="33"/>
      <c r="Q3308" s="168"/>
      <c r="R3308" s="169"/>
      <c r="S3308" s="39"/>
      <c r="T3308" s="119"/>
      <c r="U3308" s="258"/>
      <c r="V3308" s="262"/>
      <c r="W3308" s="258">
        <f t="shared" si="819"/>
        <v>0</v>
      </c>
      <c r="X3308" s="45"/>
      <c r="Y3308" s="43"/>
      <c r="Z3308" s="43"/>
      <c r="AA3308" s="43"/>
      <c r="AB3308" s="43"/>
      <c r="AC3308" s="43"/>
    </row>
    <row r="3309" spans="1:29" ht="12.9" customHeight="1">
      <c r="A3309" s="189"/>
      <c r="B3309" s="111"/>
      <c r="C3309" s="111"/>
      <c r="D3309" s="111"/>
      <c r="E3309" s="111"/>
      <c r="F3309" s="111"/>
      <c r="G3309" s="111"/>
      <c r="H3309" s="111"/>
      <c r="I3309" s="116"/>
      <c r="J3309" s="118"/>
      <c r="K3309" s="33"/>
      <c r="L3309" s="44">
        <f t="shared" si="816"/>
        <v>0</v>
      </c>
      <c r="M3309" s="33" t="str">
        <f t="shared" si="817"/>
        <v>Container q'ty</v>
      </c>
      <c r="N3309" s="33" t="str">
        <f t="shared" si="818"/>
        <v/>
      </c>
      <c r="O3309" s="39"/>
      <c r="P3309" s="33"/>
      <c r="Q3309" s="168"/>
      <c r="R3309" s="169"/>
      <c r="S3309" s="39"/>
      <c r="T3309" s="119"/>
      <c r="U3309" s="258"/>
      <c r="V3309" s="262"/>
      <c r="W3309" s="258">
        <f t="shared" si="819"/>
        <v>0</v>
      </c>
      <c r="X3309" s="45"/>
      <c r="Y3309" s="43"/>
      <c r="Z3309" s="43"/>
      <c r="AA3309" s="43"/>
      <c r="AB3309" s="43"/>
      <c r="AC3309" s="43"/>
    </row>
    <row r="3310" spans="1:29" ht="12.9" customHeight="1">
      <c r="A3310" s="189"/>
      <c r="B3310" s="111"/>
      <c r="C3310" s="111"/>
      <c r="D3310" s="111"/>
      <c r="E3310" s="111"/>
      <c r="F3310" s="111"/>
      <c r="G3310" s="111"/>
      <c r="H3310" s="111"/>
      <c r="I3310" s="116"/>
      <c r="J3310" s="118"/>
      <c r="K3310" s="33"/>
      <c r="L3310" s="44">
        <f t="shared" si="816"/>
        <v>0</v>
      </c>
      <c r="M3310" s="33" t="str">
        <f t="shared" si="817"/>
        <v>Container q'ty</v>
      </c>
      <c r="N3310" s="33" t="str">
        <f t="shared" si="818"/>
        <v/>
      </c>
      <c r="O3310" s="39"/>
      <c r="P3310" s="33"/>
      <c r="Q3310" s="168"/>
      <c r="R3310" s="169"/>
      <c r="S3310" s="39"/>
      <c r="T3310" s="119"/>
      <c r="U3310" s="258"/>
      <c r="V3310" s="262"/>
      <c r="W3310" s="258">
        <f t="shared" si="819"/>
        <v>0</v>
      </c>
      <c r="X3310" s="45"/>
      <c r="Y3310" s="43"/>
      <c r="Z3310" s="43"/>
      <c r="AA3310" s="43"/>
      <c r="AB3310" s="43"/>
      <c r="AC3310" s="43"/>
    </row>
    <row r="3311" spans="1:29" ht="12.9" customHeight="1">
      <c r="A3311" s="189"/>
      <c r="B3311" s="111"/>
      <c r="C3311" s="111"/>
      <c r="D3311" s="111"/>
      <c r="E3311" s="111"/>
      <c r="F3311" s="111"/>
      <c r="G3311" s="111"/>
      <c r="H3311" s="111"/>
      <c r="I3311" s="116"/>
      <c r="J3311" s="118"/>
      <c r="K3311" s="33"/>
      <c r="L3311" s="44">
        <f t="shared" si="816"/>
        <v>0</v>
      </c>
      <c r="M3311" s="33" t="str">
        <f t="shared" si="817"/>
        <v>Container q'ty</v>
      </c>
      <c r="N3311" s="33" t="str">
        <f t="shared" si="818"/>
        <v/>
      </c>
      <c r="O3311" s="39"/>
      <c r="P3311" s="33"/>
      <c r="Q3311" s="168"/>
      <c r="R3311" s="169"/>
      <c r="S3311" s="39"/>
      <c r="T3311" s="119"/>
      <c r="U3311" s="258"/>
      <c r="V3311" s="262"/>
      <c r="W3311" s="258">
        <f t="shared" si="819"/>
        <v>0</v>
      </c>
      <c r="X3311" s="45"/>
      <c r="Y3311" s="43"/>
      <c r="Z3311" s="43"/>
      <c r="AA3311" s="43"/>
      <c r="AB3311" s="43"/>
      <c r="AC3311" s="43"/>
    </row>
    <row r="3312" spans="1:29" ht="12.9" customHeight="1">
      <c r="A3312" s="189"/>
      <c r="B3312" s="111"/>
      <c r="C3312" s="111"/>
      <c r="D3312" s="111"/>
      <c r="E3312" s="111"/>
      <c r="F3312" s="111"/>
      <c r="G3312" s="111"/>
      <c r="H3312" s="111"/>
      <c r="I3312" s="116"/>
      <c r="J3312" s="118"/>
      <c r="K3312" s="33"/>
      <c r="L3312" s="44">
        <f t="shared" si="816"/>
        <v>0</v>
      </c>
      <c r="M3312" s="33" t="str">
        <f t="shared" si="817"/>
        <v>Container q'ty</v>
      </c>
      <c r="N3312" s="33" t="str">
        <f t="shared" si="818"/>
        <v/>
      </c>
      <c r="O3312" s="39"/>
      <c r="P3312" s="33"/>
      <c r="Q3312" s="168"/>
      <c r="R3312" s="169"/>
      <c r="S3312" s="39"/>
      <c r="T3312" s="119"/>
      <c r="U3312" s="258"/>
      <c r="V3312" s="262"/>
      <c r="W3312" s="258">
        <f t="shared" si="819"/>
        <v>0</v>
      </c>
      <c r="X3312" s="45"/>
      <c r="Y3312" s="43"/>
      <c r="Z3312" s="43"/>
      <c r="AA3312" s="43"/>
      <c r="AB3312" s="43"/>
      <c r="AC3312" s="43"/>
    </row>
    <row r="3313" spans="1:29" ht="12.9" customHeight="1">
      <c r="A3313" s="189"/>
      <c r="B3313" s="111"/>
      <c r="C3313" s="111"/>
      <c r="D3313" s="111"/>
      <c r="E3313" s="111"/>
      <c r="F3313" s="111"/>
      <c r="G3313" s="111"/>
      <c r="H3313" s="111"/>
      <c r="I3313" s="116"/>
      <c r="J3313" s="118"/>
      <c r="K3313" s="33"/>
      <c r="L3313" s="44">
        <f t="shared" si="816"/>
        <v>0</v>
      </c>
      <c r="M3313" s="33" t="str">
        <f t="shared" si="817"/>
        <v>Container q'ty</v>
      </c>
      <c r="N3313" s="33" t="str">
        <f t="shared" si="818"/>
        <v/>
      </c>
      <c r="O3313" s="39"/>
      <c r="P3313" s="33"/>
      <c r="Q3313" s="168"/>
      <c r="R3313" s="169"/>
      <c r="S3313" s="39"/>
      <c r="T3313" s="119"/>
      <c r="U3313" s="258"/>
      <c r="V3313" s="262"/>
      <c r="W3313" s="258">
        <f t="shared" si="819"/>
        <v>0</v>
      </c>
      <c r="X3313" s="45"/>
      <c r="Y3313" s="43"/>
      <c r="Z3313" s="43"/>
      <c r="AA3313" s="43"/>
      <c r="AB3313" s="43"/>
      <c r="AC3313" s="43"/>
    </row>
    <row r="3314" spans="1:29" ht="12.9" customHeight="1">
      <c r="A3314" s="189"/>
      <c r="B3314" s="111"/>
      <c r="C3314" s="111"/>
      <c r="D3314" s="111"/>
      <c r="E3314" s="111"/>
      <c r="F3314" s="111"/>
      <c r="G3314" s="111"/>
      <c r="H3314" s="111"/>
      <c r="I3314" s="116"/>
      <c r="J3314" s="118"/>
      <c r="K3314" s="33"/>
      <c r="L3314" s="44">
        <f t="shared" si="816"/>
        <v>0</v>
      </c>
      <c r="M3314" s="33" t="str">
        <f t="shared" si="817"/>
        <v>Container q'ty</v>
      </c>
      <c r="N3314" s="33" t="str">
        <f t="shared" si="818"/>
        <v/>
      </c>
      <c r="O3314" s="39"/>
      <c r="P3314" s="33"/>
      <c r="Q3314" s="168"/>
      <c r="R3314" s="169"/>
      <c r="S3314" s="39"/>
      <c r="T3314" s="119"/>
      <c r="U3314" s="258"/>
      <c r="V3314" s="262"/>
      <c r="W3314" s="258">
        <f t="shared" si="819"/>
        <v>0</v>
      </c>
      <c r="X3314" s="45"/>
      <c r="Y3314" s="43"/>
      <c r="Z3314" s="43"/>
      <c r="AA3314" s="43"/>
      <c r="AB3314" s="43"/>
      <c r="AC3314" s="43"/>
    </row>
    <row r="3315" spans="1:29" ht="12.9" customHeight="1">
      <c r="A3315" s="189"/>
      <c r="B3315" s="111"/>
      <c r="C3315" s="111"/>
      <c r="D3315" s="111"/>
      <c r="E3315" s="111"/>
      <c r="F3315" s="111"/>
      <c r="G3315" s="111"/>
      <c r="H3315" s="111"/>
      <c r="I3315" s="116"/>
      <c r="J3315" s="118"/>
      <c r="K3315" s="33"/>
      <c r="L3315" s="44">
        <f t="shared" si="816"/>
        <v>0</v>
      </c>
      <c r="M3315" s="33" t="str">
        <f t="shared" si="817"/>
        <v>Container q'ty</v>
      </c>
      <c r="N3315" s="33" t="str">
        <f t="shared" si="818"/>
        <v/>
      </c>
      <c r="O3315" s="39"/>
      <c r="P3315" s="33"/>
      <c r="Q3315" s="168"/>
      <c r="R3315" s="169"/>
      <c r="S3315" s="39"/>
      <c r="T3315" s="119"/>
      <c r="U3315" s="258"/>
      <c r="V3315" s="262"/>
      <c r="W3315" s="258">
        <f t="shared" si="819"/>
        <v>0</v>
      </c>
      <c r="X3315" s="45"/>
      <c r="Y3315" s="43"/>
      <c r="Z3315" s="43"/>
      <c r="AA3315" s="43"/>
      <c r="AB3315" s="43"/>
      <c r="AC3315" s="43"/>
    </row>
    <row r="3316" spans="1:29" ht="12.9" customHeight="1">
      <c r="A3316" s="189"/>
      <c r="B3316" s="111"/>
      <c r="C3316" s="111"/>
      <c r="D3316" s="111"/>
      <c r="E3316" s="111"/>
      <c r="F3316" s="111"/>
      <c r="G3316" s="111"/>
      <c r="H3316" s="111"/>
      <c r="I3316" s="116"/>
      <c r="J3316" s="118"/>
      <c r="K3316" s="33"/>
      <c r="L3316" s="44">
        <f t="shared" si="816"/>
        <v>0</v>
      </c>
      <c r="M3316" s="33" t="str">
        <f t="shared" si="817"/>
        <v>Container q'ty</v>
      </c>
      <c r="N3316" s="33" t="str">
        <f t="shared" si="818"/>
        <v/>
      </c>
      <c r="O3316" s="39"/>
      <c r="P3316" s="33"/>
      <c r="Q3316" s="168"/>
      <c r="R3316" s="169"/>
      <c r="S3316" s="39"/>
      <c r="T3316" s="119"/>
      <c r="U3316" s="258"/>
      <c r="V3316" s="262"/>
      <c r="W3316" s="258">
        <f t="shared" si="819"/>
        <v>0</v>
      </c>
      <c r="X3316" s="45"/>
      <c r="Y3316" s="43"/>
      <c r="Z3316" s="43"/>
      <c r="AA3316" s="43"/>
      <c r="AB3316" s="43"/>
      <c r="AC3316" s="43"/>
    </row>
    <row r="3317" spans="1:29" ht="12.9" customHeight="1">
      <c r="A3317" s="189"/>
      <c r="B3317" s="111"/>
      <c r="C3317" s="111"/>
      <c r="D3317" s="111"/>
      <c r="E3317" s="111"/>
      <c r="F3317" s="111"/>
      <c r="G3317" s="111"/>
      <c r="H3317" s="111"/>
      <c r="I3317" s="116"/>
      <c r="J3317" s="118"/>
      <c r="K3317" s="33"/>
      <c r="L3317" s="44">
        <f t="shared" si="816"/>
        <v>0</v>
      </c>
      <c r="M3317" s="33" t="str">
        <f t="shared" si="817"/>
        <v>Container q'ty</v>
      </c>
      <c r="N3317" s="33" t="str">
        <f t="shared" si="818"/>
        <v/>
      </c>
      <c r="O3317" s="39"/>
      <c r="P3317" s="33"/>
      <c r="Q3317" s="168"/>
      <c r="R3317" s="169"/>
      <c r="S3317" s="39"/>
      <c r="T3317" s="119"/>
      <c r="U3317" s="258"/>
      <c r="V3317" s="262"/>
      <c r="W3317" s="258">
        <f t="shared" si="819"/>
        <v>0</v>
      </c>
      <c r="X3317" s="45"/>
      <c r="Y3317" s="43"/>
      <c r="Z3317" s="43"/>
      <c r="AA3317" s="43"/>
      <c r="AB3317" s="43"/>
      <c r="AC3317" s="43"/>
    </row>
    <row r="3318" spans="1:29" ht="12.9" customHeight="1">
      <c r="A3318" s="189"/>
      <c r="B3318" s="111"/>
      <c r="C3318" s="111"/>
      <c r="D3318" s="111"/>
      <c r="E3318" s="111"/>
      <c r="F3318" s="111"/>
      <c r="G3318" s="111"/>
      <c r="H3318" s="111"/>
      <c r="I3318" s="116"/>
      <c r="J3318" s="118"/>
      <c r="K3318" s="33"/>
      <c r="L3318" s="44">
        <f t="shared" si="816"/>
        <v>0</v>
      </c>
      <c r="M3318" s="33" t="str">
        <f t="shared" si="817"/>
        <v>Container q'ty</v>
      </c>
      <c r="N3318" s="33" t="str">
        <f t="shared" si="818"/>
        <v/>
      </c>
      <c r="O3318" s="39"/>
      <c r="P3318" s="33"/>
      <c r="Q3318" s="168"/>
      <c r="R3318" s="169"/>
      <c r="S3318" s="39"/>
      <c r="T3318" s="119"/>
      <c r="U3318" s="258"/>
      <c r="V3318" s="262"/>
      <c r="W3318" s="258">
        <f t="shared" si="819"/>
        <v>0</v>
      </c>
      <c r="X3318" s="45"/>
      <c r="Y3318" s="43"/>
      <c r="Z3318" s="43"/>
      <c r="AA3318" s="43"/>
      <c r="AB3318" s="43"/>
      <c r="AC3318" s="43"/>
    </row>
    <row r="3319" spans="1:29" ht="12.9" customHeight="1">
      <c r="A3319" s="189"/>
      <c r="B3319" s="111"/>
      <c r="C3319" s="111"/>
      <c r="D3319" s="111"/>
      <c r="E3319" s="111"/>
      <c r="F3319" s="111"/>
      <c r="G3319" s="111"/>
      <c r="H3319" s="111"/>
      <c r="I3319" s="116"/>
      <c r="J3319" s="118"/>
      <c r="K3319" s="33"/>
      <c r="L3319" s="44">
        <f t="shared" si="816"/>
        <v>0</v>
      </c>
      <c r="M3319" s="33" t="str">
        <f t="shared" si="817"/>
        <v>Container q'ty</v>
      </c>
      <c r="N3319" s="33" t="str">
        <f t="shared" si="818"/>
        <v/>
      </c>
      <c r="O3319" s="39"/>
      <c r="P3319" s="33"/>
      <c r="Q3319" s="168"/>
      <c r="R3319" s="169"/>
      <c r="S3319" s="39"/>
      <c r="T3319" s="119"/>
      <c r="U3319" s="258"/>
      <c r="V3319" s="262"/>
      <c r="W3319" s="258">
        <f t="shared" si="819"/>
        <v>0</v>
      </c>
      <c r="X3319" s="45"/>
      <c r="Y3319" s="43"/>
      <c r="Z3319" s="43"/>
      <c r="AA3319" s="43"/>
      <c r="AB3319" s="43"/>
      <c r="AC3319" s="43"/>
    </row>
    <row r="3320" spans="1:29" ht="12.9" customHeight="1">
      <c r="A3320" s="189"/>
      <c r="B3320" s="111"/>
      <c r="C3320" s="111"/>
      <c r="D3320" s="111"/>
      <c r="E3320" s="111"/>
      <c r="F3320" s="111"/>
      <c r="G3320" s="111"/>
      <c r="H3320" s="111"/>
      <c r="I3320" s="116"/>
      <c r="J3320" s="118"/>
      <c r="K3320" s="33"/>
      <c r="L3320" s="44">
        <f t="shared" si="816"/>
        <v>0</v>
      </c>
      <c r="M3320" s="33" t="str">
        <f t="shared" si="817"/>
        <v>Container q'ty</v>
      </c>
      <c r="N3320" s="33" t="str">
        <f t="shared" si="818"/>
        <v/>
      </c>
      <c r="O3320" s="39"/>
      <c r="P3320" s="33"/>
      <c r="Q3320" s="168"/>
      <c r="R3320" s="169"/>
      <c r="S3320" s="39"/>
      <c r="T3320" s="119"/>
      <c r="U3320" s="258"/>
      <c r="V3320" s="262"/>
      <c r="W3320" s="258">
        <f t="shared" si="819"/>
        <v>0</v>
      </c>
      <c r="X3320" s="45"/>
      <c r="Y3320" s="43"/>
      <c r="Z3320" s="43"/>
      <c r="AA3320" s="43"/>
      <c r="AB3320" s="43"/>
      <c r="AC3320" s="43"/>
    </row>
    <row r="3321" spans="1:29" ht="12.9" customHeight="1">
      <c r="A3321" s="189"/>
      <c r="B3321" s="111"/>
      <c r="C3321" s="111"/>
      <c r="D3321" s="111"/>
      <c r="E3321" s="111"/>
      <c r="F3321" s="111"/>
      <c r="G3321" s="111"/>
      <c r="H3321" s="111"/>
      <c r="I3321" s="116"/>
      <c r="J3321" s="118"/>
      <c r="K3321" s="33"/>
      <c r="L3321" s="44">
        <f t="shared" si="816"/>
        <v>0</v>
      </c>
      <c r="M3321" s="33" t="str">
        <f t="shared" si="817"/>
        <v>Container q'ty</v>
      </c>
      <c r="N3321" s="33" t="str">
        <f t="shared" si="818"/>
        <v/>
      </c>
      <c r="O3321" s="39"/>
      <c r="P3321" s="33"/>
      <c r="Q3321" s="168"/>
      <c r="R3321" s="169"/>
      <c r="S3321" s="39"/>
      <c r="T3321" s="119"/>
      <c r="U3321" s="258"/>
      <c r="V3321" s="262"/>
      <c r="W3321" s="258">
        <f t="shared" si="819"/>
        <v>0</v>
      </c>
      <c r="X3321" s="45"/>
      <c r="Y3321" s="43"/>
      <c r="Z3321" s="43"/>
      <c r="AA3321" s="43"/>
      <c r="AB3321" s="43"/>
      <c r="AC3321" s="43"/>
    </row>
    <row r="3322" spans="1:29" ht="12.9" customHeight="1">
      <c r="A3322" s="189"/>
      <c r="B3322" s="111"/>
      <c r="C3322" s="111"/>
      <c r="D3322" s="111"/>
      <c r="E3322" s="111"/>
      <c r="F3322" s="111"/>
      <c r="G3322" s="111"/>
      <c r="H3322" s="111"/>
      <c r="I3322" s="116"/>
      <c r="J3322" s="118"/>
      <c r="K3322" s="33"/>
      <c r="L3322" s="44">
        <f t="shared" si="816"/>
        <v>0</v>
      </c>
      <c r="M3322" s="33" t="str">
        <f t="shared" si="817"/>
        <v>Container q'ty</v>
      </c>
      <c r="N3322" s="33" t="str">
        <f t="shared" si="818"/>
        <v/>
      </c>
      <c r="O3322" s="39"/>
      <c r="P3322" s="33"/>
      <c r="Q3322" s="168"/>
      <c r="R3322" s="169"/>
      <c r="S3322" s="39"/>
      <c r="T3322" s="119"/>
      <c r="U3322" s="258"/>
      <c r="V3322" s="262"/>
      <c r="W3322" s="258">
        <f t="shared" si="819"/>
        <v>0</v>
      </c>
      <c r="X3322" s="45"/>
      <c r="Y3322" s="43"/>
      <c r="Z3322" s="43"/>
      <c r="AA3322" s="43"/>
      <c r="AB3322" s="43"/>
      <c r="AC3322" s="43"/>
    </row>
    <row r="3323" spans="1:29" ht="12.9" customHeight="1">
      <c r="A3323" s="189"/>
      <c r="B3323" s="111"/>
      <c r="C3323" s="111"/>
      <c r="D3323" s="111"/>
      <c r="E3323" s="111"/>
      <c r="F3323" s="111"/>
      <c r="G3323" s="111"/>
      <c r="H3323" s="111"/>
      <c r="I3323" s="116"/>
      <c r="J3323" s="118"/>
      <c r="K3323" s="33"/>
      <c r="L3323" s="44">
        <f t="shared" si="816"/>
        <v>0</v>
      </c>
      <c r="M3323" s="33" t="str">
        <f t="shared" si="817"/>
        <v>Container q'ty</v>
      </c>
      <c r="N3323" s="33" t="str">
        <f t="shared" si="818"/>
        <v/>
      </c>
      <c r="O3323" s="39"/>
      <c r="P3323" s="33"/>
      <c r="Q3323" s="168"/>
      <c r="R3323" s="169"/>
      <c r="S3323" s="39"/>
      <c r="T3323" s="119"/>
      <c r="U3323" s="258"/>
      <c r="V3323" s="262"/>
      <c r="W3323" s="258">
        <f t="shared" si="819"/>
        <v>0</v>
      </c>
      <c r="X3323" s="45"/>
      <c r="Y3323" s="43"/>
      <c r="Z3323" s="43"/>
      <c r="AA3323" s="43"/>
      <c r="AB3323" s="43"/>
      <c r="AC3323" s="43"/>
    </row>
    <row r="3324" spans="1:29" ht="12.9" customHeight="1">
      <c r="A3324" s="189"/>
      <c r="B3324" s="111"/>
      <c r="C3324" s="111"/>
      <c r="D3324" s="111"/>
      <c r="E3324" s="111"/>
      <c r="F3324" s="111"/>
      <c r="G3324" s="111"/>
      <c r="H3324" s="111"/>
      <c r="I3324" s="116"/>
      <c r="J3324" s="118"/>
      <c r="K3324" s="33"/>
      <c r="L3324" s="44">
        <f t="shared" si="816"/>
        <v>0</v>
      </c>
      <c r="M3324" s="33" t="str">
        <f t="shared" si="817"/>
        <v>Container q'ty</v>
      </c>
      <c r="N3324" s="33" t="str">
        <f t="shared" si="818"/>
        <v/>
      </c>
      <c r="O3324" s="39"/>
      <c r="P3324" s="33"/>
      <c r="Q3324" s="168"/>
      <c r="R3324" s="169"/>
      <c r="S3324" s="39"/>
      <c r="T3324" s="119"/>
      <c r="U3324" s="258"/>
      <c r="V3324" s="262"/>
      <c r="W3324" s="258">
        <f t="shared" si="819"/>
        <v>0</v>
      </c>
      <c r="X3324" s="45"/>
      <c r="Y3324" s="43"/>
      <c r="Z3324" s="43"/>
      <c r="AA3324" s="43"/>
      <c r="AB3324" s="43"/>
      <c r="AC3324" s="43"/>
    </row>
    <row r="3325" spans="1:29" ht="12.9" customHeight="1">
      <c r="A3325" s="189"/>
      <c r="B3325" s="111"/>
      <c r="C3325" s="111"/>
      <c r="D3325" s="111"/>
      <c r="E3325" s="111"/>
      <c r="F3325" s="111"/>
      <c r="G3325" s="111"/>
      <c r="H3325" s="111"/>
      <c r="I3325" s="116"/>
      <c r="J3325" s="118"/>
      <c r="K3325" s="33"/>
      <c r="L3325" s="44">
        <f t="shared" si="816"/>
        <v>0</v>
      </c>
      <c r="M3325" s="33" t="str">
        <f t="shared" si="817"/>
        <v>Container q'ty</v>
      </c>
      <c r="N3325" s="33" t="str">
        <f t="shared" si="818"/>
        <v/>
      </c>
      <c r="O3325" s="39"/>
      <c r="P3325" s="33"/>
      <c r="Q3325" s="168"/>
      <c r="R3325" s="169"/>
      <c r="S3325" s="39"/>
      <c r="T3325" s="119"/>
      <c r="U3325" s="258"/>
      <c r="V3325" s="262"/>
      <c r="W3325" s="258">
        <f t="shared" si="819"/>
        <v>0</v>
      </c>
      <c r="X3325" s="45"/>
      <c r="Y3325" s="43"/>
      <c r="Z3325" s="43"/>
      <c r="AA3325" s="43"/>
      <c r="AB3325" s="43"/>
      <c r="AC3325" s="43"/>
    </row>
    <row r="3326" spans="1:29" ht="12.9" customHeight="1">
      <c r="A3326" s="189"/>
      <c r="B3326" s="111"/>
      <c r="C3326" s="111"/>
      <c r="D3326" s="111"/>
      <c r="E3326" s="111"/>
      <c r="F3326" s="111"/>
      <c r="G3326" s="111"/>
      <c r="H3326" s="111"/>
      <c r="I3326" s="116"/>
      <c r="J3326" s="118"/>
      <c r="K3326" s="33"/>
      <c r="L3326" s="44">
        <f t="shared" si="816"/>
        <v>0</v>
      </c>
      <c r="M3326" s="33" t="str">
        <f t="shared" si="817"/>
        <v>Container q'ty</v>
      </c>
      <c r="N3326" s="33" t="str">
        <f t="shared" si="818"/>
        <v/>
      </c>
      <c r="O3326" s="39"/>
      <c r="P3326" s="33"/>
      <c r="Q3326" s="168"/>
      <c r="R3326" s="169"/>
      <c r="S3326" s="39"/>
      <c r="T3326" s="119"/>
      <c r="U3326" s="258"/>
      <c r="V3326" s="262"/>
      <c r="W3326" s="258">
        <f t="shared" si="819"/>
        <v>0</v>
      </c>
      <c r="X3326" s="45"/>
      <c r="Y3326" s="43"/>
      <c r="Z3326" s="43"/>
      <c r="AA3326" s="43"/>
      <c r="AB3326" s="43"/>
      <c r="AC3326" s="43"/>
    </row>
    <row r="3327" spans="1:29" ht="12.9" customHeight="1">
      <c r="A3327" s="189"/>
      <c r="B3327" s="111"/>
      <c r="C3327" s="111"/>
      <c r="D3327" s="111"/>
      <c r="E3327" s="111"/>
      <c r="F3327" s="111"/>
      <c r="G3327" s="111"/>
      <c r="H3327" s="111"/>
      <c r="I3327" s="116"/>
      <c r="J3327" s="118"/>
      <c r="K3327" s="33"/>
      <c r="L3327" s="44">
        <f t="shared" si="816"/>
        <v>0</v>
      </c>
      <c r="M3327" s="33" t="str">
        <f t="shared" si="817"/>
        <v>Container q'ty</v>
      </c>
      <c r="N3327" s="33" t="str">
        <f t="shared" si="818"/>
        <v/>
      </c>
      <c r="O3327" s="39"/>
      <c r="P3327" s="33"/>
      <c r="Q3327" s="168"/>
      <c r="R3327" s="169"/>
      <c r="S3327" s="39"/>
      <c r="T3327" s="119"/>
      <c r="U3327" s="258"/>
      <c r="V3327" s="262"/>
      <c r="W3327" s="258">
        <f t="shared" si="819"/>
        <v>0</v>
      </c>
      <c r="X3327" s="45"/>
      <c r="Y3327" s="43"/>
      <c r="Z3327" s="43"/>
      <c r="AA3327" s="43"/>
      <c r="AB3327" s="43"/>
      <c r="AC3327" s="43"/>
    </row>
    <row r="3328" spans="1:29" ht="12.9" customHeight="1">
      <c r="A3328" s="189"/>
      <c r="B3328" s="111"/>
      <c r="C3328" s="111"/>
      <c r="D3328" s="111"/>
      <c r="E3328" s="111"/>
      <c r="F3328" s="111"/>
      <c r="G3328" s="111"/>
      <c r="H3328" s="111"/>
      <c r="I3328" s="116"/>
      <c r="J3328" s="118"/>
      <c r="K3328" s="33"/>
      <c r="L3328" s="44">
        <f t="shared" si="816"/>
        <v>0</v>
      </c>
      <c r="M3328" s="33" t="str">
        <f t="shared" si="817"/>
        <v>Container q'ty</v>
      </c>
      <c r="N3328" s="33" t="str">
        <f t="shared" si="818"/>
        <v/>
      </c>
      <c r="O3328" s="39"/>
      <c r="P3328" s="33"/>
      <c r="Q3328" s="168"/>
      <c r="R3328" s="169"/>
      <c r="S3328" s="39"/>
      <c r="T3328" s="119"/>
      <c r="U3328" s="258"/>
      <c r="V3328" s="262"/>
      <c r="W3328" s="258">
        <f t="shared" si="819"/>
        <v>0</v>
      </c>
      <c r="X3328" s="45"/>
      <c r="Y3328" s="43"/>
      <c r="Z3328" s="43"/>
      <c r="AA3328" s="43"/>
      <c r="AB3328" s="43"/>
      <c r="AC3328" s="43"/>
    </row>
    <row r="3329" spans="1:29" ht="12.9" customHeight="1">
      <c r="A3329" s="189"/>
      <c r="B3329" s="111"/>
      <c r="C3329" s="111"/>
      <c r="D3329" s="111"/>
      <c r="E3329" s="111"/>
      <c r="F3329" s="111"/>
      <c r="G3329" s="111"/>
      <c r="H3329" s="111"/>
      <c r="I3329" s="116"/>
      <c r="J3329" s="118"/>
      <c r="K3329" s="33"/>
      <c r="L3329" s="44">
        <f t="shared" si="816"/>
        <v>0</v>
      </c>
      <c r="M3329" s="33" t="str">
        <f t="shared" si="817"/>
        <v>Container q'ty</v>
      </c>
      <c r="N3329" s="33" t="str">
        <f t="shared" si="818"/>
        <v/>
      </c>
      <c r="O3329" s="39"/>
      <c r="P3329" s="33"/>
      <c r="Q3329" s="168"/>
      <c r="R3329" s="169"/>
      <c r="S3329" s="39"/>
      <c r="T3329" s="119"/>
      <c r="U3329" s="258"/>
      <c r="V3329" s="262"/>
      <c r="W3329" s="258">
        <f t="shared" si="819"/>
        <v>0</v>
      </c>
      <c r="X3329" s="45"/>
      <c r="Y3329" s="43"/>
      <c r="Z3329" s="43"/>
      <c r="AA3329" s="43"/>
      <c r="AB3329" s="43"/>
      <c r="AC3329" s="43"/>
    </row>
    <row r="3330" spans="1:29" ht="12.9" customHeight="1">
      <c r="A3330" s="189"/>
      <c r="B3330" s="111"/>
      <c r="C3330" s="111"/>
      <c r="D3330" s="111"/>
      <c r="E3330" s="111"/>
      <c r="F3330" s="111"/>
      <c r="G3330" s="111"/>
      <c r="H3330" s="111"/>
      <c r="I3330" s="116"/>
      <c r="J3330" s="118"/>
      <c r="K3330" s="33"/>
      <c r="L3330" s="44">
        <f t="shared" si="816"/>
        <v>0</v>
      </c>
      <c r="M3330" s="33" t="str">
        <f t="shared" si="817"/>
        <v>Container q'ty</v>
      </c>
      <c r="N3330" s="33" t="str">
        <f t="shared" si="818"/>
        <v/>
      </c>
      <c r="O3330" s="39"/>
      <c r="P3330" s="33"/>
      <c r="Q3330" s="168"/>
      <c r="R3330" s="169"/>
      <c r="S3330" s="39"/>
      <c r="T3330" s="119"/>
      <c r="U3330" s="258"/>
      <c r="V3330" s="262"/>
      <c r="W3330" s="258">
        <f t="shared" si="819"/>
        <v>0</v>
      </c>
      <c r="X3330" s="45"/>
      <c r="Y3330" s="43"/>
      <c r="Z3330" s="43"/>
      <c r="AA3330" s="43"/>
      <c r="AB3330" s="43"/>
      <c r="AC3330" s="43"/>
    </row>
    <row r="3331" spans="1:29" ht="12.9" customHeight="1">
      <c r="A3331" s="189"/>
      <c r="B3331" s="111"/>
      <c r="C3331" s="111"/>
      <c r="D3331" s="111"/>
      <c r="E3331" s="111"/>
      <c r="F3331" s="111"/>
      <c r="G3331" s="111"/>
      <c r="H3331" s="111"/>
      <c r="I3331" s="116"/>
      <c r="J3331" s="118"/>
      <c r="K3331" s="33"/>
      <c r="L3331" s="44">
        <f t="shared" si="816"/>
        <v>0</v>
      </c>
      <c r="M3331" s="33" t="str">
        <f t="shared" si="817"/>
        <v>Container q'ty</v>
      </c>
      <c r="N3331" s="33" t="str">
        <f t="shared" si="818"/>
        <v/>
      </c>
      <c r="O3331" s="39"/>
      <c r="P3331" s="33"/>
      <c r="Q3331" s="168"/>
      <c r="R3331" s="169"/>
      <c r="S3331" s="39"/>
      <c r="T3331" s="119"/>
      <c r="U3331" s="258"/>
      <c r="V3331" s="262"/>
      <c r="W3331" s="258">
        <f t="shared" si="819"/>
        <v>0</v>
      </c>
      <c r="X3331" s="45"/>
      <c r="Y3331" s="43"/>
      <c r="Z3331" s="43"/>
      <c r="AA3331" s="43"/>
      <c r="AB3331" s="43"/>
      <c r="AC3331" s="43"/>
    </row>
    <row r="3332" spans="1:29" ht="12.9" customHeight="1">
      <c r="A3332" s="189"/>
      <c r="B3332" s="111"/>
      <c r="C3332" s="111"/>
      <c r="D3332" s="111"/>
      <c r="E3332" s="111"/>
      <c r="F3332" s="111"/>
      <c r="G3332" s="111"/>
      <c r="H3332" s="111"/>
      <c r="I3332" s="116"/>
      <c r="J3332" s="118"/>
      <c r="K3332" s="33"/>
      <c r="L3332" s="44">
        <f t="shared" si="816"/>
        <v>0</v>
      </c>
      <c r="M3332" s="33" t="str">
        <f t="shared" si="817"/>
        <v>Container q'ty</v>
      </c>
      <c r="N3332" s="33" t="str">
        <f t="shared" si="818"/>
        <v/>
      </c>
      <c r="O3332" s="39"/>
      <c r="P3332" s="33"/>
      <c r="Q3332" s="168"/>
      <c r="R3332" s="169"/>
      <c r="S3332" s="39"/>
      <c r="T3332" s="119"/>
      <c r="U3332" s="258"/>
      <c r="V3332" s="262"/>
      <c r="W3332" s="258">
        <f t="shared" si="819"/>
        <v>0</v>
      </c>
      <c r="X3332" s="45"/>
      <c r="Y3332" s="43"/>
      <c r="Z3332" s="43"/>
      <c r="AA3332" s="43"/>
      <c r="AB3332" s="43"/>
      <c r="AC3332" s="43"/>
    </row>
    <row r="3333" spans="1:29" ht="12.9" customHeight="1">
      <c r="A3333" s="189"/>
      <c r="B3333" s="111"/>
      <c r="C3333" s="111"/>
      <c r="D3333" s="111"/>
      <c r="E3333" s="111"/>
      <c r="F3333" s="111"/>
      <c r="G3333" s="111"/>
      <c r="H3333" s="111"/>
      <c r="I3333" s="116"/>
      <c r="J3333" s="118"/>
      <c r="K3333" s="33"/>
      <c r="L3333" s="44">
        <f t="shared" si="816"/>
        <v>0</v>
      </c>
      <c r="M3333" s="33" t="str">
        <f t="shared" si="817"/>
        <v>Container q'ty</v>
      </c>
      <c r="N3333" s="33" t="str">
        <f t="shared" si="818"/>
        <v/>
      </c>
      <c r="O3333" s="39"/>
      <c r="P3333" s="33"/>
      <c r="Q3333" s="168"/>
      <c r="R3333" s="169"/>
      <c r="S3333" s="39"/>
      <c r="T3333" s="119"/>
      <c r="U3333" s="258"/>
      <c r="V3333" s="262"/>
      <c r="W3333" s="258">
        <f t="shared" si="819"/>
        <v>0</v>
      </c>
      <c r="X3333" s="45"/>
      <c r="Y3333" s="43"/>
      <c r="Z3333" s="43"/>
      <c r="AA3333" s="43"/>
      <c r="AB3333" s="43"/>
      <c r="AC3333" s="43"/>
    </row>
    <row r="3334" spans="1:29" ht="12.9" customHeight="1">
      <c r="A3334" s="189"/>
      <c r="B3334" s="111"/>
      <c r="C3334" s="111"/>
      <c r="D3334" s="111"/>
      <c r="E3334" s="111"/>
      <c r="F3334" s="111"/>
      <c r="G3334" s="111"/>
      <c r="H3334" s="111"/>
      <c r="I3334" s="116"/>
      <c r="J3334" s="118"/>
      <c r="K3334" s="33"/>
      <c r="L3334" s="44">
        <f t="shared" si="816"/>
        <v>0</v>
      </c>
      <c r="M3334" s="33" t="str">
        <f t="shared" si="817"/>
        <v>Container q'ty</v>
      </c>
      <c r="N3334" s="33" t="str">
        <f t="shared" si="818"/>
        <v/>
      </c>
      <c r="O3334" s="39"/>
      <c r="P3334" s="33"/>
      <c r="Q3334" s="168"/>
      <c r="R3334" s="169"/>
      <c r="S3334" s="39"/>
      <c r="T3334" s="119"/>
      <c r="U3334" s="258"/>
      <c r="V3334" s="262"/>
      <c r="W3334" s="258">
        <f t="shared" si="819"/>
        <v>0</v>
      </c>
      <c r="X3334" s="45"/>
      <c r="Y3334" s="43"/>
      <c r="Z3334" s="43"/>
      <c r="AA3334" s="43"/>
      <c r="AB3334" s="43"/>
      <c r="AC3334" s="43"/>
    </row>
    <row r="3335" spans="1:29" ht="12.9" customHeight="1">
      <c r="A3335" s="189"/>
      <c r="B3335" s="111"/>
      <c r="C3335" s="111"/>
      <c r="D3335" s="111"/>
      <c r="E3335" s="111"/>
      <c r="F3335" s="111"/>
      <c r="G3335" s="111"/>
      <c r="H3335" s="111"/>
      <c r="I3335" s="116"/>
      <c r="J3335" s="118"/>
      <c r="K3335" s="33"/>
      <c r="L3335" s="44">
        <f t="shared" si="816"/>
        <v>0</v>
      </c>
      <c r="M3335" s="33" t="str">
        <f t="shared" si="817"/>
        <v>Container q'ty</v>
      </c>
      <c r="N3335" s="33" t="str">
        <f t="shared" si="818"/>
        <v/>
      </c>
      <c r="O3335" s="39"/>
      <c r="P3335" s="33"/>
      <c r="Q3335" s="168"/>
      <c r="R3335" s="169"/>
      <c r="S3335" s="39"/>
      <c r="T3335" s="119"/>
      <c r="U3335" s="258"/>
      <c r="V3335" s="262"/>
      <c r="W3335" s="258">
        <f t="shared" si="819"/>
        <v>0</v>
      </c>
      <c r="X3335" s="45"/>
      <c r="Y3335" s="43"/>
      <c r="Z3335" s="43"/>
      <c r="AA3335" s="43"/>
      <c r="AB3335" s="43"/>
      <c r="AC3335" s="43"/>
    </row>
    <row r="3336" spans="1:29" ht="12.9" customHeight="1">
      <c r="A3336" s="189"/>
      <c r="B3336" s="111"/>
      <c r="C3336" s="111"/>
      <c r="D3336" s="111"/>
      <c r="E3336" s="111"/>
      <c r="F3336" s="111"/>
      <c r="G3336" s="111"/>
      <c r="H3336" s="111"/>
      <c r="I3336" s="116"/>
      <c r="J3336" s="118"/>
      <c r="K3336" s="33"/>
      <c r="L3336" s="44">
        <f t="shared" si="816"/>
        <v>0</v>
      </c>
      <c r="M3336" s="33" t="str">
        <f t="shared" si="817"/>
        <v>Container q'ty</v>
      </c>
      <c r="N3336" s="33" t="str">
        <f t="shared" si="818"/>
        <v/>
      </c>
      <c r="O3336" s="39"/>
      <c r="P3336" s="33"/>
      <c r="Q3336" s="168"/>
      <c r="R3336" s="169"/>
      <c r="S3336" s="39"/>
      <c r="T3336" s="119"/>
      <c r="U3336" s="258"/>
      <c r="V3336" s="262"/>
      <c r="W3336" s="258">
        <f t="shared" si="819"/>
        <v>0</v>
      </c>
      <c r="X3336" s="45"/>
      <c r="Y3336" s="43"/>
      <c r="Z3336" s="43"/>
      <c r="AA3336" s="43"/>
      <c r="AB3336" s="43"/>
      <c r="AC3336" s="43"/>
    </row>
    <row r="3337" spans="1:29" ht="12.9" customHeight="1">
      <c r="A3337" s="189"/>
      <c r="B3337" s="111"/>
      <c r="C3337" s="111"/>
      <c r="D3337" s="111"/>
      <c r="E3337" s="111"/>
      <c r="F3337" s="111"/>
      <c r="G3337" s="111"/>
      <c r="H3337" s="111"/>
      <c r="I3337" s="116"/>
      <c r="J3337" s="118"/>
      <c r="K3337" s="33"/>
      <c r="L3337" s="44">
        <f t="shared" si="816"/>
        <v>0</v>
      </c>
      <c r="M3337" s="33" t="str">
        <f t="shared" si="817"/>
        <v>Container q'ty</v>
      </c>
      <c r="N3337" s="33" t="str">
        <f t="shared" si="818"/>
        <v/>
      </c>
      <c r="O3337" s="39"/>
      <c r="P3337" s="33"/>
      <c r="Q3337" s="168"/>
      <c r="R3337" s="169"/>
      <c r="S3337" s="39"/>
      <c r="T3337" s="119"/>
      <c r="U3337" s="258"/>
      <c r="V3337" s="262"/>
      <c r="W3337" s="258">
        <f t="shared" si="819"/>
        <v>0</v>
      </c>
      <c r="X3337" s="45"/>
      <c r="Y3337" s="43"/>
      <c r="Z3337" s="43"/>
      <c r="AA3337" s="43"/>
      <c r="AB3337" s="43"/>
      <c r="AC3337" s="43"/>
    </row>
    <row r="3338" spans="1:29" ht="12.9" customHeight="1">
      <c r="A3338" s="189"/>
      <c r="B3338" s="111"/>
      <c r="C3338" s="111"/>
      <c r="D3338" s="111"/>
      <c r="E3338" s="111"/>
      <c r="F3338" s="111"/>
      <c r="G3338" s="111"/>
      <c r="H3338" s="111"/>
      <c r="I3338" s="116"/>
      <c r="J3338" s="118"/>
      <c r="K3338" s="33"/>
      <c r="L3338" s="44">
        <f t="shared" si="816"/>
        <v>0</v>
      </c>
      <c r="M3338" s="33" t="str">
        <f t="shared" si="817"/>
        <v>Container q'ty</v>
      </c>
      <c r="N3338" s="33" t="str">
        <f t="shared" si="818"/>
        <v/>
      </c>
      <c r="O3338" s="39"/>
      <c r="P3338" s="33"/>
      <c r="Q3338" s="168"/>
      <c r="R3338" s="169"/>
      <c r="S3338" s="39"/>
      <c r="T3338" s="119"/>
      <c r="U3338" s="258"/>
      <c r="V3338" s="262"/>
      <c r="W3338" s="258">
        <f t="shared" si="819"/>
        <v>0</v>
      </c>
      <c r="X3338" s="45"/>
      <c r="Y3338" s="43"/>
      <c r="Z3338" s="43"/>
      <c r="AA3338" s="43"/>
      <c r="AB3338" s="43"/>
      <c r="AC3338" s="43"/>
    </row>
    <row r="3339" spans="1:29" ht="12.9" customHeight="1">
      <c r="A3339" s="189"/>
      <c r="B3339" s="111"/>
      <c r="C3339" s="111"/>
      <c r="D3339" s="111"/>
      <c r="E3339" s="111"/>
      <c r="F3339" s="111"/>
      <c r="G3339" s="111"/>
      <c r="H3339" s="111"/>
      <c r="I3339" s="116"/>
      <c r="J3339" s="118"/>
      <c r="K3339" s="33"/>
      <c r="L3339" s="44">
        <f t="shared" si="816"/>
        <v>0</v>
      </c>
      <c r="M3339" s="33" t="str">
        <f t="shared" si="817"/>
        <v>Container q'ty</v>
      </c>
      <c r="N3339" s="33" t="str">
        <f t="shared" si="818"/>
        <v/>
      </c>
      <c r="O3339" s="39"/>
      <c r="P3339" s="33"/>
      <c r="Q3339" s="168"/>
      <c r="R3339" s="169"/>
      <c r="S3339" s="39"/>
      <c r="T3339" s="119"/>
      <c r="U3339" s="258"/>
      <c r="V3339" s="262"/>
      <c r="W3339" s="258">
        <f t="shared" si="819"/>
        <v>0</v>
      </c>
      <c r="X3339" s="45"/>
      <c r="Y3339" s="43"/>
      <c r="Z3339" s="43"/>
      <c r="AA3339" s="43"/>
      <c r="AB3339" s="43"/>
      <c r="AC3339" s="43"/>
    </row>
    <row r="3340" spans="1:29" ht="12.9" customHeight="1">
      <c r="A3340" s="189"/>
      <c r="B3340" s="111"/>
      <c r="C3340" s="111"/>
      <c r="D3340" s="111"/>
      <c r="E3340" s="111"/>
      <c r="F3340" s="111"/>
      <c r="G3340" s="111"/>
      <c r="H3340" s="111"/>
      <c r="I3340" s="116"/>
      <c r="J3340" s="118"/>
      <c r="K3340" s="33"/>
      <c r="L3340" s="44">
        <f t="shared" si="816"/>
        <v>0</v>
      </c>
      <c r="M3340" s="33" t="str">
        <f t="shared" si="817"/>
        <v>Container q'ty</v>
      </c>
      <c r="N3340" s="33" t="str">
        <f t="shared" si="818"/>
        <v/>
      </c>
      <c r="O3340" s="39"/>
      <c r="P3340" s="33"/>
      <c r="Q3340" s="168"/>
      <c r="R3340" s="169"/>
      <c r="S3340" s="39"/>
      <c r="T3340" s="119"/>
      <c r="U3340" s="258"/>
      <c r="V3340" s="262"/>
      <c r="W3340" s="258">
        <f t="shared" si="819"/>
        <v>0</v>
      </c>
      <c r="X3340" s="45"/>
      <c r="Y3340" s="43"/>
      <c r="Z3340" s="43"/>
      <c r="AA3340" s="43"/>
      <c r="AB3340" s="43"/>
      <c r="AC3340" s="43"/>
    </row>
    <row r="3341" spans="1:29" ht="12.9" customHeight="1">
      <c r="A3341" s="189"/>
      <c r="B3341" s="111"/>
      <c r="C3341" s="111"/>
      <c r="D3341" s="111"/>
      <c r="E3341" s="111"/>
      <c r="F3341" s="111"/>
      <c r="G3341" s="111"/>
      <c r="H3341" s="111"/>
      <c r="I3341" s="116"/>
      <c r="J3341" s="118"/>
      <c r="K3341" s="33"/>
      <c r="L3341" s="44">
        <f t="shared" si="816"/>
        <v>0</v>
      </c>
      <c r="M3341" s="33" t="str">
        <f t="shared" si="817"/>
        <v>Container q'ty</v>
      </c>
      <c r="N3341" s="33" t="str">
        <f t="shared" si="818"/>
        <v/>
      </c>
      <c r="O3341" s="39"/>
      <c r="P3341" s="33"/>
      <c r="Q3341" s="168"/>
      <c r="R3341" s="169"/>
      <c r="S3341" s="39"/>
      <c r="T3341" s="119"/>
      <c r="U3341" s="258"/>
      <c r="V3341" s="262"/>
      <c r="W3341" s="258">
        <f t="shared" si="819"/>
        <v>0</v>
      </c>
      <c r="X3341" s="45"/>
      <c r="Y3341" s="43"/>
      <c r="Z3341" s="43"/>
      <c r="AA3341" s="43"/>
      <c r="AB3341" s="43"/>
      <c r="AC3341" s="43"/>
    </row>
    <row r="3342" spans="1:29" ht="12.9" customHeight="1">
      <c r="A3342" s="189"/>
      <c r="B3342" s="111"/>
      <c r="C3342" s="111"/>
      <c r="D3342" s="111"/>
      <c r="E3342" s="111"/>
      <c r="F3342" s="111"/>
      <c r="G3342" s="111"/>
      <c r="H3342" s="111"/>
      <c r="I3342" s="116"/>
      <c r="J3342" s="118"/>
      <c r="K3342" s="33"/>
      <c r="L3342" s="44">
        <f t="shared" si="816"/>
        <v>0</v>
      </c>
      <c r="M3342" s="33" t="str">
        <f t="shared" si="817"/>
        <v>Container q'ty</v>
      </c>
      <c r="N3342" s="33" t="str">
        <f t="shared" si="818"/>
        <v/>
      </c>
      <c r="O3342" s="39"/>
      <c r="P3342" s="33"/>
      <c r="Q3342" s="168"/>
      <c r="R3342" s="169"/>
      <c r="S3342" s="39"/>
      <c r="T3342" s="119"/>
      <c r="U3342" s="258"/>
      <c r="V3342" s="262"/>
      <c r="W3342" s="258">
        <f t="shared" si="819"/>
        <v>0</v>
      </c>
      <c r="X3342" s="45"/>
      <c r="Y3342" s="43"/>
      <c r="Z3342" s="43"/>
      <c r="AA3342" s="43"/>
      <c r="AB3342" s="43"/>
      <c r="AC3342" s="43"/>
    </row>
    <row r="3343" spans="1:29" ht="12.9" customHeight="1">
      <c r="A3343" s="189"/>
      <c r="B3343" s="111"/>
      <c r="C3343" s="111"/>
      <c r="D3343" s="111"/>
      <c r="E3343" s="111"/>
      <c r="F3343" s="111"/>
      <c r="G3343" s="111"/>
      <c r="H3343" s="111"/>
      <c r="I3343" s="116"/>
      <c r="J3343" s="118"/>
      <c r="K3343" s="33"/>
      <c r="L3343" s="44">
        <f t="shared" si="816"/>
        <v>0</v>
      </c>
      <c r="M3343" s="33" t="str">
        <f t="shared" si="817"/>
        <v>Container q'ty</v>
      </c>
      <c r="N3343" s="33" t="str">
        <f t="shared" si="818"/>
        <v/>
      </c>
      <c r="O3343" s="39"/>
      <c r="P3343" s="33"/>
      <c r="Q3343" s="168"/>
      <c r="R3343" s="169"/>
      <c r="S3343" s="39"/>
      <c r="T3343" s="119"/>
      <c r="U3343" s="258"/>
      <c r="V3343" s="262"/>
      <c r="W3343" s="258">
        <f t="shared" si="819"/>
        <v>0</v>
      </c>
      <c r="X3343" s="45"/>
      <c r="Y3343" s="43"/>
      <c r="Z3343" s="43"/>
      <c r="AA3343" s="43"/>
      <c r="AB3343" s="43"/>
      <c r="AC3343" s="43"/>
    </row>
    <row r="3344" spans="1:29" ht="12.9" customHeight="1">
      <c r="A3344" s="189"/>
      <c r="B3344" s="111"/>
      <c r="C3344" s="111"/>
      <c r="D3344" s="111"/>
      <c r="E3344" s="111"/>
      <c r="F3344" s="111"/>
      <c r="G3344" s="111"/>
      <c r="H3344" s="111"/>
      <c r="I3344" s="116"/>
      <c r="J3344" s="118"/>
      <c r="K3344" s="33"/>
      <c r="L3344" s="44">
        <f t="shared" si="816"/>
        <v>0</v>
      </c>
      <c r="M3344" s="33" t="str">
        <f t="shared" si="817"/>
        <v>Container q'ty</v>
      </c>
      <c r="N3344" s="33" t="str">
        <f t="shared" si="818"/>
        <v/>
      </c>
      <c r="O3344" s="39"/>
      <c r="P3344" s="33"/>
      <c r="Q3344" s="168"/>
      <c r="R3344" s="169"/>
      <c r="S3344" s="39"/>
      <c r="T3344" s="119"/>
      <c r="U3344" s="258"/>
      <c r="V3344" s="262"/>
      <c r="W3344" s="258">
        <f t="shared" si="819"/>
        <v>0</v>
      </c>
      <c r="X3344" s="45"/>
      <c r="Y3344" s="43"/>
      <c r="Z3344" s="43"/>
      <c r="AA3344" s="43"/>
      <c r="AB3344" s="43"/>
      <c r="AC3344" s="43"/>
    </row>
    <row r="3345" spans="1:29" ht="12.9" customHeight="1">
      <c r="A3345" s="189"/>
      <c r="B3345" s="111"/>
      <c r="C3345" s="111"/>
      <c r="D3345" s="111"/>
      <c r="E3345" s="111"/>
      <c r="F3345" s="111"/>
      <c r="G3345" s="111"/>
      <c r="H3345" s="111"/>
      <c r="I3345" s="116"/>
      <c r="J3345" s="118"/>
      <c r="K3345" s="33"/>
      <c r="L3345" s="44">
        <f t="shared" si="816"/>
        <v>0</v>
      </c>
      <c r="M3345" s="33" t="str">
        <f t="shared" si="817"/>
        <v>Container q'ty</v>
      </c>
      <c r="N3345" s="33" t="str">
        <f t="shared" si="818"/>
        <v/>
      </c>
      <c r="O3345" s="39"/>
      <c r="P3345" s="33"/>
      <c r="Q3345" s="168"/>
      <c r="R3345" s="169"/>
      <c r="S3345" s="39"/>
      <c r="T3345" s="119"/>
      <c r="U3345" s="258"/>
      <c r="V3345" s="262"/>
      <c r="W3345" s="258">
        <f t="shared" si="819"/>
        <v>0</v>
      </c>
      <c r="X3345" s="45"/>
      <c r="Y3345" s="43"/>
      <c r="Z3345" s="43"/>
      <c r="AA3345" s="43"/>
      <c r="AB3345" s="43"/>
      <c r="AC3345" s="43"/>
    </row>
    <row r="3346" spans="1:29" ht="12.9" customHeight="1">
      <c r="A3346" s="189"/>
      <c r="B3346" s="111"/>
      <c r="C3346" s="111"/>
      <c r="D3346" s="111"/>
      <c r="E3346" s="111"/>
      <c r="F3346" s="111"/>
      <c r="G3346" s="111"/>
      <c r="H3346" s="111"/>
      <c r="I3346" s="116"/>
      <c r="J3346" s="118"/>
      <c r="K3346" s="33"/>
      <c r="L3346" s="44">
        <f t="shared" si="816"/>
        <v>0</v>
      </c>
      <c r="M3346" s="33" t="str">
        <f t="shared" si="817"/>
        <v>Container q'ty</v>
      </c>
      <c r="N3346" s="33" t="str">
        <f t="shared" si="818"/>
        <v/>
      </c>
      <c r="O3346" s="39"/>
      <c r="P3346" s="33"/>
      <c r="Q3346" s="168"/>
      <c r="R3346" s="169"/>
      <c r="S3346" s="39"/>
      <c r="T3346" s="119"/>
      <c r="U3346" s="258"/>
      <c r="V3346" s="262"/>
      <c r="W3346" s="258">
        <f t="shared" si="819"/>
        <v>0</v>
      </c>
      <c r="X3346" s="45"/>
      <c r="Y3346" s="43"/>
      <c r="Z3346" s="43"/>
      <c r="AA3346" s="43"/>
      <c r="AB3346" s="43"/>
      <c r="AC3346" s="43"/>
    </row>
    <row r="3347" spans="1:29" ht="12.9" customHeight="1">
      <c r="A3347" s="189"/>
      <c r="B3347" s="111"/>
      <c r="C3347" s="111"/>
      <c r="D3347" s="111"/>
      <c r="E3347" s="111"/>
      <c r="F3347" s="111"/>
      <c r="G3347" s="111"/>
      <c r="H3347" s="111"/>
      <c r="I3347" s="116"/>
      <c r="J3347" s="118"/>
      <c r="K3347" s="33"/>
      <c r="L3347" s="44">
        <f t="shared" si="816"/>
        <v>0</v>
      </c>
      <c r="M3347" s="33" t="str">
        <f t="shared" si="817"/>
        <v>Container q'ty</v>
      </c>
      <c r="N3347" s="33" t="str">
        <f t="shared" si="818"/>
        <v/>
      </c>
      <c r="O3347" s="39"/>
      <c r="P3347" s="33"/>
      <c r="Q3347" s="168"/>
      <c r="R3347" s="169"/>
      <c r="S3347" s="39"/>
      <c r="T3347" s="119"/>
      <c r="U3347" s="258"/>
      <c r="V3347" s="262"/>
      <c r="W3347" s="258">
        <f t="shared" si="819"/>
        <v>0</v>
      </c>
      <c r="X3347" s="45"/>
      <c r="Y3347" s="43"/>
      <c r="Z3347" s="43"/>
      <c r="AA3347" s="43"/>
      <c r="AB3347" s="43"/>
      <c r="AC3347" s="43"/>
    </row>
    <row r="3348" spans="1:29" ht="12.9" customHeight="1">
      <c r="A3348" s="189"/>
      <c r="B3348" s="111"/>
      <c r="C3348" s="111"/>
      <c r="D3348" s="111"/>
      <c r="E3348" s="111"/>
      <c r="F3348" s="111"/>
      <c r="G3348" s="111"/>
      <c r="H3348" s="111"/>
      <c r="I3348" s="116"/>
      <c r="J3348" s="118"/>
      <c r="K3348" s="33"/>
      <c r="L3348" s="44">
        <f t="shared" si="816"/>
        <v>0</v>
      </c>
      <c r="M3348" s="33" t="str">
        <f t="shared" si="817"/>
        <v>Container q'ty</v>
      </c>
      <c r="N3348" s="33" t="str">
        <f t="shared" si="818"/>
        <v/>
      </c>
      <c r="O3348" s="39"/>
      <c r="P3348" s="33"/>
      <c r="Q3348" s="168"/>
      <c r="R3348" s="169"/>
      <c r="S3348" s="39"/>
      <c r="T3348" s="119"/>
      <c r="U3348" s="258"/>
      <c r="V3348" s="262"/>
      <c r="W3348" s="258">
        <f t="shared" si="819"/>
        <v>0</v>
      </c>
      <c r="X3348" s="45"/>
      <c r="Y3348" s="43"/>
      <c r="Z3348" s="43"/>
      <c r="AA3348" s="43"/>
      <c r="AB3348" s="43"/>
      <c r="AC3348" s="43"/>
    </row>
    <row r="3349" spans="1:29" ht="12.9" customHeight="1">
      <c r="A3349" s="189"/>
      <c r="B3349" s="111"/>
      <c r="C3349" s="111"/>
      <c r="D3349" s="111"/>
      <c r="E3349" s="111"/>
      <c r="F3349" s="111"/>
      <c r="G3349" s="111"/>
      <c r="H3349" s="111"/>
      <c r="I3349" s="116"/>
      <c r="J3349" s="118"/>
      <c r="K3349" s="33"/>
      <c r="L3349" s="44">
        <f t="shared" si="816"/>
        <v>0</v>
      </c>
      <c r="M3349" s="33" t="str">
        <f t="shared" si="817"/>
        <v>Container q'ty</v>
      </c>
      <c r="N3349" s="33" t="str">
        <f t="shared" si="818"/>
        <v/>
      </c>
      <c r="O3349" s="39"/>
      <c r="P3349" s="33"/>
      <c r="Q3349" s="168"/>
      <c r="R3349" s="169"/>
      <c r="S3349" s="39"/>
      <c r="T3349" s="119"/>
      <c r="U3349" s="258"/>
      <c r="V3349" s="262"/>
      <c r="W3349" s="258">
        <f t="shared" si="819"/>
        <v>0</v>
      </c>
      <c r="X3349" s="45"/>
      <c r="Y3349" s="43"/>
      <c r="Z3349" s="43"/>
      <c r="AA3349" s="43"/>
      <c r="AB3349" s="43"/>
      <c r="AC3349" s="43"/>
    </row>
    <row r="3350" spans="1:29" ht="12.9" customHeight="1">
      <c r="A3350" s="189"/>
      <c r="B3350" s="111"/>
      <c r="C3350" s="111"/>
      <c r="D3350" s="111"/>
      <c r="E3350" s="111"/>
      <c r="F3350" s="111"/>
      <c r="G3350" s="111"/>
      <c r="H3350" s="111"/>
      <c r="I3350" s="116"/>
      <c r="J3350" s="118"/>
      <c r="K3350" s="33"/>
      <c r="L3350" s="44">
        <f t="shared" si="816"/>
        <v>0</v>
      </c>
      <c r="M3350" s="33" t="str">
        <f t="shared" si="817"/>
        <v>Container q'ty</v>
      </c>
      <c r="N3350" s="33" t="str">
        <f t="shared" si="818"/>
        <v/>
      </c>
      <c r="O3350" s="39"/>
      <c r="P3350" s="33"/>
      <c r="Q3350" s="168"/>
      <c r="R3350" s="169"/>
      <c r="S3350" s="39"/>
      <c r="T3350" s="119"/>
      <c r="U3350" s="258"/>
      <c r="V3350" s="262"/>
      <c r="W3350" s="258">
        <f t="shared" si="819"/>
        <v>0</v>
      </c>
      <c r="X3350" s="45"/>
      <c r="Y3350" s="43"/>
      <c r="Z3350" s="43"/>
      <c r="AA3350" s="43"/>
      <c r="AB3350" s="43"/>
      <c r="AC3350" s="43"/>
    </row>
    <row r="3351" spans="1:29" ht="12.9" customHeight="1">
      <c r="A3351" s="189"/>
      <c r="B3351" s="111"/>
      <c r="C3351" s="111"/>
      <c r="D3351" s="111"/>
      <c r="E3351" s="111"/>
      <c r="F3351" s="111"/>
      <c r="G3351" s="111"/>
      <c r="H3351" s="111"/>
      <c r="I3351" s="116"/>
      <c r="J3351" s="118"/>
      <c r="K3351" s="33"/>
      <c r="L3351" s="44">
        <f t="shared" si="816"/>
        <v>0</v>
      </c>
      <c r="M3351" s="33" t="str">
        <f t="shared" si="817"/>
        <v>Container q'ty</v>
      </c>
      <c r="N3351" s="33" t="str">
        <f t="shared" si="818"/>
        <v/>
      </c>
      <c r="O3351" s="39"/>
      <c r="P3351" s="33"/>
      <c r="Q3351" s="168"/>
      <c r="R3351" s="169"/>
      <c r="S3351" s="39"/>
      <c r="T3351" s="119"/>
      <c r="U3351" s="258"/>
      <c r="V3351" s="262"/>
      <c r="W3351" s="258">
        <f t="shared" si="819"/>
        <v>0</v>
      </c>
      <c r="X3351" s="45"/>
      <c r="Y3351" s="43"/>
      <c r="Z3351" s="43"/>
      <c r="AA3351" s="43"/>
      <c r="AB3351" s="43"/>
      <c r="AC3351" s="43"/>
    </row>
    <row r="3352" spans="1:29" ht="12.9" customHeight="1">
      <c r="A3352" s="189"/>
      <c r="B3352" s="111"/>
      <c r="C3352" s="111"/>
      <c r="D3352" s="111"/>
      <c r="E3352" s="111"/>
      <c r="F3352" s="111"/>
      <c r="G3352" s="111"/>
      <c r="H3352" s="111"/>
      <c r="I3352" s="116"/>
      <c r="J3352" s="118"/>
      <c r="K3352" s="33"/>
      <c r="L3352" s="44">
        <f t="shared" si="816"/>
        <v>0</v>
      </c>
      <c r="M3352" s="33" t="str">
        <f t="shared" si="817"/>
        <v>Container q'ty</v>
      </c>
      <c r="N3352" s="33" t="str">
        <f t="shared" si="818"/>
        <v/>
      </c>
      <c r="O3352" s="39"/>
      <c r="P3352" s="33"/>
      <c r="Q3352" s="168"/>
      <c r="R3352" s="169"/>
      <c r="S3352" s="39"/>
      <c r="T3352" s="119"/>
      <c r="U3352" s="258"/>
      <c r="V3352" s="262"/>
      <c r="W3352" s="258">
        <f t="shared" si="819"/>
        <v>0</v>
      </c>
      <c r="X3352" s="45"/>
      <c r="Y3352" s="43"/>
      <c r="Z3352" s="43"/>
      <c r="AA3352" s="43"/>
      <c r="AB3352" s="43"/>
      <c r="AC3352" s="43"/>
    </row>
    <row r="3353" spans="1:29" ht="12.9" customHeight="1">
      <c r="A3353" s="189"/>
      <c r="B3353" s="111"/>
      <c r="C3353" s="111"/>
      <c r="D3353" s="111"/>
      <c r="E3353" s="111"/>
      <c r="F3353" s="111"/>
      <c r="G3353" s="111"/>
      <c r="H3353" s="111"/>
      <c r="I3353" s="116"/>
      <c r="J3353" s="118"/>
      <c r="K3353" s="33"/>
      <c r="L3353" s="44">
        <f t="shared" si="816"/>
        <v>0</v>
      </c>
      <c r="M3353" s="33" t="str">
        <f t="shared" si="817"/>
        <v>Container q'ty</v>
      </c>
      <c r="N3353" s="33" t="str">
        <f t="shared" si="818"/>
        <v/>
      </c>
      <c r="O3353" s="39"/>
      <c r="P3353" s="33"/>
      <c r="Q3353" s="168"/>
      <c r="R3353" s="169"/>
      <c r="S3353" s="39"/>
      <c r="T3353" s="119"/>
      <c r="U3353" s="258"/>
      <c r="V3353" s="262"/>
      <c r="W3353" s="258">
        <f t="shared" si="819"/>
        <v>0</v>
      </c>
      <c r="X3353" s="45"/>
      <c r="Y3353" s="43"/>
      <c r="Z3353" s="43"/>
      <c r="AA3353" s="43"/>
      <c r="AB3353" s="43"/>
      <c r="AC3353" s="43"/>
    </row>
    <row r="3354" spans="1:29" ht="12.9" customHeight="1">
      <c r="A3354" s="189"/>
      <c r="B3354" s="111"/>
      <c r="C3354" s="111"/>
      <c r="D3354" s="111"/>
      <c r="E3354" s="111"/>
      <c r="F3354" s="111"/>
      <c r="G3354" s="111"/>
      <c r="H3354" s="111"/>
      <c r="I3354" s="116"/>
      <c r="J3354" s="118"/>
      <c r="K3354" s="33"/>
      <c r="L3354" s="44">
        <f t="shared" si="816"/>
        <v>0</v>
      </c>
      <c r="M3354" s="33" t="str">
        <f t="shared" si="817"/>
        <v>Container q'ty</v>
      </c>
      <c r="N3354" s="33" t="str">
        <f t="shared" si="818"/>
        <v/>
      </c>
      <c r="O3354" s="39"/>
      <c r="P3354" s="33"/>
      <c r="Q3354" s="168"/>
      <c r="R3354" s="169"/>
      <c r="S3354" s="39"/>
      <c r="T3354" s="119"/>
      <c r="U3354" s="258"/>
      <c r="V3354" s="262"/>
      <c r="W3354" s="258">
        <f t="shared" si="819"/>
        <v>0</v>
      </c>
      <c r="X3354" s="45"/>
      <c r="Y3354" s="43"/>
      <c r="Z3354" s="43"/>
      <c r="AA3354" s="43"/>
      <c r="AB3354" s="43"/>
      <c r="AC3354" s="43"/>
    </row>
    <row r="3355" spans="1:29" ht="12.9" customHeight="1">
      <c r="A3355" s="189"/>
      <c r="B3355" s="111"/>
      <c r="C3355" s="111"/>
      <c r="D3355" s="111"/>
      <c r="E3355" s="111"/>
      <c r="F3355" s="111"/>
      <c r="G3355" s="111"/>
      <c r="H3355" s="111"/>
      <c r="I3355" s="116"/>
      <c r="J3355" s="118"/>
      <c r="K3355" s="33"/>
      <c r="L3355" s="44">
        <f t="shared" si="816"/>
        <v>0</v>
      </c>
      <c r="M3355" s="33" t="str">
        <f t="shared" si="817"/>
        <v>Container q'ty</v>
      </c>
      <c r="N3355" s="33" t="str">
        <f t="shared" si="818"/>
        <v/>
      </c>
      <c r="O3355" s="39"/>
      <c r="P3355" s="33"/>
      <c r="Q3355" s="168"/>
      <c r="R3355" s="169"/>
      <c r="S3355" s="39"/>
      <c r="T3355" s="119"/>
      <c r="U3355" s="258"/>
      <c r="V3355" s="262"/>
      <c r="W3355" s="258">
        <f t="shared" si="819"/>
        <v>0</v>
      </c>
      <c r="X3355" s="45"/>
      <c r="Y3355" s="43"/>
      <c r="Z3355" s="43"/>
      <c r="AA3355" s="43"/>
      <c r="AB3355" s="43"/>
      <c r="AC3355" s="43"/>
    </row>
    <row r="3356" spans="1:29" ht="12.9" customHeight="1">
      <c r="A3356" s="189"/>
      <c r="B3356" s="111"/>
      <c r="C3356" s="111"/>
      <c r="D3356" s="111"/>
      <c r="E3356" s="111"/>
      <c r="F3356" s="111"/>
      <c r="G3356" s="111"/>
      <c r="H3356" s="111"/>
      <c r="I3356" s="116"/>
      <c r="J3356" s="118"/>
      <c r="K3356" s="33"/>
      <c r="L3356" s="44">
        <f t="shared" si="816"/>
        <v>0</v>
      </c>
      <c r="M3356" s="33" t="str">
        <f t="shared" si="817"/>
        <v>Container q'ty</v>
      </c>
      <c r="N3356" s="33" t="str">
        <f t="shared" si="818"/>
        <v/>
      </c>
      <c r="O3356" s="39"/>
      <c r="P3356" s="33"/>
      <c r="Q3356" s="168"/>
      <c r="R3356" s="169"/>
      <c r="S3356" s="39"/>
      <c r="T3356" s="119"/>
      <c r="U3356" s="258"/>
      <c r="V3356" s="262"/>
      <c r="W3356" s="258">
        <f t="shared" si="819"/>
        <v>0</v>
      </c>
      <c r="X3356" s="45"/>
      <c r="Y3356" s="43"/>
      <c r="Z3356" s="43"/>
      <c r="AA3356" s="43"/>
      <c r="AB3356" s="43"/>
      <c r="AC3356" s="43"/>
    </row>
    <row r="3357" spans="1:29" ht="12.9" customHeight="1">
      <c r="A3357" s="189"/>
      <c r="B3357" s="111"/>
      <c r="C3357" s="111"/>
      <c r="D3357" s="111"/>
      <c r="E3357" s="111"/>
      <c r="F3357" s="111"/>
      <c r="G3357" s="111"/>
      <c r="H3357" s="111"/>
      <c r="I3357" s="116"/>
      <c r="J3357" s="118"/>
      <c r="K3357" s="33"/>
      <c r="L3357" s="44">
        <f t="shared" si="816"/>
        <v>0</v>
      </c>
      <c r="M3357" s="33" t="str">
        <f t="shared" si="817"/>
        <v>Container q'ty</v>
      </c>
      <c r="N3357" s="33" t="str">
        <f t="shared" si="818"/>
        <v/>
      </c>
      <c r="O3357" s="39"/>
      <c r="P3357" s="33"/>
      <c r="Q3357" s="168"/>
      <c r="R3357" s="169"/>
      <c r="S3357" s="39"/>
      <c r="T3357" s="119"/>
      <c r="U3357" s="258"/>
      <c r="V3357" s="262"/>
      <c r="W3357" s="258">
        <f t="shared" si="819"/>
        <v>0</v>
      </c>
      <c r="X3357" s="45"/>
      <c r="Y3357" s="43"/>
      <c r="Z3357" s="43"/>
      <c r="AA3357" s="43"/>
      <c r="AB3357" s="43"/>
      <c r="AC3357" s="43"/>
    </row>
    <row r="3358" spans="1:29" ht="12.9" customHeight="1">
      <c r="A3358" s="189"/>
      <c r="B3358" s="111"/>
      <c r="C3358" s="111"/>
      <c r="D3358" s="111"/>
      <c r="E3358" s="111"/>
      <c r="F3358" s="111"/>
      <c r="G3358" s="111"/>
      <c r="H3358" s="111"/>
      <c r="I3358" s="116"/>
      <c r="J3358" s="118"/>
      <c r="K3358" s="33"/>
      <c r="L3358" s="44">
        <f t="shared" si="816"/>
        <v>0</v>
      </c>
      <c r="M3358" s="33" t="str">
        <f t="shared" si="817"/>
        <v>Container q'ty</v>
      </c>
      <c r="N3358" s="33" t="str">
        <f t="shared" si="818"/>
        <v/>
      </c>
      <c r="O3358" s="39"/>
      <c r="P3358" s="33"/>
      <c r="Q3358" s="168"/>
      <c r="R3358" s="169"/>
      <c r="S3358" s="39"/>
      <c r="T3358" s="119"/>
      <c r="U3358" s="258"/>
      <c r="V3358" s="262"/>
      <c r="W3358" s="258">
        <f t="shared" si="819"/>
        <v>0</v>
      </c>
      <c r="X3358" s="45"/>
      <c r="Y3358" s="43"/>
      <c r="Z3358" s="43"/>
      <c r="AA3358" s="43"/>
      <c r="AB3358" s="43"/>
      <c r="AC3358" s="43"/>
    </row>
    <row r="3359" spans="1:29" ht="12.9" customHeight="1">
      <c r="A3359" s="189"/>
      <c r="B3359" s="111"/>
      <c r="C3359" s="111"/>
      <c r="D3359" s="111"/>
      <c r="E3359" s="111"/>
      <c r="F3359" s="111"/>
      <c r="G3359" s="111"/>
      <c r="H3359" s="111"/>
      <c r="I3359" s="116"/>
      <c r="J3359" s="118"/>
      <c r="K3359" s="33"/>
      <c r="L3359" s="44">
        <f t="shared" si="816"/>
        <v>0</v>
      </c>
      <c r="M3359" s="33" t="str">
        <f t="shared" si="817"/>
        <v>Container q'ty</v>
      </c>
      <c r="N3359" s="33" t="str">
        <f t="shared" si="818"/>
        <v/>
      </c>
      <c r="O3359" s="39"/>
      <c r="P3359" s="33"/>
      <c r="Q3359" s="168"/>
      <c r="R3359" s="169"/>
      <c r="S3359" s="39"/>
      <c r="T3359" s="119"/>
      <c r="U3359" s="258"/>
      <c r="V3359" s="262"/>
      <c r="W3359" s="258">
        <f t="shared" si="819"/>
        <v>0</v>
      </c>
      <c r="X3359" s="45"/>
      <c r="Y3359" s="43"/>
      <c r="Z3359" s="43"/>
      <c r="AA3359" s="43"/>
      <c r="AB3359" s="43"/>
      <c r="AC3359" s="43"/>
    </row>
    <row r="3360" spans="1:29" ht="12.9" customHeight="1">
      <c r="A3360" s="189"/>
      <c r="B3360" s="111"/>
      <c r="C3360" s="111"/>
      <c r="D3360" s="111"/>
      <c r="E3360" s="111"/>
      <c r="F3360" s="111"/>
      <c r="G3360" s="111"/>
      <c r="H3360" s="111"/>
      <c r="I3360" s="116"/>
      <c r="J3360" s="118"/>
      <c r="K3360" s="33"/>
      <c r="L3360" s="44">
        <f t="shared" si="816"/>
        <v>0</v>
      </c>
      <c r="M3360" s="33" t="str">
        <f t="shared" si="817"/>
        <v>Container q'ty</v>
      </c>
      <c r="N3360" s="33" t="str">
        <f t="shared" si="818"/>
        <v/>
      </c>
      <c r="O3360" s="39"/>
      <c r="P3360" s="33"/>
      <c r="Q3360" s="168"/>
      <c r="R3360" s="169"/>
      <c r="S3360" s="39"/>
      <c r="T3360" s="119"/>
      <c r="U3360" s="258"/>
      <c r="V3360" s="262"/>
      <c r="W3360" s="258">
        <f t="shared" si="819"/>
        <v>0</v>
      </c>
      <c r="X3360" s="45"/>
      <c r="Y3360" s="43"/>
      <c r="Z3360" s="43"/>
      <c r="AA3360" s="43"/>
      <c r="AB3360" s="43"/>
      <c r="AC3360" s="43"/>
    </row>
    <row r="3361" spans="1:29" ht="12.9" customHeight="1">
      <c r="A3361" s="189"/>
      <c r="B3361" s="111"/>
      <c r="C3361" s="111"/>
      <c r="D3361" s="111"/>
      <c r="E3361" s="111"/>
      <c r="F3361" s="111"/>
      <c r="G3361" s="111"/>
      <c r="H3361" s="111"/>
      <c r="I3361" s="116"/>
      <c r="J3361" s="118"/>
      <c r="K3361" s="33"/>
      <c r="L3361" s="44">
        <f t="shared" si="816"/>
        <v>0</v>
      </c>
      <c r="M3361" s="33" t="str">
        <f t="shared" si="817"/>
        <v>Container q'ty</v>
      </c>
      <c r="N3361" s="33" t="str">
        <f t="shared" si="818"/>
        <v/>
      </c>
      <c r="O3361" s="39"/>
      <c r="P3361" s="33"/>
      <c r="Q3361" s="168"/>
      <c r="R3361" s="169"/>
      <c r="S3361" s="39"/>
      <c r="T3361" s="119"/>
      <c r="U3361" s="258"/>
      <c r="V3361" s="262"/>
      <c r="W3361" s="258">
        <f t="shared" si="819"/>
        <v>0</v>
      </c>
      <c r="X3361" s="45"/>
      <c r="Y3361" s="43"/>
      <c r="Z3361" s="43"/>
      <c r="AA3361" s="43"/>
      <c r="AB3361" s="43"/>
      <c r="AC3361" s="43"/>
    </row>
    <row r="3362" spans="1:29" ht="12.9" customHeight="1">
      <c r="A3362" s="189"/>
      <c r="B3362" s="111"/>
      <c r="C3362" s="111"/>
      <c r="D3362" s="111"/>
      <c r="E3362" s="111"/>
      <c r="F3362" s="111"/>
      <c r="G3362" s="111"/>
      <c r="H3362" s="111"/>
      <c r="I3362" s="116"/>
      <c r="J3362" s="118"/>
      <c r="K3362" s="33"/>
      <c r="L3362" s="44">
        <f t="shared" si="816"/>
        <v>0</v>
      </c>
      <c r="M3362" s="33" t="str">
        <f t="shared" si="817"/>
        <v>Container q'ty</v>
      </c>
      <c r="N3362" s="33" t="str">
        <f t="shared" si="818"/>
        <v/>
      </c>
      <c r="O3362" s="39"/>
      <c r="P3362" s="33"/>
      <c r="Q3362" s="168"/>
      <c r="R3362" s="169"/>
      <c r="S3362" s="39"/>
      <c r="T3362" s="119"/>
      <c r="U3362" s="258"/>
      <c r="V3362" s="262"/>
      <c r="W3362" s="258">
        <f t="shared" si="819"/>
        <v>0</v>
      </c>
      <c r="X3362" s="45"/>
      <c r="Y3362" s="43"/>
      <c r="Z3362" s="43"/>
      <c r="AA3362" s="43"/>
      <c r="AB3362" s="43"/>
      <c r="AC3362" s="43"/>
    </row>
    <row r="3363" spans="1:29" ht="12.9" customHeight="1">
      <c r="A3363" s="189"/>
      <c r="B3363" s="111"/>
      <c r="C3363" s="111"/>
      <c r="D3363" s="111"/>
      <c r="E3363" s="111"/>
      <c r="F3363" s="111"/>
      <c r="G3363" s="111"/>
      <c r="H3363" s="111"/>
      <c r="I3363" s="116"/>
      <c r="J3363" s="118"/>
      <c r="K3363" s="33"/>
      <c r="L3363" s="44">
        <f t="shared" si="816"/>
        <v>0</v>
      </c>
      <c r="M3363" s="33" t="str">
        <f t="shared" si="817"/>
        <v>Container q'ty</v>
      </c>
      <c r="N3363" s="33" t="str">
        <f t="shared" si="818"/>
        <v/>
      </c>
      <c r="O3363" s="39"/>
      <c r="P3363" s="33"/>
      <c r="Q3363" s="168"/>
      <c r="R3363" s="169"/>
      <c r="S3363" s="39"/>
      <c r="T3363" s="119"/>
      <c r="U3363" s="258"/>
      <c r="V3363" s="262"/>
      <c r="W3363" s="258">
        <f t="shared" si="819"/>
        <v>0</v>
      </c>
      <c r="X3363" s="45"/>
      <c r="Y3363" s="43"/>
      <c r="Z3363" s="43"/>
      <c r="AA3363" s="43"/>
      <c r="AB3363" s="43"/>
      <c r="AC3363" s="43"/>
    </row>
    <row r="3364" spans="1:29" ht="12.9" customHeight="1">
      <c r="A3364" s="189"/>
      <c r="B3364" s="111"/>
      <c r="C3364" s="111"/>
      <c r="D3364" s="111"/>
      <c r="E3364" s="111"/>
      <c r="F3364" s="111"/>
      <c r="G3364" s="111"/>
      <c r="H3364" s="111"/>
      <c r="I3364" s="116"/>
      <c r="J3364" s="118"/>
      <c r="K3364" s="33"/>
      <c r="L3364" s="44">
        <f t="shared" si="816"/>
        <v>0</v>
      </c>
      <c r="M3364" s="33" t="str">
        <f t="shared" si="817"/>
        <v>Container q'ty</v>
      </c>
      <c r="N3364" s="33" t="str">
        <f t="shared" si="818"/>
        <v/>
      </c>
      <c r="O3364" s="39"/>
      <c r="P3364" s="33"/>
      <c r="Q3364" s="168"/>
      <c r="R3364" s="169"/>
      <c r="S3364" s="39"/>
      <c r="T3364" s="119"/>
      <c r="U3364" s="258"/>
      <c r="V3364" s="262"/>
      <c r="W3364" s="258">
        <f t="shared" si="819"/>
        <v>0</v>
      </c>
      <c r="X3364" s="45"/>
      <c r="Y3364" s="43"/>
      <c r="Z3364" s="43"/>
      <c r="AA3364" s="43"/>
      <c r="AB3364" s="43"/>
      <c r="AC3364" s="43"/>
    </row>
    <row r="3365" spans="1:29" ht="12.9" customHeight="1">
      <c r="A3365" s="189"/>
      <c r="B3365" s="111"/>
      <c r="C3365" s="111"/>
      <c r="D3365" s="111"/>
      <c r="E3365" s="111"/>
      <c r="F3365" s="111"/>
      <c r="G3365" s="111"/>
      <c r="H3365" s="111"/>
      <c r="I3365" s="116"/>
      <c r="J3365" s="118"/>
      <c r="K3365" s="33"/>
      <c r="L3365" s="44">
        <f t="shared" si="816"/>
        <v>0</v>
      </c>
      <c r="M3365" s="33" t="str">
        <f t="shared" si="817"/>
        <v>Container q'ty</v>
      </c>
      <c r="N3365" s="33" t="str">
        <f t="shared" si="818"/>
        <v/>
      </c>
      <c r="O3365" s="39"/>
      <c r="P3365" s="33"/>
      <c r="Q3365" s="168"/>
      <c r="R3365" s="169"/>
      <c r="S3365" s="39"/>
      <c r="T3365" s="119"/>
      <c r="U3365" s="258"/>
      <c r="V3365" s="262"/>
      <c r="W3365" s="258">
        <f t="shared" si="819"/>
        <v>0</v>
      </c>
      <c r="X3365" s="45"/>
      <c r="Y3365" s="43"/>
      <c r="Z3365" s="43"/>
      <c r="AA3365" s="43"/>
      <c r="AB3365" s="43"/>
      <c r="AC3365" s="43"/>
    </row>
    <row r="3366" spans="1:29" ht="12.9" customHeight="1">
      <c r="A3366" s="189"/>
      <c r="B3366" s="111"/>
      <c r="C3366" s="111"/>
      <c r="D3366" s="111"/>
      <c r="E3366" s="111"/>
      <c r="F3366" s="111"/>
      <c r="G3366" s="111"/>
      <c r="H3366" s="111"/>
      <c r="I3366" s="116"/>
      <c r="J3366" s="118"/>
      <c r="K3366" s="33"/>
      <c r="L3366" s="44">
        <f t="shared" si="816"/>
        <v>0</v>
      </c>
      <c r="M3366" s="33" t="str">
        <f t="shared" si="817"/>
        <v>Container q'ty</v>
      </c>
      <c r="N3366" s="33" t="str">
        <f t="shared" si="818"/>
        <v/>
      </c>
      <c r="O3366" s="39"/>
      <c r="P3366" s="33"/>
      <c r="Q3366" s="168"/>
      <c r="R3366" s="169"/>
      <c r="S3366" s="39"/>
      <c r="T3366" s="119"/>
      <c r="U3366" s="258"/>
      <c r="V3366" s="262"/>
      <c r="W3366" s="258">
        <f t="shared" si="819"/>
        <v>0</v>
      </c>
      <c r="X3366" s="45"/>
      <c r="Y3366" s="43"/>
      <c r="Z3366" s="43"/>
      <c r="AA3366" s="43"/>
      <c r="AB3366" s="43"/>
      <c r="AC3366" s="43"/>
    </row>
    <row r="3367" spans="1:29" ht="12.9" customHeight="1">
      <c r="A3367" s="189"/>
      <c r="B3367" s="111"/>
      <c r="C3367" s="111"/>
      <c r="D3367" s="111"/>
      <c r="E3367" s="111"/>
      <c r="F3367" s="111"/>
      <c r="G3367" s="111"/>
      <c r="H3367" s="111"/>
      <c r="I3367" s="116"/>
      <c r="J3367" s="118"/>
      <c r="K3367" s="33"/>
      <c r="L3367" s="44">
        <f t="shared" si="816"/>
        <v>0</v>
      </c>
      <c r="M3367" s="33" t="str">
        <f t="shared" si="817"/>
        <v>Container q'ty</v>
      </c>
      <c r="N3367" s="33" t="str">
        <f t="shared" si="818"/>
        <v/>
      </c>
      <c r="O3367" s="39"/>
      <c r="P3367" s="33"/>
      <c r="Q3367" s="168"/>
      <c r="R3367" s="169"/>
      <c r="S3367" s="39"/>
      <c r="T3367" s="119"/>
      <c r="U3367" s="258"/>
      <c r="V3367" s="262"/>
      <c r="W3367" s="258">
        <f t="shared" si="819"/>
        <v>0</v>
      </c>
      <c r="X3367" s="45"/>
      <c r="Y3367" s="43"/>
      <c r="Z3367" s="43"/>
      <c r="AA3367" s="43"/>
      <c r="AB3367" s="43"/>
      <c r="AC3367" s="43"/>
    </row>
    <row r="3368" spans="1:29" ht="12.9" customHeight="1">
      <c r="A3368" s="189"/>
      <c r="B3368" s="111"/>
      <c r="C3368" s="111"/>
      <c r="D3368" s="111"/>
      <c r="E3368" s="111"/>
      <c r="F3368" s="111"/>
      <c r="G3368" s="111"/>
      <c r="H3368" s="111"/>
      <c r="I3368" s="116"/>
      <c r="J3368" s="118"/>
      <c r="K3368" s="33"/>
      <c r="L3368" s="44">
        <f t="shared" si="816"/>
        <v>0</v>
      </c>
      <c r="M3368" s="33" t="str">
        <f t="shared" si="817"/>
        <v>Container q'ty</v>
      </c>
      <c r="N3368" s="33" t="str">
        <f t="shared" si="818"/>
        <v/>
      </c>
      <c r="O3368" s="39"/>
      <c r="P3368" s="33"/>
      <c r="Q3368" s="168"/>
      <c r="R3368" s="169"/>
      <c r="S3368" s="39"/>
      <c r="T3368" s="119"/>
      <c r="U3368" s="258"/>
      <c r="V3368" s="262"/>
      <c r="W3368" s="258">
        <f t="shared" si="819"/>
        <v>0</v>
      </c>
      <c r="X3368" s="45"/>
      <c r="Y3368" s="43"/>
      <c r="Z3368" s="43"/>
      <c r="AA3368" s="43"/>
      <c r="AB3368" s="43"/>
      <c r="AC3368" s="43"/>
    </row>
    <row r="3369" spans="1:29" ht="12.9" customHeight="1">
      <c r="A3369" s="189"/>
      <c r="B3369" s="111"/>
      <c r="C3369" s="111"/>
      <c r="D3369" s="111"/>
      <c r="E3369" s="111"/>
      <c r="F3369" s="111"/>
      <c r="G3369" s="111"/>
      <c r="H3369" s="111"/>
      <c r="I3369" s="116"/>
      <c r="J3369" s="118"/>
      <c r="K3369" s="33"/>
      <c r="L3369" s="44">
        <f t="shared" si="816"/>
        <v>0</v>
      </c>
      <c r="M3369" s="33" t="str">
        <f t="shared" si="817"/>
        <v>Container q'ty</v>
      </c>
      <c r="N3369" s="33" t="str">
        <f t="shared" si="818"/>
        <v/>
      </c>
      <c r="O3369" s="39"/>
      <c r="P3369" s="33"/>
      <c r="Q3369" s="168"/>
      <c r="R3369" s="169"/>
      <c r="S3369" s="39"/>
      <c r="T3369" s="119"/>
      <c r="U3369" s="258"/>
      <c r="V3369" s="262"/>
      <c r="W3369" s="258">
        <f t="shared" si="819"/>
        <v>0</v>
      </c>
      <c r="X3369" s="45"/>
      <c r="Y3369" s="43"/>
      <c r="Z3369" s="43"/>
      <c r="AA3369" s="43"/>
      <c r="AB3369" s="43"/>
      <c r="AC3369" s="43"/>
    </row>
    <row r="3370" spans="1:29" ht="12.9" customHeight="1">
      <c r="A3370" s="189"/>
      <c r="B3370" s="111"/>
      <c r="C3370" s="111"/>
      <c r="D3370" s="111"/>
      <c r="E3370" s="111"/>
      <c r="F3370" s="111"/>
      <c r="G3370" s="111"/>
      <c r="H3370" s="111"/>
      <c r="I3370" s="116"/>
      <c r="J3370" s="118"/>
      <c r="K3370" s="33"/>
      <c r="L3370" s="44">
        <f t="shared" si="816"/>
        <v>0</v>
      </c>
      <c r="M3370" s="33" t="str">
        <f t="shared" si="817"/>
        <v>Container q'ty</v>
      </c>
      <c r="N3370" s="33" t="str">
        <f t="shared" si="818"/>
        <v/>
      </c>
      <c r="O3370" s="39"/>
      <c r="P3370" s="33"/>
      <c r="Q3370" s="168"/>
      <c r="R3370" s="169"/>
      <c r="S3370" s="39"/>
      <c r="T3370" s="119"/>
      <c r="U3370" s="258"/>
      <c r="V3370" s="262"/>
      <c r="W3370" s="258">
        <f t="shared" si="819"/>
        <v>0</v>
      </c>
      <c r="X3370" s="45"/>
      <c r="Y3370" s="43"/>
      <c r="Z3370" s="43"/>
      <c r="AA3370" s="43"/>
      <c r="AB3370" s="43"/>
      <c r="AC3370" s="43"/>
    </row>
    <row r="3371" spans="1:29" ht="12.9" customHeight="1">
      <c r="A3371" s="189"/>
      <c r="B3371" s="111"/>
      <c r="C3371" s="111"/>
      <c r="D3371" s="111"/>
      <c r="E3371" s="111"/>
      <c r="F3371" s="111"/>
      <c r="G3371" s="111"/>
      <c r="H3371" s="111"/>
      <c r="I3371" s="116"/>
      <c r="J3371" s="118"/>
      <c r="K3371" s="33"/>
      <c r="L3371" s="44">
        <f t="shared" si="816"/>
        <v>0</v>
      </c>
      <c r="M3371" s="33" t="str">
        <f t="shared" si="817"/>
        <v>Container q'ty</v>
      </c>
      <c r="N3371" s="33" t="str">
        <f t="shared" si="818"/>
        <v/>
      </c>
      <c r="O3371" s="39"/>
      <c r="P3371" s="33"/>
      <c r="Q3371" s="168"/>
      <c r="R3371" s="169"/>
      <c r="S3371" s="39"/>
      <c r="T3371" s="119"/>
      <c r="U3371" s="258"/>
      <c r="V3371" s="262"/>
      <c r="W3371" s="258">
        <f t="shared" si="819"/>
        <v>0</v>
      </c>
      <c r="X3371" s="45"/>
      <c r="Y3371" s="43"/>
      <c r="Z3371" s="43"/>
      <c r="AA3371" s="43"/>
      <c r="AB3371" s="43"/>
      <c r="AC3371" s="43"/>
    </row>
    <row r="3372" spans="1:29" ht="12.9" customHeight="1">
      <c r="A3372" s="189"/>
      <c r="B3372" s="111"/>
      <c r="C3372" s="111"/>
      <c r="D3372" s="111"/>
      <c r="E3372" s="111"/>
      <c r="F3372" s="111"/>
      <c r="G3372" s="111"/>
      <c r="H3372" s="111"/>
      <c r="I3372" s="116"/>
      <c r="J3372" s="118"/>
      <c r="K3372" s="33"/>
      <c r="L3372" s="44">
        <f t="shared" si="816"/>
        <v>0</v>
      </c>
      <c r="M3372" s="33" t="str">
        <f t="shared" si="817"/>
        <v>Container q'ty</v>
      </c>
      <c r="N3372" s="33" t="str">
        <f t="shared" si="818"/>
        <v/>
      </c>
      <c r="O3372" s="39"/>
      <c r="P3372" s="33"/>
      <c r="Q3372" s="168"/>
      <c r="R3372" s="169"/>
      <c r="S3372" s="39"/>
      <c r="T3372" s="119"/>
      <c r="U3372" s="258"/>
      <c r="V3372" s="262"/>
      <c r="W3372" s="258">
        <f t="shared" si="819"/>
        <v>0</v>
      </c>
      <c r="X3372" s="45"/>
      <c r="Y3372" s="43"/>
      <c r="Z3372" s="43"/>
      <c r="AA3372" s="43"/>
      <c r="AB3372" s="43"/>
      <c r="AC3372" s="43"/>
    </row>
    <row r="3373" spans="1:29" ht="12.9" customHeight="1">
      <c r="A3373" s="189"/>
      <c r="B3373" s="111"/>
      <c r="C3373" s="111"/>
      <c r="D3373" s="111"/>
      <c r="E3373" s="111"/>
      <c r="F3373" s="111"/>
      <c r="G3373" s="111"/>
      <c r="H3373" s="111"/>
      <c r="I3373" s="116"/>
      <c r="J3373" s="118"/>
      <c r="K3373" s="33"/>
      <c r="L3373" s="44">
        <f t="shared" si="816"/>
        <v>0</v>
      </c>
      <c r="M3373" s="33" t="str">
        <f t="shared" si="817"/>
        <v>Container q'ty</v>
      </c>
      <c r="N3373" s="33" t="str">
        <f t="shared" si="818"/>
        <v/>
      </c>
      <c r="O3373" s="39"/>
      <c r="P3373" s="33"/>
      <c r="Q3373" s="168"/>
      <c r="R3373" s="169"/>
      <c r="S3373" s="39"/>
      <c r="T3373" s="119"/>
      <c r="U3373" s="258"/>
      <c r="V3373" s="262"/>
      <c r="W3373" s="258">
        <f t="shared" si="819"/>
        <v>0</v>
      </c>
      <c r="X3373" s="45"/>
      <c r="Y3373" s="43"/>
      <c r="Z3373" s="43"/>
      <c r="AA3373" s="43"/>
      <c r="AB3373" s="43"/>
      <c r="AC3373" s="43"/>
    </row>
    <row r="3374" spans="1:29" ht="12.9" customHeight="1">
      <c r="A3374" s="189"/>
      <c r="B3374" s="111"/>
      <c r="C3374" s="111"/>
      <c r="D3374" s="111"/>
      <c r="E3374" s="111"/>
      <c r="F3374" s="111"/>
      <c r="G3374" s="111"/>
      <c r="H3374" s="111"/>
      <c r="I3374" s="116"/>
      <c r="J3374" s="118"/>
      <c r="K3374" s="33"/>
      <c r="L3374" s="44">
        <f t="shared" si="816"/>
        <v>0</v>
      </c>
      <c r="M3374" s="33" t="str">
        <f t="shared" si="817"/>
        <v>Container q'ty</v>
      </c>
      <c r="N3374" s="33" t="str">
        <f t="shared" si="818"/>
        <v/>
      </c>
      <c r="O3374" s="39"/>
      <c r="P3374" s="33"/>
      <c r="Q3374" s="168"/>
      <c r="R3374" s="169"/>
      <c r="S3374" s="39"/>
      <c r="T3374" s="119"/>
      <c r="U3374" s="258"/>
      <c r="V3374" s="262"/>
      <c r="W3374" s="258">
        <f t="shared" si="819"/>
        <v>0</v>
      </c>
      <c r="X3374" s="45"/>
      <c r="Y3374" s="43"/>
      <c r="Z3374" s="43"/>
      <c r="AA3374" s="43"/>
      <c r="AB3374" s="43"/>
      <c r="AC3374" s="43"/>
    </row>
    <row r="3375" spans="1:29" ht="12.9" customHeight="1">
      <c r="A3375" s="189"/>
      <c r="B3375" s="111"/>
      <c r="C3375" s="111"/>
      <c r="D3375" s="111"/>
      <c r="E3375" s="111"/>
      <c r="F3375" s="111"/>
      <c r="G3375" s="111"/>
      <c r="H3375" s="111"/>
      <c r="I3375" s="116"/>
      <c r="J3375" s="118"/>
      <c r="K3375" s="33"/>
      <c r="L3375" s="44">
        <f t="shared" si="816"/>
        <v>0</v>
      </c>
      <c r="M3375" s="33" t="str">
        <f t="shared" si="817"/>
        <v>Container q'ty</v>
      </c>
      <c r="N3375" s="33" t="str">
        <f t="shared" si="818"/>
        <v/>
      </c>
      <c r="O3375" s="39"/>
      <c r="P3375" s="33"/>
      <c r="Q3375" s="168"/>
      <c r="R3375" s="169"/>
      <c r="S3375" s="39"/>
      <c r="T3375" s="119"/>
      <c r="U3375" s="258"/>
      <c r="V3375" s="262"/>
      <c r="W3375" s="258">
        <f t="shared" si="819"/>
        <v>0</v>
      </c>
      <c r="X3375" s="45"/>
      <c r="Y3375" s="43"/>
      <c r="Z3375" s="43"/>
      <c r="AA3375" s="43"/>
      <c r="AB3375" s="43"/>
      <c r="AC3375" s="43"/>
    </row>
    <row r="3376" spans="1:29" ht="12.9" customHeight="1">
      <c r="A3376" s="189"/>
      <c r="B3376" s="111"/>
      <c r="C3376" s="111"/>
      <c r="D3376" s="111"/>
      <c r="E3376" s="111"/>
      <c r="F3376" s="111"/>
      <c r="G3376" s="111"/>
      <c r="H3376" s="111"/>
      <c r="I3376" s="116"/>
      <c r="J3376" s="118"/>
      <c r="K3376" s="33"/>
      <c r="L3376" s="44">
        <f t="shared" si="816"/>
        <v>0</v>
      </c>
      <c r="M3376" s="33" t="str">
        <f t="shared" si="817"/>
        <v>Container q'ty</v>
      </c>
      <c r="N3376" s="33" t="str">
        <f t="shared" si="818"/>
        <v/>
      </c>
      <c r="O3376" s="39"/>
      <c r="P3376" s="33"/>
      <c r="Q3376" s="168"/>
      <c r="R3376" s="169"/>
      <c r="S3376" s="39"/>
      <c r="T3376" s="119"/>
      <c r="U3376" s="258"/>
      <c r="V3376" s="262"/>
      <c r="W3376" s="258">
        <f t="shared" si="819"/>
        <v>0</v>
      </c>
      <c r="X3376" s="45"/>
      <c r="Y3376" s="43"/>
      <c r="Z3376" s="43"/>
      <c r="AA3376" s="43"/>
      <c r="AB3376" s="43"/>
      <c r="AC3376" s="43"/>
    </row>
    <row r="3377" spans="1:29" ht="12.9" customHeight="1">
      <c r="A3377" s="189"/>
      <c r="B3377" s="111"/>
      <c r="C3377" s="111"/>
      <c r="D3377" s="111"/>
      <c r="E3377" s="111"/>
      <c r="F3377" s="111"/>
      <c r="G3377" s="111"/>
      <c r="H3377" s="111"/>
      <c r="I3377" s="116"/>
      <c r="J3377" s="118"/>
      <c r="K3377" s="33"/>
      <c r="L3377" s="44">
        <f t="shared" si="816"/>
        <v>0</v>
      </c>
      <c r="M3377" s="33" t="str">
        <f t="shared" si="817"/>
        <v>Container q'ty</v>
      </c>
      <c r="N3377" s="33" t="str">
        <f t="shared" si="818"/>
        <v/>
      </c>
      <c r="O3377" s="39"/>
      <c r="P3377" s="33"/>
      <c r="Q3377" s="168"/>
      <c r="R3377" s="169"/>
      <c r="S3377" s="39"/>
      <c r="T3377" s="119"/>
      <c r="U3377" s="258"/>
      <c r="V3377" s="262"/>
      <c r="W3377" s="258">
        <f t="shared" si="819"/>
        <v>0</v>
      </c>
      <c r="X3377" s="45"/>
      <c r="Y3377" s="43"/>
      <c r="Z3377" s="43"/>
      <c r="AA3377" s="43"/>
      <c r="AB3377" s="43"/>
      <c r="AC3377" s="43"/>
    </row>
    <row r="3378" spans="1:29" ht="12.9" customHeight="1">
      <c r="A3378" s="189"/>
      <c r="B3378" s="111"/>
      <c r="C3378" s="111"/>
      <c r="D3378" s="111"/>
      <c r="E3378" s="111"/>
      <c r="F3378" s="111"/>
      <c r="G3378" s="111"/>
      <c r="H3378" s="111"/>
      <c r="I3378" s="116"/>
      <c r="J3378" s="118"/>
      <c r="K3378" s="33"/>
      <c r="L3378" s="44">
        <f t="shared" si="816"/>
        <v>0</v>
      </c>
      <c r="M3378" s="33" t="str">
        <f t="shared" si="817"/>
        <v>Container q'ty</v>
      </c>
      <c r="N3378" s="33" t="str">
        <f t="shared" si="818"/>
        <v/>
      </c>
      <c r="O3378" s="39"/>
      <c r="P3378" s="33"/>
      <c r="Q3378" s="168"/>
      <c r="R3378" s="169"/>
      <c r="S3378" s="39"/>
      <c r="T3378" s="119"/>
      <c r="U3378" s="258"/>
      <c r="V3378" s="262"/>
      <c r="W3378" s="258">
        <f t="shared" si="819"/>
        <v>0</v>
      </c>
      <c r="X3378" s="45"/>
      <c r="Y3378" s="43"/>
      <c r="Z3378" s="43"/>
      <c r="AA3378" s="43"/>
      <c r="AB3378" s="43"/>
      <c r="AC3378" s="43"/>
    </row>
    <row r="3379" spans="1:29" ht="12.9" customHeight="1">
      <c r="A3379" s="189"/>
      <c r="B3379" s="111"/>
      <c r="C3379" s="111"/>
      <c r="D3379" s="111"/>
      <c r="E3379" s="111"/>
      <c r="F3379" s="111"/>
      <c r="G3379" s="111"/>
      <c r="H3379" s="111"/>
      <c r="I3379" s="116"/>
      <c r="J3379" s="118"/>
      <c r="K3379" s="33"/>
      <c r="L3379" s="44">
        <f t="shared" si="816"/>
        <v>0</v>
      </c>
      <c r="M3379" s="33" t="str">
        <f t="shared" si="817"/>
        <v>Container q'ty</v>
      </c>
      <c r="N3379" s="33" t="str">
        <f t="shared" si="818"/>
        <v/>
      </c>
      <c r="O3379" s="39"/>
      <c r="P3379" s="33"/>
      <c r="Q3379" s="168"/>
      <c r="R3379" s="169"/>
      <c r="S3379" s="39"/>
      <c r="T3379" s="119"/>
      <c r="U3379" s="258"/>
      <c r="V3379" s="262"/>
      <c r="W3379" s="258">
        <f t="shared" si="819"/>
        <v>0</v>
      </c>
      <c r="X3379" s="45"/>
      <c r="Y3379" s="43"/>
      <c r="Z3379" s="43"/>
      <c r="AA3379" s="43"/>
      <c r="AB3379" s="43"/>
      <c r="AC3379" s="43"/>
    </row>
    <row r="3380" spans="1:29" ht="12.9" customHeight="1">
      <c r="A3380" s="189"/>
      <c r="B3380" s="111"/>
      <c r="C3380" s="111"/>
      <c r="D3380" s="111"/>
      <c r="E3380" s="111"/>
      <c r="F3380" s="111"/>
      <c r="G3380" s="111"/>
      <c r="H3380" s="111"/>
      <c r="I3380" s="116"/>
      <c r="J3380" s="118"/>
      <c r="K3380" s="33"/>
      <c r="L3380" s="44">
        <f t="shared" si="816"/>
        <v>0</v>
      </c>
      <c r="M3380" s="33" t="str">
        <f t="shared" si="817"/>
        <v>Container q'ty</v>
      </c>
      <c r="N3380" s="33" t="str">
        <f t="shared" si="818"/>
        <v/>
      </c>
      <c r="O3380" s="39"/>
      <c r="P3380" s="33"/>
      <c r="Q3380" s="168"/>
      <c r="R3380" s="169"/>
      <c r="S3380" s="39"/>
      <c r="T3380" s="119"/>
      <c r="U3380" s="258"/>
      <c r="V3380" s="262"/>
      <c r="W3380" s="258">
        <f t="shared" si="819"/>
        <v>0</v>
      </c>
      <c r="X3380" s="45"/>
      <c r="Y3380" s="43"/>
      <c r="Z3380" s="43"/>
      <c r="AA3380" s="43"/>
      <c r="AB3380" s="43"/>
      <c r="AC3380" s="43"/>
    </row>
    <row r="3381" spans="1:29" ht="12.9" customHeight="1">
      <c r="A3381" s="189"/>
      <c r="B3381" s="111"/>
      <c r="C3381" s="111"/>
      <c r="D3381" s="111"/>
      <c r="E3381" s="111"/>
      <c r="F3381" s="111"/>
      <c r="G3381" s="111"/>
      <c r="H3381" s="111"/>
      <c r="I3381" s="116"/>
      <c r="J3381" s="118"/>
      <c r="K3381" s="33"/>
      <c r="L3381" s="44">
        <f t="shared" si="816"/>
        <v>0</v>
      </c>
      <c r="M3381" s="33" t="str">
        <f t="shared" si="817"/>
        <v>Container q'ty</v>
      </c>
      <c r="N3381" s="33" t="str">
        <f t="shared" si="818"/>
        <v/>
      </c>
      <c r="O3381" s="39"/>
      <c r="P3381" s="33"/>
      <c r="Q3381" s="168"/>
      <c r="R3381" s="169"/>
      <c r="S3381" s="39"/>
      <c r="T3381" s="119"/>
      <c r="U3381" s="258"/>
      <c r="V3381" s="262"/>
      <c r="W3381" s="258">
        <f t="shared" si="819"/>
        <v>0</v>
      </c>
      <c r="X3381" s="45"/>
      <c r="Y3381" s="43"/>
      <c r="Z3381" s="43"/>
      <c r="AA3381" s="43"/>
      <c r="AB3381" s="43"/>
      <c r="AC3381" s="43"/>
    </row>
    <row r="3382" spans="1:29" ht="12.9" customHeight="1">
      <c r="A3382" s="189"/>
      <c r="B3382" s="111"/>
      <c r="C3382" s="111"/>
      <c r="D3382" s="111"/>
      <c r="E3382" s="111"/>
      <c r="F3382" s="111"/>
      <c r="G3382" s="111"/>
      <c r="H3382" s="111"/>
      <c r="I3382" s="116"/>
      <c r="J3382" s="118"/>
      <c r="K3382" s="33"/>
      <c r="L3382" s="44">
        <f t="shared" si="816"/>
        <v>0</v>
      </c>
      <c r="M3382" s="33" t="str">
        <f t="shared" si="817"/>
        <v>Container q'ty</v>
      </c>
      <c r="N3382" s="33" t="str">
        <f t="shared" si="818"/>
        <v/>
      </c>
      <c r="O3382" s="39"/>
      <c r="P3382" s="33"/>
      <c r="Q3382" s="168"/>
      <c r="R3382" s="169"/>
      <c r="S3382" s="39"/>
      <c r="T3382" s="119"/>
      <c r="U3382" s="258"/>
      <c r="V3382" s="262"/>
      <c r="W3382" s="258">
        <f t="shared" si="819"/>
        <v>0</v>
      </c>
      <c r="X3382" s="45"/>
      <c r="Y3382" s="43"/>
      <c r="Z3382" s="43"/>
      <c r="AA3382" s="43"/>
      <c r="AB3382" s="43"/>
      <c r="AC3382" s="43"/>
    </row>
    <row r="3383" spans="1:29" ht="12.9" customHeight="1">
      <c r="A3383" s="189"/>
      <c r="B3383" s="111"/>
      <c r="C3383" s="111"/>
      <c r="D3383" s="111"/>
      <c r="E3383" s="111"/>
      <c r="F3383" s="111"/>
      <c r="G3383" s="111"/>
      <c r="H3383" s="111"/>
      <c r="I3383" s="116"/>
      <c r="J3383" s="118"/>
      <c r="K3383" s="33"/>
      <c r="L3383" s="44">
        <f t="shared" si="816"/>
        <v>0</v>
      </c>
      <c r="M3383" s="33" t="str">
        <f t="shared" si="817"/>
        <v>Container q'ty</v>
      </c>
      <c r="N3383" s="33" t="str">
        <f t="shared" si="818"/>
        <v/>
      </c>
      <c r="O3383" s="39"/>
      <c r="P3383" s="33"/>
      <c r="Q3383" s="168"/>
      <c r="R3383" s="169"/>
      <c r="S3383" s="39"/>
      <c r="T3383" s="119"/>
      <c r="U3383" s="258"/>
      <c r="V3383" s="262"/>
      <c r="W3383" s="258">
        <f t="shared" si="819"/>
        <v>0</v>
      </c>
      <c r="X3383" s="45"/>
      <c r="Y3383" s="43"/>
      <c r="Z3383" s="43"/>
      <c r="AA3383" s="43"/>
      <c r="AB3383" s="43"/>
      <c r="AC3383" s="43"/>
    </row>
    <row r="3384" spans="1:29" ht="12.9" customHeight="1">
      <c r="A3384" s="189"/>
      <c r="B3384" s="111"/>
      <c r="C3384" s="111"/>
      <c r="D3384" s="111"/>
      <c r="E3384" s="111"/>
      <c r="F3384" s="111"/>
      <c r="G3384" s="111"/>
      <c r="H3384" s="111"/>
      <c r="I3384" s="116"/>
      <c r="J3384" s="118"/>
      <c r="K3384" s="33"/>
      <c r="L3384" s="44">
        <f t="shared" si="816"/>
        <v>0</v>
      </c>
      <c r="M3384" s="33" t="str">
        <f t="shared" si="817"/>
        <v>Container q'ty</v>
      </c>
      <c r="N3384" s="33" t="str">
        <f t="shared" si="818"/>
        <v/>
      </c>
      <c r="O3384" s="39"/>
      <c r="P3384" s="33"/>
      <c r="Q3384" s="168"/>
      <c r="R3384" s="169"/>
      <c r="S3384" s="39"/>
      <c r="T3384" s="119"/>
      <c r="U3384" s="258"/>
      <c r="V3384" s="262"/>
      <c r="W3384" s="258">
        <f t="shared" si="819"/>
        <v>0</v>
      </c>
      <c r="X3384" s="45"/>
      <c r="Y3384" s="43"/>
      <c r="Z3384" s="43"/>
      <c r="AA3384" s="43"/>
      <c r="AB3384" s="43"/>
      <c r="AC3384" s="43"/>
    </row>
    <row r="3385" spans="1:29" ht="12.9" customHeight="1">
      <c r="A3385" s="189"/>
      <c r="B3385" s="111"/>
      <c r="C3385" s="111"/>
      <c r="D3385" s="111"/>
      <c r="E3385" s="111"/>
      <c r="F3385" s="111"/>
      <c r="G3385" s="111"/>
      <c r="H3385" s="111"/>
      <c r="I3385" s="116"/>
      <c r="J3385" s="118"/>
      <c r="K3385" s="33"/>
      <c r="L3385" s="44">
        <f t="shared" si="816"/>
        <v>0</v>
      </c>
      <c r="M3385" s="33" t="str">
        <f t="shared" si="817"/>
        <v>Container q'ty</v>
      </c>
      <c r="N3385" s="33" t="str">
        <f t="shared" si="818"/>
        <v/>
      </c>
      <c r="O3385" s="39"/>
      <c r="P3385" s="33"/>
      <c r="Q3385" s="168"/>
      <c r="R3385" s="169"/>
      <c r="S3385" s="39"/>
      <c r="T3385" s="119"/>
      <c r="U3385" s="258"/>
      <c r="V3385" s="262"/>
      <c r="W3385" s="258">
        <f t="shared" si="819"/>
        <v>0</v>
      </c>
      <c r="X3385" s="45"/>
      <c r="Y3385" s="43"/>
      <c r="Z3385" s="43"/>
      <c r="AA3385" s="43"/>
      <c r="AB3385" s="43"/>
      <c r="AC3385" s="43"/>
    </row>
    <row r="3386" spans="1:29" ht="12.9" customHeight="1">
      <c r="A3386" s="189"/>
      <c r="B3386" s="111"/>
      <c r="C3386" s="111"/>
      <c r="D3386" s="111"/>
      <c r="E3386" s="111"/>
      <c r="F3386" s="111"/>
      <c r="G3386" s="111"/>
      <c r="H3386" s="111"/>
      <c r="I3386" s="116"/>
      <c r="J3386" s="118"/>
      <c r="K3386" s="33"/>
      <c r="L3386" s="44">
        <f t="shared" si="816"/>
        <v>0</v>
      </c>
      <c r="M3386" s="33" t="str">
        <f t="shared" si="817"/>
        <v>Container q'ty</v>
      </c>
      <c r="N3386" s="33" t="str">
        <f t="shared" si="818"/>
        <v/>
      </c>
      <c r="O3386" s="39"/>
      <c r="P3386" s="33"/>
      <c r="Q3386" s="168"/>
      <c r="R3386" s="169"/>
      <c r="S3386" s="39"/>
      <c r="T3386" s="119"/>
      <c r="U3386" s="258"/>
      <c r="V3386" s="262"/>
      <c r="W3386" s="258">
        <f t="shared" si="819"/>
        <v>0</v>
      </c>
      <c r="X3386" s="45"/>
      <c r="Y3386" s="43"/>
      <c r="Z3386" s="43"/>
      <c r="AA3386" s="43"/>
      <c r="AB3386" s="43"/>
      <c r="AC3386" s="43"/>
    </row>
    <row r="3387" spans="1:29" ht="12.9" customHeight="1">
      <c r="A3387" s="189"/>
      <c r="B3387" s="111"/>
      <c r="C3387" s="111"/>
      <c r="D3387" s="111"/>
      <c r="E3387" s="111"/>
      <c r="F3387" s="111"/>
      <c r="G3387" s="111"/>
      <c r="H3387" s="111"/>
      <c r="I3387" s="116"/>
      <c r="J3387" s="118"/>
      <c r="K3387" s="33"/>
      <c r="L3387" s="44">
        <f t="shared" si="816"/>
        <v>0</v>
      </c>
      <c r="M3387" s="33" t="str">
        <f t="shared" si="817"/>
        <v>Container q'ty</v>
      </c>
      <c r="N3387" s="33" t="str">
        <f t="shared" si="818"/>
        <v/>
      </c>
      <c r="O3387" s="39"/>
      <c r="P3387" s="33"/>
      <c r="Q3387" s="168"/>
      <c r="R3387" s="169"/>
      <c r="S3387" s="39"/>
      <c r="T3387" s="119"/>
      <c r="U3387" s="258"/>
      <c r="V3387" s="262"/>
      <c r="W3387" s="258">
        <f t="shared" si="819"/>
        <v>0</v>
      </c>
      <c r="X3387" s="45"/>
      <c r="Y3387" s="43"/>
      <c r="Z3387" s="43"/>
      <c r="AA3387" s="43"/>
      <c r="AB3387" s="43"/>
      <c r="AC3387" s="43"/>
    </row>
    <row r="3388" spans="1:29" ht="12.9" customHeight="1">
      <c r="A3388" s="189"/>
      <c r="B3388" s="111"/>
      <c r="C3388" s="111"/>
      <c r="D3388" s="111"/>
      <c r="E3388" s="111"/>
      <c r="F3388" s="111"/>
      <c r="G3388" s="111"/>
      <c r="H3388" s="111"/>
      <c r="I3388" s="116"/>
      <c r="J3388" s="118"/>
      <c r="K3388" s="33"/>
      <c r="L3388" s="44">
        <f t="shared" si="816"/>
        <v>0</v>
      </c>
      <c r="M3388" s="33" t="str">
        <f t="shared" si="817"/>
        <v>Container q'ty</v>
      </c>
      <c r="N3388" s="33" t="str">
        <f t="shared" si="818"/>
        <v/>
      </c>
      <c r="O3388" s="39"/>
      <c r="P3388" s="33"/>
      <c r="Q3388" s="168"/>
      <c r="R3388" s="169"/>
      <c r="S3388" s="39"/>
      <c r="T3388" s="119"/>
      <c r="U3388" s="258"/>
      <c r="V3388" s="262"/>
      <c r="W3388" s="258">
        <f t="shared" si="819"/>
        <v>0</v>
      </c>
      <c r="X3388" s="45"/>
      <c r="Y3388" s="43"/>
      <c r="Z3388" s="43"/>
      <c r="AA3388" s="43"/>
      <c r="AB3388" s="43"/>
      <c r="AC3388" s="43"/>
    </row>
    <row r="3389" spans="1:29" ht="12.9" customHeight="1">
      <c r="A3389" s="189"/>
      <c r="B3389" s="111"/>
      <c r="C3389" s="111"/>
      <c r="D3389" s="111"/>
      <c r="E3389" s="111"/>
      <c r="F3389" s="111"/>
      <c r="G3389" s="111"/>
      <c r="H3389" s="111"/>
      <c r="I3389" s="116"/>
      <c r="J3389" s="118"/>
      <c r="K3389" s="33"/>
      <c r="L3389" s="44">
        <f t="shared" si="816"/>
        <v>0</v>
      </c>
      <c r="M3389" s="33" t="str">
        <f t="shared" si="817"/>
        <v>Container q'ty</v>
      </c>
      <c r="N3389" s="33" t="str">
        <f t="shared" si="818"/>
        <v/>
      </c>
      <c r="O3389" s="39"/>
      <c r="P3389" s="33"/>
      <c r="Q3389" s="168"/>
      <c r="R3389" s="169"/>
      <c r="S3389" s="39"/>
      <c r="T3389" s="119"/>
      <c r="U3389" s="258"/>
      <c r="V3389" s="262"/>
      <c r="W3389" s="258">
        <f t="shared" si="819"/>
        <v>0</v>
      </c>
      <c r="X3389" s="45"/>
      <c r="Y3389" s="43"/>
      <c r="Z3389" s="43"/>
      <c r="AA3389" s="43"/>
      <c r="AB3389" s="43"/>
      <c r="AC3389" s="43"/>
    </row>
    <row r="3390" spans="1:29" ht="12.9" customHeight="1">
      <c r="A3390" s="189"/>
      <c r="B3390" s="111"/>
      <c r="C3390" s="111"/>
      <c r="D3390" s="111"/>
      <c r="E3390" s="111"/>
      <c r="F3390" s="111"/>
      <c r="G3390" s="111"/>
      <c r="H3390" s="111"/>
      <c r="I3390" s="116"/>
      <c r="J3390" s="118"/>
      <c r="K3390" s="33"/>
      <c r="L3390" s="44">
        <f t="shared" si="816"/>
        <v>0</v>
      </c>
      <c r="M3390" s="33" t="str">
        <f t="shared" si="817"/>
        <v>Container q'ty</v>
      </c>
      <c r="N3390" s="33" t="str">
        <f t="shared" si="818"/>
        <v/>
      </c>
      <c r="O3390" s="39"/>
      <c r="P3390" s="33"/>
      <c r="Q3390" s="168"/>
      <c r="R3390" s="169"/>
      <c r="S3390" s="39"/>
      <c r="T3390" s="119"/>
      <c r="U3390" s="258"/>
      <c r="V3390" s="262"/>
      <c r="W3390" s="258">
        <f t="shared" si="819"/>
        <v>0</v>
      </c>
      <c r="X3390" s="45"/>
      <c r="Y3390" s="43"/>
      <c r="Z3390" s="43"/>
      <c r="AA3390" s="43"/>
      <c r="AB3390" s="43"/>
      <c r="AC3390" s="43"/>
    </row>
    <row r="3391" spans="1:29" ht="12.9" customHeight="1">
      <c r="A3391" s="189"/>
      <c r="B3391" s="111"/>
      <c r="C3391" s="111"/>
      <c r="D3391" s="111"/>
      <c r="E3391" s="111"/>
      <c r="F3391" s="111"/>
      <c r="G3391" s="111"/>
      <c r="H3391" s="111"/>
      <c r="I3391" s="116"/>
      <c r="J3391" s="118"/>
      <c r="K3391" s="33"/>
      <c r="L3391" s="44">
        <f t="shared" si="816"/>
        <v>0</v>
      </c>
      <c r="M3391" s="33" t="str">
        <f t="shared" si="817"/>
        <v>Container q'ty</v>
      </c>
      <c r="N3391" s="33" t="str">
        <f t="shared" si="818"/>
        <v/>
      </c>
      <c r="O3391" s="39"/>
      <c r="P3391" s="33"/>
      <c r="Q3391" s="168"/>
      <c r="R3391" s="169"/>
      <c r="S3391" s="39"/>
      <c r="T3391" s="119"/>
      <c r="U3391" s="258"/>
      <c r="V3391" s="262"/>
      <c r="W3391" s="258">
        <f t="shared" si="819"/>
        <v>0</v>
      </c>
      <c r="X3391" s="45"/>
      <c r="Y3391" s="43"/>
      <c r="Z3391" s="43"/>
      <c r="AA3391" s="43"/>
      <c r="AB3391" s="43"/>
      <c r="AC3391" s="43"/>
    </row>
    <row r="3392" spans="1:29" ht="12.9" customHeight="1">
      <c r="A3392" s="189"/>
      <c r="B3392" s="111"/>
      <c r="C3392" s="111"/>
      <c r="D3392" s="111"/>
      <c r="E3392" s="111"/>
      <c r="F3392" s="111"/>
      <c r="G3392" s="111"/>
      <c r="H3392" s="111"/>
      <c r="I3392" s="116"/>
      <c r="J3392" s="118"/>
      <c r="K3392" s="33"/>
      <c r="L3392" s="44">
        <f t="shared" si="816"/>
        <v>0</v>
      </c>
      <c r="M3392" s="33" t="str">
        <f t="shared" si="817"/>
        <v>Container q'ty</v>
      </c>
      <c r="N3392" s="33" t="str">
        <f t="shared" si="818"/>
        <v/>
      </c>
      <c r="O3392" s="39"/>
      <c r="P3392" s="33"/>
      <c r="Q3392" s="168"/>
      <c r="R3392" s="169"/>
      <c r="S3392" s="39"/>
      <c r="T3392" s="119"/>
      <c r="U3392" s="258"/>
      <c r="V3392" s="262"/>
      <c r="W3392" s="258">
        <f t="shared" si="819"/>
        <v>0</v>
      </c>
      <c r="X3392" s="45"/>
      <c r="Y3392" s="43"/>
      <c r="Z3392" s="43"/>
      <c r="AA3392" s="43"/>
      <c r="AB3392" s="43"/>
      <c r="AC3392" s="43"/>
    </row>
    <row r="3393" spans="1:29" ht="12.9" customHeight="1">
      <c r="A3393" s="189"/>
      <c r="B3393" s="111"/>
      <c r="C3393" s="111"/>
      <c r="D3393" s="111"/>
      <c r="E3393" s="111"/>
      <c r="F3393" s="111"/>
      <c r="G3393" s="111"/>
      <c r="H3393" s="111"/>
      <c r="I3393" s="116"/>
      <c r="J3393" s="118"/>
      <c r="K3393" s="33"/>
      <c r="L3393" s="44">
        <f t="shared" si="816"/>
        <v>0</v>
      </c>
      <c r="M3393" s="33" t="str">
        <f t="shared" si="817"/>
        <v>Container q'ty</v>
      </c>
      <c r="N3393" s="33" t="str">
        <f t="shared" si="818"/>
        <v/>
      </c>
      <c r="O3393" s="39"/>
      <c r="P3393" s="33"/>
      <c r="Q3393" s="168"/>
      <c r="R3393" s="169"/>
      <c r="S3393" s="39"/>
      <c r="T3393" s="119"/>
      <c r="U3393" s="258"/>
      <c r="V3393" s="262"/>
      <c r="W3393" s="258">
        <f t="shared" si="819"/>
        <v>0</v>
      </c>
      <c r="X3393" s="45"/>
      <c r="Y3393" s="43"/>
      <c r="Z3393" s="43"/>
      <c r="AA3393" s="43"/>
      <c r="AB3393" s="43"/>
      <c r="AC3393" s="43"/>
    </row>
    <row r="3394" spans="1:29" ht="12.9" customHeight="1">
      <c r="A3394" s="189"/>
      <c r="B3394" s="111"/>
      <c r="C3394" s="111"/>
      <c r="D3394" s="111"/>
      <c r="E3394" s="111"/>
      <c r="F3394" s="111"/>
      <c r="G3394" s="111"/>
      <c r="H3394" s="111"/>
      <c r="I3394" s="116"/>
      <c r="J3394" s="118"/>
      <c r="K3394" s="33"/>
      <c r="L3394" s="44">
        <f t="shared" si="816"/>
        <v>0</v>
      </c>
      <c r="M3394" s="33" t="str">
        <f t="shared" si="817"/>
        <v>Container q'ty</v>
      </c>
      <c r="N3394" s="33" t="str">
        <f t="shared" si="818"/>
        <v/>
      </c>
      <c r="O3394" s="39"/>
      <c r="P3394" s="33"/>
      <c r="Q3394" s="168"/>
      <c r="R3394" s="169"/>
      <c r="S3394" s="39"/>
      <c r="T3394" s="119"/>
      <c r="U3394" s="258"/>
      <c r="V3394" s="262"/>
      <c r="W3394" s="258">
        <f t="shared" si="819"/>
        <v>0</v>
      </c>
      <c r="X3394" s="45"/>
      <c r="Y3394" s="43"/>
      <c r="Z3394" s="43"/>
      <c r="AA3394" s="43"/>
      <c r="AB3394" s="43"/>
      <c r="AC3394" s="43"/>
    </row>
    <row r="3395" spans="1:29" ht="12.9" customHeight="1">
      <c r="A3395" s="189"/>
      <c r="B3395" s="111"/>
      <c r="C3395" s="111"/>
      <c r="D3395" s="111"/>
      <c r="E3395" s="111"/>
      <c r="F3395" s="111"/>
      <c r="G3395" s="111"/>
      <c r="H3395" s="111"/>
      <c r="I3395" s="116"/>
      <c r="J3395" s="118"/>
      <c r="K3395" s="33"/>
      <c r="L3395" s="44">
        <f t="shared" si="816"/>
        <v>0</v>
      </c>
      <c r="M3395" s="33" t="str">
        <f t="shared" si="817"/>
        <v>Container q'ty</v>
      </c>
      <c r="N3395" s="33" t="str">
        <f t="shared" si="818"/>
        <v/>
      </c>
      <c r="O3395" s="39"/>
      <c r="P3395" s="33"/>
      <c r="Q3395" s="168"/>
      <c r="R3395" s="169"/>
      <c r="S3395" s="39"/>
      <c r="T3395" s="119"/>
      <c r="U3395" s="258"/>
      <c r="V3395" s="262"/>
      <c r="W3395" s="258">
        <f t="shared" si="819"/>
        <v>0</v>
      </c>
      <c r="X3395" s="45"/>
      <c r="Y3395" s="43"/>
      <c r="Z3395" s="43"/>
      <c r="AA3395" s="43"/>
      <c r="AB3395" s="43"/>
      <c r="AC3395" s="43"/>
    </row>
    <row r="3396" spans="1:29" ht="12.9" customHeight="1">
      <c r="A3396" s="189"/>
      <c r="B3396" s="111"/>
      <c r="C3396" s="111"/>
      <c r="D3396" s="111"/>
      <c r="E3396" s="111"/>
      <c r="F3396" s="111"/>
      <c r="G3396" s="111"/>
      <c r="H3396" s="111"/>
      <c r="I3396" s="116"/>
      <c r="J3396" s="118"/>
      <c r="K3396" s="33"/>
      <c r="L3396" s="44">
        <f t="shared" si="816"/>
        <v>0</v>
      </c>
      <c r="M3396" s="33" t="str">
        <f t="shared" si="817"/>
        <v>Container q'ty</v>
      </c>
      <c r="N3396" s="33" t="str">
        <f t="shared" si="818"/>
        <v/>
      </c>
      <c r="O3396" s="39"/>
      <c r="P3396" s="33"/>
      <c r="Q3396" s="168"/>
      <c r="R3396" s="169"/>
      <c r="S3396" s="39"/>
      <c r="T3396" s="119"/>
      <c r="U3396" s="258"/>
      <c r="V3396" s="262"/>
      <c r="W3396" s="258">
        <f t="shared" si="819"/>
        <v>0</v>
      </c>
      <c r="X3396" s="45"/>
      <c r="Y3396" s="43"/>
      <c r="Z3396" s="43"/>
      <c r="AA3396" s="43"/>
      <c r="AB3396" s="43"/>
      <c r="AC3396" s="43"/>
    </row>
    <row r="3397" spans="1:29" ht="12.9" customHeight="1">
      <c r="A3397" s="189"/>
      <c r="B3397" s="111"/>
      <c r="C3397" s="111"/>
      <c r="D3397" s="111"/>
      <c r="E3397" s="111"/>
      <c r="F3397" s="111"/>
      <c r="G3397" s="111"/>
      <c r="H3397" s="111"/>
      <c r="I3397" s="116"/>
      <c r="J3397" s="118"/>
      <c r="K3397" s="33"/>
      <c r="L3397" s="44">
        <f t="shared" si="816"/>
        <v>0</v>
      </c>
      <c r="M3397" s="33" t="str">
        <f t="shared" si="817"/>
        <v>Container q'ty</v>
      </c>
      <c r="N3397" s="33" t="str">
        <f t="shared" si="818"/>
        <v/>
      </c>
      <c r="O3397" s="39"/>
      <c r="P3397" s="33"/>
      <c r="Q3397" s="168"/>
      <c r="R3397" s="169"/>
      <c r="S3397" s="39"/>
      <c r="T3397" s="119"/>
      <c r="U3397" s="258"/>
      <c r="V3397" s="262"/>
      <c r="W3397" s="258">
        <f t="shared" si="819"/>
        <v>0</v>
      </c>
      <c r="X3397" s="45"/>
      <c r="Y3397" s="43"/>
      <c r="Z3397" s="43"/>
      <c r="AA3397" s="43"/>
      <c r="AB3397" s="43"/>
      <c r="AC3397" s="43"/>
    </row>
    <row r="3398" spans="1:29" ht="12.9" customHeight="1">
      <c r="A3398" s="189"/>
      <c r="B3398" s="111"/>
      <c r="C3398" s="111"/>
      <c r="D3398" s="111"/>
      <c r="E3398" s="111"/>
      <c r="F3398" s="111"/>
      <c r="G3398" s="111"/>
      <c r="H3398" s="111"/>
      <c r="I3398" s="116"/>
      <c r="J3398" s="118"/>
      <c r="K3398" s="33"/>
      <c r="L3398" s="44">
        <f t="shared" si="816"/>
        <v>0</v>
      </c>
      <c r="M3398" s="33" t="str">
        <f t="shared" si="817"/>
        <v>Container q'ty</v>
      </c>
      <c r="N3398" s="33" t="str">
        <f t="shared" si="818"/>
        <v/>
      </c>
      <c r="O3398" s="39"/>
      <c r="P3398" s="33"/>
      <c r="Q3398" s="168"/>
      <c r="R3398" s="169"/>
      <c r="S3398" s="39"/>
      <c r="T3398" s="119"/>
      <c r="U3398" s="258"/>
      <c r="V3398" s="262"/>
      <c r="W3398" s="258">
        <f t="shared" si="819"/>
        <v>0</v>
      </c>
      <c r="X3398" s="45"/>
      <c r="Y3398" s="43"/>
      <c r="Z3398" s="43"/>
      <c r="AA3398" s="43"/>
      <c r="AB3398" s="43"/>
      <c r="AC3398" s="43"/>
    </row>
    <row r="3399" spans="1:29" ht="12.9" customHeight="1">
      <c r="A3399" s="189"/>
      <c r="B3399" s="111"/>
      <c r="C3399" s="111"/>
      <c r="D3399" s="111"/>
      <c r="E3399" s="111"/>
      <c r="F3399" s="111"/>
      <c r="G3399" s="111"/>
      <c r="H3399" s="111"/>
      <c r="I3399" s="116"/>
      <c r="J3399" s="118"/>
      <c r="K3399" s="33"/>
      <c r="L3399" s="44">
        <f t="shared" si="816"/>
        <v>0</v>
      </c>
      <c r="M3399" s="33" t="str">
        <f t="shared" si="817"/>
        <v>Container q'ty</v>
      </c>
      <c r="N3399" s="33" t="str">
        <f t="shared" si="818"/>
        <v/>
      </c>
      <c r="O3399" s="39"/>
      <c r="P3399" s="33"/>
      <c r="Q3399" s="168"/>
      <c r="R3399" s="169"/>
      <c r="S3399" s="39"/>
      <c r="T3399" s="119"/>
      <c r="U3399" s="258"/>
      <c r="V3399" s="262"/>
      <c r="W3399" s="258">
        <f t="shared" si="819"/>
        <v>0</v>
      </c>
      <c r="X3399" s="45"/>
      <c r="Y3399" s="43"/>
      <c r="Z3399" s="43"/>
      <c r="AA3399" s="43"/>
      <c r="AB3399" s="43"/>
      <c r="AC3399" s="43"/>
    </row>
    <row r="3400" spans="1:29" ht="12.9" customHeight="1">
      <c r="A3400" s="189"/>
      <c r="B3400" s="111"/>
      <c r="C3400" s="111"/>
      <c r="D3400" s="111"/>
      <c r="E3400" s="111"/>
      <c r="F3400" s="111"/>
      <c r="G3400" s="111"/>
      <c r="H3400" s="111"/>
      <c r="I3400" s="116"/>
      <c r="J3400" s="118"/>
      <c r="K3400" s="33"/>
      <c r="L3400" s="44">
        <f t="shared" si="816"/>
        <v>0</v>
      </c>
      <c r="M3400" s="33" t="str">
        <f t="shared" si="817"/>
        <v>Container q'ty</v>
      </c>
      <c r="N3400" s="33" t="str">
        <f t="shared" si="818"/>
        <v/>
      </c>
      <c r="O3400" s="39"/>
      <c r="P3400" s="33"/>
      <c r="Q3400" s="168"/>
      <c r="R3400" s="169"/>
      <c r="S3400" s="39"/>
      <c r="T3400" s="119"/>
      <c r="U3400" s="258"/>
      <c r="V3400" s="262"/>
      <c r="W3400" s="258">
        <f t="shared" si="819"/>
        <v>0</v>
      </c>
      <c r="X3400" s="45"/>
      <c r="Y3400" s="43"/>
      <c r="Z3400" s="43"/>
      <c r="AA3400" s="43"/>
      <c r="AB3400" s="43"/>
      <c r="AC3400" s="43"/>
    </row>
    <row r="3401" spans="1:29" ht="12.9" customHeight="1">
      <c r="A3401" s="189"/>
      <c r="B3401" s="111"/>
      <c r="C3401" s="111"/>
      <c r="D3401" s="111"/>
      <c r="E3401" s="111"/>
      <c r="F3401" s="111"/>
      <c r="G3401" s="111"/>
      <c r="H3401" s="111"/>
      <c r="I3401" s="116"/>
      <c r="J3401" s="118"/>
      <c r="K3401" s="33"/>
      <c r="L3401" s="44">
        <f t="shared" si="816"/>
        <v>0</v>
      </c>
      <c r="M3401" s="33" t="str">
        <f t="shared" si="817"/>
        <v>Container q'ty</v>
      </c>
      <c r="N3401" s="33" t="str">
        <f t="shared" si="818"/>
        <v/>
      </c>
      <c r="O3401" s="39"/>
      <c r="P3401" s="33"/>
      <c r="Q3401" s="168"/>
      <c r="R3401" s="169"/>
      <c r="S3401" s="39"/>
      <c r="T3401" s="119"/>
      <c r="U3401" s="258"/>
      <c r="V3401" s="262"/>
      <c r="W3401" s="258">
        <f t="shared" si="819"/>
        <v>0</v>
      </c>
      <c r="X3401" s="45"/>
      <c r="Y3401" s="43"/>
      <c r="Z3401" s="43"/>
      <c r="AA3401" s="43"/>
      <c r="AB3401" s="43"/>
      <c r="AC3401" s="43"/>
    </row>
    <row r="3402" spans="1:29" ht="12.9" customHeight="1">
      <c r="A3402" s="189"/>
      <c r="B3402" s="111"/>
      <c r="C3402" s="111"/>
      <c r="D3402" s="111"/>
      <c r="E3402" s="111"/>
      <c r="F3402" s="111"/>
      <c r="G3402" s="111"/>
      <c r="H3402" s="111"/>
      <c r="I3402" s="116"/>
      <c r="J3402" s="118"/>
      <c r="K3402" s="33"/>
      <c r="L3402" s="44">
        <f t="shared" si="816"/>
        <v>0</v>
      </c>
      <c r="M3402" s="33" t="str">
        <f t="shared" si="817"/>
        <v>Container q'ty</v>
      </c>
      <c r="N3402" s="33" t="str">
        <f t="shared" si="818"/>
        <v/>
      </c>
      <c r="O3402" s="39"/>
      <c r="P3402" s="33"/>
      <c r="Q3402" s="168"/>
      <c r="R3402" s="169"/>
      <c r="S3402" s="39"/>
      <c r="T3402" s="119"/>
      <c r="U3402" s="258"/>
      <c r="V3402" s="262"/>
      <c r="W3402" s="258">
        <f t="shared" si="819"/>
        <v>0</v>
      </c>
      <c r="X3402" s="45"/>
      <c r="Y3402" s="43"/>
      <c r="Z3402" s="43"/>
      <c r="AA3402" s="43"/>
      <c r="AB3402" s="43"/>
      <c r="AC3402" s="43"/>
    </row>
    <row r="3403" spans="1:29" ht="12.9" customHeight="1">
      <c r="A3403" s="189"/>
      <c r="B3403" s="111"/>
      <c r="C3403" s="111"/>
      <c r="D3403" s="111"/>
      <c r="E3403" s="111"/>
      <c r="F3403" s="111"/>
      <c r="G3403" s="111"/>
      <c r="H3403" s="111"/>
      <c r="I3403" s="116"/>
      <c r="J3403" s="118"/>
      <c r="K3403" s="33"/>
      <c r="L3403" s="44">
        <f t="shared" si="816"/>
        <v>0</v>
      </c>
      <c r="M3403" s="33" t="str">
        <f t="shared" si="817"/>
        <v>Container q'ty</v>
      </c>
      <c r="N3403" s="33" t="str">
        <f t="shared" si="818"/>
        <v/>
      </c>
      <c r="O3403" s="39"/>
      <c r="P3403" s="33"/>
      <c r="Q3403" s="168"/>
      <c r="R3403" s="169"/>
      <c r="S3403" s="39"/>
      <c r="T3403" s="119"/>
      <c r="U3403" s="258"/>
      <c r="V3403" s="262"/>
      <c r="W3403" s="258">
        <f t="shared" si="819"/>
        <v>0</v>
      </c>
      <c r="X3403" s="45"/>
      <c r="Y3403" s="43"/>
      <c r="Z3403" s="43"/>
      <c r="AA3403" s="43"/>
      <c r="AB3403" s="43"/>
      <c r="AC3403" s="43"/>
    </row>
    <row r="3404" spans="1:29" ht="12.9" customHeight="1">
      <c r="A3404" s="189"/>
      <c r="B3404" s="111"/>
      <c r="C3404" s="111"/>
      <c r="D3404" s="111"/>
      <c r="E3404" s="111"/>
      <c r="F3404" s="111"/>
      <c r="G3404" s="111"/>
      <c r="H3404" s="111"/>
      <c r="I3404" s="116"/>
      <c r="J3404" s="118"/>
      <c r="K3404" s="33"/>
      <c r="L3404" s="44">
        <f t="shared" si="816"/>
        <v>0</v>
      </c>
      <c r="M3404" s="33" t="str">
        <f t="shared" si="817"/>
        <v>Container q'ty</v>
      </c>
      <c r="N3404" s="33" t="str">
        <f t="shared" si="818"/>
        <v/>
      </c>
      <c r="O3404" s="39"/>
      <c r="P3404" s="33"/>
      <c r="Q3404" s="168"/>
      <c r="R3404" s="169"/>
      <c r="S3404" s="39"/>
      <c r="T3404" s="119"/>
      <c r="U3404" s="258"/>
      <c r="V3404" s="262"/>
      <c r="W3404" s="258">
        <f t="shared" si="819"/>
        <v>0</v>
      </c>
      <c r="X3404" s="45"/>
      <c r="Y3404" s="43"/>
      <c r="Z3404" s="43"/>
      <c r="AA3404" s="43"/>
      <c r="AB3404" s="43"/>
      <c r="AC3404" s="43"/>
    </row>
    <row r="3405" spans="1:29" ht="12.9" customHeight="1">
      <c r="A3405" s="189"/>
      <c r="B3405" s="111"/>
      <c r="C3405" s="111"/>
      <c r="D3405" s="111"/>
      <c r="E3405" s="111"/>
      <c r="F3405" s="111"/>
      <c r="G3405" s="111"/>
      <c r="H3405" s="111"/>
      <c r="I3405" s="116"/>
      <c r="J3405" s="118"/>
      <c r="K3405" s="33"/>
      <c r="L3405" s="44">
        <f t="shared" si="816"/>
        <v>0</v>
      </c>
      <c r="M3405" s="33" t="str">
        <f t="shared" si="817"/>
        <v>Container q'ty</v>
      </c>
      <c r="N3405" s="33" t="str">
        <f t="shared" si="818"/>
        <v/>
      </c>
      <c r="O3405" s="39"/>
      <c r="P3405" s="33"/>
      <c r="Q3405" s="168"/>
      <c r="R3405" s="169"/>
      <c r="S3405" s="39"/>
      <c r="T3405" s="119"/>
      <c r="U3405" s="258"/>
      <c r="V3405" s="262"/>
      <c r="W3405" s="258">
        <f t="shared" si="819"/>
        <v>0</v>
      </c>
      <c r="X3405" s="45"/>
      <c r="Y3405" s="43"/>
      <c r="Z3405" s="43"/>
      <c r="AA3405" s="43"/>
      <c r="AB3405" s="43"/>
      <c r="AC3405" s="43"/>
    </row>
    <row r="3406" spans="1:29" ht="12.9" customHeight="1">
      <c r="A3406" s="189"/>
      <c r="B3406" s="111"/>
      <c r="C3406" s="111"/>
      <c r="D3406" s="111"/>
      <c r="E3406" s="111"/>
      <c r="F3406" s="111"/>
      <c r="G3406" s="111"/>
      <c r="H3406" s="111"/>
      <c r="I3406" s="116"/>
      <c r="J3406" s="118"/>
      <c r="K3406" s="33"/>
      <c r="L3406" s="44">
        <f t="shared" si="816"/>
        <v>0</v>
      </c>
      <c r="M3406" s="33" t="str">
        <f t="shared" si="817"/>
        <v>Container q'ty</v>
      </c>
      <c r="N3406" s="33" t="str">
        <f t="shared" si="818"/>
        <v/>
      </c>
      <c r="O3406" s="39"/>
      <c r="P3406" s="33"/>
      <c r="Q3406" s="168"/>
      <c r="R3406" s="169"/>
      <c r="S3406" s="39"/>
      <c r="T3406" s="119"/>
      <c r="U3406" s="258"/>
      <c r="V3406" s="262"/>
      <c r="W3406" s="258">
        <f t="shared" si="819"/>
        <v>0</v>
      </c>
      <c r="X3406" s="45"/>
      <c r="Y3406" s="43"/>
      <c r="Z3406" s="43"/>
      <c r="AA3406" s="43"/>
      <c r="AB3406" s="43"/>
      <c r="AC3406" s="43"/>
    </row>
    <row r="3407" spans="1:29" ht="12.9" customHeight="1">
      <c r="A3407" s="189"/>
      <c r="B3407" s="111"/>
      <c r="C3407" s="111"/>
      <c r="D3407" s="111"/>
      <c r="E3407" s="111"/>
      <c r="F3407" s="111"/>
      <c r="G3407" s="111"/>
      <c r="H3407" s="111"/>
      <c r="I3407" s="116"/>
      <c r="J3407" s="118"/>
      <c r="K3407" s="33"/>
      <c r="L3407" s="44">
        <f t="shared" si="816"/>
        <v>0</v>
      </c>
      <c r="M3407" s="33" t="str">
        <f t="shared" si="817"/>
        <v>Container q'ty</v>
      </c>
      <c r="N3407" s="33" t="str">
        <f t="shared" si="818"/>
        <v/>
      </c>
      <c r="O3407" s="39"/>
      <c r="P3407" s="33"/>
      <c r="Q3407" s="168"/>
      <c r="R3407" s="169"/>
      <c r="S3407" s="39"/>
      <c r="T3407" s="119"/>
      <c r="U3407" s="258"/>
      <c r="V3407" s="262"/>
      <c r="W3407" s="258">
        <f t="shared" si="819"/>
        <v>0</v>
      </c>
      <c r="X3407" s="45"/>
      <c r="Y3407" s="43"/>
      <c r="Z3407" s="43"/>
      <c r="AA3407" s="43"/>
      <c r="AB3407" s="43"/>
      <c r="AC3407" s="43"/>
    </row>
    <row r="3408" spans="1:29" ht="12.9" customHeight="1">
      <c r="A3408" s="189"/>
      <c r="B3408" s="111"/>
      <c r="C3408" s="111"/>
      <c r="D3408" s="111"/>
      <c r="E3408" s="111"/>
      <c r="F3408" s="111"/>
      <c r="G3408" s="111"/>
      <c r="H3408" s="111"/>
      <c r="I3408" s="116"/>
      <c r="J3408" s="118"/>
      <c r="K3408" s="33"/>
      <c r="L3408" s="44">
        <f t="shared" si="816"/>
        <v>0</v>
      </c>
      <c r="M3408" s="33" t="str">
        <f t="shared" si="817"/>
        <v>Container q'ty</v>
      </c>
      <c r="N3408" s="33" t="str">
        <f t="shared" si="818"/>
        <v/>
      </c>
      <c r="O3408" s="39"/>
      <c r="P3408" s="33"/>
      <c r="Q3408" s="168"/>
      <c r="R3408" s="169"/>
      <c r="S3408" s="39"/>
      <c r="T3408" s="119"/>
      <c r="U3408" s="258"/>
      <c r="V3408" s="262"/>
      <c r="W3408" s="258">
        <f t="shared" si="819"/>
        <v>0</v>
      </c>
      <c r="X3408" s="45"/>
      <c r="Y3408" s="43"/>
      <c r="Z3408" s="43"/>
      <c r="AA3408" s="43"/>
      <c r="AB3408" s="43"/>
      <c r="AC3408" s="43"/>
    </row>
    <row r="3409" spans="1:29" ht="12.9" customHeight="1">
      <c r="A3409" s="189"/>
      <c r="B3409" s="111"/>
      <c r="C3409" s="111"/>
      <c r="D3409" s="111"/>
      <c r="E3409" s="111"/>
      <c r="F3409" s="111"/>
      <c r="G3409" s="111"/>
      <c r="H3409" s="111"/>
      <c r="I3409" s="116"/>
      <c r="J3409" s="118"/>
      <c r="K3409" s="33"/>
      <c r="L3409" s="44">
        <f t="shared" si="816"/>
        <v>0</v>
      </c>
      <c r="M3409" s="33" t="str">
        <f t="shared" si="817"/>
        <v>Container q'ty</v>
      </c>
      <c r="N3409" s="33" t="str">
        <f t="shared" si="818"/>
        <v/>
      </c>
      <c r="O3409" s="39"/>
      <c r="P3409" s="33"/>
      <c r="Q3409" s="168"/>
      <c r="R3409" s="169"/>
      <c r="S3409" s="39"/>
      <c r="T3409" s="119"/>
      <c r="U3409" s="258"/>
      <c r="V3409" s="262"/>
      <c r="W3409" s="258">
        <f t="shared" si="819"/>
        <v>0</v>
      </c>
      <c r="X3409" s="45"/>
      <c r="Y3409" s="43"/>
      <c r="Z3409" s="43"/>
      <c r="AA3409" s="43"/>
      <c r="AB3409" s="43"/>
      <c r="AC3409" s="43"/>
    </row>
    <row r="3410" spans="1:29" ht="12.9" customHeight="1">
      <c r="A3410" s="189"/>
      <c r="B3410" s="111"/>
      <c r="C3410" s="111"/>
      <c r="D3410" s="111"/>
      <c r="E3410" s="111"/>
      <c r="F3410" s="111"/>
      <c r="G3410" s="111"/>
      <c r="H3410" s="111"/>
      <c r="I3410" s="116"/>
      <c r="J3410" s="118"/>
      <c r="K3410" s="33"/>
      <c r="L3410" s="44">
        <f t="shared" si="816"/>
        <v>0</v>
      </c>
      <c r="M3410" s="33" t="str">
        <f t="shared" si="817"/>
        <v>Container q'ty</v>
      </c>
      <c r="N3410" s="33" t="str">
        <f t="shared" si="818"/>
        <v/>
      </c>
      <c r="O3410" s="39"/>
      <c r="P3410" s="33"/>
      <c r="Q3410" s="168"/>
      <c r="R3410" s="169"/>
      <c r="S3410" s="39"/>
      <c r="T3410" s="119"/>
      <c r="U3410" s="258"/>
      <c r="V3410" s="262"/>
      <c r="W3410" s="258">
        <f t="shared" si="819"/>
        <v>0</v>
      </c>
      <c r="X3410" s="45"/>
      <c r="Y3410" s="43"/>
      <c r="Z3410" s="43"/>
      <c r="AA3410" s="43"/>
      <c r="AB3410" s="43"/>
      <c r="AC3410" s="43"/>
    </row>
    <row r="3411" spans="1:29" ht="12.9" customHeight="1">
      <c r="A3411" s="189"/>
      <c r="B3411" s="111"/>
      <c r="C3411" s="111"/>
      <c r="D3411" s="111"/>
      <c r="E3411" s="111"/>
      <c r="F3411" s="111"/>
      <c r="G3411" s="111"/>
      <c r="H3411" s="111"/>
      <c r="I3411" s="116"/>
      <c r="J3411" s="118"/>
      <c r="K3411" s="33"/>
      <c r="L3411" s="44">
        <f t="shared" si="816"/>
        <v>0</v>
      </c>
      <c r="M3411" s="33" t="str">
        <f t="shared" si="817"/>
        <v>Container q'ty</v>
      </c>
      <c r="N3411" s="33" t="str">
        <f t="shared" si="818"/>
        <v/>
      </c>
      <c r="O3411" s="39"/>
      <c r="P3411" s="33"/>
      <c r="Q3411" s="168"/>
      <c r="R3411" s="169"/>
      <c r="S3411" s="39"/>
      <c r="T3411" s="119"/>
      <c r="U3411" s="258"/>
      <c r="V3411" s="262"/>
      <c r="W3411" s="258">
        <f t="shared" si="819"/>
        <v>0</v>
      </c>
      <c r="X3411" s="45"/>
      <c r="Y3411" s="43"/>
      <c r="Z3411" s="43"/>
      <c r="AA3411" s="43"/>
      <c r="AB3411" s="43"/>
      <c r="AC3411" s="43"/>
    </row>
    <row r="3412" spans="1:29" ht="12.9" customHeight="1">
      <c r="A3412" s="189"/>
      <c r="B3412" s="111"/>
      <c r="C3412" s="111"/>
      <c r="D3412" s="111"/>
      <c r="E3412" s="111"/>
      <c r="F3412" s="111"/>
      <c r="G3412" s="111"/>
      <c r="H3412" s="111"/>
      <c r="I3412" s="116"/>
      <c r="J3412" s="118"/>
      <c r="K3412" s="33"/>
      <c r="L3412" s="44">
        <f t="shared" si="816"/>
        <v>0</v>
      </c>
      <c r="M3412" s="33" t="str">
        <f t="shared" si="817"/>
        <v>Container q'ty</v>
      </c>
      <c r="N3412" s="33" t="str">
        <f t="shared" si="818"/>
        <v/>
      </c>
      <c r="O3412" s="39"/>
      <c r="P3412" s="33"/>
      <c r="Q3412" s="168"/>
      <c r="R3412" s="169"/>
      <c r="S3412" s="39"/>
      <c r="T3412" s="119"/>
      <c r="U3412" s="258"/>
      <c r="V3412" s="262"/>
      <c r="W3412" s="258">
        <f t="shared" si="819"/>
        <v>0</v>
      </c>
      <c r="X3412" s="45"/>
      <c r="Y3412" s="43"/>
      <c r="Z3412" s="43"/>
      <c r="AA3412" s="43"/>
      <c r="AB3412" s="43"/>
      <c r="AC3412" s="43"/>
    </row>
    <row r="3413" spans="1:29" ht="12.9" customHeight="1">
      <c r="A3413" s="189"/>
      <c r="B3413" s="111"/>
      <c r="C3413" s="111"/>
      <c r="D3413" s="111"/>
      <c r="E3413" s="111"/>
      <c r="F3413" s="111"/>
      <c r="G3413" s="111"/>
      <c r="H3413" s="111"/>
      <c r="I3413" s="116"/>
      <c r="J3413" s="118"/>
      <c r="K3413" s="33"/>
      <c r="L3413" s="44">
        <f t="shared" si="816"/>
        <v>0</v>
      </c>
      <c r="M3413" s="33" t="str">
        <f t="shared" si="817"/>
        <v>Container q'ty</v>
      </c>
      <c r="N3413" s="33" t="str">
        <f t="shared" si="818"/>
        <v/>
      </c>
      <c r="O3413" s="39"/>
      <c r="P3413" s="33"/>
      <c r="Q3413" s="168"/>
      <c r="R3413" s="169"/>
      <c r="S3413" s="39"/>
      <c r="T3413" s="119"/>
      <c r="U3413" s="258"/>
      <c r="V3413" s="262"/>
      <c r="W3413" s="258">
        <f t="shared" si="819"/>
        <v>0</v>
      </c>
      <c r="X3413" s="45"/>
      <c r="Y3413" s="43"/>
      <c r="Z3413" s="43"/>
      <c r="AA3413" s="43"/>
      <c r="AB3413" s="43"/>
      <c r="AC3413" s="43"/>
    </row>
    <row r="3414" spans="1:29" ht="12.9" customHeight="1">
      <c r="A3414" s="189"/>
      <c r="B3414" s="111"/>
      <c r="C3414" s="111"/>
      <c r="D3414" s="111"/>
      <c r="E3414" s="111"/>
      <c r="F3414" s="111"/>
      <c r="G3414" s="111"/>
      <c r="H3414" s="111"/>
      <c r="I3414" s="116"/>
      <c r="J3414" s="118"/>
      <c r="K3414" s="33"/>
      <c r="L3414" s="44">
        <f t="shared" si="816"/>
        <v>0</v>
      </c>
      <c r="M3414" s="33" t="str">
        <f t="shared" si="817"/>
        <v>Container q'ty</v>
      </c>
      <c r="N3414" s="33" t="str">
        <f t="shared" si="818"/>
        <v/>
      </c>
      <c r="O3414" s="39"/>
      <c r="P3414" s="33"/>
      <c r="Q3414" s="168"/>
      <c r="R3414" s="169"/>
      <c r="S3414" s="39"/>
      <c r="T3414" s="119"/>
      <c r="U3414" s="258"/>
      <c r="V3414" s="262"/>
      <c r="W3414" s="258">
        <f t="shared" si="819"/>
        <v>0</v>
      </c>
      <c r="X3414" s="45"/>
      <c r="Y3414" s="43"/>
      <c r="Z3414" s="43"/>
      <c r="AA3414" s="43"/>
      <c r="AB3414" s="43"/>
      <c r="AC3414" s="43"/>
    </row>
    <row r="3415" spans="1:29" ht="12.9" customHeight="1">
      <c r="A3415" s="189"/>
      <c r="B3415" s="111"/>
      <c r="C3415" s="111"/>
      <c r="D3415" s="111"/>
      <c r="E3415" s="111"/>
      <c r="F3415" s="111"/>
      <c r="G3415" s="111"/>
      <c r="H3415" s="111"/>
      <c r="I3415" s="116"/>
      <c r="J3415" s="118"/>
      <c r="K3415" s="33"/>
      <c r="L3415" s="44">
        <f t="shared" si="816"/>
        <v>0</v>
      </c>
      <c r="M3415" s="33" t="str">
        <f t="shared" si="817"/>
        <v>Container q'ty</v>
      </c>
      <c r="N3415" s="33" t="str">
        <f t="shared" si="818"/>
        <v/>
      </c>
      <c r="O3415" s="39"/>
      <c r="P3415" s="33"/>
      <c r="Q3415" s="168"/>
      <c r="R3415" s="169"/>
      <c r="S3415" s="39"/>
      <c r="T3415" s="119"/>
      <c r="U3415" s="258"/>
      <c r="V3415" s="262"/>
      <c r="W3415" s="258">
        <f t="shared" si="819"/>
        <v>0</v>
      </c>
      <c r="X3415" s="45"/>
      <c r="Y3415" s="43"/>
      <c r="Z3415" s="43"/>
      <c r="AA3415" s="43"/>
      <c r="AB3415" s="43"/>
      <c r="AC3415" s="43"/>
    </row>
    <row r="3416" spans="1:29" ht="12.9" customHeight="1">
      <c r="A3416" s="189"/>
      <c r="B3416" s="111"/>
      <c r="C3416" s="111"/>
      <c r="D3416" s="111"/>
      <c r="E3416" s="111"/>
      <c r="F3416" s="111"/>
      <c r="G3416" s="111"/>
      <c r="H3416" s="111"/>
      <c r="I3416" s="116"/>
      <c r="J3416" s="118"/>
      <c r="K3416" s="33"/>
      <c r="L3416" s="44">
        <f t="shared" si="816"/>
        <v>0</v>
      </c>
      <c r="M3416" s="33" t="str">
        <f t="shared" si="817"/>
        <v>Container q'ty</v>
      </c>
      <c r="N3416" s="33" t="str">
        <f t="shared" si="818"/>
        <v/>
      </c>
      <c r="O3416" s="39"/>
      <c r="P3416" s="33"/>
      <c r="Q3416" s="168"/>
      <c r="R3416" s="169"/>
      <c r="S3416" s="39"/>
      <c r="T3416" s="119"/>
      <c r="U3416" s="258"/>
      <c r="V3416" s="262"/>
      <c r="W3416" s="258">
        <f t="shared" si="819"/>
        <v>0</v>
      </c>
      <c r="X3416" s="45"/>
      <c r="Y3416" s="43"/>
      <c r="Z3416" s="43"/>
      <c r="AA3416" s="43"/>
      <c r="AB3416" s="43"/>
      <c r="AC3416" s="43"/>
    </row>
    <row r="3417" spans="1:29" ht="12.9" customHeight="1">
      <c r="A3417" s="189"/>
      <c r="B3417" s="111"/>
      <c r="C3417" s="111"/>
      <c r="D3417" s="111"/>
      <c r="E3417" s="111"/>
      <c r="F3417" s="111"/>
      <c r="G3417" s="111"/>
      <c r="H3417" s="111"/>
      <c r="I3417" s="116"/>
      <c r="J3417" s="118"/>
      <c r="K3417" s="33"/>
      <c r="L3417" s="44">
        <f t="shared" si="816"/>
        <v>0</v>
      </c>
      <c r="M3417" s="33" t="str">
        <f t="shared" si="817"/>
        <v>Container q'ty</v>
      </c>
      <c r="N3417" s="33" t="str">
        <f t="shared" si="818"/>
        <v/>
      </c>
      <c r="O3417" s="39"/>
      <c r="P3417" s="33"/>
      <c r="Q3417" s="168"/>
      <c r="R3417" s="169"/>
      <c r="S3417" s="39"/>
      <c r="T3417" s="119"/>
      <c r="U3417" s="258"/>
      <c r="V3417" s="262"/>
      <c r="W3417" s="258">
        <f t="shared" si="819"/>
        <v>0</v>
      </c>
      <c r="X3417" s="45"/>
      <c r="Y3417" s="43"/>
      <c r="Z3417" s="43"/>
      <c r="AA3417" s="43"/>
      <c r="AB3417" s="43"/>
      <c r="AC3417" s="43"/>
    </row>
    <row r="3418" spans="1:29" ht="12.9" customHeight="1">
      <c r="A3418" s="189"/>
      <c r="B3418" s="111"/>
      <c r="C3418" s="111"/>
      <c r="D3418" s="111"/>
      <c r="E3418" s="111"/>
      <c r="F3418" s="111"/>
      <c r="G3418" s="111"/>
      <c r="H3418" s="111"/>
      <c r="I3418" s="116"/>
      <c r="J3418" s="118"/>
      <c r="K3418" s="33"/>
      <c r="L3418" s="44">
        <f t="shared" si="816"/>
        <v>0</v>
      </c>
      <c r="M3418" s="33" t="str">
        <f t="shared" si="817"/>
        <v>Container q'ty</v>
      </c>
      <c r="N3418" s="33" t="str">
        <f t="shared" si="818"/>
        <v/>
      </c>
      <c r="O3418" s="39"/>
      <c r="P3418" s="33"/>
      <c r="Q3418" s="168"/>
      <c r="R3418" s="169"/>
      <c r="S3418" s="39"/>
      <c r="T3418" s="119"/>
      <c r="U3418" s="258"/>
      <c r="V3418" s="262"/>
      <c r="W3418" s="258">
        <f t="shared" si="819"/>
        <v>0</v>
      </c>
      <c r="X3418" s="45"/>
      <c r="Y3418" s="43"/>
      <c r="Z3418" s="43"/>
      <c r="AA3418" s="43"/>
      <c r="AB3418" s="43"/>
      <c r="AC3418" s="43"/>
    </row>
    <row r="3419" spans="1:29" ht="12.9" customHeight="1">
      <c r="A3419" s="189"/>
      <c r="B3419" s="111"/>
      <c r="C3419" s="111"/>
      <c r="D3419" s="111"/>
      <c r="E3419" s="111"/>
      <c r="F3419" s="111"/>
      <c r="G3419" s="111"/>
      <c r="H3419" s="111"/>
      <c r="I3419" s="116"/>
      <c r="J3419" s="118"/>
      <c r="K3419" s="33"/>
      <c r="L3419" s="44">
        <f t="shared" si="816"/>
        <v>0</v>
      </c>
      <c r="M3419" s="33" t="str">
        <f t="shared" si="817"/>
        <v>Container q'ty</v>
      </c>
      <c r="N3419" s="33" t="str">
        <f t="shared" si="818"/>
        <v/>
      </c>
      <c r="O3419" s="39"/>
      <c r="P3419" s="33"/>
      <c r="Q3419" s="168"/>
      <c r="R3419" s="169"/>
      <c r="S3419" s="39"/>
      <c r="T3419" s="119"/>
      <c r="U3419" s="258"/>
      <c r="V3419" s="262"/>
      <c r="W3419" s="258">
        <f t="shared" si="819"/>
        <v>0</v>
      </c>
      <c r="X3419" s="45"/>
      <c r="Y3419" s="43"/>
      <c r="Z3419" s="43"/>
      <c r="AA3419" s="43"/>
      <c r="AB3419" s="43"/>
      <c r="AC3419" s="43"/>
    </row>
    <row r="3420" spans="1:29" ht="12.9" customHeight="1">
      <c r="A3420" s="189"/>
      <c r="B3420" s="111"/>
      <c r="C3420" s="111"/>
      <c r="D3420" s="111"/>
      <c r="E3420" s="111"/>
      <c r="F3420" s="111"/>
      <c r="G3420" s="111"/>
      <c r="H3420" s="111"/>
      <c r="I3420" s="116"/>
      <c r="J3420" s="118"/>
      <c r="K3420" s="33"/>
      <c r="L3420" s="44">
        <f t="shared" si="816"/>
        <v>0</v>
      </c>
      <c r="M3420" s="33" t="str">
        <f t="shared" si="817"/>
        <v>Container q'ty</v>
      </c>
      <c r="N3420" s="33" t="str">
        <f t="shared" si="818"/>
        <v/>
      </c>
      <c r="O3420" s="39"/>
      <c r="P3420" s="33"/>
      <c r="Q3420" s="168"/>
      <c r="R3420" s="169"/>
      <c r="S3420" s="39"/>
      <c r="T3420" s="119"/>
      <c r="U3420" s="258"/>
      <c r="V3420" s="262"/>
      <c r="W3420" s="258">
        <f t="shared" si="819"/>
        <v>0</v>
      </c>
      <c r="X3420" s="45"/>
      <c r="Y3420" s="43"/>
      <c r="Z3420" s="43"/>
      <c r="AA3420" s="43"/>
      <c r="AB3420" s="43"/>
      <c r="AC3420" s="43"/>
    </row>
    <row r="3421" spans="1:29" ht="12.9" customHeight="1">
      <c r="A3421" s="189"/>
      <c r="B3421" s="111"/>
      <c r="C3421" s="111"/>
      <c r="D3421" s="111"/>
      <c r="E3421" s="111"/>
      <c r="F3421" s="111"/>
      <c r="G3421" s="111"/>
      <c r="H3421" s="111"/>
      <c r="I3421" s="116"/>
      <c r="J3421" s="118"/>
      <c r="K3421" s="33"/>
      <c r="L3421" s="44">
        <f t="shared" si="816"/>
        <v>0</v>
      </c>
      <c r="M3421" s="33" t="str">
        <f t="shared" si="817"/>
        <v>Container q'ty</v>
      </c>
      <c r="N3421" s="33" t="str">
        <f t="shared" si="818"/>
        <v/>
      </c>
      <c r="O3421" s="39"/>
      <c r="P3421" s="33"/>
      <c r="Q3421" s="168"/>
      <c r="R3421" s="169"/>
      <c r="S3421" s="39"/>
      <c r="T3421" s="119"/>
      <c r="U3421" s="258"/>
      <c r="V3421" s="262"/>
      <c r="W3421" s="258">
        <f t="shared" si="819"/>
        <v>0</v>
      </c>
      <c r="X3421" s="45"/>
      <c r="Y3421" s="43"/>
      <c r="Z3421" s="43"/>
      <c r="AA3421" s="43"/>
      <c r="AB3421" s="43"/>
      <c r="AC3421" s="43"/>
    </row>
    <row r="3422" spans="1:29" ht="12.9" customHeight="1">
      <c r="A3422" s="189"/>
      <c r="B3422" s="111"/>
      <c r="C3422" s="111"/>
      <c r="D3422" s="111"/>
      <c r="E3422" s="111"/>
      <c r="F3422" s="111"/>
      <c r="G3422" s="111"/>
      <c r="H3422" s="111"/>
      <c r="I3422" s="116"/>
      <c r="J3422" s="118"/>
      <c r="K3422" s="33"/>
      <c r="L3422" s="44">
        <f t="shared" si="816"/>
        <v>0</v>
      </c>
      <c r="M3422" s="33" t="str">
        <f t="shared" si="817"/>
        <v>Container q'ty</v>
      </c>
      <c r="N3422" s="33" t="str">
        <f t="shared" si="818"/>
        <v/>
      </c>
      <c r="O3422" s="39"/>
      <c r="P3422" s="33"/>
      <c r="Q3422" s="168"/>
      <c r="R3422" s="169"/>
      <c r="S3422" s="39"/>
      <c r="T3422" s="119"/>
      <c r="U3422" s="258"/>
      <c r="V3422" s="262"/>
      <c r="W3422" s="258">
        <f t="shared" si="819"/>
        <v>0</v>
      </c>
      <c r="X3422" s="45"/>
      <c r="Y3422" s="43"/>
      <c r="Z3422" s="43"/>
      <c r="AA3422" s="43"/>
      <c r="AB3422" s="43"/>
      <c r="AC3422" s="43"/>
    </row>
    <row r="3423" spans="1:29" ht="12.9" customHeight="1">
      <c r="A3423" s="189"/>
      <c r="B3423" s="111"/>
      <c r="C3423" s="111"/>
      <c r="D3423" s="111"/>
      <c r="E3423" s="111"/>
      <c r="F3423" s="111"/>
      <c r="G3423" s="111"/>
      <c r="H3423" s="111"/>
      <c r="I3423" s="116"/>
      <c r="J3423" s="118"/>
      <c r="K3423" s="33"/>
      <c r="L3423" s="44">
        <f t="shared" si="816"/>
        <v>0</v>
      </c>
      <c r="M3423" s="33" t="str">
        <f t="shared" si="817"/>
        <v>Container q'ty</v>
      </c>
      <c r="N3423" s="33" t="str">
        <f t="shared" si="818"/>
        <v/>
      </c>
      <c r="O3423" s="39"/>
      <c r="P3423" s="33"/>
      <c r="Q3423" s="168"/>
      <c r="R3423" s="169"/>
      <c r="S3423" s="39"/>
      <c r="T3423" s="119"/>
      <c r="U3423" s="258"/>
      <c r="V3423" s="262"/>
      <c r="W3423" s="258">
        <f t="shared" si="819"/>
        <v>0</v>
      </c>
      <c r="X3423" s="45"/>
      <c r="Y3423" s="43"/>
      <c r="Z3423" s="43"/>
      <c r="AA3423" s="43"/>
      <c r="AB3423" s="43"/>
      <c r="AC3423" s="43"/>
    </row>
    <row r="3424" spans="1:29" ht="12.9" customHeight="1">
      <c r="A3424" s="189"/>
      <c r="B3424" s="111"/>
      <c r="C3424" s="111"/>
      <c r="D3424" s="111"/>
      <c r="E3424" s="111"/>
      <c r="F3424" s="111"/>
      <c r="G3424" s="111"/>
      <c r="H3424" s="111"/>
      <c r="I3424" s="116"/>
      <c r="J3424" s="118"/>
      <c r="K3424" s="33"/>
      <c r="L3424" s="44">
        <f t="shared" si="816"/>
        <v>0</v>
      </c>
      <c r="M3424" s="33" t="str">
        <f t="shared" si="817"/>
        <v>Container q'ty</v>
      </c>
      <c r="N3424" s="33" t="str">
        <f t="shared" si="818"/>
        <v/>
      </c>
      <c r="O3424" s="39"/>
      <c r="P3424" s="33"/>
      <c r="Q3424" s="168"/>
      <c r="R3424" s="169"/>
      <c r="S3424" s="39"/>
      <c r="T3424" s="119"/>
      <c r="U3424" s="258"/>
      <c r="V3424" s="262"/>
      <c r="W3424" s="258">
        <f t="shared" si="819"/>
        <v>0</v>
      </c>
      <c r="X3424" s="45"/>
      <c r="Y3424" s="43"/>
      <c r="Z3424" s="43"/>
      <c r="AA3424" s="43"/>
      <c r="AB3424" s="43"/>
      <c r="AC3424" s="43"/>
    </row>
    <row r="3425" spans="1:29" ht="12.9" customHeight="1">
      <c r="A3425" s="189"/>
      <c r="B3425" s="111"/>
      <c r="C3425" s="111"/>
      <c r="D3425" s="111"/>
      <c r="E3425" s="111"/>
      <c r="F3425" s="111"/>
      <c r="G3425" s="111"/>
      <c r="H3425" s="111"/>
      <c r="I3425" s="116"/>
      <c r="J3425" s="118"/>
      <c r="K3425" s="33"/>
      <c r="L3425" s="44">
        <f t="shared" si="816"/>
        <v>0</v>
      </c>
      <c r="M3425" s="33" t="str">
        <f t="shared" si="817"/>
        <v>Container q'ty</v>
      </c>
      <c r="N3425" s="33" t="str">
        <f t="shared" si="818"/>
        <v/>
      </c>
      <c r="O3425" s="39"/>
      <c r="P3425" s="33"/>
      <c r="Q3425" s="168"/>
      <c r="R3425" s="169"/>
      <c r="S3425" s="39"/>
      <c r="T3425" s="119"/>
      <c r="U3425" s="258"/>
      <c r="V3425" s="262"/>
      <c r="W3425" s="258">
        <f t="shared" si="819"/>
        <v>0</v>
      </c>
      <c r="X3425" s="45"/>
      <c r="Y3425" s="43"/>
      <c r="Z3425" s="43"/>
      <c r="AA3425" s="43"/>
      <c r="AB3425" s="43"/>
      <c r="AC3425" s="43"/>
    </row>
    <row r="3426" spans="1:29" ht="12.9" customHeight="1">
      <c r="A3426" s="189"/>
      <c r="B3426" s="111"/>
      <c r="C3426" s="111"/>
      <c r="D3426" s="111"/>
      <c r="E3426" s="111"/>
      <c r="F3426" s="111"/>
      <c r="G3426" s="111"/>
      <c r="H3426" s="111"/>
      <c r="I3426" s="116"/>
      <c r="J3426" s="118"/>
      <c r="K3426" s="33"/>
      <c r="L3426" s="44">
        <f t="shared" si="816"/>
        <v>0</v>
      </c>
      <c r="M3426" s="33" t="str">
        <f t="shared" si="817"/>
        <v>Container q'ty</v>
      </c>
      <c r="N3426" s="33" t="str">
        <f t="shared" si="818"/>
        <v/>
      </c>
      <c r="O3426" s="39"/>
      <c r="P3426" s="33"/>
      <c r="Q3426" s="168"/>
      <c r="R3426" s="169"/>
      <c r="S3426" s="39"/>
      <c r="T3426" s="119"/>
      <c r="U3426" s="258"/>
      <c r="V3426" s="262"/>
      <c r="W3426" s="258">
        <f t="shared" si="819"/>
        <v>0</v>
      </c>
      <c r="X3426" s="45"/>
      <c r="Y3426" s="43"/>
      <c r="Z3426" s="43"/>
      <c r="AA3426" s="43"/>
      <c r="AB3426" s="43"/>
      <c r="AC3426" s="43"/>
    </row>
    <row r="3427" spans="1:29" ht="12.9" customHeight="1">
      <c r="A3427" s="189"/>
      <c r="B3427" s="111"/>
      <c r="C3427" s="111"/>
      <c r="D3427" s="111"/>
      <c r="E3427" s="111"/>
      <c r="F3427" s="111"/>
      <c r="G3427" s="111"/>
      <c r="H3427" s="111"/>
      <c r="I3427" s="116"/>
      <c r="J3427" s="118"/>
      <c r="K3427" s="33"/>
      <c r="L3427" s="44">
        <f t="shared" si="816"/>
        <v>0</v>
      </c>
      <c r="M3427" s="33" t="str">
        <f t="shared" si="817"/>
        <v>Container q'ty</v>
      </c>
      <c r="N3427" s="33" t="str">
        <f t="shared" si="818"/>
        <v/>
      </c>
      <c r="O3427" s="39"/>
      <c r="P3427" s="33"/>
      <c r="Q3427" s="168"/>
      <c r="R3427" s="169"/>
      <c r="S3427" s="39"/>
      <c r="T3427" s="119"/>
      <c r="U3427" s="258"/>
      <c r="V3427" s="262"/>
      <c r="W3427" s="258">
        <f t="shared" si="819"/>
        <v>0</v>
      </c>
      <c r="X3427" s="45"/>
      <c r="Y3427" s="43"/>
      <c r="Z3427" s="43"/>
      <c r="AA3427" s="43"/>
      <c r="AB3427" s="43"/>
      <c r="AC3427" s="43"/>
    </row>
    <row r="3428" spans="1:29" ht="12.9" customHeight="1">
      <c r="A3428" s="189"/>
      <c r="B3428" s="111"/>
      <c r="C3428" s="111"/>
      <c r="D3428" s="111"/>
      <c r="E3428" s="111"/>
      <c r="F3428" s="111"/>
      <c r="G3428" s="111"/>
      <c r="H3428" s="111"/>
      <c r="I3428" s="116"/>
      <c r="J3428" s="118"/>
      <c r="K3428" s="33"/>
      <c r="L3428" s="44">
        <f t="shared" si="816"/>
        <v>0</v>
      </c>
      <c r="M3428" s="33" t="str">
        <f t="shared" si="817"/>
        <v>Container q'ty</v>
      </c>
      <c r="N3428" s="33" t="str">
        <f t="shared" si="818"/>
        <v/>
      </c>
      <c r="O3428" s="39"/>
      <c r="P3428" s="33"/>
      <c r="Q3428" s="168"/>
      <c r="R3428" s="169"/>
      <c r="S3428" s="39"/>
      <c r="T3428" s="119"/>
      <c r="U3428" s="258"/>
      <c r="V3428" s="262"/>
      <c r="W3428" s="258">
        <f t="shared" si="819"/>
        <v>0</v>
      </c>
      <c r="X3428" s="45"/>
      <c r="Y3428" s="43"/>
      <c r="Z3428" s="43"/>
      <c r="AA3428" s="43"/>
      <c r="AB3428" s="43"/>
      <c r="AC3428" s="43"/>
    </row>
    <row r="3429" spans="1:29" ht="12.9" customHeight="1">
      <c r="A3429" s="189"/>
      <c r="B3429" s="111"/>
      <c r="C3429" s="111"/>
      <c r="D3429" s="111"/>
      <c r="E3429" s="111"/>
      <c r="F3429" s="111"/>
      <c r="G3429" s="111"/>
      <c r="H3429" s="111"/>
      <c r="I3429" s="116"/>
      <c r="J3429" s="118"/>
      <c r="K3429" s="33"/>
      <c r="L3429" s="44">
        <f t="shared" si="816"/>
        <v>0</v>
      </c>
      <c r="M3429" s="33" t="str">
        <f t="shared" si="817"/>
        <v>Container q'ty</v>
      </c>
      <c r="N3429" s="33" t="str">
        <f t="shared" si="818"/>
        <v/>
      </c>
      <c r="O3429" s="39"/>
      <c r="P3429" s="33"/>
      <c r="Q3429" s="168"/>
      <c r="R3429" s="169"/>
      <c r="S3429" s="39"/>
      <c r="T3429" s="119"/>
      <c r="U3429" s="258"/>
      <c r="V3429" s="262"/>
      <c r="W3429" s="258">
        <f t="shared" si="819"/>
        <v>0</v>
      </c>
      <c r="X3429" s="45"/>
      <c r="Y3429" s="43"/>
      <c r="Z3429" s="43"/>
      <c r="AA3429" s="43"/>
      <c r="AB3429" s="43"/>
      <c r="AC3429" s="43"/>
    </row>
    <row r="3430" spans="1:29" ht="12.9" customHeight="1">
      <c r="A3430" s="189"/>
      <c r="B3430" s="111"/>
      <c r="C3430" s="111"/>
      <c r="D3430" s="111"/>
      <c r="E3430" s="111"/>
      <c r="F3430" s="111"/>
      <c r="G3430" s="111"/>
      <c r="H3430" s="111"/>
      <c r="I3430" s="116"/>
      <c r="J3430" s="118"/>
      <c r="K3430" s="33"/>
      <c r="L3430" s="44">
        <f t="shared" si="816"/>
        <v>0</v>
      </c>
      <c r="M3430" s="33" t="str">
        <f t="shared" si="817"/>
        <v>Container q'ty</v>
      </c>
      <c r="N3430" s="33" t="str">
        <f t="shared" si="818"/>
        <v/>
      </c>
      <c r="O3430" s="39"/>
      <c r="P3430" s="33"/>
      <c r="Q3430" s="168"/>
      <c r="R3430" s="169"/>
      <c r="S3430" s="39"/>
      <c r="T3430" s="119"/>
      <c r="U3430" s="258"/>
      <c r="V3430" s="262"/>
      <c r="W3430" s="258">
        <f t="shared" si="819"/>
        <v>0</v>
      </c>
      <c r="X3430" s="45"/>
      <c r="Y3430" s="43"/>
      <c r="Z3430" s="43"/>
      <c r="AA3430" s="43"/>
      <c r="AB3430" s="43"/>
      <c r="AC3430" s="43"/>
    </row>
    <row r="3431" spans="1:29" ht="12.9" customHeight="1">
      <c r="A3431" s="189"/>
      <c r="B3431" s="111"/>
      <c r="C3431" s="111"/>
      <c r="D3431" s="111"/>
      <c r="E3431" s="111"/>
      <c r="F3431" s="111"/>
      <c r="G3431" s="111"/>
      <c r="H3431" s="111"/>
      <c r="I3431" s="116"/>
      <c r="J3431" s="118"/>
      <c r="K3431" s="33"/>
      <c r="L3431" s="44">
        <f t="shared" si="816"/>
        <v>0</v>
      </c>
      <c r="M3431" s="33" t="str">
        <f t="shared" si="817"/>
        <v>Container q'ty</v>
      </c>
      <c r="N3431" s="33" t="str">
        <f t="shared" si="818"/>
        <v/>
      </c>
      <c r="O3431" s="39"/>
      <c r="P3431" s="33"/>
      <c r="Q3431" s="168"/>
      <c r="R3431" s="169"/>
      <c r="S3431" s="39"/>
      <c r="T3431" s="119"/>
      <c r="U3431" s="258"/>
      <c r="V3431" s="262"/>
      <c r="W3431" s="258">
        <f t="shared" si="819"/>
        <v>0</v>
      </c>
      <c r="X3431" s="45"/>
      <c r="Y3431" s="43"/>
      <c r="Z3431" s="43"/>
      <c r="AA3431" s="43"/>
      <c r="AB3431" s="43"/>
      <c r="AC3431" s="43"/>
    </row>
    <row r="3432" spans="1:29" ht="12.9" customHeight="1">
      <c r="A3432" s="189"/>
      <c r="B3432" s="111"/>
      <c r="C3432" s="111"/>
      <c r="D3432" s="111"/>
      <c r="E3432" s="111"/>
      <c r="F3432" s="111"/>
      <c r="G3432" s="111"/>
      <c r="H3432" s="111"/>
      <c r="I3432" s="116"/>
      <c r="J3432" s="118"/>
      <c r="K3432" s="33"/>
      <c r="L3432" s="44">
        <f t="shared" si="816"/>
        <v>0</v>
      </c>
      <c r="M3432" s="33" t="str">
        <f t="shared" si="817"/>
        <v>Container q'ty</v>
      </c>
      <c r="N3432" s="33" t="str">
        <f t="shared" si="818"/>
        <v/>
      </c>
      <c r="O3432" s="39"/>
      <c r="P3432" s="33"/>
      <c r="Q3432" s="168"/>
      <c r="R3432" s="169"/>
      <c r="S3432" s="39"/>
      <c r="T3432" s="119"/>
      <c r="U3432" s="258"/>
      <c r="V3432" s="262"/>
      <c r="W3432" s="258">
        <f t="shared" si="819"/>
        <v>0</v>
      </c>
      <c r="X3432" s="45"/>
      <c r="Y3432" s="43"/>
      <c r="Z3432" s="43"/>
      <c r="AA3432" s="43"/>
      <c r="AB3432" s="43"/>
      <c r="AC3432" s="43"/>
    </row>
    <row r="3433" spans="1:29" ht="12.9" customHeight="1">
      <c r="A3433" s="189"/>
      <c r="B3433" s="111"/>
      <c r="C3433" s="111"/>
      <c r="D3433" s="111"/>
      <c r="E3433" s="111"/>
      <c r="F3433" s="111"/>
      <c r="G3433" s="111"/>
      <c r="H3433" s="111"/>
      <c r="I3433" s="116"/>
      <c r="J3433" s="118"/>
      <c r="K3433" s="33"/>
      <c r="L3433" s="44">
        <f t="shared" si="816"/>
        <v>0</v>
      </c>
      <c r="M3433" s="33" t="str">
        <f t="shared" si="817"/>
        <v>Container q'ty</v>
      </c>
      <c r="N3433" s="33" t="str">
        <f t="shared" si="818"/>
        <v/>
      </c>
      <c r="O3433" s="39"/>
      <c r="P3433" s="33"/>
      <c r="Q3433" s="168"/>
      <c r="R3433" s="169"/>
      <c r="S3433" s="39"/>
      <c r="T3433" s="119"/>
      <c r="U3433" s="258"/>
      <c r="V3433" s="262"/>
      <c r="W3433" s="258">
        <f t="shared" si="819"/>
        <v>0</v>
      </c>
      <c r="X3433" s="45"/>
      <c r="Y3433" s="43"/>
      <c r="Z3433" s="43"/>
      <c r="AA3433" s="43"/>
      <c r="AB3433" s="43"/>
      <c r="AC3433" s="43"/>
    </row>
    <row r="3434" spans="1:29" ht="12.9" customHeight="1">
      <c r="A3434" s="189"/>
      <c r="B3434" s="111"/>
      <c r="C3434" s="111"/>
      <c r="D3434" s="111"/>
      <c r="E3434" s="111"/>
      <c r="F3434" s="111"/>
      <c r="G3434" s="111"/>
      <c r="H3434" s="111"/>
      <c r="I3434" s="116"/>
      <c r="J3434" s="118"/>
      <c r="K3434" s="33"/>
      <c r="L3434" s="44">
        <f t="shared" si="816"/>
        <v>0</v>
      </c>
      <c r="M3434" s="33" t="str">
        <f t="shared" si="817"/>
        <v>Container q'ty</v>
      </c>
      <c r="N3434" s="33" t="str">
        <f t="shared" si="818"/>
        <v/>
      </c>
      <c r="O3434" s="39"/>
      <c r="P3434" s="33"/>
      <c r="Q3434" s="168"/>
      <c r="R3434" s="169"/>
      <c r="S3434" s="39"/>
      <c r="T3434" s="119"/>
      <c r="U3434" s="258"/>
      <c r="V3434" s="262"/>
      <c r="W3434" s="258">
        <f t="shared" si="819"/>
        <v>0</v>
      </c>
      <c r="X3434" s="45"/>
      <c r="Y3434" s="43"/>
      <c r="Z3434" s="43"/>
      <c r="AA3434" s="43"/>
      <c r="AB3434" s="43"/>
      <c r="AC3434" s="43"/>
    </row>
    <row r="3435" spans="1:29" ht="12.9" customHeight="1">
      <c r="A3435" s="189"/>
      <c r="B3435" s="111"/>
      <c r="C3435" s="111"/>
      <c r="D3435" s="111"/>
      <c r="E3435" s="111"/>
      <c r="F3435" s="111"/>
      <c r="G3435" s="111"/>
      <c r="H3435" s="111"/>
      <c r="I3435" s="116"/>
      <c r="J3435" s="118"/>
      <c r="K3435" s="33"/>
      <c r="L3435" s="44">
        <f t="shared" si="816"/>
        <v>0</v>
      </c>
      <c r="M3435" s="33" t="str">
        <f t="shared" si="817"/>
        <v>Container q'ty</v>
      </c>
      <c r="N3435" s="33" t="str">
        <f t="shared" si="818"/>
        <v/>
      </c>
      <c r="O3435" s="39"/>
      <c r="P3435" s="33"/>
      <c r="Q3435" s="168"/>
      <c r="R3435" s="169"/>
      <c r="S3435" s="39"/>
      <c r="T3435" s="119"/>
      <c r="U3435" s="258"/>
      <c r="V3435" s="262"/>
      <c r="W3435" s="258">
        <f t="shared" si="819"/>
        <v>0</v>
      </c>
      <c r="X3435" s="45"/>
      <c r="Y3435" s="43"/>
      <c r="Z3435" s="43"/>
      <c r="AA3435" s="43"/>
      <c r="AB3435" s="43"/>
      <c r="AC3435" s="43"/>
    </row>
    <row r="3436" spans="1:29" ht="12.9" customHeight="1">
      <c r="A3436" s="189"/>
      <c r="B3436" s="111"/>
      <c r="C3436" s="111"/>
      <c r="D3436" s="111"/>
      <c r="E3436" s="111"/>
      <c r="F3436" s="111"/>
      <c r="G3436" s="111"/>
      <c r="H3436" s="111"/>
      <c r="I3436" s="116"/>
      <c r="J3436" s="118"/>
      <c r="K3436" s="33"/>
      <c r="L3436" s="44">
        <f t="shared" si="816"/>
        <v>0</v>
      </c>
      <c r="M3436" s="33" t="str">
        <f t="shared" si="817"/>
        <v>Container q'ty</v>
      </c>
      <c r="N3436" s="33" t="str">
        <f t="shared" si="818"/>
        <v/>
      </c>
      <c r="O3436" s="39"/>
      <c r="P3436" s="33"/>
      <c r="Q3436" s="168"/>
      <c r="R3436" s="169"/>
      <c r="S3436" s="39"/>
      <c r="T3436" s="119"/>
      <c r="U3436" s="258"/>
      <c r="V3436" s="262"/>
      <c r="W3436" s="258">
        <f t="shared" si="819"/>
        <v>0</v>
      </c>
      <c r="X3436" s="45"/>
      <c r="Y3436" s="43"/>
      <c r="Z3436" s="43"/>
      <c r="AA3436" s="43"/>
      <c r="AB3436" s="43"/>
      <c r="AC3436" s="43"/>
    </row>
    <row r="3437" spans="1:29" ht="12.9" customHeight="1">
      <c r="A3437" s="189"/>
      <c r="B3437" s="111"/>
      <c r="C3437" s="111"/>
      <c r="D3437" s="111"/>
      <c r="E3437" s="111"/>
      <c r="F3437" s="111"/>
      <c r="G3437" s="111"/>
      <c r="H3437" s="111"/>
      <c r="I3437" s="116"/>
      <c r="J3437" s="118"/>
      <c r="K3437" s="33"/>
      <c r="L3437" s="44">
        <f t="shared" si="816"/>
        <v>0</v>
      </c>
      <c r="M3437" s="33" t="str">
        <f t="shared" si="817"/>
        <v>Container q'ty</v>
      </c>
      <c r="N3437" s="33" t="str">
        <f t="shared" si="818"/>
        <v/>
      </c>
      <c r="O3437" s="39"/>
      <c r="P3437" s="33"/>
      <c r="Q3437" s="168"/>
      <c r="R3437" s="169"/>
      <c r="S3437" s="39"/>
      <c r="T3437" s="119"/>
      <c r="U3437" s="258"/>
      <c r="V3437" s="262"/>
      <c r="W3437" s="258">
        <f t="shared" si="819"/>
        <v>0</v>
      </c>
      <c r="X3437" s="45"/>
      <c r="Y3437" s="43"/>
      <c r="Z3437" s="43"/>
      <c r="AA3437" s="43"/>
      <c r="AB3437" s="43"/>
      <c r="AC3437" s="43"/>
    </row>
    <row r="3438" spans="1:29" ht="12.9" customHeight="1">
      <c r="A3438" s="189"/>
      <c r="B3438" s="111"/>
      <c r="C3438" s="111"/>
      <c r="D3438" s="111"/>
      <c r="E3438" s="111"/>
      <c r="F3438" s="111"/>
      <c r="G3438" s="111"/>
      <c r="H3438" s="111"/>
      <c r="I3438" s="116"/>
      <c r="J3438" s="118"/>
      <c r="K3438" s="33"/>
      <c r="L3438" s="44">
        <f t="shared" si="816"/>
        <v>0</v>
      </c>
      <c r="M3438" s="33" t="str">
        <f t="shared" si="817"/>
        <v>Container q'ty</v>
      </c>
      <c r="N3438" s="33" t="str">
        <f t="shared" si="818"/>
        <v/>
      </c>
      <c r="O3438" s="39"/>
      <c r="P3438" s="33"/>
      <c r="Q3438" s="168"/>
      <c r="R3438" s="169"/>
      <c r="S3438" s="39"/>
      <c r="T3438" s="119"/>
      <c r="U3438" s="258"/>
      <c r="V3438" s="262"/>
      <c r="W3438" s="258">
        <f t="shared" si="819"/>
        <v>0</v>
      </c>
      <c r="X3438" s="45"/>
      <c r="Y3438" s="43"/>
      <c r="Z3438" s="43"/>
      <c r="AA3438" s="43"/>
      <c r="AB3438" s="43"/>
      <c r="AC3438" s="43"/>
    </row>
    <row r="3439" spans="1:29" ht="12.9" customHeight="1">
      <c r="A3439" s="189"/>
      <c r="B3439" s="111"/>
      <c r="C3439" s="111"/>
      <c r="D3439" s="111"/>
      <c r="E3439" s="111"/>
      <c r="F3439" s="111"/>
      <c r="G3439" s="111"/>
      <c r="H3439" s="111"/>
      <c r="I3439" s="116"/>
      <c r="J3439" s="118"/>
      <c r="K3439" s="33"/>
      <c r="L3439" s="44">
        <f t="shared" si="816"/>
        <v>0</v>
      </c>
      <c r="M3439" s="33" t="str">
        <f t="shared" si="817"/>
        <v>Container q'ty</v>
      </c>
      <c r="N3439" s="33" t="str">
        <f t="shared" si="818"/>
        <v/>
      </c>
      <c r="O3439" s="39"/>
      <c r="P3439" s="33"/>
      <c r="Q3439" s="168"/>
      <c r="R3439" s="169"/>
      <c r="S3439" s="39"/>
      <c r="T3439" s="119"/>
      <c r="U3439" s="258"/>
      <c r="V3439" s="262"/>
      <c r="W3439" s="258">
        <f t="shared" si="819"/>
        <v>0</v>
      </c>
      <c r="X3439" s="45"/>
      <c r="Y3439" s="43"/>
      <c r="Z3439" s="43"/>
      <c r="AA3439" s="43"/>
      <c r="AB3439" s="43"/>
      <c r="AC3439" s="43"/>
    </row>
    <row r="3440" spans="1:29" ht="12.9" customHeight="1">
      <c r="A3440" s="189"/>
      <c r="B3440" s="111"/>
      <c r="C3440" s="111"/>
      <c r="D3440" s="111"/>
      <c r="E3440" s="111"/>
      <c r="F3440" s="111"/>
      <c r="G3440" s="111"/>
      <c r="H3440" s="111"/>
      <c r="I3440" s="116"/>
      <c r="J3440" s="118"/>
      <c r="K3440" s="33"/>
      <c r="L3440" s="44">
        <f t="shared" si="816"/>
        <v>0</v>
      </c>
      <c r="M3440" s="33" t="str">
        <f t="shared" si="817"/>
        <v>Container q'ty</v>
      </c>
      <c r="N3440" s="33" t="str">
        <f t="shared" si="818"/>
        <v/>
      </c>
      <c r="O3440" s="39"/>
      <c r="P3440" s="33"/>
      <c r="Q3440" s="168"/>
      <c r="R3440" s="169"/>
      <c r="S3440" s="39"/>
      <c r="T3440" s="119"/>
      <c r="U3440" s="258"/>
      <c r="V3440" s="262"/>
      <c r="W3440" s="258">
        <f t="shared" si="819"/>
        <v>0</v>
      </c>
      <c r="X3440" s="45"/>
      <c r="Y3440" s="43"/>
      <c r="Z3440" s="43"/>
      <c r="AA3440" s="43"/>
      <c r="AB3440" s="43"/>
      <c r="AC3440" s="43"/>
    </row>
    <row r="3441" spans="1:29" ht="12.9" customHeight="1">
      <c r="A3441" s="189"/>
      <c r="B3441" s="111"/>
      <c r="C3441" s="111"/>
      <c r="D3441" s="111"/>
      <c r="E3441" s="111"/>
      <c r="F3441" s="111"/>
      <c r="G3441" s="111"/>
      <c r="H3441" s="111"/>
      <c r="I3441" s="116"/>
      <c r="J3441" s="118"/>
      <c r="K3441" s="33"/>
      <c r="L3441" s="44">
        <f t="shared" si="816"/>
        <v>0</v>
      </c>
      <c r="M3441" s="33" t="str">
        <f t="shared" si="817"/>
        <v>Container q'ty</v>
      </c>
      <c r="N3441" s="33" t="str">
        <f t="shared" si="818"/>
        <v/>
      </c>
      <c r="O3441" s="39"/>
      <c r="P3441" s="33"/>
      <c r="Q3441" s="168"/>
      <c r="R3441" s="169"/>
      <c r="S3441" s="39"/>
      <c r="T3441" s="119"/>
      <c r="U3441" s="258"/>
      <c r="V3441" s="262"/>
      <c r="W3441" s="258">
        <f t="shared" si="819"/>
        <v>0</v>
      </c>
      <c r="X3441" s="45"/>
      <c r="Y3441" s="43"/>
      <c r="Z3441" s="43"/>
      <c r="AA3441" s="43"/>
      <c r="AB3441" s="43"/>
      <c r="AC3441" s="43"/>
    </row>
    <row r="3442" spans="1:29" ht="12.9" customHeight="1">
      <c r="A3442" s="189"/>
      <c r="B3442" s="111"/>
      <c r="C3442" s="111"/>
      <c r="D3442" s="111"/>
      <c r="E3442" s="111"/>
      <c r="F3442" s="111"/>
      <c r="G3442" s="111"/>
      <c r="H3442" s="111"/>
      <c r="I3442" s="116"/>
      <c r="J3442" s="118"/>
      <c r="K3442" s="33"/>
      <c r="L3442" s="44">
        <f t="shared" si="816"/>
        <v>0</v>
      </c>
      <c r="M3442" s="33" t="str">
        <f t="shared" si="817"/>
        <v>Container q'ty</v>
      </c>
      <c r="N3442" s="33" t="str">
        <f t="shared" si="818"/>
        <v/>
      </c>
      <c r="O3442" s="39"/>
      <c r="P3442" s="33"/>
      <c r="Q3442" s="168"/>
      <c r="R3442" s="169"/>
      <c r="S3442" s="39"/>
      <c r="T3442" s="119"/>
      <c r="U3442" s="258"/>
      <c r="V3442" s="262"/>
      <c r="W3442" s="258">
        <f t="shared" si="819"/>
        <v>0</v>
      </c>
      <c r="X3442" s="45"/>
      <c r="Y3442" s="43"/>
      <c r="Z3442" s="43"/>
      <c r="AA3442" s="43"/>
      <c r="AB3442" s="43"/>
      <c r="AC3442" s="43"/>
    </row>
    <row r="3443" spans="1:29" ht="12.9" customHeight="1">
      <c r="A3443" s="189"/>
      <c r="B3443" s="111"/>
      <c r="C3443" s="111"/>
      <c r="D3443" s="111"/>
      <c r="E3443" s="111"/>
      <c r="F3443" s="111"/>
      <c r="G3443" s="111"/>
      <c r="H3443" s="111"/>
      <c r="I3443" s="116"/>
      <c r="J3443" s="118"/>
      <c r="K3443" s="33"/>
      <c r="L3443" s="44">
        <f t="shared" si="816"/>
        <v>0</v>
      </c>
      <c r="M3443" s="33" t="str">
        <f t="shared" si="817"/>
        <v>Container q'ty</v>
      </c>
      <c r="N3443" s="33" t="str">
        <f t="shared" si="818"/>
        <v/>
      </c>
      <c r="O3443" s="39"/>
      <c r="P3443" s="33"/>
      <c r="Q3443" s="168"/>
      <c r="R3443" s="169"/>
      <c r="S3443" s="39"/>
      <c r="T3443" s="119"/>
      <c r="U3443" s="258"/>
      <c r="V3443" s="262"/>
      <c r="W3443" s="258">
        <f t="shared" si="819"/>
        <v>0</v>
      </c>
      <c r="X3443" s="45"/>
      <c r="Y3443" s="43"/>
      <c r="Z3443" s="43"/>
      <c r="AA3443" s="43"/>
      <c r="AB3443" s="43"/>
      <c r="AC3443" s="43"/>
    </row>
    <row r="3444" spans="1:29" ht="12.9" customHeight="1">
      <c r="A3444" s="189"/>
      <c r="B3444" s="111"/>
      <c r="C3444" s="111"/>
      <c r="D3444" s="111"/>
      <c r="E3444" s="111"/>
      <c r="F3444" s="111"/>
      <c r="G3444" s="111"/>
      <c r="H3444" s="111"/>
      <c r="I3444" s="116"/>
      <c r="J3444" s="118"/>
      <c r="K3444" s="33"/>
      <c r="L3444" s="44">
        <f t="shared" si="816"/>
        <v>0</v>
      </c>
      <c r="M3444" s="33" t="str">
        <f t="shared" si="817"/>
        <v>Container q'ty</v>
      </c>
      <c r="N3444" s="33" t="str">
        <f t="shared" si="818"/>
        <v/>
      </c>
      <c r="O3444" s="39"/>
      <c r="P3444" s="33"/>
      <c r="Q3444" s="168"/>
      <c r="R3444" s="169"/>
      <c r="S3444" s="39"/>
      <c r="T3444" s="119"/>
      <c r="U3444" s="258"/>
      <c r="V3444" s="262"/>
      <c r="W3444" s="258">
        <f t="shared" si="819"/>
        <v>0</v>
      </c>
      <c r="X3444" s="45"/>
      <c r="Y3444" s="43"/>
      <c r="Z3444" s="43"/>
      <c r="AA3444" s="43"/>
      <c r="AB3444" s="43"/>
      <c r="AC3444" s="43"/>
    </row>
    <row r="3445" spans="1:29" ht="12.9" customHeight="1">
      <c r="A3445" s="189"/>
      <c r="B3445" s="111"/>
      <c r="C3445" s="111"/>
      <c r="D3445" s="111"/>
      <c r="E3445" s="111"/>
      <c r="F3445" s="111"/>
      <c r="G3445" s="111"/>
      <c r="H3445" s="111"/>
      <c r="I3445" s="116"/>
      <c r="J3445" s="118"/>
      <c r="K3445" s="33"/>
      <c r="L3445" s="44">
        <f t="shared" si="816"/>
        <v>0</v>
      </c>
      <c r="M3445" s="33" t="str">
        <f t="shared" si="817"/>
        <v>Container q'ty</v>
      </c>
      <c r="N3445" s="33" t="str">
        <f t="shared" si="818"/>
        <v/>
      </c>
      <c r="O3445" s="39"/>
      <c r="P3445" s="33"/>
      <c r="Q3445" s="168"/>
      <c r="R3445" s="169"/>
      <c r="S3445" s="39"/>
      <c r="T3445" s="119"/>
      <c r="U3445" s="258"/>
      <c r="V3445" s="262"/>
      <c r="W3445" s="258">
        <f t="shared" si="819"/>
        <v>0</v>
      </c>
      <c r="X3445" s="45"/>
      <c r="Y3445" s="43"/>
      <c r="Z3445" s="43"/>
      <c r="AA3445" s="43"/>
      <c r="AB3445" s="43"/>
      <c r="AC3445" s="43"/>
    </row>
    <row r="3446" spans="1:29" ht="12.9" customHeight="1">
      <c r="A3446" s="189"/>
      <c r="B3446" s="111"/>
      <c r="C3446" s="111"/>
      <c r="D3446" s="111"/>
      <c r="E3446" s="111"/>
      <c r="F3446" s="111"/>
      <c r="G3446" s="111"/>
      <c r="H3446" s="111"/>
      <c r="I3446" s="116"/>
      <c r="J3446" s="118"/>
      <c r="K3446" s="33"/>
      <c r="L3446" s="44">
        <f t="shared" si="816"/>
        <v>0</v>
      </c>
      <c r="M3446" s="33" t="str">
        <f t="shared" si="817"/>
        <v>Container q'ty</v>
      </c>
      <c r="N3446" s="33" t="str">
        <f t="shared" si="818"/>
        <v/>
      </c>
      <c r="O3446" s="39"/>
      <c r="P3446" s="33"/>
      <c r="Q3446" s="168"/>
      <c r="R3446" s="169"/>
      <c r="S3446" s="39"/>
      <c r="T3446" s="119"/>
      <c r="U3446" s="258"/>
      <c r="V3446" s="262"/>
      <c r="W3446" s="258">
        <f t="shared" si="819"/>
        <v>0</v>
      </c>
      <c r="X3446" s="45"/>
      <c r="Y3446" s="43"/>
      <c r="Z3446" s="43"/>
      <c r="AA3446" s="43"/>
      <c r="AB3446" s="43"/>
      <c r="AC3446" s="43"/>
    </row>
    <row r="3447" spans="1:29" ht="12.9" customHeight="1">
      <c r="A3447" s="189"/>
      <c r="B3447" s="111"/>
      <c r="C3447" s="111"/>
      <c r="D3447" s="111"/>
      <c r="E3447" s="111"/>
      <c r="F3447" s="111"/>
      <c r="G3447" s="111"/>
      <c r="H3447" s="111"/>
      <c r="I3447" s="116"/>
      <c r="J3447" s="118"/>
      <c r="K3447" s="33"/>
      <c r="L3447" s="44">
        <f t="shared" si="816"/>
        <v>0</v>
      </c>
      <c r="M3447" s="33" t="str">
        <f t="shared" si="817"/>
        <v>Container q'ty</v>
      </c>
      <c r="N3447" s="33" t="str">
        <f t="shared" si="818"/>
        <v/>
      </c>
      <c r="O3447" s="39"/>
      <c r="P3447" s="33"/>
      <c r="Q3447" s="168"/>
      <c r="R3447" s="169"/>
      <c r="S3447" s="39"/>
      <c r="T3447" s="119"/>
      <c r="U3447" s="258"/>
      <c r="V3447" s="262"/>
      <c r="W3447" s="258">
        <f t="shared" si="819"/>
        <v>0</v>
      </c>
      <c r="X3447" s="45"/>
      <c r="Y3447" s="43"/>
      <c r="Z3447" s="43"/>
      <c r="AA3447" s="43"/>
      <c r="AB3447" s="43"/>
      <c r="AC3447" s="43"/>
    </row>
    <row r="3448" spans="1:29" ht="12.9" customHeight="1">
      <c r="A3448" s="189"/>
      <c r="B3448" s="111"/>
      <c r="C3448" s="111"/>
      <c r="D3448" s="111"/>
      <c r="E3448" s="111"/>
      <c r="F3448" s="111"/>
      <c r="G3448" s="111"/>
      <c r="H3448" s="111"/>
      <c r="I3448" s="116"/>
      <c r="J3448" s="118"/>
      <c r="K3448" s="33"/>
      <c r="L3448" s="44">
        <f t="shared" si="816"/>
        <v>0</v>
      </c>
      <c r="M3448" s="33" t="str">
        <f t="shared" si="817"/>
        <v>Container q'ty</v>
      </c>
      <c r="N3448" s="33" t="str">
        <f t="shared" si="818"/>
        <v/>
      </c>
      <c r="O3448" s="39"/>
      <c r="P3448" s="33"/>
      <c r="Q3448" s="168"/>
      <c r="R3448" s="169"/>
      <c r="S3448" s="39"/>
      <c r="T3448" s="119"/>
      <c r="U3448" s="258"/>
      <c r="V3448" s="262"/>
      <c r="W3448" s="258">
        <f t="shared" si="819"/>
        <v>0</v>
      </c>
      <c r="X3448" s="45"/>
      <c r="Y3448" s="43"/>
      <c r="Z3448" s="43"/>
      <c r="AA3448" s="43"/>
      <c r="AB3448" s="43"/>
      <c r="AC3448" s="43"/>
    </row>
    <row r="3449" spans="1:29" ht="12.9" customHeight="1">
      <c r="A3449" s="189"/>
      <c r="B3449" s="111"/>
      <c r="C3449" s="111"/>
      <c r="D3449" s="111"/>
      <c r="E3449" s="111"/>
      <c r="F3449" s="111"/>
      <c r="G3449" s="111"/>
      <c r="H3449" s="111"/>
      <c r="I3449" s="116"/>
      <c r="J3449" s="118"/>
      <c r="K3449" s="33"/>
      <c r="L3449" s="44">
        <f t="shared" si="816"/>
        <v>0</v>
      </c>
      <c r="M3449" s="33" t="str">
        <f t="shared" si="817"/>
        <v>Container q'ty</v>
      </c>
      <c r="N3449" s="33" t="str">
        <f t="shared" si="818"/>
        <v/>
      </c>
      <c r="O3449" s="39"/>
      <c r="P3449" s="33"/>
      <c r="Q3449" s="168"/>
      <c r="R3449" s="169"/>
      <c r="S3449" s="39"/>
      <c r="T3449" s="119"/>
      <c r="U3449" s="258"/>
      <c r="V3449" s="262"/>
      <c r="W3449" s="258">
        <f t="shared" si="819"/>
        <v>0</v>
      </c>
      <c r="X3449" s="45"/>
      <c r="Y3449" s="43"/>
      <c r="Z3449" s="43"/>
      <c r="AA3449" s="43"/>
      <c r="AB3449" s="43"/>
      <c r="AC3449" s="43"/>
    </row>
    <row r="3450" spans="1:29" ht="12.9" customHeight="1">
      <c r="A3450" s="189"/>
      <c r="B3450" s="111"/>
      <c r="C3450" s="111"/>
      <c r="D3450" s="111"/>
      <c r="E3450" s="111"/>
      <c r="F3450" s="111"/>
      <c r="G3450" s="111"/>
      <c r="H3450" s="111"/>
      <c r="I3450" s="116"/>
      <c r="J3450" s="118"/>
      <c r="K3450" s="33"/>
      <c r="L3450" s="44">
        <f t="shared" ref="L3450:L3481" si="820">SUM(E3450:F3450)</f>
        <v>0</v>
      </c>
      <c r="M3450" s="33" t="str">
        <f t="shared" ref="M3450:M3481" si="821">A3450&amp;$O$1</f>
        <v>Container q'ty</v>
      </c>
      <c r="N3450" s="33" t="str">
        <f t="shared" ref="N3450:N3481" si="822">A3450&amp;P3450</f>
        <v/>
      </c>
      <c r="O3450" s="39"/>
      <c r="P3450" s="33"/>
      <c r="Q3450" s="168"/>
      <c r="R3450" s="169"/>
      <c r="S3450" s="39"/>
      <c r="T3450" s="119"/>
      <c r="U3450" s="258"/>
      <c r="V3450" s="262"/>
      <c r="W3450" s="258">
        <f t="shared" ref="W3450:W3481" si="823">IFERROR(U3450/V3450,0)</f>
        <v>0</v>
      </c>
      <c r="X3450" s="45"/>
      <c r="Y3450" s="43"/>
      <c r="Z3450" s="43"/>
      <c r="AA3450" s="43"/>
      <c r="AB3450" s="43"/>
      <c r="AC3450" s="43"/>
    </row>
    <row r="3451" spans="1:29" ht="12.9" customHeight="1">
      <c r="A3451" s="189"/>
      <c r="B3451" s="111"/>
      <c r="C3451" s="111"/>
      <c r="D3451" s="111"/>
      <c r="E3451" s="111"/>
      <c r="F3451" s="111"/>
      <c r="G3451" s="111"/>
      <c r="H3451" s="111"/>
      <c r="I3451" s="116"/>
      <c r="J3451" s="118"/>
      <c r="K3451" s="33"/>
      <c r="L3451" s="44">
        <f t="shared" si="820"/>
        <v>0</v>
      </c>
      <c r="M3451" s="33" t="str">
        <f t="shared" si="821"/>
        <v>Container q'ty</v>
      </c>
      <c r="N3451" s="33" t="str">
        <f t="shared" si="822"/>
        <v/>
      </c>
      <c r="O3451" s="39"/>
      <c r="P3451" s="33"/>
      <c r="Q3451" s="168"/>
      <c r="R3451" s="169"/>
      <c r="S3451" s="39"/>
      <c r="T3451" s="119"/>
      <c r="U3451" s="258"/>
      <c r="V3451" s="262"/>
      <c r="W3451" s="258">
        <f t="shared" si="823"/>
        <v>0</v>
      </c>
      <c r="X3451" s="45"/>
      <c r="Y3451" s="43"/>
      <c r="Z3451" s="43"/>
      <c r="AA3451" s="43"/>
      <c r="AB3451" s="43"/>
      <c r="AC3451" s="43"/>
    </row>
    <row r="3452" spans="1:29" ht="12.9" customHeight="1">
      <c r="A3452" s="189"/>
      <c r="B3452" s="111"/>
      <c r="C3452" s="111"/>
      <c r="D3452" s="111"/>
      <c r="E3452" s="111"/>
      <c r="F3452" s="111"/>
      <c r="G3452" s="111"/>
      <c r="H3452" s="111"/>
      <c r="I3452" s="116"/>
      <c r="J3452" s="118"/>
      <c r="K3452" s="33"/>
      <c r="L3452" s="44">
        <f t="shared" si="820"/>
        <v>0</v>
      </c>
      <c r="M3452" s="33" t="str">
        <f t="shared" si="821"/>
        <v>Container q'ty</v>
      </c>
      <c r="N3452" s="33" t="str">
        <f t="shared" si="822"/>
        <v/>
      </c>
      <c r="O3452" s="39"/>
      <c r="P3452" s="33"/>
      <c r="Q3452" s="168"/>
      <c r="R3452" s="169"/>
      <c r="S3452" s="39"/>
      <c r="T3452" s="119"/>
      <c r="U3452" s="258"/>
      <c r="V3452" s="262"/>
      <c r="W3452" s="258">
        <f t="shared" si="823"/>
        <v>0</v>
      </c>
      <c r="X3452" s="45"/>
      <c r="Y3452" s="43"/>
      <c r="Z3452" s="43"/>
      <c r="AA3452" s="43"/>
      <c r="AB3452" s="43"/>
      <c r="AC3452" s="43"/>
    </row>
    <row r="3453" spans="1:29" ht="12.9" customHeight="1">
      <c r="A3453" s="189"/>
      <c r="B3453" s="111"/>
      <c r="C3453" s="111"/>
      <c r="D3453" s="111"/>
      <c r="E3453" s="111"/>
      <c r="F3453" s="111"/>
      <c r="G3453" s="111"/>
      <c r="H3453" s="111"/>
      <c r="I3453" s="116"/>
      <c r="J3453" s="118"/>
      <c r="K3453" s="33"/>
      <c r="L3453" s="44">
        <f t="shared" si="820"/>
        <v>0</v>
      </c>
      <c r="M3453" s="33" t="str">
        <f t="shared" si="821"/>
        <v>Container q'ty</v>
      </c>
      <c r="N3453" s="33" t="str">
        <f t="shared" si="822"/>
        <v/>
      </c>
      <c r="O3453" s="39"/>
      <c r="P3453" s="33"/>
      <c r="Q3453" s="168"/>
      <c r="R3453" s="169"/>
      <c r="S3453" s="39"/>
      <c r="T3453" s="119"/>
      <c r="U3453" s="258"/>
      <c r="V3453" s="262"/>
      <c r="W3453" s="258">
        <f t="shared" si="823"/>
        <v>0</v>
      </c>
      <c r="X3453" s="45"/>
      <c r="Y3453" s="43"/>
      <c r="Z3453" s="43"/>
      <c r="AA3453" s="43"/>
      <c r="AB3453" s="43"/>
      <c r="AC3453" s="43"/>
    </row>
    <row r="3454" spans="1:29" ht="12.9" customHeight="1">
      <c r="A3454" s="189"/>
      <c r="B3454" s="111"/>
      <c r="C3454" s="111"/>
      <c r="D3454" s="111"/>
      <c r="E3454" s="111"/>
      <c r="F3454" s="111"/>
      <c r="G3454" s="111"/>
      <c r="H3454" s="111"/>
      <c r="I3454" s="116"/>
      <c r="J3454" s="118"/>
      <c r="K3454" s="33"/>
      <c r="L3454" s="44">
        <f t="shared" si="820"/>
        <v>0</v>
      </c>
      <c r="M3454" s="33" t="str">
        <f t="shared" si="821"/>
        <v>Container q'ty</v>
      </c>
      <c r="N3454" s="33" t="str">
        <f t="shared" si="822"/>
        <v/>
      </c>
      <c r="O3454" s="39"/>
      <c r="P3454" s="33"/>
      <c r="Q3454" s="168"/>
      <c r="R3454" s="169"/>
      <c r="S3454" s="39"/>
      <c r="T3454" s="119"/>
      <c r="U3454" s="258"/>
      <c r="V3454" s="262"/>
      <c r="W3454" s="258">
        <f t="shared" si="823"/>
        <v>0</v>
      </c>
      <c r="X3454" s="45"/>
      <c r="Y3454" s="43"/>
      <c r="Z3454" s="43"/>
      <c r="AA3454" s="43"/>
      <c r="AB3454" s="43"/>
      <c r="AC3454" s="43"/>
    </row>
    <row r="3455" spans="1:29" ht="12.9" customHeight="1">
      <c r="A3455" s="189"/>
      <c r="B3455" s="111"/>
      <c r="C3455" s="111"/>
      <c r="D3455" s="111"/>
      <c r="E3455" s="111"/>
      <c r="F3455" s="111"/>
      <c r="G3455" s="111"/>
      <c r="H3455" s="111"/>
      <c r="I3455" s="116"/>
      <c r="J3455" s="118"/>
      <c r="K3455" s="33"/>
      <c r="L3455" s="44">
        <f t="shared" si="820"/>
        <v>0</v>
      </c>
      <c r="M3455" s="33" t="str">
        <f t="shared" si="821"/>
        <v>Container q'ty</v>
      </c>
      <c r="N3455" s="33" t="str">
        <f t="shared" si="822"/>
        <v/>
      </c>
      <c r="O3455" s="39"/>
      <c r="P3455" s="33"/>
      <c r="Q3455" s="168"/>
      <c r="R3455" s="169"/>
      <c r="S3455" s="39"/>
      <c r="T3455" s="119"/>
      <c r="U3455" s="258"/>
      <c r="V3455" s="262"/>
      <c r="W3455" s="258">
        <f t="shared" si="823"/>
        <v>0</v>
      </c>
      <c r="X3455" s="45"/>
      <c r="Y3455" s="43"/>
      <c r="Z3455" s="43"/>
      <c r="AA3455" s="43"/>
      <c r="AB3455" s="43"/>
      <c r="AC3455" s="43"/>
    </row>
    <row r="3456" spans="1:29" ht="12.9" customHeight="1">
      <c r="A3456" s="189"/>
      <c r="B3456" s="111"/>
      <c r="C3456" s="111"/>
      <c r="D3456" s="111"/>
      <c r="E3456" s="111"/>
      <c r="F3456" s="111"/>
      <c r="G3456" s="111"/>
      <c r="H3456" s="111"/>
      <c r="I3456" s="116"/>
      <c r="J3456" s="118"/>
      <c r="K3456" s="33"/>
      <c r="L3456" s="44">
        <f t="shared" si="820"/>
        <v>0</v>
      </c>
      <c r="M3456" s="33" t="str">
        <f t="shared" si="821"/>
        <v>Container q'ty</v>
      </c>
      <c r="N3456" s="33" t="str">
        <f t="shared" si="822"/>
        <v/>
      </c>
      <c r="O3456" s="39"/>
      <c r="P3456" s="33"/>
      <c r="Q3456" s="168"/>
      <c r="R3456" s="169"/>
      <c r="S3456" s="39"/>
      <c r="T3456" s="119"/>
      <c r="U3456" s="258"/>
      <c r="V3456" s="262"/>
      <c r="W3456" s="258">
        <f t="shared" si="823"/>
        <v>0</v>
      </c>
      <c r="X3456" s="45"/>
      <c r="Y3456" s="43"/>
      <c r="Z3456" s="43"/>
      <c r="AA3456" s="43"/>
      <c r="AB3456" s="43"/>
      <c r="AC3456" s="43"/>
    </row>
    <row r="3457" spans="1:29" ht="12.9" customHeight="1">
      <c r="A3457" s="189"/>
      <c r="B3457" s="111"/>
      <c r="C3457" s="111"/>
      <c r="D3457" s="111"/>
      <c r="E3457" s="111"/>
      <c r="F3457" s="111"/>
      <c r="G3457" s="111"/>
      <c r="H3457" s="111"/>
      <c r="I3457" s="116"/>
      <c r="J3457" s="118"/>
      <c r="K3457" s="33"/>
      <c r="L3457" s="44">
        <f t="shared" si="820"/>
        <v>0</v>
      </c>
      <c r="M3457" s="33" t="str">
        <f t="shared" si="821"/>
        <v>Container q'ty</v>
      </c>
      <c r="N3457" s="33" t="str">
        <f t="shared" si="822"/>
        <v/>
      </c>
      <c r="O3457" s="39"/>
      <c r="P3457" s="33"/>
      <c r="Q3457" s="168"/>
      <c r="R3457" s="169"/>
      <c r="S3457" s="39"/>
      <c r="T3457" s="119"/>
      <c r="U3457" s="258"/>
      <c r="V3457" s="262"/>
      <c r="W3457" s="258">
        <f t="shared" si="823"/>
        <v>0</v>
      </c>
      <c r="X3457" s="45"/>
      <c r="Y3457" s="43"/>
      <c r="Z3457" s="43"/>
      <c r="AA3457" s="43"/>
      <c r="AB3457" s="43"/>
      <c r="AC3457" s="43"/>
    </row>
    <row r="3458" spans="1:29" ht="12.9" customHeight="1">
      <c r="A3458" s="189"/>
      <c r="B3458" s="111"/>
      <c r="C3458" s="111"/>
      <c r="D3458" s="111"/>
      <c r="E3458" s="111"/>
      <c r="F3458" s="111"/>
      <c r="G3458" s="111"/>
      <c r="H3458" s="111"/>
      <c r="I3458" s="116"/>
      <c r="J3458" s="118"/>
      <c r="K3458" s="33"/>
      <c r="L3458" s="44">
        <f t="shared" si="820"/>
        <v>0</v>
      </c>
      <c r="M3458" s="33" t="str">
        <f t="shared" si="821"/>
        <v>Container q'ty</v>
      </c>
      <c r="N3458" s="33" t="str">
        <f t="shared" si="822"/>
        <v/>
      </c>
      <c r="O3458" s="39"/>
      <c r="P3458" s="33"/>
      <c r="Q3458" s="168"/>
      <c r="R3458" s="169"/>
      <c r="S3458" s="39"/>
      <c r="T3458" s="119"/>
      <c r="U3458" s="258"/>
      <c r="V3458" s="262"/>
      <c r="W3458" s="258">
        <f t="shared" si="823"/>
        <v>0</v>
      </c>
      <c r="X3458" s="45"/>
      <c r="Y3458" s="43"/>
      <c r="Z3458" s="43"/>
      <c r="AA3458" s="43"/>
      <c r="AB3458" s="43"/>
      <c r="AC3458" s="43"/>
    </row>
    <row r="3459" spans="1:29" ht="12.9" customHeight="1">
      <c r="A3459" s="189"/>
      <c r="B3459" s="111"/>
      <c r="C3459" s="111"/>
      <c r="D3459" s="111"/>
      <c r="E3459" s="111"/>
      <c r="F3459" s="111"/>
      <c r="G3459" s="111"/>
      <c r="H3459" s="111"/>
      <c r="I3459" s="116"/>
      <c r="J3459" s="118"/>
      <c r="K3459" s="33"/>
      <c r="L3459" s="44">
        <f t="shared" si="820"/>
        <v>0</v>
      </c>
      <c r="M3459" s="33" t="str">
        <f t="shared" si="821"/>
        <v>Container q'ty</v>
      </c>
      <c r="N3459" s="33" t="str">
        <f t="shared" si="822"/>
        <v/>
      </c>
      <c r="O3459" s="39"/>
      <c r="P3459" s="33"/>
      <c r="Q3459" s="168"/>
      <c r="R3459" s="169"/>
      <c r="S3459" s="39"/>
      <c r="T3459" s="119"/>
      <c r="U3459" s="258"/>
      <c r="V3459" s="262"/>
      <c r="W3459" s="258">
        <f t="shared" si="823"/>
        <v>0</v>
      </c>
      <c r="X3459" s="45"/>
      <c r="Y3459" s="43"/>
      <c r="Z3459" s="43"/>
      <c r="AA3459" s="43"/>
      <c r="AB3459" s="43"/>
      <c r="AC3459" s="43"/>
    </row>
    <row r="3460" spans="1:29" ht="12.9" customHeight="1">
      <c r="A3460" s="189"/>
      <c r="B3460" s="111"/>
      <c r="C3460" s="111"/>
      <c r="D3460" s="111"/>
      <c r="E3460" s="111"/>
      <c r="F3460" s="111"/>
      <c r="G3460" s="111"/>
      <c r="H3460" s="111"/>
      <c r="I3460" s="116"/>
      <c r="J3460" s="118"/>
      <c r="K3460" s="33"/>
      <c r="L3460" s="44">
        <f t="shared" si="820"/>
        <v>0</v>
      </c>
      <c r="M3460" s="33" t="str">
        <f t="shared" si="821"/>
        <v>Container q'ty</v>
      </c>
      <c r="N3460" s="33" t="str">
        <f t="shared" si="822"/>
        <v/>
      </c>
      <c r="O3460" s="39"/>
      <c r="P3460" s="33"/>
      <c r="Q3460" s="168"/>
      <c r="R3460" s="169"/>
      <c r="S3460" s="39"/>
      <c r="T3460" s="119"/>
      <c r="U3460" s="258"/>
      <c r="V3460" s="262"/>
      <c r="W3460" s="258">
        <f t="shared" si="823"/>
        <v>0</v>
      </c>
      <c r="X3460" s="45"/>
      <c r="Y3460" s="43"/>
      <c r="Z3460" s="43"/>
      <c r="AA3460" s="43"/>
      <c r="AB3460" s="43"/>
      <c r="AC3460" s="43"/>
    </row>
    <row r="3461" spans="1:29" ht="12.9" customHeight="1">
      <c r="A3461" s="189"/>
      <c r="B3461" s="111"/>
      <c r="C3461" s="111"/>
      <c r="D3461" s="111"/>
      <c r="E3461" s="111"/>
      <c r="F3461" s="111"/>
      <c r="G3461" s="111"/>
      <c r="H3461" s="111"/>
      <c r="I3461" s="116"/>
      <c r="J3461" s="118"/>
      <c r="K3461" s="33"/>
      <c r="L3461" s="44">
        <f t="shared" si="820"/>
        <v>0</v>
      </c>
      <c r="M3461" s="33" t="str">
        <f t="shared" si="821"/>
        <v>Container q'ty</v>
      </c>
      <c r="N3461" s="33" t="str">
        <f t="shared" si="822"/>
        <v/>
      </c>
      <c r="O3461" s="39"/>
      <c r="P3461" s="33"/>
      <c r="Q3461" s="168"/>
      <c r="R3461" s="169"/>
      <c r="S3461" s="39"/>
      <c r="T3461" s="119"/>
      <c r="U3461" s="258"/>
      <c r="V3461" s="262"/>
      <c r="W3461" s="258">
        <f t="shared" si="823"/>
        <v>0</v>
      </c>
      <c r="X3461" s="45"/>
      <c r="Y3461" s="43"/>
      <c r="Z3461" s="43"/>
      <c r="AA3461" s="43"/>
      <c r="AB3461" s="43"/>
      <c r="AC3461" s="43"/>
    </row>
    <row r="3462" spans="1:29" ht="12.9" customHeight="1">
      <c r="A3462" s="189"/>
      <c r="B3462" s="111"/>
      <c r="C3462" s="111"/>
      <c r="D3462" s="111"/>
      <c r="E3462" s="111"/>
      <c r="F3462" s="111"/>
      <c r="G3462" s="111"/>
      <c r="H3462" s="111"/>
      <c r="I3462" s="116"/>
      <c r="J3462" s="118"/>
      <c r="K3462" s="33"/>
      <c r="L3462" s="44">
        <f t="shared" si="820"/>
        <v>0</v>
      </c>
      <c r="M3462" s="33" t="str">
        <f t="shared" si="821"/>
        <v>Container q'ty</v>
      </c>
      <c r="N3462" s="33" t="str">
        <f t="shared" si="822"/>
        <v/>
      </c>
      <c r="O3462" s="39"/>
      <c r="P3462" s="33"/>
      <c r="Q3462" s="168"/>
      <c r="R3462" s="169"/>
      <c r="S3462" s="39"/>
      <c r="T3462" s="119"/>
      <c r="U3462" s="258"/>
      <c r="V3462" s="262"/>
      <c r="W3462" s="258">
        <f t="shared" si="823"/>
        <v>0</v>
      </c>
      <c r="X3462" s="45"/>
      <c r="Y3462" s="43"/>
      <c r="Z3462" s="43"/>
      <c r="AA3462" s="43"/>
      <c r="AB3462" s="43"/>
      <c r="AC3462" s="43"/>
    </row>
    <row r="3463" spans="1:29" ht="12.9" customHeight="1">
      <c r="A3463" s="189"/>
      <c r="B3463" s="111"/>
      <c r="C3463" s="111"/>
      <c r="D3463" s="111"/>
      <c r="E3463" s="111"/>
      <c r="F3463" s="111"/>
      <c r="G3463" s="111"/>
      <c r="H3463" s="111"/>
      <c r="I3463" s="116"/>
      <c r="J3463" s="118"/>
      <c r="K3463" s="33"/>
      <c r="L3463" s="44">
        <f t="shared" si="820"/>
        <v>0</v>
      </c>
      <c r="M3463" s="33" t="str">
        <f t="shared" si="821"/>
        <v>Container q'ty</v>
      </c>
      <c r="N3463" s="33" t="str">
        <f t="shared" si="822"/>
        <v/>
      </c>
      <c r="O3463" s="39"/>
      <c r="P3463" s="33"/>
      <c r="Q3463" s="168"/>
      <c r="R3463" s="169"/>
      <c r="S3463" s="39"/>
      <c r="T3463" s="119"/>
      <c r="U3463" s="258"/>
      <c r="V3463" s="262"/>
      <c r="W3463" s="258">
        <f t="shared" si="823"/>
        <v>0</v>
      </c>
      <c r="X3463" s="45"/>
      <c r="Y3463" s="43"/>
      <c r="Z3463" s="43"/>
      <c r="AA3463" s="43"/>
      <c r="AB3463" s="43"/>
      <c r="AC3463" s="43"/>
    </row>
    <row r="3464" spans="1:29" ht="12.9" customHeight="1">
      <c r="A3464" s="189"/>
      <c r="B3464" s="111"/>
      <c r="C3464" s="111"/>
      <c r="D3464" s="111"/>
      <c r="E3464" s="111"/>
      <c r="F3464" s="111"/>
      <c r="G3464" s="111"/>
      <c r="H3464" s="111"/>
      <c r="I3464" s="116"/>
      <c r="J3464" s="118"/>
      <c r="K3464" s="33"/>
      <c r="L3464" s="44">
        <f t="shared" si="820"/>
        <v>0</v>
      </c>
      <c r="M3464" s="33" t="str">
        <f t="shared" si="821"/>
        <v>Container q'ty</v>
      </c>
      <c r="N3464" s="33" t="str">
        <f t="shared" si="822"/>
        <v/>
      </c>
      <c r="O3464" s="39"/>
      <c r="P3464" s="33"/>
      <c r="Q3464" s="168"/>
      <c r="R3464" s="169"/>
      <c r="S3464" s="39"/>
      <c r="T3464" s="119"/>
      <c r="U3464" s="258"/>
      <c r="V3464" s="262"/>
      <c r="W3464" s="258">
        <f t="shared" si="823"/>
        <v>0</v>
      </c>
      <c r="X3464" s="45"/>
      <c r="Y3464" s="43"/>
      <c r="Z3464" s="43"/>
      <c r="AA3464" s="43"/>
      <c r="AB3464" s="43"/>
      <c r="AC3464" s="43"/>
    </row>
    <row r="3465" spans="1:29" ht="12.9" customHeight="1">
      <c r="A3465" s="189"/>
      <c r="B3465" s="111"/>
      <c r="C3465" s="111"/>
      <c r="D3465" s="111"/>
      <c r="E3465" s="111"/>
      <c r="F3465" s="111"/>
      <c r="G3465" s="111"/>
      <c r="H3465" s="111"/>
      <c r="I3465" s="116"/>
      <c r="J3465" s="118"/>
      <c r="K3465" s="33"/>
      <c r="L3465" s="44">
        <f t="shared" si="820"/>
        <v>0</v>
      </c>
      <c r="M3465" s="33" t="str">
        <f t="shared" si="821"/>
        <v>Container q'ty</v>
      </c>
      <c r="N3465" s="33" t="str">
        <f t="shared" si="822"/>
        <v/>
      </c>
      <c r="O3465" s="39"/>
      <c r="P3465" s="33"/>
      <c r="Q3465" s="168"/>
      <c r="R3465" s="169"/>
      <c r="S3465" s="39"/>
      <c r="T3465" s="119"/>
      <c r="U3465" s="258"/>
      <c r="V3465" s="262"/>
      <c r="W3465" s="258">
        <f t="shared" si="823"/>
        <v>0</v>
      </c>
      <c r="X3465" s="45"/>
      <c r="Y3465" s="43"/>
      <c r="Z3465" s="43"/>
      <c r="AA3465" s="43"/>
      <c r="AB3465" s="43"/>
      <c r="AC3465" s="43"/>
    </row>
    <row r="3466" spans="1:29" ht="12.9" customHeight="1">
      <c r="A3466" s="189"/>
      <c r="B3466" s="111"/>
      <c r="C3466" s="111"/>
      <c r="D3466" s="111"/>
      <c r="E3466" s="111"/>
      <c r="F3466" s="111"/>
      <c r="G3466" s="111"/>
      <c r="H3466" s="111"/>
      <c r="I3466" s="116"/>
      <c r="J3466" s="118"/>
      <c r="K3466" s="33"/>
      <c r="L3466" s="44">
        <f t="shared" si="820"/>
        <v>0</v>
      </c>
      <c r="M3466" s="33" t="str">
        <f t="shared" si="821"/>
        <v>Container q'ty</v>
      </c>
      <c r="N3466" s="33" t="str">
        <f t="shared" si="822"/>
        <v/>
      </c>
      <c r="O3466" s="39"/>
      <c r="P3466" s="33"/>
      <c r="Q3466" s="168"/>
      <c r="R3466" s="169"/>
      <c r="S3466" s="39"/>
      <c r="T3466" s="119"/>
      <c r="U3466" s="258"/>
      <c r="V3466" s="262"/>
      <c r="W3466" s="258">
        <f t="shared" si="823"/>
        <v>0</v>
      </c>
      <c r="X3466" s="45"/>
      <c r="Y3466" s="43"/>
      <c r="Z3466" s="43"/>
      <c r="AA3466" s="43"/>
      <c r="AB3466" s="43"/>
      <c r="AC3466" s="43"/>
    </row>
    <row r="3467" spans="1:29" ht="12.9" customHeight="1">
      <c r="A3467" s="189"/>
      <c r="B3467" s="111"/>
      <c r="C3467" s="111"/>
      <c r="D3467" s="111"/>
      <c r="E3467" s="111"/>
      <c r="F3467" s="111"/>
      <c r="G3467" s="111"/>
      <c r="H3467" s="111"/>
      <c r="I3467" s="116"/>
      <c r="J3467" s="118"/>
      <c r="K3467" s="33"/>
      <c r="L3467" s="44">
        <f t="shared" si="820"/>
        <v>0</v>
      </c>
      <c r="M3467" s="33" t="str">
        <f t="shared" si="821"/>
        <v>Container q'ty</v>
      </c>
      <c r="N3467" s="33" t="str">
        <f t="shared" si="822"/>
        <v/>
      </c>
      <c r="O3467" s="39"/>
      <c r="P3467" s="33"/>
      <c r="Q3467" s="168"/>
      <c r="R3467" s="169"/>
      <c r="S3467" s="39"/>
      <c r="T3467" s="119"/>
      <c r="U3467" s="258"/>
      <c r="V3467" s="262"/>
      <c r="W3467" s="258">
        <f t="shared" si="823"/>
        <v>0</v>
      </c>
      <c r="X3467" s="45"/>
      <c r="Y3467" s="43"/>
      <c r="Z3467" s="43"/>
      <c r="AA3467" s="43"/>
      <c r="AB3467" s="43"/>
      <c r="AC3467" s="43"/>
    </row>
    <row r="3468" spans="1:29" ht="12.9" customHeight="1">
      <c r="A3468" s="189"/>
      <c r="B3468" s="111"/>
      <c r="C3468" s="111"/>
      <c r="D3468" s="111"/>
      <c r="E3468" s="111"/>
      <c r="F3468" s="111"/>
      <c r="G3468" s="111"/>
      <c r="H3468" s="111"/>
      <c r="I3468" s="116"/>
      <c r="J3468" s="118"/>
      <c r="K3468" s="33"/>
      <c r="L3468" s="44">
        <f t="shared" si="820"/>
        <v>0</v>
      </c>
      <c r="M3468" s="33" t="str">
        <f t="shared" si="821"/>
        <v>Container q'ty</v>
      </c>
      <c r="N3468" s="33" t="str">
        <f t="shared" si="822"/>
        <v/>
      </c>
      <c r="O3468" s="39"/>
      <c r="P3468" s="33"/>
      <c r="Q3468" s="168"/>
      <c r="R3468" s="169"/>
      <c r="S3468" s="39"/>
      <c r="T3468" s="119"/>
      <c r="U3468" s="258"/>
      <c r="V3468" s="262"/>
      <c r="W3468" s="258">
        <f t="shared" si="823"/>
        <v>0</v>
      </c>
      <c r="X3468" s="45"/>
      <c r="Y3468" s="43"/>
      <c r="Z3468" s="43"/>
      <c r="AA3468" s="43"/>
      <c r="AB3468" s="43"/>
      <c r="AC3468" s="43"/>
    </row>
    <row r="3469" spans="1:29" ht="12.9" customHeight="1">
      <c r="A3469" s="189"/>
      <c r="B3469" s="111"/>
      <c r="C3469" s="111"/>
      <c r="D3469" s="111"/>
      <c r="E3469" s="111"/>
      <c r="F3469" s="111"/>
      <c r="G3469" s="111"/>
      <c r="H3469" s="111"/>
      <c r="I3469" s="116"/>
      <c r="J3469" s="118"/>
      <c r="K3469" s="33"/>
      <c r="L3469" s="44">
        <f t="shared" si="820"/>
        <v>0</v>
      </c>
      <c r="M3469" s="33" t="str">
        <f t="shared" si="821"/>
        <v>Container q'ty</v>
      </c>
      <c r="N3469" s="33" t="str">
        <f t="shared" si="822"/>
        <v/>
      </c>
      <c r="O3469" s="39"/>
      <c r="P3469" s="33"/>
      <c r="Q3469" s="168"/>
      <c r="R3469" s="169"/>
      <c r="S3469" s="39"/>
      <c r="T3469" s="119"/>
      <c r="U3469" s="258"/>
      <c r="V3469" s="262"/>
      <c r="W3469" s="258">
        <f t="shared" si="823"/>
        <v>0</v>
      </c>
      <c r="X3469" s="45"/>
      <c r="Y3469" s="43"/>
      <c r="Z3469" s="43"/>
      <c r="AA3469" s="43"/>
      <c r="AB3469" s="43"/>
      <c r="AC3469" s="43"/>
    </row>
    <row r="3470" spans="1:29" ht="12.9" customHeight="1">
      <c r="A3470" s="189"/>
      <c r="B3470" s="111"/>
      <c r="C3470" s="111"/>
      <c r="D3470" s="111"/>
      <c r="E3470" s="111"/>
      <c r="F3470" s="111"/>
      <c r="G3470" s="111"/>
      <c r="H3470" s="111"/>
      <c r="I3470" s="116"/>
      <c r="J3470" s="118"/>
      <c r="K3470" s="33"/>
      <c r="L3470" s="44">
        <f t="shared" si="820"/>
        <v>0</v>
      </c>
      <c r="M3470" s="33" t="str">
        <f t="shared" si="821"/>
        <v>Container q'ty</v>
      </c>
      <c r="N3470" s="33" t="str">
        <f t="shared" si="822"/>
        <v/>
      </c>
      <c r="O3470" s="39"/>
      <c r="P3470" s="33"/>
      <c r="Q3470" s="168"/>
      <c r="R3470" s="169"/>
      <c r="S3470" s="39"/>
      <c r="T3470" s="119"/>
      <c r="U3470" s="258"/>
      <c r="V3470" s="262"/>
      <c r="W3470" s="258">
        <f t="shared" si="823"/>
        <v>0</v>
      </c>
      <c r="X3470" s="45"/>
      <c r="Y3470" s="43"/>
      <c r="Z3470" s="43"/>
      <c r="AA3470" s="43"/>
      <c r="AB3470" s="43"/>
      <c r="AC3470" s="43"/>
    </row>
    <row r="3471" spans="1:29" ht="12.9" customHeight="1">
      <c r="A3471" s="189"/>
      <c r="B3471" s="111"/>
      <c r="C3471" s="111"/>
      <c r="D3471" s="111"/>
      <c r="E3471" s="111"/>
      <c r="F3471" s="111"/>
      <c r="G3471" s="111"/>
      <c r="H3471" s="111"/>
      <c r="I3471" s="116"/>
      <c r="J3471" s="118"/>
      <c r="K3471" s="33"/>
      <c r="L3471" s="44">
        <f t="shared" si="820"/>
        <v>0</v>
      </c>
      <c r="M3471" s="33" t="str">
        <f t="shared" si="821"/>
        <v>Container q'ty</v>
      </c>
      <c r="N3471" s="33" t="str">
        <f t="shared" si="822"/>
        <v/>
      </c>
      <c r="O3471" s="39"/>
      <c r="P3471" s="33"/>
      <c r="Q3471" s="168"/>
      <c r="R3471" s="169"/>
      <c r="S3471" s="39"/>
      <c r="T3471" s="119"/>
      <c r="U3471" s="258"/>
      <c r="V3471" s="262"/>
      <c r="W3471" s="258">
        <f t="shared" si="823"/>
        <v>0</v>
      </c>
      <c r="X3471" s="45"/>
      <c r="Y3471" s="43"/>
      <c r="Z3471" s="43"/>
      <c r="AA3471" s="43"/>
      <c r="AB3471" s="43"/>
      <c r="AC3471" s="43"/>
    </row>
    <row r="3472" spans="1:29" ht="12.9" customHeight="1">
      <c r="A3472" s="189"/>
      <c r="B3472" s="111"/>
      <c r="C3472" s="111"/>
      <c r="D3472" s="111"/>
      <c r="E3472" s="111"/>
      <c r="F3472" s="111"/>
      <c r="G3472" s="111"/>
      <c r="H3472" s="111"/>
      <c r="I3472" s="116"/>
      <c r="J3472" s="118"/>
      <c r="K3472" s="33"/>
      <c r="L3472" s="44">
        <f t="shared" si="820"/>
        <v>0</v>
      </c>
      <c r="M3472" s="33" t="str">
        <f t="shared" si="821"/>
        <v>Container q'ty</v>
      </c>
      <c r="N3472" s="33" t="str">
        <f t="shared" si="822"/>
        <v/>
      </c>
      <c r="O3472" s="39"/>
      <c r="P3472" s="33"/>
      <c r="Q3472" s="168"/>
      <c r="R3472" s="169"/>
      <c r="S3472" s="39"/>
      <c r="T3472" s="119"/>
      <c r="U3472" s="258"/>
      <c r="V3472" s="262"/>
      <c r="W3472" s="258">
        <f t="shared" si="823"/>
        <v>0</v>
      </c>
      <c r="X3472" s="45"/>
      <c r="Y3472" s="43"/>
      <c r="Z3472" s="43"/>
      <c r="AA3472" s="43"/>
      <c r="AB3472" s="43"/>
      <c r="AC3472" s="43"/>
    </row>
    <row r="3473" spans="1:29" ht="12.9" customHeight="1">
      <c r="A3473" s="189"/>
      <c r="B3473" s="111"/>
      <c r="C3473" s="111"/>
      <c r="D3473" s="111"/>
      <c r="E3473" s="111"/>
      <c r="F3473" s="111"/>
      <c r="G3473" s="111"/>
      <c r="H3473" s="111"/>
      <c r="I3473" s="116"/>
      <c r="J3473" s="118"/>
      <c r="K3473" s="33"/>
      <c r="L3473" s="44">
        <f t="shared" si="820"/>
        <v>0</v>
      </c>
      <c r="M3473" s="33" t="str">
        <f t="shared" si="821"/>
        <v>Container q'ty</v>
      </c>
      <c r="N3473" s="33" t="str">
        <f t="shared" si="822"/>
        <v/>
      </c>
      <c r="O3473" s="39"/>
      <c r="P3473" s="33"/>
      <c r="Q3473" s="168"/>
      <c r="R3473" s="169"/>
      <c r="S3473" s="39"/>
      <c r="T3473" s="119"/>
      <c r="U3473" s="258"/>
      <c r="V3473" s="262"/>
      <c r="W3473" s="258">
        <f t="shared" si="823"/>
        <v>0</v>
      </c>
      <c r="X3473" s="45"/>
      <c r="Y3473" s="43"/>
      <c r="Z3473" s="43"/>
      <c r="AA3473" s="43"/>
      <c r="AB3473" s="43"/>
      <c r="AC3473" s="43"/>
    </row>
    <row r="3474" spans="1:29" ht="12.9" customHeight="1">
      <c r="A3474" s="189"/>
      <c r="B3474" s="111"/>
      <c r="C3474" s="111"/>
      <c r="D3474" s="111"/>
      <c r="E3474" s="111"/>
      <c r="F3474" s="111"/>
      <c r="G3474" s="111"/>
      <c r="H3474" s="111"/>
      <c r="I3474" s="116"/>
      <c r="J3474" s="118"/>
      <c r="K3474" s="33"/>
      <c r="L3474" s="44">
        <f t="shared" si="820"/>
        <v>0</v>
      </c>
      <c r="M3474" s="33" t="str">
        <f t="shared" si="821"/>
        <v>Container q'ty</v>
      </c>
      <c r="N3474" s="33" t="str">
        <f t="shared" si="822"/>
        <v/>
      </c>
      <c r="O3474" s="39"/>
      <c r="P3474" s="33"/>
      <c r="Q3474" s="168"/>
      <c r="R3474" s="169"/>
      <c r="S3474" s="39"/>
      <c r="T3474" s="119"/>
      <c r="U3474" s="258"/>
      <c r="V3474" s="262"/>
      <c r="W3474" s="258">
        <f t="shared" si="823"/>
        <v>0</v>
      </c>
      <c r="X3474" s="45"/>
      <c r="Y3474" s="43"/>
      <c r="Z3474" s="43"/>
      <c r="AA3474" s="43"/>
      <c r="AB3474" s="43"/>
      <c r="AC3474" s="43"/>
    </row>
    <row r="3475" spans="1:29" ht="12.9" customHeight="1">
      <c r="A3475" s="189"/>
      <c r="B3475" s="111"/>
      <c r="C3475" s="111"/>
      <c r="D3475" s="111"/>
      <c r="E3475" s="111"/>
      <c r="F3475" s="111"/>
      <c r="G3475" s="111"/>
      <c r="H3475" s="111"/>
      <c r="I3475" s="116"/>
      <c r="J3475" s="118"/>
      <c r="K3475" s="33"/>
      <c r="L3475" s="44">
        <f t="shared" si="820"/>
        <v>0</v>
      </c>
      <c r="M3475" s="33" t="str">
        <f t="shared" si="821"/>
        <v>Container q'ty</v>
      </c>
      <c r="N3475" s="33" t="str">
        <f t="shared" si="822"/>
        <v/>
      </c>
      <c r="O3475" s="39"/>
      <c r="P3475" s="33"/>
      <c r="Q3475" s="168"/>
      <c r="R3475" s="169"/>
      <c r="S3475" s="39"/>
      <c r="T3475" s="119"/>
      <c r="U3475" s="258"/>
      <c r="V3475" s="262"/>
      <c r="W3475" s="258">
        <f t="shared" si="823"/>
        <v>0</v>
      </c>
      <c r="X3475" s="45"/>
      <c r="Y3475" s="43"/>
      <c r="Z3475" s="43"/>
      <c r="AA3475" s="43"/>
      <c r="AB3475" s="43"/>
      <c r="AC3475" s="43"/>
    </row>
    <row r="3476" spans="1:29" ht="12.9" customHeight="1">
      <c r="A3476" s="189"/>
      <c r="B3476" s="111"/>
      <c r="C3476" s="111"/>
      <c r="D3476" s="111"/>
      <c r="E3476" s="111"/>
      <c r="F3476" s="111"/>
      <c r="G3476" s="111"/>
      <c r="H3476" s="111"/>
      <c r="I3476" s="116"/>
      <c r="J3476" s="118"/>
      <c r="K3476" s="33"/>
      <c r="L3476" s="44">
        <f t="shared" si="820"/>
        <v>0</v>
      </c>
      <c r="M3476" s="33" t="str">
        <f t="shared" si="821"/>
        <v>Container q'ty</v>
      </c>
      <c r="N3476" s="33" t="str">
        <f t="shared" si="822"/>
        <v/>
      </c>
      <c r="O3476" s="39"/>
      <c r="P3476" s="33"/>
      <c r="Q3476" s="168"/>
      <c r="R3476" s="169"/>
      <c r="S3476" s="39"/>
      <c r="T3476" s="119"/>
      <c r="U3476" s="258"/>
      <c r="V3476" s="262"/>
      <c r="W3476" s="258">
        <f t="shared" si="823"/>
        <v>0</v>
      </c>
      <c r="X3476" s="45"/>
      <c r="Y3476" s="43"/>
      <c r="Z3476" s="43"/>
      <c r="AA3476" s="43"/>
      <c r="AB3476" s="43"/>
      <c r="AC3476" s="43"/>
    </row>
    <row r="3477" spans="1:29" ht="12.9" customHeight="1">
      <c r="A3477" s="189"/>
      <c r="B3477" s="111"/>
      <c r="C3477" s="111"/>
      <c r="D3477" s="111"/>
      <c r="E3477" s="111"/>
      <c r="F3477" s="111"/>
      <c r="G3477" s="111"/>
      <c r="H3477" s="111"/>
      <c r="I3477" s="116"/>
      <c r="J3477" s="118"/>
      <c r="K3477" s="33"/>
      <c r="L3477" s="44">
        <f t="shared" si="820"/>
        <v>0</v>
      </c>
      <c r="M3477" s="33" t="str">
        <f t="shared" si="821"/>
        <v>Container q'ty</v>
      </c>
      <c r="N3477" s="33" t="str">
        <f t="shared" si="822"/>
        <v/>
      </c>
      <c r="O3477" s="39"/>
      <c r="P3477" s="33"/>
      <c r="Q3477" s="168"/>
      <c r="R3477" s="169"/>
      <c r="S3477" s="39"/>
      <c r="T3477" s="119"/>
      <c r="U3477" s="258"/>
      <c r="V3477" s="262"/>
      <c r="W3477" s="258">
        <f t="shared" si="823"/>
        <v>0</v>
      </c>
      <c r="X3477" s="45"/>
      <c r="Y3477" s="43"/>
      <c r="Z3477" s="43"/>
      <c r="AA3477" s="43"/>
      <c r="AB3477" s="43"/>
      <c r="AC3477" s="43"/>
    </row>
    <row r="3478" spans="1:29" ht="12.9" customHeight="1">
      <c r="A3478" s="189"/>
      <c r="B3478" s="111"/>
      <c r="C3478" s="111"/>
      <c r="D3478" s="111"/>
      <c r="E3478" s="111"/>
      <c r="F3478" s="111"/>
      <c r="G3478" s="111"/>
      <c r="H3478" s="111"/>
      <c r="I3478" s="116"/>
      <c r="J3478" s="118"/>
      <c r="K3478" s="33"/>
      <c r="L3478" s="44">
        <f t="shared" si="820"/>
        <v>0</v>
      </c>
      <c r="M3478" s="33" t="str">
        <f t="shared" si="821"/>
        <v>Container q'ty</v>
      </c>
      <c r="N3478" s="33" t="str">
        <f t="shared" si="822"/>
        <v/>
      </c>
      <c r="O3478" s="39"/>
      <c r="P3478" s="33"/>
      <c r="Q3478" s="168"/>
      <c r="R3478" s="169"/>
      <c r="S3478" s="39"/>
      <c r="T3478" s="119"/>
      <c r="U3478" s="258"/>
      <c r="V3478" s="262"/>
      <c r="W3478" s="258">
        <f t="shared" si="823"/>
        <v>0</v>
      </c>
      <c r="X3478" s="45"/>
      <c r="Y3478" s="43"/>
      <c r="Z3478" s="43"/>
      <c r="AA3478" s="43"/>
      <c r="AB3478" s="43"/>
      <c r="AC3478" s="43"/>
    </row>
    <row r="3479" spans="1:29" ht="12.9" customHeight="1">
      <c r="A3479" s="189"/>
      <c r="B3479" s="111"/>
      <c r="C3479" s="111"/>
      <c r="D3479" s="111"/>
      <c r="E3479" s="111"/>
      <c r="F3479" s="111"/>
      <c r="G3479" s="111"/>
      <c r="H3479" s="111"/>
      <c r="I3479" s="116"/>
      <c r="J3479" s="118"/>
      <c r="K3479" s="33"/>
      <c r="L3479" s="44">
        <f t="shared" si="820"/>
        <v>0</v>
      </c>
      <c r="M3479" s="33" t="str">
        <f t="shared" si="821"/>
        <v>Container q'ty</v>
      </c>
      <c r="N3479" s="33" t="str">
        <f t="shared" si="822"/>
        <v/>
      </c>
      <c r="O3479" s="39"/>
      <c r="P3479" s="33"/>
      <c r="Q3479" s="168"/>
      <c r="R3479" s="169"/>
      <c r="S3479" s="39"/>
      <c r="T3479" s="119"/>
      <c r="U3479" s="258"/>
      <c r="V3479" s="262"/>
      <c r="W3479" s="258">
        <f t="shared" si="823"/>
        <v>0</v>
      </c>
      <c r="X3479" s="45"/>
      <c r="Y3479" s="43"/>
      <c r="Z3479" s="43"/>
      <c r="AA3479" s="43"/>
      <c r="AB3479" s="43"/>
      <c r="AC3479" s="43"/>
    </row>
    <row r="3480" spans="1:29" ht="12.9" customHeight="1">
      <c r="A3480" s="189"/>
      <c r="B3480" s="111"/>
      <c r="C3480" s="111"/>
      <c r="D3480" s="111"/>
      <c r="E3480" s="111"/>
      <c r="F3480" s="111"/>
      <c r="G3480" s="111"/>
      <c r="H3480" s="111"/>
      <c r="I3480" s="116"/>
      <c r="J3480" s="118"/>
      <c r="K3480" s="33"/>
      <c r="L3480" s="44">
        <f t="shared" si="820"/>
        <v>0</v>
      </c>
      <c r="M3480" s="33" t="str">
        <f t="shared" si="821"/>
        <v>Container q'ty</v>
      </c>
      <c r="N3480" s="33" t="str">
        <f t="shared" si="822"/>
        <v/>
      </c>
      <c r="O3480" s="39"/>
      <c r="P3480" s="33"/>
      <c r="Q3480" s="168"/>
      <c r="R3480" s="169"/>
      <c r="S3480" s="39"/>
      <c r="T3480" s="119"/>
      <c r="U3480" s="258"/>
      <c r="V3480" s="262"/>
      <c r="W3480" s="258">
        <f t="shared" si="823"/>
        <v>0</v>
      </c>
      <c r="X3480" s="45"/>
      <c r="Y3480" s="43"/>
      <c r="Z3480" s="43"/>
      <c r="AA3480" s="43"/>
      <c r="AB3480" s="43"/>
      <c r="AC3480" s="43"/>
    </row>
    <row r="3481" spans="1:29" ht="12.9" customHeight="1">
      <c r="A3481" s="189"/>
      <c r="B3481" s="111"/>
      <c r="C3481" s="111"/>
      <c r="D3481" s="111"/>
      <c r="E3481" s="111"/>
      <c r="F3481" s="111"/>
      <c r="G3481" s="111"/>
      <c r="H3481" s="111"/>
      <c r="I3481" s="116"/>
      <c r="J3481" s="118"/>
      <c r="K3481" s="33"/>
      <c r="L3481" s="44">
        <f t="shared" si="820"/>
        <v>0</v>
      </c>
      <c r="M3481" s="33" t="str">
        <f t="shared" si="821"/>
        <v>Container q'ty</v>
      </c>
      <c r="N3481" s="33" t="str">
        <f t="shared" si="822"/>
        <v/>
      </c>
      <c r="O3481" s="39"/>
      <c r="P3481" s="33"/>
      <c r="Q3481" s="168"/>
      <c r="R3481" s="169"/>
      <c r="S3481" s="39"/>
      <c r="T3481" s="119"/>
      <c r="U3481" s="258"/>
      <c r="V3481" s="262"/>
      <c r="W3481" s="258">
        <f t="shared" si="823"/>
        <v>0</v>
      </c>
      <c r="X3481" s="45"/>
      <c r="Y3481" s="43"/>
      <c r="Z3481" s="43"/>
      <c r="AA3481" s="43"/>
      <c r="AB3481" s="43"/>
      <c r="AC3481" s="43"/>
    </row>
    <row r="3482" spans="1:29" ht="12.9" customHeight="1">
      <c r="A3482" s="189"/>
      <c r="B3482" s="111"/>
      <c r="C3482" s="111"/>
      <c r="D3482" s="111"/>
      <c r="E3482" s="111"/>
      <c r="F3482" s="111"/>
      <c r="G3482" s="111"/>
      <c r="H3482" s="111"/>
      <c r="I3482" s="116"/>
      <c r="J3482" s="118"/>
      <c r="K3482" s="33"/>
      <c r="L3482" s="44">
        <f t="shared" ref="L3482:L3513" si="824">SUM(E3482:F3482)</f>
        <v>0</v>
      </c>
      <c r="M3482" s="33" t="str">
        <f t="shared" ref="M3482:M3513" si="825">A3482&amp;$O$1</f>
        <v>Container q'ty</v>
      </c>
      <c r="N3482" s="33" t="str">
        <f t="shared" ref="N3482:N3513" si="826">A3482&amp;P3482</f>
        <v/>
      </c>
      <c r="O3482" s="39"/>
      <c r="P3482" s="33"/>
      <c r="Q3482" s="168"/>
      <c r="R3482" s="169"/>
      <c r="S3482" s="39"/>
      <c r="T3482" s="119"/>
      <c r="U3482" s="258"/>
      <c r="V3482" s="262"/>
      <c r="W3482" s="258">
        <f t="shared" ref="W3482:W3513" si="827">IFERROR(U3482/V3482,0)</f>
        <v>0</v>
      </c>
      <c r="X3482" s="45"/>
      <c r="Y3482" s="43"/>
      <c r="Z3482" s="43"/>
      <c r="AA3482" s="43"/>
      <c r="AB3482" s="43"/>
      <c r="AC3482" s="43"/>
    </row>
    <row r="3483" spans="1:29" ht="12.9" customHeight="1">
      <c r="A3483" s="189"/>
      <c r="B3483" s="111"/>
      <c r="C3483" s="111"/>
      <c r="D3483" s="111"/>
      <c r="E3483" s="111"/>
      <c r="F3483" s="111"/>
      <c r="G3483" s="111"/>
      <c r="H3483" s="111"/>
      <c r="I3483" s="116"/>
      <c r="J3483" s="118"/>
      <c r="K3483" s="33"/>
      <c r="L3483" s="44">
        <f t="shared" si="824"/>
        <v>0</v>
      </c>
      <c r="M3483" s="33" t="str">
        <f t="shared" si="825"/>
        <v>Container q'ty</v>
      </c>
      <c r="N3483" s="33" t="str">
        <f t="shared" si="826"/>
        <v/>
      </c>
      <c r="O3483" s="39"/>
      <c r="P3483" s="33"/>
      <c r="Q3483" s="168"/>
      <c r="R3483" s="169"/>
      <c r="S3483" s="39"/>
      <c r="T3483" s="119"/>
      <c r="U3483" s="258"/>
      <c r="V3483" s="262"/>
      <c r="W3483" s="258">
        <f t="shared" si="827"/>
        <v>0</v>
      </c>
      <c r="X3483" s="45"/>
      <c r="Y3483" s="43"/>
      <c r="Z3483" s="43"/>
      <c r="AA3483" s="43"/>
      <c r="AB3483" s="43"/>
      <c r="AC3483" s="43"/>
    </row>
    <row r="3484" spans="1:29" ht="12.9" customHeight="1">
      <c r="A3484" s="189"/>
      <c r="B3484" s="111"/>
      <c r="C3484" s="111"/>
      <c r="D3484" s="111"/>
      <c r="E3484" s="111"/>
      <c r="F3484" s="111"/>
      <c r="G3484" s="111"/>
      <c r="H3484" s="111"/>
      <c r="I3484" s="116"/>
      <c r="J3484" s="118"/>
      <c r="K3484" s="33"/>
      <c r="L3484" s="44">
        <f t="shared" si="824"/>
        <v>0</v>
      </c>
      <c r="M3484" s="33" t="str">
        <f t="shared" si="825"/>
        <v>Container q'ty</v>
      </c>
      <c r="N3484" s="33" t="str">
        <f t="shared" si="826"/>
        <v/>
      </c>
      <c r="O3484" s="39"/>
      <c r="P3484" s="33"/>
      <c r="Q3484" s="168"/>
      <c r="R3484" s="169"/>
      <c r="S3484" s="39"/>
      <c r="T3484" s="119"/>
      <c r="U3484" s="258"/>
      <c r="V3484" s="262"/>
      <c r="W3484" s="258">
        <f t="shared" si="827"/>
        <v>0</v>
      </c>
      <c r="X3484" s="45"/>
      <c r="Y3484" s="43"/>
      <c r="Z3484" s="43"/>
      <c r="AA3484" s="43"/>
      <c r="AB3484" s="43"/>
      <c r="AC3484" s="43"/>
    </row>
    <row r="3485" spans="1:29" ht="12.9" customHeight="1">
      <c r="A3485" s="189"/>
      <c r="B3485" s="111"/>
      <c r="C3485" s="111"/>
      <c r="D3485" s="111"/>
      <c r="E3485" s="111"/>
      <c r="F3485" s="111"/>
      <c r="G3485" s="111"/>
      <c r="H3485" s="111"/>
      <c r="I3485" s="116"/>
      <c r="J3485" s="118"/>
      <c r="K3485" s="33"/>
      <c r="L3485" s="44">
        <f t="shared" si="824"/>
        <v>0</v>
      </c>
      <c r="M3485" s="33" t="str">
        <f t="shared" si="825"/>
        <v>Container q'ty</v>
      </c>
      <c r="N3485" s="33" t="str">
        <f t="shared" si="826"/>
        <v/>
      </c>
      <c r="O3485" s="39"/>
      <c r="P3485" s="33"/>
      <c r="Q3485" s="168"/>
      <c r="R3485" s="169"/>
      <c r="S3485" s="39"/>
      <c r="T3485" s="119"/>
      <c r="U3485" s="258"/>
      <c r="V3485" s="262"/>
      <c r="W3485" s="258">
        <f t="shared" si="827"/>
        <v>0</v>
      </c>
      <c r="X3485" s="45"/>
      <c r="Y3485" s="43"/>
      <c r="Z3485" s="43"/>
      <c r="AA3485" s="43"/>
      <c r="AB3485" s="43"/>
      <c r="AC3485" s="43"/>
    </row>
    <row r="3486" spans="1:29" ht="12.9" customHeight="1">
      <c r="A3486" s="189"/>
      <c r="B3486" s="111"/>
      <c r="C3486" s="111"/>
      <c r="D3486" s="111"/>
      <c r="E3486" s="111"/>
      <c r="F3486" s="111"/>
      <c r="G3486" s="111"/>
      <c r="H3486" s="111"/>
      <c r="I3486" s="116"/>
      <c r="J3486" s="118"/>
      <c r="K3486" s="33"/>
      <c r="L3486" s="44">
        <f t="shared" si="824"/>
        <v>0</v>
      </c>
      <c r="M3486" s="33" t="str">
        <f t="shared" si="825"/>
        <v>Container q'ty</v>
      </c>
      <c r="N3486" s="33" t="str">
        <f t="shared" si="826"/>
        <v/>
      </c>
      <c r="O3486" s="39"/>
      <c r="P3486" s="33"/>
      <c r="Q3486" s="168"/>
      <c r="R3486" s="169"/>
      <c r="S3486" s="39"/>
      <c r="T3486" s="119"/>
      <c r="U3486" s="258"/>
      <c r="V3486" s="262"/>
      <c r="W3486" s="258">
        <f t="shared" si="827"/>
        <v>0</v>
      </c>
      <c r="X3486" s="45"/>
      <c r="Y3486" s="43"/>
      <c r="Z3486" s="43"/>
      <c r="AA3486" s="43"/>
      <c r="AB3486" s="43"/>
      <c r="AC3486" s="43"/>
    </row>
    <row r="3487" spans="1:29" ht="12.9" customHeight="1">
      <c r="A3487" s="189"/>
      <c r="B3487" s="111"/>
      <c r="C3487" s="111"/>
      <c r="D3487" s="111"/>
      <c r="E3487" s="111"/>
      <c r="F3487" s="111"/>
      <c r="G3487" s="111"/>
      <c r="H3487" s="111"/>
      <c r="I3487" s="116"/>
      <c r="J3487" s="118"/>
      <c r="K3487" s="33"/>
      <c r="L3487" s="44">
        <f t="shared" si="824"/>
        <v>0</v>
      </c>
      <c r="M3487" s="33" t="str">
        <f t="shared" si="825"/>
        <v>Container q'ty</v>
      </c>
      <c r="N3487" s="33" t="str">
        <f t="shared" si="826"/>
        <v/>
      </c>
      <c r="O3487" s="39"/>
      <c r="P3487" s="33"/>
      <c r="Q3487" s="168"/>
      <c r="R3487" s="169"/>
      <c r="S3487" s="39"/>
      <c r="T3487" s="119"/>
      <c r="U3487" s="258"/>
      <c r="V3487" s="262"/>
      <c r="W3487" s="258">
        <f t="shared" si="827"/>
        <v>0</v>
      </c>
      <c r="X3487" s="45"/>
      <c r="Y3487" s="43"/>
      <c r="Z3487" s="43"/>
      <c r="AA3487" s="43"/>
      <c r="AB3487" s="43"/>
      <c r="AC3487" s="43"/>
    </row>
    <row r="3488" spans="1:29" ht="12.9" customHeight="1">
      <c r="A3488" s="189"/>
      <c r="B3488" s="111"/>
      <c r="C3488" s="111"/>
      <c r="D3488" s="111"/>
      <c r="E3488" s="111"/>
      <c r="F3488" s="111"/>
      <c r="G3488" s="111"/>
      <c r="H3488" s="111"/>
      <c r="I3488" s="116"/>
      <c r="J3488" s="118"/>
      <c r="K3488" s="33"/>
      <c r="L3488" s="44">
        <f t="shared" si="824"/>
        <v>0</v>
      </c>
      <c r="M3488" s="33" t="str">
        <f t="shared" si="825"/>
        <v>Container q'ty</v>
      </c>
      <c r="N3488" s="33" t="str">
        <f t="shared" si="826"/>
        <v/>
      </c>
      <c r="O3488" s="39"/>
      <c r="P3488" s="33"/>
      <c r="Q3488" s="168"/>
      <c r="R3488" s="169"/>
      <c r="S3488" s="39"/>
      <c r="T3488" s="119"/>
      <c r="U3488" s="258"/>
      <c r="V3488" s="262"/>
      <c r="W3488" s="258">
        <f t="shared" si="827"/>
        <v>0</v>
      </c>
      <c r="X3488" s="45"/>
      <c r="Y3488" s="43"/>
      <c r="Z3488" s="43"/>
      <c r="AA3488" s="43"/>
      <c r="AB3488" s="43"/>
      <c r="AC3488" s="43"/>
    </row>
    <row r="3489" spans="1:29" ht="12.9" customHeight="1">
      <c r="A3489" s="189"/>
      <c r="B3489" s="111"/>
      <c r="C3489" s="111"/>
      <c r="D3489" s="111"/>
      <c r="E3489" s="111"/>
      <c r="F3489" s="111"/>
      <c r="G3489" s="111"/>
      <c r="H3489" s="111"/>
      <c r="I3489" s="116"/>
      <c r="J3489" s="118"/>
      <c r="K3489" s="33"/>
      <c r="L3489" s="44">
        <f t="shared" si="824"/>
        <v>0</v>
      </c>
      <c r="M3489" s="33" t="str">
        <f t="shared" si="825"/>
        <v>Container q'ty</v>
      </c>
      <c r="N3489" s="33" t="str">
        <f t="shared" si="826"/>
        <v/>
      </c>
      <c r="O3489" s="39"/>
      <c r="P3489" s="33"/>
      <c r="Q3489" s="168"/>
      <c r="R3489" s="169"/>
      <c r="S3489" s="39"/>
      <c r="T3489" s="119"/>
      <c r="U3489" s="258"/>
      <c r="V3489" s="262"/>
      <c r="W3489" s="258">
        <f t="shared" si="827"/>
        <v>0</v>
      </c>
      <c r="X3489" s="45"/>
      <c r="Y3489" s="43"/>
      <c r="Z3489" s="43"/>
      <c r="AA3489" s="43"/>
      <c r="AB3489" s="43"/>
      <c r="AC3489" s="43"/>
    </row>
    <row r="3490" spans="1:29" ht="12.9" customHeight="1">
      <c r="A3490" s="189"/>
      <c r="B3490" s="111"/>
      <c r="C3490" s="111"/>
      <c r="D3490" s="111"/>
      <c r="E3490" s="111"/>
      <c r="F3490" s="111"/>
      <c r="G3490" s="111"/>
      <c r="H3490" s="111"/>
      <c r="I3490" s="116"/>
      <c r="J3490" s="118"/>
      <c r="K3490" s="33"/>
      <c r="L3490" s="44">
        <f t="shared" si="824"/>
        <v>0</v>
      </c>
      <c r="M3490" s="33" t="str">
        <f t="shared" si="825"/>
        <v>Container q'ty</v>
      </c>
      <c r="N3490" s="33" t="str">
        <f t="shared" si="826"/>
        <v/>
      </c>
      <c r="O3490" s="39"/>
      <c r="P3490" s="33"/>
      <c r="Q3490" s="168"/>
      <c r="R3490" s="169"/>
      <c r="S3490" s="39"/>
      <c r="T3490" s="119"/>
      <c r="U3490" s="258"/>
      <c r="V3490" s="262"/>
      <c r="W3490" s="258">
        <f t="shared" si="827"/>
        <v>0</v>
      </c>
      <c r="X3490" s="45"/>
      <c r="Y3490" s="43"/>
      <c r="Z3490" s="43"/>
      <c r="AA3490" s="43"/>
      <c r="AB3490" s="43"/>
      <c r="AC3490" s="43"/>
    </row>
    <row r="3491" spans="1:29" ht="12.9" customHeight="1">
      <c r="A3491" s="189"/>
      <c r="B3491" s="111"/>
      <c r="C3491" s="111"/>
      <c r="D3491" s="111"/>
      <c r="E3491" s="111"/>
      <c r="F3491" s="111"/>
      <c r="G3491" s="111"/>
      <c r="H3491" s="111"/>
      <c r="I3491" s="116"/>
      <c r="J3491" s="118"/>
      <c r="K3491" s="33"/>
      <c r="L3491" s="44">
        <f t="shared" si="824"/>
        <v>0</v>
      </c>
      <c r="M3491" s="33" t="str">
        <f t="shared" si="825"/>
        <v>Container q'ty</v>
      </c>
      <c r="N3491" s="33" t="str">
        <f t="shared" si="826"/>
        <v/>
      </c>
      <c r="O3491" s="39"/>
      <c r="P3491" s="33"/>
      <c r="Q3491" s="168"/>
      <c r="R3491" s="169"/>
      <c r="S3491" s="39"/>
      <c r="T3491" s="119"/>
      <c r="U3491" s="258"/>
      <c r="V3491" s="262"/>
      <c r="W3491" s="258">
        <f t="shared" si="827"/>
        <v>0</v>
      </c>
      <c r="X3491" s="45"/>
      <c r="Y3491" s="43"/>
      <c r="Z3491" s="43"/>
      <c r="AA3491" s="43"/>
      <c r="AB3491" s="43"/>
      <c r="AC3491" s="43"/>
    </row>
    <row r="3492" spans="1:29" ht="12.9" customHeight="1">
      <c r="A3492" s="189"/>
      <c r="B3492" s="111"/>
      <c r="C3492" s="111"/>
      <c r="D3492" s="111"/>
      <c r="E3492" s="111"/>
      <c r="F3492" s="111"/>
      <c r="G3492" s="111"/>
      <c r="H3492" s="111"/>
      <c r="I3492" s="116"/>
      <c r="J3492" s="118"/>
      <c r="K3492" s="33"/>
      <c r="L3492" s="44">
        <f t="shared" si="824"/>
        <v>0</v>
      </c>
      <c r="M3492" s="33" t="str">
        <f t="shared" si="825"/>
        <v>Container q'ty</v>
      </c>
      <c r="N3492" s="33" t="str">
        <f t="shared" si="826"/>
        <v/>
      </c>
      <c r="O3492" s="39"/>
      <c r="P3492" s="33"/>
      <c r="Q3492" s="168"/>
      <c r="R3492" s="169"/>
      <c r="S3492" s="39"/>
      <c r="T3492" s="119"/>
      <c r="U3492" s="258"/>
      <c r="V3492" s="262"/>
      <c r="W3492" s="258">
        <f t="shared" si="827"/>
        <v>0</v>
      </c>
      <c r="X3492" s="45"/>
      <c r="Y3492" s="43"/>
      <c r="Z3492" s="43"/>
      <c r="AA3492" s="43"/>
      <c r="AB3492" s="43"/>
      <c r="AC3492" s="43"/>
    </row>
    <row r="3493" spans="1:29" ht="12.9" customHeight="1">
      <c r="A3493" s="189"/>
      <c r="B3493" s="111"/>
      <c r="C3493" s="111"/>
      <c r="D3493" s="111"/>
      <c r="E3493" s="111"/>
      <c r="F3493" s="111"/>
      <c r="G3493" s="111"/>
      <c r="H3493" s="111"/>
      <c r="I3493" s="116"/>
      <c r="J3493" s="118"/>
      <c r="K3493" s="33"/>
      <c r="L3493" s="44">
        <f t="shared" si="824"/>
        <v>0</v>
      </c>
      <c r="M3493" s="33" t="str">
        <f t="shared" si="825"/>
        <v>Container q'ty</v>
      </c>
      <c r="N3493" s="33" t="str">
        <f t="shared" si="826"/>
        <v/>
      </c>
      <c r="O3493" s="39"/>
      <c r="P3493" s="33"/>
      <c r="Q3493" s="168"/>
      <c r="R3493" s="169"/>
      <c r="S3493" s="39"/>
      <c r="T3493" s="119"/>
      <c r="U3493" s="258"/>
      <c r="V3493" s="262"/>
      <c r="W3493" s="258">
        <f t="shared" si="827"/>
        <v>0</v>
      </c>
      <c r="X3493" s="45"/>
      <c r="Y3493" s="43"/>
      <c r="Z3493" s="43"/>
      <c r="AA3493" s="43"/>
      <c r="AB3493" s="43"/>
      <c r="AC3493" s="43"/>
    </row>
    <row r="3494" spans="1:29" ht="12.9" customHeight="1">
      <c r="A3494" s="189"/>
      <c r="B3494" s="111"/>
      <c r="C3494" s="111"/>
      <c r="D3494" s="111"/>
      <c r="E3494" s="111"/>
      <c r="F3494" s="111"/>
      <c r="G3494" s="111"/>
      <c r="H3494" s="111"/>
      <c r="I3494" s="116"/>
      <c r="J3494" s="118"/>
      <c r="K3494" s="33"/>
      <c r="L3494" s="44">
        <f t="shared" si="824"/>
        <v>0</v>
      </c>
      <c r="M3494" s="33" t="str">
        <f t="shared" si="825"/>
        <v>Container q'ty</v>
      </c>
      <c r="N3494" s="33" t="str">
        <f t="shared" si="826"/>
        <v/>
      </c>
      <c r="O3494" s="39"/>
      <c r="P3494" s="33"/>
      <c r="Q3494" s="168"/>
      <c r="R3494" s="169"/>
      <c r="S3494" s="39"/>
      <c r="T3494" s="119"/>
      <c r="U3494" s="258"/>
      <c r="V3494" s="262"/>
      <c r="W3494" s="258">
        <f t="shared" si="827"/>
        <v>0</v>
      </c>
      <c r="X3494" s="45"/>
      <c r="Y3494" s="43"/>
      <c r="Z3494" s="43"/>
      <c r="AA3494" s="43"/>
      <c r="AB3494" s="43"/>
      <c r="AC3494" s="43"/>
    </row>
    <row r="3495" spans="1:29" ht="12.9" customHeight="1">
      <c r="A3495" s="189"/>
      <c r="B3495" s="111"/>
      <c r="C3495" s="111"/>
      <c r="D3495" s="111"/>
      <c r="E3495" s="111"/>
      <c r="F3495" s="111"/>
      <c r="G3495" s="111"/>
      <c r="H3495" s="111"/>
      <c r="I3495" s="116"/>
      <c r="J3495" s="118"/>
      <c r="K3495" s="33"/>
      <c r="L3495" s="44">
        <f t="shared" si="824"/>
        <v>0</v>
      </c>
      <c r="M3495" s="33" t="str">
        <f t="shared" si="825"/>
        <v>Container q'ty</v>
      </c>
      <c r="N3495" s="33" t="str">
        <f t="shared" si="826"/>
        <v/>
      </c>
      <c r="O3495" s="39"/>
      <c r="P3495" s="33"/>
      <c r="Q3495" s="168"/>
      <c r="R3495" s="169"/>
      <c r="S3495" s="39"/>
      <c r="T3495" s="119"/>
      <c r="U3495" s="258"/>
      <c r="V3495" s="262"/>
      <c r="W3495" s="258">
        <f t="shared" si="827"/>
        <v>0</v>
      </c>
      <c r="X3495" s="45"/>
      <c r="Y3495" s="43"/>
      <c r="Z3495" s="43"/>
      <c r="AA3495" s="43"/>
      <c r="AB3495" s="43"/>
      <c r="AC3495" s="43"/>
    </row>
    <row r="3496" spans="1:29" ht="12.9" customHeight="1">
      <c r="A3496" s="189"/>
      <c r="B3496" s="111"/>
      <c r="C3496" s="111"/>
      <c r="D3496" s="111"/>
      <c r="E3496" s="111"/>
      <c r="F3496" s="111"/>
      <c r="G3496" s="111"/>
      <c r="H3496" s="111"/>
      <c r="I3496" s="116"/>
      <c r="J3496" s="118"/>
      <c r="K3496" s="33"/>
      <c r="L3496" s="44">
        <f t="shared" si="824"/>
        <v>0</v>
      </c>
      <c r="M3496" s="33" t="str">
        <f t="shared" si="825"/>
        <v>Container q'ty</v>
      </c>
      <c r="N3496" s="33" t="str">
        <f t="shared" si="826"/>
        <v/>
      </c>
      <c r="O3496" s="39"/>
      <c r="P3496" s="33"/>
      <c r="Q3496" s="168"/>
      <c r="R3496" s="169"/>
      <c r="S3496" s="39"/>
      <c r="T3496" s="119"/>
      <c r="U3496" s="258"/>
      <c r="V3496" s="262"/>
      <c r="W3496" s="258">
        <f t="shared" si="827"/>
        <v>0</v>
      </c>
      <c r="X3496" s="45"/>
      <c r="Y3496" s="43"/>
      <c r="Z3496" s="43"/>
      <c r="AA3496" s="43"/>
      <c r="AB3496" s="43"/>
      <c r="AC3496" s="43"/>
    </row>
    <row r="3497" spans="1:29" ht="12.9" customHeight="1">
      <c r="A3497" s="189"/>
      <c r="B3497" s="111"/>
      <c r="C3497" s="111"/>
      <c r="D3497" s="111"/>
      <c r="E3497" s="111"/>
      <c r="F3497" s="111"/>
      <c r="G3497" s="111"/>
      <c r="H3497" s="111"/>
      <c r="I3497" s="116"/>
      <c r="J3497" s="118"/>
      <c r="K3497" s="33"/>
      <c r="L3497" s="44">
        <f t="shared" si="824"/>
        <v>0</v>
      </c>
      <c r="M3497" s="33" t="str">
        <f t="shared" si="825"/>
        <v>Container q'ty</v>
      </c>
      <c r="N3497" s="33" t="str">
        <f t="shared" si="826"/>
        <v/>
      </c>
      <c r="O3497" s="39"/>
      <c r="P3497" s="33"/>
      <c r="Q3497" s="168"/>
      <c r="R3497" s="169"/>
      <c r="S3497" s="39"/>
      <c r="T3497" s="119"/>
      <c r="U3497" s="258"/>
      <c r="V3497" s="262"/>
      <c r="W3497" s="258">
        <f t="shared" si="827"/>
        <v>0</v>
      </c>
      <c r="X3497" s="45"/>
      <c r="Y3497" s="43"/>
      <c r="Z3497" s="43"/>
      <c r="AA3497" s="43"/>
      <c r="AB3497" s="43"/>
      <c r="AC3497" s="43"/>
    </row>
    <row r="3498" spans="1:29" ht="12.9" customHeight="1">
      <c r="A3498" s="189"/>
      <c r="B3498" s="111"/>
      <c r="C3498" s="111"/>
      <c r="D3498" s="111"/>
      <c r="E3498" s="111"/>
      <c r="F3498" s="111"/>
      <c r="G3498" s="111"/>
      <c r="H3498" s="111"/>
      <c r="I3498" s="116"/>
      <c r="J3498" s="118"/>
      <c r="K3498" s="33"/>
      <c r="L3498" s="44">
        <f t="shared" si="824"/>
        <v>0</v>
      </c>
      <c r="M3498" s="33" t="str">
        <f t="shared" si="825"/>
        <v>Container q'ty</v>
      </c>
      <c r="N3498" s="33" t="str">
        <f t="shared" si="826"/>
        <v/>
      </c>
      <c r="O3498" s="39"/>
      <c r="P3498" s="33"/>
      <c r="Q3498" s="168"/>
      <c r="R3498" s="169"/>
      <c r="S3498" s="39"/>
      <c r="T3498" s="119"/>
      <c r="U3498" s="258"/>
      <c r="V3498" s="262"/>
      <c r="W3498" s="258">
        <f t="shared" si="827"/>
        <v>0</v>
      </c>
      <c r="X3498" s="45"/>
      <c r="Y3498" s="43"/>
      <c r="Z3498" s="43"/>
      <c r="AA3498" s="43"/>
      <c r="AB3498" s="43"/>
      <c r="AC3498" s="43"/>
    </row>
    <row r="3499" spans="1:29" ht="12.9" customHeight="1">
      <c r="A3499" s="189"/>
      <c r="B3499" s="111"/>
      <c r="C3499" s="111"/>
      <c r="D3499" s="111"/>
      <c r="E3499" s="111"/>
      <c r="F3499" s="111"/>
      <c r="G3499" s="111"/>
      <c r="H3499" s="111"/>
      <c r="I3499" s="116"/>
      <c r="J3499" s="118"/>
      <c r="K3499" s="33"/>
      <c r="L3499" s="44">
        <f t="shared" si="824"/>
        <v>0</v>
      </c>
      <c r="M3499" s="33" t="str">
        <f t="shared" si="825"/>
        <v>Container q'ty</v>
      </c>
      <c r="N3499" s="33" t="str">
        <f t="shared" si="826"/>
        <v/>
      </c>
      <c r="O3499" s="39"/>
      <c r="P3499" s="33"/>
      <c r="Q3499" s="168"/>
      <c r="R3499" s="169"/>
      <c r="S3499" s="39"/>
      <c r="T3499" s="119"/>
      <c r="U3499" s="258"/>
      <c r="V3499" s="262"/>
      <c r="W3499" s="258">
        <f t="shared" si="827"/>
        <v>0</v>
      </c>
      <c r="X3499" s="45"/>
      <c r="Y3499" s="43"/>
      <c r="Z3499" s="43"/>
      <c r="AA3499" s="43"/>
      <c r="AB3499" s="43"/>
      <c r="AC3499" s="43"/>
    </row>
    <row r="3500" spans="1:29" ht="12.9" customHeight="1">
      <c r="A3500" s="189"/>
      <c r="B3500" s="111"/>
      <c r="C3500" s="111"/>
      <c r="D3500" s="111"/>
      <c r="E3500" s="111"/>
      <c r="F3500" s="111"/>
      <c r="G3500" s="111"/>
      <c r="H3500" s="111"/>
      <c r="I3500" s="116"/>
      <c r="J3500" s="118"/>
      <c r="K3500" s="33"/>
      <c r="L3500" s="44">
        <f t="shared" si="824"/>
        <v>0</v>
      </c>
      <c r="M3500" s="33" t="str">
        <f t="shared" si="825"/>
        <v>Container q'ty</v>
      </c>
      <c r="N3500" s="33" t="str">
        <f t="shared" si="826"/>
        <v/>
      </c>
      <c r="O3500" s="39"/>
      <c r="P3500" s="33"/>
      <c r="Q3500" s="168"/>
      <c r="R3500" s="169"/>
      <c r="S3500" s="39"/>
      <c r="T3500" s="119"/>
      <c r="U3500" s="258"/>
      <c r="V3500" s="262"/>
      <c r="W3500" s="258">
        <f t="shared" si="827"/>
        <v>0</v>
      </c>
      <c r="X3500" s="45"/>
      <c r="Y3500" s="43"/>
      <c r="Z3500" s="43"/>
      <c r="AA3500" s="43"/>
      <c r="AB3500" s="43"/>
      <c r="AC3500" s="43"/>
    </row>
    <row r="3501" spans="1:29" ht="12.9" customHeight="1">
      <c r="A3501" s="189"/>
      <c r="B3501" s="111"/>
      <c r="C3501" s="111"/>
      <c r="D3501" s="111"/>
      <c r="E3501" s="111"/>
      <c r="F3501" s="111"/>
      <c r="G3501" s="111"/>
      <c r="H3501" s="111"/>
      <c r="I3501" s="116"/>
      <c r="J3501" s="118"/>
      <c r="K3501" s="33"/>
      <c r="L3501" s="44">
        <f t="shared" si="824"/>
        <v>0</v>
      </c>
      <c r="M3501" s="33" t="str">
        <f t="shared" si="825"/>
        <v>Container q'ty</v>
      </c>
      <c r="N3501" s="33" t="str">
        <f t="shared" si="826"/>
        <v/>
      </c>
      <c r="O3501" s="39"/>
      <c r="P3501" s="33"/>
      <c r="Q3501" s="168"/>
      <c r="R3501" s="169"/>
      <c r="S3501" s="39"/>
      <c r="T3501" s="119"/>
      <c r="U3501" s="258"/>
      <c r="V3501" s="262"/>
      <c r="W3501" s="258">
        <f t="shared" si="827"/>
        <v>0</v>
      </c>
      <c r="X3501" s="45"/>
      <c r="Y3501" s="43"/>
      <c r="Z3501" s="43"/>
      <c r="AA3501" s="43"/>
      <c r="AB3501" s="43"/>
      <c r="AC3501" s="43"/>
    </row>
    <row r="3502" spans="1:29" ht="12.9" customHeight="1">
      <c r="A3502" s="189"/>
      <c r="B3502" s="111"/>
      <c r="C3502" s="111"/>
      <c r="D3502" s="111"/>
      <c r="E3502" s="111"/>
      <c r="F3502" s="111"/>
      <c r="G3502" s="111"/>
      <c r="H3502" s="111"/>
      <c r="I3502" s="116"/>
      <c r="J3502" s="118"/>
      <c r="K3502" s="33"/>
      <c r="L3502" s="44">
        <f t="shared" si="824"/>
        <v>0</v>
      </c>
      <c r="M3502" s="33" t="str">
        <f t="shared" si="825"/>
        <v>Container q'ty</v>
      </c>
      <c r="N3502" s="33" t="str">
        <f t="shared" si="826"/>
        <v/>
      </c>
      <c r="O3502" s="39"/>
      <c r="P3502" s="33"/>
      <c r="Q3502" s="168"/>
      <c r="R3502" s="169"/>
      <c r="S3502" s="39"/>
      <c r="T3502" s="119"/>
      <c r="U3502" s="258"/>
      <c r="V3502" s="262"/>
      <c r="W3502" s="258">
        <f t="shared" si="827"/>
        <v>0</v>
      </c>
      <c r="X3502" s="45"/>
      <c r="Y3502" s="43"/>
      <c r="Z3502" s="43"/>
      <c r="AA3502" s="43"/>
      <c r="AB3502" s="43"/>
      <c r="AC3502" s="43"/>
    </row>
    <row r="3503" spans="1:29" ht="12.9" customHeight="1">
      <c r="A3503" s="189"/>
      <c r="B3503" s="111"/>
      <c r="C3503" s="111"/>
      <c r="D3503" s="111"/>
      <c r="E3503" s="111"/>
      <c r="F3503" s="111"/>
      <c r="G3503" s="111"/>
      <c r="H3503" s="111"/>
      <c r="I3503" s="116"/>
      <c r="J3503" s="118"/>
      <c r="K3503" s="33"/>
      <c r="L3503" s="44">
        <f t="shared" si="824"/>
        <v>0</v>
      </c>
      <c r="M3503" s="33" t="str">
        <f t="shared" si="825"/>
        <v>Container q'ty</v>
      </c>
      <c r="N3503" s="33" t="str">
        <f t="shared" si="826"/>
        <v/>
      </c>
      <c r="O3503" s="39"/>
      <c r="P3503" s="33"/>
      <c r="Q3503" s="168"/>
      <c r="R3503" s="169"/>
      <c r="S3503" s="39"/>
      <c r="T3503" s="119"/>
      <c r="U3503" s="258"/>
      <c r="V3503" s="262"/>
      <c r="W3503" s="258">
        <f t="shared" si="827"/>
        <v>0</v>
      </c>
      <c r="X3503" s="45"/>
      <c r="Y3503" s="43"/>
      <c r="Z3503" s="43"/>
      <c r="AA3503" s="43"/>
      <c r="AB3503" s="43"/>
      <c r="AC3503" s="43"/>
    </row>
    <row r="3504" spans="1:29" ht="12.9" customHeight="1">
      <c r="A3504" s="189"/>
      <c r="B3504" s="111"/>
      <c r="C3504" s="111"/>
      <c r="D3504" s="111"/>
      <c r="E3504" s="111"/>
      <c r="F3504" s="111"/>
      <c r="G3504" s="111"/>
      <c r="H3504" s="111"/>
      <c r="I3504" s="116"/>
      <c r="J3504" s="118"/>
      <c r="K3504" s="33"/>
      <c r="L3504" s="44">
        <f t="shared" si="824"/>
        <v>0</v>
      </c>
      <c r="M3504" s="33" t="str">
        <f t="shared" si="825"/>
        <v>Container q'ty</v>
      </c>
      <c r="N3504" s="33" t="str">
        <f t="shared" si="826"/>
        <v/>
      </c>
      <c r="O3504" s="39"/>
      <c r="P3504" s="33"/>
      <c r="Q3504" s="168"/>
      <c r="R3504" s="169"/>
      <c r="S3504" s="39"/>
      <c r="T3504" s="119"/>
      <c r="U3504" s="258"/>
      <c r="V3504" s="262"/>
      <c r="W3504" s="258">
        <f t="shared" si="827"/>
        <v>0</v>
      </c>
      <c r="X3504" s="45"/>
      <c r="Y3504" s="43"/>
      <c r="Z3504" s="43"/>
      <c r="AA3504" s="43"/>
      <c r="AB3504" s="43"/>
      <c r="AC3504" s="43"/>
    </row>
    <row r="3505" spans="1:29" ht="12.9" customHeight="1">
      <c r="A3505" s="189"/>
      <c r="B3505" s="111"/>
      <c r="C3505" s="111"/>
      <c r="D3505" s="111"/>
      <c r="E3505" s="111"/>
      <c r="F3505" s="111"/>
      <c r="G3505" s="111"/>
      <c r="H3505" s="111"/>
      <c r="I3505" s="116"/>
      <c r="J3505" s="118"/>
      <c r="K3505" s="33"/>
      <c r="L3505" s="44">
        <f t="shared" si="824"/>
        <v>0</v>
      </c>
      <c r="M3505" s="33" t="str">
        <f t="shared" si="825"/>
        <v>Container q'ty</v>
      </c>
      <c r="N3505" s="33" t="str">
        <f t="shared" si="826"/>
        <v/>
      </c>
      <c r="O3505" s="39"/>
      <c r="P3505" s="33"/>
      <c r="Q3505" s="168"/>
      <c r="R3505" s="169"/>
      <c r="S3505" s="39"/>
      <c r="T3505" s="119"/>
      <c r="U3505" s="258"/>
      <c r="V3505" s="262"/>
      <c r="W3505" s="258">
        <f t="shared" si="827"/>
        <v>0</v>
      </c>
      <c r="X3505" s="45"/>
      <c r="Y3505" s="43"/>
      <c r="Z3505" s="43"/>
      <c r="AA3505" s="43"/>
      <c r="AB3505" s="43"/>
      <c r="AC3505" s="43"/>
    </row>
    <row r="3506" spans="1:29" ht="12.9" customHeight="1">
      <c r="A3506" s="189"/>
      <c r="B3506" s="111"/>
      <c r="C3506" s="111"/>
      <c r="D3506" s="111"/>
      <c r="E3506" s="111"/>
      <c r="F3506" s="111"/>
      <c r="G3506" s="111"/>
      <c r="H3506" s="111"/>
      <c r="I3506" s="116"/>
      <c r="J3506" s="118"/>
      <c r="K3506" s="33"/>
      <c r="L3506" s="44">
        <f t="shared" si="824"/>
        <v>0</v>
      </c>
      <c r="M3506" s="33" t="str">
        <f t="shared" si="825"/>
        <v>Container q'ty</v>
      </c>
      <c r="N3506" s="33" t="str">
        <f t="shared" si="826"/>
        <v/>
      </c>
      <c r="O3506" s="39"/>
      <c r="P3506" s="33"/>
      <c r="Q3506" s="168"/>
      <c r="R3506" s="169"/>
      <c r="S3506" s="39"/>
      <c r="T3506" s="119"/>
      <c r="U3506" s="258"/>
      <c r="V3506" s="262"/>
      <c r="W3506" s="258">
        <f t="shared" si="827"/>
        <v>0</v>
      </c>
      <c r="X3506" s="45"/>
      <c r="Y3506" s="43"/>
      <c r="Z3506" s="43"/>
      <c r="AA3506" s="43"/>
      <c r="AB3506" s="43"/>
      <c r="AC3506" s="43"/>
    </row>
    <row r="3507" spans="1:29" ht="12.9" customHeight="1">
      <c r="A3507" s="189"/>
      <c r="B3507" s="111"/>
      <c r="C3507" s="111"/>
      <c r="D3507" s="111"/>
      <c r="E3507" s="111"/>
      <c r="F3507" s="111"/>
      <c r="G3507" s="111"/>
      <c r="H3507" s="111"/>
      <c r="I3507" s="116"/>
      <c r="J3507" s="118"/>
      <c r="K3507" s="33"/>
      <c r="L3507" s="44">
        <f t="shared" si="824"/>
        <v>0</v>
      </c>
      <c r="M3507" s="33" t="str">
        <f t="shared" si="825"/>
        <v>Container q'ty</v>
      </c>
      <c r="N3507" s="33" t="str">
        <f t="shared" si="826"/>
        <v/>
      </c>
      <c r="O3507" s="39"/>
      <c r="P3507" s="33"/>
      <c r="Q3507" s="168"/>
      <c r="R3507" s="169"/>
      <c r="S3507" s="39"/>
      <c r="T3507" s="119"/>
      <c r="U3507" s="258"/>
      <c r="V3507" s="262"/>
      <c r="W3507" s="258">
        <f t="shared" si="827"/>
        <v>0</v>
      </c>
      <c r="X3507" s="45"/>
      <c r="Y3507" s="43"/>
      <c r="Z3507" s="43"/>
      <c r="AA3507" s="43"/>
      <c r="AB3507" s="43"/>
      <c r="AC3507" s="43"/>
    </row>
    <row r="3508" spans="1:29" ht="12.9" customHeight="1">
      <c r="A3508" s="189"/>
      <c r="B3508" s="111"/>
      <c r="C3508" s="111"/>
      <c r="D3508" s="111"/>
      <c r="E3508" s="111"/>
      <c r="F3508" s="111"/>
      <c r="G3508" s="111"/>
      <c r="H3508" s="111"/>
      <c r="I3508" s="116"/>
      <c r="J3508" s="118"/>
      <c r="K3508" s="33"/>
      <c r="L3508" s="44">
        <f t="shared" si="824"/>
        <v>0</v>
      </c>
      <c r="M3508" s="33" t="str">
        <f t="shared" si="825"/>
        <v>Container q'ty</v>
      </c>
      <c r="N3508" s="33" t="str">
        <f t="shared" si="826"/>
        <v/>
      </c>
      <c r="O3508" s="39"/>
      <c r="P3508" s="33"/>
      <c r="Q3508" s="168"/>
      <c r="R3508" s="169"/>
      <c r="S3508" s="39"/>
      <c r="T3508" s="119"/>
      <c r="U3508" s="258"/>
      <c r="V3508" s="262"/>
      <c r="W3508" s="258">
        <f t="shared" si="827"/>
        <v>0</v>
      </c>
      <c r="X3508" s="45"/>
      <c r="Y3508" s="43"/>
      <c r="Z3508" s="43"/>
      <c r="AA3508" s="43"/>
      <c r="AB3508" s="43"/>
      <c r="AC3508" s="43"/>
    </row>
    <row r="3509" spans="1:29" ht="12.9" customHeight="1">
      <c r="A3509" s="189"/>
      <c r="B3509" s="111"/>
      <c r="C3509" s="111"/>
      <c r="D3509" s="111"/>
      <c r="E3509" s="111"/>
      <c r="F3509" s="111"/>
      <c r="G3509" s="111"/>
      <c r="H3509" s="111"/>
      <c r="I3509" s="116"/>
      <c r="J3509" s="118"/>
      <c r="K3509" s="33"/>
      <c r="L3509" s="44">
        <f t="shared" si="824"/>
        <v>0</v>
      </c>
      <c r="M3509" s="33" t="str">
        <f t="shared" si="825"/>
        <v>Container q'ty</v>
      </c>
      <c r="N3509" s="33" t="str">
        <f t="shared" si="826"/>
        <v/>
      </c>
      <c r="O3509" s="39"/>
      <c r="P3509" s="33"/>
      <c r="Q3509" s="168"/>
      <c r="R3509" s="169"/>
      <c r="S3509" s="39"/>
      <c r="T3509" s="119"/>
      <c r="U3509" s="258"/>
      <c r="V3509" s="262"/>
      <c r="W3509" s="258">
        <f t="shared" si="827"/>
        <v>0</v>
      </c>
      <c r="X3509" s="45"/>
      <c r="Y3509" s="43"/>
      <c r="Z3509" s="43"/>
      <c r="AA3509" s="43"/>
      <c r="AB3509" s="43"/>
      <c r="AC3509" s="43"/>
    </row>
    <row r="3510" spans="1:29" ht="12.9" customHeight="1">
      <c r="A3510" s="189"/>
      <c r="B3510" s="111"/>
      <c r="C3510" s="111"/>
      <c r="D3510" s="111"/>
      <c r="E3510" s="111"/>
      <c r="F3510" s="111"/>
      <c r="G3510" s="111"/>
      <c r="H3510" s="111"/>
      <c r="I3510" s="116"/>
      <c r="J3510" s="118"/>
      <c r="K3510" s="33"/>
      <c r="L3510" s="44">
        <f t="shared" si="824"/>
        <v>0</v>
      </c>
      <c r="M3510" s="33" t="str">
        <f t="shared" si="825"/>
        <v>Container q'ty</v>
      </c>
      <c r="N3510" s="33" t="str">
        <f t="shared" si="826"/>
        <v/>
      </c>
      <c r="O3510" s="39"/>
      <c r="P3510" s="33"/>
      <c r="Q3510" s="168"/>
      <c r="R3510" s="169"/>
      <c r="S3510" s="39"/>
      <c r="T3510" s="119"/>
      <c r="U3510" s="258"/>
      <c r="V3510" s="262"/>
      <c r="W3510" s="258">
        <f t="shared" si="827"/>
        <v>0</v>
      </c>
      <c r="X3510" s="45"/>
      <c r="Y3510" s="43"/>
      <c r="Z3510" s="43"/>
      <c r="AA3510" s="43"/>
      <c r="AB3510" s="43"/>
      <c r="AC3510" s="43"/>
    </row>
    <row r="3511" spans="1:29" ht="12.9" customHeight="1">
      <c r="A3511" s="189"/>
      <c r="B3511" s="111"/>
      <c r="C3511" s="111"/>
      <c r="D3511" s="111"/>
      <c r="E3511" s="111"/>
      <c r="F3511" s="111"/>
      <c r="G3511" s="111"/>
      <c r="H3511" s="111"/>
      <c r="I3511" s="116"/>
      <c r="J3511" s="118"/>
      <c r="K3511" s="33"/>
      <c r="L3511" s="44">
        <f t="shared" si="824"/>
        <v>0</v>
      </c>
      <c r="M3511" s="33" t="str">
        <f t="shared" si="825"/>
        <v>Container q'ty</v>
      </c>
      <c r="N3511" s="33" t="str">
        <f t="shared" si="826"/>
        <v/>
      </c>
      <c r="O3511" s="39"/>
      <c r="P3511" s="33"/>
      <c r="Q3511" s="168"/>
      <c r="R3511" s="169"/>
      <c r="S3511" s="39"/>
      <c r="T3511" s="119"/>
      <c r="U3511" s="258"/>
      <c r="V3511" s="262"/>
      <c r="W3511" s="258">
        <f t="shared" si="827"/>
        <v>0</v>
      </c>
      <c r="X3511" s="45"/>
      <c r="Y3511" s="43"/>
      <c r="Z3511" s="43"/>
      <c r="AA3511" s="43"/>
      <c r="AB3511" s="43"/>
      <c r="AC3511" s="43"/>
    </row>
    <row r="3512" spans="1:29" ht="12.9" customHeight="1">
      <c r="A3512" s="189"/>
      <c r="B3512" s="111"/>
      <c r="C3512" s="111"/>
      <c r="D3512" s="111"/>
      <c r="E3512" s="111"/>
      <c r="F3512" s="111"/>
      <c r="G3512" s="111"/>
      <c r="H3512" s="111"/>
      <c r="I3512" s="116"/>
      <c r="J3512" s="118"/>
      <c r="K3512" s="33"/>
      <c r="L3512" s="44">
        <f t="shared" si="824"/>
        <v>0</v>
      </c>
      <c r="M3512" s="33" t="str">
        <f t="shared" si="825"/>
        <v>Container q'ty</v>
      </c>
      <c r="N3512" s="33" t="str">
        <f t="shared" si="826"/>
        <v/>
      </c>
      <c r="O3512" s="39"/>
      <c r="P3512" s="33"/>
      <c r="Q3512" s="168"/>
      <c r="R3512" s="169"/>
      <c r="S3512" s="39"/>
      <c r="T3512" s="119"/>
      <c r="U3512" s="258"/>
      <c r="V3512" s="262"/>
      <c r="W3512" s="258">
        <f t="shared" si="827"/>
        <v>0</v>
      </c>
      <c r="X3512" s="45"/>
      <c r="Y3512" s="43"/>
      <c r="Z3512" s="43"/>
      <c r="AA3512" s="43"/>
      <c r="AB3512" s="43"/>
      <c r="AC3512" s="43"/>
    </row>
    <row r="3513" spans="1:29" ht="12.9" customHeight="1">
      <c r="A3513" s="189"/>
      <c r="B3513" s="111"/>
      <c r="C3513" s="111"/>
      <c r="D3513" s="111"/>
      <c r="E3513" s="111"/>
      <c r="F3513" s="111"/>
      <c r="G3513" s="111"/>
      <c r="H3513" s="111"/>
      <c r="I3513" s="116"/>
      <c r="J3513" s="118"/>
      <c r="K3513" s="33"/>
      <c r="L3513" s="44">
        <f t="shared" si="824"/>
        <v>0</v>
      </c>
      <c r="M3513" s="33" t="str">
        <f t="shared" si="825"/>
        <v>Container q'ty</v>
      </c>
      <c r="N3513" s="33" t="str">
        <f t="shared" si="826"/>
        <v/>
      </c>
      <c r="O3513" s="39"/>
      <c r="P3513" s="33"/>
      <c r="Q3513" s="168"/>
      <c r="R3513" s="169"/>
      <c r="S3513" s="39"/>
      <c r="T3513" s="119"/>
      <c r="U3513" s="258"/>
      <c r="V3513" s="262"/>
      <c r="W3513" s="258">
        <f t="shared" si="827"/>
        <v>0</v>
      </c>
      <c r="X3513" s="45"/>
      <c r="Y3513" s="43"/>
      <c r="Z3513" s="43"/>
      <c r="AA3513" s="43"/>
      <c r="AB3513" s="43"/>
      <c r="AC3513" s="43"/>
    </row>
    <row r="3514" spans="1:29" ht="12.9" customHeight="1">
      <c r="A3514" s="189"/>
      <c r="B3514" s="111"/>
      <c r="C3514" s="111"/>
      <c r="D3514" s="111"/>
      <c r="E3514" s="111"/>
      <c r="F3514" s="111"/>
      <c r="G3514" s="111"/>
      <c r="H3514" s="111"/>
      <c r="I3514" s="116"/>
      <c r="J3514" s="118"/>
      <c r="K3514" s="33"/>
      <c r="L3514" s="44">
        <f t="shared" ref="L3514:L3545" si="828">SUM(E3514:F3514)</f>
        <v>0</v>
      </c>
      <c r="M3514" s="33" t="str">
        <f t="shared" ref="M3514:M3545" si="829">A3514&amp;$O$1</f>
        <v>Container q'ty</v>
      </c>
      <c r="N3514" s="33" t="str">
        <f t="shared" ref="N3514:N3545" si="830">A3514&amp;P3514</f>
        <v/>
      </c>
      <c r="O3514" s="39"/>
      <c r="P3514" s="33"/>
      <c r="Q3514" s="168"/>
      <c r="R3514" s="169"/>
      <c r="S3514" s="39"/>
      <c r="T3514" s="119"/>
      <c r="U3514" s="258"/>
      <c r="V3514" s="262"/>
      <c r="W3514" s="258">
        <f t="shared" ref="W3514:W3545" si="831">IFERROR(U3514/V3514,0)</f>
        <v>0</v>
      </c>
      <c r="X3514" s="45"/>
      <c r="Y3514" s="43"/>
      <c r="Z3514" s="43"/>
      <c r="AA3514" s="43"/>
      <c r="AB3514" s="43"/>
      <c r="AC3514" s="43"/>
    </row>
    <row r="3515" spans="1:29" ht="12.9" customHeight="1">
      <c r="A3515" s="189"/>
      <c r="B3515" s="111"/>
      <c r="C3515" s="111"/>
      <c r="D3515" s="111"/>
      <c r="E3515" s="111"/>
      <c r="F3515" s="111"/>
      <c r="G3515" s="111"/>
      <c r="H3515" s="111"/>
      <c r="I3515" s="116"/>
      <c r="J3515" s="118"/>
      <c r="K3515" s="33"/>
      <c r="L3515" s="44">
        <f t="shared" si="828"/>
        <v>0</v>
      </c>
      <c r="M3515" s="33" t="str">
        <f t="shared" si="829"/>
        <v>Container q'ty</v>
      </c>
      <c r="N3515" s="33" t="str">
        <f t="shared" si="830"/>
        <v/>
      </c>
      <c r="O3515" s="39"/>
      <c r="P3515" s="33"/>
      <c r="Q3515" s="168"/>
      <c r="R3515" s="169"/>
      <c r="S3515" s="39"/>
      <c r="T3515" s="119"/>
      <c r="U3515" s="258"/>
      <c r="V3515" s="262"/>
      <c r="W3515" s="258">
        <f t="shared" si="831"/>
        <v>0</v>
      </c>
      <c r="X3515" s="45"/>
      <c r="Y3515" s="43"/>
      <c r="Z3515" s="43"/>
      <c r="AA3515" s="43"/>
      <c r="AB3515" s="43"/>
      <c r="AC3515" s="43"/>
    </row>
    <row r="3516" spans="1:29" ht="12.9" customHeight="1">
      <c r="A3516" s="189"/>
      <c r="B3516" s="111"/>
      <c r="C3516" s="111"/>
      <c r="D3516" s="111"/>
      <c r="E3516" s="111"/>
      <c r="F3516" s="111"/>
      <c r="G3516" s="111"/>
      <c r="H3516" s="111"/>
      <c r="I3516" s="116"/>
      <c r="J3516" s="118"/>
      <c r="K3516" s="33"/>
      <c r="L3516" s="44">
        <f t="shared" si="828"/>
        <v>0</v>
      </c>
      <c r="M3516" s="33" t="str">
        <f t="shared" si="829"/>
        <v>Container q'ty</v>
      </c>
      <c r="N3516" s="33" t="str">
        <f t="shared" si="830"/>
        <v/>
      </c>
      <c r="O3516" s="39"/>
      <c r="P3516" s="33"/>
      <c r="Q3516" s="168"/>
      <c r="R3516" s="169"/>
      <c r="S3516" s="39"/>
      <c r="T3516" s="119"/>
      <c r="U3516" s="258"/>
      <c r="V3516" s="262"/>
      <c r="W3516" s="258">
        <f t="shared" si="831"/>
        <v>0</v>
      </c>
      <c r="X3516" s="45"/>
      <c r="Y3516" s="43"/>
      <c r="Z3516" s="43"/>
      <c r="AA3516" s="43"/>
      <c r="AB3516" s="43"/>
      <c r="AC3516" s="43"/>
    </row>
    <row r="3517" spans="1:29" ht="12.9" customHeight="1">
      <c r="A3517" s="189"/>
      <c r="B3517" s="111"/>
      <c r="C3517" s="111"/>
      <c r="D3517" s="111"/>
      <c r="E3517" s="111"/>
      <c r="F3517" s="111"/>
      <c r="G3517" s="111"/>
      <c r="H3517" s="111"/>
      <c r="I3517" s="116"/>
      <c r="J3517" s="118"/>
      <c r="K3517" s="33"/>
      <c r="L3517" s="44">
        <f t="shared" si="828"/>
        <v>0</v>
      </c>
      <c r="M3517" s="33" t="str">
        <f t="shared" si="829"/>
        <v>Container q'ty</v>
      </c>
      <c r="N3517" s="33" t="str">
        <f t="shared" si="830"/>
        <v/>
      </c>
      <c r="O3517" s="39"/>
      <c r="P3517" s="33"/>
      <c r="Q3517" s="168"/>
      <c r="R3517" s="169"/>
      <c r="S3517" s="39"/>
      <c r="T3517" s="119"/>
      <c r="U3517" s="258"/>
      <c r="V3517" s="262"/>
      <c r="W3517" s="258">
        <f t="shared" si="831"/>
        <v>0</v>
      </c>
      <c r="X3517" s="45"/>
      <c r="Y3517" s="43"/>
      <c r="Z3517" s="43"/>
      <c r="AA3517" s="43"/>
      <c r="AB3517" s="43"/>
      <c r="AC3517" s="43"/>
    </row>
    <row r="3518" spans="1:29" ht="12.9" customHeight="1">
      <c r="A3518" s="189"/>
      <c r="B3518" s="111"/>
      <c r="C3518" s="111"/>
      <c r="D3518" s="111"/>
      <c r="E3518" s="111"/>
      <c r="F3518" s="111"/>
      <c r="G3518" s="111"/>
      <c r="H3518" s="111"/>
      <c r="I3518" s="116"/>
      <c r="J3518" s="118"/>
      <c r="K3518" s="33"/>
      <c r="L3518" s="44">
        <f t="shared" si="828"/>
        <v>0</v>
      </c>
      <c r="M3518" s="33" t="str">
        <f t="shared" si="829"/>
        <v>Container q'ty</v>
      </c>
      <c r="N3518" s="33" t="str">
        <f t="shared" si="830"/>
        <v/>
      </c>
      <c r="O3518" s="39"/>
      <c r="P3518" s="33"/>
      <c r="Q3518" s="168"/>
      <c r="R3518" s="169"/>
      <c r="S3518" s="39"/>
      <c r="T3518" s="119"/>
      <c r="U3518" s="258"/>
      <c r="V3518" s="262"/>
      <c r="W3518" s="258">
        <f t="shared" si="831"/>
        <v>0</v>
      </c>
      <c r="X3518" s="45"/>
      <c r="Y3518" s="43"/>
      <c r="Z3518" s="43"/>
      <c r="AA3518" s="43"/>
      <c r="AB3518" s="43"/>
      <c r="AC3518" s="43"/>
    </row>
    <row r="3519" spans="1:29" ht="12.9" customHeight="1">
      <c r="A3519" s="189"/>
      <c r="B3519" s="111"/>
      <c r="C3519" s="111"/>
      <c r="D3519" s="111"/>
      <c r="E3519" s="111"/>
      <c r="F3519" s="111"/>
      <c r="G3519" s="111"/>
      <c r="H3519" s="111"/>
      <c r="I3519" s="116"/>
      <c r="J3519" s="118"/>
      <c r="K3519" s="33"/>
      <c r="L3519" s="44">
        <f t="shared" si="828"/>
        <v>0</v>
      </c>
      <c r="M3519" s="33" t="str">
        <f t="shared" si="829"/>
        <v>Container q'ty</v>
      </c>
      <c r="N3519" s="33" t="str">
        <f t="shared" si="830"/>
        <v/>
      </c>
      <c r="O3519" s="39"/>
      <c r="P3519" s="33"/>
      <c r="Q3519" s="168"/>
      <c r="R3519" s="169"/>
      <c r="S3519" s="39"/>
      <c r="T3519" s="119"/>
      <c r="U3519" s="258"/>
      <c r="V3519" s="262"/>
      <c r="W3519" s="258">
        <f t="shared" si="831"/>
        <v>0</v>
      </c>
      <c r="X3519" s="45"/>
      <c r="Y3519" s="43"/>
      <c r="Z3519" s="43"/>
      <c r="AA3519" s="43"/>
      <c r="AB3519" s="43"/>
      <c r="AC3519" s="43"/>
    </row>
    <row r="3520" spans="1:29" ht="12.9" customHeight="1">
      <c r="A3520" s="189"/>
      <c r="B3520" s="111"/>
      <c r="C3520" s="111"/>
      <c r="D3520" s="111"/>
      <c r="E3520" s="111"/>
      <c r="F3520" s="111"/>
      <c r="G3520" s="111"/>
      <c r="H3520" s="111"/>
      <c r="I3520" s="116"/>
      <c r="J3520" s="118"/>
      <c r="K3520" s="33"/>
      <c r="L3520" s="44">
        <f t="shared" si="828"/>
        <v>0</v>
      </c>
      <c r="M3520" s="33" t="str">
        <f t="shared" si="829"/>
        <v>Container q'ty</v>
      </c>
      <c r="N3520" s="33" t="str">
        <f t="shared" si="830"/>
        <v/>
      </c>
      <c r="O3520" s="39"/>
      <c r="P3520" s="33"/>
      <c r="Q3520" s="168"/>
      <c r="R3520" s="169"/>
      <c r="S3520" s="39"/>
      <c r="T3520" s="119"/>
      <c r="U3520" s="258"/>
      <c r="V3520" s="262"/>
      <c r="W3520" s="258">
        <f t="shared" si="831"/>
        <v>0</v>
      </c>
      <c r="X3520" s="45"/>
      <c r="Y3520" s="43"/>
      <c r="Z3520" s="43"/>
      <c r="AA3520" s="43"/>
      <c r="AB3520" s="43"/>
      <c r="AC3520" s="43"/>
    </row>
    <row r="3521" spans="1:29" ht="12.9" customHeight="1">
      <c r="A3521" s="189"/>
      <c r="B3521" s="111"/>
      <c r="C3521" s="111"/>
      <c r="D3521" s="111"/>
      <c r="E3521" s="111"/>
      <c r="F3521" s="111"/>
      <c r="G3521" s="111"/>
      <c r="H3521" s="111"/>
      <c r="I3521" s="116"/>
      <c r="J3521" s="118"/>
      <c r="K3521" s="33"/>
      <c r="L3521" s="44">
        <f t="shared" si="828"/>
        <v>0</v>
      </c>
      <c r="M3521" s="33" t="str">
        <f t="shared" si="829"/>
        <v>Container q'ty</v>
      </c>
      <c r="N3521" s="33" t="str">
        <f t="shared" si="830"/>
        <v/>
      </c>
      <c r="O3521" s="39"/>
      <c r="P3521" s="33"/>
      <c r="Q3521" s="168"/>
      <c r="R3521" s="169"/>
      <c r="S3521" s="39"/>
      <c r="T3521" s="119"/>
      <c r="U3521" s="258"/>
      <c r="V3521" s="262"/>
      <c r="W3521" s="258">
        <f t="shared" si="831"/>
        <v>0</v>
      </c>
      <c r="X3521" s="45"/>
      <c r="Y3521" s="43"/>
      <c r="Z3521" s="43"/>
      <c r="AA3521" s="43"/>
      <c r="AB3521" s="43"/>
      <c r="AC3521" s="43"/>
    </row>
    <row r="3522" spans="1:29" ht="12.9" customHeight="1">
      <c r="A3522" s="189"/>
      <c r="B3522" s="111"/>
      <c r="C3522" s="111"/>
      <c r="D3522" s="111"/>
      <c r="E3522" s="111"/>
      <c r="F3522" s="111"/>
      <c r="G3522" s="111"/>
      <c r="H3522" s="111"/>
      <c r="I3522" s="116"/>
      <c r="J3522" s="118"/>
      <c r="K3522" s="33"/>
      <c r="L3522" s="44">
        <f t="shared" si="828"/>
        <v>0</v>
      </c>
      <c r="M3522" s="33" t="str">
        <f t="shared" si="829"/>
        <v>Container q'ty</v>
      </c>
      <c r="N3522" s="33" t="str">
        <f t="shared" si="830"/>
        <v/>
      </c>
      <c r="O3522" s="39"/>
      <c r="P3522" s="33"/>
      <c r="Q3522" s="168"/>
      <c r="R3522" s="169"/>
      <c r="S3522" s="39"/>
      <c r="T3522" s="119"/>
      <c r="U3522" s="258"/>
      <c r="V3522" s="262"/>
      <c r="W3522" s="258">
        <f t="shared" si="831"/>
        <v>0</v>
      </c>
      <c r="X3522" s="45"/>
      <c r="Y3522" s="43"/>
      <c r="Z3522" s="43"/>
      <c r="AA3522" s="43"/>
      <c r="AB3522" s="43"/>
      <c r="AC3522" s="43"/>
    </row>
    <row r="3523" spans="1:29" ht="12.9" customHeight="1">
      <c r="A3523" s="189"/>
      <c r="B3523" s="111"/>
      <c r="C3523" s="111"/>
      <c r="D3523" s="111"/>
      <c r="E3523" s="111"/>
      <c r="F3523" s="111"/>
      <c r="G3523" s="111"/>
      <c r="H3523" s="111"/>
      <c r="I3523" s="116"/>
      <c r="J3523" s="118"/>
      <c r="K3523" s="33"/>
      <c r="L3523" s="44">
        <f t="shared" si="828"/>
        <v>0</v>
      </c>
      <c r="M3523" s="33" t="str">
        <f t="shared" si="829"/>
        <v>Container q'ty</v>
      </c>
      <c r="N3523" s="33" t="str">
        <f t="shared" si="830"/>
        <v/>
      </c>
      <c r="O3523" s="39"/>
      <c r="P3523" s="33"/>
      <c r="Q3523" s="168"/>
      <c r="R3523" s="169"/>
      <c r="S3523" s="39"/>
      <c r="T3523" s="119"/>
      <c r="U3523" s="258"/>
      <c r="V3523" s="262"/>
      <c r="W3523" s="258">
        <f t="shared" si="831"/>
        <v>0</v>
      </c>
      <c r="X3523" s="45"/>
      <c r="Y3523" s="43"/>
      <c r="Z3523" s="43"/>
      <c r="AA3523" s="43"/>
      <c r="AB3523" s="43"/>
      <c r="AC3523" s="43"/>
    </row>
    <row r="3524" spans="1:29" ht="12.9" customHeight="1">
      <c r="A3524" s="189"/>
      <c r="B3524" s="111"/>
      <c r="C3524" s="111"/>
      <c r="D3524" s="111"/>
      <c r="E3524" s="111"/>
      <c r="F3524" s="111"/>
      <c r="G3524" s="111"/>
      <c r="H3524" s="111"/>
      <c r="I3524" s="116"/>
      <c r="J3524" s="118"/>
      <c r="K3524" s="33"/>
      <c r="L3524" s="44">
        <f t="shared" si="828"/>
        <v>0</v>
      </c>
      <c r="M3524" s="33" t="str">
        <f t="shared" si="829"/>
        <v>Container q'ty</v>
      </c>
      <c r="N3524" s="33" t="str">
        <f t="shared" si="830"/>
        <v/>
      </c>
      <c r="O3524" s="39"/>
      <c r="P3524" s="33"/>
      <c r="Q3524" s="168"/>
      <c r="R3524" s="169"/>
      <c r="S3524" s="39"/>
      <c r="T3524" s="119"/>
      <c r="U3524" s="258"/>
      <c r="V3524" s="262"/>
      <c r="W3524" s="258">
        <f t="shared" si="831"/>
        <v>0</v>
      </c>
      <c r="X3524" s="45"/>
      <c r="Y3524" s="43"/>
      <c r="Z3524" s="43"/>
      <c r="AA3524" s="43"/>
      <c r="AB3524" s="43"/>
      <c r="AC3524" s="43"/>
    </row>
    <row r="3525" spans="1:29" ht="12.9" customHeight="1">
      <c r="A3525" s="189"/>
      <c r="B3525" s="111"/>
      <c r="C3525" s="111"/>
      <c r="D3525" s="111"/>
      <c r="E3525" s="111"/>
      <c r="F3525" s="111"/>
      <c r="G3525" s="111"/>
      <c r="H3525" s="111"/>
      <c r="I3525" s="116"/>
      <c r="J3525" s="118"/>
      <c r="K3525" s="33"/>
      <c r="L3525" s="44">
        <f t="shared" si="828"/>
        <v>0</v>
      </c>
      <c r="M3525" s="33" t="str">
        <f t="shared" si="829"/>
        <v>Container q'ty</v>
      </c>
      <c r="N3525" s="33" t="str">
        <f t="shared" si="830"/>
        <v/>
      </c>
      <c r="O3525" s="39"/>
      <c r="P3525" s="33"/>
      <c r="Q3525" s="168"/>
      <c r="R3525" s="169"/>
      <c r="S3525" s="39"/>
      <c r="T3525" s="119"/>
      <c r="U3525" s="258"/>
      <c r="V3525" s="262"/>
      <c r="W3525" s="258">
        <f t="shared" si="831"/>
        <v>0</v>
      </c>
      <c r="X3525" s="45"/>
      <c r="Y3525" s="43"/>
      <c r="Z3525" s="43"/>
      <c r="AA3525" s="43"/>
      <c r="AB3525" s="43"/>
      <c r="AC3525" s="43"/>
    </row>
    <row r="3526" spans="1:29" ht="12.9" customHeight="1">
      <c r="A3526" s="189"/>
      <c r="B3526" s="111"/>
      <c r="C3526" s="111"/>
      <c r="D3526" s="111"/>
      <c r="E3526" s="111"/>
      <c r="F3526" s="111"/>
      <c r="G3526" s="111"/>
      <c r="H3526" s="111"/>
      <c r="I3526" s="116"/>
      <c r="J3526" s="118"/>
      <c r="K3526" s="33"/>
      <c r="L3526" s="44">
        <f t="shared" si="828"/>
        <v>0</v>
      </c>
      <c r="M3526" s="33" t="str">
        <f t="shared" si="829"/>
        <v>Container q'ty</v>
      </c>
      <c r="N3526" s="33" t="str">
        <f t="shared" si="830"/>
        <v/>
      </c>
      <c r="O3526" s="39"/>
      <c r="P3526" s="33"/>
      <c r="Q3526" s="168"/>
      <c r="R3526" s="169"/>
      <c r="S3526" s="39"/>
      <c r="T3526" s="119"/>
      <c r="U3526" s="258"/>
      <c r="V3526" s="262"/>
      <c r="W3526" s="258">
        <f t="shared" si="831"/>
        <v>0</v>
      </c>
      <c r="X3526" s="45"/>
      <c r="Y3526" s="43"/>
      <c r="Z3526" s="43"/>
      <c r="AA3526" s="43"/>
      <c r="AB3526" s="43"/>
      <c r="AC3526" s="43"/>
    </row>
    <row r="3527" spans="1:29" ht="12.9" customHeight="1">
      <c r="A3527" s="189"/>
      <c r="B3527" s="111"/>
      <c r="C3527" s="111"/>
      <c r="D3527" s="111"/>
      <c r="E3527" s="111"/>
      <c r="F3527" s="111"/>
      <c r="G3527" s="111"/>
      <c r="H3527" s="111"/>
      <c r="I3527" s="116"/>
      <c r="J3527" s="118"/>
      <c r="K3527" s="33"/>
      <c r="L3527" s="44">
        <f t="shared" si="828"/>
        <v>0</v>
      </c>
      <c r="M3527" s="33" t="str">
        <f t="shared" si="829"/>
        <v>Container q'ty</v>
      </c>
      <c r="N3527" s="33" t="str">
        <f t="shared" si="830"/>
        <v/>
      </c>
      <c r="O3527" s="39"/>
      <c r="P3527" s="33"/>
      <c r="Q3527" s="168"/>
      <c r="R3527" s="169"/>
      <c r="S3527" s="39"/>
      <c r="T3527" s="119"/>
      <c r="U3527" s="258"/>
      <c r="V3527" s="262"/>
      <c r="W3527" s="258">
        <f t="shared" si="831"/>
        <v>0</v>
      </c>
      <c r="X3527" s="45"/>
      <c r="Y3527" s="43"/>
      <c r="Z3527" s="43"/>
      <c r="AA3527" s="43"/>
      <c r="AB3527" s="43"/>
      <c r="AC3527" s="43"/>
    </row>
    <row r="3528" spans="1:29" ht="12.9" customHeight="1">
      <c r="A3528" s="189"/>
      <c r="B3528" s="111"/>
      <c r="C3528" s="111"/>
      <c r="D3528" s="111"/>
      <c r="E3528" s="111"/>
      <c r="F3528" s="111"/>
      <c r="G3528" s="111"/>
      <c r="H3528" s="111"/>
      <c r="I3528" s="116"/>
      <c r="J3528" s="118"/>
      <c r="K3528" s="33"/>
      <c r="L3528" s="44">
        <f t="shared" si="828"/>
        <v>0</v>
      </c>
      <c r="M3528" s="33" t="str">
        <f t="shared" si="829"/>
        <v>Container q'ty</v>
      </c>
      <c r="N3528" s="33" t="str">
        <f t="shared" si="830"/>
        <v/>
      </c>
      <c r="O3528" s="39"/>
      <c r="P3528" s="33"/>
      <c r="Q3528" s="168"/>
      <c r="R3528" s="169"/>
      <c r="S3528" s="39"/>
      <c r="T3528" s="119"/>
      <c r="U3528" s="258"/>
      <c r="V3528" s="262"/>
      <c r="W3528" s="258">
        <f t="shared" si="831"/>
        <v>0</v>
      </c>
      <c r="X3528" s="45"/>
      <c r="Y3528" s="43"/>
      <c r="Z3528" s="43"/>
      <c r="AA3528" s="43"/>
      <c r="AB3528" s="43"/>
      <c r="AC3528" s="43"/>
    </row>
    <row r="3529" spans="1:29" ht="12.9" customHeight="1">
      <c r="A3529" s="189"/>
      <c r="B3529" s="111"/>
      <c r="C3529" s="111"/>
      <c r="D3529" s="111"/>
      <c r="E3529" s="111"/>
      <c r="F3529" s="111"/>
      <c r="G3529" s="111"/>
      <c r="H3529" s="111"/>
      <c r="I3529" s="116"/>
      <c r="J3529" s="118"/>
      <c r="K3529" s="33"/>
      <c r="L3529" s="44">
        <f t="shared" si="828"/>
        <v>0</v>
      </c>
      <c r="M3529" s="33" t="str">
        <f t="shared" si="829"/>
        <v>Container q'ty</v>
      </c>
      <c r="N3529" s="33" t="str">
        <f t="shared" si="830"/>
        <v/>
      </c>
      <c r="O3529" s="39"/>
      <c r="P3529" s="33"/>
      <c r="Q3529" s="168"/>
      <c r="R3529" s="169"/>
      <c r="S3529" s="39"/>
      <c r="T3529" s="119"/>
      <c r="U3529" s="258"/>
      <c r="V3529" s="262"/>
      <c r="W3529" s="258">
        <f t="shared" si="831"/>
        <v>0</v>
      </c>
      <c r="X3529" s="45"/>
      <c r="Y3529" s="43"/>
      <c r="Z3529" s="43"/>
      <c r="AA3529" s="43"/>
      <c r="AB3529" s="43"/>
      <c r="AC3529" s="43"/>
    </row>
    <row r="3530" spans="1:29" ht="12.9" customHeight="1">
      <c r="A3530" s="189"/>
      <c r="B3530" s="111"/>
      <c r="C3530" s="111"/>
      <c r="D3530" s="111"/>
      <c r="E3530" s="111"/>
      <c r="F3530" s="111"/>
      <c r="G3530" s="111"/>
      <c r="H3530" s="111"/>
      <c r="I3530" s="116"/>
      <c r="J3530" s="118"/>
      <c r="K3530" s="33"/>
      <c r="L3530" s="44">
        <f t="shared" si="828"/>
        <v>0</v>
      </c>
      <c r="M3530" s="33" t="str">
        <f t="shared" si="829"/>
        <v>Container q'ty</v>
      </c>
      <c r="N3530" s="33" t="str">
        <f t="shared" si="830"/>
        <v/>
      </c>
      <c r="O3530" s="39"/>
      <c r="P3530" s="33"/>
      <c r="Q3530" s="168"/>
      <c r="R3530" s="169"/>
      <c r="S3530" s="39"/>
      <c r="T3530" s="119"/>
      <c r="U3530" s="258"/>
      <c r="V3530" s="262"/>
      <c r="W3530" s="258">
        <f t="shared" si="831"/>
        <v>0</v>
      </c>
      <c r="X3530" s="45"/>
      <c r="Y3530" s="43"/>
      <c r="Z3530" s="43"/>
      <c r="AA3530" s="43"/>
      <c r="AB3530" s="43"/>
      <c r="AC3530" s="43"/>
    </row>
    <row r="3531" spans="1:29" ht="12.9" customHeight="1">
      <c r="A3531" s="189"/>
      <c r="B3531" s="111"/>
      <c r="C3531" s="111"/>
      <c r="D3531" s="111"/>
      <c r="E3531" s="111"/>
      <c r="F3531" s="111"/>
      <c r="G3531" s="111"/>
      <c r="H3531" s="111"/>
      <c r="I3531" s="116"/>
      <c r="J3531" s="118"/>
      <c r="K3531" s="33"/>
      <c r="L3531" s="44">
        <f t="shared" si="828"/>
        <v>0</v>
      </c>
      <c r="M3531" s="33" t="str">
        <f t="shared" si="829"/>
        <v>Container q'ty</v>
      </c>
      <c r="N3531" s="33" t="str">
        <f t="shared" si="830"/>
        <v/>
      </c>
      <c r="O3531" s="39"/>
      <c r="P3531" s="33"/>
      <c r="Q3531" s="168"/>
      <c r="R3531" s="169"/>
      <c r="S3531" s="39"/>
      <c r="T3531" s="119"/>
      <c r="U3531" s="258"/>
      <c r="V3531" s="262"/>
      <c r="W3531" s="258">
        <f t="shared" si="831"/>
        <v>0</v>
      </c>
      <c r="X3531" s="45"/>
      <c r="Y3531" s="43"/>
      <c r="Z3531" s="43"/>
      <c r="AA3531" s="43"/>
      <c r="AB3531" s="43"/>
      <c r="AC3531" s="43"/>
    </row>
    <row r="3532" spans="1:29" ht="12.9" customHeight="1">
      <c r="A3532" s="189"/>
      <c r="B3532" s="111"/>
      <c r="C3532" s="111"/>
      <c r="D3532" s="111"/>
      <c r="E3532" s="111"/>
      <c r="F3532" s="111"/>
      <c r="G3532" s="111"/>
      <c r="H3532" s="111"/>
      <c r="I3532" s="116"/>
      <c r="J3532" s="118"/>
      <c r="K3532" s="33"/>
      <c r="L3532" s="44">
        <f t="shared" si="828"/>
        <v>0</v>
      </c>
      <c r="M3532" s="33" t="str">
        <f t="shared" si="829"/>
        <v>Container q'ty</v>
      </c>
      <c r="N3532" s="33" t="str">
        <f t="shared" si="830"/>
        <v/>
      </c>
      <c r="O3532" s="39"/>
      <c r="P3532" s="33"/>
      <c r="Q3532" s="168"/>
      <c r="R3532" s="169"/>
      <c r="S3532" s="39"/>
      <c r="T3532" s="119"/>
      <c r="U3532" s="258"/>
      <c r="V3532" s="262"/>
      <c r="W3532" s="258">
        <f t="shared" si="831"/>
        <v>0</v>
      </c>
      <c r="X3532" s="45"/>
      <c r="Y3532" s="43"/>
      <c r="Z3532" s="43"/>
      <c r="AA3532" s="43"/>
      <c r="AB3532" s="43"/>
      <c r="AC3532" s="43"/>
    </row>
    <row r="3533" spans="1:29" ht="12.9" customHeight="1">
      <c r="A3533" s="189"/>
      <c r="B3533" s="111"/>
      <c r="C3533" s="111"/>
      <c r="D3533" s="111"/>
      <c r="E3533" s="111"/>
      <c r="F3533" s="111"/>
      <c r="G3533" s="111"/>
      <c r="H3533" s="111"/>
      <c r="I3533" s="116"/>
      <c r="J3533" s="118"/>
      <c r="K3533" s="33"/>
      <c r="L3533" s="44">
        <f t="shared" si="828"/>
        <v>0</v>
      </c>
      <c r="M3533" s="33" t="str">
        <f t="shared" si="829"/>
        <v>Container q'ty</v>
      </c>
      <c r="N3533" s="33" t="str">
        <f t="shared" si="830"/>
        <v/>
      </c>
      <c r="O3533" s="39"/>
      <c r="P3533" s="33"/>
      <c r="Q3533" s="168"/>
      <c r="R3533" s="169"/>
      <c r="S3533" s="39"/>
      <c r="T3533" s="119"/>
      <c r="U3533" s="258"/>
      <c r="V3533" s="262"/>
      <c r="W3533" s="258">
        <f t="shared" si="831"/>
        <v>0</v>
      </c>
      <c r="X3533" s="45"/>
      <c r="Y3533" s="43"/>
      <c r="Z3533" s="43"/>
      <c r="AA3533" s="43"/>
      <c r="AB3533" s="43"/>
      <c r="AC3533" s="43"/>
    </row>
    <row r="3534" spans="1:29" ht="12.9" customHeight="1">
      <c r="A3534" s="189"/>
      <c r="B3534" s="111"/>
      <c r="C3534" s="111"/>
      <c r="D3534" s="111"/>
      <c r="E3534" s="111"/>
      <c r="F3534" s="111"/>
      <c r="G3534" s="111"/>
      <c r="H3534" s="111"/>
      <c r="I3534" s="116"/>
      <c r="J3534" s="118"/>
      <c r="K3534" s="33"/>
      <c r="L3534" s="44">
        <f t="shared" si="828"/>
        <v>0</v>
      </c>
      <c r="M3534" s="33" t="str">
        <f t="shared" si="829"/>
        <v>Container q'ty</v>
      </c>
      <c r="N3534" s="33" t="str">
        <f t="shared" si="830"/>
        <v/>
      </c>
      <c r="O3534" s="39"/>
      <c r="P3534" s="33"/>
      <c r="Q3534" s="168"/>
      <c r="R3534" s="169"/>
      <c r="S3534" s="39"/>
      <c r="T3534" s="119"/>
      <c r="U3534" s="258"/>
      <c r="V3534" s="262"/>
      <c r="W3534" s="258">
        <f t="shared" si="831"/>
        <v>0</v>
      </c>
      <c r="X3534" s="45"/>
      <c r="Y3534" s="43"/>
      <c r="Z3534" s="43"/>
      <c r="AA3534" s="43"/>
      <c r="AB3534" s="43"/>
      <c r="AC3534" s="43"/>
    </row>
    <row r="3535" spans="1:29" ht="12.9" customHeight="1">
      <c r="A3535" s="189"/>
      <c r="B3535" s="111"/>
      <c r="C3535" s="111"/>
      <c r="D3535" s="111"/>
      <c r="E3535" s="111"/>
      <c r="F3535" s="111"/>
      <c r="G3535" s="111"/>
      <c r="H3535" s="111"/>
      <c r="I3535" s="116"/>
      <c r="J3535" s="118"/>
      <c r="K3535" s="33"/>
      <c r="L3535" s="44">
        <f t="shared" si="828"/>
        <v>0</v>
      </c>
      <c r="M3535" s="33" t="str">
        <f t="shared" si="829"/>
        <v>Container q'ty</v>
      </c>
      <c r="N3535" s="33" t="str">
        <f t="shared" si="830"/>
        <v/>
      </c>
      <c r="O3535" s="39"/>
      <c r="P3535" s="33"/>
      <c r="Q3535" s="168"/>
      <c r="R3535" s="169"/>
      <c r="S3535" s="39"/>
      <c r="T3535" s="119"/>
      <c r="U3535" s="258"/>
      <c r="V3535" s="262"/>
      <c r="W3535" s="258">
        <f t="shared" si="831"/>
        <v>0</v>
      </c>
      <c r="X3535" s="45"/>
      <c r="Y3535" s="43"/>
      <c r="Z3535" s="43"/>
      <c r="AA3535" s="43"/>
      <c r="AB3535" s="43"/>
      <c r="AC3535" s="43"/>
    </row>
    <row r="3536" spans="1:29" ht="12.9" customHeight="1">
      <c r="A3536" s="189"/>
      <c r="B3536" s="111"/>
      <c r="C3536" s="111"/>
      <c r="D3536" s="111"/>
      <c r="E3536" s="111"/>
      <c r="F3536" s="111"/>
      <c r="G3536" s="111"/>
      <c r="H3536" s="111"/>
      <c r="I3536" s="116"/>
      <c r="J3536" s="118"/>
      <c r="K3536" s="33"/>
      <c r="L3536" s="44">
        <f t="shared" si="828"/>
        <v>0</v>
      </c>
      <c r="M3536" s="33" t="str">
        <f t="shared" si="829"/>
        <v>Container q'ty</v>
      </c>
      <c r="N3536" s="33" t="str">
        <f t="shared" si="830"/>
        <v/>
      </c>
      <c r="O3536" s="39"/>
      <c r="P3536" s="33"/>
      <c r="Q3536" s="168"/>
      <c r="R3536" s="169"/>
      <c r="S3536" s="39"/>
      <c r="T3536" s="119"/>
      <c r="U3536" s="258"/>
      <c r="V3536" s="262"/>
      <c r="W3536" s="258">
        <f t="shared" si="831"/>
        <v>0</v>
      </c>
      <c r="X3536" s="45"/>
      <c r="Y3536" s="43"/>
      <c r="Z3536" s="43"/>
      <c r="AA3536" s="43"/>
      <c r="AB3536" s="43"/>
      <c r="AC3536" s="43"/>
    </row>
    <row r="3537" spans="1:29" ht="12.9" customHeight="1">
      <c r="A3537" s="189"/>
      <c r="B3537" s="111"/>
      <c r="C3537" s="111"/>
      <c r="D3537" s="111"/>
      <c r="E3537" s="111"/>
      <c r="F3537" s="111"/>
      <c r="G3537" s="111"/>
      <c r="H3537" s="111"/>
      <c r="I3537" s="116"/>
      <c r="J3537" s="118"/>
      <c r="K3537" s="33"/>
      <c r="L3537" s="44">
        <f t="shared" si="828"/>
        <v>0</v>
      </c>
      <c r="M3537" s="33" t="str">
        <f t="shared" si="829"/>
        <v>Container q'ty</v>
      </c>
      <c r="N3537" s="33" t="str">
        <f t="shared" si="830"/>
        <v/>
      </c>
      <c r="O3537" s="39"/>
      <c r="P3537" s="33"/>
      <c r="Q3537" s="168"/>
      <c r="R3537" s="169"/>
      <c r="S3537" s="39"/>
      <c r="T3537" s="119"/>
      <c r="U3537" s="258"/>
      <c r="V3537" s="262"/>
      <c r="W3537" s="258">
        <f t="shared" si="831"/>
        <v>0</v>
      </c>
      <c r="X3537" s="45"/>
      <c r="Y3537" s="43"/>
      <c r="Z3537" s="43"/>
      <c r="AA3537" s="43"/>
      <c r="AB3537" s="43"/>
      <c r="AC3537" s="43"/>
    </row>
    <row r="3538" spans="1:29" ht="12.9" customHeight="1">
      <c r="A3538" s="189"/>
      <c r="B3538" s="111"/>
      <c r="C3538" s="111"/>
      <c r="D3538" s="111"/>
      <c r="E3538" s="111"/>
      <c r="F3538" s="111"/>
      <c r="G3538" s="111"/>
      <c r="H3538" s="111"/>
      <c r="I3538" s="116"/>
      <c r="J3538" s="118"/>
      <c r="K3538" s="33"/>
      <c r="L3538" s="44">
        <f t="shared" si="828"/>
        <v>0</v>
      </c>
      <c r="M3538" s="33" t="str">
        <f t="shared" si="829"/>
        <v>Container q'ty</v>
      </c>
      <c r="N3538" s="33" t="str">
        <f t="shared" si="830"/>
        <v/>
      </c>
      <c r="O3538" s="39"/>
      <c r="P3538" s="33"/>
      <c r="Q3538" s="168"/>
      <c r="R3538" s="169"/>
      <c r="S3538" s="39"/>
      <c r="T3538" s="119"/>
      <c r="U3538" s="258"/>
      <c r="V3538" s="262"/>
      <c r="W3538" s="258">
        <f t="shared" si="831"/>
        <v>0</v>
      </c>
      <c r="X3538" s="45"/>
      <c r="Y3538" s="43"/>
      <c r="Z3538" s="43"/>
      <c r="AA3538" s="43"/>
      <c r="AB3538" s="43"/>
      <c r="AC3538" s="43"/>
    </row>
    <row r="3539" spans="1:29" ht="12.9" customHeight="1">
      <c r="A3539" s="189"/>
      <c r="B3539" s="111"/>
      <c r="C3539" s="111"/>
      <c r="D3539" s="111"/>
      <c r="E3539" s="111"/>
      <c r="F3539" s="111"/>
      <c r="G3539" s="111"/>
      <c r="H3539" s="111"/>
      <c r="I3539" s="116"/>
      <c r="J3539" s="118"/>
      <c r="K3539" s="33"/>
      <c r="L3539" s="44">
        <f t="shared" si="828"/>
        <v>0</v>
      </c>
      <c r="M3539" s="33" t="str">
        <f t="shared" si="829"/>
        <v>Container q'ty</v>
      </c>
      <c r="N3539" s="33" t="str">
        <f t="shared" si="830"/>
        <v/>
      </c>
      <c r="O3539" s="39"/>
      <c r="P3539" s="33"/>
      <c r="Q3539" s="168"/>
      <c r="R3539" s="169"/>
      <c r="S3539" s="39"/>
      <c r="T3539" s="119"/>
      <c r="U3539" s="258"/>
      <c r="V3539" s="262"/>
      <c r="W3539" s="258">
        <f t="shared" si="831"/>
        <v>0</v>
      </c>
      <c r="X3539" s="45"/>
      <c r="Y3539" s="43"/>
      <c r="Z3539" s="43"/>
      <c r="AA3539" s="43"/>
      <c r="AB3539" s="43"/>
      <c r="AC3539" s="43"/>
    </row>
    <row r="3540" spans="1:29" ht="12.9" customHeight="1">
      <c r="A3540" s="189"/>
      <c r="B3540" s="111"/>
      <c r="C3540" s="111"/>
      <c r="D3540" s="111"/>
      <c r="E3540" s="111"/>
      <c r="F3540" s="111"/>
      <c r="G3540" s="111"/>
      <c r="H3540" s="111"/>
      <c r="I3540" s="116"/>
      <c r="J3540" s="118"/>
      <c r="K3540" s="33"/>
      <c r="L3540" s="44">
        <f t="shared" si="828"/>
        <v>0</v>
      </c>
      <c r="M3540" s="33" t="str">
        <f t="shared" si="829"/>
        <v>Container q'ty</v>
      </c>
      <c r="N3540" s="33" t="str">
        <f t="shared" si="830"/>
        <v/>
      </c>
      <c r="O3540" s="39"/>
      <c r="P3540" s="33"/>
      <c r="Q3540" s="168"/>
      <c r="R3540" s="169"/>
      <c r="S3540" s="39"/>
      <c r="T3540" s="119"/>
      <c r="U3540" s="258"/>
      <c r="V3540" s="262"/>
      <c r="W3540" s="258">
        <f t="shared" si="831"/>
        <v>0</v>
      </c>
      <c r="X3540" s="45"/>
      <c r="Y3540" s="43"/>
      <c r="Z3540" s="43"/>
      <c r="AA3540" s="43"/>
      <c r="AB3540" s="43"/>
      <c r="AC3540" s="43"/>
    </row>
    <row r="3541" spans="1:29" ht="12.9" customHeight="1">
      <c r="A3541" s="189"/>
      <c r="B3541" s="111"/>
      <c r="C3541" s="111"/>
      <c r="D3541" s="111"/>
      <c r="E3541" s="111"/>
      <c r="F3541" s="111"/>
      <c r="G3541" s="111"/>
      <c r="H3541" s="111"/>
      <c r="I3541" s="116"/>
      <c r="J3541" s="118"/>
      <c r="K3541" s="33"/>
      <c r="L3541" s="44">
        <f t="shared" si="828"/>
        <v>0</v>
      </c>
      <c r="M3541" s="33" t="str">
        <f t="shared" si="829"/>
        <v>Container q'ty</v>
      </c>
      <c r="N3541" s="33" t="str">
        <f t="shared" si="830"/>
        <v/>
      </c>
      <c r="O3541" s="39"/>
      <c r="P3541" s="33"/>
      <c r="Q3541" s="168"/>
      <c r="R3541" s="169"/>
      <c r="S3541" s="39"/>
      <c r="T3541" s="119"/>
      <c r="U3541" s="258"/>
      <c r="V3541" s="262"/>
      <c r="W3541" s="258">
        <f t="shared" si="831"/>
        <v>0</v>
      </c>
      <c r="X3541" s="45"/>
      <c r="Y3541" s="43"/>
      <c r="Z3541" s="43"/>
      <c r="AA3541" s="43"/>
      <c r="AB3541" s="43"/>
      <c r="AC3541" s="43"/>
    </row>
    <row r="3542" spans="1:29" ht="12.9" customHeight="1">
      <c r="A3542" s="189"/>
      <c r="B3542" s="111"/>
      <c r="C3542" s="111"/>
      <c r="D3542" s="111"/>
      <c r="E3542" s="111"/>
      <c r="F3542" s="111"/>
      <c r="G3542" s="111"/>
      <c r="H3542" s="111"/>
      <c r="I3542" s="116"/>
      <c r="J3542" s="118"/>
      <c r="K3542" s="33"/>
      <c r="L3542" s="44">
        <f t="shared" si="828"/>
        <v>0</v>
      </c>
      <c r="M3542" s="33" t="str">
        <f t="shared" si="829"/>
        <v>Container q'ty</v>
      </c>
      <c r="N3542" s="33" t="str">
        <f t="shared" si="830"/>
        <v/>
      </c>
      <c r="O3542" s="39"/>
      <c r="P3542" s="33"/>
      <c r="Q3542" s="168"/>
      <c r="R3542" s="169"/>
      <c r="S3542" s="39"/>
      <c r="T3542" s="119"/>
      <c r="U3542" s="258"/>
      <c r="V3542" s="262"/>
      <c r="W3542" s="258">
        <f t="shared" si="831"/>
        <v>0</v>
      </c>
      <c r="X3542" s="45"/>
      <c r="Y3542" s="43"/>
      <c r="Z3542" s="43"/>
      <c r="AA3542" s="43"/>
      <c r="AB3542" s="43"/>
      <c r="AC3542" s="43"/>
    </row>
    <row r="3543" spans="1:29" ht="12.9" customHeight="1">
      <c r="A3543" s="189"/>
      <c r="B3543" s="111"/>
      <c r="C3543" s="111"/>
      <c r="D3543" s="111"/>
      <c r="E3543" s="111"/>
      <c r="F3543" s="111"/>
      <c r="G3543" s="111"/>
      <c r="H3543" s="111"/>
      <c r="I3543" s="116"/>
      <c r="J3543" s="118"/>
      <c r="K3543" s="33"/>
      <c r="L3543" s="44">
        <f t="shared" si="828"/>
        <v>0</v>
      </c>
      <c r="M3543" s="33" t="str">
        <f t="shared" si="829"/>
        <v>Container q'ty</v>
      </c>
      <c r="N3543" s="33" t="str">
        <f t="shared" si="830"/>
        <v/>
      </c>
      <c r="O3543" s="39"/>
      <c r="P3543" s="33"/>
      <c r="Q3543" s="168"/>
      <c r="R3543" s="169"/>
      <c r="S3543" s="39"/>
      <c r="T3543" s="119"/>
      <c r="U3543" s="258"/>
      <c r="V3543" s="262"/>
      <c r="W3543" s="258">
        <f t="shared" si="831"/>
        <v>0</v>
      </c>
      <c r="X3543" s="45"/>
      <c r="Y3543" s="43"/>
      <c r="Z3543" s="43"/>
      <c r="AA3543" s="43"/>
      <c r="AB3543" s="43"/>
      <c r="AC3543" s="43"/>
    </row>
    <row r="3544" spans="1:29" ht="12.9" customHeight="1">
      <c r="A3544" s="189"/>
      <c r="B3544" s="111"/>
      <c r="C3544" s="111"/>
      <c r="D3544" s="111"/>
      <c r="E3544" s="111"/>
      <c r="F3544" s="111"/>
      <c r="G3544" s="111"/>
      <c r="H3544" s="111"/>
      <c r="I3544" s="116"/>
      <c r="J3544" s="118"/>
      <c r="K3544" s="33"/>
      <c r="L3544" s="44">
        <f t="shared" si="828"/>
        <v>0</v>
      </c>
      <c r="M3544" s="33" t="str">
        <f t="shared" si="829"/>
        <v>Container q'ty</v>
      </c>
      <c r="N3544" s="33" t="str">
        <f t="shared" si="830"/>
        <v/>
      </c>
      <c r="O3544" s="39"/>
      <c r="P3544" s="33"/>
      <c r="Q3544" s="168"/>
      <c r="R3544" s="169"/>
      <c r="S3544" s="39"/>
      <c r="T3544" s="119"/>
      <c r="U3544" s="258"/>
      <c r="V3544" s="262"/>
      <c r="W3544" s="258">
        <f t="shared" si="831"/>
        <v>0</v>
      </c>
      <c r="X3544" s="45"/>
      <c r="Y3544" s="43"/>
      <c r="Z3544" s="43"/>
      <c r="AA3544" s="43"/>
      <c r="AB3544" s="43"/>
      <c r="AC3544" s="43"/>
    </row>
    <row r="3545" spans="1:29" ht="12.9" customHeight="1">
      <c r="A3545" s="189"/>
      <c r="B3545" s="111"/>
      <c r="C3545" s="111"/>
      <c r="D3545" s="111"/>
      <c r="E3545" s="111"/>
      <c r="F3545" s="111"/>
      <c r="G3545" s="111"/>
      <c r="H3545" s="111"/>
      <c r="I3545" s="116"/>
      <c r="J3545" s="118"/>
      <c r="K3545" s="33"/>
      <c r="L3545" s="44">
        <f t="shared" si="828"/>
        <v>0</v>
      </c>
      <c r="M3545" s="33" t="str">
        <f t="shared" si="829"/>
        <v>Container q'ty</v>
      </c>
      <c r="N3545" s="33" t="str">
        <f t="shared" si="830"/>
        <v/>
      </c>
      <c r="O3545" s="39"/>
      <c r="P3545" s="33"/>
      <c r="Q3545" s="168"/>
      <c r="R3545" s="169"/>
      <c r="S3545" s="39"/>
      <c r="T3545" s="119"/>
      <c r="U3545" s="258"/>
      <c r="V3545" s="262"/>
      <c r="W3545" s="258">
        <f t="shared" si="831"/>
        <v>0</v>
      </c>
      <c r="X3545" s="45"/>
      <c r="Y3545" s="43"/>
      <c r="Z3545" s="43"/>
      <c r="AA3545" s="43"/>
      <c r="AB3545" s="43"/>
      <c r="AC3545" s="43"/>
    </row>
    <row r="3546" spans="1:29" ht="12.9" customHeight="1">
      <c r="A3546" s="189"/>
      <c r="B3546" s="111"/>
      <c r="C3546" s="111"/>
      <c r="D3546" s="111"/>
      <c r="E3546" s="111"/>
      <c r="F3546" s="111"/>
      <c r="G3546" s="111"/>
      <c r="H3546" s="111"/>
      <c r="I3546" s="116"/>
      <c r="J3546" s="118"/>
      <c r="K3546" s="33"/>
      <c r="L3546" s="44">
        <f t="shared" ref="L3546:L3577" si="832">SUM(E3546:F3546)</f>
        <v>0</v>
      </c>
      <c r="M3546" s="33" t="str">
        <f t="shared" ref="M3546:M3577" si="833">A3546&amp;$O$1</f>
        <v>Container q'ty</v>
      </c>
      <c r="N3546" s="33" t="str">
        <f t="shared" ref="N3546:N3577" si="834">A3546&amp;P3546</f>
        <v/>
      </c>
      <c r="O3546" s="39"/>
      <c r="P3546" s="33"/>
      <c r="Q3546" s="168"/>
      <c r="R3546" s="169"/>
      <c r="S3546" s="39"/>
      <c r="T3546" s="119"/>
      <c r="U3546" s="258"/>
      <c r="V3546" s="262"/>
      <c r="W3546" s="258">
        <f t="shared" ref="W3546:W3577" si="835">IFERROR(U3546/V3546,0)</f>
        <v>0</v>
      </c>
      <c r="X3546" s="45"/>
      <c r="Y3546" s="43"/>
      <c r="Z3546" s="43"/>
      <c r="AA3546" s="43"/>
      <c r="AB3546" s="43"/>
      <c r="AC3546" s="43"/>
    </row>
    <row r="3547" spans="1:29" ht="12.9" customHeight="1">
      <c r="A3547" s="189"/>
      <c r="B3547" s="111"/>
      <c r="C3547" s="111"/>
      <c r="D3547" s="111"/>
      <c r="E3547" s="111"/>
      <c r="F3547" s="111"/>
      <c r="G3547" s="111"/>
      <c r="H3547" s="111"/>
      <c r="I3547" s="116"/>
      <c r="J3547" s="118"/>
      <c r="K3547" s="33"/>
      <c r="L3547" s="44">
        <f t="shared" si="832"/>
        <v>0</v>
      </c>
      <c r="M3547" s="33" t="str">
        <f t="shared" si="833"/>
        <v>Container q'ty</v>
      </c>
      <c r="N3547" s="33" t="str">
        <f t="shared" si="834"/>
        <v/>
      </c>
      <c r="O3547" s="39"/>
      <c r="P3547" s="33"/>
      <c r="Q3547" s="168"/>
      <c r="R3547" s="169"/>
      <c r="S3547" s="39"/>
      <c r="T3547" s="119"/>
      <c r="U3547" s="258"/>
      <c r="V3547" s="262"/>
      <c r="W3547" s="258">
        <f t="shared" si="835"/>
        <v>0</v>
      </c>
      <c r="X3547" s="45"/>
      <c r="Y3547" s="43"/>
      <c r="Z3547" s="43"/>
      <c r="AA3547" s="43"/>
      <c r="AB3547" s="43"/>
      <c r="AC3547" s="43"/>
    </row>
    <row r="3548" spans="1:29" ht="12.9" customHeight="1">
      <c r="A3548" s="189"/>
      <c r="B3548" s="111"/>
      <c r="C3548" s="111"/>
      <c r="D3548" s="111"/>
      <c r="E3548" s="111"/>
      <c r="F3548" s="111"/>
      <c r="G3548" s="111"/>
      <c r="H3548" s="111"/>
      <c r="I3548" s="116"/>
      <c r="J3548" s="118"/>
      <c r="K3548" s="33"/>
      <c r="L3548" s="44">
        <f t="shared" si="832"/>
        <v>0</v>
      </c>
      <c r="M3548" s="33" t="str">
        <f t="shared" si="833"/>
        <v>Container q'ty</v>
      </c>
      <c r="N3548" s="33" t="str">
        <f t="shared" si="834"/>
        <v/>
      </c>
      <c r="O3548" s="39"/>
      <c r="P3548" s="33"/>
      <c r="Q3548" s="168"/>
      <c r="R3548" s="169"/>
      <c r="S3548" s="39"/>
      <c r="T3548" s="119"/>
      <c r="U3548" s="258"/>
      <c r="V3548" s="262"/>
      <c r="W3548" s="258">
        <f t="shared" si="835"/>
        <v>0</v>
      </c>
      <c r="X3548" s="45"/>
      <c r="Y3548" s="43"/>
      <c r="Z3548" s="43"/>
      <c r="AA3548" s="43"/>
      <c r="AB3548" s="43"/>
      <c r="AC3548" s="43"/>
    </row>
    <row r="3549" spans="1:29" ht="12.9" customHeight="1">
      <c r="A3549" s="189"/>
      <c r="B3549" s="111"/>
      <c r="C3549" s="111"/>
      <c r="D3549" s="111"/>
      <c r="E3549" s="111"/>
      <c r="F3549" s="111"/>
      <c r="G3549" s="111"/>
      <c r="H3549" s="111"/>
      <c r="I3549" s="116"/>
      <c r="J3549" s="118"/>
      <c r="K3549" s="33"/>
      <c r="L3549" s="44">
        <f t="shared" si="832"/>
        <v>0</v>
      </c>
      <c r="M3549" s="33" t="str">
        <f t="shared" si="833"/>
        <v>Container q'ty</v>
      </c>
      <c r="N3549" s="33" t="str">
        <f t="shared" si="834"/>
        <v/>
      </c>
      <c r="O3549" s="39"/>
      <c r="P3549" s="33"/>
      <c r="Q3549" s="168"/>
      <c r="R3549" s="169"/>
      <c r="S3549" s="39"/>
      <c r="T3549" s="119"/>
      <c r="U3549" s="258"/>
      <c r="V3549" s="262"/>
      <c r="W3549" s="258">
        <f t="shared" si="835"/>
        <v>0</v>
      </c>
      <c r="X3549" s="45"/>
      <c r="Y3549" s="43"/>
      <c r="Z3549" s="43"/>
      <c r="AA3549" s="43"/>
      <c r="AB3549" s="43"/>
      <c r="AC3549" s="43"/>
    </row>
    <row r="3550" spans="1:29" ht="12.9" customHeight="1">
      <c r="A3550" s="189"/>
      <c r="B3550" s="111"/>
      <c r="C3550" s="111"/>
      <c r="D3550" s="111"/>
      <c r="E3550" s="111"/>
      <c r="F3550" s="111"/>
      <c r="G3550" s="111"/>
      <c r="H3550" s="111"/>
      <c r="I3550" s="116"/>
      <c r="J3550" s="118"/>
      <c r="K3550" s="33"/>
      <c r="L3550" s="44">
        <f t="shared" si="832"/>
        <v>0</v>
      </c>
      <c r="M3550" s="33" t="str">
        <f t="shared" si="833"/>
        <v>Container q'ty</v>
      </c>
      <c r="N3550" s="33" t="str">
        <f t="shared" si="834"/>
        <v/>
      </c>
      <c r="O3550" s="39"/>
      <c r="P3550" s="33"/>
      <c r="Q3550" s="168"/>
      <c r="R3550" s="169"/>
      <c r="S3550" s="39"/>
      <c r="T3550" s="119"/>
      <c r="U3550" s="258"/>
      <c r="V3550" s="262"/>
      <c r="W3550" s="258">
        <f t="shared" si="835"/>
        <v>0</v>
      </c>
      <c r="X3550" s="45"/>
      <c r="Y3550" s="43"/>
      <c r="Z3550" s="43"/>
      <c r="AA3550" s="43"/>
      <c r="AB3550" s="43"/>
      <c r="AC3550" s="43"/>
    </row>
    <row r="3551" spans="1:29" ht="12.9" customHeight="1">
      <c r="A3551" s="189"/>
      <c r="B3551" s="111"/>
      <c r="C3551" s="111"/>
      <c r="D3551" s="111"/>
      <c r="E3551" s="111"/>
      <c r="F3551" s="111"/>
      <c r="G3551" s="111"/>
      <c r="H3551" s="111"/>
      <c r="I3551" s="116"/>
      <c r="J3551" s="118"/>
      <c r="K3551" s="33"/>
      <c r="L3551" s="44">
        <f t="shared" si="832"/>
        <v>0</v>
      </c>
      <c r="M3551" s="33" t="str">
        <f t="shared" si="833"/>
        <v>Container q'ty</v>
      </c>
      <c r="N3551" s="33" t="str">
        <f t="shared" si="834"/>
        <v/>
      </c>
      <c r="O3551" s="39"/>
      <c r="P3551" s="33"/>
      <c r="Q3551" s="168"/>
      <c r="R3551" s="169"/>
      <c r="S3551" s="39"/>
      <c r="T3551" s="119"/>
      <c r="U3551" s="258"/>
      <c r="V3551" s="262"/>
      <c r="W3551" s="258">
        <f t="shared" si="835"/>
        <v>0</v>
      </c>
      <c r="X3551" s="45"/>
      <c r="Y3551" s="43"/>
      <c r="Z3551" s="43"/>
      <c r="AA3551" s="43"/>
      <c r="AB3551" s="43"/>
      <c r="AC3551" s="43"/>
    </row>
    <row r="3552" spans="1:29" ht="12.9" customHeight="1">
      <c r="A3552" s="189"/>
      <c r="B3552" s="111"/>
      <c r="C3552" s="111"/>
      <c r="D3552" s="111"/>
      <c r="E3552" s="111"/>
      <c r="F3552" s="111"/>
      <c r="G3552" s="111"/>
      <c r="H3552" s="111"/>
      <c r="I3552" s="116"/>
      <c r="J3552" s="118"/>
      <c r="K3552" s="33"/>
      <c r="L3552" s="44">
        <f t="shared" si="832"/>
        <v>0</v>
      </c>
      <c r="M3552" s="33" t="str">
        <f t="shared" si="833"/>
        <v>Container q'ty</v>
      </c>
      <c r="N3552" s="33" t="str">
        <f t="shared" si="834"/>
        <v/>
      </c>
      <c r="O3552" s="39"/>
      <c r="P3552" s="33"/>
      <c r="Q3552" s="168"/>
      <c r="R3552" s="169"/>
      <c r="S3552" s="39"/>
      <c r="T3552" s="119"/>
      <c r="U3552" s="258"/>
      <c r="V3552" s="262"/>
      <c r="W3552" s="258">
        <f t="shared" si="835"/>
        <v>0</v>
      </c>
      <c r="X3552" s="45"/>
      <c r="Y3552" s="43"/>
      <c r="Z3552" s="43"/>
      <c r="AA3552" s="43"/>
      <c r="AB3552" s="43"/>
      <c r="AC3552" s="43"/>
    </row>
    <row r="3553" spans="1:29" ht="12.9" customHeight="1">
      <c r="A3553" s="189"/>
      <c r="B3553" s="111"/>
      <c r="C3553" s="111"/>
      <c r="D3553" s="111"/>
      <c r="E3553" s="111"/>
      <c r="F3553" s="111"/>
      <c r="G3553" s="111"/>
      <c r="H3553" s="111"/>
      <c r="I3553" s="116"/>
      <c r="J3553" s="118"/>
      <c r="K3553" s="33"/>
      <c r="L3553" s="44">
        <f t="shared" si="832"/>
        <v>0</v>
      </c>
      <c r="M3553" s="33" t="str">
        <f t="shared" si="833"/>
        <v>Container q'ty</v>
      </c>
      <c r="N3553" s="33" t="str">
        <f t="shared" si="834"/>
        <v/>
      </c>
      <c r="O3553" s="39"/>
      <c r="P3553" s="33"/>
      <c r="Q3553" s="168"/>
      <c r="R3553" s="169"/>
      <c r="S3553" s="39"/>
      <c r="T3553" s="119"/>
      <c r="U3553" s="258"/>
      <c r="V3553" s="262"/>
      <c r="W3553" s="258">
        <f t="shared" si="835"/>
        <v>0</v>
      </c>
      <c r="X3553" s="45"/>
      <c r="Y3553" s="43"/>
      <c r="Z3553" s="43"/>
      <c r="AA3553" s="43"/>
      <c r="AB3553" s="43"/>
      <c r="AC3553" s="43"/>
    </row>
    <row r="3554" spans="1:29" ht="12.9" customHeight="1">
      <c r="A3554" s="189"/>
      <c r="B3554" s="111"/>
      <c r="C3554" s="111"/>
      <c r="D3554" s="111"/>
      <c r="E3554" s="111"/>
      <c r="F3554" s="111"/>
      <c r="G3554" s="111"/>
      <c r="H3554" s="111"/>
      <c r="I3554" s="116"/>
      <c r="J3554" s="118"/>
      <c r="K3554" s="33"/>
      <c r="L3554" s="44">
        <f t="shared" si="832"/>
        <v>0</v>
      </c>
      <c r="M3554" s="33" t="str">
        <f t="shared" si="833"/>
        <v>Container q'ty</v>
      </c>
      <c r="N3554" s="33" t="str">
        <f t="shared" si="834"/>
        <v/>
      </c>
      <c r="O3554" s="39"/>
      <c r="P3554" s="33"/>
      <c r="Q3554" s="168"/>
      <c r="R3554" s="169"/>
      <c r="S3554" s="39"/>
      <c r="T3554" s="119"/>
      <c r="U3554" s="258"/>
      <c r="V3554" s="262"/>
      <c r="W3554" s="258">
        <f t="shared" si="835"/>
        <v>0</v>
      </c>
      <c r="X3554" s="45"/>
      <c r="Y3554" s="43"/>
      <c r="Z3554" s="43"/>
      <c r="AA3554" s="43"/>
      <c r="AB3554" s="43"/>
      <c r="AC3554" s="43"/>
    </row>
    <row r="3555" spans="1:29" ht="12.9" customHeight="1">
      <c r="A3555" s="189"/>
      <c r="B3555" s="111"/>
      <c r="C3555" s="111"/>
      <c r="D3555" s="111"/>
      <c r="E3555" s="111"/>
      <c r="F3555" s="111"/>
      <c r="G3555" s="111"/>
      <c r="H3555" s="111"/>
      <c r="I3555" s="116"/>
      <c r="J3555" s="118"/>
      <c r="K3555" s="33"/>
      <c r="L3555" s="44">
        <f t="shared" si="832"/>
        <v>0</v>
      </c>
      <c r="M3555" s="33" t="str">
        <f t="shared" si="833"/>
        <v>Container q'ty</v>
      </c>
      <c r="N3555" s="33" t="str">
        <f t="shared" si="834"/>
        <v/>
      </c>
      <c r="O3555" s="39"/>
      <c r="P3555" s="33"/>
      <c r="Q3555" s="168"/>
      <c r="R3555" s="169"/>
      <c r="S3555" s="39"/>
      <c r="T3555" s="119"/>
      <c r="U3555" s="258"/>
      <c r="V3555" s="262"/>
      <c r="W3555" s="258">
        <f t="shared" si="835"/>
        <v>0</v>
      </c>
      <c r="X3555" s="45"/>
      <c r="Y3555" s="43"/>
      <c r="Z3555" s="43"/>
      <c r="AA3555" s="43"/>
      <c r="AB3555" s="43"/>
      <c r="AC3555" s="43"/>
    </row>
    <row r="3556" spans="1:29" ht="12.9" customHeight="1">
      <c r="A3556" s="189"/>
      <c r="B3556" s="111"/>
      <c r="C3556" s="111"/>
      <c r="D3556" s="111"/>
      <c r="E3556" s="111"/>
      <c r="F3556" s="111"/>
      <c r="G3556" s="111"/>
      <c r="H3556" s="111"/>
      <c r="I3556" s="116"/>
      <c r="J3556" s="118"/>
      <c r="K3556" s="33"/>
      <c r="L3556" s="44">
        <f t="shared" si="832"/>
        <v>0</v>
      </c>
      <c r="M3556" s="33" t="str">
        <f t="shared" si="833"/>
        <v>Container q'ty</v>
      </c>
      <c r="N3556" s="33" t="str">
        <f t="shared" si="834"/>
        <v/>
      </c>
      <c r="O3556" s="39"/>
      <c r="P3556" s="33"/>
      <c r="Q3556" s="168"/>
      <c r="R3556" s="169"/>
      <c r="S3556" s="39"/>
      <c r="T3556" s="119"/>
      <c r="U3556" s="258"/>
      <c r="V3556" s="262"/>
      <c r="W3556" s="258">
        <f t="shared" si="835"/>
        <v>0</v>
      </c>
      <c r="X3556" s="45"/>
      <c r="Y3556" s="43"/>
      <c r="Z3556" s="43"/>
      <c r="AA3556" s="43"/>
      <c r="AB3556" s="43"/>
      <c r="AC3556" s="43"/>
    </row>
    <row r="3557" spans="1:29" ht="12.9" customHeight="1">
      <c r="A3557" s="189"/>
      <c r="B3557" s="111"/>
      <c r="C3557" s="111"/>
      <c r="D3557" s="111"/>
      <c r="E3557" s="111"/>
      <c r="F3557" s="111"/>
      <c r="G3557" s="111"/>
      <c r="H3557" s="111"/>
      <c r="I3557" s="116"/>
      <c r="J3557" s="118"/>
      <c r="K3557" s="33"/>
      <c r="L3557" s="44">
        <f t="shared" si="832"/>
        <v>0</v>
      </c>
      <c r="M3557" s="33" t="str">
        <f t="shared" si="833"/>
        <v>Container q'ty</v>
      </c>
      <c r="N3557" s="33" t="str">
        <f t="shared" si="834"/>
        <v/>
      </c>
      <c r="O3557" s="39"/>
      <c r="P3557" s="33"/>
      <c r="Q3557" s="168"/>
      <c r="R3557" s="169"/>
      <c r="S3557" s="39"/>
      <c r="T3557" s="119"/>
      <c r="U3557" s="258"/>
      <c r="V3557" s="262"/>
      <c r="W3557" s="258">
        <f t="shared" si="835"/>
        <v>0</v>
      </c>
      <c r="X3557" s="45"/>
      <c r="Y3557" s="43"/>
      <c r="Z3557" s="43"/>
      <c r="AA3557" s="43"/>
      <c r="AB3557" s="43"/>
      <c r="AC3557" s="43"/>
    </row>
    <row r="3558" spans="1:29" ht="12.9" customHeight="1">
      <c r="A3558" s="189"/>
      <c r="B3558" s="111"/>
      <c r="C3558" s="111"/>
      <c r="D3558" s="111"/>
      <c r="E3558" s="111"/>
      <c r="F3558" s="111"/>
      <c r="G3558" s="111"/>
      <c r="H3558" s="111"/>
      <c r="I3558" s="116"/>
      <c r="J3558" s="118"/>
      <c r="K3558" s="33"/>
      <c r="L3558" s="44">
        <f t="shared" si="832"/>
        <v>0</v>
      </c>
      <c r="M3558" s="33" t="str">
        <f t="shared" si="833"/>
        <v>Container q'ty</v>
      </c>
      <c r="N3558" s="33" t="str">
        <f t="shared" si="834"/>
        <v/>
      </c>
      <c r="O3558" s="39"/>
      <c r="P3558" s="33"/>
      <c r="Q3558" s="168"/>
      <c r="R3558" s="169"/>
      <c r="S3558" s="39"/>
      <c r="T3558" s="119"/>
      <c r="U3558" s="258"/>
      <c r="V3558" s="262"/>
      <c r="W3558" s="258">
        <f t="shared" si="835"/>
        <v>0</v>
      </c>
      <c r="X3558" s="45"/>
      <c r="Y3558" s="43"/>
      <c r="Z3558" s="43"/>
      <c r="AA3558" s="43"/>
      <c r="AB3558" s="43"/>
      <c r="AC3558" s="43"/>
    </row>
    <row r="3559" spans="1:29" ht="12.9" customHeight="1">
      <c r="A3559" s="189"/>
      <c r="B3559" s="111"/>
      <c r="C3559" s="111"/>
      <c r="D3559" s="111"/>
      <c r="E3559" s="111"/>
      <c r="F3559" s="111"/>
      <c r="G3559" s="111"/>
      <c r="H3559" s="111"/>
      <c r="I3559" s="116"/>
      <c r="J3559" s="118"/>
      <c r="K3559" s="33"/>
      <c r="L3559" s="44">
        <f t="shared" si="832"/>
        <v>0</v>
      </c>
      <c r="M3559" s="33" t="str">
        <f t="shared" si="833"/>
        <v>Container q'ty</v>
      </c>
      <c r="N3559" s="33" t="str">
        <f t="shared" si="834"/>
        <v/>
      </c>
      <c r="O3559" s="39"/>
      <c r="P3559" s="33"/>
      <c r="Q3559" s="168"/>
      <c r="R3559" s="169"/>
      <c r="S3559" s="39"/>
      <c r="T3559" s="119"/>
      <c r="U3559" s="258"/>
      <c r="V3559" s="262"/>
      <c r="W3559" s="258">
        <f t="shared" si="835"/>
        <v>0</v>
      </c>
      <c r="X3559" s="45"/>
      <c r="Y3559" s="43"/>
      <c r="Z3559" s="43"/>
      <c r="AA3559" s="43"/>
      <c r="AB3559" s="43"/>
      <c r="AC3559" s="43"/>
    </row>
    <row r="3560" spans="1:29" ht="12.9" customHeight="1">
      <c r="A3560" s="189"/>
      <c r="B3560" s="111"/>
      <c r="C3560" s="111"/>
      <c r="D3560" s="111"/>
      <c r="E3560" s="111"/>
      <c r="F3560" s="111"/>
      <c r="G3560" s="111"/>
      <c r="H3560" s="111"/>
      <c r="I3560" s="116"/>
      <c r="J3560" s="118"/>
      <c r="K3560" s="33"/>
      <c r="L3560" s="44">
        <f t="shared" si="832"/>
        <v>0</v>
      </c>
      <c r="M3560" s="33" t="str">
        <f t="shared" si="833"/>
        <v>Container q'ty</v>
      </c>
      <c r="N3560" s="33" t="str">
        <f t="shared" si="834"/>
        <v/>
      </c>
      <c r="O3560" s="39"/>
      <c r="P3560" s="33"/>
      <c r="Q3560" s="168"/>
      <c r="R3560" s="169"/>
      <c r="S3560" s="39"/>
      <c r="T3560" s="119"/>
      <c r="U3560" s="258"/>
      <c r="V3560" s="262"/>
      <c r="W3560" s="258">
        <f t="shared" si="835"/>
        <v>0</v>
      </c>
      <c r="X3560" s="45"/>
      <c r="Y3560" s="43"/>
      <c r="Z3560" s="43"/>
      <c r="AA3560" s="43"/>
      <c r="AB3560" s="43"/>
      <c r="AC3560" s="43"/>
    </row>
    <row r="3561" spans="1:29" ht="12.9" customHeight="1">
      <c r="A3561" s="189"/>
      <c r="B3561" s="111"/>
      <c r="C3561" s="111"/>
      <c r="D3561" s="111"/>
      <c r="E3561" s="111"/>
      <c r="F3561" s="111"/>
      <c r="G3561" s="111"/>
      <c r="H3561" s="111"/>
      <c r="I3561" s="116"/>
      <c r="J3561" s="118"/>
      <c r="K3561" s="33"/>
      <c r="L3561" s="44">
        <f t="shared" si="832"/>
        <v>0</v>
      </c>
      <c r="M3561" s="33" t="str">
        <f t="shared" si="833"/>
        <v>Container q'ty</v>
      </c>
      <c r="N3561" s="33" t="str">
        <f t="shared" si="834"/>
        <v/>
      </c>
      <c r="O3561" s="39"/>
      <c r="P3561" s="33"/>
      <c r="Q3561" s="168"/>
      <c r="R3561" s="169"/>
      <c r="S3561" s="39"/>
      <c r="T3561" s="119"/>
      <c r="U3561" s="258"/>
      <c r="V3561" s="262"/>
      <c r="W3561" s="258">
        <f t="shared" si="835"/>
        <v>0</v>
      </c>
      <c r="X3561" s="45"/>
      <c r="Y3561" s="43"/>
      <c r="Z3561" s="43"/>
      <c r="AA3561" s="43"/>
      <c r="AB3561" s="43"/>
      <c r="AC3561" s="43"/>
    </row>
    <row r="3562" spans="1:29" ht="12.9" customHeight="1">
      <c r="A3562" s="189"/>
      <c r="B3562" s="111"/>
      <c r="C3562" s="111"/>
      <c r="D3562" s="111"/>
      <c r="E3562" s="111"/>
      <c r="F3562" s="111"/>
      <c r="G3562" s="111"/>
      <c r="H3562" s="111"/>
      <c r="I3562" s="116"/>
      <c r="J3562" s="118"/>
      <c r="K3562" s="33"/>
      <c r="L3562" s="44">
        <f t="shared" si="832"/>
        <v>0</v>
      </c>
      <c r="M3562" s="33" t="str">
        <f t="shared" si="833"/>
        <v>Container q'ty</v>
      </c>
      <c r="N3562" s="33" t="str">
        <f t="shared" si="834"/>
        <v/>
      </c>
      <c r="O3562" s="39"/>
      <c r="P3562" s="33"/>
      <c r="Q3562" s="168"/>
      <c r="R3562" s="169"/>
      <c r="S3562" s="39"/>
      <c r="T3562" s="119"/>
      <c r="U3562" s="258"/>
      <c r="V3562" s="262"/>
      <c r="W3562" s="258">
        <f t="shared" si="835"/>
        <v>0</v>
      </c>
      <c r="X3562" s="45"/>
      <c r="Y3562" s="43"/>
      <c r="Z3562" s="43"/>
      <c r="AA3562" s="43"/>
      <c r="AB3562" s="43"/>
      <c r="AC3562" s="43"/>
    </row>
    <row r="3563" spans="1:29" ht="12.9" customHeight="1">
      <c r="A3563" s="189"/>
      <c r="B3563" s="111"/>
      <c r="C3563" s="111"/>
      <c r="D3563" s="111"/>
      <c r="E3563" s="111"/>
      <c r="F3563" s="111"/>
      <c r="G3563" s="111"/>
      <c r="H3563" s="111"/>
      <c r="I3563" s="116"/>
      <c r="J3563" s="118"/>
      <c r="K3563" s="33"/>
      <c r="L3563" s="44">
        <f t="shared" si="832"/>
        <v>0</v>
      </c>
      <c r="M3563" s="33" t="str">
        <f t="shared" si="833"/>
        <v>Container q'ty</v>
      </c>
      <c r="N3563" s="33" t="str">
        <f t="shared" si="834"/>
        <v/>
      </c>
      <c r="O3563" s="39"/>
      <c r="P3563" s="33"/>
      <c r="Q3563" s="168"/>
      <c r="R3563" s="169"/>
      <c r="S3563" s="39"/>
      <c r="T3563" s="119"/>
      <c r="U3563" s="258"/>
      <c r="V3563" s="262"/>
      <c r="W3563" s="258">
        <f t="shared" si="835"/>
        <v>0</v>
      </c>
      <c r="X3563" s="45"/>
      <c r="Y3563" s="43"/>
      <c r="Z3563" s="43"/>
      <c r="AA3563" s="43"/>
      <c r="AB3563" s="43"/>
      <c r="AC3563" s="43"/>
    </row>
    <row r="3564" spans="1:29" ht="12.9" customHeight="1">
      <c r="A3564" s="189"/>
      <c r="B3564" s="111"/>
      <c r="C3564" s="111"/>
      <c r="D3564" s="111"/>
      <c r="E3564" s="111"/>
      <c r="F3564" s="111"/>
      <c r="G3564" s="111"/>
      <c r="H3564" s="111"/>
      <c r="I3564" s="116"/>
      <c r="J3564" s="118"/>
      <c r="K3564" s="33"/>
      <c r="L3564" s="44">
        <f t="shared" si="832"/>
        <v>0</v>
      </c>
      <c r="M3564" s="33" t="str">
        <f t="shared" si="833"/>
        <v>Container q'ty</v>
      </c>
      <c r="N3564" s="33" t="str">
        <f t="shared" si="834"/>
        <v/>
      </c>
      <c r="O3564" s="39"/>
      <c r="P3564" s="33"/>
      <c r="Q3564" s="168"/>
      <c r="R3564" s="169"/>
      <c r="S3564" s="39"/>
      <c r="T3564" s="119"/>
      <c r="U3564" s="258"/>
      <c r="V3564" s="262"/>
      <c r="W3564" s="258">
        <f t="shared" si="835"/>
        <v>0</v>
      </c>
      <c r="X3564" s="45"/>
      <c r="Y3564" s="43"/>
      <c r="Z3564" s="43"/>
      <c r="AA3564" s="43"/>
      <c r="AB3564" s="43"/>
      <c r="AC3564" s="43"/>
    </row>
    <row r="3565" spans="1:29" ht="12.9" customHeight="1">
      <c r="A3565" s="189"/>
      <c r="B3565" s="111"/>
      <c r="C3565" s="111"/>
      <c r="D3565" s="111"/>
      <c r="E3565" s="111"/>
      <c r="F3565" s="111"/>
      <c r="G3565" s="111"/>
      <c r="H3565" s="111"/>
      <c r="I3565" s="116"/>
      <c r="J3565" s="118"/>
      <c r="K3565" s="33"/>
      <c r="L3565" s="44">
        <f t="shared" si="832"/>
        <v>0</v>
      </c>
      <c r="M3565" s="33" t="str">
        <f t="shared" si="833"/>
        <v>Container q'ty</v>
      </c>
      <c r="N3565" s="33" t="str">
        <f t="shared" si="834"/>
        <v/>
      </c>
      <c r="O3565" s="39"/>
      <c r="P3565" s="33"/>
      <c r="Q3565" s="168"/>
      <c r="R3565" s="169"/>
      <c r="S3565" s="39"/>
      <c r="T3565" s="119"/>
      <c r="U3565" s="258"/>
      <c r="V3565" s="262"/>
      <c r="W3565" s="258">
        <f t="shared" si="835"/>
        <v>0</v>
      </c>
      <c r="X3565" s="45"/>
      <c r="Y3565" s="43"/>
      <c r="Z3565" s="43"/>
      <c r="AA3565" s="43"/>
      <c r="AB3565" s="43"/>
      <c r="AC3565" s="43"/>
    </row>
    <row r="3566" spans="1:29" ht="12.9" customHeight="1">
      <c r="A3566" s="189"/>
      <c r="B3566" s="111"/>
      <c r="C3566" s="111"/>
      <c r="D3566" s="111"/>
      <c r="E3566" s="111"/>
      <c r="F3566" s="111"/>
      <c r="G3566" s="111"/>
      <c r="H3566" s="111"/>
      <c r="I3566" s="116"/>
      <c r="J3566" s="118"/>
      <c r="K3566" s="33"/>
      <c r="L3566" s="44">
        <f t="shared" si="832"/>
        <v>0</v>
      </c>
      <c r="M3566" s="33" t="str">
        <f t="shared" si="833"/>
        <v>Container q'ty</v>
      </c>
      <c r="N3566" s="33" t="str">
        <f t="shared" si="834"/>
        <v/>
      </c>
      <c r="O3566" s="39"/>
      <c r="P3566" s="33"/>
      <c r="Q3566" s="168"/>
      <c r="R3566" s="169"/>
      <c r="S3566" s="39"/>
      <c r="T3566" s="119"/>
      <c r="U3566" s="258"/>
      <c r="V3566" s="262"/>
      <c r="W3566" s="258">
        <f t="shared" si="835"/>
        <v>0</v>
      </c>
      <c r="X3566" s="45"/>
      <c r="Y3566" s="43"/>
      <c r="Z3566" s="43"/>
      <c r="AA3566" s="43"/>
      <c r="AB3566" s="43"/>
      <c r="AC3566" s="43"/>
    </row>
    <row r="3567" spans="1:29" ht="12.9" customHeight="1">
      <c r="A3567" s="189"/>
      <c r="B3567" s="111"/>
      <c r="C3567" s="111"/>
      <c r="D3567" s="111"/>
      <c r="E3567" s="111"/>
      <c r="F3567" s="111"/>
      <c r="G3567" s="111"/>
      <c r="H3567" s="111"/>
      <c r="I3567" s="116"/>
      <c r="J3567" s="118"/>
      <c r="K3567" s="33"/>
      <c r="L3567" s="44">
        <f t="shared" si="832"/>
        <v>0</v>
      </c>
      <c r="M3567" s="33" t="str">
        <f t="shared" si="833"/>
        <v>Container q'ty</v>
      </c>
      <c r="N3567" s="33" t="str">
        <f t="shared" si="834"/>
        <v/>
      </c>
      <c r="O3567" s="39"/>
      <c r="P3567" s="33"/>
      <c r="Q3567" s="168"/>
      <c r="R3567" s="169"/>
      <c r="S3567" s="39"/>
      <c r="T3567" s="119"/>
      <c r="U3567" s="258"/>
      <c r="V3567" s="262"/>
      <c r="W3567" s="258">
        <f t="shared" si="835"/>
        <v>0</v>
      </c>
      <c r="X3567" s="45"/>
      <c r="Y3567" s="43"/>
      <c r="Z3567" s="43"/>
      <c r="AA3567" s="43"/>
      <c r="AB3567" s="43"/>
      <c r="AC3567" s="43"/>
    </row>
    <row r="3568" spans="1:29" ht="12.9" customHeight="1">
      <c r="A3568" s="189"/>
      <c r="B3568" s="111"/>
      <c r="C3568" s="111"/>
      <c r="D3568" s="111"/>
      <c r="E3568" s="111"/>
      <c r="F3568" s="111"/>
      <c r="G3568" s="111"/>
      <c r="H3568" s="111"/>
      <c r="I3568" s="116"/>
      <c r="J3568" s="118"/>
      <c r="K3568" s="33"/>
      <c r="L3568" s="44">
        <f t="shared" si="832"/>
        <v>0</v>
      </c>
      <c r="M3568" s="33" t="str">
        <f t="shared" si="833"/>
        <v>Container q'ty</v>
      </c>
      <c r="N3568" s="33" t="str">
        <f t="shared" si="834"/>
        <v/>
      </c>
      <c r="O3568" s="39"/>
      <c r="P3568" s="33"/>
      <c r="Q3568" s="168"/>
      <c r="R3568" s="169"/>
      <c r="S3568" s="39"/>
      <c r="T3568" s="119"/>
      <c r="U3568" s="258"/>
      <c r="V3568" s="262"/>
      <c r="W3568" s="258">
        <f t="shared" si="835"/>
        <v>0</v>
      </c>
      <c r="X3568" s="45"/>
      <c r="Y3568" s="43"/>
      <c r="Z3568" s="43"/>
      <c r="AA3568" s="43"/>
      <c r="AB3568" s="43"/>
      <c r="AC3568" s="43"/>
    </row>
    <row r="3569" spans="1:29" ht="12.9" customHeight="1">
      <c r="A3569" s="189"/>
      <c r="B3569" s="111"/>
      <c r="C3569" s="111"/>
      <c r="D3569" s="111"/>
      <c r="E3569" s="111"/>
      <c r="F3569" s="111"/>
      <c r="G3569" s="111"/>
      <c r="H3569" s="111"/>
      <c r="I3569" s="116"/>
      <c r="J3569" s="118"/>
      <c r="K3569" s="33"/>
      <c r="L3569" s="44">
        <f t="shared" si="832"/>
        <v>0</v>
      </c>
      <c r="M3569" s="33" t="str">
        <f t="shared" si="833"/>
        <v>Container q'ty</v>
      </c>
      <c r="N3569" s="33" t="str">
        <f t="shared" si="834"/>
        <v/>
      </c>
      <c r="O3569" s="39"/>
      <c r="P3569" s="33"/>
      <c r="Q3569" s="168"/>
      <c r="R3569" s="169"/>
      <c r="S3569" s="39"/>
      <c r="T3569" s="119"/>
      <c r="U3569" s="258"/>
      <c r="V3569" s="262"/>
      <c r="W3569" s="258">
        <f t="shared" si="835"/>
        <v>0</v>
      </c>
      <c r="X3569" s="45"/>
      <c r="Y3569" s="43"/>
      <c r="Z3569" s="43"/>
      <c r="AA3569" s="43"/>
      <c r="AB3569" s="43"/>
      <c r="AC3569" s="43"/>
    </row>
    <row r="3570" spans="1:29" ht="12.9" customHeight="1">
      <c r="A3570" s="189"/>
      <c r="B3570" s="111"/>
      <c r="C3570" s="111"/>
      <c r="D3570" s="111"/>
      <c r="E3570" s="111"/>
      <c r="F3570" s="111"/>
      <c r="G3570" s="111"/>
      <c r="H3570" s="111"/>
      <c r="I3570" s="116"/>
      <c r="J3570" s="118"/>
      <c r="K3570" s="33"/>
      <c r="L3570" s="44">
        <f t="shared" si="832"/>
        <v>0</v>
      </c>
      <c r="M3570" s="33" t="str">
        <f t="shared" si="833"/>
        <v>Container q'ty</v>
      </c>
      <c r="N3570" s="33" t="str">
        <f t="shared" si="834"/>
        <v/>
      </c>
      <c r="O3570" s="39"/>
      <c r="P3570" s="33"/>
      <c r="Q3570" s="168"/>
      <c r="R3570" s="169"/>
      <c r="S3570" s="39"/>
      <c r="T3570" s="119"/>
      <c r="U3570" s="258"/>
      <c r="V3570" s="262"/>
      <c r="W3570" s="258">
        <f t="shared" si="835"/>
        <v>0</v>
      </c>
      <c r="X3570" s="45"/>
      <c r="Y3570" s="43"/>
      <c r="Z3570" s="43"/>
      <c r="AA3570" s="43"/>
      <c r="AB3570" s="43"/>
      <c r="AC3570" s="43"/>
    </row>
    <row r="3571" spans="1:29" ht="12.9" customHeight="1">
      <c r="A3571" s="189"/>
      <c r="B3571" s="111"/>
      <c r="C3571" s="111"/>
      <c r="D3571" s="111"/>
      <c r="E3571" s="111"/>
      <c r="F3571" s="111"/>
      <c r="G3571" s="111"/>
      <c r="H3571" s="111"/>
      <c r="I3571" s="116"/>
      <c r="J3571" s="118"/>
      <c r="K3571" s="33"/>
      <c r="L3571" s="44">
        <f t="shared" si="832"/>
        <v>0</v>
      </c>
      <c r="M3571" s="33" t="str">
        <f t="shared" si="833"/>
        <v>Container q'ty</v>
      </c>
      <c r="N3571" s="33" t="str">
        <f t="shared" si="834"/>
        <v/>
      </c>
      <c r="O3571" s="39"/>
      <c r="P3571" s="33"/>
      <c r="Q3571" s="168"/>
      <c r="R3571" s="169"/>
      <c r="S3571" s="39"/>
      <c r="T3571" s="119"/>
      <c r="U3571" s="258"/>
      <c r="V3571" s="262"/>
      <c r="W3571" s="258">
        <f t="shared" si="835"/>
        <v>0</v>
      </c>
      <c r="X3571" s="45"/>
      <c r="Y3571" s="43"/>
      <c r="Z3571" s="43"/>
      <c r="AA3571" s="43"/>
      <c r="AB3571" s="43"/>
      <c r="AC3571" s="43"/>
    </row>
    <row r="3572" spans="1:29" ht="12.9" customHeight="1">
      <c r="A3572" s="189"/>
      <c r="B3572" s="111"/>
      <c r="C3572" s="111"/>
      <c r="D3572" s="111"/>
      <c r="E3572" s="111"/>
      <c r="F3572" s="111"/>
      <c r="G3572" s="111"/>
      <c r="H3572" s="111"/>
      <c r="I3572" s="116"/>
      <c r="J3572" s="118"/>
      <c r="K3572" s="33"/>
      <c r="L3572" s="44">
        <f t="shared" si="832"/>
        <v>0</v>
      </c>
      <c r="M3572" s="33" t="str">
        <f t="shared" si="833"/>
        <v>Container q'ty</v>
      </c>
      <c r="N3572" s="33" t="str">
        <f t="shared" si="834"/>
        <v/>
      </c>
      <c r="O3572" s="39"/>
      <c r="P3572" s="33"/>
      <c r="Q3572" s="168"/>
      <c r="R3572" s="169"/>
      <c r="S3572" s="39"/>
      <c r="T3572" s="119"/>
      <c r="U3572" s="258"/>
      <c r="V3572" s="262"/>
      <c r="W3572" s="258">
        <f t="shared" si="835"/>
        <v>0</v>
      </c>
      <c r="X3572" s="45"/>
      <c r="Y3572" s="43"/>
      <c r="Z3572" s="43"/>
      <c r="AA3572" s="43"/>
      <c r="AB3572" s="43"/>
      <c r="AC3572" s="43"/>
    </row>
    <row r="3573" spans="1:29" ht="12.9" customHeight="1">
      <c r="A3573" s="189"/>
      <c r="B3573" s="111"/>
      <c r="C3573" s="111"/>
      <c r="D3573" s="111"/>
      <c r="E3573" s="111"/>
      <c r="F3573" s="111"/>
      <c r="G3573" s="111"/>
      <c r="H3573" s="111"/>
      <c r="I3573" s="116"/>
      <c r="J3573" s="118"/>
      <c r="K3573" s="33"/>
      <c r="L3573" s="44">
        <f t="shared" si="832"/>
        <v>0</v>
      </c>
      <c r="M3573" s="33" t="str">
        <f t="shared" si="833"/>
        <v>Container q'ty</v>
      </c>
      <c r="N3573" s="33" t="str">
        <f t="shared" si="834"/>
        <v/>
      </c>
      <c r="O3573" s="39"/>
      <c r="P3573" s="33"/>
      <c r="Q3573" s="168"/>
      <c r="R3573" s="169"/>
      <c r="S3573" s="39"/>
      <c r="T3573" s="119"/>
      <c r="U3573" s="258"/>
      <c r="V3573" s="262"/>
      <c r="W3573" s="258">
        <f t="shared" si="835"/>
        <v>0</v>
      </c>
      <c r="X3573" s="45"/>
      <c r="Y3573" s="43"/>
      <c r="Z3573" s="43"/>
      <c r="AA3573" s="43"/>
      <c r="AB3573" s="43"/>
      <c r="AC3573" s="43"/>
    </row>
    <row r="3574" spans="1:29" ht="12.9" customHeight="1">
      <c r="A3574" s="189"/>
      <c r="B3574" s="111"/>
      <c r="C3574" s="111"/>
      <c r="D3574" s="111"/>
      <c r="E3574" s="111"/>
      <c r="F3574" s="111"/>
      <c r="G3574" s="111"/>
      <c r="H3574" s="111"/>
      <c r="I3574" s="116"/>
      <c r="J3574" s="118"/>
      <c r="K3574" s="33"/>
      <c r="L3574" s="44">
        <f t="shared" si="832"/>
        <v>0</v>
      </c>
      <c r="M3574" s="33" t="str">
        <f t="shared" si="833"/>
        <v>Container q'ty</v>
      </c>
      <c r="N3574" s="33" t="str">
        <f t="shared" si="834"/>
        <v/>
      </c>
      <c r="O3574" s="39"/>
      <c r="P3574" s="33"/>
      <c r="Q3574" s="168"/>
      <c r="R3574" s="169"/>
      <c r="S3574" s="39"/>
      <c r="T3574" s="119"/>
      <c r="U3574" s="258"/>
      <c r="V3574" s="262"/>
      <c r="W3574" s="258">
        <f t="shared" si="835"/>
        <v>0</v>
      </c>
      <c r="X3574" s="45"/>
      <c r="Y3574" s="43"/>
      <c r="Z3574" s="43"/>
      <c r="AA3574" s="43"/>
      <c r="AB3574" s="43"/>
      <c r="AC3574" s="43"/>
    </row>
    <row r="3575" spans="1:29" ht="12.9" customHeight="1">
      <c r="A3575" s="189"/>
      <c r="B3575" s="111"/>
      <c r="C3575" s="111"/>
      <c r="D3575" s="111"/>
      <c r="E3575" s="111"/>
      <c r="F3575" s="111"/>
      <c r="G3575" s="111"/>
      <c r="H3575" s="111"/>
      <c r="I3575" s="116"/>
      <c r="J3575" s="118"/>
      <c r="K3575" s="33"/>
      <c r="L3575" s="44">
        <f t="shared" si="832"/>
        <v>0</v>
      </c>
      <c r="M3575" s="33" t="str">
        <f t="shared" si="833"/>
        <v>Container q'ty</v>
      </c>
      <c r="N3575" s="33" t="str">
        <f t="shared" si="834"/>
        <v/>
      </c>
      <c r="O3575" s="39"/>
      <c r="P3575" s="33"/>
      <c r="Q3575" s="168"/>
      <c r="R3575" s="169"/>
      <c r="S3575" s="39"/>
      <c r="T3575" s="119"/>
      <c r="U3575" s="258"/>
      <c r="V3575" s="262"/>
      <c r="W3575" s="258">
        <f t="shared" si="835"/>
        <v>0</v>
      </c>
      <c r="X3575" s="45"/>
      <c r="Y3575" s="43"/>
      <c r="Z3575" s="43"/>
      <c r="AA3575" s="43"/>
      <c r="AB3575" s="43"/>
      <c r="AC3575" s="43"/>
    </row>
    <row r="3576" spans="1:29" ht="12.9" customHeight="1">
      <c r="A3576" s="189"/>
      <c r="B3576" s="111"/>
      <c r="C3576" s="111"/>
      <c r="D3576" s="111"/>
      <c r="E3576" s="111"/>
      <c r="F3576" s="111"/>
      <c r="G3576" s="111"/>
      <c r="H3576" s="111"/>
      <c r="I3576" s="116"/>
      <c r="J3576" s="118"/>
      <c r="K3576" s="33"/>
      <c r="L3576" s="44">
        <f t="shared" si="832"/>
        <v>0</v>
      </c>
      <c r="M3576" s="33" t="str">
        <f t="shared" si="833"/>
        <v>Container q'ty</v>
      </c>
      <c r="N3576" s="33" t="str">
        <f t="shared" si="834"/>
        <v/>
      </c>
      <c r="O3576" s="39"/>
      <c r="P3576" s="33"/>
      <c r="Q3576" s="168"/>
      <c r="R3576" s="169"/>
      <c r="S3576" s="39"/>
      <c r="T3576" s="119"/>
      <c r="U3576" s="258"/>
      <c r="V3576" s="262"/>
      <c r="W3576" s="258">
        <f t="shared" si="835"/>
        <v>0</v>
      </c>
      <c r="X3576" s="45"/>
      <c r="Y3576" s="43"/>
      <c r="Z3576" s="43"/>
      <c r="AA3576" s="43"/>
      <c r="AB3576" s="43"/>
      <c r="AC3576" s="43"/>
    </row>
    <row r="3577" spans="1:29" ht="12.9" customHeight="1">
      <c r="A3577" s="189"/>
      <c r="B3577" s="111"/>
      <c r="C3577" s="111"/>
      <c r="D3577" s="111"/>
      <c r="E3577" s="111"/>
      <c r="F3577" s="111"/>
      <c r="G3577" s="111"/>
      <c r="H3577" s="111"/>
      <c r="I3577" s="116"/>
      <c r="J3577" s="118"/>
      <c r="K3577" s="33"/>
      <c r="L3577" s="44">
        <f t="shared" si="832"/>
        <v>0</v>
      </c>
      <c r="M3577" s="33" t="str">
        <f t="shared" si="833"/>
        <v>Container q'ty</v>
      </c>
      <c r="N3577" s="33" t="str">
        <f t="shared" si="834"/>
        <v/>
      </c>
      <c r="O3577" s="39"/>
      <c r="P3577" s="33"/>
      <c r="Q3577" s="168"/>
      <c r="R3577" s="169"/>
      <c r="S3577" s="39"/>
      <c r="T3577" s="119"/>
      <c r="U3577" s="258"/>
      <c r="V3577" s="262"/>
      <c r="W3577" s="258">
        <f t="shared" si="835"/>
        <v>0</v>
      </c>
      <c r="X3577" s="45"/>
      <c r="Y3577" s="43"/>
      <c r="Z3577" s="43"/>
      <c r="AA3577" s="43"/>
      <c r="AB3577" s="43"/>
      <c r="AC3577" s="43"/>
    </row>
    <row r="3578" spans="1:29" ht="12.9" customHeight="1">
      <c r="A3578" s="189"/>
      <c r="B3578" s="111"/>
      <c r="C3578" s="111"/>
      <c r="D3578" s="111"/>
      <c r="E3578" s="111"/>
      <c r="F3578" s="111"/>
      <c r="G3578" s="111"/>
      <c r="H3578" s="111"/>
      <c r="I3578" s="116"/>
      <c r="J3578" s="118"/>
      <c r="K3578" s="33"/>
      <c r="L3578" s="44">
        <f t="shared" ref="L3578:L3609" si="836">SUM(E3578:F3578)</f>
        <v>0</v>
      </c>
      <c r="M3578" s="33" t="str">
        <f t="shared" ref="M3578:M3609" si="837">A3578&amp;$O$1</f>
        <v>Container q'ty</v>
      </c>
      <c r="N3578" s="33" t="str">
        <f t="shared" ref="N3578:N3609" si="838">A3578&amp;P3578</f>
        <v/>
      </c>
      <c r="O3578" s="39"/>
      <c r="P3578" s="33"/>
      <c r="Q3578" s="168"/>
      <c r="R3578" s="169"/>
      <c r="S3578" s="39"/>
      <c r="T3578" s="119"/>
      <c r="U3578" s="258"/>
      <c r="V3578" s="262"/>
      <c r="W3578" s="258">
        <f t="shared" ref="W3578:W3609" si="839">IFERROR(U3578/V3578,0)</f>
        <v>0</v>
      </c>
      <c r="X3578" s="45"/>
      <c r="Y3578" s="43"/>
      <c r="Z3578" s="43"/>
      <c r="AA3578" s="43"/>
      <c r="AB3578" s="43"/>
      <c r="AC3578" s="43"/>
    </row>
    <row r="3579" spans="1:29" ht="12.9" customHeight="1">
      <c r="A3579" s="189"/>
      <c r="B3579" s="111"/>
      <c r="C3579" s="111"/>
      <c r="D3579" s="111"/>
      <c r="E3579" s="111"/>
      <c r="F3579" s="111"/>
      <c r="G3579" s="111"/>
      <c r="H3579" s="111"/>
      <c r="I3579" s="116"/>
      <c r="J3579" s="118"/>
      <c r="K3579" s="33"/>
      <c r="L3579" s="44">
        <f t="shared" si="836"/>
        <v>0</v>
      </c>
      <c r="M3579" s="33" t="str">
        <f t="shared" si="837"/>
        <v>Container q'ty</v>
      </c>
      <c r="N3579" s="33" t="str">
        <f t="shared" si="838"/>
        <v/>
      </c>
      <c r="O3579" s="39"/>
      <c r="P3579" s="33"/>
      <c r="Q3579" s="168"/>
      <c r="R3579" s="169"/>
      <c r="S3579" s="39"/>
      <c r="T3579" s="119"/>
      <c r="U3579" s="258"/>
      <c r="V3579" s="262"/>
      <c r="W3579" s="258">
        <f t="shared" si="839"/>
        <v>0</v>
      </c>
      <c r="X3579" s="45"/>
      <c r="Y3579" s="43"/>
      <c r="Z3579" s="43"/>
      <c r="AA3579" s="43"/>
      <c r="AB3579" s="43"/>
      <c r="AC3579" s="43"/>
    </row>
    <row r="3580" spans="1:29" ht="12.9" customHeight="1">
      <c r="A3580" s="189"/>
      <c r="B3580" s="111"/>
      <c r="C3580" s="111"/>
      <c r="D3580" s="111"/>
      <c r="E3580" s="111"/>
      <c r="F3580" s="111"/>
      <c r="G3580" s="111"/>
      <c r="H3580" s="111"/>
      <c r="I3580" s="116"/>
      <c r="J3580" s="118"/>
      <c r="K3580" s="33"/>
      <c r="L3580" s="44">
        <f t="shared" si="836"/>
        <v>0</v>
      </c>
      <c r="M3580" s="33" t="str">
        <f t="shared" si="837"/>
        <v>Container q'ty</v>
      </c>
      <c r="N3580" s="33" t="str">
        <f t="shared" si="838"/>
        <v/>
      </c>
      <c r="O3580" s="39"/>
      <c r="P3580" s="33"/>
      <c r="Q3580" s="168"/>
      <c r="R3580" s="169"/>
      <c r="S3580" s="39"/>
      <c r="T3580" s="119"/>
      <c r="U3580" s="258"/>
      <c r="V3580" s="262"/>
      <c r="W3580" s="258">
        <f t="shared" si="839"/>
        <v>0</v>
      </c>
      <c r="X3580" s="45"/>
      <c r="Y3580" s="43"/>
      <c r="Z3580" s="43"/>
      <c r="AA3580" s="43"/>
      <c r="AB3580" s="43"/>
      <c r="AC3580" s="43"/>
    </row>
    <row r="3581" spans="1:29" ht="12.9" customHeight="1">
      <c r="A3581" s="189"/>
      <c r="B3581" s="111"/>
      <c r="C3581" s="111"/>
      <c r="D3581" s="111"/>
      <c r="E3581" s="111"/>
      <c r="F3581" s="111"/>
      <c r="G3581" s="111"/>
      <c r="H3581" s="111"/>
      <c r="I3581" s="116"/>
      <c r="J3581" s="118"/>
      <c r="K3581" s="33"/>
      <c r="L3581" s="44">
        <f t="shared" si="836"/>
        <v>0</v>
      </c>
      <c r="M3581" s="33" t="str">
        <f t="shared" si="837"/>
        <v>Container q'ty</v>
      </c>
      <c r="N3581" s="33" t="str">
        <f t="shared" si="838"/>
        <v/>
      </c>
      <c r="O3581" s="39"/>
      <c r="P3581" s="33"/>
      <c r="Q3581" s="168"/>
      <c r="R3581" s="169"/>
      <c r="S3581" s="39"/>
      <c r="T3581" s="119"/>
      <c r="U3581" s="258"/>
      <c r="V3581" s="262"/>
      <c r="W3581" s="258">
        <f t="shared" si="839"/>
        <v>0</v>
      </c>
      <c r="X3581" s="45"/>
      <c r="Y3581" s="43"/>
      <c r="Z3581" s="43"/>
      <c r="AA3581" s="43"/>
      <c r="AB3581" s="43"/>
      <c r="AC3581" s="43"/>
    </row>
    <row r="3582" spans="1:29" ht="12.9" customHeight="1">
      <c r="A3582" s="189"/>
      <c r="B3582" s="111"/>
      <c r="C3582" s="111"/>
      <c r="D3582" s="111"/>
      <c r="E3582" s="111"/>
      <c r="F3582" s="111"/>
      <c r="G3582" s="111"/>
      <c r="H3582" s="111"/>
      <c r="I3582" s="116"/>
      <c r="J3582" s="118"/>
      <c r="K3582" s="33"/>
      <c r="L3582" s="44">
        <f t="shared" si="836"/>
        <v>0</v>
      </c>
      <c r="M3582" s="33" t="str">
        <f t="shared" si="837"/>
        <v>Container q'ty</v>
      </c>
      <c r="N3582" s="33" t="str">
        <f t="shared" si="838"/>
        <v/>
      </c>
      <c r="O3582" s="39"/>
      <c r="P3582" s="33"/>
      <c r="Q3582" s="168"/>
      <c r="R3582" s="169"/>
      <c r="S3582" s="39"/>
      <c r="T3582" s="119"/>
      <c r="U3582" s="258"/>
      <c r="V3582" s="262"/>
      <c r="W3582" s="258">
        <f t="shared" si="839"/>
        <v>0</v>
      </c>
      <c r="X3582" s="45"/>
      <c r="Y3582" s="43"/>
      <c r="Z3582" s="43"/>
      <c r="AA3582" s="43"/>
      <c r="AB3582" s="43"/>
      <c r="AC3582" s="43"/>
    </row>
    <row r="3583" spans="1:29" ht="12.9" customHeight="1">
      <c r="A3583" s="189"/>
      <c r="B3583" s="111"/>
      <c r="C3583" s="111"/>
      <c r="D3583" s="111"/>
      <c r="E3583" s="111"/>
      <c r="F3583" s="111"/>
      <c r="G3583" s="111"/>
      <c r="H3583" s="111"/>
      <c r="I3583" s="116"/>
      <c r="J3583" s="118"/>
      <c r="K3583" s="33"/>
      <c r="L3583" s="44">
        <f t="shared" si="836"/>
        <v>0</v>
      </c>
      <c r="M3583" s="33" t="str">
        <f t="shared" si="837"/>
        <v>Container q'ty</v>
      </c>
      <c r="N3583" s="33" t="str">
        <f t="shared" si="838"/>
        <v/>
      </c>
      <c r="O3583" s="39"/>
      <c r="P3583" s="33"/>
      <c r="Q3583" s="168"/>
      <c r="R3583" s="169"/>
      <c r="S3583" s="39"/>
      <c r="T3583" s="119"/>
      <c r="U3583" s="258"/>
      <c r="V3583" s="262"/>
      <c r="W3583" s="258">
        <f t="shared" si="839"/>
        <v>0</v>
      </c>
      <c r="X3583" s="45"/>
      <c r="Y3583" s="43"/>
      <c r="Z3583" s="43"/>
      <c r="AA3583" s="43"/>
      <c r="AB3583" s="43"/>
      <c r="AC3583" s="43"/>
    </row>
    <row r="3584" spans="1:29" ht="12.9" customHeight="1">
      <c r="A3584" s="189"/>
      <c r="B3584" s="111"/>
      <c r="C3584" s="111"/>
      <c r="D3584" s="111"/>
      <c r="E3584" s="111"/>
      <c r="F3584" s="111"/>
      <c r="G3584" s="111"/>
      <c r="H3584" s="111"/>
      <c r="I3584" s="116"/>
      <c r="J3584" s="118"/>
      <c r="K3584" s="33"/>
      <c r="L3584" s="44">
        <f t="shared" si="836"/>
        <v>0</v>
      </c>
      <c r="M3584" s="33" t="str">
        <f t="shared" si="837"/>
        <v>Container q'ty</v>
      </c>
      <c r="N3584" s="33" t="str">
        <f t="shared" si="838"/>
        <v/>
      </c>
      <c r="O3584" s="39"/>
      <c r="P3584" s="33"/>
      <c r="Q3584" s="168"/>
      <c r="R3584" s="169"/>
      <c r="S3584" s="39"/>
      <c r="T3584" s="119"/>
      <c r="U3584" s="258"/>
      <c r="V3584" s="262"/>
      <c r="W3584" s="258">
        <f t="shared" si="839"/>
        <v>0</v>
      </c>
      <c r="X3584" s="45"/>
      <c r="Y3584" s="43"/>
      <c r="Z3584" s="43"/>
      <c r="AA3584" s="43"/>
      <c r="AB3584" s="43"/>
      <c r="AC3584" s="43"/>
    </row>
    <row r="3585" spans="1:29" ht="12.9" customHeight="1">
      <c r="A3585" s="189"/>
      <c r="B3585" s="111"/>
      <c r="C3585" s="111"/>
      <c r="D3585" s="111"/>
      <c r="E3585" s="111"/>
      <c r="F3585" s="111"/>
      <c r="G3585" s="111"/>
      <c r="H3585" s="111"/>
      <c r="I3585" s="116"/>
      <c r="J3585" s="118"/>
      <c r="K3585" s="33"/>
      <c r="L3585" s="44">
        <f t="shared" si="836"/>
        <v>0</v>
      </c>
      <c r="M3585" s="33" t="str">
        <f t="shared" si="837"/>
        <v>Container q'ty</v>
      </c>
      <c r="N3585" s="33" t="str">
        <f t="shared" si="838"/>
        <v/>
      </c>
      <c r="O3585" s="39"/>
      <c r="P3585" s="33"/>
      <c r="Q3585" s="168"/>
      <c r="R3585" s="169"/>
      <c r="S3585" s="39"/>
      <c r="T3585" s="119"/>
      <c r="U3585" s="258"/>
      <c r="V3585" s="262"/>
      <c r="W3585" s="258">
        <f t="shared" si="839"/>
        <v>0</v>
      </c>
      <c r="X3585" s="45"/>
      <c r="Y3585" s="43"/>
      <c r="Z3585" s="43"/>
      <c r="AA3585" s="43"/>
      <c r="AB3585" s="43"/>
      <c r="AC3585" s="43"/>
    </row>
    <row r="3586" spans="1:29" ht="12.9" customHeight="1">
      <c r="A3586" s="189"/>
      <c r="B3586" s="111"/>
      <c r="C3586" s="111"/>
      <c r="D3586" s="111"/>
      <c r="E3586" s="111"/>
      <c r="F3586" s="111"/>
      <c r="G3586" s="111"/>
      <c r="H3586" s="111"/>
      <c r="I3586" s="116"/>
      <c r="J3586" s="118"/>
      <c r="K3586" s="33"/>
      <c r="L3586" s="44">
        <f t="shared" si="836"/>
        <v>0</v>
      </c>
      <c r="M3586" s="33" t="str">
        <f t="shared" si="837"/>
        <v>Container q'ty</v>
      </c>
      <c r="N3586" s="33" t="str">
        <f t="shared" si="838"/>
        <v/>
      </c>
      <c r="O3586" s="39"/>
      <c r="P3586" s="33"/>
      <c r="Q3586" s="168"/>
      <c r="R3586" s="169"/>
      <c r="S3586" s="39"/>
      <c r="T3586" s="119"/>
      <c r="U3586" s="258"/>
      <c r="V3586" s="262"/>
      <c r="W3586" s="258">
        <f t="shared" si="839"/>
        <v>0</v>
      </c>
      <c r="X3586" s="45"/>
      <c r="Y3586" s="43"/>
      <c r="Z3586" s="43"/>
      <c r="AA3586" s="43"/>
      <c r="AB3586" s="43"/>
      <c r="AC3586" s="43"/>
    </row>
    <row r="3587" spans="1:29" ht="12.9" customHeight="1">
      <c r="A3587" s="189"/>
      <c r="B3587" s="111"/>
      <c r="C3587" s="111"/>
      <c r="D3587" s="111"/>
      <c r="E3587" s="111"/>
      <c r="F3587" s="111"/>
      <c r="G3587" s="111"/>
      <c r="H3587" s="111"/>
      <c r="I3587" s="116"/>
      <c r="J3587" s="118"/>
      <c r="K3587" s="33"/>
      <c r="L3587" s="44">
        <f t="shared" si="836"/>
        <v>0</v>
      </c>
      <c r="M3587" s="33" t="str">
        <f t="shared" si="837"/>
        <v>Container q'ty</v>
      </c>
      <c r="N3587" s="33" t="str">
        <f t="shared" si="838"/>
        <v/>
      </c>
      <c r="O3587" s="39"/>
      <c r="P3587" s="33"/>
      <c r="Q3587" s="168"/>
      <c r="R3587" s="169"/>
      <c r="S3587" s="39"/>
      <c r="T3587" s="119"/>
      <c r="U3587" s="258"/>
      <c r="V3587" s="262"/>
      <c r="W3587" s="258">
        <f t="shared" si="839"/>
        <v>0</v>
      </c>
      <c r="X3587" s="45"/>
      <c r="Y3587" s="43"/>
      <c r="Z3587" s="43"/>
      <c r="AA3587" s="43"/>
      <c r="AB3587" s="43"/>
      <c r="AC3587" s="43"/>
    </row>
    <row r="3588" spans="1:29" ht="12.9" customHeight="1">
      <c r="A3588" s="189"/>
      <c r="B3588" s="111"/>
      <c r="C3588" s="111"/>
      <c r="D3588" s="111"/>
      <c r="E3588" s="111"/>
      <c r="F3588" s="111"/>
      <c r="G3588" s="111"/>
      <c r="H3588" s="111"/>
      <c r="I3588" s="116"/>
      <c r="J3588" s="118"/>
      <c r="K3588" s="33"/>
      <c r="L3588" s="44">
        <f t="shared" si="836"/>
        <v>0</v>
      </c>
      <c r="M3588" s="33" t="str">
        <f t="shared" si="837"/>
        <v>Container q'ty</v>
      </c>
      <c r="N3588" s="33" t="str">
        <f t="shared" si="838"/>
        <v/>
      </c>
      <c r="O3588" s="39"/>
      <c r="P3588" s="33"/>
      <c r="Q3588" s="168"/>
      <c r="R3588" s="169"/>
      <c r="S3588" s="39"/>
      <c r="T3588" s="119"/>
      <c r="U3588" s="258"/>
      <c r="V3588" s="262"/>
      <c r="W3588" s="258">
        <f t="shared" si="839"/>
        <v>0</v>
      </c>
      <c r="X3588" s="45"/>
      <c r="Y3588" s="43"/>
      <c r="Z3588" s="43"/>
      <c r="AA3588" s="43"/>
      <c r="AB3588" s="43"/>
      <c r="AC3588" s="43"/>
    </row>
    <row r="3589" spans="1:29" ht="12.9" customHeight="1">
      <c r="A3589" s="189"/>
      <c r="B3589" s="111"/>
      <c r="C3589" s="111"/>
      <c r="D3589" s="111"/>
      <c r="E3589" s="111"/>
      <c r="F3589" s="111"/>
      <c r="G3589" s="111"/>
      <c r="H3589" s="111"/>
      <c r="I3589" s="116"/>
      <c r="J3589" s="118"/>
      <c r="K3589" s="33"/>
      <c r="L3589" s="44">
        <f t="shared" si="836"/>
        <v>0</v>
      </c>
      <c r="M3589" s="33" t="str">
        <f t="shared" si="837"/>
        <v>Container q'ty</v>
      </c>
      <c r="N3589" s="33" t="str">
        <f t="shared" si="838"/>
        <v/>
      </c>
      <c r="O3589" s="39"/>
      <c r="P3589" s="33"/>
      <c r="Q3589" s="168"/>
      <c r="R3589" s="169"/>
      <c r="S3589" s="39"/>
      <c r="T3589" s="119"/>
      <c r="U3589" s="258"/>
      <c r="V3589" s="262"/>
      <c r="W3589" s="258">
        <f t="shared" si="839"/>
        <v>0</v>
      </c>
      <c r="X3589" s="45"/>
      <c r="Y3589" s="43"/>
      <c r="Z3589" s="43"/>
      <c r="AA3589" s="43"/>
      <c r="AB3589" s="43"/>
      <c r="AC3589" s="43"/>
    </row>
    <row r="3590" spans="1:29" ht="12.9" customHeight="1">
      <c r="A3590" s="189"/>
      <c r="B3590" s="111"/>
      <c r="C3590" s="111"/>
      <c r="D3590" s="111"/>
      <c r="E3590" s="111"/>
      <c r="F3590" s="111"/>
      <c r="G3590" s="111"/>
      <c r="H3590" s="111"/>
      <c r="I3590" s="116"/>
      <c r="J3590" s="118"/>
      <c r="K3590" s="33"/>
      <c r="L3590" s="44">
        <f t="shared" si="836"/>
        <v>0</v>
      </c>
      <c r="M3590" s="33" t="str">
        <f t="shared" si="837"/>
        <v>Container q'ty</v>
      </c>
      <c r="N3590" s="33" t="str">
        <f t="shared" si="838"/>
        <v/>
      </c>
      <c r="O3590" s="39"/>
      <c r="P3590" s="33"/>
      <c r="Q3590" s="168"/>
      <c r="R3590" s="169"/>
      <c r="S3590" s="39"/>
      <c r="T3590" s="119"/>
      <c r="U3590" s="258"/>
      <c r="V3590" s="262"/>
      <c r="W3590" s="258">
        <f t="shared" si="839"/>
        <v>0</v>
      </c>
      <c r="X3590" s="45"/>
      <c r="Y3590" s="43"/>
      <c r="Z3590" s="43"/>
      <c r="AA3590" s="43"/>
      <c r="AB3590" s="43"/>
      <c r="AC3590" s="43"/>
    </row>
    <row r="3591" spans="1:29" ht="12.9" customHeight="1">
      <c r="A3591" s="189"/>
      <c r="B3591" s="111"/>
      <c r="C3591" s="111"/>
      <c r="D3591" s="111"/>
      <c r="E3591" s="111"/>
      <c r="F3591" s="111"/>
      <c r="G3591" s="111"/>
      <c r="H3591" s="111"/>
      <c r="I3591" s="116"/>
      <c r="J3591" s="118"/>
      <c r="K3591" s="33"/>
      <c r="L3591" s="44">
        <f t="shared" si="836"/>
        <v>0</v>
      </c>
      <c r="M3591" s="33" t="str">
        <f t="shared" si="837"/>
        <v>Container q'ty</v>
      </c>
      <c r="N3591" s="33" t="str">
        <f t="shared" si="838"/>
        <v/>
      </c>
      <c r="O3591" s="39"/>
      <c r="P3591" s="33"/>
      <c r="Q3591" s="168"/>
      <c r="R3591" s="169"/>
      <c r="S3591" s="39"/>
      <c r="T3591" s="119"/>
      <c r="U3591" s="258"/>
      <c r="V3591" s="262"/>
      <c r="W3591" s="258">
        <f t="shared" si="839"/>
        <v>0</v>
      </c>
      <c r="X3591" s="45"/>
      <c r="Y3591" s="43"/>
      <c r="Z3591" s="43"/>
      <c r="AA3591" s="43"/>
      <c r="AB3591" s="43"/>
      <c r="AC3591" s="43"/>
    </row>
    <row r="3592" spans="1:29" ht="12.9" customHeight="1">
      <c r="A3592" s="189"/>
      <c r="B3592" s="111"/>
      <c r="C3592" s="111"/>
      <c r="D3592" s="111"/>
      <c r="E3592" s="111"/>
      <c r="F3592" s="111"/>
      <c r="G3592" s="111"/>
      <c r="H3592" s="111"/>
      <c r="I3592" s="116"/>
      <c r="J3592" s="118"/>
      <c r="K3592" s="33"/>
      <c r="L3592" s="44">
        <f t="shared" si="836"/>
        <v>0</v>
      </c>
      <c r="M3592" s="33" t="str">
        <f t="shared" si="837"/>
        <v>Container q'ty</v>
      </c>
      <c r="N3592" s="33" t="str">
        <f t="shared" si="838"/>
        <v/>
      </c>
      <c r="O3592" s="39"/>
      <c r="P3592" s="33"/>
      <c r="Q3592" s="168"/>
      <c r="R3592" s="169"/>
      <c r="S3592" s="39"/>
      <c r="T3592" s="119"/>
      <c r="U3592" s="258"/>
      <c r="V3592" s="262"/>
      <c r="W3592" s="258">
        <f t="shared" si="839"/>
        <v>0</v>
      </c>
      <c r="X3592" s="45"/>
      <c r="Y3592" s="43"/>
      <c r="Z3592" s="43"/>
      <c r="AA3592" s="43"/>
      <c r="AB3592" s="43"/>
      <c r="AC3592" s="43"/>
    </row>
    <row r="3593" spans="1:29" ht="12.9" customHeight="1">
      <c r="A3593" s="189"/>
      <c r="B3593" s="111"/>
      <c r="C3593" s="111"/>
      <c r="D3593" s="111"/>
      <c r="E3593" s="111"/>
      <c r="F3593" s="111"/>
      <c r="G3593" s="111"/>
      <c r="H3593" s="111"/>
      <c r="I3593" s="116"/>
      <c r="J3593" s="118"/>
      <c r="K3593" s="33"/>
      <c r="L3593" s="44">
        <f t="shared" si="836"/>
        <v>0</v>
      </c>
      <c r="M3593" s="33" t="str">
        <f t="shared" si="837"/>
        <v>Container q'ty</v>
      </c>
      <c r="N3593" s="33" t="str">
        <f t="shared" si="838"/>
        <v/>
      </c>
      <c r="O3593" s="39"/>
      <c r="P3593" s="33"/>
      <c r="Q3593" s="168"/>
      <c r="R3593" s="169"/>
      <c r="S3593" s="39"/>
      <c r="T3593" s="119"/>
      <c r="U3593" s="258"/>
      <c r="V3593" s="262"/>
      <c r="W3593" s="258">
        <f t="shared" si="839"/>
        <v>0</v>
      </c>
      <c r="X3593" s="45"/>
      <c r="Y3593" s="43"/>
      <c r="Z3593" s="43"/>
      <c r="AA3593" s="43"/>
      <c r="AB3593" s="43"/>
      <c r="AC3593" s="43"/>
    </row>
    <row r="3594" spans="1:29" ht="12.9" customHeight="1">
      <c r="A3594" s="189"/>
      <c r="B3594" s="111"/>
      <c r="C3594" s="111"/>
      <c r="D3594" s="111"/>
      <c r="E3594" s="111"/>
      <c r="F3594" s="111"/>
      <c r="G3594" s="111"/>
      <c r="H3594" s="111"/>
      <c r="I3594" s="116"/>
      <c r="J3594" s="118"/>
      <c r="K3594" s="33"/>
      <c r="L3594" s="44">
        <f t="shared" si="836"/>
        <v>0</v>
      </c>
      <c r="M3594" s="33" t="str">
        <f t="shared" si="837"/>
        <v>Container q'ty</v>
      </c>
      <c r="N3594" s="33" t="str">
        <f t="shared" si="838"/>
        <v/>
      </c>
      <c r="O3594" s="39"/>
      <c r="P3594" s="33"/>
      <c r="Q3594" s="168"/>
      <c r="R3594" s="169"/>
      <c r="S3594" s="39"/>
      <c r="T3594" s="119"/>
      <c r="U3594" s="258"/>
      <c r="V3594" s="262"/>
      <c r="W3594" s="258">
        <f t="shared" si="839"/>
        <v>0</v>
      </c>
      <c r="X3594" s="45"/>
      <c r="Y3594" s="43"/>
      <c r="Z3594" s="43"/>
      <c r="AA3594" s="43"/>
      <c r="AB3594" s="43"/>
      <c r="AC3594" s="43"/>
    </row>
    <row r="3595" spans="1:29" ht="12.9" customHeight="1">
      <c r="A3595" s="189"/>
      <c r="B3595" s="111"/>
      <c r="C3595" s="111"/>
      <c r="D3595" s="111"/>
      <c r="E3595" s="111"/>
      <c r="F3595" s="111"/>
      <c r="G3595" s="111"/>
      <c r="H3595" s="111"/>
      <c r="I3595" s="116"/>
      <c r="J3595" s="118"/>
      <c r="K3595" s="33"/>
      <c r="L3595" s="44">
        <f t="shared" si="836"/>
        <v>0</v>
      </c>
      <c r="M3595" s="33" t="str">
        <f t="shared" si="837"/>
        <v>Container q'ty</v>
      </c>
      <c r="N3595" s="33" t="str">
        <f t="shared" si="838"/>
        <v/>
      </c>
      <c r="O3595" s="39"/>
      <c r="P3595" s="33"/>
      <c r="Q3595" s="168"/>
      <c r="R3595" s="169"/>
      <c r="S3595" s="39"/>
      <c r="T3595" s="119"/>
      <c r="U3595" s="258"/>
      <c r="V3595" s="262"/>
      <c r="W3595" s="258">
        <f t="shared" si="839"/>
        <v>0</v>
      </c>
      <c r="X3595" s="45"/>
      <c r="Y3595" s="43"/>
      <c r="Z3595" s="43"/>
      <c r="AA3595" s="43"/>
      <c r="AB3595" s="43"/>
      <c r="AC3595" s="43"/>
    </row>
    <row r="3596" spans="1:29" ht="12.9" customHeight="1">
      <c r="A3596" s="189"/>
      <c r="B3596" s="111"/>
      <c r="C3596" s="111"/>
      <c r="D3596" s="111"/>
      <c r="E3596" s="111"/>
      <c r="F3596" s="111"/>
      <c r="G3596" s="111"/>
      <c r="H3596" s="111"/>
      <c r="I3596" s="116"/>
      <c r="J3596" s="118"/>
      <c r="K3596" s="33"/>
      <c r="L3596" s="44">
        <f t="shared" si="836"/>
        <v>0</v>
      </c>
      <c r="M3596" s="33" t="str">
        <f t="shared" si="837"/>
        <v>Container q'ty</v>
      </c>
      <c r="N3596" s="33" t="str">
        <f t="shared" si="838"/>
        <v/>
      </c>
      <c r="O3596" s="39"/>
      <c r="P3596" s="33"/>
      <c r="Q3596" s="168"/>
      <c r="R3596" s="169"/>
      <c r="S3596" s="39"/>
      <c r="T3596" s="119"/>
      <c r="U3596" s="258"/>
      <c r="V3596" s="262"/>
      <c r="W3596" s="258">
        <f t="shared" si="839"/>
        <v>0</v>
      </c>
      <c r="X3596" s="45"/>
      <c r="Y3596" s="43"/>
      <c r="Z3596" s="43"/>
      <c r="AA3596" s="43"/>
      <c r="AB3596" s="43"/>
      <c r="AC3596" s="43"/>
    </row>
    <row r="3597" spans="1:29" ht="12.9" customHeight="1">
      <c r="A3597" s="189"/>
      <c r="B3597" s="111"/>
      <c r="C3597" s="111"/>
      <c r="D3597" s="111"/>
      <c r="E3597" s="111"/>
      <c r="F3597" s="111"/>
      <c r="G3597" s="111"/>
      <c r="H3597" s="111"/>
      <c r="I3597" s="116"/>
      <c r="J3597" s="118"/>
      <c r="K3597" s="33"/>
      <c r="L3597" s="44">
        <f t="shared" si="836"/>
        <v>0</v>
      </c>
      <c r="M3597" s="33" t="str">
        <f t="shared" si="837"/>
        <v>Container q'ty</v>
      </c>
      <c r="N3597" s="33" t="str">
        <f t="shared" si="838"/>
        <v/>
      </c>
      <c r="O3597" s="39"/>
      <c r="P3597" s="33"/>
      <c r="Q3597" s="168"/>
      <c r="R3597" s="169"/>
      <c r="S3597" s="39"/>
      <c r="T3597" s="119"/>
      <c r="U3597" s="258"/>
      <c r="V3597" s="262"/>
      <c r="W3597" s="258">
        <f t="shared" si="839"/>
        <v>0</v>
      </c>
      <c r="X3597" s="45"/>
      <c r="Y3597" s="43"/>
      <c r="Z3597" s="43"/>
      <c r="AA3597" s="43"/>
      <c r="AB3597" s="43"/>
      <c r="AC3597" s="43"/>
    </row>
    <row r="3598" spans="1:29" ht="12.9" customHeight="1">
      <c r="A3598" s="189"/>
      <c r="B3598" s="111"/>
      <c r="C3598" s="111"/>
      <c r="D3598" s="111"/>
      <c r="E3598" s="111"/>
      <c r="F3598" s="111"/>
      <c r="G3598" s="111"/>
      <c r="H3598" s="111"/>
      <c r="I3598" s="116"/>
      <c r="J3598" s="118"/>
      <c r="K3598" s="33"/>
      <c r="L3598" s="44">
        <f t="shared" si="836"/>
        <v>0</v>
      </c>
      <c r="M3598" s="33" t="str">
        <f t="shared" si="837"/>
        <v>Container q'ty</v>
      </c>
      <c r="N3598" s="33" t="str">
        <f t="shared" si="838"/>
        <v/>
      </c>
      <c r="O3598" s="39"/>
      <c r="P3598" s="33"/>
      <c r="Q3598" s="168"/>
      <c r="R3598" s="169"/>
      <c r="S3598" s="39"/>
      <c r="T3598" s="119"/>
      <c r="U3598" s="258"/>
      <c r="V3598" s="262"/>
      <c r="W3598" s="258">
        <f t="shared" si="839"/>
        <v>0</v>
      </c>
      <c r="X3598" s="45"/>
      <c r="Y3598" s="43"/>
      <c r="Z3598" s="43"/>
      <c r="AA3598" s="43"/>
      <c r="AB3598" s="43"/>
      <c r="AC3598" s="43"/>
    </row>
    <row r="3599" spans="1:29" ht="12.9" customHeight="1">
      <c r="A3599" s="189"/>
      <c r="B3599" s="111"/>
      <c r="C3599" s="111"/>
      <c r="D3599" s="111"/>
      <c r="E3599" s="111"/>
      <c r="F3599" s="111"/>
      <c r="G3599" s="111"/>
      <c r="H3599" s="111"/>
      <c r="I3599" s="116"/>
      <c r="J3599" s="118"/>
      <c r="K3599" s="33"/>
      <c r="L3599" s="44">
        <f t="shared" si="836"/>
        <v>0</v>
      </c>
      <c r="M3599" s="33" t="str">
        <f t="shared" si="837"/>
        <v>Container q'ty</v>
      </c>
      <c r="N3599" s="33" t="str">
        <f t="shared" si="838"/>
        <v/>
      </c>
      <c r="O3599" s="39"/>
      <c r="P3599" s="33"/>
      <c r="Q3599" s="168"/>
      <c r="R3599" s="169"/>
      <c r="S3599" s="39"/>
      <c r="T3599" s="119"/>
      <c r="U3599" s="258"/>
      <c r="V3599" s="262"/>
      <c r="W3599" s="258">
        <f t="shared" si="839"/>
        <v>0</v>
      </c>
      <c r="X3599" s="45"/>
      <c r="Y3599" s="43"/>
      <c r="Z3599" s="43"/>
      <c r="AA3599" s="43"/>
      <c r="AB3599" s="43"/>
      <c r="AC3599" s="43"/>
    </row>
    <row r="3600" spans="1:29" ht="12.9" customHeight="1">
      <c r="A3600" s="189"/>
      <c r="B3600" s="111"/>
      <c r="C3600" s="111"/>
      <c r="D3600" s="111"/>
      <c r="E3600" s="111"/>
      <c r="F3600" s="111"/>
      <c r="G3600" s="111"/>
      <c r="H3600" s="111"/>
      <c r="I3600" s="116"/>
      <c r="J3600" s="118"/>
      <c r="K3600" s="33"/>
      <c r="L3600" s="44">
        <f t="shared" si="836"/>
        <v>0</v>
      </c>
      <c r="M3600" s="33" t="str">
        <f t="shared" si="837"/>
        <v>Container q'ty</v>
      </c>
      <c r="N3600" s="33" t="str">
        <f t="shared" si="838"/>
        <v/>
      </c>
      <c r="O3600" s="39"/>
      <c r="P3600" s="33"/>
      <c r="Q3600" s="168"/>
      <c r="R3600" s="169"/>
      <c r="S3600" s="39"/>
      <c r="T3600" s="119"/>
      <c r="U3600" s="258"/>
      <c r="V3600" s="262"/>
      <c r="W3600" s="258">
        <f t="shared" si="839"/>
        <v>0</v>
      </c>
      <c r="X3600" s="45"/>
      <c r="Y3600" s="43"/>
      <c r="Z3600" s="43"/>
      <c r="AA3600" s="43"/>
      <c r="AB3600" s="43"/>
      <c r="AC3600" s="43"/>
    </row>
    <row r="3601" spans="1:29" ht="12.9" customHeight="1">
      <c r="A3601" s="189"/>
      <c r="B3601" s="111"/>
      <c r="C3601" s="111"/>
      <c r="D3601" s="111"/>
      <c r="E3601" s="111"/>
      <c r="F3601" s="111"/>
      <c r="G3601" s="111"/>
      <c r="H3601" s="111"/>
      <c r="I3601" s="116"/>
      <c r="J3601" s="118"/>
      <c r="K3601" s="33"/>
      <c r="L3601" s="44">
        <f t="shared" si="836"/>
        <v>0</v>
      </c>
      <c r="M3601" s="33" t="str">
        <f t="shared" si="837"/>
        <v>Container q'ty</v>
      </c>
      <c r="N3601" s="33" t="str">
        <f t="shared" si="838"/>
        <v/>
      </c>
      <c r="O3601" s="39"/>
      <c r="P3601" s="33"/>
      <c r="Q3601" s="168"/>
      <c r="R3601" s="169"/>
      <c r="S3601" s="39"/>
      <c r="T3601" s="119"/>
      <c r="U3601" s="258"/>
      <c r="V3601" s="262"/>
      <c r="W3601" s="258">
        <f t="shared" si="839"/>
        <v>0</v>
      </c>
      <c r="X3601" s="45"/>
      <c r="Y3601" s="43"/>
      <c r="Z3601" s="43"/>
      <c r="AA3601" s="43"/>
      <c r="AB3601" s="43"/>
      <c r="AC3601" s="43"/>
    </row>
    <row r="3602" spans="1:29" ht="12.9" customHeight="1">
      <c r="A3602" s="189"/>
      <c r="B3602" s="111"/>
      <c r="C3602" s="111"/>
      <c r="D3602" s="111"/>
      <c r="E3602" s="111"/>
      <c r="F3602" s="111"/>
      <c r="G3602" s="111"/>
      <c r="H3602" s="111"/>
      <c r="I3602" s="116"/>
      <c r="J3602" s="118"/>
      <c r="K3602" s="33"/>
      <c r="L3602" s="44">
        <f t="shared" si="836"/>
        <v>0</v>
      </c>
      <c r="M3602" s="33" t="str">
        <f t="shared" si="837"/>
        <v>Container q'ty</v>
      </c>
      <c r="N3602" s="33" t="str">
        <f t="shared" si="838"/>
        <v/>
      </c>
      <c r="O3602" s="39"/>
      <c r="P3602" s="33"/>
      <c r="Q3602" s="168"/>
      <c r="R3602" s="169"/>
      <c r="S3602" s="39"/>
      <c r="T3602" s="119"/>
      <c r="U3602" s="258"/>
      <c r="V3602" s="262"/>
      <c r="W3602" s="258">
        <f t="shared" si="839"/>
        <v>0</v>
      </c>
      <c r="X3602" s="45"/>
      <c r="Y3602" s="43"/>
      <c r="Z3602" s="43"/>
      <c r="AA3602" s="43"/>
      <c r="AB3602" s="43"/>
      <c r="AC3602" s="43"/>
    </row>
    <row r="3603" spans="1:29" ht="12.9" customHeight="1">
      <c r="A3603" s="189"/>
      <c r="B3603" s="111"/>
      <c r="C3603" s="111"/>
      <c r="D3603" s="111"/>
      <c r="E3603" s="111"/>
      <c r="F3603" s="111"/>
      <c r="G3603" s="111"/>
      <c r="H3603" s="111"/>
      <c r="I3603" s="116"/>
      <c r="J3603" s="118"/>
      <c r="K3603" s="33"/>
      <c r="L3603" s="44">
        <f t="shared" si="836"/>
        <v>0</v>
      </c>
      <c r="M3603" s="33" t="str">
        <f t="shared" si="837"/>
        <v>Container q'ty</v>
      </c>
      <c r="N3603" s="33" t="str">
        <f t="shared" si="838"/>
        <v/>
      </c>
      <c r="O3603" s="39"/>
      <c r="P3603" s="33"/>
      <c r="Q3603" s="168"/>
      <c r="R3603" s="169"/>
      <c r="S3603" s="39"/>
      <c r="T3603" s="119"/>
      <c r="U3603" s="258"/>
      <c r="V3603" s="262"/>
      <c r="W3603" s="258">
        <f t="shared" si="839"/>
        <v>0</v>
      </c>
      <c r="X3603" s="45"/>
      <c r="Y3603" s="43"/>
      <c r="Z3603" s="43"/>
      <c r="AA3603" s="43"/>
      <c r="AB3603" s="43"/>
      <c r="AC3603" s="43"/>
    </row>
    <row r="3604" spans="1:29" ht="12.9" customHeight="1">
      <c r="A3604" s="189"/>
      <c r="B3604" s="111"/>
      <c r="C3604" s="111"/>
      <c r="D3604" s="111"/>
      <c r="E3604" s="111"/>
      <c r="F3604" s="111"/>
      <c r="G3604" s="111"/>
      <c r="H3604" s="111"/>
      <c r="I3604" s="116"/>
      <c r="J3604" s="118"/>
      <c r="K3604" s="33"/>
      <c r="L3604" s="44">
        <f t="shared" si="836"/>
        <v>0</v>
      </c>
      <c r="M3604" s="33" t="str">
        <f t="shared" si="837"/>
        <v>Container q'ty</v>
      </c>
      <c r="N3604" s="33" t="str">
        <f t="shared" si="838"/>
        <v/>
      </c>
      <c r="O3604" s="39"/>
      <c r="P3604" s="33"/>
      <c r="Q3604" s="168"/>
      <c r="R3604" s="169"/>
      <c r="S3604" s="39"/>
      <c r="T3604" s="119"/>
      <c r="U3604" s="258"/>
      <c r="V3604" s="262"/>
      <c r="W3604" s="258">
        <f t="shared" si="839"/>
        <v>0</v>
      </c>
      <c r="X3604" s="45"/>
      <c r="Y3604" s="43"/>
      <c r="Z3604" s="43"/>
      <c r="AA3604" s="43"/>
      <c r="AB3604" s="43"/>
      <c r="AC3604" s="43"/>
    </row>
    <row r="3605" spans="1:29" ht="12.9" customHeight="1">
      <c r="A3605" s="189"/>
      <c r="B3605" s="111"/>
      <c r="C3605" s="111"/>
      <c r="D3605" s="111"/>
      <c r="E3605" s="111"/>
      <c r="F3605" s="111"/>
      <c r="G3605" s="111"/>
      <c r="H3605" s="111"/>
      <c r="I3605" s="116"/>
      <c r="J3605" s="118"/>
      <c r="K3605" s="33"/>
      <c r="L3605" s="44">
        <f t="shared" si="836"/>
        <v>0</v>
      </c>
      <c r="M3605" s="33" t="str">
        <f t="shared" si="837"/>
        <v>Container q'ty</v>
      </c>
      <c r="N3605" s="33" t="str">
        <f t="shared" si="838"/>
        <v/>
      </c>
      <c r="O3605" s="39"/>
      <c r="P3605" s="33"/>
      <c r="Q3605" s="168"/>
      <c r="R3605" s="169"/>
      <c r="S3605" s="39"/>
      <c r="T3605" s="119"/>
      <c r="U3605" s="258"/>
      <c r="V3605" s="262"/>
      <c r="W3605" s="258">
        <f t="shared" si="839"/>
        <v>0</v>
      </c>
      <c r="X3605" s="45"/>
      <c r="Y3605" s="43"/>
      <c r="Z3605" s="43"/>
      <c r="AA3605" s="43"/>
      <c r="AB3605" s="43"/>
      <c r="AC3605" s="43"/>
    </row>
    <row r="3606" spans="1:29" ht="12.9" customHeight="1">
      <c r="A3606" s="189"/>
      <c r="B3606" s="111"/>
      <c r="C3606" s="111"/>
      <c r="D3606" s="111"/>
      <c r="E3606" s="111"/>
      <c r="F3606" s="111"/>
      <c r="G3606" s="111"/>
      <c r="H3606" s="111"/>
      <c r="I3606" s="116"/>
      <c r="J3606" s="118"/>
      <c r="K3606" s="33"/>
      <c r="L3606" s="44">
        <f t="shared" si="836"/>
        <v>0</v>
      </c>
      <c r="M3606" s="33" t="str">
        <f t="shared" si="837"/>
        <v>Container q'ty</v>
      </c>
      <c r="N3606" s="33" t="str">
        <f t="shared" si="838"/>
        <v/>
      </c>
      <c r="O3606" s="39"/>
      <c r="P3606" s="33"/>
      <c r="Q3606" s="168"/>
      <c r="R3606" s="169"/>
      <c r="S3606" s="39"/>
      <c r="T3606" s="119"/>
      <c r="U3606" s="258"/>
      <c r="V3606" s="262"/>
      <c r="W3606" s="258">
        <f t="shared" si="839"/>
        <v>0</v>
      </c>
      <c r="X3606" s="45"/>
      <c r="Y3606" s="43"/>
      <c r="Z3606" s="43"/>
      <c r="AA3606" s="43"/>
      <c r="AB3606" s="43"/>
      <c r="AC3606" s="43"/>
    </row>
    <row r="3607" spans="1:29" ht="12.9" customHeight="1">
      <c r="A3607" s="189"/>
      <c r="B3607" s="111"/>
      <c r="C3607" s="111"/>
      <c r="D3607" s="111"/>
      <c r="E3607" s="111"/>
      <c r="F3607" s="111"/>
      <c r="G3607" s="111"/>
      <c r="H3607" s="111"/>
      <c r="I3607" s="116"/>
      <c r="J3607" s="118"/>
      <c r="K3607" s="33"/>
      <c r="L3607" s="44">
        <f t="shared" si="836"/>
        <v>0</v>
      </c>
      <c r="M3607" s="33" t="str">
        <f t="shared" si="837"/>
        <v>Container q'ty</v>
      </c>
      <c r="N3607" s="33" t="str">
        <f t="shared" si="838"/>
        <v/>
      </c>
      <c r="O3607" s="39"/>
      <c r="P3607" s="33"/>
      <c r="Q3607" s="168"/>
      <c r="R3607" s="169"/>
      <c r="S3607" s="39"/>
      <c r="T3607" s="119"/>
      <c r="U3607" s="258"/>
      <c r="V3607" s="262"/>
      <c r="W3607" s="258">
        <f t="shared" si="839"/>
        <v>0</v>
      </c>
      <c r="X3607" s="45"/>
      <c r="Y3607" s="43"/>
      <c r="Z3607" s="43"/>
      <c r="AA3607" s="43"/>
      <c r="AB3607" s="43"/>
      <c r="AC3607" s="43"/>
    </row>
    <row r="3608" spans="1:29" ht="12.9" customHeight="1">
      <c r="A3608" s="189"/>
      <c r="B3608" s="111"/>
      <c r="C3608" s="111"/>
      <c r="D3608" s="111"/>
      <c r="E3608" s="111"/>
      <c r="F3608" s="111"/>
      <c r="G3608" s="111"/>
      <c r="H3608" s="111"/>
      <c r="I3608" s="116"/>
      <c r="J3608" s="118"/>
      <c r="K3608" s="33"/>
      <c r="L3608" s="44">
        <f t="shared" si="836"/>
        <v>0</v>
      </c>
      <c r="M3608" s="33" t="str">
        <f t="shared" si="837"/>
        <v>Container q'ty</v>
      </c>
      <c r="N3608" s="33" t="str">
        <f t="shared" si="838"/>
        <v/>
      </c>
      <c r="O3608" s="39"/>
      <c r="P3608" s="33"/>
      <c r="Q3608" s="168"/>
      <c r="R3608" s="169"/>
      <c r="S3608" s="39"/>
      <c r="T3608" s="119"/>
      <c r="U3608" s="258"/>
      <c r="V3608" s="262"/>
      <c r="W3608" s="258">
        <f t="shared" si="839"/>
        <v>0</v>
      </c>
      <c r="X3608" s="45"/>
      <c r="Y3608" s="43"/>
      <c r="Z3608" s="43"/>
      <c r="AA3608" s="43"/>
      <c r="AB3608" s="43"/>
      <c r="AC3608" s="43"/>
    </row>
    <row r="3609" spans="1:29" ht="12.9" customHeight="1">
      <c r="A3609" s="189"/>
      <c r="B3609" s="111"/>
      <c r="C3609" s="111"/>
      <c r="D3609" s="111"/>
      <c r="E3609" s="111"/>
      <c r="F3609" s="111"/>
      <c r="G3609" s="111"/>
      <c r="H3609" s="111"/>
      <c r="I3609" s="116"/>
      <c r="J3609" s="118"/>
      <c r="K3609" s="33"/>
      <c r="L3609" s="44">
        <f t="shared" si="836"/>
        <v>0</v>
      </c>
      <c r="M3609" s="33" t="str">
        <f t="shared" si="837"/>
        <v>Container q'ty</v>
      </c>
      <c r="N3609" s="33" t="str">
        <f t="shared" si="838"/>
        <v/>
      </c>
      <c r="O3609" s="39"/>
      <c r="P3609" s="33"/>
      <c r="Q3609" s="168"/>
      <c r="R3609" s="169"/>
      <c r="S3609" s="39"/>
      <c r="T3609" s="119"/>
      <c r="U3609" s="258"/>
      <c r="V3609" s="262"/>
      <c r="W3609" s="258">
        <f t="shared" si="839"/>
        <v>0</v>
      </c>
      <c r="X3609" s="45"/>
      <c r="Y3609" s="43"/>
      <c r="Z3609" s="43"/>
      <c r="AA3609" s="43"/>
      <c r="AB3609" s="43"/>
      <c r="AC3609" s="43"/>
    </row>
    <row r="3610" spans="1:29" ht="12.9" customHeight="1">
      <c r="A3610" s="189"/>
      <c r="B3610" s="111"/>
      <c r="C3610" s="111"/>
      <c r="D3610" s="111"/>
      <c r="E3610" s="111"/>
      <c r="F3610" s="111"/>
      <c r="G3610" s="111"/>
      <c r="H3610" s="111"/>
      <c r="I3610" s="116"/>
      <c r="J3610" s="118"/>
      <c r="K3610" s="33"/>
      <c r="L3610" s="44">
        <f t="shared" ref="L3610:L3625" si="840">SUM(E3610:F3610)</f>
        <v>0</v>
      </c>
      <c r="M3610" s="33" t="str">
        <f t="shared" ref="M3610:M3625" si="841">A3610&amp;$O$1</f>
        <v>Container q'ty</v>
      </c>
      <c r="N3610" s="33" t="str">
        <f t="shared" ref="N3610:N3625" si="842">A3610&amp;P3610</f>
        <v/>
      </c>
      <c r="O3610" s="39"/>
      <c r="P3610" s="33"/>
      <c r="Q3610" s="168"/>
      <c r="R3610" s="169"/>
      <c r="S3610" s="39"/>
      <c r="T3610" s="119"/>
      <c r="U3610" s="258"/>
      <c r="V3610" s="262"/>
      <c r="W3610" s="258">
        <f t="shared" ref="W3610:W3625" si="843">IFERROR(U3610/V3610,0)</f>
        <v>0</v>
      </c>
      <c r="X3610" s="45"/>
      <c r="Y3610" s="43"/>
      <c r="Z3610" s="43"/>
      <c r="AA3610" s="43"/>
      <c r="AB3610" s="43"/>
      <c r="AC3610" s="43"/>
    </row>
    <row r="3611" spans="1:29" ht="12.9" customHeight="1">
      <c r="A3611" s="189"/>
      <c r="B3611" s="111"/>
      <c r="C3611" s="111"/>
      <c r="D3611" s="111"/>
      <c r="E3611" s="111"/>
      <c r="F3611" s="111"/>
      <c r="G3611" s="111"/>
      <c r="H3611" s="111"/>
      <c r="I3611" s="116"/>
      <c r="J3611" s="118"/>
      <c r="K3611" s="33"/>
      <c r="L3611" s="44">
        <f t="shared" si="840"/>
        <v>0</v>
      </c>
      <c r="M3611" s="33" t="str">
        <f t="shared" si="841"/>
        <v>Container q'ty</v>
      </c>
      <c r="N3611" s="33" t="str">
        <f t="shared" si="842"/>
        <v/>
      </c>
      <c r="O3611" s="39"/>
      <c r="P3611" s="33"/>
      <c r="Q3611" s="168"/>
      <c r="R3611" s="169"/>
      <c r="S3611" s="39"/>
      <c r="T3611" s="119"/>
      <c r="U3611" s="258"/>
      <c r="V3611" s="262"/>
      <c r="W3611" s="258">
        <f t="shared" si="843"/>
        <v>0</v>
      </c>
      <c r="X3611" s="45"/>
      <c r="Y3611" s="43"/>
      <c r="Z3611" s="43"/>
      <c r="AA3611" s="43"/>
      <c r="AB3611" s="43"/>
      <c r="AC3611" s="43"/>
    </row>
    <row r="3612" spans="1:29" ht="12.9" customHeight="1">
      <c r="A3612" s="189"/>
      <c r="B3612" s="111"/>
      <c r="C3612" s="111"/>
      <c r="D3612" s="111"/>
      <c r="E3612" s="111"/>
      <c r="F3612" s="111"/>
      <c r="G3612" s="111"/>
      <c r="H3612" s="111"/>
      <c r="I3612" s="116"/>
      <c r="J3612" s="118"/>
      <c r="K3612" s="33"/>
      <c r="L3612" s="44">
        <f t="shared" si="840"/>
        <v>0</v>
      </c>
      <c r="M3612" s="33" t="str">
        <f t="shared" si="841"/>
        <v>Container q'ty</v>
      </c>
      <c r="N3612" s="33" t="str">
        <f t="shared" si="842"/>
        <v/>
      </c>
      <c r="O3612" s="39"/>
      <c r="P3612" s="33"/>
      <c r="Q3612" s="168"/>
      <c r="R3612" s="169"/>
      <c r="S3612" s="39"/>
      <c r="T3612" s="119"/>
      <c r="U3612" s="258"/>
      <c r="V3612" s="262"/>
      <c r="W3612" s="258">
        <f t="shared" si="843"/>
        <v>0</v>
      </c>
      <c r="X3612" s="45"/>
      <c r="Y3612" s="43"/>
      <c r="Z3612" s="43"/>
      <c r="AA3612" s="43"/>
      <c r="AB3612" s="43"/>
      <c r="AC3612" s="43"/>
    </row>
    <row r="3613" spans="1:29" ht="12.9" customHeight="1">
      <c r="A3613" s="189"/>
      <c r="B3613" s="111"/>
      <c r="C3613" s="111"/>
      <c r="D3613" s="111"/>
      <c r="E3613" s="111"/>
      <c r="F3613" s="111"/>
      <c r="G3613" s="111"/>
      <c r="H3613" s="111"/>
      <c r="I3613" s="116"/>
      <c r="J3613" s="118"/>
      <c r="K3613" s="33"/>
      <c r="L3613" s="44">
        <f t="shared" si="840"/>
        <v>0</v>
      </c>
      <c r="M3613" s="33" t="str">
        <f t="shared" si="841"/>
        <v>Container q'ty</v>
      </c>
      <c r="N3613" s="33" t="str">
        <f t="shared" si="842"/>
        <v/>
      </c>
      <c r="O3613" s="39"/>
      <c r="P3613" s="33"/>
      <c r="Q3613" s="168"/>
      <c r="R3613" s="169"/>
      <c r="S3613" s="39"/>
      <c r="T3613" s="119"/>
      <c r="U3613" s="258"/>
      <c r="V3613" s="262"/>
      <c r="W3613" s="258">
        <f t="shared" si="843"/>
        <v>0</v>
      </c>
      <c r="X3613" s="45"/>
      <c r="Y3613" s="43"/>
      <c r="Z3613" s="43"/>
      <c r="AA3613" s="43"/>
      <c r="AB3613" s="43"/>
      <c r="AC3613" s="43"/>
    </row>
    <row r="3614" spans="1:29" ht="12.9" customHeight="1">
      <c r="A3614" s="189"/>
      <c r="B3614" s="111"/>
      <c r="C3614" s="111"/>
      <c r="D3614" s="111"/>
      <c r="E3614" s="111"/>
      <c r="F3614" s="111"/>
      <c r="G3614" s="111"/>
      <c r="H3614" s="111"/>
      <c r="I3614" s="116"/>
      <c r="J3614" s="118"/>
      <c r="K3614" s="33"/>
      <c r="L3614" s="44">
        <f t="shared" si="840"/>
        <v>0</v>
      </c>
      <c r="M3614" s="33" t="str">
        <f t="shared" si="841"/>
        <v>Container q'ty</v>
      </c>
      <c r="N3614" s="33" t="str">
        <f t="shared" si="842"/>
        <v/>
      </c>
      <c r="O3614" s="39"/>
      <c r="P3614" s="33"/>
      <c r="Q3614" s="168"/>
      <c r="R3614" s="169"/>
      <c r="S3614" s="39"/>
      <c r="T3614" s="119"/>
      <c r="U3614" s="258"/>
      <c r="V3614" s="262"/>
      <c r="W3614" s="258">
        <f t="shared" si="843"/>
        <v>0</v>
      </c>
      <c r="X3614" s="45"/>
      <c r="Y3614" s="43"/>
      <c r="Z3614" s="43"/>
      <c r="AA3614" s="43"/>
      <c r="AB3614" s="43"/>
      <c r="AC3614" s="43"/>
    </row>
    <row r="3615" spans="1:29" ht="12.9" customHeight="1">
      <c r="A3615" s="189"/>
      <c r="B3615" s="111"/>
      <c r="C3615" s="111"/>
      <c r="D3615" s="111"/>
      <c r="E3615" s="111"/>
      <c r="F3615" s="111"/>
      <c r="G3615" s="111"/>
      <c r="H3615" s="111"/>
      <c r="I3615" s="116"/>
      <c r="J3615" s="118"/>
      <c r="K3615" s="33"/>
      <c r="L3615" s="44">
        <f t="shared" si="840"/>
        <v>0</v>
      </c>
      <c r="M3615" s="33" t="str">
        <f t="shared" si="841"/>
        <v>Container q'ty</v>
      </c>
      <c r="N3615" s="33" t="str">
        <f t="shared" si="842"/>
        <v/>
      </c>
      <c r="O3615" s="39"/>
      <c r="P3615" s="33"/>
      <c r="Q3615" s="168"/>
      <c r="R3615" s="169"/>
      <c r="S3615" s="39"/>
      <c r="T3615" s="119"/>
      <c r="U3615" s="258"/>
      <c r="V3615" s="262"/>
      <c r="W3615" s="258">
        <f t="shared" si="843"/>
        <v>0</v>
      </c>
      <c r="X3615" s="45"/>
      <c r="Y3615" s="43"/>
      <c r="Z3615" s="43"/>
      <c r="AA3615" s="43"/>
      <c r="AB3615" s="43"/>
      <c r="AC3615" s="43"/>
    </row>
    <row r="3616" spans="1:29" ht="12.9" customHeight="1">
      <c r="A3616" s="189"/>
      <c r="B3616" s="111"/>
      <c r="C3616" s="111"/>
      <c r="D3616" s="111"/>
      <c r="E3616" s="111"/>
      <c r="F3616" s="111"/>
      <c r="G3616" s="111"/>
      <c r="H3616" s="111"/>
      <c r="I3616" s="116"/>
      <c r="J3616" s="118"/>
      <c r="K3616" s="33"/>
      <c r="L3616" s="44">
        <f t="shared" si="840"/>
        <v>0</v>
      </c>
      <c r="M3616" s="33" t="str">
        <f t="shared" si="841"/>
        <v>Container q'ty</v>
      </c>
      <c r="N3616" s="33" t="str">
        <f t="shared" si="842"/>
        <v/>
      </c>
      <c r="O3616" s="39"/>
      <c r="P3616" s="33"/>
      <c r="Q3616" s="168"/>
      <c r="R3616" s="169"/>
      <c r="S3616" s="39"/>
      <c r="T3616" s="119"/>
      <c r="U3616" s="258"/>
      <c r="V3616" s="262"/>
      <c r="W3616" s="258">
        <f t="shared" si="843"/>
        <v>0</v>
      </c>
      <c r="X3616" s="45"/>
      <c r="Y3616" s="43"/>
      <c r="Z3616" s="43"/>
      <c r="AA3616" s="43"/>
      <c r="AB3616" s="43"/>
      <c r="AC3616" s="43"/>
    </row>
    <row r="3617" spans="1:29" ht="12.9" customHeight="1">
      <c r="A3617" s="189"/>
      <c r="B3617" s="111"/>
      <c r="C3617" s="111"/>
      <c r="D3617" s="111"/>
      <c r="E3617" s="111"/>
      <c r="F3617" s="111"/>
      <c r="G3617" s="111"/>
      <c r="H3617" s="111"/>
      <c r="I3617" s="116"/>
      <c r="J3617" s="118"/>
      <c r="K3617" s="33"/>
      <c r="L3617" s="44">
        <f t="shared" si="840"/>
        <v>0</v>
      </c>
      <c r="M3617" s="33" t="str">
        <f t="shared" si="841"/>
        <v>Container q'ty</v>
      </c>
      <c r="N3617" s="33" t="str">
        <f t="shared" si="842"/>
        <v/>
      </c>
      <c r="O3617" s="39"/>
      <c r="P3617" s="33"/>
      <c r="Q3617" s="168"/>
      <c r="R3617" s="169"/>
      <c r="S3617" s="39"/>
      <c r="T3617" s="119"/>
      <c r="U3617" s="258"/>
      <c r="V3617" s="262"/>
      <c r="W3617" s="258">
        <f t="shared" si="843"/>
        <v>0</v>
      </c>
      <c r="X3617" s="45"/>
      <c r="Y3617" s="43"/>
      <c r="Z3617" s="43"/>
      <c r="AA3617" s="43"/>
      <c r="AB3617" s="43"/>
      <c r="AC3617" s="43"/>
    </row>
    <row r="3618" spans="1:29" ht="12.9" customHeight="1">
      <c r="A3618" s="189"/>
      <c r="B3618" s="111"/>
      <c r="C3618" s="111"/>
      <c r="D3618" s="111"/>
      <c r="E3618" s="111"/>
      <c r="F3618" s="111"/>
      <c r="G3618" s="111"/>
      <c r="H3618" s="111"/>
      <c r="I3618" s="116"/>
      <c r="J3618" s="118"/>
      <c r="K3618" s="33"/>
      <c r="L3618" s="44">
        <f t="shared" si="840"/>
        <v>0</v>
      </c>
      <c r="M3618" s="33" t="str">
        <f t="shared" si="841"/>
        <v>Container q'ty</v>
      </c>
      <c r="N3618" s="33" t="str">
        <f t="shared" si="842"/>
        <v/>
      </c>
      <c r="O3618" s="39"/>
      <c r="P3618" s="33"/>
      <c r="Q3618" s="168"/>
      <c r="R3618" s="169"/>
      <c r="S3618" s="39"/>
      <c r="T3618" s="119"/>
      <c r="U3618" s="258"/>
      <c r="V3618" s="262"/>
      <c r="W3618" s="258">
        <f t="shared" si="843"/>
        <v>0</v>
      </c>
      <c r="X3618" s="45"/>
      <c r="Y3618" s="43"/>
      <c r="Z3618" s="43"/>
      <c r="AA3618" s="43"/>
      <c r="AB3618" s="43"/>
      <c r="AC3618" s="43"/>
    </row>
    <row r="3619" spans="1:29" ht="12.9" customHeight="1">
      <c r="A3619" s="189"/>
      <c r="B3619" s="111"/>
      <c r="C3619" s="111"/>
      <c r="D3619" s="111"/>
      <c r="E3619" s="111"/>
      <c r="F3619" s="111"/>
      <c r="G3619" s="111"/>
      <c r="H3619" s="111"/>
      <c r="I3619" s="116"/>
      <c r="J3619" s="118"/>
      <c r="K3619" s="33"/>
      <c r="L3619" s="44">
        <f t="shared" si="840"/>
        <v>0</v>
      </c>
      <c r="M3619" s="33" t="str">
        <f t="shared" si="841"/>
        <v>Container q'ty</v>
      </c>
      <c r="N3619" s="33" t="str">
        <f t="shared" si="842"/>
        <v/>
      </c>
      <c r="O3619" s="39"/>
      <c r="P3619" s="33"/>
      <c r="Q3619" s="168"/>
      <c r="R3619" s="169"/>
      <c r="S3619" s="39"/>
      <c r="T3619" s="119"/>
      <c r="U3619" s="258"/>
      <c r="V3619" s="262"/>
      <c r="W3619" s="258">
        <f t="shared" si="843"/>
        <v>0</v>
      </c>
      <c r="X3619" s="45"/>
      <c r="Y3619" s="43"/>
      <c r="Z3619" s="43"/>
      <c r="AA3619" s="43"/>
      <c r="AB3619" s="43"/>
      <c r="AC3619" s="43"/>
    </row>
    <row r="3620" spans="1:29" ht="12.9" customHeight="1">
      <c r="A3620" s="189"/>
      <c r="B3620" s="111"/>
      <c r="C3620" s="111"/>
      <c r="D3620" s="111"/>
      <c r="E3620" s="111"/>
      <c r="F3620" s="111"/>
      <c r="G3620" s="111"/>
      <c r="H3620" s="111"/>
      <c r="I3620" s="116"/>
      <c r="J3620" s="118"/>
      <c r="K3620" s="33"/>
      <c r="L3620" s="44">
        <f t="shared" si="840"/>
        <v>0</v>
      </c>
      <c r="M3620" s="33" t="str">
        <f t="shared" si="841"/>
        <v>Container q'ty</v>
      </c>
      <c r="N3620" s="33" t="str">
        <f t="shared" si="842"/>
        <v/>
      </c>
      <c r="O3620" s="39"/>
      <c r="P3620" s="33"/>
      <c r="Q3620" s="168"/>
      <c r="R3620" s="169"/>
      <c r="S3620" s="39"/>
      <c r="T3620" s="119"/>
      <c r="U3620" s="258"/>
      <c r="V3620" s="262"/>
      <c r="W3620" s="258">
        <f t="shared" si="843"/>
        <v>0</v>
      </c>
      <c r="X3620" s="45"/>
      <c r="Y3620" s="43"/>
      <c r="Z3620" s="43"/>
      <c r="AA3620" s="43"/>
      <c r="AB3620" s="43"/>
      <c r="AC3620" s="43"/>
    </row>
    <row r="3621" spans="1:29" ht="12.9" customHeight="1">
      <c r="A3621" s="189"/>
      <c r="B3621" s="111"/>
      <c r="C3621" s="111"/>
      <c r="D3621" s="111"/>
      <c r="E3621" s="111"/>
      <c r="F3621" s="111"/>
      <c r="G3621" s="111"/>
      <c r="H3621" s="111"/>
      <c r="I3621" s="116"/>
      <c r="J3621" s="118"/>
      <c r="K3621" s="33"/>
      <c r="L3621" s="44">
        <f t="shared" si="840"/>
        <v>0</v>
      </c>
      <c r="M3621" s="33" t="str">
        <f t="shared" si="841"/>
        <v>Container q'ty</v>
      </c>
      <c r="N3621" s="33" t="str">
        <f t="shared" si="842"/>
        <v/>
      </c>
      <c r="O3621" s="39"/>
      <c r="P3621" s="33"/>
      <c r="Q3621" s="168"/>
      <c r="R3621" s="169"/>
      <c r="S3621" s="39"/>
      <c r="T3621" s="119"/>
      <c r="U3621" s="258"/>
      <c r="V3621" s="262"/>
      <c r="W3621" s="258">
        <f t="shared" si="843"/>
        <v>0</v>
      </c>
      <c r="X3621" s="45"/>
      <c r="Y3621" s="43"/>
      <c r="Z3621" s="43"/>
      <c r="AA3621" s="43"/>
      <c r="AB3621" s="43"/>
      <c r="AC3621" s="43"/>
    </row>
    <row r="3622" spans="1:29" ht="12.9" customHeight="1">
      <c r="A3622" s="189"/>
      <c r="B3622" s="111"/>
      <c r="C3622" s="111"/>
      <c r="D3622" s="111"/>
      <c r="E3622" s="111"/>
      <c r="F3622" s="111"/>
      <c r="G3622" s="111"/>
      <c r="H3622" s="111"/>
      <c r="I3622" s="116"/>
      <c r="J3622" s="118"/>
      <c r="K3622" s="33"/>
      <c r="L3622" s="44">
        <f t="shared" si="840"/>
        <v>0</v>
      </c>
      <c r="M3622" s="33" t="str">
        <f t="shared" si="841"/>
        <v>Container q'ty</v>
      </c>
      <c r="N3622" s="33" t="str">
        <f t="shared" si="842"/>
        <v/>
      </c>
      <c r="O3622" s="39"/>
      <c r="P3622" s="33"/>
      <c r="Q3622" s="168"/>
      <c r="R3622" s="169"/>
      <c r="S3622" s="39"/>
      <c r="T3622" s="119"/>
      <c r="U3622" s="258"/>
      <c r="V3622" s="262"/>
      <c r="W3622" s="258">
        <f t="shared" si="843"/>
        <v>0</v>
      </c>
      <c r="X3622" s="45"/>
      <c r="Y3622" s="43"/>
      <c r="Z3622" s="43"/>
      <c r="AA3622" s="43"/>
      <c r="AB3622" s="43"/>
      <c r="AC3622" s="43"/>
    </row>
    <row r="3623" spans="1:29" ht="12.9" customHeight="1">
      <c r="A3623" s="189"/>
      <c r="B3623" s="111"/>
      <c r="C3623" s="111"/>
      <c r="D3623" s="111"/>
      <c r="E3623" s="111"/>
      <c r="F3623" s="111"/>
      <c r="G3623" s="111"/>
      <c r="H3623" s="111"/>
      <c r="I3623" s="116"/>
      <c r="J3623" s="118"/>
      <c r="K3623" s="33"/>
      <c r="L3623" s="44">
        <f t="shared" si="840"/>
        <v>0</v>
      </c>
      <c r="M3623" s="33" t="str">
        <f t="shared" si="841"/>
        <v>Container q'ty</v>
      </c>
      <c r="N3623" s="33" t="str">
        <f t="shared" si="842"/>
        <v/>
      </c>
      <c r="O3623" s="39"/>
      <c r="P3623" s="33"/>
      <c r="Q3623" s="168"/>
      <c r="R3623" s="169"/>
      <c r="S3623" s="39"/>
      <c r="T3623" s="119"/>
      <c r="U3623" s="258"/>
      <c r="V3623" s="262"/>
      <c r="W3623" s="258">
        <f t="shared" si="843"/>
        <v>0</v>
      </c>
      <c r="X3623" s="45"/>
      <c r="Y3623" s="43"/>
      <c r="Z3623" s="43"/>
      <c r="AA3623" s="43"/>
      <c r="AB3623" s="43"/>
      <c r="AC3623" s="43"/>
    </row>
    <row r="3624" spans="1:29" ht="12.9" customHeight="1">
      <c r="A3624" s="189"/>
      <c r="B3624" s="111"/>
      <c r="C3624" s="111"/>
      <c r="D3624" s="111"/>
      <c r="E3624" s="111"/>
      <c r="F3624" s="111"/>
      <c r="G3624" s="111"/>
      <c r="H3624" s="111"/>
      <c r="I3624" s="116"/>
      <c r="J3624" s="118"/>
      <c r="K3624" s="33"/>
      <c r="L3624" s="44">
        <f t="shared" si="840"/>
        <v>0</v>
      </c>
      <c r="M3624" s="33" t="str">
        <f t="shared" si="841"/>
        <v>Container q'ty</v>
      </c>
      <c r="N3624" s="33" t="str">
        <f t="shared" si="842"/>
        <v/>
      </c>
      <c r="O3624" s="39"/>
      <c r="P3624" s="33"/>
      <c r="Q3624" s="168"/>
      <c r="R3624" s="169"/>
      <c r="S3624" s="39"/>
      <c r="T3624" s="119"/>
      <c r="U3624" s="258"/>
      <c r="V3624" s="262"/>
      <c r="W3624" s="258">
        <f t="shared" si="843"/>
        <v>0</v>
      </c>
      <c r="X3624" s="45"/>
      <c r="Y3624" s="43"/>
      <c r="Z3624" s="43"/>
      <c r="AA3624" s="43"/>
      <c r="AB3624" s="43"/>
      <c r="AC3624" s="43"/>
    </row>
    <row r="3625" spans="1:29" ht="12.9" customHeight="1">
      <c r="A3625" s="189"/>
      <c r="B3625" s="111"/>
      <c r="C3625" s="111"/>
      <c r="D3625" s="111"/>
      <c r="E3625" s="111"/>
      <c r="F3625" s="111"/>
      <c r="G3625" s="111"/>
      <c r="H3625" s="111"/>
      <c r="I3625" s="116"/>
      <c r="J3625" s="118"/>
      <c r="K3625" s="33"/>
      <c r="L3625" s="44">
        <f t="shared" si="840"/>
        <v>0</v>
      </c>
      <c r="M3625" s="33" t="str">
        <f t="shared" si="841"/>
        <v>Container q'ty</v>
      </c>
      <c r="N3625" s="33" t="str">
        <f t="shared" si="842"/>
        <v/>
      </c>
      <c r="O3625" s="39"/>
      <c r="P3625" s="33"/>
      <c r="Q3625" s="168"/>
      <c r="R3625" s="169"/>
      <c r="S3625" s="39"/>
      <c r="T3625" s="119"/>
      <c r="U3625" s="258"/>
      <c r="V3625" s="262"/>
      <c r="W3625" s="258">
        <f t="shared" si="843"/>
        <v>0</v>
      </c>
      <c r="X3625" s="45"/>
      <c r="Y3625" s="43"/>
      <c r="Z3625" s="43"/>
      <c r="AA3625" s="43"/>
      <c r="AB3625" s="43"/>
      <c r="AC3625" s="43"/>
    </row>
    <row r="3626" spans="1:29" ht="12.9" customHeight="1">
      <c r="A3626" s="189"/>
      <c r="B3626" s="111"/>
      <c r="C3626" s="111"/>
      <c r="D3626" s="111"/>
      <c r="E3626" s="111"/>
      <c r="F3626" s="111"/>
      <c r="G3626" s="111"/>
      <c r="H3626" s="111"/>
      <c r="I3626" s="116"/>
      <c r="J3626" s="118"/>
      <c r="K3626" s="33"/>
      <c r="L3626" s="44">
        <f t="shared" ref="L3626:L3634" si="844">SUM(E3626:F3626)</f>
        <v>0</v>
      </c>
      <c r="M3626" s="33" t="str">
        <f t="shared" ref="M3626:M3634" si="845">A3626&amp;$O$1</f>
        <v>Container q'ty</v>
      </c>
      <c r="N3626" s="33" t="str">
        <f t="shared" ref="N3626:N3634" si="846">A3626&amp;P3626</f>
        <v/>
      </c>
      <c r="O3626" s="39"/>
      <c r="P3626" s="33"/>
      <c r="Q3626" s="168"/>
      <c r="R3626" s="169"/>
      <c r="S3626" s="39"/>
      <c r="T3626" s="119"/>
      <c r="U3626" s="258"/>
      <c r="V3626" s="262"/>
      <c r="W3626" s="258">
        <f t="shared" ref="W3626:W3634" si="847">IFERROR(U3626/V3626,0)</f>
        <v>0</v>
      </c>
      <c r="X3626" s="45"/>
      <c r="Y3626" s="43"/>
      <c r="Z3626" s="43"/>
      <c r="AA3626" s="43"/>
      <c r="AB3626" s="43"/>
      <c r="AC3626" s="43"/>
    </row>
    <row r="3627" spans="1:29" ht="12.9" customHeight="1">
      <c r="A3627" s="189"/>
      <c r="B3627" s="111"/>
      <c r="C3627" s="111"/>
      <c r="D3627" s="111"/>
      <c r="E3627" s="111"/>
      <c r="F3627" s="111"/>
      <c r="G3627" s="111"/>
      <c r="H3627" s="111"/>
      <c r="I3627" s="116"/>
      <c r="J3627" s="118"/>
      <c r="K3627" s="33"/>
      <c r="L3627" s="44">
        <f t="shared" si="844"/>
        <v>0</v>
      </c>
      <c r="M3627" s="33" t="str">
        <f t="shared" si="845"/>
        <v>Container q'ty</v>
      </c>
      <c r="N3627" s="33" t="str">
        <f t="shared" si="846"/>
        <v/>
      </c>
      <c r="O3627" s="39"/>
      <c r="P3627" s="33"/>
      <c r="Q3627" s="168"/>
      <c r="R3627" s="169"/>
      <c r="S3627" s="39"/>
      <c r="T3627" s="119"/>
      <c r="U3627" s="258"/>
      <c r="V3627" s="262"/>
      <c r="W3627" s="258">
        <f t="shared" si="847"/>
        <v>0</v>
      </c>
      <c r="X3627" s="45"/>
      <c r="Y3627" s="43"/>
      <c r="Z3627" s="43"/>
      <c r="AA3627" s="43"/>
      <c r="AB3627" s="43"/>
      <c r="AC3627" s="43"/>
    </row>
    <row r="3628" spans="1:29" ht="12.9" customHeight="1">
      <c r="A3628" s="189"/>
      <c r="B3628" s="111"/>
      <c r="C3628" s="111"/>
      <c r="D3628" s="111"/>
      <c r="E3628" s="111"/>
      <c r="F3628" s="111"/>
      <c r="G3628" s="111"/>
      <c r="H3628" s="111"/>
      <c r="I3628" s="116"/>
      <c r="J3628" s="118"/>
      <c r="K3628" s="33"/>
      <c r="L3628" s="44">
        <f t="shared" si="844"/>
        <v>0</v>
      </c>
      <c r="M3628" s="33" t="str">
        <f t="shared" si="845"/>
        <v>Container q'ty</v>
      </c>
      <c r="N3628" s="33" t="str">
        <f t="shared" si="846"/>
        <v/>
      </c>
      <c r="O3628" s="39"/>
      <c r="P3628" s="33"/>
      <c r="Q3628" s="168"/>
      <c r="R3628" s="169"/>
      <c r="S3628" s="39"/>
      <c r="T3628" s="119"/>
      <c r="U3628" s="258"/>
      <c r="V3628" s="262"/>
      <c r="W3628" s="258">
        <f t="shared" si="847"/>
        <v>0</v>
      </c>
      <c r="X3628" s="45"/>
      <c r="Y3628" s="43"/>
      <c r="Z3628" s="43"/>
      <c r="AA3628" s="43"/>
      <c r="AB3628" s="43"/>
      <c r="AC3628" s="43"/>
    </row>
    <row r="3629" spans="1:29" ht="12.9" customHeight="1">
      <c r="A3629" s="189"/>
      <c r="B3629" s="111"/>
      <c r="C3629" s="111"/>
      <c r="D3629" s="111"/>
      <c r="E3629" s="111"/>
      <c r="F3629" s="111"/>
      <c r="G3629" s="111"/>
      <c r="H3629" s="111"/>
      <c r="I3629" s="116"/>
      <c r="J3629" s="118"/>
      <c r="K3629" s="33"/>
      <c r="L3629" s="44">
        <f t="shared" si="844"/>
        <v>0</v>
      </c>
      <c r="M3629" s="33" t="str">
        <f t="shared" si="845"/>
        <v>Container q'ty</v>
      </c>
      <c r="N3629" s="33" t="str">
        <f t="shared" si="846"/>
        <v/>
      </c>
      <c r="O3629" s="39"/>
      <c r="P3629" s="33"/>
      <c r="Q3629" s="168"/>
      <c r="R3629" s="169"/>
      <c r="S3629" s="39"/>
      <c r="T3629" s="119"/>
      <c r="U3629" s="258"/>
      <c r="V3629" s="262"/>
      <c r="W3629" s="258">
        <f t="shared" si="847"/>
        <v>0</v>
      </c>
      <c r="X3629" s="45"/>
      <c r="Y3629" s="43"/>
      <c r="Z3629" s="43"/>
      <c r="AA3629" s="43"/>
      <c r="AB3629" s="43"/>
      <c r="AC3629" s="43"/>
    </row>
    <row r="3630" spans="1:29" ht="12.9" customHeight="1">
      <c r="A3630" s="189"/>
      <c r="B3630" s="111"/>
      <c r="C3630" s="111"/>
      <c r="D3630" s="111"/>
      <c r="E3630" s="111"/>
      <c r="F3630" s="111"/>
      <c r="G3630" s="111"/>
      <c r="H3630" s="111"/>
      <c r="I3630" s="116"/>
      <c r="J3630" s="118"/>
      <c r="K3630" s="33"/>
      <c r="L3630" s="44">
        <f t="shared" si="844"/>
        <v>0</v>
      </c>
      <c r="M3630" s="33" t="str">
        <f t="shared" si="845"/>
        <v>Container q'ty</v>
      </c>
      <c r="N3630" s="33" t="str">
        <f t="shared" si="846"/>
        <v/>
      </c>
      <c r="O3630" s="39"/>
      <c r="P3630" s="33"/>
      <c r="Q3630" s="168"/>
      <c r="R3630" s="169"/>
      <c r="S3630" s="39"/>
      <c r="T3630" s="119"/>
      <c r="U3630" s="258"/>
      <c r="V3630" s="262"/>
      <c r="W3630" s="258">
        <f t="shared" si="847"/>
        <v>0</v>
      </c>
      <c r="X3630" s="45"/>
      <c r="Y3630" s="43"/>
      <c r="Z3630" s="43"/>
      <c r="AA3630" s="43"/>
      <c r="AB3630" s="43"/>
      <c r="AC3630" s="43"/>
    </row>
    <row r="3631" spans="1:29" ht="12.9" customHeight="1">
      <c r="A3631" s="189"/>
      <c r="B3631" s="111"/>
      <c r="C3631" s="111"/>
      <c r="D3631" s="111"/>
      <c r="E3631" s="111"/>
      <c r="F3631" s="111"/>
      <c r="G3631" s="111"/>
      <c r="H3631" s="111"/>
      <c r="I3631" s="116"/>
      <c r="J3631" s="118"/>
      <c r="K3631" s="33"/>
      <c r="L3631" s="44">
        <f t="shared" si="844"/>
        <v>0</v>
      </c>
      <c r="M3631" s="33" t="str">
        <f t="shared" si="845"/>
        <v>Container q'ty</v>
      </c>
      <c r="N3631" s="33" t="str">
        <f t="shared" si="846"/>
        <v/>
      </c>
      <c r="O3631" s="39"/>
      <c r="P3631" s="33"/>
      <c r="Q3631" s="168"/>
      <c r="R3631" s="169"/>
      <c r="S3631" s="39"/>
      <c r="T3631" s="119"/>
      <c r="U3631" s="258"/>
      <c r="V3631" s="262"/>
      <c r="W3631" s="258">
        <f t="shared" si="847"/>
        <v>0</v>
      </c>
      <c r="X3631" s="45"/>
      <c r="Y3631" s="43"/>
      <c r="Z3631" s="43"/>
      <c r="AA3631" s="43"/>
      <c r="AB3631" s="43"/>
      <c r="AC3631" s="43"/>
    </row>
    <row r="3632" spans="1:29" ht="12.9" customHeight="1">
      <c r="A3632" s="189"/>
      <c r="B3632" s="111"/>
      <c r="C3632" s="111"/>
      <c r="D3632" s="111"/>
      <c r="E3632" s="111"/>
      <c r="F3632" s="111"/>
      <c r="G3632" s="111"/>
      <c r="H3632" s="111"/>
      <c r="I3632" s="116"/>
      <c r="J3632" s="118"/>
      <c r="K3632" s="33"/>
      <c r="L3632" s="44">
        <f t="shared" si="844"/>
        <v>0</v>
      </c>
      <c r="M3632" s="33" t="str">
        <f t="shared" si="845"/>
        <v>Container q'ty</v>
      </c>
      <c r="N3632" s="33" t="str">
        <f t="shared" si="846"/>
        <v/>
      </c>
      <c r="O3632" s="39"/>
      <c r="P3632" s="33"/>
      <c r="Q3632" s="168"/>
      <c r="R3632" s="169"/>
      <c r="S3632" s="39"/>
      <c r="T3632" s="119"/>
      <c r="U3632" s="258"/>
      <c r="V3632" s="262"/>
      <c r="W3632" s="258">
        <f t="shared" si="847"/>
        <v>0</v>
      </c>
      <c r="X3632" s="45"/>
      <c r="Y3632" s="43"/>
      <c r="Z3632" s="43"/>
      <c r="AA3632" s="43"/>
      <c r="AB3632" s="43"/>
      <c r="AC3632" s="43"/>
    </row>
    <row r="3633" spans="1:29" ht="12.9" customHeight="1">
      <c r="A3633" s="189"/>
      <c r="B3633" s="111"/>
      <c r="C3633" s="111"/>
      <c r="D3633" s="111"/>
      <c r="E3633" s="111"/>
      <c r="F3633" s="111"/>
      <c r="G3633" s="111"/>
      <c r="H3633" s="111"/>
      <c r="I3633" s="116"/>
      <c r="J3633" s="118"/>
      <c r="K3633" s="33"/>
      <c r="L3633" s="44">
        <f t="shared" si="844"/>
        <v>0</v>
      </c>
      <c r="M3633" s="33" t="str">
        <f t="shared" si="845"/>
        <v>Container q'ty</v>
      </c>
      <c r="N3633" s="33" t="str">
        <f t="shared" si="846"/>
        <v/>
      </c>
      <c r="O3633" s="39"/>
      <c r="P3633" s="33"/>
      <c r="Q3633" s="168"/>
      <c r="R3633" s="169"/>
      <c r="S3633" s="39"/>
      <c r="T3633" s="119"/>
      <c r="U3633" s="258"/>
      <c r="V3633" s="262"/>
      <c r="W3633" s="258">
        <f t="shared" si="847"/>
        <v>0</v>
      </c>
      <c r="X3633" s="45"/>
      <c r="Y3633" s="43"/>
      <c r="Z3633" s="43"/>
      <c r="AA3633" s="43"/>
      <c r="AB3633" s="43"/>
      <c r="AC3633" s="43"/>
    </row>
    <row r="3634" spans="1:29" ht="12.9" customHeight="1">
      <c r="A3634" s="189"/>
      <c r="B3634" s="111"/>
      <c r="C3634" s="111"/>
      <c r="D3634" s="111"/>
      <c r="E3634" s="111"/>
      <c r="F3634" s="111"/>
      <c r="G3634" s="111"/>
      <c r="H3634" s="111"/>
      <c r="I3634" s="116"/>
      <c r="J3634" s="118"/>
      <c r="K3634" s="33"/>
      <c r="L3634" s="44">
        <f t="shared" si="844"/>
        <v>0</v>
      </c>
      <c r="M3634" s="33" t="str">
        <f t="shared" si="845"/>
        <v>Container q'ty</v>
      </c>
      <c r="N3634" s="33" t="str">
        <f t="shared" si="846"/>
        <v/>
      </c>
      <c r="O3634" s="39"/>
      <c r="P3634" s="33"/>
      <c r="Q3634" s="168"/>
      <c r="R3634" s="169"/>
      <c r="S3634" s="39"/>
      <c r="T3634" s="119"/>
      <c r="U3634" s="258"/>
      <c r="V3634" s="262"/>
      <c r="W3634" s="258">
        <f t="shared" si="847"/>
        <v>0</v>
      </c>
      <c r="X3634" s="45"/>
      <c r="Y3634" s="43"/>
      <c r="Z3634" s="43"/>
      <c r="AA3634" s="43"/>
      <c r="AB3634" s="43"/>
      <c r="AC3634" s="43"/>
    </row>
    <row r="3635" spans="1:29" ht="12.9" customHeight="1">
      <c r="A3635" s="189"/>
      <c r="B3635" s="111"/>
      <c r="C3635" s="111"/>
      <c r="D3635" s="111"/>
      <c r="E3635" s="111"/>
      <c r="F3635" s="111"/>
      <c r="G3635" s="111"/>
      <c r="H3635" s="111"/>
      <c r="I3635" s="116"/>
      <c r="J3635" s="118"/>
      <c r="K3635" s="33"/>
      <c r="L3635" s="44">
        <f t="shared" ref="L3635:L3666" si="848">SUM(E3635:F3635)</f>
        <v>0</v>
      </c>
      <c r="M3635" s="33" t="str">
        <f t="shared" ref="M3635:M3680" si="849">A3635&amp;$O$1</f>
        <v>Container q'ty</v>
      </c>
      <c r="N3635" s="33" t="str">
        <f t="shared" ref="N3635:N3680" si="850">A3635&amp;P3635</f>
        <v/>
      </c>
      <c r="O3635" s="39"/>
      <c r="P3635" s="33"/>
      <c r="Q3635" s="168"/>
      <c r="R3635" s="169"/>
      <c r="S3635" s="39"/>
      <c r="T3635" s="119"/>
      <c r="U3635" s="258"/>
      <c r="V3635" s="262"/>
      <c r="W3635" s="258">
        <f t="shared" ref="W3635:W3679" si="851">IFERROR(U3635/V3635,0)</f>
        <v>0</v>
      </c>
      <c r="X3635" s="45"/>
      <c r="Y3635" s="43"/>
      <c r="Z3635" s="43"/>
      <c r="AA3635" s="43"/>
      <c r="AB3635" s="43"/>
      <c r="AC3635" s="43"/>
    </row>
    <row r="3636" spans="1:29" ht="12.9" customHeight="1">
      <c r="A3636" s="189"/>
      <c r="B3636" s="111"/>
      <c r="C3636" s="111"/>
      <c r="D3636" s="111"/>
      <c r="E3636" s="111"/>
      <c r="F3636" s="111"/>
      <c r="G3636" s="111"/>
      <c r="H3636" s="111"/>
      <c r="I3636" s="116"/>
      <c r="J3636" s="118"/>
      <c r="K3636" s="33"/>
      <c r="L3636" s="44">
        <f t="shared" si="848"/>
        <v>0</v>
      </c>
      <c r="M3636" s="33" t="str">
        <f t="shared" si="849"/>
        <v>Container q'ty</v>
      </c>
      <c r="N3636" s="33" t="str">
        <f t="shared" si="850"/>
        <v/>
      </c>
      <c r="O3636" s="39"/>
      <c r="P3636" s="33"/>
      <c r="Q3636" s="168"/>
      <c r="R3636" s="169"/>
      <c r="S3636" s="39"/>
      <c r="T3636" s="119"/>
      <c r="U3636" s="258"/>
      <c r="V3636" s="262"/>
      <c r="W3636" s="258">
        <f t="shared" si="851"/>
        <v>0</v>
      </c>
      <c r="X3636" s="45"/>
      <c r="Y3636" s="43"/>
      <c r="Z3636" s="43"/>
      <c r="AA3636" s="43"/>
      <c r="AB3636" s="43"/>
      <c r="AC3636" s="43"/>
    </row>
    <row r="3637" spans="1:29" ht="12.9" customHeight="1">
      <c r="A3637" s="189"/>
      <c r="B3637" s="111"/>
      <c r="C3637" s="111"/>
      <c r="D3637" s="111"/>
      <c r="E3637" s="111"/>
      <c r="F3637" s="111"/>
      <c r="G3637" s="111"/>
      <c r="H3637" s="111"/>
      <c r="I3637" s="116"/>
      <c r="J3637" s="118"/>
      <c r="K3637" s="33"/>
      <c r="L3637" s="44">
        <f t="shared" si="848"/>
        <v>0</v>
      </c>
      <c r="M3637" s="33" t="str">
        <f t="shared" si="849"/>
        <v>Container q'ty</v>
      </c>
      <c r="N3637" s="33" t="str">
        <f t="shared" si="850"/>
        <v/>
      </c>
      <c r="O3637" s="39"/>
      <c r="P3637" s="33"/>
      <c r="Q3637" s="168"/>
      <c r="R3637" s="169"/>
      <c r="S3637" s="39"/>
      <c r="T3637" s="119"/>
      <c r="U3637" s="258"/>
      <c r="V3637" s="262"/>
      <c r="W3637" s="258">
        <f t="shared" si="851"/>
        <v>0</v>
      </c>
      <c r="X3637" s="45"/>
      <c r="Y3637" s="43"/>
      <c r="Z3637" s="43"/>
      <c r="AA3637" s="43"/>
      <c r="AB3637" s="43"/>
      <c r="AC3637" s="43"/>
    </row>
    <row r="3638" spans="1:29" ht="12.9" customHeight="1">
      <c r="A3638" s="189"/>
      <c r="B3638" s="111"/>
      <c r="C3638" s="111"/>
      <c r="D3638" s="111"/>
      <c r="E3638" s="111"/>
      <c r="F3638" s="111"/>
      <c r="G3638" s="111"/>
      <c r="H3638" s="111"/>
      <c r="I3638" s="116"/>
      <c r="J3638" s="118"/>
      <c r="K3638" s="33"/>
      <c r="L3638" s="44">
        <f t="shared" si="848"/>
        <v>0</v>
      </c>
      <c r="M3638" s="33" t="str">
        <f t="shared" si="849"/>
        <v>Container q'ty</v>
      </c>
      <c r="N3638" s="33" t="str">
        <f t="shared" si="850"/>
        <v/>
      </c>
      <c r="O3638" s="39"/>
      <c r="P3638" s="33"/>
      <c r="Q3638" s="168"/>
      <c r="R3638" s="169"/>
      <c r="S3638" s="39"/>
      <c r="T3638" s="119"/>
      <c r="U3638" s="258"/>
      <c r="V3638" s="262"/>
      <c r="W3638" s="258">
        <f t="shared" si="851"/>
        <v>0</v>
      </c>
      <c r="X3638" s="45"/>
      <c r="Y3638" s="43"/>
      <c r="Z3638" s="43"/>
      <c r="AA3638" s="43"/>
      <c r="AB3638" s="43"/>
      <c r="AC3638" s="43"/>
    </row>
    <row r="3639" spans="1:29" ht="12.9" customHeight="1">
      <c r="A3639" s="189"/>
      <c r="B3639" s="111"/>
      <c r="C3639" s="111"/>
      <c r="D3639" s="111"/>
      <c r="E3639" s="111"/>
      <c r="F3639" s="111"/>
      <c r="G3639" s="111"/>
      <c r="H3639" s="111"/>
      <c r="I3639" s="116"/>
      <c r="J3639" s="118"/>
      <c r="K3639" s="33"/>
      <c r="L3639" s="44">
        <f t="shared" si="848"/>
        <v>0</v>
      </c>
      <c r="M3639" s="33" t="str">
        <f t="shared" si="849"/>
        <v>Container q'ty</v>
      </c>
      <c r="N3639" s="33" t="str">
        <f t="shared" si="850"/>
        <v/>
      </c>
      <c r="O3639" s="39"/>
      <c r="P3639" s="33"/>
      <c r="Q3639" s="168"/>
      <c r="R3639" s="169"/>
      <c r="S3639" s="39"/>
      <c r="T3639" s="119"/>
      <c r="U3639" s="258"/>
      <c r="V3639" s="262"/>
      <c r="W3639" s="258">
        <f t="shared" si="851"/>
        <v>0</v>
      </c>
      <c r="X3639" s="45"/>
      <c r="Y3639" s="43"/>
      <c r="Z3639" s="43"/>
      <c r="AA3639" s="43"/>
      <c r="AB3639" s="43"/>
      <c r="AC3639" s="43"/>
    </row>
    <row r="3640" spans="1:29" ht="12.9" customHeight="1">
      <c r="A3640" s="189"/>
      <c r="B3640" s="111"/>
      <c r="C3640" s="111"/>
      <c r="D3640" s="111"/>
      <c r="E3640" s="111"/>
      <c r="F3640" s="111"/>
      <c r="G3640" s="111"/>
      <c r="H3640" s="111"/>
      <c r="I3640" s="116"/>
      <c r="J3640" s="118"/>
      <c r="K3640" s="33"/>
      <c r="L3640" s="44">
        <f t="shared" si="848"/>
        <v>0</v>
      </c>
      <c r="M3640" s="33" t="str">
        <f t="shared" si="849"/>
        <v>Container q'ty</v>
      </c>
      <c r="N3640" s="33" t="str">
        <f t="shared" si="850"/>
        <v/>
      </c>
      <c r="O3640" s="39"/>
      <c r="P3640" s="33"/>
      <c r="Q3640" s="168"/>
      <c r="R3640" s="169"/>
      <c r="S3640" s="39"/>
      <c r="T3640" s="119"/>
      <c r="U3640" s="258"/>
      <c r="V3640" s="262"/>
      <c r="W3640" s="258">
        <f t="shared" si="851"/>
        <v>0</v>
      </c>
      <c r="X3640" s="45"/>
      <c r="Y3640" s="43"/>
      <c r="Z3640" s="43"/>
      <c r="AA3640" s="43"/>
      <c r="AB3640" s="43"/>
      <c r="AC3640" s="43"/>
    </row>
    <row r="3641" spans="1:29" ht="12.9" customHeight="1">
      <c r="A3641" s="189"/>
      <c r="B3641" s="111"/>
      <c r="C3641" s="111"/>
      <c r="D3641" s="111"/>
      <c r="E3641" s="111"/>
      <c r="F3641" s="111"/>
      <c r="G3641" s="111"/>
      <c r="H3641" s="111"/>
      <c r="I3641" s="116"/>
      <c r="J3641" s="118"/>
      <c r="K3641" s="33"/>
      <c r="L3641" s="44">
        <f t="shared" si="848"/>
        <v>0</v>
      </c>
      <c r="M3641" s="33" t="str">
        <f t="shared" si="849"/>
        <v>Container q'ty</v>
      </c>
      <c r="N3641" s="33" t="str">
        <f t="shared" si="850"/>
        <v/>
      </c>
      <c r="O3641" s="39"/>
      <c r="P3641" s="33"/>
      <c r="Q3641" s="168"/>
      <c r="R3641" s="169"/>
      <c r="S3641" s="39"/>
      <c r="T3641" s="119"/>
      <c r="U3641" s="258"/>
      <c r="V3641" s="262"/>
      <c r="W3641" s="258">
        <f t="shared" si="851"/>
        <v>0</v>
      </c>
      <c r="X3641" s="45"/>
      <c r="Y3641" s="43"/>
      <c r="Z3641" s="43"/>
      <c r="AA3641" s="43"/>
      <c r="AB3641" s="43"/>
      <c r="AC3641" s="43"/>
    </row>
    <row r="3642" spans="1:29" ht="12.9" customHeight="1">
      <c r="A3642" s="189"/>
      <c r="B3642" s="111"/>
      <c r="C3642" s="111"/>
      <c r="D3642" s="111"/>
      <c r="E3642" s="111"/>
      <c r="F3642" s="111"/>
      <c r="G3642" s="111"/>
      <c r="H3642" s="111"/>
      <c r="I3642" s="116"/>
      <c r="J3642" s="118"/>
      <c r="K3642" s="33"/>
      <c r="L3642" s="44">
        <f t="shared" si="848"/>
        <v>0</v>
      </c>
      <c r="M3642" s="33" t="str">
        <f t="shared" si="849"/>
        <v>Container q'ty</v>
      </c>
      <c r="N3642" s="33" t="str">
        <f t="shared" si="850"/>
        <v/>
      </c>
      <c r="O3642" s="39"/>
      <c r="P3642" s="33"/>
      <c r="Q3642" s="168"/>
      <c r="R3642" s="169"/>
      <c r="S3642" s="39"/>
      <c r="T3642" s="119"/>
      <c r="U3642" s="258"/>
      <c r="V3642" s="262"/>
      <c r="W3642" s="258">
        <f t="shared" si="851"/>
        <v>0</v>
      </c>
      <c r="X3642" s="45"/>
      <c r="Y3642" s="43"/>
      <c r="Z3642" s="43"/>
      <c r="AA3642" s="43"/>
      <c r="AB3642" s="43"/>
      <c r="AC3642" s="43"/>
    </row>
    <row r="3643" spans="1:29" ht="12.9" customHeight="1">
      <c r="A3643" s="189"/>
      <c r="B3643" s="111"/>
      <c r="C3643" s="111"/>
      <c r="D3643" s="111"/>
      <c r="E3643" s="111"/>
      <c r="F3643" s="111"/>
      <c r="G3643" s="111"/>
      <c r="H3643" s="111"/>
      <c r="I3643" s="116"/>
      <c r="J3643" s="118"/>
      <c r="K3643" s="33"/>
      <c r="L3643" s="44">
        <f t="shared" si="848"/>
        <v>0</v>
      </c>
      <c r="M3643" s="33" t="str">
        <f t="shared" si="849"/>
        <v>Container q'ty</v>
      </c>
      <c r="N3643" s="33" t="str">
        <f t="shared" si="850"/>
        <v/>
      </c>
      <c r="O3643" s="39"/>
      <c r="P3643" s="33"/>
      <c r="Q3643" s="168"/>
      <c r="R3643" s="169"/>
      <c r="S3643" s="39"/>
      <c r="T3643" s="119"/>
      <c r="U3643" s="258"/>
      <c r="V3643" s="262"/>
      <c r="W3643" s="258">
        <f t="shared" si="851"/>
        <v>0</v>
      </c>
      <c r="X3643" s="45"/>
      <c r="Y3643" s="43"/>
      <c r="Z3643" s="43"/>
      <c r="AA3643" s="43"/>
      <c r="AB3643" s="43"/>
      <c r="AC3643" s="43"/>
    </row>
    <row r="3644" spans="1:29" ht="12.9" customHeight="1">
      <c r="A3644" s="189"/>
      <c r="B3644" s="111"/>
      <c r="C3644" s="111"/>
      <c r="D3644" s="111"/>
      <c r="E3644" s="111"/>
      <c r="F3644" s="111"/>
      <c r="G3644" s="111"/>
      <c r="H3644" s="111"/>
      <c r="I3644" s="116"/>
      <c r="J3644" s="118"/>
      <c r="K3644" s="33"/>
      <c r="L3644" s="44">
        <f t="shared" si="848"/>
        <v>0</v>
      </c>
      <c r="M3644" s="33" t="str">
        <f t="shared" si="849"/>
        <v>Container q'ty</v>
      </c>
      <c r="N3644" s="33" t="str">
        <f t="shared" si="850"/>
        <v/>
      </c>
      <c r="O3644" s="39"/>
      <c r="P3644" s="33"/>
      <c r="Q3644" s="168"/>
      <c r="R3644" s="169"/>
      <c r="S3644" s="39"/>
      <c r="T3644" s="119"/>
      <c r="U3644" s="258"/>
      <c r="V3644" s="262"/>
      <c r="W3644" s="258">
        <f t="shared" si="851"/>
        <v>0</v>
      </c>
      <c r="X3644" s="45"/>
      <c r="Y3644" s="43"/>
      <c r="Z3644" s="43"/>
      <c r="AA3644" s="43"/>
      <c r="AB3644" s="43"/>
      <c r="AC3644" s="43"/>
    </row>
    <row r="3645" spans="1:29" ht="12.9" customHeight="1">
      <c r="A3645" s="189"/>
      <c r="B3645" s="111"/>
      <c r="C3645" s="111"/>
      <c r="D3645" s="111"/>
      <c r="E3645" s="111"/>
      <c r="F3645" s="111"/>
      <c r="G3645" s="111"/>
      <c r="H3645" s="111"/>
      <c r="I3645" s="116"/>
      <c r="J3645" s="118"/>
      <c r="K3645" s="33"/>
      <c r="L3645" s="44">
        <f t="shared" si="848"/>
        <v>0</v>
      </c>
      <c r="M3645" s="33" t="str">
        <f t="shared" si="849"/>
        <v>Container q'ty</v>
      </c>
      <c r="N3645" s="33" t="str">
        <f t="shared" si="850"/>
        <v/>
      </c>
      <c r="O3645" s="39"/>
      <c r="P3645" s="33"/>
      <c r="Q3645" s="168"/>
      <c r="R3645" s="169"/>
      <c r="S3645" s="39"/>
      <c r="T3645" s="119"/>
      <c r="U3645" s="258"/>
      <c r="V3645" s="262"/>
      <c r="W3645" s="258">
        <f t="shared" si="851"/>
        <v>0</v>
      </c>
      <c r="X3645" s="45"/>
      <c r="Y3645" s="43"/>
      <c r="Z3645" s="43"/>
      <c r="AA3645" s="43"/>
      <c r="AB3645" s="43"/>
      <c r="AC3645" s="43"/>
    </row>
    <row r="3646" spans="1:29" ht="12.9" customHeight="1">
      <c r="A3646" s="189"/>
      <c r="B3646" s="111"/>
      <c r="C3646" s="111"/>
      <c r="D3646" s="111"/>
      <c r="E3646" s="111"/>
      <c r="F3646" s="111"/>
      <c r="G3646" s="111"/>
      <c r="H3646" s="111"/>
      <c r="I3646" s="116"/>
      <c r="J3646" s="118"/>
      <c r="K3646" s="33"/>
      <c r="L3646" s="44">
        <f t="shared" si="848"/>
        <v>0</v>
      </c>
      <c r="M3646" s="33" t="str">
        <f t="shared" si="849"/>
        <v>Container q'ty</v>
      </c>
      <c r="N3646" s="33" t="str">
        <f t="shared" si="850"/>
        <v/>
      </c>
      <c r="O3646" s="39"/>
      <c r="P3646" s="33"/>
      <c r="Q3646" s="168"/>
      <c r="R3646" s="169"/>
      <c r="S3646" s="39"/>
      <c r="T3646" s="119"/>
      <c r="U3646" s="258"/>
      <c r="V3646" s="262"/>
      <c r="W3646" s="258">
        <f t="shared" si="851"/>
        <v>0</v>
      </c>
      <c r="X3646" s="45"/>
      <c r="Y3646" s="43"/>
      <c r="Z3646" s="43"/>
      <c r="AA3646" s="43"/>
      <c r="AB3646" s="43"/>
      <c r="AC3646" s="43"/>
    </row>
    <row r="3647" spans="1:29" ht="12.9" customHeight="1">
      <c r="A3647" s="189"/>
      <c r="B3647" s="111"/>
      <c r="C3647" s="111"/>
      <c r="D3647" s="111"/>
      <c r="E3647" s="111"/>
      <c r="F3647" s="111"/>
      <c r="G3647" s="111"/>
      <c r="H3647" s="111"/>
      <c r="I3647" s="116"/>
      <c r="J3647" s="118"/>
      <c r="K3647" s="33"/>
      <c r="L3647" s="44">
        <f t="shared" si="848"/>
        <v>0</v>
      </c>
      <c r="M3647" s="33" t="str">
        <f t="shared" si="849"/>
        <v>Container q'ty</v>
      </c>
      <c r="N3647" s="33" t="str">
        <f t="shared" si="850"/>
        <v/>
      </c>
      <c r="O3647" s="39"/>
      <c r="P3647" s="33"/>
      <c r="Q3647" s="168"/>
      <c r="R3647" s="169"/>
      <c r="S3647" s="39"/>
      <c r="T3647" s="119"/>
      <c r="U3647" s="258"/>
      <c r="V3647" s="262"/>
      <c r="W3647" s="258">
        <f t="shared" si="851"/>
        <v>0</v>
      </c>
      <c r="X3647" s="45"/>
      <c r="Y3647" s="43"/>
      <c r="Z3647" s="43"/>
      <c r="AA3647" s="43"/>
      <c r="AB3647" s="43"/>
      <c r="AC3647" s="43"/>
    </row>
    <row r="3648" spans="1:29" ht="12.9" customHeight="1">
      <c r="A3648" s="189"/>
      <c r="B3648" s="111"/>
      <c r="C3648" s="111"/>
      <c r="D3648" s="111"/>
      <c r="E3648" s="111"/>
      <c r="F3648" s="111"/>
      <c r="G3648" s="111"/>
      <c r="H3648" s="111"/>
      <c r="I3648" s="116"/>
      <c r="J3648" s="118"/>
      <c r="K3648" s="33"/>
      <c r="L3648" s="44">
        <f t="shared" si="848"/>
        <v>0</v>
      </c>
      <c r="M3648" s="33" t="str">
        <f t="shared" si="849"/>
        <v>Container q'ty</v>
      </c>
      <c r="N3648" s="33" t="str">
        <f t="shared" si="850"/>
        <v/>
      </c>
      <c r="O3648" s="39"/>
      <c r="P3648" s="33"/>
      <c r="Q3648" s="168"/>
      <c r="R3648" s="169"/>
      <c r="S3648" s="39"/>
      <c r="T3648" s="119"/>
      <c r="U3648" s="258"/>
      <c r="V3648" s="262"/>
      <c r="W3648" s="258">
        <f t="shared" si="851"/>
        <v>0</v>
      </c>
      <c r="X3648" s="45"/>
      <c r="Y3648" s="43"/>
      <c r="Z3648" s="43"/>
      <c r="AA3648" s="43"/>
      <c r="AB3648" s="43"/>
      <c r="AC3648" s="43"/>
    </row>
    <row r="3649" spans="1:29" ht="12.9" customHeight="1">
      <c r="A3649" s="189"/>
      <c r="B3649" s="111"/>
      <c r="C3649" s="111"/>
      <c r="D3649" s="111"/>
      <c r="E3649" s="111"/>
      <c r="F3649" s="111"/>
      <c r="G3649" s="111"/>
      <c r="H3649" s="111"/>
      <c r="I3649" s="116"/>
      <c r="J3649" s="118"/>
      <c r="K3649" s="33"/>
      <c r="L3649" s="44">
        <f t="shared" si="848"/>
        <v>0</v>
      </c>
      <c r="M3649" s="33" t="str">
        <f t="shared" si="849"/>
        <v>Container q'ty</v>
      </c>
      <c r="N3649" s="33" t="str">
        <f t="shared" si="850"/>
        <v/>
      </c>
      <c r="O3649" s="39"/>
      <c r="P3649" s="33"/>
      <c r="Q3649" s="168"/>
      <c r="R3649" s="169"/>
      <c r="S3649" s="39"/>
      <c r="T3649" s="119"/>
      <c r="U3649" s="258"/>
      <c r="V3649" s="262"/>
      <c r="W3649" s="258">
        <f t="shared" si="851"/>
        <v>0</v>
      </c>
      <c r="X3649" s="45"/>
      <c r="Y3649" s="43"/>
      <c r="Z3649" s="43"/>
      <c r="AA3649" s="43"/>
      <c r="AB3649" s="43"/>
      <c r="AC3649" s="43"/>
    </row>
    <row r="3650" spans="1:29" ht="12.9" customHeight="1">
      <c r="A3650" s="189"/>
      <c r="B3650" s="111"/>
      <c r="C3650" s="111"/>
      <c r="D3650" s="111"/>
      <c r="E3650" s="111"/>
      <c r="F3650" s="111"/>
      <c r="G3650" s="111"/>
      <c r="H3650" s="111"/>
      <c r="I3650" s="116"/>
      <c r="J3650" s="118"/>
      <c r="K3650" s="33"/>
      <c r="L3650" s="44">
        <f t="shared" si="848"/>
        <v>0</v>
      </c>
      <c r="M3650" s="33" t="str">
        <f t="shared" si="849"/>
        <v>Container q'ty</v>
      </c>
      <c r="N3650" s="33" t="str">
        <f t="shared" si="850"/>
        <v/>
      </c>
      <c r="O3650" s="39"/>
      <c r="P3650" s="33"/>
      <c r="Q3650" s="168"/>
      <c r="R3650" s="169"/>
      <c r="S3650" s="39"/>
      <c r="T3650" s="119"/>
      <c r="U3650" s="258"/>
      <c r="V3650" s="262"/>
      <c r="W3650" s="258">
        <f t="shared" si="851"/>
        <v>0</v>
      </c>
      <c r="X3650" s="45"/>
      <c r="Y3650" s="43"/>
      <c r="Z3650" s="43"/>
      <c r="AA3650" s="43"/>
      <c r="AB3650" s="43"/>
      <c r="AC3650" s="43"/>
    </row>
    <row r="3651" spans="1:29" ht="12.9" customHeight="1">
      <c r="A3651" s="189"/>
      <c r="B3651" s="111"/>
      <c r="C3651" s="111"/>
      <c r="D3651" s="111"/>
      <c r="E3651" s="111"/>
      <c r="F3651" s="111"/>
      <c r="G3651" s="111"/>
      <c r="H3651" s="111"/>
      <c r="I3651" s="116"/>
      <c r="J3651" s="118"/>
      <c r="K3651" s="33"/>
      <c r="L3651" s="44">
        <f t="shared" si="848"/>
        <v>0</v>
      </c>
      <c r="M3651" s="33" t="str">
        <f t="shared" si="849"/>
        <v>Container q'ty</v>
      </c>
      <c r="N3651" s="33" t="str">
        <f t="shared" si="850"/>
        <v/>
      </c>
      <c r="O3651" s="39"/>
      <c r="P3651" s="33"/>
      <c r="Q3651" s="168"/>
      <c r="R3651" s="169"/>
      <c r="S3651" s="39"/>
      <c r="T3651" s="119"/>
      <c r="U3651" s="258"/>
      <c r="V3651" s="262"/>
      <c r="W3651" s="258">
        <f t="shared" si="851"/>
        <v>0</v>
      </c>
      <c r="X3651" s="45"/>
      <c r="Y3651" s="43"/>
      <c r="Z3651" s="43"/>
      <c r="AA3651" s="43"/>
      <c r="AB3651" s="43"/>
      <c r="AC3651" s="43"/>
    </row>
    <row r="3652" spans="1:29" ht="12.9" customHeight="1">
      <c r="A3652" s="189"/>
      <c r="B3652" s="111"/>
      <c r="C3652" s="111"/>
      <c r="D3652" s="111"/>
      <c r="E3652" s="111"/>
      <c r="F3652" s="111"/>
      <c r="G3652" s="111"/>
      <c r="H3652" s="111"/>
      <c r="I3652" s="116"/>
      <c r="J3652" s="118"/>
      <c r="K3652" s="33"/>
      <c r="L3652" s="44">
        <f t="shared" si="848"/>
        <v>0</v>
      </c>
      <c r="M3652" s="33" t="str">
        <f t="shared" si="849"/>
        <v>Container q'ty</v>
      </c>
      <c r="N3652" s="33" t="str">
        <f t="shared" si="850"/>
        <v/>
      </c>
      <c r="O3652" s="39"/>
      <c r="P3652" s="33"/>
      <c r="Q3652" s="168"/>
      <c r="R3652" s="169"/>
      <c r="S3652" s="39"/>
      <c r="T3652" s="119"/>
      <c r="U3652" s="258"/>
      <c r="V3652" s="262"/>
      <c r="W3652" s="258">
        <f t="shared" si="851"/>
        <v>0</v>
      </c>
      <c r="X3652" s="45"/>
      <c r="Y3652" s="43"/>
      <c r="Z3652" s="43"/>
      <c r="AA3652" s="43"/>
      <c r="AB3652" s="43"/>
      <c r="AC3652" s="43"/>
    </row>
    <row r="3653" spans="1:29" ht="12.9" customHeight="1">
      <c r="A3653" s="189"/>
      <c r="B3653" s="111"/>
      <c r="C3653" s="111"/>
      <c r="D3653" s="111"/>
      <c r="E3653" s="111"/>
      <c r="F3653" s="111"/>
      <c r="G3653" s="111"/>
      <c r="H3653" s="111"/>
      <c r="I3653" s="116"/>
      <c r="J3653" s="118"/>
      <c r="K3653" s="33"/>
      <c r="L3653" s="44">
        <f t="shared" si="848"/>
        <v>0</v>
      </c>
      <c r="M3653" s="33" t="str">
        <f t="shared" si="849"/>
        <v>Container q'ty</v>
      </c>
      <c r="N3653" s="33" t="str">
        <f t="shared" si="850"/>
        <v/>
      </c>
      <c r="O3653" s="39"/>
      <c r="P3653" s="33"/>
      <c r="Q3653" s="168"/>
      <c r="R3653" s="169"/>
      <c r="S3653" s="39"/>
      <c r="T3653" s="119"/>
      <c r="U3653" s="258"/>
      <c r="V3653" s="262"/>
      <c r="W3653" s="258">
        <f t="shared" si="851"/>
        <v>0</v>
      </c>
      <c r="X3653" s="45"/>
      <c r="Y3653" s="43"/>
      <c r="Z3653" s="43"/>
      <c r="AA3653" s="43"/>
      <c r="AB3653" s="43"/>
      <c r="AC3653" s="43"/>
    </row>
    <row r="3654" spans="1:29" ht="12.9" customHeight="1">
      <c r="A3654" s="189"/>
      <c r="B3654" s="111"/>
      <c r="C3654" s="111"/>
      <c r="D3654" s="111"/>
      <c r="E3654" s="111"/>
      <c r="F3654" s="111"/>
      <c r="G3654" s="111"/>
      <c r="H3654" s="111"/>
      <c r="I3654" s="116"/>
      <c r="J3654" s="118"/>
      <c r="K3654" s="33"/>
      <c r="L3654" s="44">
        <f t="shared" si="848"/>
        <v>0</v>
      </c>
      <c r="M3654" s="33" t="str">
        <f t="shared" si="849"/>
        <v>Container q'ty</v>
      </c>
      <c r="N3654" s="33" t="str">
        <f t="shared" si="850"/>
        <v/>
      </c>
      <c r="O3654" s="39"/>
      <c r="P3654" s="33"/>
      <c r="Q3654" s="168"/>
      <c r="R3654" s="169"/>
      <c r="S3654" s="39"/>
      <c r="T3654" s="119"/>
      <c r="U3654" s="258"/>
      <c r="V3654" s="262"/>
      <c r="W3654" s="258">
        <f t="shared" si="851"/>
        <v>0</v>
      </c>
      <c r="X3654" s="45"/>
      <c r="Y3654" s="43"/>
      <c r="Z3654" s="43"/>
      <c r="AA3654" s="43"/>
      <c r="AB3654" s="43"/>
      <c r="AC3654" s="43"/>
    </row>
    <row r="3655" spans="1:29" ht="12.9" customHeight="1">
      <c r="A3655" s="189"/>
      <c r="B3655" s="111"/>
      <c r="C3655" s="111"/>
      <c r="D3655" s="111"/>
      <c r="E3655" s="111"/>
      <c r="F3655" s="111"/>
      <c r="G3655" s="111"/>
      <c r="H3655" s="111"/>
      <c r="I3655" s="116"/>
      <c r="J3655" s="118"/>
      <c r="K3655" s="33"/>
      <c r="L3655" s="44">
        <f t="shared" si="848"/>
        <v>0</v>
      </c>
      <c r="M3655" s="33" t="str">
        <f t="shared" si="849"/>
        <v>Container q'ty</v>
      </c>
      <c r="N3655" s="33" t="str">
        <f t="shared" si="850"/>
        <v/>
      </c>
      <c r="O3655" s="39"/>
      <c r="P3655" s="33"/>
      <c r="Q3655" s="168"/>
      <c r="R3655" s="169"/>
      <c r="S3655" s="39"/>
      <c r="T3655" s="119"/>
      <c r="U3655" s="258"/>
      <c r="V3655" s="262"/>
      <c r="W3655" s="258">
        <f t="shared" si="851"/>
        <v>0</v>
      </c>
      <c r="X3655" s="45"/>
      <c r="Y3655" s="43"/>
      <c r="Z3655" s="43"/>
      <c r="AA3655" s="43"/>
      <c r="AB3655" s="43"/>
      <c r="AC3655" s="43"/>
    </row>
    <row r="3656" spans="1:29" ht="12.9" customHeight="1">
      <c r="A3656" s="189"/>
      <c r="B3656" s="111"/>
      <c r="C3656" s="111"/>
      <c r="D3656" s="111"/>
      <c r="E3656" s="111"/>
      <c r="F3656" s="111"/>
      <c r="G3656" s="111"/>
      <c r="H3656" s="111"/>
      <c r="I3656" s="116"/>
      <c r="J3656" s="118"/>
      <c r="K3656" s="33"/>
      <c r="L3656" s="44">
        <f t="shared" si="848"/>
        <v>0</v>
      </c>
      <c r="M3656" s="33" t="str">
        <f t="shared" si="849"/>
        <v>Container q'ty</v>
      </c>
      <c r="N3656" s="33" t="str">
        <f t="shared" si="850"/>
        <v/>
      </c>
      <c r="O3656" s="39"/>
      <c r="P3656" s="33"/>
      <c r="Q3656" s="168"/>
      <c r="R3656" s="169"/>
      <c r="S3656" s="39"/>
      <c r="T3656" s="119"/>
      <c r="U3656" s="258"/>
      <c r="V3656" s="262"/>
      <c r="W3656" s="258">
        <f t="shared" si="851"/>
        <v>0</v>
      </c>
      <c r="X3656" s="45"/>
      <c r="Y3656" s="43"/>
      <c r="Z3656" s="43"/>
      <c r="AA3656" s="43"/>
      <c r="AB3656" s="43"/>
      <c r="AC3656" s="43"/>
    </row>
    <row r="3657" spans="1:29" ht="12.9" customHeight="1">
      <c r="A3657" s="189"/>
      <c r="B3657" s="111"/>
      <c r="C3657" s="111"/>
      <c r="D3657" s="111"/>
      <c r="E3657" s="111"/>
      <c r="F3657" s="111"/>
      <c r="G3657" s="111"/>
      <c r="H3657" s="111"/>
      <c r="I3657" s="116"/>
      <c r="J3657" s="118"/>
      <c r="K3657" s="33"/>
      <c r="L3657" s="44">
        <f t="shared" si="848"/>
        <v>0</v>
      </c>
      <c r="M3657" s="33" t="str">
        <f t="shared" si="849"/>
        <v>Container q'ty</v>
      </c>
      <c r="N3657" s="33" t="str">
        <f t="shared" si="850"/>
        <v/>
      </c>
      <c r="O3657" s="39"/>
      <c r="P3657" s="33"/>
      <c r="Q3657" s="168"/>
      <c r="R3657" s="169"/>
      <c r="S3657" s="39"/>
      <c r="T3657" s="119"/>
      <c r="U3657" s="258"/>
      <c r="V3657" s="262"/>
      <c r="W3657" s="258">
        <f t="shared" si="851"/>
        <v>0</v>
      </c>
      <c r="X3657" s="45"/>
      <c r="Y3657" s="43"/>
      <c r="Z3657" s="43"/>
      <c r="AA3657" s="43"/>
      <c r="AB3657" s="43"/>
      <c r="AC3657" s="43"/>
    </row>
    <row r="3658" spans="1:29" ht="12.9" customHeight="1">
      <c r="A3658" s="189"/>
      <c r="B3658" s="111"/>
      <c r="C3658" s="111"/>
      <c r="D3658" s="111"/>
      <c r="E3658" s="111"/>
      <c r="F3658" s="111"/>
      <c r="G3658" s="111"/>
      <c r="H3658" s="111"/>
      <c r="I3658" s="116"/>
      <c r="J3658" s="118"/>
      <c r="K3658" s="33"/>
      <c r="L3658" s="44">
        <f t="shared" si="848"/>
        <v>0</v>
      </c>
      <c r="M3658" s="33" t="str">
        <f t="shared" si="849"/>
        <v>Container q'ty</v>
      </c>
      <c r="N3658" s="33" t="str">
        <f t="shared" si="850"/>
        <v/>
      </c>
      <c r="O3658" s="39"/>
      <c r="P3658" s="33"/>
      <c r="Q3658" s="168"/>
      <c r="R3658" s="169"/>
      <c r="S3658" s="39"/>
      <c r="T3658" s="119"/>
      <c r="U3658" s="258"/>
      <c r="V3658" s="262"/>
      <c r="W3658" s="258">
        <f t="shared" si="851"/>
        <v>0</v>
      </c>
      <c r="X3658" s="45"/>
      <c r="Y3658" s="43"/>
      <c r="Z3658" s="43"/>
      <c r="AA3658" s="43"/>
      <c r="AB3658" s="43"/>
      <c r="AC3658" s="43"/>
    </row>
    <row r="3659" spans="1:29" ht="12.9" customHeight="1">
      <c r="A3659" s="189"/>
      <c r="B3659" s="111"/>
      <c r="C3659" s="111"/>
      <c r="D3659" s="111"/>
      <c r="E3659" s="111"/>
      <c r="F3659" s="111"/>
      <c r="G3659" s="111"/>
      <c r="H3659" s="111"/>
      <c r="I3659" s="116"/>
      <c r="J3659" s="118"/>
      <c r="K3659" s="33"/>
      <c r="L3659" s="44">
        <f t="shared" si="848"/>
        <v>0</v>
      </c>
      <c r="M3659" s="33" t="str">
        <f t="shared" si="849"/>
        <v>Container q'ty</v>
      </c>
      <c r="N3659" s="33" t="str">
        <f t="shared" si="850"/>
        <v/>
      </c>
      <c r="O3659" s="39"/>
      <c r="P3659" s="33"/>
      <c r="Q3659" s="168"/>
      <c r="R3659" s="169"/>
      <c r="S3659" s="39"/>
      <c r="T3659" s="119"/>
      <c r="U3659" s="258"/>
      <c r="V3659" s="262"/>
      <c r="W3659" s="258">
        <f t="shared" si="851"/>
        <v>0</v>
      </c>
      <c r="X3659" s="45"/>
      <c r="Y3659" s="43"/>
      <c r="Z3659" s="43"/>
      <c r="AA3659" s="43"/>
      <c r="AB3659" s="43"/>
      <c r="AC3659" s="43"/>
    </row>
    <row r="3660" spans="1:29" ht="12.9" customHeight="1">
      <c r="A3660" s="189"/>
      <c r="B3660" s="111"/>
      <c r="C3660" s="111"/>
      <c r="D3660" s="111"/>
      <c r="E3660" s="111"/>
      <c r="F3660" s="111"/>
      <c r="G3660" s="111"/>
      <c r="H3660" s="111"/>
      <c r="I3660" s="116"/>
      <c r="J3660" s="118"/>
      <c r="K3660" s="33"/>
      <c r="L3660" s="44">
        <f t="shared" si="848"/>
        <v>0</v>
      </c>
      <c r="M3660" s="33" t="str">
        <f t="shared" si="849"/>
        <v>Container q'ty</v>
      </c>
      <c r="N3660" s="33" t="str">
        <f t="shared" si="850"/>
        <v/>
      </c>
      <c r="O3660" s="39"/>
      <c r="P3660" s="33"/>
      <c r="Q3660" s="168"/>
      <c r="R3660" s="169"/>
      <c r="S3660" s="39"/>
      <c r="T3660" s="119"/>
      <c r="U3660" s="258"/>
      <c r="V3660" s="262"/>
      <c r="W3660" s="258">
        <f t="shared" si="851"/>
        <v>0</v>
      </c>
      <c r="X3660" s="45"/>
      <c r="Y3660" s="43"/>
      <c r="Z3660" s="43"/>
      <c r="AA3660" s="43"/>
      <c r="AB3660" s="43"/>
      <c r="AC3660" s="43"/>
    </row>
    <row r="3661" spans="1:29" ht="12.9" customHeight="1">
      <c r="A3661" s="189"/>
      <c r="B3661" s="111"/>
      <c r="C3661" s="111"/>
      <c r="D3661" s="111"/>
      <c r="E3661" s="111"/>
      <c r="F3661" s="111"/>
      <c r="G3661" s="111"/>
      <c r="H3661" s="111"/>
      <c r="I3661" s="116"/>
      <c r="J3661" s="118"/>
      <c r="K3661" s="33"/>
      <c r="L3661" s="44">
        <f t="shared" si="848"/>
        <v>0</v>
      </c>
      <c r="M3661" s="33" t="str">
        <f t="shared" si="849"/>
        <v>Container q'ty</v>
      </c>
      <c r="N3661" s="33" t="str">
        <f t="shared" si="850"/>
        <v/>
      </c>
      <c r="O3661" s="39"/>
      <c r="P3661" s="33"/>
      <c r="Q3661" s="168"/>
      <c r="R3661" s="169"/>
      <c r="S3661" s="39"/>
      <c r="T3661" s="119"/>
      <c r="U3661" s="258"/>
      <c r="V3661" s="262"/>
      <c r="W3661" s="258">
        <f t="shared" si="851"/>
        <v>0</v>
      </c>
      <c r="X3661" s="45"/>
      <c r="Y3661" s="43"/>
      <c r="Z3661" s="43"/>
      <c r="AA3661" s="43"/>
      <c r="AB3661" s="43"/>
      <c r="AC3661" s="43"/>
    </row>
    <row r="3662" spans="1:29" ht="12.9" customHeight="1">
      <c r="A3662" s="189"/>
      <c r="B3662" s="111"/>
      <c r="C3662" s="111"/>
      <c r="D3662" s="111"/>
      <c r="E3662" s="111"/>
      <c r="F3662" s="111"/>
      <c r="G3662" s="111"/>
      <c r="H3662" s="111"/>
      <c r="I3662" s="116"/>
      <c r="J3662" s="118"/>
      <c r="K3662" s="33"/>
      <c r="L3662" s="44">
        <f t="shared" si="848"/>
        <v>0</v>
      </c>
      <c r="M3662" s="33" t="str">
        <f t="shared" si="849"/>
        <v>Container q'ty</v>
      </c>
      <c r="N3662" s="33" t="str">
        <f t="shared" si="850"/>
        <v/>
      </c>
      <c r="O3662" s="39"/>
      <c r="P3662" s="33"/>
      <c r="Q3662" s="168"/>
      <c r="R3662" s="169"/>
      <c r="S3662" s="39"/>
      <c r="T3662" s="119"/>
      <c r="U3662" s="258"/>
      <c r="V3662" s="262"/>
      <c r="W3662" s="258">
        <f t="shared" si="851"/>
        <v>0</v>
      </c>
      <c r="X3662" s="45"/>
      <c r="Y3662" s="43"/>
      <c r="Z3662" s="43"/>
      <c r="AA3662" s="43"/>
      <c r="AB3662" s="43"/>
      <c r="AC3662" s="43"/>
    </row>
    <row r="3663" spans="1:29" ht="12.9" customHeight="1">
      <c r="A3663" s="189"/>
      <c r="B3663" s="111"/>
      <c r="C3663" s="111"/>
      <c r="D3663" s="111"/>
      <c r="E3663" s="111"/>
      <c r="F3663" s="111"/>
      <c r="G3663" s="111"/>
      <c r="H3663" s="111"/>
      <c r="I3663" s="116"/>
      <c r="J3663" s="118"/>
      <c r="K3663" s="33"/>
      <c r="L3663" s="44">
        <f t="shared" si="848"/>
        <v>0</v>
      </c>
      <c r="M3663" s="33" t="str">
        <f t="shared" si="849"/>
        <v>Container q'ty</v>
      </c>
      <c r="N3663" s="33" t="str">
        <f t="shared" si="850"/>
        <v/>
      </c>
      <c r="O3663" s="39"/>
      <c r="P3663" s="33"/>
      <c r="Q3663" s="168"/>
      <c r="R3663" s="169"/>
      <c r="S3663" s="39"/>
      <c r="T3663" s="119"/>
      <c r="U3663" s="258"/>
      <c r="V3663" s="262"/>
      <c r="W3663" s="258">
        <f t="shared" si="851"/>
        <v>0</v>
      </c>
      <c r="X3663" s="45"/>
      <c r="Y3663" s="43"/>
      <c r="Z3663" s="43"/>
      <c r="AA3663" s="43"/>
      <c r="AB3663" s="43"/>
      <c r="AC3663" s="43"/>
    </row>
    <row r="3664" spans="1:29" ht="12.9" customHeight="1">
      <c r="A3664" s="189"/>
      <c r="B3664" s="111"/>
      <c r="C3664" s="111"/>
      <c r="D3664" s="111"/>
      <c r="E3664" s="111"/>
      <c r="F3664" s="111"/>
      <c r="G3664" s="111"/>
      <c r="H3664" s="111"/>
      <c r="I3664" s="116"/>
      <c r="J3664" s="118"/>
      <c r="K3664" s="33"/>
      <c r="L3664" s="44">
        <f t="shared" si="848"/>
        <v>0</v>
      </c>
      <c r="M3664" s="33" t="str">
        <f t="shared" si="849"/>
        <v>Container q'ty</v>
      </c>
      <c r="N3664" s="33" t="str">
        <f t="shared" si="850"/>
        <v/>
      </c>
      <c r="O3664" s="39"/>
      <c r="P3664" s="33"/>
      <c r="Q3664" s="168"/>
      <c r="R3664" s="169"/>
      <c r="S3664" s="39"/>
      <c r="T3664" s="119"/>
      <c r="U3664" s="258"/>
      <c r="V3664" s="262"/>
      <c r="W3664" s="258">
        <f t="shared" si="851"/>
        <v>0</v>
      </c>
      <c r="X3664" s="45"/>
      <c r="Y3664" s="43"/>
      <c r="Z3664" s="43"/>
      <c r="AA3664" s="43"/>
      <c r="AB3664" s="43"/>
      <c r="AC3664" s="43"/>
    </row>
    <row r="3665" spans="1:29" ht="12.9" customHeight="1">
      <c r="A3665" s="189"/>
      <c r="B3665" s="111"/>
      <c r="C3665" s="111"/>
      <c r="D3665" s="111"/>
      <c r="E3665" s="111"/>
      <c r="F3665" s="111"/>
      <c r="G3665" s="111"/>
      <c r="H3665" s="111"/>
      <c r="I3665" s="116"/>
      <c r="J3665" s="118"/>
      <c r="K3665" s="33"/>
      <c r="L3665" s="44">
        <f t="shared" si="848"/>
        <v>0</v>
      </c>
      <c r="M3665" s="33" t="str">
        <f t="shared" si="849"/>
        <v>Container q'ty</v>
      </c>
      <c r="N3665" s="33" t="str">
        <f t="shared" si="850"/>
        <v/>
      </c>
      <c r="O3665" s="39"/>
      <c r="P3665" s="33"/>
      <c r="Q3665" s="168"/>
      <c r="R3665" s="169"/>
      <c r="S3665" s="39"/>
      <c r="T3665" s="119"/>
      <c r="U3665" s="258"/>
      <c r="V3665" s="262"/>
      <c r="W3665" s="258">
        <f t="shared" si="851"/>
        <v>0</v>
      </c>
      <c r="X3665" s="45"/>
      <c r="Y3665" s="43"/>
      <c r="Z3665" s="43"/>
      <c r="AA3665" s="43"/>
      <c r="AB3665" s="43"/>
      <c r="AC3665" s="43"/>
    </row>
    <row r="3666" spans="1:29" ht="12.9" customHeight="1">
      <c r="A3666" s="189"/>
      <c r="B3666" s="111"/>
      <c r="C3666" s="111"/>
      <c r="D3666" s="111"/>
      <c r="E3666" s="111"/>
      <c r="F3666" s="111"/>
      <c r="G3666" s="111"/>
      <c r="H3666" s="111"/>
      <c r="I3666" s="116"/>
      <c r="J3666" s="118"/>
      <c r="K3666" s="33"/>
      <c r="L3666" s="44">
        <f t="shared" si="848"/>
        <v>0</v>
      </c>
      <c r="M3666" s="33" t="str">
        <f t="shared" si="849"/>
        <v>Container q'ty</v>
      </c>
      <c r="N3666" s="33" t="str">
        <f t="shared" si="850"/>
        <v/>
      </c>
      <c r="O3666" s="39"/>
      <c r="P3666" s="33"/>
      <c r="Q3666" s="168"/>
      <c r="R3666" s="169"/>
      <c r="S3666" s="39"/>
      <c r="T3666" s="119"/>
      <c r="U3666" s="258"/>
      <c r="V3666" s="262"/>
      <c r="W3666" s="258">
        <f t="shared" si="851"/>
        <v>0</v>
      </c>
      <c r="X3666" s="45"/>
      <c r="Y3666" s="43"/>
      <c r="Z3666" s="43"/>
      <c r="AA3666" s="43"/>
      <c r="AB3666" s="43"/>
      <c r="AC3666" s="43"/>
    </row>
    <row r="3667" spans="1:29" ht="12.9" customHeight="1">
      <c r="A3667" s="189"/>
      <c r="B3667" s="111"/>
      <c r="C3667" s="111"/>
      <c r="D3667" s="111"/>
      <c r="E3667" s="111"/>
      <c r="F3667" s="111"/>
      <c r="G3667" s="111"/>
      <c r="H3667" s="111"/>
      <c r="I3667" s="116"/>
      <c r="J3667" s="118"/>
      <c r="K3667" s="33"/>
      <c r="L3667" s="44">
        <f t="shared" ref="L3667:L3690" si="852">SUM(E3667:F3667)</f>
        <v>0</v>
      </c>
      <c r="M3667" s="33" t="str">
        <f t="shared" si="849"/>
        <v>Container q'ty</v>
      </c>
      <c r="N3667" s="33" t="str">
        <f t="shared" si="850"/>
        <v/>
      </c>
      <c r="O3667" s="39"/>
      <c r="P3667" s="33"/>
      <c r="Q3667" s="168"/>
      <c r="R3667" s="169"/>
      <c r="S3667" s="39"/>
      <c r="T3667" s="119"/>
      <c r="U3667" s="258"/>
      <c r="V3667" s="262"/>
      <c r="W3667" s="258">
        <f t="shared" si="851"/>
        <v>0</v>
      </c>
      <c r="X3667" s="45"/>
      <c r="Y3667" s="43"/>
      <c r="Z3667" s="43"/>
      <c r="AA3667" s="43"/>
      <c r="AB3667" s="43"/>
      <c r="AC3667" s="43"/>
    </row>
    <row r="3668" spans="1:29" ht="12.9" customHeight="1">
      <c r="A3668" s="189"/>
      <c r="B3668" s="111"/>
      <c r="C3668" s="111"/>
      <c r="D3668" s="111"/>
      <c r="E3668" s="111"/>
      <c r="F3668" s="111"/>
      <c r="G3668" s="111"/>
      <c r="H3668" s="111"/>
      <c r="I3668" s="116"/>
      <c r="J3668" s="118"/>
      <c r="K3668" s="33"/>
      <c r="L3668" s="44">
        <f t="shared" si="852"/>
        <v>0</v>
      </c>
      <c r="M3668" s="33" t="str">
        <f t="shared" si="849"/>
        <v>Container q'ty</v>
      </c>
      <c r="N3668" s="33" t="str">
        <f t="shared" si="850"/>
        <v/>
      </c>
      <c r="O3668" s="39"/>
      <c r="P3668" s="33"/>
      <c r="Q3668" s="168"/>
      <c r="R3668" s="169"/>
      <c r="S3668" s="39"/>
      <c r="T3668" s="119"/>
      <c r="U3668" s="258"/>
      <c r="V3668" s="262"/>
      <c r="W3668" s="258">
        <f t="shared" si="851"/>
        <v>0</v>
      </c>
      <c r="X3668" s="45"/>
      <c r="Y3668" s="43"/>
      <c r="Z3668" s="43"/>
      <c r="AA3668" s="43"/>
      <c r="AB3668" s="43"/>
      <c r="AC3668" s="43"/>
    </row>
    <row r="3669" spans="1:29" ht="12.9" customHeight="1">
      <c r="A3669" s="189"/>
      <c r="B3669" s="111"/>
      <c r="C3669" s="111"/>
      <c r="D3669" s="111"/>
      <c r="E3669" s="111"/>
      <c r="F3669" s="111"/>
      <c r="G3669" s="111"/>
      <c r="H3669" s="111"/>
      <c r="I3669" s="116"/>
      <c r="J3669" s="118"/>
      <c r="K3669" s="33"/>
      <c r="L3669" s="44">
        <f t="shared" si="852"/>
        <v>0</v>
      </c>
      <c r="M3669" s="33" t="str">
        <f t="shared" si="849"/>
        <v>Container q'ty</v>
      </c>
      <c r="N3669" s="33" t="str">
        <f t="shared" si="850"/>
        <v/>
      </c>
      <c r="O3669" s="39"/>
      <c r="P3669" s="33"/>
      <c r="Q3669" s="168"/>
      <c r="R3669" s="169"/>
      <c r="S3669" s="39"/>
      <c r="T3669" s="119"/>
      <c r="U3669" s="258"/>
      <c r="V3669" s="262"/>
      <c r="W3669" s="258">
        <f t="shared" si="851"/>
        <v>0</v>
      </c>
      <c r="X3669" s="45"/>
      <c r="Y3669" s="43"/>
      <c r="Z3669" s="43"/>
      <c r="AA3669" s="43"/>
      <c r="AB3669" s="43"/>
      <c r="AC3669" s="43"/>
    </row>
    <row r="3670" spans="1:29" ht="12.9" customHeight="1">
      <c r="A3670" s="189"/>
      <c r="B3670" s="111"/>
      <c r="C3670" s="111"/>
      <c r="D3670" s="111"/>
      <c r="E3670" s="111"/>
      <c r="F3670" s="111"/>
      <c r="G3670" s="111"/>
      <c r="H3670" s="111"/>
      <c r="I3670" s="116"/>
      <c r="J3670" s="118"/>
      <c r="K3670" s="33"/>
      <c r="L3670" s="44">
        <f t="shared" si="852"/>
        <v>0</v>
      </c>
      <c r="M3670" s="33" t="str">
        <f t="shared" si="849"/>
        <v>Container q'ty</v>
      </c>
      <c r="N3670" s="33" t="str">
        <f t="shared" si="850"/>
        <v/>
      </c>
      <c r="O3670" s="39"/>
      <c r="P3670" s="33"/>
      <c r="Q3670" s="168"/>
      <c r="R3670" s="169"/>
      <c r="S3670" s="39"/>
      <c r="T3670" s="119"/>
      <c r="U3670" s="258"/>
      <c r="V3670" s="262"/>
      <c r="W3670" s="258">
        <f t="shared" si="851"/>
        <v>0</v>
      </c>
      <c r="X3670" s="45"/>
      <c r="Y3670" s="43"/>
      <c r="Z3670" s="43"/>
      <c r="AA3670" s="43"/>
      <c r="AB3670" s="43"/>
      <c r="AC3670" s="43"/>
    </row>
    <row r="3671" spans="1:29" ht="12.9" customHeight="1">
      <c r="A3671" s="189"/>
      <c r="B3671" s="111"/>
      <c r="C3671" s="111"/>
      <c r="D3671" s="111"/>
      <c r="E3671" s="111"/>
      <c r="F3671" s="111"/>
      <c r="G3671" s="111"/>
      <c r="H3671" s="111"/>
      <c r="I3671" s="116"/>
      <c r="J3671" s="118"/>
      <c r="K3671" s="33"/>
      <c r="L3671" s="44">
        <f t="shared" si="852"/>
        <v>0</v>
      </c>
      <c r="M3671" s="33" t="str">
        <f t="shared" si="849"/>
        <v>Container q'ty</v>
      </c>
      <c r="N3671" s="33" t="str">
        <f t="shared" si="850"/>
        <v/>
      </c>
      <c r="O3671" s="39"/>
      <c r="P3671" s="33"/>
      <c r="Q3671" s="168"/>
      <c r="R3671" s="169"/>
      <c r="S3671" s="39"/>
      <c r="T3671" s="119"/>
      <c r="U3671" s="258"/>
      <c r="V3671" s="262"/>
      <c r="W3671" s="258">
        <f t="shared" si="851"/>
        <v>0</v>
      </c>
      <c r="X3671" s="45"/>
      <c r="Y3671" s="43"/>
      <c r="Z3671" s="43"/>
      <c r="AA3671" s="43"/>
      <c r="AB3671" s="43"/>
      <c r="AC3671" s="43"/>
    </row>
    <row r="3672" spans="1:29" ht="12.9" customHeight="1">
      <c r="A3672" s="189"/>
      <c r="B3672" s="111"/>
      <c r="C3672" s="111"/>
      <c r="D3672" s="111"/>
      <c r="E3672" s="111"/>
      <c r="F3672" s="111"/>
      <c r="G3672" s="111"/>
      <c r="H3672" s="111"/>
      <c r="I3672" s="116"/>
      <c r="J3672" s="118"/>
      <c r="K3672" s="33"/>
      <c r="L3672" s="44">
        <f t="shared" si="852"/>
        <v>0</v>
      </c>
      <c r="M3672" s="33" t="str">
        <f t="shared" si="849"/>
        <v>Container q'ty</v>
      </c>
      <c r="N3672" s="33" t="str">
        <f t="shared" si="850"/>
        <v/>
      </c>
      <c r="O3672" s="39"/>
      <c r="P3672" s="33"/>
      <c r="Q3672" s="168"/>
      <c r="R3672" s="169"/>
      <c r="S3672" s="39"/>
      <c r="T3672" s="119"/>
      <c r="U3672" s="258"/>
      <c r="V3672" s="262"/>
      <c r="W3672" s="258">
        <f t="shared" si="851"/>
        <v>0</v>
      </c>
      <c r="X3672" s="45"/>
      <c r="Y3672" s="43"/>
      <c r="Z3672" s="43"/>
      <c r="AA3672" s="43"/>
      <c r="AB3672" s="43"/>
      <c r="AC3672" s="43"/>
    </row>
    <row r="3673" spans="1:29" ht="12.9" customHeight="1">
      <c r="A3673" s="189"/>
      <c r="B3673" s="111"/>
      <c r="C3673" s="111"/>
      <c r="D3673" s="111"/>
      <c r="E3673" s="111"/>
      <c r="F3673" s="111"/>
      <c r="G3673" s="111"/>
      <c r="H3673" s="111"/>
      <c r="I3673" s="116"/>
      <c r="J3673" s="118"/>
      <c r="K3673" s="33"/>
      <c r="L3673" s="44">
        <f t="shared" si="852"/>
        <v>0</v>
      </c>
      <c r="M3673" s="33" t="str">
        <f t="shared" si="849"/>
        <v>Container q'ty</v>
      </c>
      <c r="N3673" s="33" t="str">
        <f t="shared" si="850"/>
        <v/>
      </c>
      <c r="O3673" s="39"/>
      <c r="P3673" s="33"/>
      <c r="Q3673" s="168"/>
      <c r="R3673" s="169"/>
      <c r="S3673" s="39"/>
      <c r="T3673" s="119"/>
      <c r="U3673" s="258"/>
      <c r="V3673" s="262"/>
      <c r="W3673" s="258">
        <f t="shared" si="851"/>
        <v>0</v>
      </c>
      <c r="X3673" s="45"/>
      <c r="Y3673" s="43"/>
      <c r="Z3673" s="43"/>
      <c r="AA3673" s="43"/>
      <c r="AB3673" s="43"/>
      <c r="AC3673" s="43"/>
    </row>
    <row r="3674" spans="1:29" ht="12.9" customHeight="1">
      <c r="A3674" s="189"/>
      <c r="B3674" s="111"/>
      <c r="C3674" s="111"/>
      <c r="D3674" s="111"/>
      <c r="E3674" s="111"/>
      <c r="F3674" s="111"/>
      <c r="G3674" s="111"/>
      <c r="H3674" s="111"/>
      <c r="I3674" s="116"/>
      <c r="J3674" s="118"/>
      <c r="K3674" s="33"/>
      <c r="L3674" s="44">
        <f t="shared" si="852"/>
        <v>0</v>
      </c>
      <c r="M3674" s="33" t="str">
        <f t="shared" si="849"/>
        <v>Container q'ty</v>
      </c>
      <c r="N3674" s="33" t="str">
        <f t="shared" si="850"/>
        <v/>
      </c>
      <c r="O3674" s="39"/>
      <c r="P3674" s="33"/>
      <c r="Q3674" s="168"/>
      <c r="R3674" s="169"/>
      <c r="S3674" s="39"/>
      <c r="T3674" s="119"/>
      <c r="U3674" s="258"/>
      <c r="V3674" s="262"/>
      <c r="W3674" s="258">
        <f t="shared" si="851"/>
        <v>0</v>
      </c>
      <c r="X3674" s="45"/>
      <c r="Y3674" s="43"/>
      <c r="Z3674" s="43"/>
      <c r="AA3674" s="43"/>
      <c r="AB3674" s="43"/>
      <c r="AC3674" s="43"/>
    </row>
    <row r="3675" spans="1:29" ht="12.9" customHeight="1">
      <c r="A3675" s="189"/>
      <c r="B3675" s="111"/>
      <c r="C3675" s="111"/>
      <c r="D3675" s="111"/>
      <c r="E3675" s="111"/>
      <c r="F3675" s="111"/>
      <c r="G3675" s="111"/>
      <c r="H3675" s="111"/>
      <c r="I3675" s="116"/>
      <c r="J3675" s="118"/>
      <c r="K3675" s="33"/>
      <c r="L3675" s="44">
        <f t="shared" si="852"/>
        <v>0</v>
      </c>
      <c r="M3675" s="33" t="str">
        <f t="shared" si="849"/>
        <v>Container q'ty</v>
      </c>
      <c r="N3675" s="33" t="str">
        <f t="shared" si="850"/>
        <v/>
      </c>
      <c r="O3675" s="39"/>
      <c r="P3675" s="33"/>
      <c r="Q3675" s="168"/>
      <c r="R3675" s="169"/>
      <c r="S3675" s="39"/>
      <c r="T3675" s="119"/>
      <c r="U3675" s="258"/>
      <c r="V3675" s="262"/>
      <c r="W3675" s="258">
        <f t="shared" si="851"/>
        <v>0</v>
      </c>
      <c r="X3675" s="45"/>
      <c r="Y3675" s="43"/>
      <c r="Z3675" s="43"/>
      <c r="AA3675" s="43"/>
      <c r="AB3675" s="43"/>
      <c r="AC3675" s="43"/>
    </row>
    <row r="3676" spans="1:29" ht="12.9" customHeight="1">
      <c r="A3676" s="189"/>
      <c r="B3676" s="111"/>
      <c r="C3676" s="111"/>
      <c r="D3676" s="111"/>
      <c r="E3676" s="111"/>
      <c r="F3676" s="111"/>
      <c r="G3676" s="111"/>
      <c r="H3676" s="111"/>
      <c r="I3676" s="116"/>
      <c r="J3676" s="118"/>
      <c r="K3676" s="33"/>
      <c r="L3676" s="44">
        <f t="shared" si="852"/>
        <v>0</v>
      </c>
      <c r="M3676" s="33" t="str">
        <f t="shared" si="849"/>
        <v>Container q'ty</v>
      </c>
      <c r="N3676" s="33" t="str">
        <f t="shared" si="850"/>
        <v/>
      </c>
      <c r="O3676" s="39"/>
      <c r="P3676" s="33"/>
      <c r="Q3676" s="168"/>
      <c r="R3676" s="169"/>
      <c r="S3676" s="39"/>
      <c r="T3676" s="119"/>
      <c r="U3676" s="258"/>
      <c r="V3676" s="262"/>
      <c r="W3676" s="258">
        <f t="shared" si="851"/>
        <v>0</v>
      </c>
      <c r="X3676" s="45"/>
      <c r="Y3676" s="43"/>
      <c r="Z3676" s="43"/>
      <c r="AA3676" s="43"/>
      <c r="AB3676" s="43"/>
      <c r="AC3676" s="43"/>
    </row>
    <row r="3677" spans="1:29" ht="12.9" customHeight="1">
      <c r="A3677" s="189"/>
      <c r="B3677" s="111"/>
      <c r="C3677" s="111"/>
      <c r="D3677" s="111"/>
      <c r="E3677" s="111"/>
      <c r="F3677" s="111"/>
      <c r="G3677" s="111"/>
      <c r="H3677" s="111"/>
      <c r="I3677" s="116"/>
      <c r="J3677" s="118"/>
      <c r="K3677" s="33"/>
      <c r="L3677" s="44">
        <f t="shared" si="852"/>
        <v>0</v>
      </c>
      <c r="M3677" s="33" t="str">
        <f t="shared" si="849"/>
        <v>Container q'ty</v>
      </c>
      <c r="N3677" s="33" t="str">
        <f t="shared" si="850"/>
        <v/>
      </c>
      <c r="O3677" s="39"/>
      <c r="P3677" s="33"/>
      <c r="Q3677" s="168"/>
      <c r="R3677" s="169"/>
      <c r="S3677" s="39"/>
      <c r="T3677" s="119"/>
      <c r="U3677" s="258"/>
      <c r="V3677" s="262"/>
      <c r="W3677" s="258">
        <f t="shared" si="851"/>
        <v>0</v>
      </c>
      <c r="X3677" s="45"/>
      <c r="Y3677" s="43"/>
      <c r="Z3677" s="43"/>
      <c r="AA3677" s="43"/>
      <c r="AB3677" s="43"/>
      <c r="AC3677" s="43"/>
    </row>
    <row r="3678" spans="1:29" ht="12.9" customHeight="1">
      <c r="A3678" s="189"/>
      <c r="B3678" s="111"/>
      <c r="C3678" s="111"/>
      <c r="D3678" s="111"/>
      <c r="E3678" s="111"/>
      <c r="F3678" s="111"/>
      <c r="G3678" s="111"/>
      <c r="H3678" s="111"/>
      <c r="I3678" s="116"/>
      <c r="J3678" s="118"/>
      <c r="K3678" s="33"/>
      <c r="L3678" s="44">
        <f t="shared" si="852"/>
        <v>0</v>
      </c>
      <c r="M3678" s="33" t="str">
        <f t="shared" si="849"/>
        <v>Container q'ty</v>
      </c>
      <c r="N3678" s="33" t="str">
        <f t="shared" si="850"/>
        <v/>
      </c>
      <c r="O3678" s="39"/>
      <c r="P3678" s="33"/>
      <c r="Q3678" s="168"/>
      <c r="R3678" s="169"/>
      <c r="S3678" s="39"/>
      <c r="T3678" s="119"/>
      <c r="U3678" s="258"/>
      <c r="V3678" s="262"/>
      <c r="W3678" s="258">
        <f t="shared" si="851"/>
        <v>0</v>
      </c>
      <c r="X3678" s="45"/>
      <c r="Y3678" s="43"/>
      <c r="Z3678" s="43"/>
      <c r="AA3678" s="43"/>
      <c r="AB3678" s="43"/>
      <c r="AC3678" s="43"/>
    </row>
    <row r="3679" spans="1:29" ht="12.9" customHeight="1">
      <c r="A3679" s="189"/>
      <c r="B3679" s="111"/>
      <c r="C3679" s="111"/>
      <c r="D3679" s="111"/>
      <c r="E3679" s="111"/>
      <c r="F3679" s="111"/>
      <c r="G3679" s="111"/>
      <c r="H3679" s="111"/>
      <c r="I3679" s="116"/>
      <c r="J3679" s="118"/>
      <c r="K3679" s="33"/>
      <c r="L3679" s="44">
        <f t="shared" si="852"/>
        <v>0</v>
      </c>
      <c r="M3679" s="33" t="str">
        <f t="shared" si="849"/>
        <v>Container q'ty</v>
      </c>
      <c r="N3679" s="33" t="str">
        <f t="shared" si="850"/>
        <v/>
      </c>
      <c r="O3679" s="39"/>
      <c r="P3679" s="33"/>
      <c r="Q3679" s="168"/>
      <c r="R3679" s="169"/>
      <c r="S3679" s="39"/>
      <c r="T3679" s="119"/>
      <c r="U3679" s="258"/>
      <c r="V3679" s="262"/>
      <c r="W3679" s="258">
        <f t="shared" si="851"/>
        <v>0</v>
      </c>
      <c r="X3679" s="45"/>
      <c r="Y3679" s="43"/>
      <c r="Z3679" s="43"/>
      <c r="AA3679" s="43"/>
      <c r="AB3679" s="43"/>
      <c r="AC3679" s="43"/>
    </row>
    <row r="3680" spans="1:29" ht="12.9" customHeight="1">
      <c r="A3680" s="189"/>
      <c r="B3680" s="111"/>
      <c r="C3680" s="111"/>
      <c r="D3680" s="111"/>
      <c r="E3680" s="111"/>
      <c r="F3680" s="111"/>
      <c r="G3680" s="111"/>
      <c r="H3680" s="111"/>
      <c r="I3680" s="116"/>
      <c r="J3680" s="118"/>
      <c r="K3680" s="33"/>
      <c r="L3680" s="44">
        <f t="shared" si="852"/>
        <v>0</v>
      </c>
      <c r="M3680" s="33" t="str">
        <f t="shared" si="849"/>
        <v>Container q'ty</v>
      </c>
      <c r="N3680" s="33" t="str">
        <f t="shared" si="850"/>
        <v/>
      </c>
      <c r="O3680" s="39"/>
      <c r="P3680" s="33"/>
      <c r="Q3680" s="168"/>
      <c r="R3680" s="169"/>
      <c r="S3680" s="39"/>
      <c r="T3680" s="119"/>
      <c r="U3680" s="258"/>
      <c r="V3680" s="262"/>
      <c r="W3680" s="258">
        <f t="shared" ref="W3680:W3688" si="853">IFERROR(U3680/V3680,0)</f>
        <v>0</v>
      </c>
      <c r="X3680" s="45"/>
      <c r="Y3680" s="43"/>
      <c r="Z3680" s="43"/>
      <c r="AA3680" s="43"/>
      <c r="AB3680" s="43"/>
      <c r="AC3680" s="43"/>
    </row>
    <row r="3681" spans="1:29" ht="12.9" customHeight="1">
      <c r="A3681" s="189"/>
      <c r="B3681" s="111"/>
      <c r="C3681" s="111"/>
      <c r="D3681" s="111"/>
      <c r="E3681" s="111"/>
      <c r="F3681" s="111"/>
      <c r="G3681" s="111"/>
      <c r="H3681" s="111"/>
      <c r="I3681" s="116"/>
      <c r="J3681" s="118"/>
      <c r="K3681" s="33"/>
      <c r="L3681" s="44">
        <f t="shared" si="852"/>
        <v>0</v>
      </c>
      <c r="M3681" s="33" t="str">
        <f t="shared" ref="M3681:M3688" si="854">A3681&amp;$O$1</f>
        <v>Container q'ty</v>
      </c>
      <c r="N3681" s="33" t="str">
        <f t="shared" ref="N3681:N3688" si="855">A3681&amp;P3681</f>
        <v/>
      </c>
      <c r="O3681" s="39"/>
      <c r="P3681" s="33"/>
      <c r="Q3681" s="168"/>
      <c r="R3681" s="169"/>
      <c r="S3681" s="39"/>
      <c r="T3681" s="119"/>
      <c r="U3681" s="258"/>
      <c r="V3681" s="262"/>
      <c r="W3681" s="258">
        <f t="shared" si="853"/>
        <v>0</v>
      </c>
      <c r="X3681" s="45"/>
      <c r="Y3681" s="43"/>
      <c r="Z3681" s="43"/>
      <c r="AA3681" s="43"/>
      <c r="AB3681" s="43"/>
      <c r="AC3681" s="43"/>
    </row>
    <row r="3682" spans="1:29" ht="12.9" customHeight="1">
      <c r="A3682" s="189"/>
      <c r="B3682" s="111"/>
      <c r="C3682" s="111"/>
      <c r="D3682" s="111"/>
      <c r="E3682" s="111"/>
      <c r="F3682" s="111"/>
      <c r="G3682" s="111"/>
      <c r="H3682" s="111"/>
      <c r="I3682" s="116"/>
      <c r="J3682" s="118"/>
      <c r="K3682" s="33"/>
      <c r="L3682" s="44">
        <f t="shared" si="852"/>
        <v>0</v>
      </c>
      <c r="M3682" s="33" t="str">
        <f t="shared" si="854"/>
        <v>Container q'ty</v>
      </c>
      <c r="N3682" s="33" t="str">
        <f t="shared" si="855"/>
        <v/>
      </c>
      <c r="O3682" s="39"/>
      <c r="P3682" s="33"/>
      <c r="Q3682" s="168"/>
      <c r="R3682" s="169"/>
      <c r="S3682" s="39"/>
      <c r="T3682" s="119"/>
      <c r="U3682" s="258"/>
      <c r="V3682" s="262"/>
      <c r="W3682" s="258">
        <f t="shared" si="853"/>
        <v>0</v>
      </c>
      <c r="X3682" s="45"/>
      <c r="Y3682" s="43"/>
      <c r="Z3682" s="43"/>
      <c r="AA3682" s="43"/>
      <c r="AB3682" s="43"/>
      <c r="AC3682" s="43"/>
    </row>
    <row r="3683" spans="1:29" ht="12.9" customHeight="1">
      <c r="A3683" s="189"/>
      <c r="B3683" s="111"/>
      <c r="C3683" s="111"/>
      <c r="D3683" s="111"/>
      <c r="E3683" s="111"/>
      <c r="F3683" s="111"/>
      <c r="G3683" s="111"/>
      <c r="H3683" s="111"/>
      <c r="I3683" s="116"/>
      <c r="J3683" s="118"/>
      <c r="K3683" s="33"/>
      <c r="L3683" s="44">
        <f t="shared" si="852"/>
        <v>0</v>
      </c>
      <c r="M3683" s="33" t="str">
        <f t="shared" si="854"/>
        <v>Container q'ty</v>
      </c>
      <c r="N3683" s="33" t="str">
        <f t="shared" si="855"/>
        <v/>
      </c>
      <c r="O3683" s="39"/>
      <c r="P3683" s="33"/>
      <c r="Q3683" s="168"/>
      <c r="R3683" s="169"/>
      <c r="S3683" s="39"/>
      <c r="T3683" s="119"/>
      <c r="U3683" s="258"/>
      <c r="V3683" s="262"/>
      <c r="W3683" s="258">
        <f t="shared" si="853"/>
        <v>0</v>
      </c>
      <c r="X3683" s="45"/>
      <c r="Y3683" s="43"/>
      <c r="Z3683" s="43"/>
      <c r="AA3683" s="43"/>
      <c r="AB3683" s="43"/>
      <c r="AC3683" s="43"/>
    </row>
    <row r="3684" spans="1:29" ht="12.9" customHeight="1">
      <c r="A3684" s="189"/>
      <c r="B3684" s="111"/>
      <c r="C3684" s="111"/>
      <c r="D3684" s="111"/>
      <c r="E3684" s="111"/>
      <c r="F3684" s="111"/>
      <c r="G3684" s="111"/>
      <c r="H3684" s="111"/>
      <c r="I3684" s="116"/>
      <c r="J3684" s="118"/>
      <c r="K3684" s="33"/>
      <c r="L3684" s="44">
        <f t="shared" si="852"/>
        <v>0</v>
      </c>
      <c r="M3684" s="33" t="str">
        <f t="shared" si="854"/>
        <v>Container q'ty</v>
      </c>
      <c r="N3684" s="33" t="str">
        <f t="shared" si="855"/>
        <v/>
      </c>
      <c r="O3684" s="39"/>
      <c r="P3684" s="33"/>
      <c r="Q3684" s="168"/>
      <c r="R3684" s="169"/>
      <c r="S3684" s="39"/>
      <c r="T3684" s="119"/>
      <c r="U3684" s="258"/>
      <c r="V3684" s="262"/>
      <c r="W3684" s="258">
        <f t="shared" si="853"/>
        <v>0</v>
      </c>
      <c r="X3684" s="45"/>
      <c r="Y3684" s="43"/>
      <c r="Z3684" s="43"/>
      <c r="AA3684" s="43"/>
      <c r="AB3684" s="43"/>
      <c r="AC3684" s="43"/>
    </row>
    <row r="3685" spans="1:29" ht="12.9" customHeight="1">
      <c r="A3685" s="189"/>
      <c r="B3685" s="111"/>
      <c r="C3685" s="111"/>
      <c r="D3685" s="111"/>
      <c r="E3685" s="111"/>
      <c r="F3685" s="111"/>
      <c r="G3685" s="111"/>
      <c r="H3685" s="111"/>
      <c r="I3685" s="116"/>
      <c r="J3685" s="118"/>
      <c r="K3685" s="33"/>
      <c r="L3685" s="44">
        <f t="shared" si="852"/>
        <v>0</v>
      </c>
      <c r="M3685" s="33" t="str">
        <f t="shared" si="854"/>
        <v>Container q'ty</v>
      </c>
      <c r="N3685" s="33" t="str">
        <f t="shared" si="855"/>
        <v/>
      </c>
      <c r="O3685" s="39"/>
      <c r="P3685" s="33"/>
      <c r="Q3685" s="168"/>
      <c r="R3685" s="169"/>
      <c r="S3685" s="39"/>
      <c r="T3685" s="119"/>
      <c r="U3685" s="258"/>
      <c r="V3685" s="262"/>
      <c r="W3685" s="258">
        <f t="shared" si="853"/>
        <v>0</v>
      </c>
      <c r="X3685" s="45"/>
      <c r="Y3685" s="43"/>
      <c r="Z3685" s="43"/>
      <c r="AA3685" s="43"/>
      <c r="AB3685" s="43"/>
      <c r="AC3685" s="43"/>
    </row>
    <row r="3686" spans="1:29" ht="12.9" customHeight="1">
      <c r="A3686" s="189"/>
      <c r="B3686" s="111"/>
      <c r="C3686" s="111"/>
      <c r="D3686" s="111"/>
      <c r="E3686" s="111"/>
      <c r="F3686" s="111"/>
      <c r="G3686" s="111"/>
      <c r="H3686" s="111"/>
      <c r="I3686" s="116"/>
      <c r="J3686" s="118"/>
      <c r="K3686" s="33"/>
      <c r="L3686" s="44">
        <f t="shared" si="852"/>
        <v>0</v>
      </c>
      <c r="M3686" s="33" t="str">
        <f t="shared" si="854"/>
        <v>Container q'ty</v>
      </c>
      <c r="N3686" s="33" t="str">
        <f t="shared" si="855"/>
        <v/>
      </c>
      <c r="O3686" s="39"/>
      <c r="P3686" s="33"/>
      <c r="Q3686" s="168"/>
      <c r="R3686" s="169"/>
      <c r="S3686" s="39"/>
      <c r="T3686" s="119"/>
      <c r="U3686" s="258"/>
      <c r="V3686" s="262"/>
      <c r="W3686" s="258">
        <f t="shared" si="853"/>
        <v>0</v>
      </c>
      <c r="X3686" s="45"/>
      <c r="Y3686" s="43"/>
      <c r="Z3686" s="43"/>
      <c r="AA3686" s="43"/>
      <c r="AB3686" s="43"/>
      <c r="AC3686" s="43"/>
    </row>
    <row r="3687" spans="1:29" ht="12.9" customHeight="1">
      <c r="A3687" s="189"/>
      <c r="B3687" s="111"/>
      <c r="C3687" s="111"/>
      <c r="D3687" s="111"/>
      <c r="E3687" s="111"/>
      <c r="F3687" s="111"/>
      <c r="G3687" s="111"/>
      <c r="H3687" s="111"/>
      <c r="I3687" s="116"/>
      <c r="J3687" s="118"/>
      <c r="K3687" s="33"/>
      <c r="L3687" s="44">
        <f t="shared" si="852"/>
        <v>0</v>
      </c>
      <c r="M3687" s="33" t="str">
        <f t="shared" si="854"/>
        <v>Container q'ty</v>
      </c>
      <c r="N3687" s="33" t="str">
        <f t="shared" si="855"/>
        <v/>
      </c>
      <c r="O3687" s="39"/>
      <c r="P3687" s="33"/>
      <c r="Q3687" s="168"/>
      <c r="R3687" s="169"/>
      <c r="S3687" s="39"/>
      <c r="T3687" s="119"/>
      <c r="U3687" s="258"/>
      <c r="V3687" s="262"/>
      <c r="W3687" s="258">
        <f t="shared" si="853"/>
        <v>0</v>
      </c>
      <c r="X3687" s="45"/>
      <c r="Y3687" s="43"/>
      <c r="Z3687" s="43"/>
      <c r="AA3687" s="43"/>
      <c r="AB3687" s="43"/>
      <c r="AC3687" s="43"/>
    </row>
    <row r="3688" spans="1:29" ht="12.9" customHeight="1">
      <c r="A3688" s="189"/>
      <c r="B3688" s="111"/>
      <c r="C3688" s="111"/>
      <c r="D3688" s="111"/>
      <c r="E3688" s="111"/>
      <c r="F3688" s="111"/>
      <c r="G3688" s="111"/>
      <c r="H3688" s="111"/>
      <c r="I3688" s="116"/>
      <c r="J3688" s="118"/>
      <c r="K3688" s="33"/>
      <c r="L3688" s="44">
        <f t="shared" si="852"/>
        <v>0</v>
      </c>
      <c r="M3688" s="33" t="str">
        <f t="shared" si="854"/>
        <v>Container q'ty</v>
      </c>
      <c r="N3688" s="33" t="str">
        <f t="shared" si="855"/>
        <v/>
      </c>
      <c r="O3688" s="39"/>
      <c r="P3688" s="33"/>
      <c r="Q3688" s="168"/>
      <c r="R3688" s="169"/>
      <c r="S3688" s="39"/>
      <c r="T3688" s="119"/>
      <c r="U3688" s="258"/>
      <c r="V3688" s="262"/>
      <c r="W3688" s="258">
        <f t="shared" si="853"/>
        <v>0</v>
      </c>
      <c r="X3688" s="45"/>
      <c r="Y3688" s="43"/>
      <c r="Z3688" s="43"/>
      <c r="AA3688" s="43"/>
      <c r="AB3688" s="43"/>
      <c r="AC3688" s="43"/>
    </row>
    <row r="3689" spans="1:29" ht="12.9" customHeight="1">
      <c r="A3689" s="189"/>
      <c r="B3689" s="111"/>
      <c r="C3689" s="111"/>
      <c r="D3689" s="111"/>
      <c r="E3689" s="111"/>
      <c r="F3689" s="111"/>
      <c r="G3689" s="111"/>
      <c r="H3689" s="111"/>
      <c r="I3689" s="116"/>
      <c r="J3689" s="118"/>
      <c r="K3689" s="33"/>
      <c r="L3689" s="44">
        <f t="shared" si="852"/>
        <v>0</v>
      </c>
      <c r="M3689" s="33" t="str">
        <f>A3689&amp;$O$1</f>
        <v>Container q'ty</v>
      </c>
      <c r="N3689" s="33" t="str">
        <f>A3689&amp;P3689</f>
        <v/>
      </c>
      <c r="O3689" s="39"/>
      <c r="P3689" s="33"/>
      <c r="Q3689" s="168"/>
      <c r="R3689" s="169"/>
      <c r="S3689" s="39"/>
      <c r="T3689" s="119"/>
      <c r="U3689" s="258"/>
      <c r="V3689" s="262"/>
      <c r="W3689" s="258">
        <f>IFERROR(U3689/V3689,0)</f>
        <v>0</v>
      </c>
      <c r="X3689" s="45"/>
      <c r="Y3689" s="43"/>
      <c r="Z3689" s="43"/>
      <c r="AA3689" s="43"/>
      <c r="AB3689" s="43"/>
      <c r="AC3689" s="43"/>
    </row>
    <row r="3690" spans="1:29" ht="12.9" customHeight="1">
      <c r="A3690" s="189"/>
      <c r="B3690" s="111"/>
      <c r="C3690" s="111"/>
      <c r="D3690" s="111"/>
      <c r="E3690" s="111"/>
      <c r="F3690" s="111"/>
      <c r="G3690" s="111"/>
      <c r="H3690" s="111"/>
      <c r="I3690" s="116"/>
      <c r="J3690" s="118"/>
      <c r="K3690" s="33"/>
      <c r="L3690" s="44">
        <f t="shared" si="852"/>
        <v>0</v>
      </c>
      <c r="M3690" s="33" t="str">
        <f>A3690&amp;$O$1</f>
        <v>Container q'ty</v>
      </c>
      <c r="N3690" s="33" t="str">
        <f>A3690&amp;P3690</f>
        <v/>
      </c>
      <c r="O3690" s="39"/>
      <c r="P3690" s="33"/>
      <c r="Q3690" s="168"/>
      <c r="R3690" s="169"/>
      <c r="S3690" s="39"/>
      <c r="T3690" s="119"/>
      <c r="U3690" s="258"/>
      <c r="V3690" s="262"/>
      <c r="W3690" s="258">
        <f>IFERROR(U3690/V3690,0)</f>
        <v>0</v>
      </c>
      <c r="X3690" s="45"/>
      <c r="Y3690" s="43"/>
      <c r="Z3690" s="43"/>
      <c r="AA3690" s="43"/>
      <c r="AB3690" s="43"/>
      <c r="AC3690" s="43"/>
    </row>
    <row r="3691" spans="1:29" ht="12.9" customHeight="1">
      <c r="A3691" s="189"/>
      <c r="B3691" s="111"/>
      <c r="C3691" s="111"/>
      <c r="D3691" s="111"/>
      <c r="E3691" s="111"/>
      <c r="F3691" s="111"/>
      <c r="G3691" s="111"/>
      <c r="H3691" s="111"/>
      <c r="I3691" s="116"/>
      <c r="J3691" s="118"/>
      <c r="K3691" s="33"/>
      <c r="L3691" s="44">
        <f t="shared" ref="L3691:L3721" si="856">SUM(E3691:F3691)</f>
        <v>0</v>
      </c>
      <c r="M3691" s="33" t="str">
        <f t="shared" ref="M3691:M3721" si="857">A3691&amp;$O$1</f>
        <v>Container q'ty</v>
      </c>
      <c r="N3691" s="33" t="str">
        <f t="shared" ref="N3691:N3721" si="858">A3691&amp;P3691</f>
        <v/>
      </c>
      <c r="O3691" s="39"/>
      <c r="P3691" s="33"/>
      <c r="Q3691" s="168"/>
      <c r="R3691" s="169"/>
      <c r="S3691" s="39"/>
      <c r="T3691" s="119"/>
      <c r="U3691" s="258"/>
      <c r="V3691" s="262"/>
      <c r="W3691" s="258">
        <f t="shared" ref="W3691:W3721" si="859">IFERROR(U3691/V3691,0)</f>
        <v>0</v>
      </c>
      <c r="X3691" s="45"/>
      <c r="Y3691" s="43"/>
      <c r="Z3691" s="43"/>
      <c r="AA3691" s="43"/>
      <c r="AB3691" s="43"/>
      <c r="AC3691" s="43"/>
    </row>
    <row r="3692" spans="1:29" ht="12.9" customHeight="1">
      <c r="A3692" s="189"/>
      <c r="B3692" s="111"/>
      <c r="C3692" s="111"/>
      <c r="D3692" s="111"/>
      <c r="E3692" s="111"/>
      <c r="F3692" s="111"/>
      <c r="G3692" s="111"/>
      <c r="H3692" s="111"/>
      <c r="I3692" s="116"/>
      <c r="J3692" s="118"/>
      <c r="K3692" s="33"/>
      <c r="L3692" s="44">
        <f t="shared" si="856"/>
        <v>0</v>
      </c>
      <c r="M3692" s="33" t="str">
        <f t="shared" si="857"/>
        <v>Container q'ty</v>
      </c>
      <c r="N3692" s="33" t="str">
        <f t="shared" si="858"/>
        <v/>
      </c>
      <c r="O3692" s="39"/>
      <c r="P3692" s="33"/>
      <c r="Q3692" s="168"/>
      <c r="R3692" s="169"/>
      <c r="S3692" s="39"/>
      <c r="T3692" s="119"/>
      <c r="U3692" s="258"/>
      <c r="V3692" s="262"/>
      <c r="W3692" s="258">
        <f t="shared" si="859"/>
        <v>0</v>
      </c>
      <c r="X3692" s="45"/>
      <c r="Y3692" s="43"/>
      <c r="Z3692" s="43"/>
      <c r="AA3692" s="43"/>
      <c r="AB3692" s="43"/>
      <c r="AC3692" s="43"/>
    </row>
    <row r="3693" spans="1:29" ht="12.9" customHeight="1">
      <c r="A3693" s="189"/>
      <c r="B3693" s="111"/>
      <c r="C3693" s="111"/>
      <c r="D3693" s="111"/>
      <c r="E3693" s="111"/>
      <c r="F3693" s="111"/>
      <c r="G3693" s="111"/>
      <c r="H3693" s="111"/>
      <c r="I3693" s="116"/>
      <c r="J3693" s="118"/>
      <c r="K3693" s="33"/>
      <c r="L3693" s="44">
        <f t="shared" si="856"/>
        <v>0</v>
      </c>
      <c r="M3693" s="33" t="str">
        <f t="shared" si="857"/>
        <v>Container q'ty</v>
      </c>
      <c r="N3693" s="33" t="str">
        <f t="shared" si="858"/>
        <v/>
      </c>
      <c r="O3693" s="39"/>
      <c r="P3693" s="33"/>
      <c r="Q3693" s="168"/>
      <c r="R3693" s="169"/>
      <c r="S3693" s="39"/>
      <c r="T3693" s="119"/>
      <c r="U3693" s="258"/>
      <c r="V3693" s="262"/>
      <c r="W3693" s="258">
        <f t="shared" si="859"/>
        <v>0</v>
      </c>
      <c r="X3693" s="45"/>
      <c r="Y3693" s="43"/>
      <c r="Z3693" s="43"/>
      <c r="AA3693" s="43"/>
      <c r="AB3693" s="43"/>
      <c r="AC3693" s="43"/>
    </row>
    <row r="3694" spans="1:29" ht="12.9" customHeight="1">
      <c r="A3694" s="189"/>
      <c r="B3694" s="111"/>
      <c r="C3694" s="111"/>
      <c r="D3694" s="111"/>
      <c r="E3694" s="111"/>
      <c r="F3694" s="111"/>
      <c r="G3694" s="111"/>
      <c r="H3694" s="111"/>
      <c r="I3694" s="116"/>
      <c r="J3694" s="118"/>
      <c r="K3694" s="33"/>
      <c r="L3694" s="44">
        <f t="shared" si="856"/>
        <v>0</v>
      </c>
      <c r="M3694" s="33" t="str">
        <f t="shared" si="857"/>
        <v>Container q'ty</v>
      </c>
      <c r="N3694" s="33" t="str">
        <f t="shared" si="858"/>
        <v/>
      </c>
      <c r="O3694" s="39"/>
      <c r="P3694" s="33"/>
      <c r="Q3694" s="168"/>
      <c r="R3694" s="169"/>
      <c r="S3694" s="39"/>
      <c r="T3694" s="119"/>
      <c r="U3694" s="258"/>
      <c r="V3694" s="262"/>
      <c r="W3694" s="258">
        <f t="shared" si="859"/>
        <v>0</v>
      </c>
      <c r="X3694" s="45"/>
      <c r="Y3694" s="43"/>
      <c r="Z3694" s="43"/>
      <c r="AA3694" s="43"/>
      <c r="AB3694" s="43"/>
      <c r="AC3694" s="43"/>
    </row>
    <row r="3695" spans="1:29" ht="12.9" customHeight="1">
      <c r="A3695" s="189"/>
      <c r="B3695" s="111"/>
      <c r="C3695" s="111"/>
      <c r="D3695" s="111"/>
      <c r="E3695" s="111"/>
      <c r="F3695" s="111"/>
      <c r="G3695" s="111"/>
      <c r="H3695" s="111"/>
      <c r="I3695" s="116"/>
      <c r="J3695" s="118"/>
      <c r="K3695" s="33"/>
      <c r="L3695" s="44">
        <f t="shared" si="856"/>
        <v>0</v>
      </c>
      <c r="M3695" s="33" t="str">
        <f t="shared" si="857"/>
        <v>Container q'ty</v>
      </c>
      <c r="N3695" s="33" t="str">
        <f t="shared" si="858"/>
        <v/>
      </c>
      <c r="O3695" s="39"/>
      <c r="P3695" s="33"/>
      <c r="Q3695" s="168"/>
      <c r="R3695" s="169"/>
      <c r="S3695" s="39"/>
      <c r="T3695" s="119"/>
      <c r="U3695" s="258"/>
      <c r="V3695" s="262"/>
      <c r="W3695" s="258">
        <f t="shared" si="859"/>
        <v>0</v>
      </c>
      <c r="X3695" s="45"/>
      <c r="Y3695" s="43"/>
      <c r="Z3695" s="43"/>
      <c r="AA3695" s="43"/>
      <c r="AB3695" s="43"/>
      <c r="AC3695" s="43"/>
    </row>
    <row r="3696" spans="1:29" ht="12.9" customHeight="1">
      <c r="A3696" s="189"/>
      <c r="B3696" s="111"/>
      <c r="C3696" s="111"/>
      <c r="D3696" s="111"/>
      <c r="E3696" s="111"/>
      <c r="F3696" s="111"/>
      <c r="G3696" s="111"/>
      <c r="H3696" s="111"/>
      <c r="I3696" s="116"/>
      <c r="J3696" s="118"/>
      <c r="K3696" s="33"/>
      <c r="L3696" s="44">
        <f t="shared" si="856"/>
        <v>0</v>
      </c>
      <c r="M3696" s="33" t="str">
        <f t="shared" si="857"/>
        <v>Container q'ty</v>
      </c>
      <c r="N3696" s="33" t="str">
        <f t="shared" si="858"/>
        <v/>
      </c>
      <c r="O3696" s="39"/>
      <c r="P3696" s="33"/>
      <c r="Q3696" s="168"/>
      <c r="R3696" s="169"/>
      <c r="S3696" s="39"/>
      <c r="T3696" s="119"/>
      <c r="U3696" s="258"/>
      <c r="V3696" s="262"/>
      <c r="W3696" s="258">
        <f t="shared" si="859"/>
        <v>0</v>
      </c>
      <c r="X3696" s="45"/>
      <c r="Y3696" s="43"/>
      <c r="Z3696" s="43"/>
      <c r="AA3696" s="43"/>
      <c r="AB3696" s="43"/>
      <c r="AC3696" s="43"/>
    </row>
    <row r="3697" spans="1:29" ht="12.9" customHeight="1">
      <c r="A3697" s="189"/>
      <c r="B3697" s="111"/>
      <c r="C3697" s="111"/>
      <c r="D3697" s="111"/>
      <c r="E3697" s="111"/>
      <c r="F3697" s="111"/>
      <c r="G3697" s="111"/>
      <c r="H3697" s="111"/>
      <c r="I3697" s="116"/>
      <c r="J3697" s="118"/>
      <c r="K3697" s="33"/>
      <c r="L3697" s="44">
        <f t="shared" si="856"/>
        <v>0</v>
      </c>
      <c r="M3697" s="33" t="str">
        <f t="shared" si="857"/>
        <v>Container q'ty</v>
      </c>
      <c r="N3697" s="33" t="str">
        <f t="shared" si="858"/>
        <v/>
      </c>
      <c r="O3697" s="39"/>
      <c r="P3697" s="33"/>
      <c r="Q3697" s="168"/>
      <c r="R3697" s="169"/>
      <c r="S3697" s="39"/>
      <c r="T3697" s="119"/>
      <c r="U3697" s="258"/>
      <c r="V3697" s="262"/>
      <c r="W3697" s="258">
        <f t="shared" si="859"/>
        <v>0</v>
      </c>
      <c r="X3697" s="45"/>
      <c r="Y3697" s="43"/>
      <c r="Z3697" s="43"/>
      <c r="AA3697" s="43"/>
      <c r="AB3697" s="43"/>
      <c r="AC3697" s="43"/>
    </row>
    <row r="3698" spans="1:29" ht="12.9" customHeight="1">
      <c r="A3698" s="189"/>
      <c r="B3698" s="111"/>
      <c r="C3698" s="111"/>
      <c r="D3698" s="111"/>
      <c r="E3698" s="111"/>
      <c r="F3698" s="111"/>
      <c r="G3698" s="111"/>
      <c r="H3698" s="111"/>
      <c r="I3698" s="116"/>
      <c r="J3698" s="118"/>
      <c r="K3698" s="33"/>
      <c r="L3698" s="44">
        <f t="shared" si="856"/>
        <v>0</v>
      </c>
      <c r="M3698" s="33" t="str">
        <f t="shared" si="857"/>
        <v>Container q'ty</v>
      </c>
      <c r="N3698" s="33" t="str">
        <f t="shared" si="858"/>
        <v/>
      </c>
      <c r="O3698" s="39"/>
      <c r="P3698" s="33"/>
      <c r="Q3698" s="168"/>
      <c r="R3698" s="169"/>
      <c r="S3698" s="39"/>
      <c r="T3698" s="119"/>
      <c r="U3698" s="258"/>
      <c r="V3698" s="262"/>
      <c r="W3698" s="258">
        <f t="shared" si="859"/>
        <v>0</v>
      </c>
      <c r="X3698" s="45"/>
      <c r="Y3698" s="43"/>
      <c r="Z3698" s="43"/>
      <c r="AA3698" s="43"/>
      <c r="AB3698" s="43"/>
      <c r="AC3698" s="43"/>
    </row>
    <row r="3699" spans="1:29" ht="12.9" customHeight="1">
      <c r="A3699" s="189"/>
      <c r="B3699" s="111"/>
      <c r="C3699" s="111"/>
      <c r="D3699" s="111"/>
      <c r="E3699" s="111"/>
      <c r="F3699" s="111"/>
      <c r="G3699" s="111"/>
      <c r="H3699" s="111"/>
      <c r="I3699" s="116"/>
      <c r="J3699" s="118"/>
      <c r="K3699" s="33"/>
      <c r="L3699" s="44">
        <f t="shared" si="856"/>
        <v>0</v>
      </c>
      <c r="M3699" s="33" t="str">
        <f t="shared" si="857"/>
        <v>Container q'ty</v>
      </c>
      <c r="N3699" s="33" t="str">
        <f t="shared" si="858"/>
        <v/>
      </c>
      <c r="O3699" s="39"/>
      <c r="P3699" s="33"/>
      <c r="Q3699" s="168"/>
      <c r="R3699" s="169"/>
      <c r="S3699" s="39"/>
      <c r="T3699" s="119"/>
      <c r="U3699" s="258"/>
      <c r="V3699" s="262"/>
      <c r="W3699" s="258">
        <f t="shared" si="859"/>
        <v>0</v>
      </c>
      <c r="X3699" s="45"/>
      <c r="Y3699" s="43"/>
      <c r="Z3699" s="43"/>
      <c r="AA3699" s="43"/>
      <c r="AB3699" s="43"/>
      <c r="AC3699" s="43"/>
    </row>
    <row r="3700" spans="1:29" ht="12.9" customHeight="1">
      <c r="A3700" s="189"/>
      <c r="B3700" s="111"/>
      <c r="C3700" s="111"/>
      <c r="D3700" s="111"/>
      <c r="E3700" s="111"/>
      <c r="F3700" s="111"/>
      <c r="G3700" s="111"/>
      <c r="H3700" s="111"/>
      <c r="I3700" s="116"/>
      <c r="J3700" s="118"/>
      <c r="K3700" s="33"/>
      <c r="L3700" s="44">
        <f t="shared" si="856"/>
        <v>0</v>
      </c>
      <c r="M3700" s="33" t="str">
        <f t="shared" si="857"/>
        <v>Container q'ty</v>
      </c>
      <c r="N3700" s="33" t="str">
        <f t="shared" si="858"/>
        <v/>
      </c>
      <c r="O3700" s="39"/>
      <c r="P3700" s="33"/>
      <c r="Q3700" s="168"/>
      <c r="R3700" s="169"/>
      <c r="S3700" s="39"/>
      <c r="T3700" s="119"/>
      <c r="U3700" s="258"/>
      <c r="V3700" s="262"/>
      <c r="W3700" s="258">
        <f t="shared" si="859"/>
        <v>0</v>
      </c>
      <c r="X3700" s="45"/>
      <c r="Y3700" s="43"/>
      <c r="Z3700" s="43"/>
      <c r="AA3700" s="43"/>
      <c r="AB3700" s="43"/>
      <c r="AC3700" s="43"/>
    </row>
    <row r="3701" spans="1:29" ht="12.9" customHeight="1">
      <c r="A3701" s="189"/>
      <c r="B3701" s="111"/>
      <c r="C3701" s="111"/>
      <c r="D3701" s="111"/>
      <c r="E3701" s="111"/>
      <c r="F3701" s="111"/>
      <c r="G3701" s="111"/>
      <c r="H3701" s="111"/>
      <c r="I3701" s="116"/>
      <c r="J3701" s="118"/>
      <c r="K3701" s="33"/>
      <c r="L3701" s="44">
        <f t="shared" si="856"/>
        <v>0</v>
      </c>
      <c r="M3701" s="33" t="str">
        <f t="shared" si="857"/>
        <v>Container q'ty</v>
      </c>
      <c r="N3701" s="33" t="str">
        <f t="shared" si="858"/>
        <v/>
      </c>
      <c r="O3701" s="39"/>
      <c r="P3701" s="33"/>
      <c r="Q3701" s="168"/>
      <c r="R3701" s="169"/>
      <c r="S3701" s="39"/>
      <c r="T3701" s="119"/>
      <c r="U3701" s="258"/>
      <c r="V3701" s="262"/>
      <c r="W3701" s="258">
        <f t="shared" si="859"/>
        <v>0</v>
      </c>
      <c r="X3701" s="45"/>
      <c r="Y3701" s="43"/>
      <c r="Z3701" s="43"/>
      <c r="AA3701" s="43"/>
      <c r="AB3701" s="43"/>
      <c r="AC3701" s="43"/>
    </row>
    <row r="3702" spans="1:29" ht="12.9" customHeight="1">
      <c r="A3702" s="189"/>
      <c r="B3702" s="111"/>
      <c r="C3702" s="111"/>
      <c r="D3702" s="111"/>
      <c r="E3702" s="111"/>
      <c r="F3702" s="111"/>
      <c r="G3702" s="111"/>
      <c r="H3702" s="111"/>
      <c r="I3702" s="116"/>
      <c r="J3702" s="118"/>
      <c r="K3702" s="33"/>
      <c r="L3702" s="44">
        <f t="shared" si="856"/>
        <v>0</v>
      </c>
      <c r="M3702" s="33" t="str">
        <f t="shared" si="857"/>
        <v>Container q'ty</v>
      </c>
      <c r="N3702" s="33" t="str">
        <f t="shared" si="858"/>
        <v/>
      </c>
      <c r="O3702" s="39"/>
      <c r="P3702" s="33"/>
      <c r="Q3702" s="168"/>
      <c r="R3702" s="169"/>
      <c r="S3702" s="39"/>
      <c r="T3702" s="119"/>
      <c r="U3702" s="258"/>
      <c r="V3702" s="262"/>
      <c r="W3702" s="258">
        <f t="shared" si="859"/>
        <v>0</v>
      </c>
      <c r="X3702" s="45"/>
      <c r="Y3702" s="43"/>
      <c r="Z3702" s="43"/>
      <c r="AA3702" s="43"/>
      <c r="AB3702" s="43"/>
      <c r="AC3702" s="43"/>
    </row>
    <row r="3703" spans="1:29" ht="12.9" customHeight="1">
      <c r="A3703" s="189"/>
      <c r="B3703" s="111"/>
      <c r="C3703" s="111"/>
      <c r="D3703" s="111"/>
      <c r="E3703" s="111"/>
      <c r="F3703" s="111"/>
      <c r="G3703" s="111"/>
      <c r="H3703" s="111"/>
      <c r="I3703" s="116"/>
      <c r="J3703" s="118"/>
      <c r="K3703" s="33"/>
      <c r="L3703" s="44">
        <f t="shared" si="856"/>
        <v>0</v>
      </c>
      <c r="M3703" s="33" t="str">
        <f t="shared" si="857"/>
        <v>Container q'ty</v>
      </c>
      <c r="N3703" s="33" t="str">
        <f t="shared" si="858"/>
        <v/>
      </c>
      <c r="O3703" s="39"/>
      <c r="P3703" s="33"/>
      <c r="Q3703" s="168"/>
      <c r="R3703" s="169"/>
      <c r="S3703" s="39"/>
      <c r="T3703" s="119"/>
      <c r="U3703" s="258"/>
      <c r="V3703" s="262"/>
      <c r="W3703" s="258">
        <f t="shared" si="859"/>
        <v>0</v>
      </c>
      <c r="X3703" s="45"/>
      <c r="Y3703" s="43"/>
      <c r="Z3703" s="43"/>
      <c r="AA3703" s="43"/>
      <c r="AB3703" s="43"/>
      <c r="AC3703" s="43"/>
    </row>
    <row r="3704" spans="1:29" ht="12.9" customHeight="1">
      <c r="A3704" s="189"/>
      <c r="B3704" s="111"/>
      <c r="C3704" s="111"/>
      <c r="D3704" s="111"/>
      <c r="E3704" s="111"/>
      <c r="F3704" s="111"/>
      <c r="G3704" s="111"/>
      <c r="H3704" s="111"/>
      <c r="I3704" s="116"/>
      <c r="J3704" s="118"/>
      <c r="K3704" s="33"/>
      <c r="L3704" s="44">
        <f t="shared" si="856"/>
        <v>0</v>
      </c>
      <c r="M3704" s="33" t="str">
        <f t="shared" si="857"/>
        <v>Container q'ty</v>
      </c>
      <c r="N3704" s="33" t="str">
        <f t="shared" si="858"/>
        <v/>
      </c>
      <c r="O3704" s="39"/>
      <c r="P3704" s="33"/>
      <c r="Q3704" s="168"/>
      <c r="R3704" s="169"/>
      <c r="S3704" s="39"/>
      <c r="T3704" s="119"/>
      <c r="U3704" s="258"/>
      <c r="V3704" s="262"/>
      <c r="W3704" s="258">
        <f t="shared" si="859"/>
        <v>0</v>
      </c>
      <c r="X3704" s="45"/>
      <c r="Y3704" s="43"/>
      <c r="Z3704" s="43"/>
      <c r="AA3704" s="43"/>
      <c r="AB3704" s="43"/>
      <c r="AC3704" s="43"/>
    </row>
    <row r="3705" spans="1:29" ht="12.9" customHeight="1">
      <c r="A3705" s="189"/>
      <c r="B3705" s="111"/>
      <c r="C3705" s="111"/>
      <c r="D3705" s="111"/>
      <c r="E3705" s="111"/>
      <c r="F3705" s="111"/>
      <c r="G3705" s="111"/>
      <c r="H3705" s="111"/>
      <c r="I3705" s="116"/>
      <c r="J3705" s="118"/>
      <c r="K3705" s="33"/>
      <c r="L3705" s="44">
        <f t="shared" si="856"/>
        <v>0</v>
      </c>
      <c r="M3705" s="33" t="str">
        <f t="shared" si="857"/>
        <v>Container q'ty</v>
      </c>
      <c r="N3705" s="33" t="str">
        <f t="shared" si="858"/>
        <v/>
      </c>
      <c r="O3705" s="39"/>
      <c r="P3705" s="33"/>
      <c r="Q3705" s="168"/>
      <c r="R3705" s="169"/>
      <c r="S3705" s="39"/>
      <c r="T3705" s="119"/>
      <c r="U3705" s="258"/>
      <c r="V3705" s="262"/>
      <c r="W3705" s="258">
        <f t="shared" si="859"/>
        <v>0</v>
      </c>
      <c r="X3705" s="45"/>
      <c r="Y3705" s="43"/>
      <c r="Z3705" s="43"/>
      <c r="AA3705" s="43"/>
      <c r="AB3705" s="43"/>
      <c r="AC3705" s="43"/>
    </row>
    <row r="3706" spans="1:29" ht="12.9" customHeight="1">
      <c r="A3706" s="189"/>
      <c r="B3706" s="111"/>
      <c r="C3706" s="111"/>
      <c r="D3706" s="111"/>
      <c r="E3706" s="111"/>
      <c r="F3706" s="111"/>
      <c r="G3706" s="111"/>
      <c r="H3706" s="111"/>
      <c r="I3706" s="116"/>
      <c r="J3706" s="118"/>
      <c r="K3706" s="33"/>
      <c r="L3706" s="44">
        <f t="shared" si="856"/>
        <v>0</v>
      </c>
      <c r="M3706" s="33" t="str">
        <f t="shared" si="857"/>
        <v>Container q'ty</v>
      </c>
      <c r="N3706" s="33" t="str">
        <f t="shared" si="858"/>
        <v/>
      </c>
      <c r="O3706" s="39"/>
      <c r="P3706" s="33"/>
      <c r="Q3706" s="168"/>
      <c r="R3706" s="169"/>
      <c r="S3706" s="39"/>
      <c r="T3706" s="119"/>
      <c r="U3706" s="258"/>
      <c r="V3706" s="262"/>
      <c r="W3706" s="258">
        <f t="shared" si="859"/>
        <v>0</v>
      </c>
      <c r="X3706" s="45"/>
      <c r="Y3706" s="43"/>
      <c r="Z3706" s="43"/>
      <c r="AA3706" s="43"/>
      <c r="AB3706" s="43"/>
      <c r="AC3706" s="43"/>
    </row>
    <row r="3707" spans="1:29" ht="12.9" customHeight="1">
      <c r="A3707" s="189"/>
      <c r="B3707" s="111"/>
      <c r="C3707" s="111"/>
      <c r="D3707" s="111"/>
      <c r="E3707" s="111"/>
      <c r="F3707" s="111"/>
      <c r="G3707" s="111"/>
      <c r="H3707" s="111"/>
      <c r="I3707" s="116"/>
      <c r="J3707" s="118"/>
      <c r="K3707" s="33"/>
      <c r="L3707" s="44">
        <f t="shared" si="856"/>
        <v>0</v>
      </c>
      <c r="M3707" s="33" t="str">
        <f t="shared" si="857"/>
        <v>Container q'ty</v>
      </c>
      <c r="N3707" s="33" t="str">
        <f t="shared" si="858"/>
        <v/>
      </c>
      <c r="O3707" s="39"/>
      <c r="P3707" s="33"/>
      <c r="Q3707" s="168"/>
      <c r="R3707" s="169"/>
      <c r="S3707" s="39"/>
      <c r="T3707" s="119"/>
      <c r="U3707" s="258"/>
      <c r="V3707" s="262"/>
      <c r="W3707" s="258">
        <f t="shared" si="859"/>
        <v>0</v>
      </c>
      <c r="X3707" s="45"/>
      <c r="Y3707" s="43"/>
      <c r="Z3707" s="43"/>
      <c r="AA3707" s="43"/>
      <c r="AB3707" s="43"/>
      <c r="AC3707" s="43"/>
    </row>
    <row r="3708" spans="1:29" ht="12.9" customHeight="1">
      <c r="A3708" s="189"/>
      <c r="B3708" s="111"/>
      <c r="C3708" s="111"/>
      <c r="D3708" s="111"/>
      <c r="E3708" s="111"/>
      <c r="F3708" s="111"/>
      <c r="G3708" s="111"/>
      <c r="H3708" s="111"/>
      <c r="I3708" s="116"/>
      <c r="J3708" s="118"/>
      <c r="K3708" s="33"/>
      <c r="L3708" s="44">
        <f t="shared" si="856"/>
        <v>0</v>
      </c>
      <c r="M3708" s="33" t="str">
        <f t="shared" si="857"/>
        <v>Container q'ty</v>
      </c>
      <c r="N3708" s="33" t="str">
        <f t="shared" si="858"/>
        <v/>
      </c>
      <c r="O3708" s="39"/>
      <c r="P3708" s="33"/>
      <c r="Q3708" s="168"/>
      <c r="R3708" s="169"/>
      <c r="S3708" s="39"/>
      <c r="T3708" s="119"/>
      <c r="U3708" s="258"/>
      <c r="V3708" s="262"/>
      <c r="W3708" s="258">
        <f t="shared" si="859"/>
        <v>0</v>
      </c>
      <c r="X3708" s="45"/>
      <c r="Y3708" s="43"/>
      <c r="Z3708" s="43"/>
      <c r="AA3708" s="43"/>
      <c r="AB3708" s="43"/>
      <c r="AC3708" s="43"/>
    </row>
    <row r="3709" spans="1:29" ht="12.9" customHeight="1">
      <c r="A3709" s="189"/>
      <c r="B3709" s="111"/>
      <c r="C3709" s="111"/>
      <c r="D3709" s="111"/>
      <c r="E3709" s="111"/>
      <c r="F3709" s="111"/>
      <c r="G3709" s="111"/>
      <c r="H3709" s="111"/>
      <c r="I3709" s="116"/>
      <c r="J3709" s="118"/>
      <c r="K3709" s="33"/>
      <c r="L3709" s="44">
        <f t="shared" si="856"/>
        <v>0</v>
      </c>
      <c r="M3709" s="33" t="str">
        <f t="shared" si="857"/>
        <v>Container q'ty</v>
      </c>
      <c r="N3709" s="33" t="str">
        <f t="shared" si="858"/>
        <v/>
      </c>
      <c r="O3709" s="39"/>
      <c r="P3709" s="33"/>
      <c r="Q3709" s="168"/>
      <c r="R3709" s="169"/>
      <c r="S3709" s="39"/>
      <c r="T3709" s="119"/>
      <c r="U3709" s="258"/>
      <c r="V3709" s="262"/>
      <c r="W3709" s="258">
        <f t="shared" si="859"/>
        <v>0</v>
      </c>
      <c r="X3709" s="45"/>
      <c r="Y3709" s="43"/>
      <c r="Z3709" s="43"/>
      <c r="AA3709" s="43"/>
      <c r="AB3709" s="43"/>
      <c r="AC3709" s="43"/>
    </row>
    <row r="3710" spans="1:29" ht="12.9" customHeight="1">
      <c r="A3710" s="189"/>
      <c r="B3710" s="111"/>
      <c r="C3710" s="111"/>
      <c r="D3710" s="111"/>
      <c r="E3710" s="111"/>
      <c r="F3710" s="111"/>
      <c r="G3710" s="111"/>
      <c r="H3710" s="111"/>
      <c r="I3710" s="116"/>
      <c r="J3710" s="118"/>
      <c r="K3710" s="33"/>
      <c r="L3710" s="44">
        <f t="shared" si="856"/>
        <v>0</v>
      </c>
      <c r="M3710" s="33" t="str">
        <f t="shared" si="857"/>
        <v>Container q'ty</v>
      </c>
      <c r="N3710" s="33" t="str">
        <f t="shared" si="858"/>
        <v/>
      </c>
      <c r="O3710" s="39"/>
      <c r="P3710" s="33"/>
      <c r="Q3710" s="168"/>
      <c r="R3710" s="169"/>
      <c r="S3710" s="39"/>
      <c r="T3710" s="119"/>
      <c r="U3710" s="258"/>
      <c r="V3710" s="262"/>
      <c r="W3710" s="258">
        <f t="shared" si="859"/>
        <v>0</v>
      </c>
      <c r="X3710" s="45"/>
      <c r="Y3710" s="43"/>
      <c r="Z3710" s="43"/>
      <c r="AA3710" s="43"/>
      <c r="AB3710" s="43"/>
      <c r="AC3710" s="43"/>
    </row>
    <row r="3711" spans="1:29" ht="12.9" customHeight="1">
      <c r="A3711" s="189"/>
      <c r="B3711" s="111"/>
      <c r="C3711" s="111"/>
      <c r="D3711" s="111"/>
      <c r="E3711" s="111"/>
      <c r="F3711" s="111"/>
      <c r="G3711" s="111"/>
      <c r="H3711" s="111"/>
      <c r="I3711" s="116"/>
      <c r="J3711" s="118"/>
      <c r="K3711" s="33"/>
      <c r="L3711" s="44">
        <f t="shared" si="856"/>
        <v>0</v>
      </c>
      <c r="M3711" s="33" t="str">
        <f t="shared" si="857"/>
        <v>Container q'ty</v>
      </c>
      <c r="N3711" s="33" t="str">
        <f t="shared" si="858"/>
        <v/>
      </c>
      <c r="O3711" s="39"/>
      <c r="P3711" s="33"/>
      <c r="Q3711" s="168"/>
      <c r="R3711" s="169"/>
      <c r="S3711" s="39"/>
      <c r="T3711" s="119"/>
      <c r="U3711" s="258"/>
      <c r="V3711" s="262"/>
      <c r="W3711" s="258">
        <f t="shared" si="859"/>
        <v>0</v>
      </c>
      <c r="X3711" s="45"/>
      <c r="Y3711" s="43"/>
      <c r="Z3711" s="43"/>
      <c r="AA3711" s="43"/>
      <c r="AB3711" s="43"/>
      <c r="AC3711" s="43"/>
    </row>
    <row r="3712" spans="1:29" ht="12.9" customHeight="1">
      <c r="A3712" s="189"/>
      <c r="B3712" s="111"/>
      <c r="C3712" s="111"/>
      <c r="D3712" s="111"/>
      <c r="E3712" s="111"/>
      <c r="F3712" s="111"/>
      <c r="G3712" s="111"/>
      <c r="H3712" s="111"/>
      <c r="I3712" s="116"/>
      <c r="J3712" s="118"/>
      <c r="K3712" s="33"/>
      <c r="L3712" s="44">
        <f t="shared" si="856"/>
        <v>0</v>
      </c>
      <c r="M3712" s="33" t="str">
        <f t="shared" si="857"/>
        <v>Container q'ty</v>
      </c>
      <c r="N3712" s="33" t="str">
        <f t="shared" si="858"/>
        <v/>
      </c>
      <c r="O3712" s="39"/>
      <c r="P3712" s="33"/>
      <c r="Q3712" s="168"/>
      <c r="R3712" s="169"/>
      <c r="S3712" s="39"/>
      <c r="T3712" s="119"/>
      <c r="U3712" s="258"/>
      <c r="V3712" s="262"/>
      <c r="W3712" s="258">
        <f t="shared" si="859"/>
        <v>0</v>
      </c>
      <c r="X3712" s="45"/>
      <c r="Y3712" s="43"/>
      <c r="Z3712" s="43"/>
      <c r="AA3712" s="43"/>
      <c r="AB3712" s="43"/>
      <c r="AC3712" s="43"/>
    </row>
    <row r="3713" spans="1:29" ht="12.9" customHeight="1">
      <c r="A3713" s="189"/>
      <c r="B3713" s="111"/>
      <c r="C3713" s="111"/>
      <c r="D3713" s="111"/>
      <c r="E3713" s="111"/>
      <c r="F3713" s="111"/>
      <c r="G3713" s="111"/>
      <c r="H3713" s="111"/>
      <c r="I3713" s="116"/>
      <c r="J3713" s="118"/>
      <c r="K3713" s="33"/>
      <c r="L3713" s="44">
        <f t="shared" si="856"/>
        <v>0</v>
      </c>
      <c r="M3713" s="33" t="str">
        <f t="shared" si="857"/>
        <v>Container q'ty</v>
      </c>
      <c r="N3713" s="33" t="str">
        <f t="shared" si="858"/>
        <v/>
      </c>
      <c r="O3713" s="39"/>
      <c r="P3713" s="33"/>
      <c r="Q3713" s="168"/>
      <c r="R3713" s="169"/>
      <c r="S3713" s="39"/>
      <c r="T3713" s="119"/>
      <c r="U3713" s="258"/>
      <c r="V3713" s="262"/>
      <c r="W3713" s="258">
        <f t="shared" si="859"/>
        <v>0</v>
      </c>
      <c r="X3713" s="45"/>
      <c r="Y3713" s="43"/>
      <c r="Z3713" s="43"/>
      <c r="AA3713" s="43"/>
      <c r="AB3713" s="43"/>
      <c r="AC3713" s="43"/>
    </row>
    <row r="3714" spans="1:29" ht="12.9" customHeight="1">
      <c r="A3714" s="189"/>
      <c r="B3714" s="111"/>
      <c r="C3714" s="111"/>
      <c r="D3714" s="111"/>
      <c r="E3714" s="111"/>
      <c r="F3714" s="111"/>
      <c r="G3714" s="111"/>
      <c r="H3714" s="111"/>
      <c r="I3714" s="116"/>
      <c r="J3714" s="118"/>
      <c r="K3714" s="33"/>
      <c r="L3714" s="44">
        <f t="shared" si="856"/>
        <v>0</v>
      </c>
      <c r="M3714" s="33" t="str">
        <f t="shared" si="857"/>
        <v>Container q'ty</v>
      </c>
      <c r="N3714" s="33" t="str">
        <f t="shared" si="858"/>
        <v/>
      </c>
      <c r="O3714" s="39"/>
      <c r="P3714" s="33"/>
      <c r="Q3714" s="168"/>
      <c r="R3714" s="169"/>
      <c r="S3714" s="39"/>
      <c r="T3714" s="119"/>
      <c r="U3714" s="258"/>
      <c r="V3714" s="262"/>
      <c r="W3714" s="258">
        <f t="shared" si="859"/>
        <v>0</v>
      </c>
      <c r="X3714" s="45"/>
      <c r="Y3714" s="43"/>
      <c r="Z3714" s="43"/>
      <c r="AA3714" s="43"/>
      <c r="AB3714" s="43"/>
      <c r="AC3714" s="43"/>
    </row>
    <row r="3715" spans="1:29" ht="12.9" customHeight="1">
      <c r="A3715" s="189"/>
      <c r="B3715" s="111"/>
      <c r="C3715" s="111"/>
      <c r="D3715" s="111"/>
      <c r="E3715" s="111"/>
      <c r="F3715" s="111"/>
      <c r="G3715" s="111"/>
      <c r="H3715" s="111"/>
      <c r="I3715" s="116"/>
      <c r="J3715" s="118"/>
      <c r="K3715" s="33"/>
      <c r="L3715" s="44">
        <f t="shared" si="856"/>
        <v>0</v>
      </c>
      <c r="M3715" s="33" t="str">
        <f t="shared" si="857"/>
        <v>Container q'ty</v>
      </c>
      <c r="N3715" s="33" t="str">
        <f t="shared" si="858"/>
        <v/>
      </c>
      <c r="O3715" s="39"/>
      <c r="P3715" s="33"/>
      <c r="Q3715" s="168"/>
      <c r="R3715" s="169"/>
      <c r="S3715" s="39"/>
      <c r="T3715" s="119"/>
      <c r="U3715" s="258"/>
      <c r="V3715" s="262"/>
      <c r="W3715" s="258">
        <f t="shared" si="859"/>
        <v>0</v>
      </c>
      <c r="X3715" s="45"/>
      <c r="Y3715" s="43"/>
      <c r="Z3715" s="43"/>
      <c r="AA3715" s="43"/>
      <c r="AB3715" s="43"/>
      <c r="AC3715" s="43"/>
    </row>
    <row r="3716" spans="1:29" ht="12.9" customHeight="1">
      <c r="A3716" s="189"/>
      <c r="B3716" s="111"/>
      <c r="C3716" s="111"/>
      <c r="D3716" s="111"/>
      <c r="E3716" s="111"/>
      <c r="F3716" s="111"/>
      <c r="G3716" s="111"/>
      <c r="H3716" s="111"/>
      <c r="I3716" s="116"/>
      <c r="J3716" s="118"/>
      <c r="K3716" s="33"/>
      <c r="L3716" s="44">
        <f t="shared" si="856"/>
        <v>0</v>
      </c>
      <c r="M3716" s="33" t="str">
        <f t="shared" si="857"/>
        <v>Container q'ty</v>
      </c>
      <c r="N3716" s="33" t="str">
        <f t="shared" si="858"/>
        <v/>
      </c>
      <c r="O3716" s="39"/>
      <c r="P3716" s="33"/>
      <c r="Q3716" s="168"/>
      <c r="R3716" s="169"/>
      <c r="S3716" s="39"/>
      <c r="T3716" s="119"/>
      <c r="U3716" s="258"/>
      <c r="V3716" s="262"/>
      <c r="W3716" s="258">
        <f t="shared" si="859"/>
        <v>0</v>
      </c>
      <c r="X3716" s="45"/>
      <c r="Y3716" s="43"/>
      <c r="Z3716" s="43"/>
      <c r="AA3716" s="43"/>
      <c r="AB3716" s="43"/>
      <c r="AC3716" s="43"/>
    </row>
    <row r="3717" spans="1:29" ht="12.9" customHeight="1">
      <c r="A3717" s="189"/>
      <c r="B3717" s="111"/>
      <c r="C3717" s="111"/>
      <c r="D3717" s="111"/>
      <c r="E3717" s="111"/>
      <c r="F3717" s="111"/>
      <c r="G3717" s="111"/>
      <c r="H3717" s="111"/>
      <c r="I3717" s="116"/>
      <c r="J3717" s="118"/>
      <c r="K3717" s="33"/>
      <c r="L3717" s="44">
        <f t="shared" si="856"/>
        <v>0</v>
      </c>
      <c r="M3717" s="33" t="str">
        <f t="shared" si="857"/>
        <v>Container q'ty</v>
      </c>
      <c r="N3717" s="33" t="str">
        <f t="shared" si="858"/>
        <v/>
      </c>
      <c r="O3717" s="39"/>
      <c r="P3717" s="33"/>
      <c r="Q3717" s="168"/>
      <c r="R3717" s="169"/>
      <c r="S3717" s="39"/>
      <c r="T3717" s="119"/>
      <c r="U3717" s="258"/>
      <c r="V3717" s="262"/>
      <c r="W3717" s="258">
        <f t="shared" si="859"/>
        <v>0</v>
      </c>
      <c r="X3717" s="45"/>
      <c r="Y3717" s="43"/>
      <c r="Z3717" s="43"/>
      <c r="AA3717" s="43"/>
      <c r="AB3717" s="43"/>
      <c r="AC3717" s="43"/>
    </row>
    <row r="3718" spans="1:29" ht="12.9" customHeight="1">
      <c r="A3718" s="189"/>
      <c r="B3718" s="111"/>
      <c r="C3718" s="111"/>
      <c r="D3718" s="111"/>
      <c r="E3718" s="111"/>
      <c r="F3718" s="111"/>
      <c r="G3718" s="111"/>
      <c r="H3718" s="111"/>
      <c r="I3718" s="116"/>
      <c r="J3718" s="118"/>
      <c r="K3718" s="33"/>
      <c r="L3718" s="44">
        <f t="shared" si="856"/>
        <v>0</v>
      </c>
      <c r="M3718" s="33" t="str">
        <f t="shared" si="857"/>
        <v>Container q'ty</v>
      </c>
      <c r="N3718" s="33" t="str">
        <f t="shared" si="858"/>
        <v/>
      </c>
      <c r="O3718" s="39"/>
      <c r="P3718" s="33"/>
      <c r="Q3718" s="168"/>
      <c r="R3718" s="169"/>
      <c r="S3718" s="39"/>
      <c r="T3718" s="119"/>
      <c r="U3718" s="258"/>
      <c r="V3718" s="262"/>
      <c r="W3718" s="258">
        <f t="shared" si="859"/>
        <v>0</v>
      </c>
      <c r="X3718" s="45"/>
      <c r="Y3718" s="43"/>
      <c r="Z3718" s="43"/>
      <c r="AA3718" s="43"/>
      <c r="AB3718" s="43"/>
      <c r="AC3718" s="43"/>
    </row>
    <row r="3719" spans="1:29" ht="12.9" customHeight="1">
      <c r="A3719" s="189"/>
      <c r="B3719" s="111"/>
      <c r="C3719" s="111"/>
      <c r="D3719" s="111"/>
      <c r="E3719" s="111"/>
      <c r="F3719" s="111"/>
      <c r="G3719" s="111"/>
      <c r="H3719" s="111"/>
      <c r="I3719" s="116"/>
      <c r="J3719" s="118"/>
      <c r="K3719" s="33"/>
      <c r="L3719" s="44">
        <f t="shared" si="856"/>
        <v>0</v>
      </c>
      <c r="M3719" s="33" t="str">
        <f t="shared" si="857"/>
        <v>Container q'ty</v>
      </c>
      <c r="N3719" s="33" t="str">
        <f t="shared" si="858"/>
        <v/>
      </c>
      <c r="O3719" s="39"/>
      <c r="P3719" s="33"/>
      <c r="Q3719" s="168"/>
      <c r="R3719" s="169"/>
      <c r="S3719" s="39"/>
      <c r="T3719" s="119"/>
      <c r="U3719" s="258"/>
      <c r="V3719" s="262"/>
      <c r="W3719" s="258">
        <f t="shared" si="859"/>
        <v>0</v>
      </c>
      <c r="X3719" s="45"/>
      <c r="Y3719" s="43"/>
      <c r="Z3719" s="43"/>
      <c r="AA3719" s="43"/>
      <c r="AB3719" s="43"/>
      <c r="AC3719" s="43"/>
    </row>
    <row r="3720" spans="1:29" ht="12.9" customHeight="1">
      <c r="A3720" s="189"/>
      <c r="B3720" s="111"/>
      <c r="C3720" s="111"/>
      <c r="D3720" s="111"/>
      <c r="E3720" s="111"/>
      <c r="F3720" s="111"/>
      <c r="G3720" s="111"/>
      <c r="H3720" s="111"/>
      <c r="I3720" s="116"/>
      <c r="J3720" s="118"/>
      <c r="K3720" s="33"/>
      <c r="L3720" s="44">
        <f t="shared" si="856"/>
        <v>0</v>
      </c>
      <c r="M3720" s="33" t="str">
        <f t="shared" si="857"/>
        <v>Container q'ty</v>
      </c>
      <c r="N3720" s="33" t="str">
        <f t="shared" si="858"/>
        <v/>
      </c>
      <c r="O3720" s="39"/>
      <c r="P3720" s="33"/>
      <c r="Q3720" s="168"/>
      <c r="R3720" s="169"/>
      <c r="S3720" s="39"/>
      <c r="T3720" s="119"/>
      <c r="U3720" s="258"/>
      <c r="V3720" s="262"/>
      <c r="W3720" s="258">
        <f t="shared" si="859"/>
        <v>0</v>
      </c>
      <c r="X3720" s="45"/>
      <c r="Y3720" s="43"/>
      <c r="Z3720" s="43"/>
      <c r="AA3720" s="43"/>
      <c r="AB3720" s="43"/>
      <c r="AC3720" s="43"/>
    </row>
    <row r="3721" spans="1:29" ht="12.9" customHeight="1">
      <c r="A3721" s="189"/>
      <c r="B3721" s="111"/>
      <c r="C3721" s="111"/>
      <c r="D3721" s="111"/>
      <c r="E3721" s="111"/>
      <c r="F3721" s="111"/>
      <c r="G3721" s="111"/>
      <c r="H3721" s="111"/>
      <c r="I3721" s="116"/>
      <c r="J3721" s="118"/>
      <c r="K3721" s="33"/>
      <c r="L3721" s="44">
        <f t="shared" si="856"/>
        <v>0</v>
      </c>
      <c r="M3721" s="33" t="str">
        <f t="shared" si="857"/>
        <v>Container q'ty</v>
      </c>
      <c r="N3721" s="33" t="str">
        <f t="shared" si="858"/>
        <v/>
      </c>
      <c r="O3721" s="39"/>
      <c r="P3721" s="33"/>
      <c r="Q3721" s="168"/>
      <c r="R3721" s="169"/>
      <c r="S3721" s="39"/>
      <c r="T3721" s="119"/>
      <c r="U3721" s="258"/>
      <c r="V3721" s="262"/>
      <c r="W3721" s="258">
        <f t="shared" si="859"/>
        <v>0</v>
      </c>
      <c r="X3721" s="45"/>
      <c r="Y3721" s="43"/>
      <c r="Z3721" s="43"/>
      <c r="AA3721" s="43"/>
      <c r="AB3721" s="43"/>
      <c r="AC3721" s="43"/>
    </row>
    <row r="3722" spans="1:29" ht="12.9" customHeight="1">
      <c r="A3722" s="189"/>
      <c r="B3722" s="111"/>
      <c r="C3722" s="111"/>
      <c r="D3722" s="111"/>
      <c r="E3722" s="111"/>
      <c r="F3722" s="111"/>
      <c r="G3722" s="111"/>
      <c r="H3722" s="111"/>
      <c r="I3722" s="116"/>
      <c r="J3722" s="118"/>
      <c r="K3722" s="33"/>
      <c r="L3722" s="44">
        <f t="shared" ref="L3722:L3745" si="860">SUM(E3722:F3722)</f>
        <v>0</v>
      </c>
      <c r="M3722" s="33" t="str">
        <f t="shared" ref="M3722:M3736" si="861">A3722&amp;$O$1</f>
        <v>Container q'ty</v>
      </c>
      <c r="N3722" s="33" t="str">
        <f t="shared" ref="N3722:N3736" si="862">A3722&amp;P3722</f>
        <v/>
      </c>
      <c r="O3722" s="39"/>
      <c r="P3722" s="33"/>
      <c r="Q3722" s="168"/>
      <c r="R3722" s="169"/>
      <c r="S3722" s="39"/>
      <c r="T3722" s="119"/>
      <c r="U3722" s="258"/>
      <c r="V3722" s="262"/>
      <c r="W3722" s="258">
        <f t="shared" ref="W3722:W3736" si="863">IFERROR(U3722/V3722,0)</f>
        <v>0</v>
      </c>
      <c r="X3722" s="45"/>
      <c r="Y3722" s="43"/>
      <c r="Z3722" s="43"/>
      <c r="AA3722" s="43"/>
      <c r="AB3722" s="43"/>
      <c r="AC3722" s="43"/>
    </row>
    <row r="3723" spans="1:29" ht="12.9" customHeight="1">
      <c r="A3723" s="189"/>
      <c r="B3723" s="111"/>
      <c r="C3723" s="111"/>
      <c r="D3723" s="111"/>
      <c r="E3723" s="111"/>
      <c r="F3723" s="111"/>
      <c r="G3723" s="111"/>
      <c r="H3723" s="111"/>
      <c r="I3723" s="116"/>
      <c r="J3723" s="118"/>
      <c r="K3723" s="33"/>
      <c r="L3723" s="44">
        <f t="shared" si="860"/>
        <v>0</v>
      </c>
      <c r="M3723" s="33" t="str">
        <f t="shared" si="861"/>
        <v>Container q'ty</v>
      </c>
      <c r="N3723" s="33" t="str">
        <f t="shared" si="862"/>
        <v/>
      </c>
      <c r="O3723" s="39"/>
      <c r="P3723" s="33"/>
      <c r="Q3723" s="168"/>
      <c r="R3723" s="169"/>
      <c r="S3723" s="39"/>
      <c r="T3723" s="119"/>
      <c r="U3723" s="258"/>
      <c r="V3723" s="262"/>
      <c r="W3723" s="258">
        <f t="shared" si="863"/>
        <v>0</v>
      </c>
      <c r="X3723" s="45"/>
      <c r="Y3723" s="43"/>
      <c r="Z3723" s="43"/>
      <c r="AA3723" s="43"/>
      <c r="AB3723" s="43"/>
      <c r="AC3723" s="43"/>
    </row>
    <row r="3724" spans="1:29" ht="12.9" customHeight="1">
      <c r="A3724" s="189"/>
      <c r="B3724" s="111"/>
      <c r="C3724" s="111"/>
      <c r="D3724" s="111"/>
      <c r="E3724" s="111"/>
      <c r="F3724" s="111"/>
      <c r="G3724" s="111"/>
      <c r="H3724" s="111"/>
      <c r="I3724" s="116"/>
      <c r="J3724" s="118"/>
      <c r="K3724" s="33"/>
      <c r="L3724" s="44">
        <f t="shared" si="860"/>
        <v>0</v>
      </c>
      <c r="M3724" s="33" t="str">
        <f t="shared" si="861"/>
        <v>Container q'ty</v>
      </c>
      <c r="N3724" s="33" t="str">
        <f t="shared" si="862"/>
        <v/>
      </c>
      <c r="O3724" s="39"/>
      <c r="P3724" s="33"/>
      <c r="Q3724" s="168"/>
      <c r="R3724" s="169"/>
      <c r="S3724" s="39"/>
      <c r="T3724" s="119"/>
      <c r="U3724" s="258"/>
      <c r="V3724" s="262"/>
      <c r="W3724" s="258">
        <f t="shared" si="863"/>
        <v>0</v>
      </c>
      <c r="X3724" s="45"/>
      <c r="Y3724" s="43"/>
      <c r="Z3724" s="43"/>
      <c r="AA3724" s="43"/>
      <c r="AB3724" s="43"/>
      <c r="AC3724" s="43"/>
    </row>
    <row r="3725" spans="1:29" ht="12.9" customHeight="1">
      <c r="A3725" s="189"/>
      <c r="B3725" s="111"/>
      <c r="C3725" s="111"/>
      <c r="D3725" s="111"/>
      <c r="E3725" s="111"/>
      <c r="F3725" s="111"/>
      <c r="G3725" s="111"/>
      <c r="H3725" s="111"/>
      <c r="I3725" s="116"/>
      <c r="J3725" s="118"/>
      <c r="K3725" s="33"/>
      <c r="L3725" s="44">
        <f t="shared" si="860"/>
        <v>0</v>
      </c>
      <c r="M3725" s="33" t="str">
        <f t="shared" si="861"/>
        <v>Container q'ty</v>
      </c>
      <c r="N3725" s="33" t="str">
        <f t="shared" si="862"/>
        <v/>
      </c>
      <c r="O3725" s="39"/>
      <c r="P3725" s="33"/>
      <c r="Q3725" s="168"/>
      <c r="R3725" s="169"/>
      <c r="S3725" s="39"/>
      <c r="T3725" s="119"/>
      <c r="U3725" s="258"/>
      <c r="V3725" s="262"/>
      <c r="W3725" s="258">
        <f t="shared" si="863"/>
        <v>0</v>
      </c>
      <c r="X3725" s="45"/>
      <c r="Y3725" s="43"/>
      <c r="Z3725" s="43"/>
      <c r="AA3725" s="43"/>
      <c r="AB3725" s="43"/>
      <c r="AC3725" s="43"/>
    </row>
    <row r="3726" spans="1:29" ht="12.9" customHeight="1">
      <c r="A3726" s="189"/>
      <c r="B3726" s="111"/>
      <c r="C3726" s="111"/>
      <c r="D3726" s="111"/>
      <c r="E3726" s="111"/>
      <c r="F3726" s="111"/>
      <c r="G3726" s="111"/>
      <c r="H3726" s="111"/>
      <c r="I3726" s="116"/>
      <c r="J3726" s="118"/>
      <c r="K3726" s="33"/>
      <c r="L3726" s="44">
        <f t="shared" si="860"/>
        <v>0</v>
      </c>
      <c r="M3726" s="33" t="str">
        <f t="shared" si="861"/>
        <v>Container q'ty</v>
      </c>
      <c r="N3726" s="33" t="str">
        <f t="shared" si="862"/>
        <v/>
      </c>
      <c r="O3726" s="39"/>
      <c r="P3726" s="33"/>
      <c r="Q3726" s="168"/>
      <c r="R3726" s="169"/>
      <c r="S3726" s="39"/>
      <c r="T3726" s="119"/>
      <c r="U3726" s="258"/>
      <c r="V3726" s="262"/>
      <c r="W3726" s="258">
        <f t="shared" si="863"/>
        <v>0</v>
      </c>
      <c r="X3726" s="45"/>
      <c r="Y3726" s="43"/>
      <c r="Z3726" s="43"/>
      <c r="AA3726" s="43"/>
      <c r="AB3726" s="43"/>
      <c r="AC3726" s="43"/>
    </row>
    <row r="3727" spans="1:29" ht="12.9" customHeight="1">
      <c r="A3727" s="189"/>
      <c r="B3727" s="111"/>
      <c r="C3727" s="111"/>
      <c r="D3727" s="111"/>
      <c r="E3727" s="111"/>
      <c r="F3727" s="111"/>
      <c r="G3727" s="111"/>
      <c r="H3727" s="111"/>
      <c r="I3727" s="116"/>
      <c r="J3727" s="118"/>
      <c r="K3727" s="33"/>
      <c r="L3727" s="44">
        <f t="shared" si="860"/>
        <v>0</v>
      </c>
      <c r="M3727" s="33" t="str">
        <f t="shared" si="861"/>
        <v>Container q'ty</v>
      </c>
      <c r="N3727" s="33" t="str">
        <f t="shared" si="862"/>
        <v/>
      </c>
      <c r="O3727" s="39"/>
      <c r="P3727" s="33"/>
      <c r="Q3727" s="168"/>
      <c r="R3727" s="169"/>
      <c r="S3727" s="39"/>
      <c r="T3727" s="119"/>
      <c r="U3727" s="258"/>
      <c r="V3727" s="262"/>
      <c r="W3727" s="258">
        <f t="shared" si="863"/>
        <v>0</v>
      </c>
      <c r="X3727" s="45"/>
      <c r="Y3727" s="43"/>
      <c r="Z3727" s="43"/>
      <c r="AA3727" s="43"/>
      <c r="AB3727" s="43"/>
      <c r="AC3727" s="43"/>
    </row>
    <row r="3728" spans="1:29" ht="12.9" customHeight="1">
      <c r="A3728" s="189"/>
      <c r="B3728" s="111"/>
      <c r="C3728" s="111"/>
      <c r="D3728" s="111"/>
      <c r="E3728" s="111"/>
      <c r="F3728" s="111"/>
      <c r="G3728" s="111"/>
      <c r="H3728" s="111"/>
      <c r="I3728" s="116"/>
      <c r="J3728" s="118"/>
      <c r="K3728" s="33"/>
      <c r="L3728" s="44">
        <f t="shared" si="860"/>
        <v>0</v>
      </c>
      <c r="M3728" s="33" t="str">
        <f t="shared" si="861"/>
        <v>Container q'ty</v>
      </c>
      <c r="N3728" s="33" t="str">
        <f t="shared" si="862"/>
        <v/>
      </c>
      <c r="O3728" s="39"/>
      <c r="P3728" s="33"/>
      <c r="Q3728" s="168"/>
      <c r="R3728" s="169"/>
      <c r="S3728" s="39"/>
      <c r="T3728" s="119"/>
      <c r="U3728" s="258"/>
      <c r="V3728" s="262"/>
      <c r="W3728" s="258">
        <f t="shared" si="863"/>
        <v>0</v>
      </c>
      <c r="X3728" s="45"/>
      <c r="Y3728" s="43"/>
      <c r="Z3728" s="43"/>
      <c r="AA3728" s="43"/>
      <c r="AB3728" s="43"/>
      <c r="AC3728" s="43"/>
    </row>
    <row r="3729" spans="1:29" ht="12.9" customHeight="1">
      <c r="A3729" s="189"/>
      <c r="B3729" s="111"/>
      <c r="C3729" s="111"/>
      <c r="D3729" s="111"/>
      <c r="E3729" s="111"/>
      <c r="F3729" s="111"/>
      <c r="G3729" s="111"/>
      <c r="H3729" s="111"/>
      <c r="I3729" s="116"/>
      <c r="J3729" s="118"/>
      <c r="K3729" s="33"/>
      <c r="L3729" s="44">
        <f t="shared" si="860"/>
        <v>0</v>
      </c>
      <c r="M3729" s="33" t="str">
        <f t="shared" si="861"/>
        <v>Container q'ty</v>
      </c>
      <c r="N3729" s="33" t="str">
        <f t="shared" si="862"/>
        <v/>
      </c>
      <c r="O3729" s="39"/>
      <c r="P3729" s="33"/>
      <c r="Q3729" s="168"/>
      <c r="R3729" s="169"/>
      <c r="S3729" s="39"/>
      <c r="T3729" s="119"/>
      <c r="U3729" s="258"/>
      <c r="V3729" s="262"/>
      <c r="W3729" s="258">
        <f t="shared" si="863"/>
        <v>0</v>
      </c>
      <c r="X3729" s="45"/>
      <c r="Y3729" s="43"/>
      <c r="Z3729" s="43"/>
      <c r="AA3729" s="43"/>
      <c r="AB3729" s="43"/>
      <c r="AC3729" s="43"/>
    </row>
    <row r="3730" spans="1:29" ht="12.9" customHeight="1">
      <c r="A3730" s="189"/>
      <c r="B3730" s="111"/>
      <c r="C3730" s="111"/>
      <c r="D3730" s="111"/>
      <c r="E3730" s="111"/>
      <c r="F3730" s="111"/>
      <c r="G3730" s="111"/>
      <c r="H3730" s="111"/>
      <c r="I3730" s="116"/>
      <c r="J3730" s="118"/>
      <c r="K3730" s="33"/>
      <c r="L3730" s="44">
        <f t="shared" si="860"/>
        <v>0</v>
      </c>
      <c r="M3730" s="33" t="str">
        <f t="shared" si="861"/>
        <v>Container q'ty</v>
      </c>
      <c r="N3730" s="33" t="str">
        <f t="shared" si="862"/>
        <v/>
      </c>
      <c r="O3730" s="39"/>
      <c r="P3730" s="33"/>
      <c r="Q3730" s="168"/>
      <c r="R3730" s="169"/>
      <c r="S3730" s="39"/>
      <c r="T3730" s="119"/>
      <c r="U3730" s="258"/>
      <c r="V3730" s="262"/>
      <c r="W3730" s="258">
        <f t="shared" si="863"/>
        <v>0</v>
      </c>
      <c r="X3730" s="45"/>
      <c r="Y3730" s="43"/>
      <c r="Z3730" s="43"/>
      <c r="AA3730" s="43"/>
      <c r="AB3730" s="43"/>
      <c r="AC3730" s="43"/>
    </row>
    <row r="3731" spans="1:29" ht="12.9" customHeight="1">
      <c r="A3731" s="189"/>
      <c r="B3731" s="111"/>
      <c r="C3731" s="111"/>
      <c r="D3731" s="111"/>
      <c r="E3731" s="111"/>
      <c r="F3731" s="111"/>
      <c r="G3731" s="111"/>
      <c r="H3731" s="111"/>
      <c r="I3731" s="116"/>
      <c r="J3731" s="118"/>
      <c r="K3731" s="33"/>
      <c r="L3731" s="44">
        <f t="shared" si="860"/>
        <v>0</v>
      </c>
      <c r="M3731" s="33" t="str">
        <f t="shared" si="861"/>
        <v>Container q'ty</v>
      </c>
      <c r="N3731" s="33" t="str">
        <f t="shared" si="862"/>
        <v/>
      </c>
      <c r="O3731" s="39"/>
      <c r="P3731" s="33"/>
      <c r="Q3731" s="168"/>
      <c r="R3731" s="169"/>
      <c r="S3731" s="39"/>
      <c r="T3731" s="119"/>
      <c r="U3731" s="258"/>
      <c r="V3731" s="262"/>
      <c r="W3731" s="258">
        <f t="shared" si="863"/>
        <v>0</v>
      </c>
      <c r="X3731" s="45"/>
      <c r="Y3731" s="43"/>
      <c r="Z3731" s="43"/>
      <c r="AA3731" s="43"/>
      <c r="AB3731" s="43"/>
      <c r="AC3731" s="43"/>
    </row>
    <row r="3732" spans="1:29" ht="12.9" customHeight="1">
      <c r="A3732" s="189"/>
      <c r="B3732" s="111"/>
      <c r="C3732" s="111"/>
      <c r="D3732" s="111"/>
      <c r="E3732" s="111"/>
      <c r="F3732" s="111"/>
      <c r="G3732" s="111"/>
      <c r="H3732" s="111"/>
      <c r="I3732" s="116"/>
      <c r="J3732" s="118"/>
      <c r="K3732" s="33"/>
      <c r="L3732" s="44">
        <f t="shared" si="860"/>
        <v>0</v>
      </c>
      <c r="M3732" s="33" t="str">
        <f t="shared" si="861"/>
        <v>Container q'ty</v>
      </c>
      <c r="N3732" s="33" t="str">
        <f t="shared" si="862"/>
        <v/>
      </c>
      <c r="O3732" s="39"/>
      <c r="P3732" s="33"/>
      <c r="Q3732" s="168"/>
      <c r="R3732" s="169"/>
      <c r="S3732" s="39"/>
      <c r="T3732" s="119"/>
      <c r="U3732" s="258"/>
      <c r="V3732" s="262"/>
      <c r="W3732" s="258">
        <f t="shared" si="863"/>
        <v>0</v>
      </c>
      <c r="X3732" s="45"/>
      <c r="Y3732" s="43"/>
      <c r="Z3732" s="43"/>
      <c r="AA3732" s="43"/>
      <c r="AB3732" s="43"/>
      <c r="AC3732" s="43"/>
    </row>
    <row r="3733" spans="1:29" ht="12.9" customHeight="1">
      <c r="A3733" s="189"/>
      <c r="B3733" s="111"/>
      <c r="C3733" s="111"/>
      <c r="D3733" s="111"/>
      <c r="E3733" s="111"/>
      <c r="F3733" s="111"/>
      <c r="G3733" s="111"/>
      <c r="H3733" s="111"/>
      <c r="I3733" s="116"/>
      <c r="J3733" s="118"/>
      <c r="K3733" s="33"/>
      <c r="L3733" s="44">
        <f t="shared" si="860"/>
        <v>0</v>
      </c>
      <c r="M3733" s="33" t="str">
        <f t="shared" si="861"/>
        <v>Container q'ty</v>
      </c>
      <c r="N3733" s="33" t="str">
        <f t="shared" si="862"/>
        <v/>
      </c>
      <c r="O3733" s="39"/>
      <c r="P3733" s="33"/>
      <c r="Q3733" s="168"/>
      <c r="R3733" s="169"/>
      <c r="S3733" s="39"/>
      <c r="T3733" s="119"/>
      <c r="U3733" s="258"/>
      <c r="V3733" s="262"/>
      <c r="W3733" s="258">
        <f t="shared" si="863"/>
        <v>0</v>
      </c>
      <c r="X3733" s="45"/>
      <c r="Y3733" s="43"/>
      <c r="Z3733" s="43"/>
      <c r="AA3733" s="43"/>
      <c r="AB3733" s="43"/>
      <c r="AC3733" s="43"/>
    </row>
    <row r="3734" spans="1:29" ht="12.9" customHeight="1">
      <c r="A3734" s="189"/>
      <c r="B3734" s="111"/>
      <c r="C3734" s="111"/>
      <c r="D3734" s="111"/>
      <c r="E3734" s="111"/>
      <c r="F3734" s="111"/>
      <c r="G3734" s="111"/>
      <c r="H3734" s="111"/>
      <c r="I3734" s="116"/>
      <c r="J3734" s="118"/>
      <c r="K3734" s="33"/>
      <c r="L3734" s="44">
        <f t="shared" si="860"/>
        <v>0</v>
      </c>
      <c r="M3734" s="33" t="str">
        <f t="shared" si="861"/>
        <v>Container q'ty</v>
      </c>
      <c r="N3734" s="33" t="str">
        <f t="shared" si="862"/>
        <v/>
      </c>
      <c r="O3734" s="39"/>
      <c r="P3734" s="33"/>
      <c r="Q3734" s="168"/>
      <c r="R3734" s="169"/>
      <c r="S3734" s="39"/>
      <c r="T3734" s="119"/>
      <c r="U3734" s="258"/>
      <c r="V3734" s="262"/>
      <c r="W3734" s="258">
        <f t="shared" si="863"/>
        <v>0</v>
      </c>
      <c r="X3734" s="45"/>
      <c r="Y3734" s="43"/>
      <c r="Z3734" s="43"/>
      <c r="AA3734" s="43"/>
      <c r="AB3734" s="43"/>
      <c r="AC3734" s="43"/>
    </row>
    <row r="3735" spans="1:29" ht="12.9" customHeight="1">
      <c r="A3735" s="189"/>
      <c r="B3735" s="111"/>
      <c r="C3735" s="111"/>
      <c r="D3735" s="111"/>
      <c r="E3735" s="111"/>
      <c r="F3735" s="111"/>
      <c r="G3735" s="111"/>
      <c r="H3735" s="111"/>
      <c r="I3735" s="116"/>
      <c r="J3735" s="118"/>
      <c r="K3735" s="33"/>
      <c r="L3735" s="44">
        <f t="shared" si="860"/>
        <v>0</v>
      </c>
      <c r="M3735" s="33" t="str">
        <f t="shared" si="861"/>
        <v>Container q'ty</v>
      </c>
      <c r="N3735" s="33" t="str">
        <f t="shared" si="862"/>
        <v/>
      </c>
      <c r="O3735" s="39"/>
      <c r="P3735" s="33"/>
      <c r="Q3735" s="168"/>
      <c r="R3735" s="169"/>
      <c r="S3735" s="39"/>
      <c r="T3735" s="119"/>
      <c r="U3735" s="258"/>
      <c r="V3735" s="262"/>
      <c r="W3735" s="258">
        <f t="shared" si="863"/>
        <v>0</v>
      </c>
      <c r="X3735" s="45"/>
      <c r="Y3735" s="43"/>
      <c r="Z3735" s="43"/>
      <c r="AA3735" s="43"/>
      <c r="AB3735" s="43"/>
      <c r="AC3735" s="43"/>
    </row>
    <row r="3736" spans="1:29" ht="12.9" customHeight="1">
      <c r="A3736" s="189"/>
      <c r="B3736" s="111"/>
      <c r="C3736" s="111"/>
      <c r="D3736" s="111"/>
      <c r="E3736" s="111"/>
      <c r="F3736" s="111"/>
      <c r="G3736" s="111"/>
      <c r="H3736" s="111"/>
      <c r="I3736" s="116"/>
      <c r="J3736" s="118"/>
      <c r="K3736" s="33"/>
      <c r="L3736" s="44">
        <f t="shared" si="860"/>
        <v>0</v>
      </c>
      <c r="M3736" s="33" t="str">
        <f t="shared" si="861"/>
        <v>Container q'ty</v>
      </c>
      <c r="N3736" s="33" t="str">
        <f t="shared" si="862"/>
        <v/>
      </c>
      <c r="O3736" s="39"/>
      <c r="P3736" s="33"/>
      <c r="Q3736" s="168"/>
      <c r="R3736" s="169"/>
      <c r="S3736" s="39"/>
      <c r="T3736" s="119"/>
      <c r="U3736" s="258"/>
      <c r="V3736" s="262"/>
      <c r="W3736" s="258">
        <f t="shared" si="863"/>
        <v>0</v>
      </c>
      <c r="X3736" s="45"/>
      <c r="Y3736" s="43"/>
      <c r="Z3736" s="43"/>
      <c r="AA3736" s="43"/>
      <c r="AB3736" s="43"/>
      <c r="AC3736" s="43"/>
    </row>
    <row r="3737" spans="1:29" ht="12.9" customHeight="1">
      <c r="A3737" s="189"/>
      <c r="B3737" s="111"/>
      <c r="C3737" s="111"/>
      <c r="D3737" s="111"/>
      <c r="E3737" s="111"/>
      <c r="F3737" s="111"/>
      <c r="G3737" s="111"/>
      <c r="H3737" s="111"/>
      <c r="I3737" s="116"/>
      <c r="J3737" s="118"/>
      <c r="K3737" s="33"/>
      <c r="L3737" s="44">
        <f t="shared" si="860"/>
        <v>0</v>
      </c>
      <c r="M3737" s="33" t="str">
        <f t="shared" ref="M3737:M3751" si="864">A3737&amp;$O$1</f>
        <v>Container q'ty</v>
      </c>
      <c r="N3737" s="33" t="str">
        <f t="shared" ref="N3737:N3751" si="865">A3737&amp;P3737</f>
        <v/>
      </c>
      <c r="O3737" s="39"/>
      <c r="P3737" s="33"/>
      <c r="Q3737" s="168"/>
      <c r="R3737" s="169"/>
      <c r="S3737" s="39"/>
      <c r="T3737" s="119"/>
      <c r="U3737" s="258"/>
      <c r="V3737" s="262"/>
      <c r="W3737" s="258">
        <f t="shared" ref="W3737:W3751" si="866">IFERROR(U3737/V3737,0)</f>
        <v>0</v>
      </c>
      <c r="X3737" s="45"/>
      <c r="Y3737" s="43"/>
      <c r="Z3737" s="43"/>
      <c r="AA3737" s="43"/>
      <c r="AB3737" s="43"/>
      <c r="AC3737" s="43"/>
    </row>
    <row r="3738" spans="1:29" ht="12.9" customHeight="1">
      <c r="A3738" s="189"/>
      <c r="B3738" s="111"/>
      <c r="C3738" s="111"/>
      <c r="D3738" s="111"/>
      <c r="E3738" s="111"/>
      <c r="F3738" s="111"/>
      <c r="G3738" s="111"/>
      <c r="H3738" s="111"/>
      <c r="I3738" s="116"/>
      <c r="J3738" s="118"/>
      <c r="K3738" s="33"/>
      <c r="L3738" s="44">
        <f t="shared" si="860"/>
        <v>0</v>
      </c>
      <c r="M3738" s="33" t="str">
        <f t="shared" si="864"/>
        <v>Container q'ty</v>
      </c>
      <c r="N3738" s="33" t="str">
        <f t="shared" si="865"/>
        <v/>
      </c>
      <c r="O3738" s="39"/>
      <c r="P3738" s="33"/>
      <c r="Q3738" s="168"/>
      <c r="R3738" s="169"/>
      <c r="S3738" s="39"/>
      <c r="T3738" s="119"/>
      <c r="U3738" s="258"/>
      <c r="V3738" s="262"/>
      <c r="W3738" s="258">
        <f t="shared" si="866"/>
        <v>0</v>
      </c>
      <c r="X3738" s="45"/>
      <c r="Y3738" s="43"/>
      <c r="Z3738" s="43"/>
      <c r="AA3738" s="43"/>
      <c r="AB3738" s="43"/>
      <c r="AC3738" s="43"/>
    </row>
    <row r="3739" spans="1:29" ht="12.9" customHeight="1">
      <c r="A3739" s="189"/>
      <c r="B3739" s="111"/>
      <c r="C3739" s="111"/>
      <c r="D3739" s="111"/>
      <c r="E3739" s="111"/>
      <c r="F3739" s="111"/>
      <c r="G3739" s="111"/>
      <c r="H3739" s="111"/>
      <c r="I3739" s="116"/>
      <c r="J3739" s="118"/>
      <c r="K3739" s="33"/>
      <c r="L3739" s="44">
        <f t="shared" si="860"/>
        <v>0</v>
      </c>
      <c r="M3739" s="33" t="str">
        <f t="shared" si="864"/>
        <v>Container q'ty</v>
      </c>
      <c r="N3739" s="33" t="str">
        <f t="shared" si="865"/>
        <v/>
      </c>
      <c r="O3739" s="39"/>
      <c r="P3739" s="33"/>
      <c r="Q3739" s="168"/>
      <c r="R3739" s="169"/>
      <c r="S3739" s="39"/>
      <c r="T3739" s="119"/>
      <c r="U3739" s="258"/>
      <c r="V3739" s="262"/>
      <c r="W3739" s="258">
        <f t="shared" si="866"/>
        <v>0</v>
      </c>
      <c r="X3739" s="45"/>
      <c r="Y3739" s="43"/>
      <c r="Z3739" s="43"/>
      <c r="AA3739" s="43"/>
      <c r="AB3739" s="43"/>
      <c r="AC3739" s="43"/>
    </row>
    <row r="3740" spans="1:29" ht="12.9" customHeight="1">
      <c r="A3740" s="189"/>
      <c r="B3740" s="111"/>
      <c r="C3740" s="111"/>
      <c r="D3740" s="111"/>
      <c r="E3740" s="111"/>
      <c r="F3740" s="111"/>
      <c r="G3740" s="111"/>
      <c r="H3740" s="111"/>
      <c r="I3740" s="116"/>
      <c r="J3740" s="118"/>
      <c r="K3740" s="33"/>
      <c r="L3740" s="44">
        <f t="shared" si="860"/>
        <v>0</v>
      </c>
      <c r="M3740" s="33" t="str">
        <f t="shared" si="864"/>
        <v>Container q'ty</v>
      </c>
      <c r="N3740" s="33" t="str">
        <f t="shared" si="865"/>
        <v/>
      </c>
      <c r="O3740" s="39"/>
      <c r="P3740" s="33"/>
      <c r="Q3740" s="168"/>
      <c r="R3740" s="169"/>
      <c r="S3740" s="39"/>
      <c r="T3740" s="119"/>
      <c r="U3740" s="258"/>
      <c r="V3740" s="262"/>
      <c r="W3740" s="258">
        <f t="shared" si="866"/>
        <v>0</v>
      </c>
      <c r="X3740" s="45"/>
      <c r="Y3740" s="43"/>
      <c r="Z3740" s="43"/>
      <c r="AA3740" s="43"/>
      <c r="AB3740" s="43"/>
      <c r="AC3740" s="43"/>
    </row>
    <row r="3741" spans="1:29" ht="12.9" customHeight="1">
      <c r="A3741" s="189"/>
      <c r="B3741" s="111"/>
      <c r="C3741" s="111"/>
      <c r="D3741" s="111"/>
      <c r="E3741" s="111"/>
      <c r="F3741" s="111"/>
      <c r="G3741" s="111"/>
      <c r="H3741" s="111"/>
      <c r="I3741" s="116"/>
      <c r="J3741" s="118"/>
      <c r="K3741" s="33"/>
      <c r="L3741" s="44">
        <f t="shared" si="860"/>
        <v>0</v>
      </c>
      <c r="M3741" s="33" t="str">
        <f t="shared" si="864"/>
        <v>Container q'ty</v>
      </c>
      <c r="N3741" s="33" t="str">
        <f t="shared" si="865"/>
        <v/>
      </c>
      <c r="O3741" s="39"/>
      <c r="P3741" s="33"/>
      <c r="Q3741" s="168"/>
      <c r="R3741" s="169"/>
      <c r="S3741" s="39"/>
      <c r="T3741" s="119"/>
      <c r="U3741" s="258"/>
      <c r="V3741" s="262"/>
      <c r="W3741" s="258">
        <f t="shared" si="866"/>
        <v>0</v>
      </c>
      <c r="X3741" s="45"/>
      <c r="Y3741" s="43"/>
      <c r="Z3741" s="43"/>
      <c r="AA3741" s="43"/>
      <c r="AB3741" s="43"/>
      <c r="AC3741" s="43"/>
    </row>
    <row r="3742" spans="1:29" ht="12.9" customHeight="1">
      <c r="A3742" s="189"/>
      <c r="B3742" s="111"/>
      <c r="C3742" s="111"/>
      <c r="D3742" s="111"/>
      <c r="E3742" s="111"/>
      <c r="F3742" s="111"/>
      <c r="G3742" s="111"/>
      <c r="H3742" s="111"/>
      <c r="I3742" s="116"/>
      <c r="J3742" s="118"/>
      <c r="K3742" s="33"/>
      <c r="L3742" s="44">
        <f t="shared" si="860"/>
        <v>0</v>
      </c>
      <c r="M3742" s="33" t="str">
        <f t="shared" si="864"/>
        <v>Container q'ty</v>
      </c>
      <c r="N3742" s="33" t="str">
        <f t="shared" si="865"/>
        <v/>
      </c>
      <c r="O3742" s="39"/>
      <c r="P3742" s="33"/>
      <c r="Q3742" s="168"/>
      <c r="R3742" s="169"/>
      <c r="S3742" s="39"/>
      <c r="T3742" s="119"/>
      <c r="U3742" s="258"/>
      <c r="V3742" s="262"/>
      <c r="W3742" s="258">
        <f t="shared" si="866"/>
        <v>0</v>
      </c>
      <c r="X3742" s="45"/>
      <c r="Y3742" s="43"/>
      <c r="Z3742" s="43"/>
      <c r="AA3742" s="43"/>
      <c r="AB3742" s="43"/>
      <c r="AC3742" s="43"/>
    </row>
    <row r="3743" spans="1:29" ht="12.9" customHeight="1">
      <c r="A3743" s="189"/>
      <c r="B3743" s="111"/>
      <c r="C3743" s="111"/>
      <c r="D3743" s="111"/>
      <c r="E3743" s="111"/>
      <c r="F3743" s="111"/>
      <c r="G3743" s="111"/>
      <c r="H3743" s="111"/>
      <c r="I3743" s="116"/>
      <c r="J3743" s="118"/>
      <c r="K3743" s="33"/>
      <c r="L3743" s="44">
        <f t="shared" si="860"/>
        <v>0</v>
      </c>
      <c r="M3743" s="33" t="str">
        <f t="shared" si="864"/>
        <v>Container q'ty</v>
      </c>
      <c r="N3743" s="33" t="str">
        <f t="shared" si="865"/>
        <v/>
      </c>
      <c r="O3743" s="39"/>
      <c r="P3743" s="33"/>
      <c r="Q3743" s="168"/>
      <c r="R3743" s="169"/>
      <c r="S3743" s="39"/>
      <c r="T3743" s="119"/>
      <c r="U3743" s="258"/>
      <c r="V3743" s="262"/>
      <c r="W3743" s="258">
        <f t="shared" si="866"/>
        <v>0</v>
      </c>
      <c r="X3743" s="45"/>
      <c r="Y3743" s="43"/>
      <c r="Z3743" s="43"/>
      <c r="AA3743" s="43"/>
      <c r="AB3743" s="43"/>
      <c r="AC3743" s="43"/>
    </row>
    <row r="3744" spans="1:29" ht="12.9" customHeight="1">
      <c r="A3744" s="189"/>
      <c r="B3744" s="111"/>
      <c r="C3744" s="111"/>
      <c r="D3744" s="111"/>
      <c r="E3744" s="111"/>
      <c r="F3744" s="111"/>
      <c r="G3744" s="111"/>
      <c r="H3744" s="111"/>
      <c r="I3744" s="116"/>
      <c r="J3744" s="118"/>
      <c r="K3744" s="33"/>
      <c r="L3744" s="44">
        <f t="shared" si="860"/>
        <v>0</v>
      </c>
      <c r="M3744" s="33" t="str">
        <f t="shared" si="864"/>
        <v>Container q'ty</v>
      </c>
      <c r="N3744" s="33" t="str">
        <f t="shared" si="865"/>
        <v/>
      </c>
      <c r="O3744" s="39"/>
      <c r="P3744" s="33"/>
      <c r="Q3744" s="168"/>
      <c r="R3744" s="169"/>
      <c r="S3744" s="39"/>
      <c r="T3744" s="119"/>
      <c r="U3744" s="258"/>
      <c r="V3744" s="262"/>
      <c r="W3744" s="258">
        <f t="shared" si="866"/>
        <v>0</v>
      </c>
      <c r="X3744" s="45"/>
      <c r="Y3744" s="43"/>
      <c r="Z3744" s="43"/>
      <c r="AA3744" s="43"/>
      <c r="AB3744" s="43"/>
      <c r="AC3744" s="43"/>
    </row>
    <row r="3745" spans="1:29" ht="12.9" customHeight="1">
      <c r="A3745" s="189"/>
      <c r="B3745" s="111"/>
      <c r="C3745" s="111"/>
      <c r="D3745" s="111"/>
      <c r="E3745" s="111"/>
      <c r="F3745" s="111"/>
      <c r="G3745" s="111"/>
      <c r="H3745" s="111"/>
      <c r="I3745" s="116"/>
      <c r="J3745" s="118"/>
      <c r="K3745" s="33"/>
      <c r="L3745" s="44">
        <f t="shared" si="860"/>
        <v>0</v>
      </c>
      <c r="M3745" s="33" t="str">
        <f t="shared" si="864"/>
        <v>Container q'ty</v>
      </c>
      <c r="N3745" s="33" t="str">
        <f t="shared" si="865"/>
        <v/>
      </c>
      <c r="O3745" s="39"/>
      <c r="P3745" s="33"/>
      <c r="Q3745" s="168"/>
      <c r="R3745" s="169"/>
      <c r="S3745" s="39"/>
      <c r="T3745" s="119"/>
      <c r="U3745" s="258"/>
      <c r="V3745" s="262"/>
      <c r="W3745" s="258">
        <f t="shared" si="866"/>
        <v>0</v>
      </c>
      <c r="X3745" s="45"/>
      <c r="Y3745" s="43"/>
      <c r="Z3745" s="43"/>
      <c r="AA3745" s="43"/>
      <c r="AB3745" s="43"/>
      <c r="AC3745" s="43"/>
    </row>
    <row r="3746" spans="1:29" ht="12.9" customHeight="1">
      <c r="A3746" s="189"/>
      <c r="B3746" s="111"/>
      <c r="C3746" s="111"/>
      <c r="D3746" s="111"/>
      <c r="E3746" s="111"/>
      <c r="F3746" s="111"/>
      <c r="G3746" s="111"/>
      <c r="H3746" s="111"/>
      <c r="I3746" s="116"/>
      <c r="J3746" s="118"/>
      <c r="K3746" s="33"/>
      <c r="L3746" s="44">
        <f t="shared" ref="L3746:L3751" si="867">SUM(E3746:F3746)</f>
        <v>0</v>
      </c>
      <c r="M3746" s="33" t="str">
        <f t="shared" si="864"/>
        <v>Container q'ty</v>
      </c>
      <c r="N3746" s="33" t="str">
        <f t="shared" si="865"/>
        <v/>
      </c>
      <c r="O3746" s="39"/>
      <c r="P3746" s="33"/>
      <c r="Q3746" s="168"/>
      <c r="R3746" s="169"/>
      <c r="S3746" s="39"/>
      <c r="T3746" s="119"/>
      <c r="U3746" s="258"/>
      <c r="V3746" s="262"/>
      <c r="W3746" s="258">
        <f t="shared" si="866"/>
        <v>0</v>
      </c>
      <c r="X3746" s="45"/>
      <c r="Y3746" s="43"/>
      <c r="Z3746" s="43"/>
      <c r="AA3746" s="43"/>
      <c r="AB3746" s="43"/>
      <c r="AC3746" s="43"/>
    </row>
    <row r="3747" spans="1:29" ht="12.9" customHeight="1">
      <c r="A3747" s="189"/>
      <c r="B3747" s="111"/>
      <c r="C3747" s="111"/>
      <c r="D3747" s="111"/>
      <c r="E3747" s="111"/>
      <c r="F3747" s="111"/>
      <c r="G3747" s="111"/>
      <c r="H3747" s="111"/>
      <c r="I3747" s="116"/>
      <c r="J3747" s="118"/>
      <c r="K3747" s="33"/>
      <c r="L3747" s="44">
        <f t="shared" si="867"/>
        <v>0</v>
      </c>
      <c r="M3747" s="33" t="str">
        <f t="shared" si="864"/>
        <v>Container q'ty</v>
      </c>
      <c r="N3747" s="33" t="str">
        <f t="shared" si="865"/>
        <v/>
      </c>
      <c r="O3747" s="39"/>
      <c r="P3747" s="33"/>
      <c r="Q3747" s="168"/>
      <c r="R3747" s="169"/>
      <c r="S3747" s="39"/>
      <c r="T3747" s="119"/>
      <c r="U3747" s="258"/>
      <c r="V3747" s="262"/>
      <c r="W3747" s="258">
        <f t="shared" si="866"/>
        <v>0</v>
      </c>
      <c r="X3747" s="45"/>
      <c r="Y3747" s="43"/>
      <c r="Z3747" s="43"/>
      <c r="AA3747" s="43"/>
      <c r="AB3747" s="43"/>
      <c r="AC3747" s="43"/>
    </row>
    <row r="3748" spans="1:29" ht="12.9" customHeight="1">
      <c r="A3748" s="189"/>
      <c r="B3748" s="111"/>
      <c r="C3748" s="111"/>
      <c r="D3748" s="111"/>
      <c r="E3748" s="111"/>
      <c r="F3748" s="111"/>
      <c r="G3748" s="111"/>
      <c r="H3748" s="111"/>
      <c r="I3748" s="116"/>
      <c r="J3748" s="118"/>
      <c r="K3748" s="33"/>
      <c r="L3748" s="44">
        <f t="shared" si="867"/>
        <v>0</v>
      </c>
      <c r="M3748" s="33" t="str">
        <f t="shared" si="864"/>
        <v>Container q'ty</v>
      </c>
      <c r="N3748" s="33" t="str">
        <f t="shared" si="865"/>
        <v/>
      </c>
      <c r="O3748" s="39"/>
      <c r="P3748" s="33"/>
      <c r="Q3748" s="168"/>
      <c r="R3748" s="169"/>
      <c r="S3748" s="39"/>
      <c r="T3748" s="119"/>
      <c r="U3748" s="258"/>
      <c r="V3748" s="262"/>
      <c r="W3748" s="258">
        <f t="shared" si="866"/>
        <v>0</v>
      </c>
      <c r="X3748" s="45"/>
      <c r="Y3748" s="43"/>
      <c r="Z3748" s="43"/>
      <c r="AA3748" s="43"/>
      <c r="AB3748" s="43"/>
      <c r="AC3748" s="43"/>
    </row>
    <row r="3749" spans="1:29" ht="12.9" customHeight="1">
      <c r="A3749" s="189"/>
      <c r="B3749" s="111"/>
      <c r="C3749" s="111"/>
      <c r="D3749" s="111"/>
      <c r="E3749" s="111"/>
      <c r="F3749" s="111"/>
      <c r="G3749" s="111"/>
      <c r="H3749" s="111"/>
      <c r="I3749" s="116"/>
      <c r="J3749" s="118"/>
      <c r="K3749" s="33"/>
      <c r="L3749" s="44">
        <f t="shared" si="867"/>
        <v>0</v>
      </c>
      <c r="M3749" s="33" t="str">
        <f t="shared" si="864"/>
        <v>Container q'ty</v>
      </c>
      <c r="N3749" s="33" t="str">
        <f t="shared" si="865"/>
        <v/>
      </c>
      <c r="O3749" s="39"/>
      <c r="P3749" s="33"/>
      <c r="Q3749" s="168"/>
      <c r="R3749" s="169"/>
      <c r="S3749" s="39"/>
      <c r="T3749" s="119"/>
      <c r="U3749" s="258"/>
      <c r="V3749" s="262"/>
      <c r="W3749" s="258">
        <f t="shared" si="866"/>
        <v>0</v>
      </c>
      <c r="X3749" s="45"/>
      <c r="Y3749" s="43"/>
      <c r="Z3749" s="43"/>
      <c r="AA3749" s="43"/>
      <c r="AB3749" s="43"/>
      <c r="AC3749" s="43"/>
    </row>
    <row r="3750" spans="1:29" ht="12.9" customHeight="1">
      <c r="A3750" s="189"/>
      <c r="B3750" s="111"/>
      <c r="C3750" s="111"/>
      <c r="D3750" s="111"/>
      <c r="E3750" s="111"/>
      <c r="F3750" s="111"/>
      <c r="G3750" s="111"/>
      <c r="H3750" s="111"/>
      <c r="I3750" s="116"/>
      <c r="J3750" s="118"/>
      <c r="K3750" s="33"/>
      <c r="L3750" s="44">
        <f t="shared" si="867"/>
        <v>0</v>
      </c>
      <c r="M3750" s="33" t="str">
        <f t="shared" si="864"/>
        <v>Container q'ty</v>
      </c>
      <c r="N3750" s="33" t="str">
        <f t="shared" si="865"/>
        <v/>
      </c>
      <c r="O3750" s="39"/>
      <c r="P3750" s="33"/>
      <c r="Q3750" s="168"/>
      <c r="R3750" s="169"/>
      <c r="S3750" s="39"/>
      <c r="T3750" s="119"/>
      <c r="U3750" s="258"/>
      <c r="V3750" s="262"/>
      <c r="W3750" s="258">
        <f t="shared" si="866"/>
        <v>0</v>
      </c>
      <c r="X3750" s="45"/>
      <c r="Y3750" s="43"/>
      <c r="Z3750" s="43"/>
      <c r="AA3750" s="43"/>
      <c r="AB3750" s="43"/>
      <c r="AC3750" s="43"/>
    </row>
    <row r="3751" spans="1:29" ht="12.9" customHeight="1">
      <c r="A3751" s="189"/>
      <c r="B3751" s="111"/>
      <c r="C3751" s="111"/>
      <c r="D3751" s="111"/>
      <c r="E3751" s="111"/>
      <c r="F3751" s="111"/>
      <c r="G3751" s="111"/>
      <c r="H3751" s="111"/>
      <c r="I3751" s="116"/>
      <c r="J3751" s="118"/>
      <c r="K3751" s="33"/>
      <c r="L3751" s="44">
        <f t="shared" si="867"/>
        <v>0</v>
      </c>
      <c r="M3751" s="33" t="str">
        <f t="shared" si="864"/>
        <v>Container q'ty</v>
      </c>
      <c r="N3751" s="33" t="str">
        <f t="shared" si="865"/>
        <v/>
      </c>
      <c r="O3751" s="39"/>
      <c r="P3751" s="33"/>
      <c r="Q3751" s="168"/>
      <c r="R3751" s="169"/>
      <c r="S3751" s="39"/>
      <c r="T3751" s="119"/>
      <c r="U3751" s="258"/>
      <c r="V3751" s="262"/>
      <c r="W3751" s="258">
        <f t="shared" si="866"/>
        <v>0</v>
      </c>
      <c r="X3751" s="45"/>
      <c r="Y3751" s="43"/>
      <c r="Z3751" s="43"/>
      <c r="AA3751" s="43"/>
      <c r="AB3751" s="43"/>
      <c r="AC3751" s="43"/>
    </row>
    <row r="3752" spans="1:29" ht="12.9" customHeight="1">
      <c r="B3752"/>
      <c r="C3752"/>
      <c r="D3752"/>
      <c r="E3752"/>
      <c r="F3752"/>
      <c r="G3752"/>
      <c r="H3752"/>
      <c r="I3752"/>
      <c r="J3752"/>
      <c r="Q3752"/>
      <c r="R3752"/>
      <c r="T3752"/>
      <c r="U3752" s="259"/>
      <c r="V3752" s="263"/>
      <c r="W3752" s="259"/>
      <c r="X3752"/>
    </row>
    <row r="3753" spans="1:29" ht="12.9" customHeight="1">
      <c r="B3753"/>
      <c r="C3753"/>
      <c r="D3753"/>
      <c r="E3753"/>
      <c r="F3753"/>
      <c r="G3753"/>
      <c r="H3753"/>
      <c r="I3753"/>
      <c r="J3753"/>
      <c r="Q3753"/>
      <c r="R3753"/>
      <c r="T3753"/>
      <c r="U3753" s="259"/>
      <c r="V3753" s="263"/>
      <c r="W3753" s="259"/>
      <c r="X3753"/>
    </row>
    <row r="3754" spans="1:29" ht="12.9" customHeight="1">
      <c r="B3754"/>
      <c r="C3754"/>
      <c r="D3754"/>
      <c r="E3754"/>
      <c r="F3754"/>
      <c r="G3754"/>
      <c r="H3754"/>
      <c r="I3754"/>
      <c r="J3754"/>
      <c r="Q3754"/>
      <c r="R3754"/>
      <c r="T3754"/>
      <c r="U3754" s="259"/>
      <c r="V3754" s="263"/>
      <c r="W3754" s="259"/>
      <c r="X3754"/>
    </row>
    <row r="3755" spans="1:29" ht="12.9" customHeight="1">
      <c r="B3755"/>
      <c r="C3755"/>
      <c r="D3755"/>
      <c r="E3755"/>
      <c r="F3755"/>
      <c r="G3755"/>
      <c r="H3755"/>
      <c r="I3755"/>
      <c r="J3755"/>
      <c r="Q3755"/>
      <c r="R3755"/>
      <c r="T3755"/>
      <c r="U3755" s="259"/>
      <c r="V3755" s="263"/>
      <c r="W3755" s="259"/>
      <c r="X3755"/>
    </row>
    <row r="3756" spans="1:29" ht="12.9" customHeight="1">
      <c r="B3756"/>
      <c r="C3756"/>
      <c r="D3756"/>
      <c r="E3756"/>
      <c r="F3756"/>
      <c r="G3756"/>
      <c r="H3756"/>
      <c r="I3756"/>
      <c r="J3756"/>
      <c r="Q3756"/>
      <c r="R3756"/>
      <c r="T3756"/>
      <c r="U3756" s="259"/>
      <c r="V3756" s="263"/>
      <c r="W3756" s="259"/>
      <c r="X3756"/>
    </row>
    <row r="3757" spans="1:29" ht="12.9" customHeight="1">
      <c r="B3757"/>
      <c r="C3757"/>
      <c r="D3757"/>
      <c r="E3757"/>
      <c r="F3757"/>
      <c r="G3757"/>
      <c r="H3757"/>
      <c r="I3757"/>
      <c r="J3757"/>
      <c r="Q3757"/>
      <c r="R3757"/>
      <c r="T3757"/>
      <c r="U3757" s="259"/>
      <c r="V3757" s="263"/>
      <c r="W3757" s="259"/>
      <c r="X3757"/>
    </row>
    <row r="3758" spans="1:29" ht="12.9" customHeight="1">
      <c r="B3758"/>
      <c r="C3758"/>
      <c r="D3758"/>
      <c r="E3758"/>
      <c r="F3758"/>
      <c r="G3758"/>
      <c r="H3758"/>
      <c r="I3758"/>
      <c r="J3758"/>
      <c r="Q3758"/>
      <c r="R3758"/>
      <c r="T3758"/>
      <c r="U3758" s="259"/>
      <c r="V3758" s="263"/>
      <c r="W3758" s="259"/>
      <c r="X3758"/>
    </row>
    <row r="3759" spans="1:29" ht="12.9" customHeight="1">
      <c r="B3759"/>
      <c r="C3759"/>
      <c r="D3759"/>
      <c r="E3759"/>
      <c r="F3759"/>
      <c r="G3759"/>
      <c r="H3759"/>
      <c r="I3759"/>
      <c r="J3759"/>
      <c r="Q3759"/>
      <c r="R3759"/>
      <c r="T3759"/>
      <c r="U3759" s="259"/>
      <c r="V3759" s="263"/>
      <c r="W3759" s="259"/>
      <c r="X3759"/>
    </row>
    <row r="3760" spans="1:29" ht="12.9" customHeight="1">
      <c r="B3760"/>
      <c r="C3760"/>
      <c r="D3760"/>
      <c r="E3760"/>
      <c r="F3760"/>
      <c r="G3760"/>
      <c r="H3760"/>
      <c r="I3760"/>
      <c r="J3760"/>
      <c r="Q3760"/>
      <c r="R3760"/>
      <c r="T3760"/>
      <c r="U3760" s="259"/>
      <c r="V3760" s="263"/>
      <c r="W3760" s="259"/>
      <c r="X3760"/>
    </row>
    <row r="3761" spans="21:23" customFormat="1" ht="12.9" customHeight="1">
      <c r="U3761" s="259"/>
      <c r="V3761" s="263"/>
      <c r="W3761" s="259"/>
    </row>
    <row r="3762" spans="21:23" customFormat="1" ht="12.9" customHeight="1">
      <c r="U3762" s="259"/>
      <c r="V3762" s="263"/>
      <c r="W3762" s="259"/>
    </row>
    <row r="3763" spans="21:23" customFormat="1" ht="12.9" customHeight="1">
      <c r="U3763" s="259"/>
      <c r="V3763" s="263"/>
      <c r="W3763" s="259"/>
    </row>
    <row r="3764" spans="21:23" customFormat="1" ht="12.9" customHeight="1">
      <c r="U3764" s="259"/>
      <c r="V3764" s="263"/>
      <c r="W3764" s="259"/>
    </row>
    <row r="3765" spans="21:23" customFormat="1" ht="12.9" customHeight="1">
      <c r="U3765" s="259"/>
      <c r="V3765" s="263"/>
      <c r="W3765" s="259"/>
    </row>
    <row r="3766" spans="21:23" customFormat="1" ht="12.9" customHeight="1">
      <c r="U3766" s="259"/>
      <c r="V3766" s="263"/>
      <c r="W3766" s="259"/>
    </row>
    <row r="3767" spans="21:23" customFormat="1" ht="12.9" customHeight="1">
      <c r="U3767" s="259"/>
      <c r="V3767" s="263"/>
      <c r="W3767" s="259"/>
    </row>
    <row r="3768" spans="21:23" customFormat="1" ht="12.9" customHeight="1">
      <c r="U3768" s="259"/>
      <c r="V3768" s="263"/>
      <c r="W3768" s="259"/>
    </row>
    <row r="3769" spans="21:23" customFormat="1" ht="12.9" customHeight="1">
      <c r="U3769" s="259"/>
      <c r="V3769" s="263"/>
      <c r="W3769" s="259"/>
    </row>
    <row r="3770" spans="21:23" customFormat="1" ht="12.9" customHeight="1">
      <c r="U3770" s="259"/>
      <c r="V3770" s="263"/>
      <c r="W3770" s="259"/>
    </row>
    <row r="3771" spans="21:23" customFormat="1" ht="12.9" customHeight="1">
      <c r="U3771" s="259"/>
      <c r="V3771" s="263"/>
      <c r="W3771" s="259"/>
    </row>
    <row r="3772" spans="21:23" customFormat="1" ht="12.9" customHeight="1">
      <c r="U3772" s="259"/>
      <c r="V3772" s="263"/>
      <c r="W3772" s="259"/>
    </row>
    <row r="3773" spans="21:23" customFormat="1" ht="12.9" customHeight="1">
      <c r="U3773" s="259"/>
      <c r="V3773" s="263"/>
      <c r="W3773" s="259"/>
    </row>
    <row r="3774" spans="21:23" customFormat="1" ht="12.9" customHeight="1">
      <c r="U3774" s="259"/>
      <c r="V3774" s="263"/>
      <c r="W3774" s="259"/>
    </row>
    <row r="3775" spans="21:23" customFormat="1" ht="12.9" customHeight="1">
      <c r="U3775" s="259"/>
      <c r="V3775" s="263"/>
      <c r="W3775" s="259"/>
    </row>
    <row r="3776" spans="21:23" customFormat="1" ht="12.9" customHeight="1">
      <c r="U3776" s="259"/>
      <c r="V3776" s="263"/>
      <c r="W3776" s="259"/>
    </row>
    <row r="3777" spans="21:23" customFormat="1" ht="12.9" customHeight="1">
      <c r="U3777" s="259"/>
      <c r="V3777" s="263"/>
      <c r="W3777" s="259"/>
    </row>
    <row r="3778" spans="21:23" customFormat="1" ht="12.9" customHeight="1">
      <c r="U3778" s="259"/>
      <c r="V3778" s="263"/>
      <c r="W3778" s="259"/>
    </row>
    <row r="3779" spans="21:23" customFormat="1" ht="12.9" customHeight="1">
      <c r="U3779" s="259"/>
      <c r="V3779" s="263"/>
      <c r="W3779" s="259"/>
    </row>
    <row r="3780" spans="21:23" customFormat="1" ht="12.9" customHeight="1">
      <c r="U3780" s="259"/>
      <c r="V3780" s="263"/>
      <c r="W3780" s="259"/>
    </row>
    <row r="3781" spans="21:23" customFormat="1" ht="12.9" customHeight="1">
      <c r="U3781" s="259"/>
      <c r="V3781" s="263"/>
      <c r="W3781" s="259"/>
    </row>
    <row r="3782" spans="21:23" customFormat="1" ht="12.9" customHeight="1">
      <c r="U3782" s="259"/>
      <c r="V3782" s="263"/>
      <c r="W3782" s="259"/>
    </row>
    <row r="3783" spans="21:23" customFormat="1" ht="12.9" customHeight="1">
      <c r="U3783" s="259"/>
      <c r="V3783" s="263"/>
      <c r="W3783" s="259"/>
    </row>
    <row r="3784" spans="21:23" customFormat="1" ht="12.9" customHeight="1">
      <c r="U3784" s="259"/>
      <c r="V3784" s="263"/>
      <c r="W3784" s="259"/>
    </row>
    <row r="3785" spans="21:23" customFormat="1" ht="12.9" customHeight="1">
      <c r="U3785" s="259"/>
      <c r="V3785" s="263"/>
      <c r="W3785" s="259"/>
    </row>
    <row r="3786" spans="21:23" customFormat="1" ht="12.9" customHeight="1">
      <c r="U3786" s="259"/>
      <c r="V3786" s="263"/>
      <c r="W3786" s="259"/>
    </row>
    <row r="3787" spans="21:23" customFormat="1" ht="12.9" customHeight="1">
      <c r="U3787" s="259"/>
      <c r="V3787" s="263"/>
      <c r="W3787" s="259"/>
    </row>
    <row r="3788" spans="21:23" customFormat="1" ht="12.9" customHeight="1">
      <c r="U3788" s="259"/>
      <c r="V3788" s="263"/>
      <c r="W3788" s="259"/>
    </row>
    <row r="3789" spans="21:23" customFormat="1" ht="12.9" customHeight="1">
      <c r="U3789" s="259"/>
      <c r="V3789" s="263"/>
      <c r="W3789" s="259"/>
    </row>
    <row r="3790" spans="21:23" customFormat="1" ht="12.9" customHeight="1">
      <c r="U3790" s="259"/>
      <c r="V3790" s="263"/>
      <c r="W3790" s="259"/>
    </row>
    <row r="3791" spans="21:23" customFormat="1" ht="12.9" customHeight="1">
      <c r="U3791" s="259"/>
      <c r="V3791" s="263"/>
      <c r="W3791" s="259"/>
    </row>
    <row r="3792" spans="21:23" customFormat="1" ht="12.9" customHeight="1">
      <c r="U3792" s="259"/>
      <c r="V3792" s="263"/>
      <c r="W3792" s="259"/>
    </row>
    <row r="3793" spans="21:23" customFormat="1" ht="12.9" customHeight="1">
      <c r="U3793" s="259"/>
      <c r="V3793" s="263"/>
      <c r="W3793" s="259"/>
    </row>
    <row r="3794" spans="21:23" customFormat="1" ht="12.9" customHeight="1">
      <c r="U3794" s="259"/>
      <c r="V3794" s="263"/>
      <c r="W3794" s="259"/>
    </row>
    <row r="3795" spans="21:23" customFormat="1" ht="12.9" customHeight="1">
      <c r="U3795" s="259"/>
      <c r="V3795" s="263"/>
      <c r="W3795" s="259"/>
    </row>
    <row r="3796" spans="21:23" customFormat="1" ht="12.9" customHeight="1">
      <c r="U3796" s="259"/>
      <c r="V3796" s="263"/>
      <c r="W3796" s="259"/>
    </row>
    <row r="3797" spans="21:23" customFormat="1" ht="12.9" customHeight="1">
      <c r="U3797" s="259"/>
      <c r="V3797" s="263"/>
      <c r="W3797" s="259"/>
    </row>
    <row r="3798" spans="21:23" customFormat="1" ht="12.9" customHeight="1">
      <c r="U3798" s="259"/>
      <c r="V3798" s="263"/>
      <c r="W3798" s="259"/>
    </row>
    <row r="3799" spans="21:23" customFormat="1" ht="12.9" customHeight="1">
      <c r="U3799" s="259"/>
      <c r="V3799" s="263"/>
      <c r="W3799" s="259"/>
    </row>
    <row r="3800" spans="21:23" customFormat="1" ht="12.9" customHeight="1">
      <c r="U3800" s="259"/>
      <c r="V3800" s="263"/>
      <c r="W3800" s="259"/>
    </row>
    <row r="3801" spans="21:23" customFormat="1" ht="12.9" customHeight="1">
      <c r="U3801" s="259"/>
      <c r="V3801" s="263"/>
      <c r="W3801" s="259"/>
    </row>
    <row r="3802" spans="21:23" customFormat="1" ht="12.9" customHeight="1">
      <c r="U3802" s="259"/>
      <c r="V3802" s="263"/>
      <c r="W3802" s="259"/>
    </row>
    <row r="3803" spans="21:23" customFormat="1" ht="12.9" customHeight="1">
      <c r="U3803" s="259"/>
      <c r="V3803" s="263"/>
      <c r="W3803" s="259"/>
    </row>
    <row r="3804" spans="21:23" customFormat="1" ht="12.9" customHeight="1">
      <c r="U3804" s="259"/>
      <c r="V3804" s="263"/>
      <c r="W3804" s="259"/>
    </row>
    <row r="3805" spans="21:23" customFormat="1" ht="12.9" customHeight="1">
      <c r="U3805" s="259"/>
      <c r="V3805" s="263"/>
      <c r="W3805" s="259"/>
    </row>
    <row r="3806" spans="21:23" customFormat="1" ht="12.9" customHeight="1">
      <c r="U3806" s="259"/>
      <c r="V3806" s="263"/>
      <c r="W3806" s="259"/>
    </row>
    <row r="3807" spans="21:23" customFormat="1" ht="12.9" customHeight="1">
      <c r="U3807" s="259"/>
      <c r="V3807" s="263"/>
      <c r="W3807" s="259"/>
    </row>
    <row r="3808" spans="21:23" customFormat="1" ht="12.9" customHeight="1">
      <c r="U3808" s="259"/>
      <c r="V3808" s="263"/>
      <c r="W3808" s="259"/>
    </row>
    <row r="3809" spans="21:23" customFormat="1" ht="12.9" customHeight="1">
      <c r="U3809" s="259"/>
      <c r="V3809" s="263"/>
      <c r="W3809" s="259"/>
    </row>
    <row r="3810" spans="21:23" customFormat="1" ht="12.9" customHeight="1">
      <c r="U3810" s="259"/>
      <c r="V3810" s="263"/>
      <c r="W3810" s="259"/>
    </row>
    <row r="3811" spans="21:23" customFormat="1" ht="12.9" customHeight="1">
      <c r="U3811" s="259"/>
      <c r="V3811" s="263"/>
      <c r="W3811" s="259"/>
    </row>
    <row r="3812" spans="21:23" customFormat="1" ht="12.9" customHeight="1">
      <c r="U3812" s="259"/>
      <c r="V3812" s="263"/>
      <c r="W3812" s="259"/>
    </row>
    <row r="3813" spans="21:23" customFormat="1" ht="12.9" customHeight="1">
      <c r="U3813" s="259"/>
      <c r="V3813" s="263"/>
      <c r="W3813" s="259"/>
    </row>
    <row r="3814" spans="21:23" customFormat="1" ht="12.9" customHeight="1">
      <c r="U3814" s="259"/>
      <c r="V3814" s="263"/>
      <c r="W3814" s="259"/>
    </row>
    <row r="3815" spans="21:23" customFormat="1" ht="12.9" customHeight="1">
      <c r="U3815" s="259"/>
      <c r="V3815" s="263"/>
      <c r="W3815" s="259"/>
    </row>
    <row r="3816" spans="21:23" customFormat="1" ht="12.9" customHeight="1">
      <c r="U3816" s="259"/>
      <c r="V3816" s="263"/>
      <c r="W3816" s="259"/>
    </row>
    <row r="3817" spans="21:23" customFormat="1" ht="12.9" customHeight="1">
      <c r="U3817" s="259"/>
      <c r="V3817" s="263"/>
      <c r="W3817" s="259"/>
    </row>
    <row r="3818" spans="21:23" customFormat="1" ht="12.9" customHeight="1">
      <c r="U3818" s="259"/>
      <c r="V3818" s="263"/>
      <c r="W3818" s="259"/>
    </row>
    <row r="3819" spans="21:23" customFormat="1" ht="12.9" customHeight="1">
      <c r="U3819" s="259"/>
      <c r="V3819" s="263"/>
      <c r="W3819" s="259"/>
    </row>
    <row r="3820" spans="21:23" customFormat="1" ht="12.9" customHeight="1">
      <c r="U3820" s="259"/>
      <c r="V3820" s="263"/>
      <c r="W3820" s="259"/>
    </row>
    <row r="3821" spans="21:23" customFormat="1" ht="12.9" customHeight="1">
      <c r="U3821" s="259"/>
      <c r="V3821" s="263"/>
      <c r="W3821" s="259"/>
    </row>
    <row r="3822" spans="21:23" customFormat="1" ht="12.9" customHeight="1">
      <c r="U3822" s="259"/>
      <c r="V3822" s="263"/>
      <c r="W3822" s="259"/>
    </row>
    <row r="3823" spans="21:23" customFormat="1" ht="12.9" customHeight="1">
      <c r="U3823" s="259"/>
      <c r="V3823" s="263"/>
      <c r="W3823" s="259"/>
    </row>
    <row r="3824" spans="21:23" customFormat="1" ht="12.9" customHeight="1">
      <c r="U3824" s="259"/>
      <c r="V3824" s="263"/>
      <c r="W3824" s="259"/>
    </row>
    <row r="3825" spans="21:23" customFormat="1" ht="12.9" customHeight="1">
      <c r="U3825" s="259"/>
      <c r="V3825" s="263"/>
      <c r="W3825" s="259"/>
    </row>
    <row r="3826" spans="21:23" customFormat="1" ht="12.9" customHeight="1">
      <c r="U3826" s="259"/>
      <c r="V3826" s="263"/>
      <c r="W3826" s="259"/>
    </row>
    <row r="3827" spans="21:23" customFormat="1" ht="12.9" customHeight="1">
      <c r="U3827" s="259"/>
      <c r="V3827" s="263"/>
      <c r="W3827" s="259"/>
    </row>
    <row r="3828" spans="21:23" customFormat="1" ht="12.9" customHeight="1">
      <c r="U3828" s="259"/>
      <c r="V3828" s="263"/>
      <c r="W3828" s="259"/>
    </row>
    <row r="3829" spans="21:23" customFormat="1" ht="12.9" customHeight="1">
      <c r="U3829" s="259"/>
      <c r="V3829" s="263"/>
      <c r="W3829" s="259"/>
    </row>
    <row r="3830" spans="21:23" customFormat="1" ht="12.9" customHeight="1">
      <c r="U3830" s="259"/>
      <c r="V3830" s="263"/>
      <c r="W3830" s="259"/>
    </row>
    <row r="3831" spans="21:23" customFormat="1" ht="12.9" customHeight="1">
      <c r="U3831" s="259"/>
      <c r="V3831" s="263"/>
      <c r="W3831" s="259"/>
    </row>
    <row r="3832" spans="21:23" customFormat="1" ht="12.9" customHeight="1">
      <c r="U3832" s="259"/>
      <c r="V3832" s="263"/>
      <c r="W3832" s="259"/>
    </row>
    <row r="3833" spans="21:23" customFormat="1" ht="12.9" customHeight="1">
      <c r="U3833" s="259"/>
      <c r="V3833" s="263"/>
      <c r="W3833" s="259"/>
    </row>
    <row r="3834" spans="21:23" customFormat="1" ht="12.9" customHeight="1">
      <c r="U3834" s="259"/>
      <c r="V3834" s="263"/>
      <c r="W3834" s="259"/>
    </row>
    <row r="3835" spans="21:23" customFormat="1" ht="12.9" customHeight="1">
      <c r="U3835" s="259"/>
      <c r="V3835" s="263"/>
      <c r="W3835" s="259"/>
    </row>
    <row r="3836" spans="21:23" customFormat="1" ht="12.9" customHeight="1">
      <c r="U3836" s="259"/>
      <c r="V3836" s="263"/>
      <c r="W3836" s="259"/>
    </row>
    <row r="3837" spans="21:23" customFormat="1" ht="12.9" customHeight="1">
      <c r="U3837" s="259"/>
      <c r="V3837" s="263"/>
      <c r="W3837" s="259"/>
    </row>
    <row r="3838" spans="21:23" customFormat="1" ht="12.9" customHeight="1">
      <c r="U3838" s="259"/>
      <c r="V3838" s="263"/>
      <c r="W3838" s="259"/>
    </row>
    <row r="3839" spans="21:23" customFormat="1" ht="12.9" customHeight="1">
      <c r="U3839" s="259"/>
      <c r="V3839" s="263"/>
      <c r="W3839" s="259"/>
    </row>
    <row r="3840" spans="21:23" customFormat="1" ht="12.9" customHeight="1">
      <c r="U3840" s="259"/>
      <c r="V3840" s="263"/>
      <c r="W3840" s="259"/>
    </row>
    <row r="3841" spans="21:23" customFormat="1" ht="12.9" customHeight="1">
      <c r="U3841" s="259"/>
      <c r="V3841" s="263"/>
      <c r="W3841" s="259"/>
    </row>
    <row r="3842" spans="21:23" customFormat="1" ht="12.9" customHeight="1">
      <c r="U3842" s="259"/>
      <c r="V3842" s="263"/>
      <c r="W3842" s="259"/>
    </row>
    <row r="3843" spans="21:23" customFormat="1" ht="12.9" customHeight="1">
      <c r="U3843" s="259"/>
      <c r="V3843" s="263"/>
      <c r="W3843" s="259"/>
    </row>
    <row r="3844" spans="21:23" customFormat="1" ht="12.9" customHeight="1">
      <c r="U3844" s="259"/>
      <c r="V3844" s="263"/>
      <c r="W3844" s="259"/>
    </row>
    <row r="3845" spans="21:23" customFormat="1" ht="12.9" customHeight="1">
      <c r="U3845" s="259"/>
      <c r="V3845" s="263"/>
      <c r="W3845" s="259"/>
    </row>
    <row r="3846" spans="21:23" customFormat="1" ht="12.9" customHeight="1">
      <c r="U3846" s="259"/>
      <c r="V3846" s="263"/>
      <c r="W3846" s="259"/>
    </row>
    <row r="3847" spans="21:23" customFormat="1" ht="12.9" customHeight="1">
      <c r="U3847" s="259"/>
      <c r="V3847" s="263"/>
      <c r="W3847" s="259"/>
    </row>
    <row r="3848" spans="21:23" customFormat="1" ht="12.9" customHeight="1">
      <c r="U3848" s="259"/>
      <c r="V3848" s="263"/>
      <c r="W3848" s="259"/>
    </row>
    <row r="3849" spans="21:23" customFormat="1" ht="12.9" customHeight="1">
      <c r="U3849" s="259"/>
      <c r="V3849" s="263"/>
      <c r="W3849" s="259"/>
    </row>
    <row r="3850" spans="21:23" customFormat="1" ht="12.9" customHeight="1">
      <c r="U3850" s="259"/>
      <c r="V3850" s="263"/>
      <c r="W3850" s="259"/>
    </row>
    <row r="3851" spans="21:23" customFormat="1" ht="12.9" customHeight="1">
      <c r="U3851" s="259"/>
      <c r="V3851" s="263"/>
      <c r="W3851" s="259"/>
    </row>
    <row r="3852" spans="21:23" customFormat="1" ht="12.9" customHeight="1">
      <c r="U3852" s="259"/>
      <c r="V3852" s="263"/>
      <c r="W3852" s="259"/>
    </row>
    <row r="3853" spans="21:23" customFormat="1" ht="12.9" customHeight="1">
      <c r="U3853" s="259"/>
      <c r="V3853" s="263"/>
      <c r="W3853" s="259"/>
    </row>
    <row r="3854" spans="21:23" customFormat="1" ht="12.9" customHeight="1">
      <c r="U3854" s="259"/>
      <c r="V3854" s="263"/>
      <c r="W3854" s="259"/>
    </row>
    <row r="3855" spans="21:23" customFormat="1" ht="12.9" customHeight="1">
      <c r="U3855" s="259"/>
      <c r="V3855" s="263"/>
      <c r="W3855" s="259"/>
    </row>
    <row r="3856" spans="21:23" customFormat="1" ht="12.9" customHeight="1">
      <c r="U3856" s="259"/>
      <c r="V3856" s="263"/>
      <c r="W3856" s="259"/>
    </row>
    <row r="3857" spans="21:23" customFormat="1" ht="12.9" customHeight="1">
      <c r="U3857" s="259"/>
      <c r="V3857" s="263"/>
      <c r="W3857" s="259"/>
    </row>
    <row r="3858" spans="21:23" customFormat="1" ht="12.9" customHeight="1">
      <c r="U3858" s="259"/>
      <c r="V3858" s="263"/>
      <c r="W3858" s="259"/>
    </row>
    <row r="3859" spans="21:23" customFormat="1" ht="12.9" customHeight="1">
      <c r="U3859" s="259"/>
      <c r="V3859" s="263"/>
      <c r="W3859" s="259"/>
    </row>
    <row r="3860" spans="21:23" customFormat="1" ht="12.9" customHeight="1">
      <c r="U3860" s="259"/>
      <c r="V3860" s="263"/>
      <c r="W3860" s="259"/>
    </row>
    <row r="3861" spans="21:23" customFormat="1" ht="12.9" customHeight="1">
      <c r="U3861" s="259"/>
      <c r="V3861" s="263"/>
      <c r="W3861" s="259"/>
    </row>
    <row r="3862" spans="21:23" customFormat="1" ht="12.9" customHeight="1">
      <c r="U3862" s="259"/>
      <c r="V3862" s="263"/>
      <c r="W3862" s="259"/>
    </row>
    <row r="3863" spans="21:23" customFormat="1" ht="12.9" customHeight="1">
      <c r="U3863" s="259"/>
      <c r="V3863" s="263"/>
      <c r="W3863" s="259"/>
    </row>
    <row r="3864" spans="21:23" customFormat="1" ht="12.9" customHeight="1">
      <c r="U3864" s="259"/>
      <c r="V3864" s="263"/>
      <c r="W3864" s="259"/>
    </row>
    <row r="3865" spans="21:23" customFormat="1" ht="12.9" customHeight="1">
      <c r="U3865" s="259"/>
      <c r="V3865" s="263"/>
      <c r="W3865" s="259"/>
    </row>
    <row r="3866" spans="21:23" customFormat="1" ht="12.9" customHeight="1">
      <c r="U3866" s="259"/>
      <c r="V3866" s="263"/>
      <c r="W3866" s="259"/>
    </row>
    <row r="3867" spans="21:23" customFormat="1" ht="12.9" customHeight="1">
      <c r="U3867" s="259"/>
      <c r="V3867" s="263"/>
      <c r="W3867" s="259"/>
    </row>
    <row r="3868" spans="21:23" customFormat="1" ht="12.9" customHeight="1">
      <c r="U3868" s="259"/>
      <c r="V3868" s="263"/>
      <c r="W3868" s="259"/>
    </row>
    <row r="3869" spans="21:23" customFormat="1" ht="12.9" customHeight="1">
      <c r="U3869" s="259"/>
      <c r="V3869" s="263"/>
      <c r="W3869" s="259"/>
    </row>
    <row r="3870" spans="21:23" customFormat="1" ht="12.9" customHeight="1">
      <c r="U3870" s="259"/>
      <c r="V3870" s="263"/>
      <c r="W3870" s="259"/>
    </row>
    <row r="3871" spans="21:23" customFormat="1" ht="12.9" customHeight="1">
      <c r="U3871" s="259"/>
      <c r="V3871" s="263"/>
      <c r="W3871" s="259"/>
    </row>
    <row r="3872" spans="21:23" customFormat="1" ht="12.9" customHeight="1">
      <c r="U3872" s="259"/>
      <c r="V3872" s="263"/>
      <c r="W3872" s="259"/>
    </row>
    <row r="3873" spans="21:23" customFormat="1" ht="12.9" customHeight="1">
      <c r="U3873" s="259"/>
      <c r="V3873" s="263"/>
      <c r="W3873" s="259"/>
    </row>
    <row r="3874" spans="21:23" customFormat="1" ht="12.9" customHeight="1">
      <c r="U3874" s="259"/>
      <c r="V3874" s="263"/>
      <c r="W3874" s="259"/>
    </row>
    <row r="3875" spans="21:23" customFormat="1" ht="12.9" customHeight="1">
      <c r="U3875" s="259"/>
      <c r="V3875" s="263"/>
      <c r="W3875" s="259"/>
    </row>
    <row r="3876" spans="21:23" customFormat="1" ht="12.9" customHeight="1">
      <c r="U3876" s="259"/>
      <c r="V3876" s="263"/>
      <c r="W3876" s="259"/>
    </row>
    <row r="3877" spans="21:23" customFormat="1" ht="12.9" customHeight="1">
      <c r="U3877" s="259"/>
      <c r="V3877" s="263"/>
      <c r="W3877" s="259"/>
    </row>
    <row r="3878" spans="21:23" customFormat="1" ht="12.9" customHeight="1">
      <c r="U3878" s="259"/>
      <c r="V3878" s="263"/>
      <c r="W3878" s="259"/>
    </row>
    <row r="3879" spans="21:23" customFormat="1" ht="12.9" customHeight="1">
      <c r="U3879" s="259"/>
      <c r="V3879" s="263"/>
      <c r="W3879" s="259"/>
    </row>
    <row r="3880" spans="21:23" customFormat="1" ht="12.9" customHeight="1">
      <c r="U3880" s="259"/>
      <c r="V3880" s="263"/>
      <c r="W3880" s="259"/>
    </row>
    <row r="3881" spans="21:23" customFormat="1" ht="12.9" customHeight="1">
      <c r="U3881" s="259"/>
      <c r="V3881" s="263"/>
      <c r="W3881" s="259"/>
    </row>
    <row r="3882" spans="21:23" customFormat="1" ht="12.9" customHeight="1">
      <c r="U3882" s="259"/>
      <c r="V3882" s="263"/>
      <c r="W3882" s="259"/>
    </row>
    <row r="3883" spans="21:23" customFormat="1" ht="12.9" customHeight="1">
      <c r="U3883" s="259"/>
      <c r="V3883" s="263"/>
      <c r="W3883" s="259"/>
    </row>
    <row r="3884" spans="21:23" customFormat="1" ht="12.9" customHeight="1">
      <c r="U3884" s="259"/>
      <c r="V3884" s="263"/>
      <c r="W3884" s="259"/>
    </row>
    <row r="3885" spans="21:23" customFormat="1" ht="12.9" customHeight="1">
      <c r="U3885" s="259"/>
      <c r="V3885" s="263"/>
      <c r="W3885" s="259"/>
    </row>
    <row r="3886" spans="21:23" customFormat="1" ht="12.9" customHeight="1">
      <c r="U3886" s="259"/>
      <c r="V3886" s="263"/>
      <c r="W3886" s="259"/>
    </row>
    <row r="3887" spans="21:23" customFormat="1" ht="12.9" customHeight="1">
      <c r="U3887" s="259"/>
      <c r="V3887" s="263"/>
      <c r="W3887" s="259"/>
    </row>
    <row r="3888" spans="21:23" customFormat="1" ht="12.9" customHeight="1">
      <c r="U3888" s="259"/>
      <c r="V3888" s="263"/>
      <c r="W3888" s="259"/>
    </row>
    <row r="3889" spans="21:23" customFormat="1" ht="12.9" customHeight="1">
      <c r="U3889" s="259"/>
      <c r="V3889" s="263"/>
      <c r="W3889" s="259"/>
    </row>
    <row r="3890" spans="21:23" customFormat="1" ht="12.9" customHeight="1">
      <c r="U3890" s="259"/>
      <c r="V3890" s="263"/>
      <c r="W3890" s="259"/>
    </row>
    <row r="3891" spans="21:23" customFormat="1" ht="12.9" customHeight="1">
      <c r="U3891" s="259"/>
      <c r="V3891" s="263"/>
      <c r="W3891" s="259"/>
    </row>
    <row r="3892" spans="21:23" customFormat="1" ht="12.9" customHeight="1">
      <c r="U3892" s="259"/>
      <c r="V3892" s="263"/>
      <c r="W3892" s="259"/>
    </row>
    <row r="3893" spans="21:23" customFormat="1" ht="12.9" customHeight="1">
      <c r="U3893" s="259"/>
      <c r="V3893" s="263"/>
      <c r="W3893" s="259"/>
    </row>
    <row r="3894" spans="21:23" customFormat="1" ht="12.9" customHeight="1">
      <c r="U3894" s="259"/>
      <c r="V3894" s="263"/>
      <c r="W3894" s="259"/>
    </row>
    <row r="3895" spans="21:23" customFormat="1" ht="12.9" customHeight="1">
      <c r="U3895" s="259"/>
      <c r="V3895" s="263"/>
      <c r="W3895" s="259"/>
    </row>
    <row r="3896" spans="21:23" customFormat="1" ht="12.9" customHeight="1">
      <c r="U3896" s="259"/>
      <c r="V3896" s="263"/>
      <c r="W3896" s="259"/>
    </row>
    <row r="3897" spans="21:23" customFormat="1" ht="12.9" customHeight="1">
      <c r="U3897" s="259"/>
      <c r="V3897" s="263"/>
      <c r="W3897" s="259"/>
    </row>
    <row r="3898" spans="21:23" customFormat="1" ht="12.9" customHeight="1">
      <c r="U3898" s="259"/>
      <c r="V3898" s="263"/>
      <c r="W3898" s="259"/>
    </row>
    <row r="3899" spans="21:23" customFormat="1" ht="12.9" customHeight="1">
      <c r="U3899" s="259"/>
      <c r="V3899" s="263"/>
      <c r="W3899" s="259"/>
    </row>
    <row r="3900" spans="21:23" customFormat="1" ht="12.9" customHeight="1">
      <c r="U3900" s="259"/>
      <c r="V3900" s="263"/>
      <c r="W3900" s="259"/>
    </row>
    <row r="3901" spans="21:23" customFormat="1" ht="12.9" customHeight="1">
      <c r="U3901" s="259"/>
      <c r="V3901" s="263"/>
      <c r="W3901" s="259"/>
    </row>
    <row r="3902" spans="21:23" customFormat="1" ht="12.9" customHeight="1">
      <c r="U3902" s="259"/>
      <c r="V3902" s="263"/>
      <c r="W3902" s="259"/>
    </row>
    <row r="3903" spans="21:23" customFormat="1" ht="12.9" customHeight="1">
      <c r="U3903" s="259"/>
      <c r="V3903" s="263"/>
      <c r="W3903" s="259"/>
    </row>
    <row r="3904" spans="21:23" customFormat="1" ht="12.9" customHeight="1">
      <c r="U3904" s="259"/>
      <c r="V3904" s="263"/>
      <c r="W3904" s="259"/>
    </row>
    <row r="3905" spans="21:23" customFormat="1" ht="12.9" customHeight="1">
      <c r="U3905" s="259"/>
      <c r="V3905" s="263"/>
      <c r="W3905" s="259"/>
    </row>
    <row r="3906" spans="21:23" customFormat="1" ht="12.9" customHeight="1">
      <c r="U3906" s="259"/>
      <c r="V3906" s="263"/>
      <c r="W3906" s="259"/>
    </row>
    <row r="3907" spans="21:23" customFormat="1" ht="12.9" customHeight="1">
      <c r="U3907" s="259"/>
      <c r="V3907" s="263"/>
      <c r="W3907" s="259"/>
    </row>
    <row r="3908" spans="21:23" customFormat="1" ht="12.9" customHeight="1">
      <c r="U3908" s="259"/>
      <c r="V3908" s="263"/>
      <c r="W3908" s="259"/>
    </row>
    <row r="3909" spans="21:23" customFormat="1" ht="12.9" customHeight="1">
      <c r="U3909" s="259"/>
      <c r="V3909" s="263"/>
      <c r="W3909" s="259"/>
    </row>
    <row r="3910" spans="21:23" customFormat="1" ht="12.9" customHeight="1">
      <c r="U3910" s="259"/>
      <c r="V3910" s="263"/>
      <c r="W3910" s="259"/>
    </row>
    <row r="3911" spans="21:23" customFormat="1" ht="12.9" customHeight="1">
      <c r="U3911" s="259"/>
      <c r="V3911" s="263"/>
      <c r="W3911" s="259"/>
    </row>
    <row r="3912" spans="21:23" customFormat="1" ht="12.9" customHeight="1">
      <c r="U3912" s="259"/>
      <c r="V3912" s="263"/>
      <c r="W3912" s="259"/>
    </row>
    <row r="3913" spans="21:23" customFormat="1" ht="12.9" customHeight="1">
      <c r="U3913" s="259"/>
      <c r="V3913" s="263"/>
      <c r="W3913" s="259"/>
    </row>
    <row r="3914" spans="21:23" customFormat="1" ht="12.9" customHeight="1">
      <c r="U3914" s="259"/>
      <c r="V3914" s="263"/>
      <c r="W3914" s="259"/>
    </row>
    <row r="3915" spans="21:23" customFormat="1" ht="12.9" customHeight="1">
      <c r="U3915" s="259"/>
      <c r="V3915" s="263"/>
      <c r="W3915" s="259"/>
    </row>
    <row r="3916" spans="21:23" customFormat="1" ht="12.9" customHeight="1">
      <c r="U3916" s="259"/>
      <c r="V3916" s="263"/>
      <c r="W3916" s="259"/>
    </row>
    <row r="3917" spans="21:23" customFormat="1" ht="12.9" customHeight="1">
      <c r="U3917" s="259"/>
      <c r="V3917" s="263"/>
      <c r="W3917" s="259"/>
    </row>
    <row r="3918" spans="21:23" customFormat="1" ht="12.9" customHeight="1">
      <c r="U3918" s="259"/>
      <c r="V3918" s="263"/>
      <c r="W3918" s="259"/>
    </row>
    <row r="3919" spans="21:23" customFormat="1" ht="12.9" customHeight="1">
      <c r="U3919" s="259"/>
      <c r="V3919" s="263"/>
      <c r="W3919" s="259"/>
    </row>
    <row r="3920" spans="21:23" customFormat="1" ht="12.9" customHeight="1">
      <c r="U3920" s="259"/>
      <c r="V3920" s="263"/>
      <c r="W3920" s="259"/>
    </row>
    <row r="3921" spans="21:23" customFormat="1" ht="12.9" customHeight="1">
      <c r="U3921" s="259"/>
      <c r="V3921" s="263"/>
      <c r="W3921" s="259"/>
    </row>
    <row r="3922" spans="21:23" customFormat="1" ht="12.9" customHeight="1">
      <c r="U3922" s="259"/>
      <c r="V3922" s="263"/>
      <c r="W3922" s="259"/>
    </row>
    <row r="3923" spans="21:23" customFormat="1" ht="12.9" customHeight="1">
      <c r="U3923" s="259"/>
      <c r="V3923" s="263"/>
      <c r="W3923" s="259"/>
    </row>
    <row r="3924" spans="21:23" customFormat="1" ht="12.9" customHeight="1">
      <c r="U3924" s="259"/>
      <c r="V3924" s="263"/>
      <c r="W3924" s="259"/>
    </row>
    <row r="3925" spans="21:23" customFormat="1" ht="12.9" customHeight="1">
      <c r="U3925" s="259"/>
      <c r="V3925" s="263"/>
      <c r="W3925" s="259"/>
    </row>
    <row r="3926" spans="21:23" customFormat="1" ht="12.9" customHeight="1">
      <c r="U3926" s="259"/>
      <c r="V3926" s="263"/>
      <c r="W3926" s="259"/>
    </row>
    <row r="3927" spans="21:23" customFormat="1" ht="12.9" customHeight="1">
      <c r="U3927" s="259"/>
      <c r="V3927" s="263"/>
      <c r="W3927" s="259"/>
    </row>
    <row r="3928" spans="21:23" customFormat="1" ht="12.9" customHeight="1">
      <c r="U3928" s="259"/>
      <c r="V3928" s="263"/>
      <c r="W3928" s="259"/>
    </row>
    <row r="3929" spans="21:23" customFormat="1" ht="12.9" customHeight="1">
      <c r="U3929" s="259"/>
      <c r="V3929" s="263"/>
      <c r="W3929" s="259"/>
    </row>
    <row r="3930" spans="21:23" customFormat="1" ht="12.9" customHeight="1">
      <c r="U3930" s="259"/>
      <c r="V3930" s="263"/>
      <c r="W3930" s="259"/>
    </row>
    <row r="3931" spans="21:23" customFormat="1" ht="12.9" customHeight="1">
      <c r="U3931" s="259"/>
      <c r="V3931" s="263"/>
      <c r="W3931" s="259"/>
    </row>
    <row r="3932" spans="21:23" customFormat="1" ht="12.9" customHeight="1">
      <c r="U3932" s="259"/>
      <c r="V3932" s="263"/>
      <c r="W3932" s="259"/>
    </row>
    <row r="3933" spans="21:23" customFormat="1" ht="12.9" customHeight="1">
      <c r="U3933" s="259"/>
      <c r="V3933" s="263"/>
      <c r="W3933" s="259"/>
    </row>
    <row r="3934" spans="21:23" customFormat="1" ht="12.9" customHeight="1">
      <c r="U3934" s="259"/>
      <c r="V3934" s="263"/>
      <c r="W3934" s="259"/>
    </row>
    <row r="3935" spans="21:23" customFormat="1" ht="12.9" customHeight="1">
      <c r="U3935" s="259"/>
      <c r="V3935" s="263"/>
      <c r="W3935" s="259"/>
    </row>
    <row r="3936" spans="21:23" customFormat="1" ht="12.9" customHeight="1">
      <c r="U3936" s="259"/>
      <c r="V3936" s="263"/>
      <c r="W3936" s="259"/>
    </row>
    <row r="3937" spans="21:23" customFormat="1" ht="12.9" customHeight="1">
      <c r="U3937" s="259"/>
      <c r="V3937" s="263"/>
      <c r="W3937" s="259"/>
    </row>
    <row r="3938" spans="21:23" customFormat="1" ht="12.9" customHeight="1">
      <c r="U3938" s="259"/>
      <c r="V3938" s="263"/>
      <c r="W3938" s="259"/>
    </row>
    <row r="3939" spans="21:23" customFormat="1" ht="12.9" customHeight="1">
      <c r="U3939" s="259"/>
      <c r="V3939" s="263"/>
      <c r="W3939" s="259"/>
    </row>
    <row r="3940" spans="21:23" customFormat="1" ht="12.9" customHeight="1">
      <c r="U3940" s="259"/>
      <c r="V3940" s="263"/>
      <c r="W3940" s="259"/>
    </row>
    <row r="3941" spans="21:23" customFormat="1" ht="12.9" customHeight="1">
      <c r="U3941" s="259"/>
      <c r="V3941" s="263"/>
      <c r="W3941" s="259"/>
    </row>
    <row r="3942" spans="21:23" customFormat="1" ht="12.9" customHeight="1">
      <c r="U3942" s="259"/>
      <c r="V3942" s="263"/>
      <c r="W3942" s="259"/>
    </row>
    <row r="3943" spans="21:23" customFormat="1" ht="12.9" customHeight="1">
      <c r="U3943" s="259"/>
      <c r="V3943" s="263"/>
      <c r="W3943" s="259"/>
    </row>
    <row r="3944" spans="21:23" customFormat="1" ht="12.9" customHeight="1">
      <c r="U3944" s="259"/>
      <c r="V3944" s="263"/>
      <c r="W3944" s="259"/>
    </row>
    <row r="3945" spans="21:23" customFormat="1" ht="12.9" customHeight="1">
      <c r="U3945" s="259"/>
      <c r="V3945" s="263"/>
      <c r="W3945" s="259"/>
    </row>
    <row r="3946" spans="21:23" customFormat="1" ht="12.9" customHeight="1">
      <c r="U3946" s="259"/>
      <c r="V3946" s="263"/>
      <c r="W3946" s="259"/>
    </row>
    <row r="3947" spans="21:23" customFormat="1" ht="12.9" customHeight="1">
      <c r="U3947" s="259"/>
      <c r="V3947" s="263"/>
      <c r="W3947" s="259"/>
    </row>
    <row r="3948" spans="21:23" customFormat="1" ht="12.9" customHeight="1">
      <c r="U3948" s="259"/>
      <c r="V3948" s="263"/>
      <c r="W3948" s="259"/>
    </row>
    <row r="3949" spans="21:23" customFormat="1" ht="12.9" customHeight="1">
      <c r="U3949" s="259"/>
      <c r="V3949" s="263"/>
      <c r="W3949" s="259"/>
    </row>
    <row r="3950" spans="21:23" customFormat="1" ht="12.9" customHeight="1">
      <c r="U3950" s="259"/>
      <c r="V3950" s="263"/>
      <c r="W3950" s="259"/>
    </row>
    <row r="3951" spans="21:23" customFormat="1" ht="12.9" customHeight="1">
      <c r="U3951" s="259"/>
      <c r="V3951" s="263"/>
      <c r="W3951" s="259"/>
    </row>
    <row r="3952" spans="21:23" customFormat="1" ht="12.9" customHeight="1">
      <c r="U3952" s="259"/>
      <c r="V3952" s="263"/>
      <c r="W3952" s="259"/>
    </row>
    <row r="3953" spans="21:23" customFormat="1" ht="12.9" customHeight="1">
      <c r="U3953" s="259"/>
      <c r="V3953" s="263"/>
      <c r="W3953" s="259"/>
    </row>
    <row r="3954" spans="21:23" customFormat="1" ht="12.9" customHeight="1">
      <c r="U3954" s="259"/>
      <c r="V3954" s="263"/>
      <c r="W3954" s="259"/>
    </row>
    <row r="3955" spans="21:23" customFormat="1" ht="12.9" customHeight="1">
      <c r="U3955" s="259"/>
      <c r="V3955" s="263"/>
      <c r="W3955" s="259"/>
    </row>
    <row r="3956" spans="21:23" customFormat="1" ht="12.9" customHeight="1">
      <c r="U3956" s="259"/>
      <c r="V3956" s="263"/>
      <c r="W3956" s="259"/>
    </row>
    <row r="3957" spans="21:23" customFormat="1" ht="12.9" customHeight="1">
      <c r="U3957" s="259"/>
      <c r="V3957" s="263"/>
      <c r="W3957" s="259"/>
    </row>
    <row r="3958" spans="21:23" customFormat="1" ht="12.9" customHeight="1">
      <c r="U3958" s="259"/>
      <c r="V3958" s="263"/>
      <c r="W3958" s="259"/>
    </row>
    <row r="3959" spans="21:23" customFormat="1" ht="12.9" customHeight="1">
      <c r="U3959" s="259"/>
      <c r="V3959" s="263"/>
      <c r="W3959" s="259"/>
    </row>
    <row r="3960" spans="21:23" customFormat="1" ht="12.9" customHeight="1">
      <c r="U3960" s="259"/>
      <c r="V3960" s="263"/>
      <c r="W3960" s="259"/>
    </row>
    <row r="3961" spans="21:23" customFormat="1" ht="12.9" customHeight="1">
      <c r="U3961" s="259"/>
      <c r="V3961" s="263"/>
      <c r="W3961" s="259"/>
    </row>
    <row r="3962" spans="21:23" customFormat="1" ht="12.9" customHeight="1">
      <c r="U3962" s="259"/>
      <c r="V3962" s="263"/>
      <c r="W3962" s="259"/>
    </row>
    <row r="3963" spans="21:23" customFormat="1" ht="12.9" customHeight="1">
      <c r="U3963" s="259"/>
      <c r="V3963" s="263"/>
      <c r="W3963" s="259"/>
    </row>
    <row r="3964" spans="21:23" customFormat="1" ht="12.9" customHeight="1">
      <c r="U3964" s="259"/>
      <c r="V3964" s="263"/>
      <c r="W3964" s="259"/>
    </row>
    <row r="3965" spans="21:23" customFormat="1" ht="12.9" customHeight="1">
      <c r="U3965" s="259"/>
      <c r="V3965" s="263"/>
      <c r="W3965" s="259"/>
    </row>
    <row r="3966" spans="21:23" customFormat="1" ht="12.9" customHeight="1">
      <c r="U3966" s="259"/>
      <c r="V3966" s="263"/>
      <c r="W3966" s="259"/>
    </row>
    <row r="3967" spans="21:23" customFormat="1" ht="12.9" customHeight="1">
      <c r="U3967" s="259"/>
      <c r="V3967" s="263"/>
      <c r="W3967" s="259"/>
    </row>
    <row r="3968" spans="21:23" customFormat="1" ht="12.9" customHeight="1">
      <c r="U3968" s="259"/>
      <c r="V3968" s="263"/>
      <c r="W3968" s="259"/>
    </row>
    <row r="3969" spans="21:23" customFormat="1" ht="12.9" customHeight="1">
      <c r="U3969" s="259"/>
      <c r="V3969" s="263"/>
      <c r="W3969" s="259"/>
    </row>
    <row r="3970" spans="21:23" customFormat="1" ht="12.9" customHeight="1">
      <c r="U3970" s="259"/>
      <c r="V3970" s="263"/>
      <c r="W3970" s="259"/>
    </row>
    <row r="3971" spans="21:23" customFormat="1" ht="12.9" customHeight="1">
      <c r="U3971" s="259"/>
      <c r="V3971" s="263"/>
      <c r="W3971" s="259"/>
    </row>
    <row r="3972" spans="21:23" customFormat="1" ht="12.9" customHeight="1">
      <c r="U3972" s="259"/>
      <c r="V3972" s="263"/>
      <c r="W3972" s="259"/>
    </row>
    <row r="3973" spans="21:23" customFormat="1" ht="12.9" customHeight="1">
      <c r="U3973" s="259"/>
      <c r="V3973" s="263"/>
      <c r="W3973" s="259"/>
    </row>
    <row r="3974" spans="21:23" customFormat="1" ht="12.9" customHeight="1">
      <c r="U3974" s="259"/>
      <c r="V3974" s="263"/>
      <c r="W3974" s="259"/>
    </row>
    <row r="3975" spans="21:23" customFormat="1" ht="12.9" customHeight="1">
      <c r="U3975" s="259"/>
      <c r="V3975" s="263"/>
      <c r="W3975" s="259"/>
    </row>
    <row r="3976" spans="21:23" customFormat="1" ht="12.9" customHeight="1">
      <c r="U3976" s="259"/>
      <c r="V3976" s="263"/>
      <c r="W3976" s="259"/>
    </row>
    <row r="3977" spans="21:23" customFormat="1" ht="12.9" customHeight="1">
      <c r="U3977" s="259"/>
      <c r="V3977" s="263"/>
      <c r="W3977" s="259"/>
    </row>
    <row r="3978" spans="21:23" customFormat="1" ht="12.9" customHeight="1">
      <c r="U3978" s="259"/>
      <c r="V3978" s="263"/>
      <c r="W3978" s="259"/>
    </row>
    <row r="3979" spans="21:23" customFormat="1" ht="12.9" customHeight="1">
      <c r="U3979" s="259"/>
      <c r="V3979" s="263"/>
      <c r="W3979" s="259"/>
    </row>
    <row r="3980" spans="21:23" customFormat="1" ht="12.9" customHeight="1">
      <c r="U3980" s="259"/>
      <c r="V3980" s="263"/>
      <c r="W3980" s="259"/>
    </row>
    <row r="3981" spans="21:23" customFormat="1" ht="12.9" customHeight="1">
      <c r="U3981" s="259"/>
      <c r="V3981" s="263"/>
      <c r="W3981" s="259"/>
    </row>
    <row r="3982" spans="21:23" customFormat="1" ht="12.9" customHeight="1">
      <c r="U3982" s="259"/>
      <c r="V3982" s="263"/>
      <c r="W3982" s="259"/>
    </row>
    <row r="3983" spans="21:23" customFormat="1" ht="12.9" customHeight="1">
      <c r="U3983" s="259"/>
      <c r="V3983" s="263"/>
      <c r="W3983" s="259"/>
    </row>
    <row r="3984" spans="21:23" customFormat="1" ht="12.9" customHeight="1">
      <c r="U3984" s="259"/>
      <c r="V3984" s="263"/>
      <c r="W3984" s="259"/>
    </row>
    <row r="3985" spans="21:23" customFormat="1" ht="12.9" customHeight="1">
      <c r="U3985" s="259"/>
      <c r="V3985" s="263"/>
      <c r="W3985" s="259"/>
    </row>
    <row r="3986" spans="21:23" customFormat="1" ht="12.9" customHeight="1">
      <c r="U3986" s="259"/>
      <c r="V3986" s="263"/>
      <c r="W3986" s="259"/>
    </row>
    <row r="3987" spans="21:23" customFormat="1" ht="12.9" customHeight="1">
      <c r="U3987" s="259"/>
      <c r="V3987" s="263"/>
      <c r="W3987" s="259"/>
    </row>
    <row r="3988" spans="21:23" customFormat="1" ht="12.9" customHeight="1">
      <c r="U3988" s="259"/>
      <c r="V3988" s="263"/>
      <c r="W3988" s="259"/>
    </row>
    <row r="3989" spans="21:23" customFormat="1" ht="12.9" customHeight="1">
      <c r="U3989" s="259"/>
      <c r="V3989" s="263"/>
      <c r="W3989" s="259"/>
    </row>
    <row r="3990" spans="21:23" customFormat="1" ht="12.9" customHeight="1">
      <c r="U3990" s="259"/>
      <c r="V3990" s="263"/>
      <c r="W3990" s="259"/>
    </row>
    <row r="3991" spans="21:23" customFormat="1" ht="12.9" customHeight="1">
      <c r="U3991" s="259"/>
      <c r="V3991" s="263"/>
      <c r="W3991" s="259"/>
    </row>
    <row r="3992" spans="21:23" customFormat="1" ht="12.9" customHeight="1">
      <c r="U3992" s="259"/>
      <c r="V3992" s="263"/>
      <c r="W3992" s="259"/>
    </row>
    <row r="3993" spans="21:23" customFormat="1" ht="12.9" customHeight="1">
      <c r="U3993" s="259"/>
      <c r="V3993" s="263"/>
      <c r="W3993" s="259"/>
    </row>
    <row r="3994" spans="21:23" customFormat="1" ht="12.9" customHeight="1">
      <c r="U3994" s="259"/>
      <c r="V3994" s="263"/>
      <c r="W3994" s="259"/>
    </row>
    <row r="3995" spans="21:23" customFormat="1" ht="12.9" customHeight="1">
      <c r="U3995" s="259"/>
      <c r="V3995" s="263"/>
      <c r="W3995" s="259"/>
    </row>
    <row r="3996" spans="21:23" customFormat="1" ht="12.9" customHeight="1">
      <c r="U3996" s="259"/>
      <c r="V3996" s="263"/>
      <c r="W3996" s="259"/>
    </row>
    <row r="3997" spans="21:23" customFormat="1" ht="12.9" customHeight="1">
      <c r="U3997" s="259"/>
      <c r="V3997" s="263"/>
      <c r="W3997" s="259"/>
    </row>
    <row r="3998" spans="21:23" customFormat="1" ht="12.9" customHeight="1">
      <c r="U3998" s="259"/>
      <c r="V3998" s="263"/>
      <c r="W3998" s="259"/>
    </row>
    <row r="3999" spans="21:23" customFormat="1" ht="12.9" customHeight="1">
      <c r="U3999" s="259"/>
      <c r="V3999" s="263"/>
      <c r="W3999" s="259"/>
    </row>
    <row r="4000" spans="21:23" customFormat="1" ht="12.9" customHeight="1">
      <c r="U4000" s="259"/>
      <c r="V4000" s="263"/>
      <c r="W4000" s="259"/>
    </row>
    <row r="4001" spans="21:23" customFormat="1" ht="12.9" customHeight="1">
      <c r="U4001" s="259"/>
      <c r="V4001" s="263"/>
      <c r="W4001" s="259"/>
    </row>
    <row r="4002" spans="21:23" customFormat="1" ht="12.9" customHeight="1">
      <c r="U4002" s="259"/>
      <c r="V4002" s="263"/>
      <c r="W4002" s="259"/>
    </row>
    <row r="4003" spans="21:23" customFormat="1" ht="12.9" customHeight="1">
      <c r="U4003" s="259"/>
      <c r="V4003" s="263"/>
      <c r="W4003" s="259"/>
    </row>
    <row r="4004" spans="21:23" customFormat="1" ht="12.9" customHeight="1">
      <c r="U4004" s="259"/>
      <c r="V4004" s="263"/>
      <c r="W4004" s="259"/>
    </row>
    <row r="4005" spans="21:23" customFormat="1" ht="12.9" customHeight="1">
      <c r="U4005" s="259"/>
      <c r="V4005" s="263"/>
      <c r="W4005" s="259"/>
    </row>
    <row r="4006" spans="21:23" customFormat="1" ht="12.9" customHeight="1">
      <c r="U4006" s="259"/>
      <c r="V4006" s="263"/>
      <c r="W4006" s="259"/>
    </row>
    <row r="4007" spans="21:23" customFormat="1" ht="12.9" customHeight="1">
      <c r="U4007" s="259"/>
      <c r="V4007" s="263"/>
      <c r="W4007" s="259"/>
    </row>
    <row r="4008" spans="21:23" customFormat="1" ht="12.9" customHeight="1">
      <c r="U4008" s="259"/>
      <c r="V4008" s="263"/>
      <c r="W4008" s="259"/>
    </row>
    <row r="4009" spans="21:23" customFormat="1" ht="12.9" customHeight="1">
      <c r="U4009" s="259"/>
      <c r="V4009" s="263"/>
      <c r="W4009" s="259"/>
    </row>
    <row r="4010" spans="21:23" customFormat="1" ht="12.9" customHeight="1">
      <c r="U4010" s="259"/>
      <c r="V4010" s="263"/>
      <c r="W4010" s="259"/>
    </row>
    <row r="4011" spans="21:23" customFormat="1" ht="12.9" customHeight="1">
      <c r="U4011" s="259"/>
      <c r="V4011" s="263"/>
      <c r="W4011" s="259"/>
    </row>
    <row r="4012" spans="21:23" customFormat="1" ht="12.9" customHeight="1">
      <c r="U4012" s="259"/>
      <c r="V4012" s="263"/>
      <c r="W4012" s="259"/>
    </row>
    <row r="4013" spans="21:23" customFormat="1" ht="12.9" customHeight="1">
      <c r="U4013" s="259"/>
      <c r="V4013" s="263"/>
      <c r="W4013" s="259"/>
    </row>
    <row r="4014" spans="21:23" customFormat="1" ht="12.9" customHeight="1">
      <c r="U4014" s="259"/>
      <c r="V4014" s="263"/>
      <c r="W4014" s="259"/>
    </row>
    <row r="4015" spans="21:23" customFormat="1" ht="12.9" customHeight="1">
      <c r="U4015" s="259"/>
      <c r="V4015" s="263"/>
      <c r="W4015" s="259"/>
    </row>
    <row r="4016" spans="21:23" customFormat="1" ht="12.9" customHeight="1">
      <c r="U4016" s="259"/>
      <c r="V4016" s="263"/>
      <c r="W4016" s="259"/>
    </row>
    <row r="4017" spans="21:23" customFormat="1" ht="12.9" customHeight="1">
      <c r="U4017" s="259"/>
      <c r="V4017" s="263"/>
      <c r="W4017" s="259"/>
    </row>
    <row r="4018" spans="21:23" customFormat="1" ht="12.9" customHeight="1">
      <c r="U4018" s="259"/>
      <c r="V4018" s="263"/>
      <c r="W4018" s="259"/>
    </row>
    <row r="4019" spans="21:23" customFormat="1" ht="12.9" customHeight="1">
      <c r="U4019" s="259"/>
      <c r="V4019" s="263"/>
      <c r="W4019" s="259"/>
    </row>
    <row r="4020" spans="21:23" customFormat="1" ht="12.9" customHeight="1">
      <c r="U4020" s="259"/>
      <c r="V4020" s="263"/>
      <c r="W4020" s="259"/>
    </row>
    <row r="4021" spans="21:23" customFormat="1" ht="12.9" customHeight="1">
      <c r="U4021" s="259"/>
      <c r="V4021" s="263"/>
      <c r="W4021" s="259"/>
    </row>
    <row r="4022" spans="21:23" customFormat="1" ht="12.9" customHeight="1">
      <c r="U4022" s="259"/>
      <c r="V4022" s="263"/>
      <c r="W4022" s="259"/>
    </row>
    <row r="4023" spans="21:23" customFormat="1" ht="12.9" customHeight="1">
      <c r="U4023" s="259"/>
      <c r="V4023" s="263"/>
      <c r="W4023" s="259"/>
    </row>
    <row r="4024" spans="21:23" customFormat="1" ht="12.9" customHeight="1">
      <c r="U4024" s="259"/>
      <c r="V4024" s="263"/>
      <c r="W4024" s="259"/>
    </row>
    <row r="4025" spans="21:23" customFormat="1" ht="12.9" customHeight="1">
      <c r="U4025" s="259"/>
      <c r="V4025" s="263"/>
      <c r="W4025" s="259"/>
    </row>
    <row r="4026" spans="21:23" customFormat="1" ht="12.9" customHeight="1">
      <c r="U4026" s="259"/>
      <c r="V4026" s="263"/>
      <c r="W4026" s="259"/>
    </row>
    <row r="4027" spans="21:23" customFormat="1" ht="12.9" customHeight="1">
      <c r="U4027" s="259"/>
      <c r="V4027" s="263"/>
      <c r="W4027" s="259"/>
    </row>
    <row r="4028" spans="21:23" customFormat="1" ht="12.9" customHeight="1">
      <c r="U4028" s="259"/>
      <c r="V4028" s="263"/>
      <c r="W4028" s="259"/>
    </row>
    <row r="4029" spans="21:23" customFormat="1" ht="12.9" customHeight="1">
      <c r="U4029" s="259"/>
      <c r="V4029" s="263"/>
      <c r="W4029" s="259"/>
    </row>
    <row r="4030" spans="21:23" customFormat="1" ht="12.9" customHeight="1">
      <c r="U4030" s="259"/>
      <c r="V4030" s="263"/>
      <c r="W4030" s="259"/>
    </row>
    <row r="4031" spans="21:23" customFormat="1" ht="12.9" customHeight="1">
      <c r="U4031" s="259"/>
      <c r="V4031" s="263"/>
      <c r="W4031" s="259"/>
    </row>
    <row r="4032" spans="21:23" customFormat="1" ht="12.9" customHeight="1">
      <c r="U4032" s="259"/>
      <c r="V4032" s="263"/>
      <c r="W4032" s="259"/>
    </row>
    <row r="4033" spans="21:23" customFormat="1" ht="12.9" customHeight="1">
      <c r="U4033" s="259"/>
      <c r="V4033" s="263"/>
      <c r="W4033" s="259"/>
    </row>
    <row r="4034" spans="21:23" customFormat="1" ht="12.9" customHeight="1">
      <c r="U4034" s="259"/>
      <c r="V4034" s="263"/>
      <c r="W4034" s="259"/>
    </row>
    <row r="4035" spans="21:23" customFormat="1" ht="12.9" customHeight="1">
      <c r="U4035" s="259"/>
      <c r="V4035" s="263"/>
      <c r="W4035" s="259"/>
    </row>
    <row r="4036" spans="21:23" customFormat="1" ht="12.9" customHeight="1">
      <c r="U4036" s="259"/>
      <c r="V4036" s="263"/>
      <c r="W4036" s="259"/>
    </row>
    <row r="4037" spans="21:23" customFormat="1" ht="12.9" customHeight="1">
      <c r="U4037" s="259"/>
      <c r="V4037" s="263"/>
      <c r="W4037" s="259"/>
    </row>
    <row r="4038" spans="21:23" customFormat="1" ht="12.9" customHeight="1">
      <c r="U4038" s="259"/>
      <c r="V4038" s="263"/>
      <c r="W4038" s="259"/>
    </row>
    <row r="4039" spans="21:23" customFormat="1" ht="12.9" customHeight="1">
      <c r="U4039" s="259"/>
      <c r="V4039" s="263"/>
      <c r="W4039" s="259"/>
    </row>
    <row r="4040" spans="21:23" customFormat="1" ht="12.9" customHeight="1">
      <c r="U4040" s="259"/>
      <c r="V4040" s="263"/>
      <c r="W4040" s="259"/>
    </row>
    <row r="4041" spans="21:23" customFormat="1" ht="12.9" customHeight="1">
      <c r="U4041" s="259"/>
      <c r="V4041" s="263"/>
      <c r="W4041" s="259"/>
    </row>
    <row r="4042" spans="21:23" customFormat="1" ht="12.9" customHeight="1">
      <c r="U4042" s="259"/>
      <c r="V4042" s="263"/>
      <c r="W4042" s="259"/>
    </row>
    <row r="4043" spans="21:23" customFormat="1" ht="12.9" customHeight="1">
      <c r="U4043" s="259"/>
      <c r="V4043" s="263"/>
      <c r="W4043" s="259"/>
    </row>
    <row r="4044" spans="21:23" customFormat="1" ht="12.9" customHeight="1">
      <c r="U4044" s="259"/>
      <c r="V4044" s="263"/>
      <c r="W4044" s="259"/>
    </row>
    <row r="4045" spans="21:23" customFormat="1" ht="12.9" customHeight="1">
      <c r="U4045" s="259"/>
      <c r="V4045" s="263"/>
      <c r="W4045" s="259"/>
    </row>
    <row r="4046" spans="21:23" customFormat="1" ht="12.9" customHeight="1">
      <c r="U4046" s="259"/>
      <c r="V4046" s="263"/>
      <c r="W4046" s="259"/>
    </row>
    <row r="4047" spans="21:23" customFormat="1" ht="12.9" customHeight="1">
      <c r="U4047" s="259"/>
      <c r="V4047" s="263"/>
      <c r="W4047" s="259"/>
    </row>
    <row r="4048" spans="21:23" customFormat="1" ht="12.9" customHeight="1">
      <c r="U4048" s="259"/>
      <c r="V4048" s="263"/>
      <c r="W4048" s="259"/>
    </row>
    <row r="4049" spans="21:23" customFormat="1" ht="12.9" customHeight="1">
      <c r="U4049" s="259"/>
      <c r="V4049" s="263"/>
      <c r="W4049" s="259"/>
    </row>
    <row r="4050" spans="21:23" customFormat="1" ht="12.9" customHeight="1">
      <c r="U4050" s="259"/>
      <c r="V4050" s="263"/>
      <c r="W4050" s="259"/>
    </row>
    <row r="4051" spans="21:23" customFormat="1" ht="12.9" customHeight="1">
      <c r="U4051" s="259"/>
      <c r="V4051" s="263"/>
      <c r="W4051" s="259"/>
    </row>
    <row r="4052" spans="21:23" customFormat="1" ht="12.9" customHeight="1">
      <c r="U4052" s="259"/>
      <c r="V4052" s="263"/>
      <c r="W4052" s="259"/>
    </row>
    <row r="4053" spans="21:23" customFormat="1" ht="12.9" customHeight="1">
      <c r="U4053" s="259"/>
      <c r="V4053" s="263"/>
      <c r="W4053" s="259"/>
    </row>
    <row r="4054" spans="21:23" customFormat="1" ht="12.9" customHeight="1">
      <c r="U4054" s="259"/>
      <c r="V4054" s="263"/>
      <c r="W4054" s="259"/>
    </row>
    <row r="4055" spans="21:23" customFormat="1" ht="12.9" customHeight="1">
      <c r="U4055" s="259"/>
      <c r="V4055" s="263"/>
      <c r="W4055" s="259"/>
    </row>
    <row r="4056" spans="21:23" customFormat="1" ht="12.9" customHeight="1">
      <c r="U4056" s="259"/>
      <c r="V4056" s="263"/>
      <c r="W4056" s="259"/>
    </row>
    <row r="4057" spans="21:23" customFormat="1" ht="12.9" customHeight="1">
      <c r="U4057" s="259"/>
      <c r="V4057" s="263"/>
      <c r="W4057" s="259"/>
    </row>
    <row r="4058" spans="21:23" customFormat="1" ht="12.9" customHeight="1">
      <c r="U4058" s="259"/>
      <c r="V4058" s="263"/>
      <c r="W4058" s="259"/>
    </row>
    <row r="4059" spans="21:23" customFormat="1" ht="12.9" customHeight="1">
      <c r="U4059" s="259"/>
      <c r="V4059" s="263"/>
      <c r="W4059" s="259"/>
    </row>
    <row r="4060" spans="21:23" customFormat="1" ht="12.9" customHeight="1">
      <c r="U4060" s="259"/>
      <c r="V4060" s="263"/>
      <c r="W4060" s="259"/>
    </row>
    <row r="4061" spans="21:23" customFormat="1" ht="12.9" customHeight="1">
      <c r="U4061" s="259"/>
      <c r="V4061" s="263"/>
      <c r="W4061" s="259"/>
    </row>
    <row r="4062" spans="21:23" customFormat="1" ht="12.9" customHeight="1">
      <c r="U4062" s="259"/>
      <c r="V4062" s="263"/>
      <c r="W4062" s="259"/>
    </row>
    <row r="4063" spans="21:23" customFormat="1" ht="12.9" customHeight="1">
      <c r="U4063" s="259"/>
      <c r="V4063" s="263"/>
      <c r="W4063" s="259"/>
    </row>
    <row r="4064" spans="21:23" customFormat="1" ht="12.9" customHeight="1">
      <c r="U4064" s="259"/>
      <c r="V4064" s="263"/>
      <c r="W4064" s="259"/>
    </row>
    <row r="4065" spans="21:23" customFormat="1" ht="12.9" customHeight="1">
      <c r="U4065" s="259"/>
      <c r="V4065" s="263"/>
      <c r="W4065" s="259"/>
    </row>
    <row r="4066" spans="21:23" customFormat="1" ht="12.9" customHeight="1">
      <c r="U4066" s="259"/>
      <c r="V4066" s="263"/>
      <c r="W4066" s="259"/>
    </row>
    <row r="4067" spans="21:23" customFormat="1" ht="12.9" customHeight="1">
      <c r="U4067" s="259"/>
      <c r="V4067" s="263"/>
      <c r="W4067" s="259"/>
    </row>
    <row r="4068" spans="21:23" customFormat="1" ht="12.9" customHeight="1">
      <c r="U4068" s="259"/>
      <c r="V4068" s="263"/>
      <c r="W4068" s="259"/>
    </row>
    <row r="4069" spans="21:23" customFormat="1" ht="12.9" customHeight="1">
      <c r="U4069" s="259"/>
      <c r="V4069" s="263"/>
      <c r="W4069" s="259"/>
    </row>
    <row r="4070" spans="21:23" customFormat="1" ht="12.9" customHeight="1">
      <c r="U4070" s="259"/>
      <c r="V4070" s="263"/>
      <c r="W4070" s="259"/>
    </row>
    <row r="4071" spans="21:23" customFormat="1" ht="12.9" customHeight="1">
      <c r="U4071" s="259"/>
      <c r="V4071" s="263"/>
      <c r="W4071" s="259"/>
    </row>
    <row r="4072" spans="21:23" customFormat="1" ht="12.9" customHeight="1">
      <c r="U4072" s="259"/>
      <c r="V4072" s="263"/>
      <c r="W4072" s="259"/>
    </row>
    <row r="4073" spans="21:23" customFormat="1" ht="12.9" customHeight="1">
      <c r="U4073" s="259"/>
      <c r="V4073" s="263"/>
      <c r="W4073" s="259"/>
    </row>
    <row r="4074" spans="21:23" customFormat="1" ht="12.9" customHeight="1">
      <c r="U4074" s="259"/>
      <c r="V4074" s="263"/>
      <c r="W4074" s="259"/>
    </row>
    <row r="4075" spans="21:23" customFormat="1" ht="12.9" customHeight="1">
      <c r="U4075" s="259"/>
      <c r="V4075" s="263"/>
      <c r="W4075" s="259"/>
    </row>
    <row r="4076" spans="21:23" customFormat="1" ht="12.9" customHeight="1">
      <c r="U4076" s="259"/>
      <c r="V4076" s="263"/>
      <c r="W4076" s="259"/>
    </row>
    <row r="4077" spans="21:23" customFormat="1" ht="12.9" customHeight="1">
      <c r="U4077" s="259"/>
      <c r="V4077" s="263"/>
      <c r="W4077" s="259"/>
    </row>
    <row r="4078" spans="21:23" customFormat="1" ht="12.9" customHeight="1">
      <c r="U4078" s="259"/>
      <c r="V4078" s="263"/>
      <c r="W4078" s="259"/>
    </row>
    <row r="4079" spans="21:23" customFormat="1" ht="12.9" customHeight="1">
      <c r="U4079" s="259"/>
      <c r="V4079" s="263"/>
      <c r="W4079" s="259"/>
    </row>
    <row r="4080" spans="21:23" customFormat="1" ht="12.9" customHeight="1">
      <c r="U4080" s="259"/>
      <c r="V4080" s="263"/>
      <c r="W4080" s="259"/>
    </row>
    <row r="4081" spans="21:23" customFormat="1" ht="12.9" customHeight="1">
      <c r="U4081" s="259"/>
      <c r="V4081" s="263"/>
      <c r="W4081" s="259"/>
    </row>
    <row r="4082" spans="21:23" customFormat="1" ht="12.9" customHeight="1">
      <c r="U4082" s="259"/>
      <c r="V4082" s="263"/>
      <c r="W4082" s="259"/>
    </row>
    <row r="4083" spans="21:23" customFormat="1" ht="12.9" customHeight="1">
      <c r="U4083" s="259"/>
      <c r="V4083" s="263"/>
      <c r="W4083" s="259"/>
    </row>
    <row r="4084" spans="21:23" customFormat="1" ht="12.9" customHeight="1">
      <c r="U4084" s="259"/>
      <c r="V4084" s="263"/>
      <c r="W4084" s="259"/>
    </row>
    <row r="4085" spans="21:23" customFormat="1" ht="12.9" customHeight="1">
      <c r="U4085" s="259"/>
      <c r="V4085" s="263"/>
      <c r="W4085" s="259"/>
    </row>
    <row r="4086" spans="21:23" customFormat="1" ht="12.9" customHeight="1">
      <c r="U4086" s="259"/>
      <c r="V4086" s="263"/>
      <c r="W4086" s="259"/>
    </row>
    <row r="4087" spans="21:23" customFormat="1" ht="12.9" customHeight="1">
      <c r="U4087" s="259"/>
      <c r="V4087" s="263"/>
      <c r="W4087" s="259"/>
    </row>
    <row r="4088" spans="21:23" customFormat="1" ht="12.9" customHeight="1">
      <c r="U4088" s="259"/>
      <c r="V4088" s="263"/>
      <c r="W4088" s="259"/>
    </row>
    <row r="4089" spans="21:23" customFormat="1" ht="12.9" customHeight="1">
      <c r="U4089" s="259"/>
      <c r="V4089" s="263"/>
      <c r="W4089" s="259"/>
    </row>
    <row r="4090" spans="21:23" customFormat="1" ht="12.9" customHeight="1">
      <c r="U4090" s="259"/>
      <c r="V4090" s="263"/>
      <c r="W4090" s="259"/>
    </row>
    <row r="4091" spans="21:23" customFormat="1" ht="12.9" customHeight="1">
      <c r="U4091" s="259"/>
      <c r="V4091" s="263"/>
      <c r="W4091" s="259"/>
    </row>
    <row r="4092" spans="21:23" customFormat="1" ht="12.9" customHeight="1">
      <c r="U4092" s="259"/>
      <c r="V4092" s="263"/>
      <c r="W4092" s="259"/>
    </row>
    <row r="4093" spans="21:23" customFormat="1" ht="12.9" customHeight="1">
      <c r="U4093" s="259"/>
      <c r="V4093" s="263"/>
      <c r="W4093" s="259"/>
    </row>
    <row r="4094" spans="21:23" customFormat="1" ht="12.9" customHeight="1">
      <c r="U4094" s="259"/>
      <c r="V4094" s="263"/>
      <c r="W4094" s="259"/>
    </row>
    <row r="4095" spans="21:23" customFormat="1" ht="12.9" customHeight="1">
      <c r="U4095" s="259"/>
      <c r="V4095" s="263"/>
      <c r="W4095" s="259"/>
    </row>
    <row r="4096" spans="21:23" customFormat="1" ht="12.9" customHeight="1">
      <c r="U4096" s="259"/>
      <c r="V4096" s="263"/>
      <c r="W4096" s="259"/>
    </row>
    <row r="4097" spans="21:23" customFormat="1" ht="12.9" customHeight="1">
      <c r="U4097" s="259"/>
      <c r="V4097" s="263"/>
      <c r="W4097" s="259"/>
    </row>
    <row r="4098" spans="21:23" customFormat="1" ht="12.9" customHeight="1">
      <c r="U4098" s="259"/>
      <c r="V4098" s="263"/>
      <c r="W4098" s="259"/>
    </row>
    <row r="4099" spans="21:23" customFormat="1" ht="12.9" customHeight="1">
      <c r="U4099" s="259"/>
      <c r="V4099" s="263"/>
      <c r="W4099" s="259"/>
    </row>
    <row r="4100" spans="21:23" customFormat="1" ht="12.9" customHeight="1">
      <c r="U4100" s="259"/>
      <c r="V4100" s="263"/>
      <c r="W4100" s="259"/>
    </row>
    <row r="4101" spans="21:23" customFormat="1" ht="12.9" customHeight="1">
      <c r="U4101" s="259"/>
      <c r="V4101" s="263"/>
      <c r="W4101" s="259"/>
    </row>
    <row r="4102" spans="21:23" customFormat="1" ht="12.9" customHeight="1">
      <c r="U4102" s="259"/>
      <c r="V4102" s="263"/>
      <c r="W4102" s="259"/>
    </row>
    <row r="4103" spans="21:23" customFormat="1" ht="12.9" customHeight="1">
      <c r="U4103" s="259"/>
      <c r="V4103" s="263"/>
      <c r="W4103" s="259"/>
    </row>
    <row r="4104" spans="21:23" customFormat="1" ht="12.9" customHeight="1">
      <c r="U4104" s="259"/>
      <c r="V4104" s="263"/>
      <c r="W4104" s="259"/>
    </row>
    <row r="4105" spans="21:23" customFormat="1" ht="12.9" customHeight="1">
      <c r="U4105" s="259"/>
      <c r="V4105" s="263"/>
      <c r="W4105" s="259"/>
    </row>
    <row r="4106" spans="21:23" customFormat="1" ht="12.9" customHeight="1">
      <c r="U4106" s="259"/>
      <c r="V4106" s="263"/>
      <c r="W4106" s="259"/>
    </row>
    <row r="4107" spans="21:23" customFormat="1" ht="12.9" customHeight="1">
      <c r="U4107" s="259"/>
      <c r="V4107" s="263"/>
      <c r="W4107" s="259"/>
    </row>
    <row r="4108" spans="21:23" customFormat="1" ht="12.9" customHeight="1">
      <c r="U4108" s="259"/>
      <c r="V4108" s="263"/>
      <c r="W4108" s="259"/>
    </row>
    <row r="4109" spans="21:23" customFormat="1" ht="12.9" customHeight="1">
      <c r="U4109" s="259"/>
      <c r="V4109" s="263"/>
      <c r="W4109" s="259"/>
    </row>
    <row r="4110" spans="21:23" customFormat="1" ht="12.9" customHeight="1">
      <c r="U4110" s="259"/>
      <c r="V4110" s="263"/>
      <c r="W4110" s="259"/>
    </row>
    <row r="4111" spans="21:23" customFormat="1" ht="12.9" customHeight="1">
      <c r="U4111" s="259"/>
      <c r="V4111" s="263"/>
      <c r="W4111" s="259"/>
    </row>
    <row r="4112" spans="21:23" customFormat="1" ht="12.9" customHeight="1">
      <c r="U4112" s="259"/>
      <c r="V4112" s="263"/>
      <c r="W4112" s="259"/>
    </row>
    <row r="4113" spans="21:23" customFormat="1" ht="12.9" customHeight="1">
      <c r="U4113" s="259"/>
      <c r="V4113" s="263"/>
      <c r="W4113" s="259"/>
    </row>
    <row r="4114" spans="21:23" customFormat="1" ht="12.9" customHeight="1">
      <c r="U4114" s="259"/>
      <c r="V4114" s="263"/>
      <c r="W4114" s="259"/>
    </row>
    <row r="4115" spans="21:23" customFormat="1" ht="12.9" customHeight="1">
      <c r="U4115" s="259"/>
      <c r="V4115" s="263"/>
      <c r="W4115" s="259"/>
    </row>
    <row r="4116" spans="21:23" customFormat="1" ht="12.9" customHeight="1">
      <c r="U4116" s="259"/>
      <c r="V4116" s="263"/>
      <c r="W4116" s="259"/>
    </row>
    <row r="4117" spans="21:23" customFormat="1" ht="12.9" customHeight="1">
      <c r="U4117" s="259"/>
      <c r="V4117" s="263"/>
      <c r="W4117" s="259"/>
    </row>
    <row r="4118" spans="21:23" customFormat="1" ht="12.9" customHeight="1">
      <c r="U4118" s="259"/>
      <c r="V4118" s="263"/>
      <c r="W4118" s="259"/>
    </row>
    <row r="4119" spans="21:23" customFormat="1" ht="12.9" customHeight="1">
      <c r="U4119" s="259"/>
      <c r="V4119" s="263"/>
      <c r="W4119" s="259"/>
    </row>
    <row r="4120" spans="21:23" customFormat="1" ht="12.9" customHeight="1">
      <c r="U4120" s="259"/>
      <c r="V4120" s="263"/>
      <c r="W4120" s="259"/>
    </row>
    <row r="4121" spans="21:23" customFormat="1" ht="12.9" customHeight="1">
      <c r="U4121" s="259"/>
      <c r="V4121" s="263"/>
      <c r="W4121" s="259"/>
    </row>
    <row r="4122" spans="21:23" customFormat="1" ht="12.9" customHeight="1">
      <c r="U4122" s="259"/>
      <c r="V4122" s="263"/>
      <c r="W4122" s="259"/>
    </row>
    <row r="4123" spans="21:23" customFormat="1" ht="12.9" customHeight="1">
      <c r="U4123" s="259"/>
      <c r="V4123" s="263"/>
      <c r="W4123" s="259"/>
    </row>
    <row r="4124" spans="21:23" customFormat="1" ht="12.9" customHeight="1">
      <c r="U4124" s="259"/>
      <c r="V4124" s="263"/>
      <c r="W4124" s="259"/>
    </row>
    <row r="4125" spans="21:23" customFormat="1" ht="12.9" customHeight="1">
      <c r="U4125" s="259"/>
      <c r="V4125" s="263"/>
      <c r="W4125" s="259"/>
    </row>
    <row r="4126" spans="21:23" customFormat="1" ht="12.9" customHeight="1">
      <c r="U4126" s="259"/>
      <c r="V4126" s="263"/>
      <c r="W4126" s="259"/>
    </row>
    <row r="4127" spans="21:23" customFormat="1" ht="12.9" customHeight="1">
      <c r="U4127" s="259"/>
      <c r="V4127" s="263"/>
      <c r="W4127" s="259"/>
    </row>
    <row r="4128" spans="21:23" customFormat="1" ht="12.9" customHeight="1">
      <c r="U4128" s="259"/>
      <c r="V4128" s="263"/>
      <c r="W4128" s="259"/>
    </row>
    <row r="4129" spans="21:23" customFormat="1" ht="12.9" customHeight="1">
      <c r="U4129" s="259"/>
      <c r="V4129" s="263"/>
      <c r="W4129" s="259"/>
    </row>
    <row r="4130" spans="21:23" customFormat="1" ht="12.9" customHeight="1">
      <c r="U4130" s="259"/>
      <c r="V4130" s="263"/>
      <c r="W4130" s="259"/>
    </row>
    <row r="4131" spans="21:23" customFormat="1" ht="12.9" customHeight="1">
      <c r="U4131" s="259"/>
      <c r="V4131" s="263"/>
      <c r="W4131" s="259"/>
    </row>
    <row r="4132" spans="21:23" customFormat="1" ht="12.9" customHeight="1">
      <c r="U4132" s="259"/>
      <c r="V4132" s="263"/>
      <c r="W4132" s="259"/>
    </row>
    <row r="4133" spans="21:23" customFormat="1" ht="12.9" customHeight="1">
      <c r="U4133" s="259"/>
      <c r="V4133" s="263"/>
      <c r="W4133" s="259"/>
    </row>
    <row r="4134" spans="21:23" customFormat="1" ht="12.9" customHeight="1">
      <c r="U4134" s="259"/>
      <c r="V4134" s="263"/>
      <c r="W4134" s="259"/>
    </row>
    <row r="4135" spans="21:23" customFormat="1" ht="12.9" customHeight="1">
      <c r="U4135" s="259"/>
      <c r="V4135" s="263"/>
      <c r="W4135" s="259"/>
    </row>
    <row r="4136" spans="21:23" customFormat="1" ht="12.9" customHeight="1">
      <c r="U4136" s="259"/>
      <c r="V4136" s="263"/>
      <c r="W4136" s="259"/>
    </row>
    <row r="4137" spans="21:23" customFormat="1" ht="12.9" customHeight="1">
      <c r="U4137" s="259"/>
      <c r="V4137" s="263"/>
      <c r="W4137" s="259"/>
    </row>
    <row r="4138" spans="21:23" customFormat="1" ht="12.9" customHeight="1">
      <c r="U4138" s="259"/>
      <c r="V4138" s="263"/>
      <c r="W4138" s="259"/>
    </row>
    <row r="4139" spans="21:23" customFormat="1" ht="12.9" customHeight="1">
      <c r="U4139" s="259"/>
      <c r="V4139" s="263"/>
      <c r="W4139" s="259"/>
    </row>
    <row r="4140" spans="21:23" customFormat="1" ht="12.9" customHeight="1">
      <c r="U4140" s="259"/>
      <c r="V4140" s="263"/>
      <c r="W4140" s="259"/>
    </row>
    <row r="4141" spans="21:23" customFormat="1" ht="12.9" customHeight="1">
      <c r="U4141" s="259"/>
      <c r="V4141" s="263"/>
      <c r="W4141" s="259"/>
    </row>
    <row r="4142" spans="21:23" customFormat="1" ht="12.9" customHeight="1">
      <c r="U4142" s="259"/>
      <c r="V4142" s="263"/>
      <c r="W4142" s="259"/>
    </row>
    <row r="4143" spans="21:23" customFormat="1" ht="12.9" customHeight="1">
      <c r="U4143" s="259"/>
      <c r="V4143" s="263"/>
      <c r="W4143" s="259"/>
    </row>
    <row r="4144" spans="21:23" customFormat="1" ht="12.9" customHeight="1">
      <c r="U4144" s="259"/>
      <c r="V4144" s="263"/>
      <c r="W4144" s="259"/>
    </row>
    <row r="4145" spans="21:23" customFormat="1" ht="12.9" customHeight="1">
      <c r="U4145" s="259"/>
      <c r="V4145" s="263"/>
      <c r="W4145" s="259"/>
    </row>
    <row r="4146" spans="21:23" customFormat="1" ht="12.9" customHeight="1">
      <c r="U4146" s="259"/>
      <c r="V4146" s="263"/>
      <c r="W4146" s="259"/>
    </row>
    <row r="4147" spans="21:23" customFormat="1" ht="12.9" customHeight="1">
      <c r="U4147" s="259"/>
      <c r="V4147" s="263"/>
      <c r="W4147" s="259"/>
    </row>
    <row r="4148" spans="21:23" customFormat="1" ht="12.9" customHeight="1">
      <c r="U4148" s="259"/>
      <c r="V4148" s="263"/>
      <c r="W4148" s="259"/>
    </row>
    <row r="4149" spans="21:23" customFormat="1" ht="12.9" customHeight="1">
      <c r="U4149" s="259"/>
      <c r="V4149" s="263"/>
      <c r="W4149" s="259"/>
    </row>
    <row r="4150" spans="21:23" customFormat="1" ht="12.9" customHeight="1">
      <c r="U4150" s="259"/>
      <c r="V4150" s="263"/>
      <c r="W4150" s="259"/>
    </row>
    <row r="4151" spans="21:23" customFormat="1" ht="12.9" customHeight="1">
      <c r="U4151" s="259"/>
      <c r="V4151" s="263"/>
      <c r="W4151" s="259"/>
    </row>
    <row r="4152" spans="21:23" customFormat="1" ht="12.9" customHeight="1">
      <c r="U4152" s="259"/>
      <c r="V4152" s="263"/>
      <c r="W4152" s="259"/>
    </row>
    <row r="4153" spans="21:23" customFormat="1" ht="12.9" customHeight="1">
      <c r="U4153" s="259"/>
      <c r="V4153" s="263"/>
      <c r="W4153" s="259"/>
    </row>
    <row r="4154" spans="21:23" customFormat="1" ht="12.9" customHeight="1">
      <c r="U4154" s="259"/>
      <c r="V4154" s="263"/>
      <c r="W4154" s="259"/>
    </row>
    <row r="4155" spans="21:23" customFormat="1" ht="12.9" customHeight="1">
      <c r="U4155" s="259"/>
      <c r="V4155" s="263"/>
      <c r="W4155" s="259"/>
    </row>
    <row r="4156" spans="21:23" customFormat="1" ht="12.9" customHeight="1">
      <c r="U4156" s="259"/>
      <c r="V4156" s="263"/>
      <c r="W4156" s="259"/>
    </row>
    <row r="4157" spans="21:23" customFormat="1" ht="12.9" customHeight="1">
      <c r="U4157" s="259"/>
      <c r="V4157" s="263"/>
      <c r="W4157" s="259"/>
    </row>
    <row r="4158" spans="21:23" customFormat="1" ht="12.9" customHeight="1">
      <c r="U4158" s="259"/>
      <c r="V4158" s="263"/>
      <c r="W4158" s="259"/>
    </row>
    <row r="4159" spans="21:23" customFormat="1" ht="12.9" customHeight="1">
      <c r="U4159" s="259"/>
      <c r="V4159" s="263"/>
      <c r="W4159" s="259"/>
    </row>
    <row r="4160" spans="21:23" customFormat="1" ht="12.9" customHeight="1">
      <c r="U4160" s="259"/>
      <c r="V4160" s="263"/>
      <c r="W4160" s="259"/>
    </row>
    <row r="4161" spans="21:23" customFormat="1" ht="12.9" customHeight="1">
      <c r="U4161" s="259"/>
      <c r="V4161" s="263"/>
      <c r="W4161" s="259"/>
    </row>
    <row r="4162" spans="21:23" customFormat="1" ht="12.9" customHeight="1">
      <c r="U4162" s="259"/>
      <c r="V4162" s="263"/>
      <c r="W4162" s="259"/>
    </row>
    <row r="4163" spans="21:23" customFormat="1" ht="12.9" customHeight="1">
      <c r="U4163" s="259"/>
      <c r="V4163" s="263"/>
      <c r="W4163" s="259"/>
    </row>
    <row r="4164" spans="21:23" customFormat="1" ht="12.9" customHeight="1">
      <c r="U4164" s="259"/>
      <c r="V4164" s="263"/>
      <c r="W4164" s="259"/>
    </row>
    <row r="4165" spans="21:23" customFormat="1" ht="12.9" customHeight="1">
      <c r="U4165" s="259"/>
      <c r="V4165" s="263"/>
      <c r="W4165" s="259"/>
    </row>
    <row r="4166" spans="21:23" customFormat="1" ht="12.9" customHeight="1">
      <c r="U4166" s="259"/>
      <c r="V4166" s="263"/>
      <c r="W4166" s="259"/>
    </row>
    <row r="4167" spans="21:23" customFormat="1" ht="12.9" customHeight="1">
      <c r="U4167" s="259"/>
      <c r="V4167" s="263"/>
      <c r="W4167" s="259"/>
    </row>
    <row r="4168" spans="21:23" customFormat="1" ht="12.9" customHeight="1">
      <c r="U4168" s="259"/>
      <c r="V4168" s="263"/>
      <c r="W4168" s="259"/>
    </row>
    <row r="4169" spans="21:23" customFormat="1" ht="12.9" customHeight="1">
      <c r="U4169" s="259"/>
      <c r="V4169" s="263"/>
      <c r="W4169" s="259"/>
    </row>
    <row r="4170" spans="21:23" customFormat="1" ht="12.9" customHeight="1">
      <c r="U4170" s="259"/>
      <c r="V4170" s="263"/>
      <c r="W4170" s="259"/>
    </row>
    <row r="4171" spans="21:23" customFormat="1" ht="12.9" customHeight="1">
      <c r="U4171" s="259"/>
      <c r="V4171" s="263"/>
      <c r="W4171" s="259"/>
    </row>
    <row r="4172" spans="21:23" customFormat="1" ht="12.9" customHeight="1">
      <c r="U4172" s="259"/>
      <c r="V4172" s="263"/>
      <c r="W4172" s="259"/>
    </row>
    <row r="4173" spans="21:23" customFormat="1" ht="12.9" customHeight="1">
      <c r="U4173" s="259"/>
      <c r="V4173" s="263"/>
      <c r="W4173" s="259"/>
    </row>
    <row r="4174" spans="21:23" customFormat="1" ht="12.9" customHeight="1">
      <c r="U4174" s="259"/>
      <c r="V4174" s="263"/>
      <c r="W4174" s="259"/>
    </row>
    <row r="4175" spans="21:23" customFormat="1" ht="12.9" customHeight="1">
      <c r="U4175" s="259"/>
      <c r="V4175" s="263"/>
      <c r="W4175" s="259"/>
    </row>
    <row r="4176" spans="21:23" customFormat="1" ht="12.9" customHeight="1">
      <c r="U4176" s="259"/>
      <c r="V4176" s="263"/>
      <c r="W4176" s="259"/>
    </row>
    <row r="4177" spans="21:23" customFormat="1" ht="12.9" customHeight="1">
      <c r="U4177" s="259"/>
      <c r="V4177" s="263"/>
      <c r="W4177" s="259"/>
    </row>
    <row r="4178" spans="21:23" customFormat="1" ht="12.9" customHeight="1">
      <c r="U4178" s="259"/>
      <c r="V4178" s="263"/>
      <c r="W4178" s="259"/>
    </row>
    <row r="4179" spans="21:23" customFormat="1" ht="12.9" customHeight="1">
      <c r="U4179" s="259"/>
      <c r="V4179" s="263"/>
      <c r="W4179" s="259"/>
    </row>
    <row r="4180" spans="21:23" customFormat="1" ht="12.9" customHeight="1">
      <c r="U4180" s="259"/>
      <c r="V4180" s="263"/>
      <c r="W4180" s="259"/>
    </row>
    <row r="4181" spans="21:23" customFormat="1" ht="12.9" customHeight="1">
      <c r="U4181" s="259"/>
      <c r="V4181" s="263"/>
      <c r="W4181" s="259"/>
    </row>
    <row r="4182" spans="21:23" customFormat="1" ht="12.9" customHeight="1">
      <c r="U4182" s="259"/>
      <c r="V4182" s="263"/>
      <c r="W4182" s="259"/>
    </row>
    <row r="4183" spans="21:23" customFormat="1" ht="12.9" customHeight="1">
      <c r="U4183" s="259"/>
      <c r="V4183" s="263"/>
      <c r="W4183" s="259"/>
    </row>
    <row r="4184" spans="21:23" customFormat="1" ht="12.9" customHeight="1">
      <c r="U4184" s="259"/>
      <c r="V4184" s="263"/>
      <c r="W4184" s="259"/>
    </row>
    <row r="4185" spans="21:23" customFormat="1" ht="12.9" customHeight="1">
      <c r="U4185" s="259"/>
      <c r="V4185" s="263"/>
      <c r="W4185" s="259"/>
    </row>
    <row r="4186" spans="21:23" customFormat="1" ht="12.9" customHeight="1">
      <c r="U4186" s="259"/>
      <c r="V4186" s="263"/>
      <c r="W4186" s="259"/>
    </row>
    <row r="4187" spans="21:23" customFormat="1" ht="12.9" customHeight="1">
      <c r="U4187" s="259"/>
      <c r="V4187" s="263"/>
      <c r="W4187" s="259"/>
    </row>
    <row r="4188" spans="21:23" customFormat="1" ht="12.9" customHeight="1">
      <c r="U4188" s="259"/>
      <c r="V4188" s="263"/>
      <c r="W4188" s="259"/>
    </row>
    <row r="4189" spans="21:23" customFormat="1" ht="12.9" customHeight="1">
      <c r="U4189" s="259"/>
      <c r="V4189" s="263"/>
      <c r="W4189" s="259"/>
    </row>
    <row r="4190" spans="21:23" customFormat="1" ht="12.9" customHeight="1">
      <c r="U4190" s="259"/>
      <c r="V4190" s="263"/>
      <c r="W4190" s="259"/>
    </row>
    <row r="4191" spans="21:23" customFormat="1" ht="12.9" customHeight="1">
      <c r="U4191" s="259"/>
      <c r="V4191" s="263"/>
      <c r="W4191" s="259"/>
    </row>
    <row r="4192" spans="21:23" customFormat="1" ht="12.9" customHeight="1">
      <c r="U4192" s="259"/>
      <c r="V4192" s="263"/>
      <c r="W4192" s="259"/>
    </row>
    <row r="4193" spans="21:23" customFormat="1" ht="12.9" customHeight="1">
      <c r="U4193" s="259"/>
      <c r="V4193" s="263"/>
      <c r="W4193" s="259"/>
    </row>
    <row r="4194" spans="21:23" customFormat="1" ht="12.9" customHeight="1">
      <c r="U4194" s="259"/>
      <c r="V4194" s="263"/>
      <c r="W4194" s="259"/>
    </row>
    <row r="4195" spans="21:23" customFormat="1" ht="12.9" customHeight="1">
      <c r="U4195" s="259"/>
      <c r="V4195" s="263"/>
      <c r="W4195" s="259"/>
    </row>
    <row r="4196" spans="21:23" customFormat="1" ht="12.9" customHeight="1">
      <c r="U4196" s="259"/>
      <c r="V4196" s="263"/>
      <c r="W4196" s="259"/>
    </row>
    <row r="4197" spans="21:23" customFormat="1" ht="12.9" customHeight="1">
      <c r="U4197" s="259"/>
      <c r="V4197" s="263"/>
      <c r="W4197" s="259"/>
    </row>
    <row r="4198" spans="21:23" customFormat="1" ht="12.9" customHeight="1">
      <c r="U4198" s="259"/>
      <c r="V4198" s="263"/>
      <c r="W4198" s="259"/>
    </row>
    <row r="4199" spans="21:23" customFormat="1" ht="12.9" customHeight="1">
      <c r="U4199" s="259"/>
      <c r="V4199" s="263"/>
      <c r="W4199" s="259"/>
    </row>
    <row r="4200" spans="21:23" customFormat="1" ht="12.9" customHeight="1">
      <c r="U4200" s="259"/>
      <c r="V4200" s="263"/>
      <c r="W4200" s="259"/>
    </row>
    <row r="4201" spans="21:23" customFormat="1" ht="12.9" customHeight="1">
      <c r="U4201" s="259"/>
      <c r="V4201" s="263"/>
      <c r="W4201" s="259"/>
    </row>
    <row r="4202" spans="21:23" customFormat="1" ht="12.9" customHeight="1">
      <c r="U4202" s="259"/>
      <c r="V4202" s="263"/>
      <c r="W4202" s="259"/>
    </row>
    <row r="4203" spans="21:23" customFormat="1" ht="12.9" customHeight="1">
      <c r="U4203" s="259"/>
      <c r="V4203" s="263"/>
      <c r="W4203" s="259"/>
    </row>
    <row r="4204" spans="21:23" customFormat="1" ht="12.9" customHeight="1">
      <c r="U4204" s="259"/>
      <c r="V4204" s="263"/>
      <c r="W4204" s="259"/>
    </row>
    <row r="4205" spans="21:23" customFormat="1" ht="12.9" customHeight="1">
      <c r="U4205" s="259"/>
      <c r="V4205" s="263"/>
      <c r="W4205" s="259"/>
    </row>
    <row r="4206" spans="21:23" customFormat="1" ht="12.9" customHeight="1">
      <c r="U4206" s="259"/>
      <c r="V4206" s="263"/>
      <c r="W4206" s="259"/>
    </row>
    <row r="4207" spans="21:23" customFormat="1" ht="12.9" customHeight="1">
      <c r="U4207" s="259"/>
      <c r="V4207" s="263"/>
      <c r="W4207" s="259"/>
    </row>
    <row r="4208" spans="21:23" customFormat="1" ht="12.9" customHeight="1">
      <c r="U4208" s="259"/>
      <c r="V4208" s="263"/>
      <c r="W4208" s="259"/>
    </row>
    <row r="4209" spans="21:23" customFormat="1" ht="12.9" customHeight="1">
      <c r="U4209" s="259"/>
      <c r="V4209" s="263"/>
      <c r="W4209" s="259"/>
    </row>
    <row r="4210" spans="21:23" customFormat="1" ht="12.9" customHeight="1">
      <c r="U4210" s="259"/>
      <c r="V4210" s="263"/>
      <c r="W4210" s="259"/>
    </row>
    <row r="4211" spans="21:23" customFormat="1" ht="12.9" customHeight="1">
      <c r="U4211" s="259"/>
      <c r="V4211" s="263"/>
      <c r="W4211" s="259"/>
    </row>
    <row r="4212" spans="21:23" customFormat="1" ht="12.9" customHeight="1">
      <c r="U4212" s="259"/>
      <c r="V4212" s="263"/>
      <c r="W4212" s="259"/>
    </row>
    <row r="4213" spans="21:23" customFormat="1" ht="12.9" customHeight="1">
      <c r="U4213" s="259"/>
      <c r="V4213" s="263"/>
      <c r="W4213" s="259"/>
    </row>
    <row r="4214" spans="21:23" customFormat="1" ht="12.9" customHeight="1">
      <c r="U4214" s="259"/>
      <c r="V4214" s="263"/>
      <c r="W4214" s="259"/>
    </row>
    <row r="4215" spans="21:23" customFormat="1" ht="12.9" customHeight="1">
      <c r="U4215" s="259"/>
      <c r="V4215" s="263"/>
      <c r="W4215" s="259"/>
    </row>
    <row r="4216" spans="21:23" customFormat="1" ht="12.9" customHeight="1">
      <c r="U4216" s="259"/>
      <c r="V4216" s="263"/>
      <c r="W4216" s="259"/>
    </row>
    <row r="4217" spans="21:23" customFormat="1" ht="12.9" customHeight="1">
      <c r="U4217" s="259"/>
      <c r="V4217" s="263"/>
      <c r="W4217" s="259"/>
    </row>
    <row r="4218" spans="21:23" customFormat="1" ht="12.9" customHeight="1">
      <c r="U4218" s="259"/>
      <c r="V4218" s="263"/>
      <c r="W4218" s="259"/>
    </row>
    <row r="4219" spans="21:23" customFormat="1" ht="12.9" customHeight="1">
      <c r="U4219" s="259"/>
      <c r="V4219" s="263"/>
      <c r="W4219" s="259"/>
    </row>
    <row r="4220" spans="21:23" customFormat="1" ht="12.9" customHeight="1">
      <c r="U4220" s="259"/>
      <c r="V4220" s="263"/>
      <c r="W4220" s="259"/>
    </row>
    <row r="4221" spans="21:23" customFormat="1" ht="12.9" customHeight="1">
      <c r="U4221" s="259"/>
      <c r="V4221" s="263"/>
      <c r="W4221" s="259"/>
    </row>
    <row r="4222" spans="21:23" customFormat="1" ht="12.9" customHeight="1">
      <c r="U4222" s="259"/>
      <c r="V4222" s="263"/>
      <c r="W4222" s="259"/>
    </row>
    <row r="4223" spans="21:23" customFormat="1" ht="12.9" customHeight="1">
      <c r="U4223" s="259"/>
      <c r="V4223" s="263"/>
      <c r="W4223" s="259"/>
    </row>
    <row r="4224" spans="21:23" customFormat="1" ht="12.9" customHeight="1">
      <c r="U4224" s="259"/>
      <c r="V4224" s="263"/>
      <c r="W4224" s="259"/>
    </row>
    <row r="4225" spans="21:23" customFormat="1" ht="12.9" customHeight="1">
      <c r="U4225" s="259"/>
      <c r="V4225" s="263"/>
      <c r="W4225" s="259"/>
    </row>
    <row r="4226" spans="21:23" customFormat="1" ht="12.9" customHeight="1">
      <c r="U4226" s="259"/>
      <c r="V4226" s="263"/>
      <c r="W4226" s="259"/>
    </row>
    <row r="4227" spans="21:23" customFormat="1" ht="12.9" customHeight="1">
      <c r="U4227" s="259"/>
      <c r="V4227" s="263"/>
      <c r="W4227" s="259"/>
    </row>
    <row r="4228" spans="21:23" customFormat="1" ht="12.9" customHeight="1">
      <c r="U4228" s="259"/>
      <c r="V4228" s="263"/>
      <c r="W4228" s="259"/>
    </row>
    <row r="4229" spans="21:23" customFormat="1" ht="12.9" customHeight="1">
      <c r="U4229" s="259"/>
      <c r="V4229" s="263"/>
      <c r="W4229" s="259"/>
    </row>
    <row r="4230" spans="21:23" customFormat="1" ht="12.9" customHeight="1">
      <c r="U4230" s="259"/>
      <c r="V4230" s="263"/>
      <c r="W4230" s="259"/>
    </row>
    <row r="4231" spans="21:23" customFormat="1" ht="12.9" customHeight="1">
      <c r="U4231" s="259"/>
      <c r="V4231" s="263"/>
      <c r="W4231" s="259"/>
    </row>
    <row r="4232" spans="21:23" customFormat="1" ht="12.9" customHeight="1">
      <c r="U4232" s="259"/>
      <c r="V4232" s="263"/>
      <c r="W4232" s="259"/>
    </row>
    <row r="4233" spans="21:23" customFormat="1" ht="12.9" customHeight="1">
      <c r="U4233" s="259"/>
      <c r="V4233" s="263"/>
      <c r="W4233" s="259"/>
    </row>
    <row r="4234" spans="21:23" customFormat="1" ht="12.9" customHeight="1">
      <c r="U4234" s="259"/>
      <c r="V4234" s="263"/>
      <c r="W4234" s="259"/>
    </row>
    <row r="4235" spans="21:23" customFormat="1" ht="12.9" customHeight="1">
      <c r="U4235" s="259"/>
      <c r="V4235" s="263"/>
      <c r="W4235" s="259"/>
    </row>
    <row r="4236" spans="21:23" customFormat="1" ht="12.9" customHeight="1">
      <c r="U4236" s="259"/>
      <c r="V4236" s="263"/>
      <c r="W4236" s="259"/>
    </row>
    <row r="4237" spans="21:23" customFormat="1" ht="12.9" customHeight="1">
      <c r="U4237" s="259"/>
      <c r="V4237" s="263"/>
      <c r="W4237" s="259"/>
    </row>
    <row r="4238" spans="21:23" customFormat="1" ht="12.9" customHeight="1">
      <c r="U4238" s="259"/>
      <c r="V4238" s="263"/>
      <c r="W4238" s="259"/>
    </row>
    <row r="4239" spans="21:23" customFormat="1" ht="12.9" customHeight="1">
      <c r="U4239" s="259"/>
      <c r="V4239" s="263"/>
      <c r="W4239" s="259"/>
    </row>
    <row r="4240" spans="21:23" customFormat="1" ht="12.9" customHeight="1">
      <c r="U4240" s="259"/>
      <c r="V4240" s="263"/>
      <c r="W4240" s="259"/>
    </row>
    <row r="4241" spans="21:23" customFormat="1" ht="12.9" customHeight="1">
      <c r="U4241" s="259"/>
      <c r="V4241" s="263"/>
      <c r="W4241" s="259"/>
    </row>
    <row r="4242" spans="21:23" customFormat="1" ht="12.9" customHeight="1">
      <c r="U4242" s="259"/>
      <c r="V4242" s="263"/>
      <c r="W4242" s="259"/>
    </row>
    <row r="4243" spans="21:23" customFormat="1" ht="12.9" customHeight="1">
      <c r="U4243" s="259"/>
      <c r="V4243" s="263"/>
      <c r="W4243" s="259"/>
    </row>
    <row r="4244" spans="21:23" customFormat="1" ht="12.9" customHeight="1">
      <c r="U4244" s="259"/>
      <c r="V4244" s="263"/>
      <c r="W4244" s="259"/>
    </row>
    <row r="4245" spans="21:23" customFormat="1" ht="12.9" customHeight="1">
      <c r="U4245" s="259"/>
      <c r="V4245" s="263"/>
      <c r="W4245" s="259"/>
    </row>
    <row r="4246" spans="21:23" customFormat="1" ht="12.9" customHeight="1">
      <c r="U4246" s="259"/>
      <c r="V4246" s="263"/>
      <c r="W4246" s="259"/>
    </row>
    <row r="4247" spans="21:23" customFormat="1" ht="12.9" customHeight="1">
      <c r="U4247" s="259"/>
      <c r="V4247" s="263"/>
      <c r="W4247" s="259"/>
    </row>
    <row r="4248" spans="21:23" customFormat="1" ht="12.9" customHeight="1">
      <c r="U4248" s="259"/>
      <c r="V4248" s="263"/>
      <c r="W4248" s="259"/>
    </row>
    <row r="4249" spans="21:23" customFormat="1" ht="12.9" customHeight="1">
      <c r="U4249" s="259"/>
      <c r="V4249" s="263"/>
      <c r="W4249" s="259"/>
    </row>
    <row r="4250" spans="21:23" customFormat="1" ht="12.9" customHeight="1">
      <c r="U4250" s="259"/>
      <c r="V4250" s="263"/>
      <c r="W4250" s="259"/>
    </row>
    <row r="4251" spans="21:23" customFormat="1" ht="12.9" customHeight="1">
      <c r="U4251" s="259"/>
      <c r="V4251" s="263"/>
      <c r="W4251" s="259"/>
    </row>
    <row r="4252" spans="21:23" customFormat="1" ht="12.9" customHeight="1">
      <c r="U4252" s="259"/>
      <c r="V4252" s="263"/>
      <c r="W4252" s="259"/>
    </row>
    <row r="4253" spans="21:23" customFormat="1" ht="12.9" customHeight="1">
      <c r="U4253" s="259"/>
      <c r="V4253" s="263"/>
      <c r="W4253" s="259"/>
    </row>
    <row r="4254" spans="21:23" customFormat="1" ht="12.9" customHeight="1">
      <c r="U4254" s="259"/>
      <c r="V4254" s="263"/>
      <c r="W4254" s="259"/>
    </row>
    <row r="4255" spans="21:23" customFormat="1" ht="12.9" customHeight="1">
      <c r="U4255" s="259"/>
      <c r="V4255" s="263"/>
      <c r="W4255" s="259"/>
    </row>
    <row r="4256" spans="21:23" customFormat="1" ht="12.9" customHeight="1">
      <c r="U4256" s="259"/>
      <c r="V4256" s="263"/>
      <c r="W4256" s="259"/>
    </row>
    <row r="4257" spans="21:23" customFormat="1" ht="12.9" customHeight="1">
      <c r="U4257" s="259"/>
      <c r="V4257" s="263"/>
      <c r="W4257" s="259"/>
    </row>
    <row r="4258" spans="21:23" customFormat="1" ht="12.9" customHeight="1">
      <c r="U4258" s="259"/>
      <c r="V4258" s="263"/>
      <c r="W4258" s="259"/>
    </row>
    <row r="4259" spans="21:23" customFormat="1" ht="12.9" customHeight="1">
      <c r="U4259" s="259"/>
      <c r="V4259" s="263"/>
      <c r="W4259" s="259"/>
    </row>
    <row r="4260" spans="21:23" customFormat="1" ht="12.9" customHeight="1">
      <c r="U4260" s="259"/>
      <c r="V4260" s="263"/>
      <c r="W4260" s="259"/>
    </row>
    <row r="4261" spans="21:23" customFormat="1" ht="12.9" customHeight="1">
      <c r="U4261" s="259"/>
      <c r="V4261" s="263"/>
      <c r="W4261" s="259"/>
    </row>
    <row r="4262" spans="21:23" customFormat="1" ht="12.9" customHeight="1">
      <c r="U4262" s="259"/>
      <c r="V4262" s="263"/>
      <c r="W4262" s="259"/>
    </row>
    <row r="4263" spans="21:23" customFormat="1" ht="12.9" customHeight="1">
      <c r="U4263" s="259"/>
      <c r="V4263" s="263"/>
      <c r="W4263" s="259"/>
    </row>
    <row r="4264" spans="21:23" customFormat="1" ht="12.9" customHeight="1">
      <c r="U4264" s="259"/>
      <c r="V4264" s="263"/>
      <c r="W4264" s="259"/>
    </row>
    <row r="4265" spans="21:23" customFormat="1" ht="12.9" customHeight="1">
      <c r="U4265" s="259"/>
      <c r="V4265" s="263"/>
      <c r="W4265" s="259"/>
    </row>
    <row r="4266" spans="21:23" customFormat="1" ht="12.9" customHeight="1">
      <c r="U4266" s="259"/>
      <c r="V4266" s="263"/>
      <c r="W4266" s="259"/>
    </row>
    <row r="4267" spans="21:23" customFormat="1" ht="12.9" customHeight="1">
      <c r="U4267" s="259"/>
      <c r="V4267" s="263"/>
      <c r="W4267" s="259"/>
    </row>
    <row r="4268" spans="21:23" customFormat="1" ht="12.9" customHeight="1">
      <c r="U4268" s="259"/>
      <c r="V4268" s="263"/>
      <c r="W4268" s="259"/>
    </row>
    <row r="4269" spans="21:23" customFormat="1" ht="12.9" customHeight="1">
      <c r="U4269" s="259"/>
      <c r="V4269" s="263"/>
      <c r="W4269" s="259"/>
    </row>
    <row r="4270" spans="21:23" customFormat="1" ht="12.9" customHeight="1">
      <c r="U4270" s="259"/>
      <c r="V4270" s="263"/>
      <c r="W4270" s="259"/>
    </row>
    <row r="4271" spans="21:23" customFormat="1" ht="12.9" customHeight="1">
      <c r="U4271" s="259"/>
      <c r="V4271" s="263"/>
      <c r="W4271" s="259"/>
    </row>
    <row r="4272" spans="21:23" customFormat="1" ht="12.9" customHeight="1">
      <c r="U4272" s="259"/>
      <c r="V4272" s="263"/>
      <c r="W4272" s="259"/>
    </row>
    <row r="4273" spans="21:23" customFormat="1" ht="12.9" customHeight="1">
      <c r="U4273" s="259"/>
      <c r="V4273" s="263"/>
      <c r="W4273" s="259"/>
    </row>
    <row r="4274" spans="21:23" customFormat="1" ht="12.9" customHeight="1">
      <c r="U4274" s="259"/>
      <c r="V4274" s="263"/>
      <c r="W4274" s="259"/>
    </row>
    <row r="4275" spans="21:23" customFormat="1" ht="12.9" customHeight="1">
      <c r="U4275" s="259"/>
      <c r="V4275" s="263"/>
      <c r="W4275" s="259"/>
    </row>
    <row r="4276" spans="21:23" customFormat="1" ht="12.9" customHeight="1">
      <c r="U4276" s="259"/>
      <c r="V4276" s="263"/>
      <c r="W4276" s="259"/>
    </row>
    <row r="4277" spans="21:23" customFormat="1" ht="12.9" customHeight="1">
      <c r="U4277" s="259"/>
      <c r="V4277" s="263"/>
      <c r="W4277" s="259"/>
    </row>
    <row r="4278" spans="21:23" customFormat="1" ht="12.9" customHeight="1">
      <c r="U4278" s="259"/>
      <c r="V4278" s="263"/>
      <c r="W4278" s="259"/>
    </row>
    <row r="4279" spans="21:23" customFormat="1" ht="12.9" customHeight="1">
      <c r="U4279" s="259"/>
      <c r="V4279" s="263"/>
      <c r="W4279" s="259"/>
    </row>
    <row r="4280" spans="21:23" customFormat="1" ht="12.9" customHeight="1">
      <c r="U4280" s="259"/>
      <c r="V4280" s="263"/>
      <c r="W4280" s="259"/>
    </row>
    <row r="4281" spans="21:23" customFormat="1" ht="12.9" customHeight="1">
      <c r="U4281" s="259"/>
      <c r="V4281" s="263"/>
      <c r="W4281" s="259"/>
    </row>
    <row r="4282" spans="21:23" customFormat="1" ht="12.9" customHeight="1">
      <c r="U4282" s="259"/>
      <c r="V4282" s="263"/>
      <c r="W4282" s="259"/>
    </row>
    <row r="4283" spans="21:23" customFormat="1" ht="12.9" customHeight="1">
      <c r="U4283" s="259"/>
      <c r="V4283" s="263"/>
      <c r="W4283" s="259"/>
    </row>
    <row r="4284" spans="21:23" customFormat="1" ht="12.9" customHeight="1">
      <c r="U4284" s="259"/>
      <c r="V4284" s="263"/>
      <c r="W4284" s="259"/>
    </row>
    <row r="4285" spans="21:23" customFormat="1" ht="12.9" customHeight="1">
      <c r="U4285" s="259"/>
      <c r="V4285" s="263"/>
      <c r="W4285" s="259"/>
    </row>
    <row r="4286" spans="21:23" customFormat="1" ht="12.9" customHeight="1">
      <c r="U4286" s="259"/>
      <c r="V4286" s="263"/>
      <c r="W4286" s="259"/>
    </row>
    <row r="4287" spans="21:23" customFormat="1" ht="12.9" customHeight="1">
      <c r="U4287" s="259"/>
      <c r="V4287" s="263"/>
      <c r="W4287" s="259"/>
    </row>
    <row r="4288" spans="21:23" customFormat="1" ht="12.9" customHeight="1">
      <c r="U4288" s="259"/>
      <c r="V4288" s="263"/>
      <c r="W4288" s="259"/>
    </row>
    <row r="4289" spans="21:23" customFormat="1" ht="12.9" customHeight="1">
      <c r="U4289" s="259"/>
      <c r="V4289" s="263"/>
      <c r="W4289" s="259"/>
    </row>
    <row r="4290" spans="21:23" customFormat="1" ht="12.9" customHeight="1">
      <c r="U4290" s="259"/>
      <c r="V4290" s="263"/>
      <c r="W4290" s="259"/>
    </row>
    <row r="4291" spans="21:23" customFormat="1" ht="12.9" customHeight="1">
      <c r="U4291" s="259"/>
      <c r="V4291" s="263"/>
      <c r="W4291" s="259"/>
    </row>
    <row r="4292" spans="21:23" customFormat="1" ht="12.9" customHeight="1">
      <c r="U4292" s="259"/>
      <c r="V4292" s="263"/>
      <c r="W4292" s="259"/>
    </row>
    <row r="4293" spans="21:23" customFormat="1" ht="12.9" customHeight="1">
      <c r="U4293" s="259"/>
      <c r="V4293" s="263"/>
      <c r="W4293" s="259"/>
    </row>
    <row r="4294" spans="21:23" customFormat="1" ht="12.9" customHeight="1">
      <c r="U4294" s="259"/>
      <c r="V4294" s="263"/>
      <c r="W4294" s="259"/>
    </row>
    <row r="4295" spans="21:23" customFormat="1" ht="12.9" customHeight="1">
      <c r="U4295" s="259"/>
      <c r="V4295" s="263"/>
      <c r="W4295" s="259"/>
    </row>
    <row r="4296" spans="21:23" customFormat="1" ht="12.9" customHeight="1">
      <c r="U4296" s="259"/>
      <c r="V4296" s="263"/>
      <c r="W4296" s="259"/>
    </row>
    <row r="4297" spans="21:23" customFormat="1" ht="12.9" customHeight="1">
      <c r="U4297" s="259"/>
      <c r="V4297" s="263"/>
      <c r="W4297" s="259"/>
    </row>
    <row r="4298" spans="21:23" customFormat="1" ht="12.9" customHeight="1">
      <c r="U4298" s="259"/>
      <c r="V4298" s="263"/>
      <c r="W4298" s="259"/>
    </row>
    <row r="4299" spans="21:23" customFormat="1" ht="12.9" customHeight="1">
      <c r="U4299" s="259"/>
      <c r="V4299" s="263"/>
      <c r="W4299" s="259"/>
    </row>
    <row r="4300" spans="21:23" customFormat="1" ht="12.9" customHeight="1">
      <c r="U4300" s="259"/>
      <c r="V4300" s="263"/>
      <c r="W4300" s="259"/>
    </row>
    <row r="4301" spans="21:23" customFormat="1" ht="12.9" customHeight="1">
      <c r="U4301" s="259"/>
      <c r="V4301" s="263"/>
      <c r="W4301" s="259"/>
    </row>
    <row r="4302" spans="21:23" customFormat="1" ht="12.9" customHeight="1">
      <c r="U4302" s="259"/>
      <c r="V4302" s="263"/>
      <c r="W4302" s="259"/>
    </row>
    <row r="4303" spans="21:23" customFormat="1" ht="12.9" customHeight="1">
      <c r="U4303" s="259"/>
      <c r="V4303" s="263"/>
      <c r="W4303" s="259"/>
    </row>
    <row r="4304" spans="21:23" customFormat="1" ht="12.9" customHeight="1">
      <c r="U4304" s="259"/>
      <c r="V4304" s="263"/>
      <c r="W4304" s="259"/>
    </row>
    <row r="4305" spans="21:23" customFormat="1" ht="12.9" customHeight="1">
      <c r="U4305" s="259"/>
      <c r="V4305" s="263"/>
      <c r="W4305" s="259"/>
    </row>
    <row r="4306" spans="21:23" customFormat="1" ht="12.9" customHeight="1">
      <c r="U4306" s="259"/>
      <c r="V4306" s="263"/>
      <c r="W4306" s="259"/>
    </row>
    <row r="4307" spans="21:23" customFormat="1" ht="12.9" customHeight="1">
      <c r="U4307" s="259"/>
      <c r="V4307" s="263"/>
      <c r="W4307" s="259"/>
    </row>
    <row r="4308" spans="21:23" customFormat="1" ht="12.9" customHeight="1">
      <c r="U4308" s="259"/>
      <c r="V4308" s="263"/>
      <c r="W4308" s="259"/>
    </row>
    <row r="4309" spans="21:23" customFormat="1" ht="12.9" customHeight="1">
      <c r="U4309" s="259"/>
      <c r="V4309" s="263"/>
      <c r="W4309" s="259"/>
    </row>
    <row r="4310" spans="21:23" customFormat="1" ht="12.9" customHeight="1">
      <c r="U4310" s="259"/>
      <c r="V4310" s="263"/>
      <c r="W4310" s="259"/>
    </row>
    <row r="4311" spans="21:23" customFormat="1" ht="12.9" customHeight="1">
      <c r="U4311" s="259"/>
      <c r="V4311" s="263"/>
      <c r="W4311" s="259"/>
    </row>
    <row r="4312" spans="21:23" customFormat="1" ht="12.9" customHeight="1">
      <c r="U4312" s="259"/>
      <c r="V4312" s="263"/>
      <c r="W4312" s="259"/>
    </row>
    <row r="4313" spans="21:23" customFormat="1" ht="12.9" customHeight="1">
      <c r="U4313" s="259"/>
      <c r="V4313" s="263"/>
      <c r="W4313" s="259"/>
    </row>
    <row r="4314" spans="21:23" customFormat="1" ht="12.9" customHeight="1">
      <c r="U4314" s="259"/>
      <c r="V4314" s="263"/>
      <c r="W4314" s="259"/>
    </row>
    <row r="4315" spans="21:23" customFormat="1" ht="12.9" customHeight="1">
      <c r="U4315" s="259"/>
      <c r="V4315" s="263"/>
      <c r="W4315" s="259"/>
    </row>
    <row r="4316" spans="21:23" customFormat="1" ht="12.9" customHeight="1">
      <c r="U4316" s="259"/>
      <c r="V4316" s="263"/>
      <c r="W4316" s="259"/>
    </row>
    <row r="4317" spans="21:23" customFormat="1" ht="12.9" customHeight="1">
      <c r="U4317" s="259"/>
      <c r="V4317" s="263"/>
      <c r="W4317" s="259"/>
    </row>
    <row r="4318" spans="21:23" customFormat="1" ht="12.9" customHeight="1">
      <c r="U4318" s="259"/>
      <c r="V4318" s="263"/>
      <c r="W4318" s="259"/>
    </row>
    <row r="4319" spans="21:23" customFormat="1" ht="12.9" customHeight="1">
      <c r="U4319" s="259"/>
      <c r="V4319" s="263"/>
      <c r="W4319" s="259"/>
    </row>
    <row r="4320" spans="21:23" customFormat="1" ht="12.9" customHeight="1">
      <c r="U4320" s="259"/>
      <c r="V4320" s="263"/>
      <c r="W4320" s="259"/>
    </row>
    <row r="4321" spans="21:23" customFormat="1" ht="12.9" customHeight="1">
      <c r="U4321" s="259"/>
      <c r="V4321" s="263"/>
      <c r="W4321" s="259"/>
    </row>
    <row r="4322" spans="21:23" customFormat="1" ht="12.9" customHeight="1">
      <c r="U4322" s="259"/>
      <c r="V4322" s="263"/>
      <c r="W4322" s="259"/>
    </row>
    <row r="4323" spans="21:23" customFormat="1" ht="12.9" customHeight="1">
      <c r="U4323" s="259"/>
      <c r="V4323" s="263"/>
      <c r="W4323" s="259"/>
    </row>
    <row r="4324" spans="21:23" customFormat="1" ht="12.9" customHeight="1">
      <c r="U4324" s="259"/>
      <c r="V4324" s="263"/>
      <c r="W4324" s="259"/>
    </row>
    <row r="4325" spans="21:23" customFormat="1" ht="12.9" customHeight="1">
      <c r="U4325" s="259"/>
      <c r="V4325" s="263"/>
      <c r="W4325" s="259"/>
    </row>
    <row r="4326" spans="21:23" customFormat="1" ht="12.9" customHeight="1">
      <c r="U4326" s="259"/>
      <c r="V4326" s="263"/>
      <c r="W4326" s="259"/>
    </row>
    <row r="4327" spans="21:23" customFormat="1" ht="12.9" customHeight="1">
      <c r="U4327" s="259"/>
      <c r="V4327" s="263"/>
      <c r="W4327" s="259"/>
    </row>
    <row r="4328" spans="21:23" customFormat="1" ht="12.9" customHeight="1">
      <c r="U4328" s="259"/>
      <c r="V4328" s="263"/>
      <c r="W4328" s="259"/>
    </row>
    <row r="4329" spans="21:23" customFormat="1" ht="12.9" customHeight="1">
      <c r="U4329" s="259"/>
      <c r="V4329" s="263"/>
      <c r="W4329" s="259"/>
    </row>
    <row r="4330" spans="21:23" customFormat="1" ht="12.9" customHeight="1">
      <c r="U4330" s="259"/>
      <c r="V4330" s="263"/>
      <c r="W4330" s="259"/>
    </row>
    <row r="4331" spans="21:23" customFormat="1" ht="12.9" customHeight="1">
      <c r="U4331" s="259"/>
      <c r="V4331" s="263"/>
      <c r="W4331" s="259"/>
    </row>
    <row r="4332" spans="21:23" customFormat="1" ht="12.9" customHeight="1">
      <c r="U4332" s="259"/>
      <c r="V4332" s="263"/>
      <c r="W4332" s="259"/>
    </row>
    <row r="4333" spans="21:23" customFormat="1" ht="12.9" customHeight="1">
      <c r="U4333" s="259"/>
      <c r="V4333" s="263"/>
      <c r="W4333" s="259"/>
    </row>
    <row r="4334" spans="21:23" customFormat="1" ht="12.9" customHeight="1">
      <c r="U4334" s="259"/>
      <c r="V4334" s="263"/>
      <c r="W4334" s="259"/>
    </row>
    <row r="4335" spans="21:23" customFormat="1" ht="12.9" customHeight="1">
      <c r="U4335" s="259"/>
      <c r="V4335" s="263"/>
      <c r="W4335" s="259"/>
    </row>
    <row r="4336" spans="21:23" customFormat="1" ht="12.9" customHeight="1">
      <c r="U4336" s="259"/>
      <c r="V4336" s="263"/>
      <c r="W4336" s="259"/>
    </row>
    <row r="4337" spans="21:23" customFormat="1" ht="12.9" customHeight="1">
      <c r="U4337" s="259"/>
      <c r="V4337" s="263"/>
      <c r="W4337" s="259"/>
    </row>
    <row r="4338" spans="21:23" customFormat="1" ht="12.9" customHeight="1">
      <c r="U4338" s="259"/>
      <c r="V4338" s="263"/>
      <c r="W4338" s="259"/>
    </row>
    <row r="4339" spans="21:23" customFormat="1" ht="12.9" customHeight="1">
      <c r="U4339" s="259"/>
      <c r="V4339" s="263"/>
      <c r="W4339" s="259"/>
    </row>
    <row r="4340" spans="21:23" customFormat="1" ht="12.9" customHeight="1">
      <c r="U4340" s="259"/>
      <c r="V4340" s="263"/>
      <c r="W4340" s="259"/>
    </row>
    <row r="4341" spans="21:23" customFormat="1" ht="12.9" customHeight="1">
      <c r="U4341" s="259"/>
      <c r="V4341" s="263"/>
      <c r="W4341" s="259"/>
    </row>
    <row r="4342" spans="21:23" customFormat="1" ht="12.9" customHeight="1">
      <c r="U4342" s="259"/>
      <c r="V4342" s="263"/>
      <c r="W4342" s="259"/>
    </row>
    <row r="4343" spans="21:23" customFormat="1" ht="12.9" customHeight="1">
      <c r="U4343" s="259"/>
      <c r="V4343" s="263"/>
      <c r="W4343" s="259"/>
    </row>
    <row r="4344" spans="21:23" customFormat="1" ht="12.9" customHeight="1">
      <c r="U4344" s="259"/>
      <c r="V4344" s="263"/>
      <c r="W4344" s="259"/>
    </row>
    <row r="4345" spans="21:23" customFormat="1" ht="12.9" customHeight="1">
      <c r="U4345" s="259"/>
      <c r="V4345" s="263"/>
      <c r="W4345" s="259"/>
    </row>
    <row r="4346" spans="21:23" customFormat="1" ht="12.9" customHeight="1">
      <c r="U4346" s="259"/>
      <c r="V4346" s="263"/>
      <c r="W4346" s="259"/>
    </row>
    <row r="4347" spans="21:23" customFormat="1" ht="12.9" customHeight="1">
      <c r="U4347" s="259"/>
      <c r="V4347" s="263"/>
      <c r="W4347" s="259"/>
    </row>
    <row r="4348" spans="21:23" customFormat="1" ht="12.9" customHeight="1">
      <c r="U4348" s="259"/>
      <c r="V4348" s="263"/>
      <c r="W4348" s="259"/>
    </row>
    <row r="4349" spans="21:23" customFormat="1" ht="12.9" customHeight="1">
      <c r="U4349" s="259"/>
      <c r="V4349" s="263"/>
      <c r="W4349" s="259"/>
    </row>
    <row r="4350" spans="21:23" customFormat="1" ht="12.9" customHeight="1">
      <c r="U4350" s="259"/>
      <c r="V4350" s="263"/>
      <c r="W4350" s="259"/>
    </row>
    <row r="4351" spans="21:23" customFormat="1" ht="12.9" customHeight="1">
      <c r="U4351" s="259"/>
      <c r="V4351" s="263"/>
      <c r="W4351" s="259"/>
    </row>
    <row r="4352" spans="21:23" customFormat="1" ht="12.9" customHeight="1">
      <c r="U4352" s="259"/>
      <c r="V4352" s="263"/>
      <c r="W4352" s="259"/>
    </row>
    <row r="4353" spans="21:23" customFormat="1" ht="12.9" customHeight="1">
      <c r="U4353" s="259"/>
      <c r="V4353" s="263"/>
      <c r="W4353" s="259"/>
    </row>
    <row r="4354" spans="21:23" customFormat="1" ht="12.9" customHeight="1">
      <c r="U4354" s="259"/>
      <c r="V4354" s="263"/>
      <c r="W4354" s="259"/>
    </row>
    <row r="4355" spans="21:23" customFormat="1" ht="12.9" customHeight="1">
      <c r="U4355" s="259"/>
      <c r="V4355" s="263"/>
      <c r="W4355" s="259"/>
    </row>
    <row r="4356" spans="21:23" customFormat="1" ht="12.9" customHeight="1">
      <c r="U4356" s="259"/>
      <c r="V4356" s="263"/>
      <c r="W4356" s="259"/>
    </row>
    <row r="4357" spans="21:23" customFormat="1" ht="12.9" customHeight="1">
      <c r="U4357" s="259"/>
      <c r="V4357" s="263"/>
      <c r="W4357" s="259"/>
    </row>
    <row r="4358" spans="21:23" customFormat="1" ht="12.9" customHeight="1">
      <c r="U4358" s="259"/>
      <c r="V4358" s="263"/>
      <c r="W4358" s="259"/>
    </row>
    <row r="4359" spans="21:23" customFormat="1" ht="12.9" customHeight="1">
      <c r="U4359" s="259"/>
      <c r="V4359" s="263"/>
      <c r="W4359" s="259"/>
    </row>
    <row r="4360" spans="21:23" customFormat="1" ht="12.9" customHeight="1">
      <c r="U4360" s="259"/>
      <c r="V4360" s="263"/>
      <c r="W4360" s="259"/>
    </row>
    <row r="4361" spans="21:23" customFormat="1" ht="12.9" customHeight="1">
      <c r="U4361" s="259"/>
      <c r="V4361" s="263"/>
      <c r="W4361" s="259"/>
    </row>
    <row r="4362" spans="21:23" customFormat="1" ht="12.9" customHeight="1">
      <c r="U4362" s="259"/>
      <c r="V4362" s="263"/>
      <c r="W4362" s="259"/>
    </row>
    <row r="4363" spans="21:23" customFormat="1" ht="12.9" customHeight="1">
      <c r="U4363" s="259"/>
      <c r="V4363" s="263"/>
      <c r="W4363" s="259"/>
    </row>
    <row r="4364" spans="21:23" customFormat="1" ht="12.9" customHeight="1">
      <c r="U4364" s="259"/>
      <c r="V4364" s="263"/>
      <c r="W4364" s="259"/>
    </row>
    <row r="4365" spans="21:23" customFormat="1" ht="12.9" customHeight="1">
      <c r="U4365" s="259"/>
      <c r="V4365" s="263"/>
      <c r="W4365" s="259"/>
    </row>
    <row r="4366" spans="21:23" customFormat="1" ht="12.9" customHeight="1">
      <c r="U4366" s="259"/>
      <c r="V4366" s="263"/>
      <c r="W4366" s="259"/>
    </row>
    <row r="4367" spans="21:23" customFormat="1" ht="12.9" customHeight="1">
      <c r="U4367" s="259"/>
      <c r="V4367" s="263"/>
      <c r="W4367" s="259"/>
    </row>
    <row r="4368" spans="21:23" customFormat="1" ht="12.9" customHeight="1">
      <c r="U4368" s="259"/>
      <c r="V4368" s="263"/>
      <c r="W4368" s="259"/>
    </row>
    <row r="4369" spans="21:23" customFormat="1" ht="12.9" customHeight="1">
      <c r="U4369" s="259"/>
      <c r="V4369" s="263"/>
      <c r="W4369" s="259"/>
    </row>
    <row r="4370" spans="21:23" customFormat="1" ht="12.9" customHeight="1">
      <c r="U4370" s="259"/>
      <c r="V4370" s="263"/>
      <c r="W4370" s="259"/>
    </row>
    <row r="4371" spans="21:23" customFormat="1" ht="12.9" customHeight="1">
      <c r="U4371" s="259"/>
      <c r="V4371" s="263"/>
      <c r="W4371" s="259"/>
    </row>
    <row r="4372" spans="21:23" customFormat="1" ht="12.9" customHeight="1">
      <c r="U4372" s="259"/>
      <c r="V4372" s="263"/>
      <c r="W4372" s="259"/>
    </row>
    <row r="4373" spans="21:23" customFormat="1" ht="12.9" customHeight="1">
      <c r="U4373" s="259"/>
      <c r="V4373" s="263"/>
      <c r="W4373" s="259"/>
    </row>
    <row r="4374" spans="21:23" customFormat="1" ht="12.9" customHeight="1">
      <c r="U4374" s="259"/>
      <c r="V4374" s="263"/>
      <c r="W4374" s="259"/>
    </row>
    <row r="4375" spans="21:23" customFormat="1" ht="12.9" customHeight="1">
      <c r="U4375" s="259"/>
      <c r="V4375" s="263"/>
      <c r="W4375" s="259"/>
    </row>
    <row r="4376" spans="21:23" customFormat="1" ht="12.9" customHeight="1">
      <c r="U4376" s="259"/>
      <c r="V4376" s="263"/>
      <c r="W4376" s="259"/>
    </row>
    <row r="4377" spans="21:23" customFormat="1" ht="12.9" customHeight="1">
      <c r="U4377" s="259"/>
      <c r="V4377" s="263"/>
      <c r="W4377" s="259"/>
    </row>
    <row r="4378" spans="21:23" customFormat="1" ht="12.9" customHeight="1">
      <c r="U4378" s="259"/>
      <c r="V4378" s="263"/>
      <c r="W4378" s="259"/>
    </row>
    <row r="4379" spans="21:23" customFormat="1" ht="12.9" customHeight="1">
      <c r="U4379" s="259"/>
      <c r="V4379" s="263"/>
      <c r="W4379" s="259"/>
    </row>
    <row r="4380" spans="21:23" customFormat="1" ht="12.9" customHeight="1">
      <c r="U4380" s="259"/>
      <c r="V4380" s="263"/>
      <c r="W4380" s="259"/>
    </row>
    <row r="4381" spans="21:23" customFormat="1" ht="12.9" customHeight="1">
      <c r="U4381" s="259"/>
      <c r="V4381" s="263"/>
      <c r="W4381" s="259"/>
    </row>
    <row r="4382" spans="21:23" customFormat="1" ht="12.9" customHeight="1">
      <c r="U4382" s="259"/>
      <c r="V4382" s="263"/>
      <c r="W4382" s="259"/>
    </row>
    <row r="4383" spans="21:23" customFormat="1" ht="12.9" customHeight="1">
      <c r="U4383" s="259"/>
      <c r="V4383" s="263"/>
      <c r="W4383" s="259"/>
    </row>
    <row r="4384" spans="21:23" customFormat="1" ht="12.9" customHeight="1">
      <c r="U4384" s="259"/>
      <c r="V4384" s="263"/>
      <c r="W4384" s="259"/>
    </row>
    <row r="4385" spans="21:23" customFormat="1" ht="12.9" customHeight="1">
      <c r="U4385" s="259"/>
      <c r="V4385" s="263"/>
      <c r="W4385" s="259"/>
    </row>
    <row r="4386" spans="21:23" customFormat="1" ht="12.9" customHeight="1">
      <c r="U4386" s="259"/>
      <c r="V4386" s="263"/>
      <c r="W4386" s="259"/>
    </row>
    <row r="4387" spans="21:23" customFormat="1" ht="12.9" customHeight="1">
      <c r="U4387" s="259"/>
      <c r="V4387" s="263"/>
      <c r="W4387" s="259"/>
    </row>
    <row r="4388" spans="21:23" customFormat="1" ht="12.9" customHeight="1">
      <c r="U4388" s="259"/>
      <c r="V4388" s="263"/>
      <c r="W4388" s="259"/>
    </row>
    <row r="4389" spans="21:23" customFormat="1" ht="12.9" customHeight="1">
      <c r="U4389" s="259"/>
      <c r="V4389" s="263"/>
      <c r="W4389" s="259"/>
    </row>
    <row r="4390" spans="21:23" customFormat="1" ht="12.9" customHeight="1">
      <c r="U4390" s="259"/>
      <c r="V4390" s="263"/>
      <c r="W4390" s="259"/>
    </row>
    <row r="4391" spans="21:23" customFormat="1" ht="12.9" customHeight="1">
      <c r="U4391" s="259"/>
      <c r="V4391" s="263"/>
      <c r="W4391" s="259"/>
    </row>
    <row r="4392" spans="21:23" customFormat="1" ht="12.9" customHeight="1">
      <c r="U4392" s="259"/>
      <c r="V4392" s="263"/>
      <c r="W4392" s="259"/>
    </row>
    <row r="4393" spans="21:23" customFormat="1" ht="12.9" customHeight="1">
      <c r="U4393" s="259"/>
      <c r="V4393" s="263"/>
      <c r="W4393" s="259"/>
    </row>
    <row r="4394" spans="21:23" customFormat="1" ht="12.9" customHeight="1">
      <c r="U4394" s="259"/>
      <c r="V4394" s="263"/>
      <c r="W4394" s="259"/>
    </row>
    <row r="4395" spans="21:23" customFormat="1" ht="12.9" customHeight="1">
      <c r="U4395" s="259"/>
      <c r="V4395" s="263"/>
      <c r="W4395" s="259"/>
    </row>
    <row r="4396" spans="21:23" customFormat="1" ht="12.9" customHeight="1">
      <c r="U4396" s="259"/>
      <c r="V4396" s="263"/>
      <c r="W4396" s="259"/>
    </row>
    <row r="4397" spans="21:23" customFormat="1" ht="12.9" customHeight="1">
      <c r="U4397" s="259"/>
      <c r="V4397" s="263"/>
      <c r="W4397" s="259"/>
    </row>
    <row r="4398" spans="21:23" customFormat="1" ht="12.9" customHeight="1">
      <c r="U4398" s="259"/>
      <c r="V4398" s="263"/>
      <c r="W4398" s="259"/>
    </row>
    <row r="4399" spans="21:23" customFormat="1" ht="12.9" customHeight="1">
      <c r="U4399" s="259"/>
      <c r="V4399" s="263"/>
      <c r="W4399" s="259"/>
    </row>
    <row r="4400" spans="21:23" customFormat="1" ht="12.9" customHeight="1">
      <c r="U4400" s="259"/>
      <c r="V4400" s="263"/>
      <c r="W4400" s="259"/>
    </row>
    <row r="4401" spans="21:23" customFormat="1" ht="12.9" customHeight="1">
      <c r="U4401" s="259"/>
      <c r="V4401" s="263"/>
      <c r="W4401" s="259"/>
    </row>
    <row r="4402" spans="21:23" customFormat="1" ht="12.9" customHeight="1">
      <c r="U4402" s="259"/>
      <c r="V4402" s="263"/>
      <c r="W4402" s="259"/>
    </row>
    <row r="4403" spans="21:23" customFormat="1" ht="12.9" customHeight="1">
      <c r="U4403" s="259"/>
      <c r="V4403" s="263"/>
      <c r="W4403" s="259"/>
    </row>
    <row r="4404" spans="21:23" customFormat="1" ht="12.9" customHeight="1">
      <c r="U4404" s="259"/>
      <c r="V4404" s="263"/>
      <c r="W4404" s="259"/>
    </row>
    <row r="4405" spans="21:23" customFormat="1" ht="12.9" customHeight="1">
      <c r="U4405" s="259"/>
      <c r="V4405" s="263"/>
      <c r="W4405" s="259"/>
    </row>
    <row r="4406" spans="21:23" customFormat="1" ht="12.9" customHeight="1">
      <c r="U4406" s="259"/>
      <c r="V4406" s="263"/>
      <c r="W4406" s="259"/>
    </row>
    <row r="4407" spans="21:23" customFormat="1" ht="12.9" customHeight="1">
      <c r="U4407" s="259"/>
      <c r="V4407" s="263"/>
      <c r="W4407" s="259"/>
    </row>
    <row r="4408" spans="21:23" customFormat="1" ht="12.9" customHeight="1">
      <c r="U4408" s="259"/>
      <c r="V4408" s="263"/>
      <c r="W4408" s="259"/>
    </row>
    <row r="4409" spans="21:23" customFormat="1" ht="12.9" customHeight="1">
      <c r="U4409" s="259"/>
      <c r="V4409" s="263"/>
      <c r="W4409" s="259"/>
    </row>
    <row r="4410" spans="21:23" customFormat="1" ht="12.9" customHeight="1">
      <c r="U4410" s="259"/>
      <c r="V4410" s="263"/>
      <c r="W4410" s="259"/>
    </row>
    <row r="4411" spans="21:23" customFormat="1" ht="12.9" customHeight="1">
      <c r="U4411" s="259"/>
      <c r="V4411" s="263"/>
      <c r="W4411" s="259"/>
    </row>
    <row r="4412" spans="21:23" customFormat="1" ht="12.9" customHeight="1">
      <c r="U4412" s="259"/>
      <c r="V4412" s="263"/>
      <c r="W4412" s="259"/>
    </row>
    <row r="4413" spans="21:23" customFormat="1" ht="12.9" customHeight="1">
      <c r="U4413" s="259"/>
      <c r="V4413" s="263"/>
      <c r="W4413" s="259"/>
    </row>
    <row r="4414" spans="21:23" customFormat="1" ht="12.9" customHeight="1">
      <c r="U4414" s="259"/>
      <c r="V4414" s="263"/>
      <c r="W4414" s="259"/>
    </row>
    <row r="4415" spans="21:23" customFormat="1" ht="12.9" customHeight="1">
      <c r="U4415" s="259"/>
      <c r="V4415" s="263"/>
      <c r="W4415" s="259"/>
    </row>
    <row r="4416" spans="21:23" customFormat="1" ht="12.9" customHeight="1">
      <c r="U4416" s="259"/>
      <c r="V4416" s="263"/>
      <c r="W4416" s="259"/>
    </row>
    <row r="4417" spans="21:23" customFormat="1" ht="12.9" customHeight="1">
      <c r="U4417" s="259"/>
      <c r="V4417" s="263"/>
      <c r="W4417" s="259"/>
    </row>
    <row r="4418" spans="21:23" customFormat="1" ht="12.9" customHeight="1">
      <c r="U4418" s="259"/>
      <c r="V4418" s="263"/>
      <c r="W4418" s="259"/>
    </row>
    <row r="4419" spans="21:23" customFormat="1" ht="12.9" customHeight="1">
      <c r="U4419" s="259"/>
      <c r="V4419" s="263"/>
      <c r="W4419" s="259"/>
    </row>
    <row r="4420" spans="21:23" customFormat="1" ht="12.9" customHeight="1">
      <c r="U4420" s="259"/>
      <c r="V4420" s="263"/>
      <c r="W4420" s="259"/>
    </row>
    <row r="4421" spans="21:23" customFormat="1" ht="12.9" customHeight="1">
      <c r="U4421" s="259"/>
      <c r="V4421" s="263"/>
      <c r="W4421" s="259"/>
    </row>
    <row r="4422" spans="21:23" customFormat="1" ht="12.9" customHeight="1">
      <c r="U4422" s="259"/>
      <c r="V4422" s="263"/>
      <c r="W4422" s="259"/>
    </row>
    <row r="4423" spans="21:23" customFormat="1" ht="12.9" customHeight="1">
      <c r="U4423" s="259"/>
      <c r="V4423" s="263"/>
      <c r="W4423" s="259"/>
    </row>
    <row r="4424" spans="21:23" customFormat="1" ht="12.9" customHeight="1">
      <c r="U4424" s="259"/>
      <c r="V4424" s="263"/>
      <c r="W4424" s="259"/>
    </row>
    <row r="4425" spans="21:23" customFormat="1" ht="12.9" customHeight="1">
      <c r="U4425" s="259"/>
      <c r="V4425" s="263"/>
      <c r="W4425" s="259"/>
    </row>
    <row r="4426" spans="21:23" customFormat="1" ht="12.9" customHeight="1">
      <c r="U4426" s="259"/>
      <c r="V4426" s="263"/>
      <c r="W4426" s="259"/>
    </row>
    <row r="4427" spans="21:23" customFormat="1" ht="12.9" customHeight="1">
      <c r="U4427" s="259"/>
      <c r="V4427" s="263"/>
      <c r="W4427" s="259"/>
    </row>
    <row r="4428" spans="21:23" customFormat="1" ht="12.9" customHeight="1">
      <c r="U4428" s="259"/>
      <c r="V4428" s="263"/>
      <c r="W4428" s="259"/>
    </row>
    <row r="4429" spans="21:23" customFormat="1" ht="12.9" customHeight="1">
      <c r="U4429" s="259"/>
      <c r="V4429" s="263"/>
      <c r="W4429" s="259"/>
    </row>
    <row r="4430" spans="21:23" customFormat="1" ht="12.9" customHeight="1">
      <c r="U4430" s="259"/>
      <c r="V4430" s="263"/>
      <c r="W4430" s="259"/>
    </row>
    <row r="4431" spans="21:23" customFormat="1" ht="12.9" customHeight="1">
      <c r="U4431" s="259"/>
      <c r="V4431" s="263"/>
      <c r="W4431" s="259"/>
    </row>
    <row r="4432" spans="21:23" customFormat="1" ht="12.9" customHeight="1">
      <c r="U4432" s="259"/>
      <c r="V4432" s="263"/>
      <c r="W4432" s="259"/>
    </row>
    <row r="4433" spans="21:23" customFormat="1" ht="12.9" customHeight="1">
      <c r="U4433" s="259"/>
      <c r="V4433" s="263"/>
      <c r="W4433" s="259"/>
    </row>
    <row r="4434" spans="21:23" customFormat="1" ht="12.9" customHeight="1">
      <c r="U4434" s="259"/>
      <c r="V4434" s="263"/>
      <c r="W4434" s="259"/>
    </row>
    <row r="4435" spans="21:23" customFormat="1" ht="12.9" customHeight="1">
      <c r="U4435" s="259"/>
      <c r="V4435" s="263"/>
      <c r="W4435" s="259"/>
    </row>
    <row r="4436" spans="21:23" customFormat="1" ht="12.9" customHeight="1">
      <c r="U4436" s="259"/>
      <c r="V4436" s="263"/>
      <c r="W4436" s="259"/>
    </row>
    <row r="4437" spans="21:23" customFormat="1" ht="12.9" customHeight="1">
      <c r="U4437" s="259"/>
      <c r="V4437" s="263"/>
      <c r="W4437" s="259"/>
    </row>
    <row r="4438" spans="21:23" customFormat="1" ht="12.9" customHeight="1">
      <c r="U4438" s="259"/>
      <c r="V4438" s="263"/>
      <c r="W4438" s="259"/>
    </row>
    <row r="4439" spans="21:23" customFormat="1" ht="12.9" customHeight="1">
      <c r="U4439" s="259"/>
      <c r="V4439" s="263"/>
      <c r="W4439" s="259"/>
    </row>
    <row r="4440" spans="21:23" customFormat="1" ht="12.9" customHeight="1">
      <c r="U4440" s="259"/>
      <c r="V4440" s="263"/>
      <c r="W4440" s="259"/>
    </row>
    <row r="4441" spans="21:23" customFormat="1" ht="12.9" customHeight="1">
      <c r="U4441" s="259"/>
      <c r="V4441" s="263"/>
      <c r="W4441" s="259"/>
    </row>
    <row r="4442" spans="21:23" customFormat="1" ht="12.9" customHeight="1">
      <c r="U4442" s="259"/>
      <c r="V4442" s="263"/>
      <c r="W4442" s="259"/>
    </row>
    <row r="4443" spans="21:23" customFormat="1" ht="12.9" customHeight="1">
      <c r="U4443" s="259"/>
      <c r="V4443" s="263"/>
      <c r="W4443" s="259"/>
    </row>
    <row r="4444" spans="21:23" customFormat="1" ht="12.9" customHeight="1">
      <c r="U4444" s="259"/>
      <c r="V4444" s="263"/>
      <c r="W4444" s="259"/>
    </row>
    <row r="4445" spans="21:23" customFormat="1" ht="12.9" customHeight="1">
      <c r="U4445" s="259"/>
      <c r="V4445" s="263"/>
      <c r="W4445" s="259"/>
    </row>
    <row r="4446" spans="21:23" customFormat="1" ht="12.9" customHeight="1">
      <c r="U4446" s="259"/>
      <c r="V4446" s="263"/>
      <c r="W4446" s="259"/>
    </row>
    <row r="4447" spans="21:23" customFormat="1" ht="12.9" customHeight="1">
      <c r="U4447" s="259"/>
      <c r="V4447" s="263"/>
      <c r="W4447" s="259"/>
    </row>
    <row r="4448" spans="21:23" customFormat="1" ht="12.9" customHeight="1">
      <c r="U4448" s="259"/>
      <c r="V4448" s="263"/>
      <c r="W4448" s="259"/>
    </row>
    <row r="4449" spans="21:23" customFormat="1" ht="12.9" customHeight="1">
      <c r="U4449" s="259"/>
      <c r="V4449" s="263"/>
      <c r="W4449" s="259"/>
    </row>
    <row r="4450" spans="21:23" customFormat="1" ht="12.9" customHeight="1">
      <c r="U4450" s="259"/>
      <c r="V4450" s="263"/>
      <c r="W4450" s="259"/>
    </row>
    <row r="4451" spans="21:23" customFormat="1" ht="12.9" customHeight="1">
      <c r="U4451" s="259"/>
      <c r="V4451" s="263"/>
      <c r="W4451" s="259"/>
    </row>
    <row r="4452" spans="21:23" customFormat="1" ht="12.9" customHeight="1">
      <c r="U4452" s="259"/>
      <c r="V4452" s="263"/>
      <c r="W4452" s="259"/>
    </row>
    <row r="4453" spans="21:23" customFormat="1" ht="12.9" customHeight="1">
      <c r="U4453" s="259"/>
      <c r="V4453" s="263"/>
      <c r="W4453" s="259"/>
    </row>
    <row r="4454" spans="21:23" customFormat="1" ht="12.9" customHeight="1">
      <c r="U4454" s="259"/>
      <c r="V4454" s="263"/>
      <c r="W4454" s="259"/>
    </row>
    <row r="4455" spans="21:23" customFormat="1" ht="12.9" customHeight="1">
      <c r="U4455" s="259"/>
      <c r="V4455" s="263"/>
      <c r="W4455" s="259"/>
    </row>
    <row r="4456" spans="21:23" customFormat="1" ht="12.9" customHeight="1">
      <c r="U4456" s="259"/>
      <c r="V4456" s="263"/>
      <c r="W4456" s="259"/>
    </row>
    <row r="4457" spans="21:23" customFormat="1" ht="12.9" customHeight="1">
      <c r="U4457" s="259"/>
      <c r="V4457" s="263"/>
      <c r="W4457" s="259"/>
    </row>
    <row r="4458" spans="21:23" customFormat="1" ht="12.9" customHeight="1">
      <c r="U4458" s="259"/>
      <c r="V4458" s="263"/>
      <c r="W4458" s="259"/>
    </row>
    <row r="4459" spans="21:23" customFormat="1" ht="12.9" customHeight="1">
      <c r="U4459" s="259"/>
      <c r="V4459" s="263"/>
      <c r="W4459" s="259"/>
    </row>
    <row r="4460" spans="21:23" customFormat="1" ht="12.9" customHeight="1">
      <c r="U4460" s="259"/>
      <c r="V4460" s="263"/>
      <c r="W4460" s="259"/>
    </row>
    <row r="4461" spans="21:23" customFormat="1" ht="12.9" customHeight="1">
      <c r="U4461" s="259"/>
      <c r="V4461" s="263"/>
      <c r="W4461" s="259"/>
    </row>
    <row r="4462" spans="21:23" customFormat="1" ht="12.9" customHeight="1">
      <c r="U4462" s="259"/>
      <c r="V4462" s="263"/>
      <c r="W4462" s="259"/>
    </row>
    <row r="4463" spans="21:23" customFormat="1" ht="12.9" customHeight="1">
      <c r="U4463" s="259"/>
      <c r="V4463" s="263"/>
      <c r="W4463" s="259"/>
    </row>
    <row r="4464" spans="21:23" customFormat="1" ht="12.9" customHeight="1">
      <c r="U4464" s="259"/>
      <c r="V4464" s="263"/>
      <c r="W4464" s="259"/>
    </row>
    <row r="4465" spans="21:23" customFormat="1" ht="12.9" customHeight="1">
      <c r="U4465" s="259"/>
      <c r="V4465" s="263"/>
      <c r="W4465" s="259"/>
    </row>
    <row r="4466" spans="21:23" customFormat="1" ht="12.9" customHeight="1">
      <c r="U4466" s="259"/>
      <c r="V4466" s="263"/>
      <c r="W4466" s="259"/>
    </row>
    <row r="4467" spans="21:23" customFormat="1" ht="12.9" customHeight="1">
      <c r="U4467" s="259"/>
      <c r="V4467" s="263"/>
      <c r="W4467" s="259"/>
    </row>
    <row r="4468" spans="21:23" customFormat="1" ht="12.9" customHeight="1">
      <c r="U4468" s="259"/>
      <c r="V4468" s="263"/>
      <c r="W4468" s="259"/>
    </row>
    <row r="4469" spans="21:23" customFormat="1" ht="12.9" customHeight="1">
      <c r="U4469" s="259"/>
      <c r="V4469" s="263"/>
      <c r="W4469" s="259"/>
    </row>
    <row r="4470" spans="21:23" customFormat="1" ht="12.9" customHeight="1">
      <c r="U4470" s="259"/>
      <c r="V4470" s="263"/>
      <c r="W4470" s="259"/>
    </row>
    <row r="4471" spans="21:23" customFormat="1" ht="12.9" customHeight="1">
      <c r="U4471" s="259"/>
      <c r="V4471" s="263"/>
      <c r="W4471" s="259"/>
    </row>
    <row r="4472" spans="21:23" customFormat="1" ht="12.9" customHeight="1">
      <c r="U4472" s="259"/>
      <c r="V4472" s="263"/>
      <c r="W4472" s="259"/>
    </row>
    <row r="4473" spans="21:23" customFormat="1" ht="12.9" customHeight="1">
      <c r="U4473" s="259"/>
      <c r="V4473" s="263"/>
      <c r="W4473" s="259"/>
    </row>
    <row r="4474" spans="21:23" customFormat="1" ht="12.9" customHeight="1">
      <c r="U4474" s="259"/>
      <c r="V4474" s="263"/>
      <c r="W4474" s="259"/>
    </row>
    <row r="4475" spans="21:23" customFormat="1" ht="12.9" customHeight="1">
      <c r="U4475" s="259"/>
      <c r="V4475" s="263"/>
      <c r="W4475" s="259"/>
    </row>
    <row r="4476" spans="21:23" customFormat="1" ht="12.9" customHeight="1">
      <c r="U4476" s="259"/>
      <c r="V4476" s="263"/>
      <c r="W4476" s="259"/>
    </row>
    <row r="4477" spans="21:23" customFormat="1" ht="12.9" customHeight="1">
      <c r="U4477" s="259"/>
      <c r="V4477" s="263"/>
      <c r="W4477" s="259"/>
    </row>
    <row r="4478" spans="21:23" customFormat="1" ht="12.9" customHeight="1">
      <c r="U4478" s="259"/>
      <c r="V4478" s="263"/>
      <c r="W4478" s="259"/>
    </row>
    <row r="4479" spans="21:23" customFormat="1" ht="12.9" customHeight="1">
      <c r="U4479" s="259"/>
      <c r="V4479" s="263"/>
      <c r="W4479" s="259"/>
    </row>
    <row r="4480" spans="21:23" customFormat="1" ht="12.9" customHeight="1">
      <c r="U4480" s="259"/>
      <c r="V4480" s="263"/>
      <c r="W4480" s="259"/>
    </row>
    <row r="4481" spans="21:23" customFormat="1" ht="12.9" customHeight="1">
      <c r="U4481" s="259"/>
      <c r="V4481" s="263"/>
      <c r="W4481" s="259"/>
    </row>
    <row r="4482" spans="21:23" customFormat="1" ht="12.9" customHeight="1">
      <c r="U4482" s="259"/>
      <c r="V4482" s="263"/>
      <c r="W4482" s="259"/>
    </row>
    <row r="4483" spans="21:23" customFormat="1" ht="12.9" customHeight="1">
      <c r="U4483" s="259"/>
      <c r="V4483" s="263"/>
      <c r="W4483" s="259"/>
    </row>
    <row r="4484" spans="21:23" customFormat="1" ht="12.9" customHeight="1">
      <c r="U4484" s="259"/>
      <c r="V4484" s="263"/>
      <c r="W4484" s="259"/>
    </row>
    <row r="4485" spans="21:23" customFormat="1" ht="12.9" customHeight="1">
      <c r="U4485" s="259"/>
      <c r="V4485" s="263"/>
      <c r="W4485" s="259"/>
    </row>
    <row r="4486" spans="21:23" customFormat="1" ht="12.9" customHeight="1">
      <c r="U4486" s="259"/>
      <c r="V4486" s="263"/>
      <c r="W4486" s="259"/>
    </row>
    <row r="4487" spans="21:23" customFormat="1" ht="12.9" customHeight="1">
      <c r="U4487" s="259"/>
      <c r="V4487" s="263"/>
      <c r="W4487" s="259"/>
    </row>
    <row r="4488" spans="21:23" customFormat="1" ht="12.9" customHeight="1">
      <c r="U4488" s="259"/>
      <c r="V4488" s="263"/>
      <c r="W4488" s="259"/>
    </row>
    <row r="4489" spans="21:23" customFormat="1" ht="12.9" customHeight="1">
      <c r="U4489" s="259"/>
      <c r="V4489" s="263"/>
      <c r="W4489" s="259"/>
    </row>
    <row r="4490" spans="21:23" customFormat="1" ht="12.9" customHeight="1">
      <c r="U4490" s="259"/>
      <c r="V4490" s="263"/>
      <c r="W4490" s="259"/>
    </row>
    <row r="4491" spans="21:23" customFormat="1" ht="12.9" customHeight="1">
      <c r="U4491" s="259"/>
      <c r="V4491" s="263"/>
      <c r="W4491" s="259"/>
    </row>
    <row r="4492" spans="21:23" customFormat="1" ht="12.9" customHeight="1">
      <c r="U4492" s="259"/>
      <c r="V4492" s="263"/>
      <c r="W4492" s="259"/>
    </row>
    <row r="4493" spans="21:23" customFormat="1" ht="12.9" customHeight="1">
      <c r="U4493" s="259"/>
      <c r="V4493" s="263"/>
      <c r="W4493" s="259"/>
    </row>
    <row r="4494" spans="21:23" customFormat="1" ht="12.9" customHeight="1">
      <c r="U4494" s="259"/>
      <c r="V4494" s="263"/>
      <c r="W4494" s="259"/>
    </row>
    <row r="4495" spans="21:23" customFormat="1" ht="12.9" customHeight="1">
      <c r="U4495" s="259"/>
      <c r="V4495" s="263"/>
      <c r="W4495" s="259"/>
    </row>
    <row r="4496" spans="21:23" customFormat="1" ht="12.9" customHeight="1">
      <c r="U4496" s="259"/>
      <c r="V4496" s="263"/>
      <c r="W4496" s="259"/>
    </row>
    <row r="4497" spans="21:23" customFormat="1" ht="12.9" customHeight="1">
      <c r="U4497" s="259"/>
      <c r="V4497" s="263"/>
      <c r="W4497" s="259"/>
    </row>
    <row r="4498" spans="21:23" customFormat="1" ht="12.9" customHeight="1">
      <c r="U4498" s="259"/>
      <c r="V4498" s="263"/>
      <c r="W4498" s="259"/>
    </row>
    <row r="4499" spans="21:23" customFormat="1" ht="12.9" customHeight="1">
      <c r="U4499" s="259"/>
      <c r="V4499" s="263"/>
      <c r="W4499" s="259"/>
    </row>
    <row r="4500" spans="21:23" customFormat="1" ht="12.9" customHeight="1">
      <c r="U4500" s="259"/>
      <c r="V4500" s="263"/>
      <c r="W4500" s="259"/>
    </row>
    <row r="4501" spans="21:23" customFormat="1" ht="12.9" customHeight="1">
      <c r="U4501" s="259"/>
      <c r="V4501" s="263"/>
      <c r="W4501" s="259"/>
    </row>
    <row r="4502" spans="21:23" customFormat="1" ht="12.9" customHeight="1">
      <c r="U4502" s="259"/>
      <c r="V4502" s="263"/>
      <c r="W4502" s="259"/>
    </row>
    <row r="4503" spans="21:23" customFormat="1" ht="12.9" customHeight="1">
      <c r="U4503" s="259"/>
      <c r="V4503" s="263"/>
      <c r="W4503" s="259"/>
    </row>
    <row r="4504" spans="21:23" customFormat="1" ht="12.9" customHeight="1">
      <c r="U4504" s="259"/>
      <c r="V4504" s="263"/>
      <c r="W4504" s="259"/>
    </row>
    <row r="4505" spans="21:23" customFormat="1" ht="12.9" customHeight="1">
      <c r="U4505" s="259"/>
      <c r="V4505" s="263"/>
      <c r="W4505" s="259"/>
    </row>
    <row r="4506" spans="21:23" customFormat="1" ht="12.9" customHeight="1">
      <c r="U4506" s="259"/>
      <c r="V4506" s="263"/>
      <c r="W4506" s="259"/>
    </row>
    <row r="4507" spans="21:23" customFormat="1" ht="12.9" customHeight="1">
      <c r="U4507" s="259"/>
      <c r="V4507" s="263"/>
      <c r="W4507" s="259"/>
    </row>
    <row r="4508" spans="21:23" customFormat="1" ht="12.9" customHeight="1">
      <c r="U4508" s="259"/>
      <c r="V4508" s="263"/>
      <c r="W4508" s="259"/>
    </row>
    <row r="4509" spans="21:23" customFormat="1" ht="12.9" customHeight="1">
      <c r="U4509" s="259"/>
      <c r="V4509" s="263"/>
      <c r="W4509" s="259"/>
    </row>
    <row r="4510" spans="21:23" customFormat="1" ht="12.9" customHeight="1">
      <c r="U4510" s="259"/>
      <c r="V4510" s="263"/>
      <c r="W4510" s="259"/>
    </row>
    <row r="4511" spans="21:23" customFormat="1" ht="12.9" customHeight="1">
      <c r="U4511" s="259"/>
      <c r="V4511" s="263"/>
      <c r="W4511" s="259"/>
    </row>
    <row r="4512" spans="21:23" customFormat="1" ht="12.9" customHeight="1">
      <c r="U4512" s="259"/>
      <c r="V4512" s="263"/>
      <c r="W4512" s="259"/>
    </row>
    <row r="4513" spans="21:23" customFormat="1" ht="12.9" customHeight="1">
      <c r="U4513" s="259"/>
      <c r="V4513" s="263"/>
      <c r="W4513" s="259"/>
    </row>
    <row r="4514" spans="21:23" customFormat="1" ht="12.9" customHeight="1">
      <c r="U4514" s="259"/>
      <c r="V4514" s="263"/>
      <c r="W4514" s="259"/>
    </row>
    <row r="4515" spans="21:23" customFormat="1" ht="12.9" customHeight="1">
      <c r="U4515" s="259"/>
      <c r="V4515" s="263"/>
      <c r="W4515" s="259"/>
    </row>
    <row r="4516" spans="21:23" customFormat="1" ht="12.9" customHeight="1">
      <c r="U4516" s="259"/>
      <c r="V4516" s="263"/>
      <c r="W4516" s="259"/>
    </row>
    <row r="4517" spans="21:23" customFormat="1" ht="12.9" customHeight="1">
      <c r="U4517" s="259"/>
      <c r="V4517" s="263"/>
      <c r="W4517" s="259"/>
    </row>
    <row r="4518" spans="21:23" customFormat="1" ht="12.9" customHeight="1">
      <c r="U4518" s="259"/>
      <c r="V4518" s="263"/>
      <c r="W4518" s="259"/>
    </row>
    <row r="4519" spans="21:23" customFormat="1" ht="12.9" customHeight="1">
      <c r="U4519" s="259"/>
      <c r="V4519" s="263"/>
      <c r="W4519" s="259"/>
    </row>
    <row r="4520" spans="21:23" customFormat="1" ht="12.9" customHeight="1">
      <c r="U4520" s="259"/>
      <c r="V4520" s="263"/>
      <c r="W4520" s="259"/>
    </row>
    <row r="4521" spans="21:23" customFormat="1" ht="12.9" customHeight="1">
      <c r="U4521" s="259"/>
      <c r="V4521" s="263"/>
      <c r="W4521" s="259"/>
    </row>
    <row r="4522" spans="21:23" customFormat="1" ht="12.9" customHeight="1">
      <c r="U4522" s="259"/>
      <c r="V4522" s="263"/>
      <c r="W4522" s="259"/>
    </row>
    <row r="4523" spans="21:23" customFormat="1" ht="12.9" customHeight="1">
      <c r="U4523" s="259"/>
      <c r="V4523" s="263"/>
      <c r="W4523" s="259"/>
    </row>
    <row r="4524" spans="21:23" customFormat="1" ht="12.9" customHeight="1">
      <c r="U4524" s="259"/>
      <c r="V4524" s="263"/>
      <c r="W4524" s="259"/>
    </row>
    <row r="4525" spans="21:23" customFormat="1" ht="12.9" customHeight="1">
      <c r="U4525" s="259"/>
      <c r="V4525" s="263"/>
      <c r="W4525" s="259"/>
    </row>
    <row r="4526" spans="21:23" customFormat="1" ht="12.9" customHeight="1">
      <c r="U4526" s="259"/>
      <c r="V4526" s="263"/>
      <c r="W4526" s="259"/>
    </row>
    <row r="4527" spans="21:23" customFormat="1" ht="12.9" customHeight="1">
      <c r="U4527" s="259"/>
      <c r="V4527" s="263"/>
      <c r="W4527" s="259"/>
    </row>
    <row r="4528" spans="21:23" customFormat="1" ht="12.9" customHeight="1">
      <c r="U4528" s="259"/>
      <c r="V4528" s="263"/>
      <c r="W4528" s="259"/>
    </row>
    <row r="4529" spans="21:23" customFormat="1" ht="12.9" customHeight="1">
      <c r="U4529" s="259"/>
      <c r="V4529" s="263"/>
      <c r="W4529" s="259"/>
    </row>
    <row r="4530" spans="21:23" customFormat="1" ht="12.9" customHeight="1">
      <c r="U4530" s="259"/>
      <c r="V4530" s="263"/>
      <c r="W4530" s="259"/>
    </row>
    <row r="4531" spans="21:23" customFormat="1" ht="12.9" customHeight="1">
      <c r="U4531" s="259"/>
      <c r="V4531" s="263"/>
      <c r="W4531" s="259"/>
    </row>
    <row r="4532" spans="21:23" customFormat="1" ht="12.9" customHeight="1">
      <c r="U4532" s="259"/>
      <c r="V4532" s="263"/>
      <c r="W4532" s="259"/>
    </row>
    <row r="4533" spans="21:23" customFormat="1" ht="12.9" customHeight="1">
      <c r="U4533" s="259"/>
      <c r="V4533" s="263"/>
      <c r="W4533" s="259"/>
    </row>
    <row r="4534" spans="21:23" customFormat="1" ht="12.9" customHeight="1">
      <c r="U4534" s="259"/>
      <c r="V4534" s="263"/>
      <c r="W4534" s="259"/>
    </row>
    <row r="4535" spans="21:23" customFormat="1" ht="12.9" customHeight="1">
      <c r="U4535" s="259"/>
      <c r="V4535" s="263"/>
      <c r="W4535" s="259"/>
    </row>
    <row r="4536" spans="21:23" customFormat="1" ht="12.9" customHeight="1">
      <c r="U4536" s="259"/>
      <c r="V4536" s="263"/>
      <c r="W4536" s="259"/>
    </row>
    <row r="4537" spans="21:23" customFormat="1" ht="12.9" customHeight="1">
      <c r="U4537" s="259"/>
      <c r="V4537" s="263"/>
      <c r="W4537" s="259"/>
    </row>
    <row r="4538" spans="21:23" customFormat="1" ht="12.9" customHeight="1">
      <c r="U4538" s="259"/>
      <c r="V4538" s="263"/>
      <c r="W4538" s="259"/>
    </row>
    <row r="4539" spans="21:23" customFormat="1" ht="12.9" customHeight="1">
      <c r="U4539" s="259"/>
      <c r="V4539" s="263"/>
      <c r="W4539" s="259"/>
    </row>
    <row r="4540" spans="21:23" customFormat="1" ht="12.9" customHeight="1">
      <c r="U4540" s="259"/>
      <c r="V4540" s="263"/>
      <c r="W4540" s="259"/>
    </row>
    <row r="4541" spans="21:23" customFormat="1" ht="12.9" customHeight="1">
      <c r="U4541" s="259"/>
      <c r="V4541" s="263"/>
      <c r="W4541" s="259"/>
    </row>
    <row r="4542" spans="21:23" customFormat="1" ht="12.9" customHeight="1">
      <c r="U4542" s="259"/>
      <c r="V4542" s="263"/>
      <c r="W4542" s="259"/>
    </row>
    <row r="4543" spans="21:23" customFormat="1" ht="12.9" customHeight="1">
      <c r="U4543" s="259"/>
      <c r="V4543" s="263"/>
      <c r="W4543" s="259"/>
    </row>
    <row r="4544" spans="21:23" customFormat="1" ht="12.9" customHeight="1">
      <c r="U4544" s="259"/>
      <c r="V4544" s="263"/>
      <c r="W4544" s="259"/>
    </row>
    <row r="4545" spans="21:23" customFormat="1" ht="12.9" customHeight="1">
      <c r="U4545" s="259"/>
      <c r="V4545" s="263"/>
      <c r="W4545" s="259"/>
    </row>
    <row r="4546" spans="21:23" customFormat="1" ht="12.9" customHeight="1">
      <c r="U4546" s="259"/>
      <c r="V4546" s="263"/>
      <c r="W4546" s="259"/>
    </row>
    <row r="4547" spans="21:23" customFormat="1" ht="12.9" customHeight="1">
      <c r="U4547" s="259"/>
      <c r="V4547" s="263"/>
      <c r="W4547" s="259"/>
    </row>
    <row r="4548" spans="21:23" customFormat="1" ht="12.9" customHeight="1">
      <c r="U4548" s="259"/>
      <c r="V4548" s="263"/>
      <c r="W4548" s="259"/>
    </row>
    <row r="4549" spans="21:23" customFormat="1" ht="12.9" customHeight="1">
      <c r="U4549" s="259"/>
      <c r="V4549" s="263"/>
      <c r="W4549" s="259"/>
    </row>
    <row r="4550" spans="21:23" customFormat="1" ht="12.9" customHeight="1">
      <c r="U4550" s="259"/>
      <c r="V4550" s="263"/>
      <c r="W4550" s="259"/>
    </row>
    <row r="4551" spans="21:23" customFormat="1" ht="12.9" customHeight="1">
      <c r="U4551" s="259"/>
      <c r="V4551" s="263"/>
      <c r="W4551" s="259"/>
    </row>
    <row r="4552" spans="21:23" customFormat="1" ht="12.9" customHeight="1">
      <c r="U4552" s="259"/>
      <c r="V4552" s="263"/>
      <c r="W4552" s="259"/>
    </row>
    <row r="4553" spans="21:23" customFormat="1" ht="12.9" customHeight="1">
      <c r="U4553" s="259"/>
      <c r="V4553" s="263"/>
      <c r="W4553" s="259"/>
    </row>
    <row r="4554" spans="21:23" customFormat="1" ht="12.9" customHeight="1">
      <c r="U4554" s="259"/>
      <c r="V4554" s="263"/>
      <c r="W4554" s="259"/>
    </row>
    <row r="4555" spans="21:23" customFormat="1" ht="12.9" customHeight="1">
      <c r="U4555" s="259"/>
      <c r="V4555" s="263"/>
      <c r="W4555" s="259"/>
    </row>
    <row r="4556" spans="21:23" customFormat="1" ht="12.9" customHeight="1">
      <c r="U4556" s="259"/>
      <c r="V4556" s="263"/>
      <c r="W4556" s="259"/>
    </row>
    <row r="4557" spans="21:23" customFormat="1" ht="12.9" customHeight="1">
      <c r="U4557" s="259"/>
      <c r="V4557" s="263"/>
      <c r="W4557" s="259"/>
    </row>
    <row r="4558" spans="21:23" customFormat="1" ht="12.9" customHeight="1">
      <c r="U4558" s="259"/>
      <c r="V4558" s="263"/>
      <c r="W4558" s="259"/>
    </row>
    <row r="4559" spans="21:23" customFormat="1" ht="12.9" customHeight="1">
      <c r="U4559" s="259"/>
      <c r="V4559" s="263"/>
      <c r="W4559" s="259"/>
    </row>
    <row r="4560" spans="21:23" customFormat="1" ht="12.9" customHeight="1">
      <c r="U4560" s="259"/>
      <c r="V4560" s="263"/>
      <c r="W4560" s="259"/>
    </row>
    <row r="4561" spans="21:23" customFormat="1" ht="12.9" customHeight="1">
      <c r="U4561" s="259"/>
      <c r="V4561" s="263"/>
      <c r="W4561" s="259"/>
    </row>
    <row r="4562" spans="21:23" customFormat="1" ht="12.9" customHeight="1">
      <c r="U4562" s="259"/>
      <c r="V4562" s="263"/>
      <c r="W4562" s="259"/>
    </row>
    <row r="4563" spans="21:23" customFormat="1" ht="12.9" customHeight="1">
      <c r="U4563" s="259"/>
      <c r="V4563" s="263"/>
      <c r="W4563" s="259"/>
    </row>
    <row r="4564" spans="21:23" customFormat="1" ht="12.9" customHeight="1">
      <c r="U4564" s="259"/>
      <c r="V4564" s="263"/>
      <c r="W4564" s="259"/>
    </row>
    <row r="4565" spans="21:23" customFormat="1" ht="12.9" customHeight="1">
      <c r="U4565" s="259"/>
      <c r="V4565" s="263"/>
      <c r="W4565" s="259"/>
    </row>
    <row r="4566" spans="21:23" customFormat="1" ht="12.9" customHeight="1">
      <c r="U4566" s="259"/>
      <c r="V4566" s="263"/>
      <c r="W4566" s="259"/>
    </row>
    <row r="4567" spans="21:23" customFormat="1" ht="12.9" customHeight="1">
      <c r="U4567" s="259"/>
      <c r="V4567" s="263"/>
      <c r="W4567" s="259"/>
    </row>
    <row r="4568" spans="21:23" customFormat="1" ht="12.9" customHeight="1">
      <c r="U4568" s="259"/>
      <c r="V4568" s="263"/>
      <c r="W4568" s="259"/>
    </row>
    <row r="4569" spans="21:23" customFormat="1" ht="12.9" customHeight="1">
      <c r="U4569" s="259"/>
      <c r="V4569" s="263"/>
      <c r="W4569" s="259"/>
    </row>
    <row r="4570" spans="21:23" customFormat="1" ht="12.9" customHeight="1">
      <c r="U4570" s="259"/>
      <c r="V4570" s="263"/>
      <c r="W4570" s="259"/>
    </row>
    <row r="4571" spans="21:23" customFormat="1" ht="12.9" customHeight="1">
      <c r="U4571" s="259"/>
      <c r="V4571" s="263"/>
      <c r="W4571" s="259"/>
    </row>
    <row r="4572" spans="21:23" customFormat="1" ht="12.9" customHeight="1">
      <c r="U4572" s="259"/>
      <c r="V4572" s="263"/>
      <c r="W4572" s="259"/>
    </row>
    <row r="4573" spans="21:23" customFormat="1" ht="12.9" customHeight="1">
      <c r="U4573" s="259"/>
      <c r="V4573" s="263"/>
      <c r="W4573" s="259"/>
    </row>
    <row r="4574" spans="21:23" customFormat="1" ht="12.9" customHeight="1">
      <c r="U4574" s="259"/>
      <c r="V4574" s="263"/>
      <c r="W4574" s="259"/>
    </row>
    <row r="4575" spans="21:23" customFormat="1" ht="12.9" customHeight="1">
      <c r="U4575" s="259"/>
      <c r="V4575" s="263"/>
      <c r="W4575" s="259"/>
    </row>
    <row r="4576" spans="21:23" customFormat="1" ht="12.9" customHeight="1">
      <c r="U4576" s="259"/>
      <c r="V4576" s="263"/>
      <c r="W4576" s="259"/>
    </row>
    <row r="4577" spans="21:23" customFormat="1" ht="12.9" customHeight="1">
      <c r="U4577" s="259"/>
      <c r="V4577" s="263"/>
      <c r="W4577" s="259"/>
    </row>
    <row r="4578" spans="21:23" customFormat="1" ht="12.9" customHeight="1">
      <c r="U4578" s="259"/>
      <c r="V4578" s="263"/>
      <c r="W4578" s="259"/>
    </row>
    <row r="4579" spans="21:23" customFormat="1" ht="12.9" customHeight="1">
      <c r="U4579" s="259"/>
      <c r="V4579" s="263"/>
      <c r="W4579" s="259"/>
    </row>
    <row r="4580" spans="21:23" customFormat="1" ht="12.9" customHeight="1">
      <c r="U4580" s="259"/>
      <c r="V4580" s="263"/>
      <c r="W4580" s="259"/>
    </row>
    <row r="4581" spans="21:23" customFormat="1" ht="12.9" customHeight="1">
      <c r="U4581" s="259"/>
      <c r="V4581" s="263"/>
      <c r="W4581" s="259"/>
    </row>
    <row r="4582" spans="21:23" customFormat="1" ht="12.9" customHeight="1">
      <c r="U4582" s="259"/>
      <c r="V4582" s="263"/>
      <c r="W4582" s="259"/>
    </row>
    <row r="4583" spans="21:23" customFormat="1" ht="12.9" customHeight="1">
      <c r="U4583" s="259"/>
      <c r="V4583" s="263"/>
      <c r="W4583" s="259"/>
    </row>
    <row r="4584" spans="21:23" customFormat="1" ht="12.9" customHeight="1">
      <c r="U4584" s="259"/>
      <c r="V4584" s="263"/>
      <c r="W4584" s="259"/>
    </row>
    <row r="4585" spans="21:23" customFormat="1" ht="12.9" customHeight="1">
      <c r="U4585" s="259"/>
      <c r="V4585" s="263"/>
      <c r="W4585" s="259"/>
    </row>
    <row r="4586" spans="21:23" customFormat="1" ht="12.9" customHeight="1">
      <c r="U4586" s="259"/>
      <c r="V4586" s="263"/>
      <c r="W4586" s="259"/>
    </row>
    <row r="4587" spans="21:23" customFormat="1" ht="12.9" customHeight="1">
      <c r="U4587" s="259"/>
      <c r="V4587" s="263"/>
      <c r="W4587" s="259"/>
    </row>
    <row r="4588" spans="21:23" customFormat="1" ht="12.9" customHeight="1">
      <c r="U4588" s="259"/>
      <c r="V4588" s="263"/>
      <c r="W4588" s="259"/>
    </row>
    <row r="4589" spans="21:23" customFormat="1" ht="12.9" customHeight="1">
      <c r="U4589" s="259"/>
      <c r="V4589" s="263"/>
      <c r="W4589" s="259"/>
    </row>
    <row r="4590" spans="21:23" customFormat="1" ht="12.9" customHeight="1">
      <c r="U4590" s="259"/>
      <c r="V4590" s="263"/>
      <c r="W4590" s="259"/>
    </row>
    <row r="4591" spans="21:23" customFormat="1" ht="12.9" customHeight="1">
      <c r="U4591" s="259"/>
      <c r="V4591" s="263"/>
      <c r="W4591" s="259"/>
    </row>
    <row r="4592" spans="21:23" customFormat="1" ht="12.9" customHeight="1">
      <c r="U4592" s="259"/>
      <c r="V4592" s="263"/>
      <c r="W4592" s="259"/>
    </row>
    <row r="4593" spans="21:23" customFormat="1" ht="12.9" customHeight="1">
      <c r="U4593" s="259"/>
      <c r="V4593" s="263"/>
      <c r="W4593" s="259"/>
    </row>
    <row r="4594" spans="21:23" customFormat="1" ht="12.9" customHeight="1">
      <c r="U4594" s="259"/>
      <c r="V4594" s="263"/>
      <c r="W4594" s="259"/>
    </row>
    <row r="4595" spans="21:23" customFormat="1" ht="12.9" customHeight="1">
      <c r="U4595" s="259"/>
      <c r="V4595" s="263"/>
      <c r="W4595" s="259"/>
    </row>
    <row r="4596" spans="21:23" customFormat="1" ht="12.9" customHeight="1">
      <c r="U4596" s="259"/>
      <c r="V4596" s="263"/>
      <c r="W4596" s="259"/>
    </row>
    <row r="4597" spans="21:23" customFormat="1" ht="12.9" customHeight="1">
      <c r="U4597" s="259"/>
      <c r="V4597" s="263"/>
      <c r="W4597" s="259"/>
    </row>
    <row r="4598" spans="21:23" customFormat="1" ht="12.9" customHeight="1">
      <c r="U4598" s="259"/>
      <c r="V4598" s="263"/>
      <c r="W4598" s="259"/>
    </row>
    <row r="4599" spans="21:23" customFormat="1" ht="12.9" customHeight="1">
      <c r="U4599" s="259"/>
      <c r="V4599" s="263"/>
      <c r="W4599" s="259"/>
    </row>
    <row r="4600" spans="21:23" customFormat="1" ht="12.9" customHeight="1">
      <c r="U4600" s="259"/>
      <c r="V4600" s="263"/>
      <c r="W4600" s="259"/>
    </row>
    <row r="4601" spans="21:23" customFormat="1" ht="12.9" customHeight="1">
      <c r="U4601" s="259"/>
      <c r="V4601" s="263"/>
      <c r="W4601" s="259"/>
    </row>
    <row r="4602" spans="21:23" customFormat="1" ht="12.9" customHeight="1">
      <c r="U4602" s="259"/>
      <c r="V4602" s="263"/>
      <c r="W4602" s="259"/>
    </row>
    <row r="4603" spans="21:23" customFormat="1" ht="12.9" customHeight="1">
      <c r="U4603" s="259"/>
      <c r="V4603" s="263"/>
      <c r="W4603" s="259"/>
    </row>
    <row r="4604" spans="21:23" customFormat="1" ht="12.9" customHeight="1">
      <c r="U4604" s="259"/>
      <c r="V4604" s="263"/>
      <c r="W4604" s="259"/>
    </row>
    <row r="4605" spans="21:23" customFormat="1" ht="12.9" customHeight="1">
      <c r="U4605" s="259"/>
      <c r="V4605" s="263"/>
      <c r="W4605" s="259"/>
    </row>
    <row r="4606" spans="21:23" customFormat="1" ht="12.9" customHeight="1">
      <c r="U4606" s="259"/>
      <c r="V4606" s="263"/>
      <c r="W4606" s="259"/>
    </row>
    <row r="4607" spans="21:23" customFormat="1" ht="12.9" customHeight="1">
      <c r="U4607" s="259"/>
      <c r="V4607" s="263"/>
      <c r="W4607" s="259"/>
    </row>
    <row r="4608" spans="21:23" customFormat="1" ht="12.9" customHeight="1">
      <c r="U4608" s="259"/>
      <c r="V4608" s="263"/>
      <c r="W4608" s="259"/>
    </row>
    <row r="4609" spans="21:23" customFormat="1" ht="12.9" customHeight="1">
      <c r="U4609" s="259"/>
      <c r="V4609" s="263"/>
      <c r="W4609" s="259"/>
    </row>
    <row r="4610" spans="21:23" customFormat="1" ht="12.9" customHeight="1">
      <c r="U4610" s="259"/>
      <c r="V4610" s="263"/>
      <c r="W4610" s="259"/>
    </row>
    <row r="4611" spans="21:23" customFormat="1" ht="12.9" customHeight="1">
      <c r="U4611" s="259"/>
      <c r="V4611" s="263"/>
      <c r="W4611" s="259"/>
    </row>
    <row r="4612" spans="21:23" customFormat="1" ht="12.9" customHeight="1">
      <c r="U4612" s="259"/>
      <c r="V4612" s="263"/>
      <c r="W4612" s="259"/>
    </row>
    <row r="4613" spans="21:23" customFormat="1" ht="12.9" customHeight="1">
      <c r="U4613" s="259"/>
      <c r="V4613" s="263"/>
      <c r="W4613" s="259"/>
    </row>
    <row r="4614" spans="21:23" customFormat="1" ht="12.9" customHeight="1">
      <c r="U4614" s="259"/>
      <c r="V4614" s="263"/>
      <c r="W4614" s="259"/>
    </row>
    <row r="4615" spans="21:23" customFormat="1" ht="12.9" customHeight="1">
      <c r="U4615" s="259"/>
      <c r="V4615" s="263"/>
      <c r="W4615" s="259"/>
    </row>
    <row r="4616" spans="21:23" customFormat="1" ht="12.9" customHeight="1">
      <c r="U4616" s="259"/>
      <c r="V4616" s="263"/>
      <c r="W4616" s="259"/>
    </row>
    <row r="4617" spans="21:23" customFormat="1" ht="12.9" customHeight="1">
      <c r="U4617" s="259"/>
      <c r="V4617" s="263"/>
      <c r="W4617" s="259"/>
    </row>
    <row r="4618" spans="21:23" customFormat="1" ht="12.9" customHeight="1">
      <c r="U4618" s="259"/>
      <c r="V4618" s="263"/>
      <c r="W4618" s="259"/>
    </row>
    <row r="4619" spans="21:23" customFormat="1" ht="12.9" customHeight="1">
      <c r="U4619" s="259"/>
      <c r="V4619" s="263"/>
      <c r="W4619" s="259"/>
    </row>
    <row r="4620" spans="21:23" customFormat="1" ht="12.9" customHeight="1">
      <c r="U4620" s="259"/>
      <c r="V4620" s="263"/>
      <c r="W4620" s="259"/>
    </row>
    <row r="4621" spans="21:23" customFormat="1" ht="12.9" customHeight="1">
      <c r="U4621" s="259"/>
      <c r="V4621" s="263"/>
      <c r="W4621" s="259"/>
    </row>
    <row r="4622" spans="21:23" customFormat="1" ht="12.9" customHeight="1">
      <c r="U4622" s="259"/>
      <c r="V4622" s="263"/>
      <c r="W4622" s="259"/>
    </row>
    <row r="4623" spans="21:23" customFormat="1" ht="12.9" customHeight="1">
      <c r="U4623" s="259"/>
      <c r="V4623" s="263"/>
      <c r="W4623" s="259"/>
    </row>
    <row r="4624" spans="21:23" customFormat="1" ht="12.9" customHeight="1">
      <c r="U4624" s="259"/>
      <c r="V4624" s="263"/>
      <c r="W4624" s="259"/>
    </row>
    <row r="4625" spans="21:23" customFormat="1" ht="12.9" customHeight="1">
      <c r="U4625" s="259"/>
      <c r="V4625" s="263"/>
      <c r="W4625" s="259"/>
    </row>
    <row r="4626" spans="21:23" customFormat="1" ht="12.9" customHeight="1">
      <c r="U4626" s="259"/>
      <c r="V4626" s="263"/>
      <c r="W4626" s="259"/>
    </row>
    <row r="4627" spans="21:23" customFormat="1" ht="12.9" customHeight="1">
      <c r="U4627" s="259"/>
      <c r="V4627" s="263"/>
      <c r="W4627" s="259"/>
    </row>
    <row r="4628" spans="21:23" customFormat="1" ht="12.9" customHeight="1">
      <c r="U4628" s="259"/>
      <c r="V4628" s="263"/>
      <c r="W4628" s="259"/>
    </row>
    <row r="4629" spans="21:23" customFormat="1" ht="12.9" customHeight="1">
      <c r="U4629" s="259"/>
      <c r="V4629" s="263"/>
      <c r="W4629" s="259"/>
    </row>
    <row r="4630" spans="21:23" customFormat="1" ht="12.9" customHeight="1">
      <c r="U4630" s="259"/>
      <c r="V4630" s="263"/>
      <c r="W4630" s="259"/>
    </row>
    <row r="4631" spans="21:23" customFormat="1" ht="12.9" customHeight="1">
      <c r="U4631" s="259"/>
      <c r="V4631" s="263"/>
      <c r="W4631" s="259"/>
    </row>
    <row r="4632" spans="21:23" customFormat="1" ht="12.9" customHeight="1">
      <c r="U4632" s="259"/>
      <c r="V4632" s="263"/>
      <c r="W4632" s="259"/>
    </row>
    <row r="4633" spans="21:23" customFormat="1" ht="12.9" customHeight="1">
      <c r="U4633" s="259"/>
      <c r="V4633" s="263"/>
      <c r="W4633" s="259"/>
    </row>
    <row r="4634" spans="21:23" customFormat="1" ht="12.9" customHeight="1">
      <c r="U4634" s="259"/>
      <c r="V4634" s="263"/>
      <c r="W4634" s="259"/>
    </row>
    <row r="4635" spans="21:23" customFormat="1" ht="12.9" customHeight="1">
      <c r="U4635" s="259"/>
      <c r="V4635" s="263"/>
      <c r="W4635" s="259"/>
    </row>
    <row r="4636" spans="21:23" customFormat="1" ht="12.9" customHeight="1">
      <c r="U4636" s="259"/>
      <c r="V4636" s="263"/>
      <c r="W4636" s="259"/>
    </row>
    <row r="4637" spans="21:23" customFormat="1" ht="12.9" customHeight="1">
      <c r="U4637" s="259"/>
      <c r="V4637" s="263"/>
      <c r="W4637" s="259"/>
    </row>
    <row r="4638" spans="21:23" customFormat="1" ht="12.9" customHeight="1">
      <c r="U4638" s="259"/>
      <c r="V4638" s="263"/>
      <c r="W4638" s="259"/>
    </row>
    <row r="4639" spans="21:23" customFormat="1" ht="12.9" customHeight="1">
      <c r="U4639" s="259"/>
      <c r="V4639" s="263"/>
      <c r="W4639" s="259"/>
    </row>
    <row r="4640" spans="21:23" customFormat="1" ht="12.9" customHeight="1">
      <c r="U4640" s="259"/>
      <c r="V4640" s="263"/>
      <c r="W4640" s="259"/>
    </row>
    <row r="4641" spans="21:23" customFormat="1" ht="12.9" customHeight="1">
      <c r="U4641" s="259"/>
      <c r="V4641" s="263"/>
      <c r="W4641" s="259"/>
    </row>
    <row r="4642" spans="21:23" customFormat="1" ht="12.9" customHeight="1">
      <c r="U4642" s="259"/>
      <c r="V4642" s="263"/>
      <c r="W4642" s="259"/>
    </row>
    <row r="4643" spans="21:23" customFormat="1" ht="12.9" customHeight="1">
      <c r="U4643" s="259"/>
      <c r="V4643" s="263"/>
      <c r="W4643" s="259"/>
    </row>
    <row r="4644" spans="21:23" customFormat="1" ht="12.9" customHeight="1">
      <c r="U4644" s="259"/>
      <c r="V4644" s="263"/>
      <c r="W4644" s="259"/>
    </row>
    <row r="4645" spans="21:23" customFormat="1" ht="12.9" customHeight="1">
      <c r="U4645" s="259"/>
      <c r="V4645" s="263"/>
      <c r="W4645" s="259"/>
    </row>
    <row r="4646" spans="21:23" customFormat="1" ht="12.9" customHeight="1">
      <c r="U4646" s="259"/>
      <c r="V4646" s="263"/>
      <c r="W4646" s="259"/>
    </row>
    <row r="4647" spans="21:23" customFormat="1" ht="12.9" customHeight="1">
      <c r="U4647" s="259"/>
      <c r="V4647" s="263"/>
      <c r="W4647" s="259"/>
    </row>
    <row r="4648" spans="21:23" customFormat="1" ht="12.9" customHeight="1">
      <c r="U4648" s="259"/>
      <c r="V4648" s="263"/>
      <c r="W4648" s="259"/>
    </row>
    <row r="4649" spans="21:23" customFormat="1" ht="12.9" customHeight="1">
      <c r="U4649" s="259"/>
      <c r="V4649" s="263"/>
      <c r="W4649" s="259"/>
    </row>
    <row r="4650" spans="21:23" customFormat="1" ht="12.9" customHeight="1">
      <c r="U4650" s="259"/>
      <c r="V4650" s="263"/>
      <c r="W4650" s="259"/>
    </row>
    <row r="4651" spans="21:23" customFormat="1" ht="12.9" customHeight="1">
      <c r="U4651" s="259"/>
      <c r="V4651" s="263"/>
      <c r="W4651" s="259"/>
    </row>
    <row r="4652" spans="21:23" customFormat="1" ht="12.9" customHeight="1">
      <c r="U4652" s="259"/>
      <c r="V4652" s="263"/>
      <c r="W4652" s="259"/>
    </row>
    <row r="4653" spans="21:23" customFormat="1" ht="12.9" customHeight="1">
      <c r="U4653" s="259"/>
      <c r="V4653" s="263"/>
      <c r="W4653" s="259"/>
    </row>
    <row r="4654" spans="21:23" customFormat="1" ht="12.9" customHeight="1">
      <c r="U4654" s="259"/>
      <c r="V4654" s="263"/>
      <c r="W4654" s="259"/>
    </row>
    <row r="4655" spans="21:23" customFormat="1" ht="12.9" customHeight="1">
      <c r="U4655" s="259"/>
      <c r="V4655" s="263"/>
      <c r="W4655" s="259"/>
    </row>
    <row r="4656" spans="21:23" customFormat="1" ht="12.9" customHeight="1">
      <c r="U4656" s="259"/>
      <c r="V4656" s="263"/>
      <c r="W4656" s="259"/>
    </row>
    <row r="4657" spans="21:23" customFormat="1" ht="12.9" customHeight="1">
      <c r="U4657" s="259"/>
      <c r="V4657" s="263"/>
      <c r="W4657" s="259"/>
    </row>
    <row r="4658" spans="21:23" customFormat="1" ht="12.9" customHeight="1">
      <c r="U4658" s="259"/>
      <c r="V4658" s="263"/>
      <c r="W4658" s="259"/>
    </row>
    <row r="4659" spans="21:23" customFormat="1" ht="12.9" customHeight="1">
      <c r="U4659" s="259"/>
      <c r="V4659" s="263"/>
      <c r="W4659" s="259"/>
    </row>
    <row r="4660" spans="21:23" customFormat="1" ht="12.9" customHeight="1">
      <c r="U4660" s="259"/>
      <c r="V4660" s="263"/>
      <c r="W4660" s="259"/>
    </row>
    <row r="4661" spans="21:23" customFormat="1" ht="12.9" customHeight="1">
      <c r="U4661" s="259"/>
      <c r="V4661" s="263"/>
      <c r="W4661" s="259"/>
    </row>
    <row r="4662" spans="21:23" customFormat="1" ht="12.9" customHeight="1">
      <c r="U4662" s="259"/>
      <c r="V4662" s="263"/>
      <c r="W4662" s="259"/>
    </row>
    <row r="4663" spans="21:23" customFormat="1" ht="12.9" customHeight="1">
      <c r="U4663" s="259"/>
      <c r="V4663" s="263"/>
      <c r="W4663" s="259"/>
    </row>
    <row r="4664" spans="21:23" customFormat="1" ht="12.9" customHeight="1">
      <c r="U4664" s="259"/>
      <c r="V4664" s="263"/>
      <c r="W4664" s="259"/>
    </row>
    <row r="4665" spans="21:23" customFormat="1" ht="12.9" customHeight="1">
      <c r="U4665" s="259"/>
      <c r="V4665" s="263"/>
      <c r="W4665" s="259"/>
    </row>
    <row r="4666" spans="21:23" customFormat="1" ht="12.9" customHeight="1">
      <c r="U4666" s="259"/>
      <c r="V4666" s="263"/>
      <c r="W4666" s="259"/>
    </row>
    <row r="4667" spans="21:23" customFormat="1" ht="12.9" customHeight="1">
      <c r="U4667" s="259"/>
      <c r="V4667" s="263"/>
      <c r="W4667" s="259"/>
    </row>
    <row r="4668" spans="21:23" customFormat="1" ht="12.9" customHeight="1">
      <c r="U4668" s="259"/>
      <c r="V4668" s="263"/>
      <c r="W4668" s="259"/>
    </row>
    <row r="4669" spans="21:23" customFormat="1" ht="12.9" customHeight="1">
      <c r="U4669" s="259"/>
      <c r="V4669" s="263"/>
      <c r="W4669" s="259"/>
    </row>
    <row r="4670" spans="21:23" customFormat="1" ht="12.9" customHeight="1">
      <c r="U4670" s="259"/>
      <c r="V4670" s="263"/>
      <c r="W4670" s="259"/>
    </row>
    <row r="4671" spans="21:23" customFormat="1" ht="12.9" customHeight="1">
      <c r="U4671" s="259"/>
      <c r="V4671" s="263"/>
      <c r="W4671" s="259"/>
    </row>
    <row r="4672" spans="21:23" customFormat="1" ht="12.9" customHeight="1">
      <c r="U4672" s="259"/>
      <c r="V4672" s="263"/>
      <c r="W4672" s="259"/>
    </row>
    <row r="4673" spans="21:23" customFormat="1" ht="12.9" customHeight="1">
      <c r="U4673" s="259"/>
      <c r="V4673" s="263"/>
      <c r="W4673" s="259"/>
    </row>
    <row r="4674" spans="21:23" customFormat="1" ht="12.9" customHeight="1">
      <c r="U4674" s="259"/>
      <c r="V4674" s="263"/>
      <c r="W4674" s="259"/>
    </row>
    <row r="4675" spans="21:23" customFormat="1" ht="12.9" customHeight="1">
      <c r="U4675" s="259"/>
      <c r="V4675" s="263"/>
      <c r="W4675" s="259"/>
    </row>
    <row r="4676" spans="21:23" customFormat="1" ht="12.9" customHeight="1">
      <c r="U4676" s="259"/>
      <c r="V4676" s="263"/>
      <c r="W4676" s="259"/>
    </row>
    <row r="4677" spans="21:23" customFormat="1" ht="12.9" customHeight="1">
      <c r="U4677" s="259"/>
      <c r="V4677" s="263"/>
      <c r="W4677" s="259"/>
    </row>
    <row r="4678" spans="21:23" customFormat="1" ht="12.9" customHeight="1">
      <c r="U4678" s="259"/>
      <c r="V4678" s="263"/>
      <c r="W4678" s="259"/>
    </row>
    <row r="4679" spans="21:23" customFormat="1" ht="12.9" customHeight="1">
      <c r="U4679" s="259"/>
      <c r="V4679" s="263"/>
      <c r="W4679" s="259"/>
    </row>
    <row r="4680" spans="21:23" customFormat="1" ht="12.9" customHeight="1">
      <c r="U4680" s="259"/>
      <c r="V4680" s="263"/>
      <c r="W4680" s="259"/>
    </row>
    <row r="4681" spans="21:23" customFormat="1" ht="12.9" customHeight="1">
      <c r="U4681" s="259"/>
      <c r="V4681" s="263"/>
      <c r="W4681" s="259"/>
    </row>
    <row r="4682" spans="21:23" customFormat="1" ht="12.9" customHeight="1">
      <c r="U4682" s="259"/>
      <c r="V4682" s="263"/>
      <c r="W4682" s="259"/>
    </row>
    <row r="4683" spans="21:23" customFormat="1" ht="12.9" customHeight="1">
      <c r="U4683" s="259"/>
      <c r="V4683" s="263"/>
      <c r="W4683" s="259"/>
    </row>
    <row r="4684" spans="21:23" customFormat="1" ht="12.9" customHeight="1">
      <c r="U4684" s="259"/>
      <c r="V4684" s="263"/>
      <c r="W4684" s="259"/>
    </row>
    <row r="4685" spans="21:23" customFormat="1" ht="12.9" customHeight="1">
      <c r="U4685" s="259"/>
      <c r="V4685" s="263"/>
      <c r="W4685" s="259"/>
    </row>
    <row r="4686" spans="21:23" customFormat="1" ht="12.9" customHeight="1">
      <c r="U4686" s="259"/>
      <c r="V4686" s="263"/>
      <c r="W4686" s="259"/>
    </row>
    <row r="4687" spans="21:23" customFormat="1" ht="12.9" customHeight="1">
      <c r="U4687" s="259"/>
      <c r="V4687" s="263"/>
      <c r="W4687" s="259"/>
    </row>
    <row r="4688" spans="21:23" customFormat="1" ht="12.9" customHeight="1">
      <c r="U4688" s="259"/>
      <c r="V4688" s="263"/>
      <c r="W4688" s="259"/>
    </row>
    <row r="4689" spans="21:23" customFormat="1" ht="12.9" customHeight="1">
      <c r="U4689" s="259"/>
      <c r="V4689" s="263"/>
      <c r="W4689" s="259"/>
    </row>
    <row r="4690" spans="21:23" customFormat="1" ht="12.9" customHeight="1">
      <c r="U4690" s="259"/>
      <c r="V4690" s="263"/>
      <c r="W4690" s="259"/>
    </row>
    <row r="4691" spans="21:23" customFormat="1" ht="12.9" customHeight="1">
      <c r="U4691" s="259"/>
      <c r="V4691" s="263"/>
      <c r="W4691" s="259"/>
    </row>
    <row r="4692" spans="21:23" customFormat="1" ht="12.9" customHeight="1">
      <c r="U4692" s="259"/>
      <c r="V4692" s="263"/>
      <c r="W4692" s="259"/>
    </row>
    <row r="4693" spans="21:23" customFormat="1" ht="12.9" customHeight="1">
      <c r="U4693" s="259"/>
      <c r="V4693" s="263"/>
      <c r="W4693" s="259"/>
    </row>
    <row r="4694" spans="21:23" customFormat="1" ht="12.9" customHeight="1">
      <c r="U4694" s="259"/>
      <c r="V4694" s="263"/>
      <c r="W4694" s="259"/>
    </row>
    <row r="4695" spans="21:23" customFormat="1" ht="12.9" customHeight="1">
      <c r="U4695" s="259"/>
      <c r="V4695" s="263"/>
      <c r="W4695" s="259"/>
    </row>
    <row r="4696" spans="21:23" customFormat="1" ht="12.9" customHeight="1">
      <c r="U4696" s="259"/>
      <c r="V4696" s="263"/>
      <c r="W4696" s="259"/>
    </row>
    <row r="4697" spans="21:23" customFormat="1" ht="12.9" customHeight="1">
      <c r="U4697" s="259"/>
      <c r="V4697" s="263"/>
      <c r="W4697" s="259"/>
    </row>
    <row r="4698" spans="21:23" customFormat="1" ht="12.9" customHeight="1">
      <c r="U4698" s="259"/>
      <c r="V4698" s="263"/>
      <c r="W4698" s="259"/>
    </row>
    <row r="4699" spans="21:23" customFormat="1" ht="12.9" customHeight="1">
      <c r="U4699" s="259"/>
      <c r="V4699" s="263"/>
      <c r="W4699" s="259"/>
    </row>
    <row r="4700" spans="21:23" customFormat="1" ht="12.9" customHeight="1">
      <c r="U4700" s="259"/>
      <c r="V4700" s="263"/>
      <c r="W4700" s="259"/>
    </row>
    <row r="4701" spans="21:23" customFormat="1" ht="12.9" customHeight="1">
      <c r="U4701" s="259"/>
      <c r="V4701" s="263"/>
      <c r="W4701" s="259"/>
    </row>
    <row r="4702" spans="21:23" customFormat="1" ht="12.9" customHeight="1">
      <c r="U4702" s="259"/>
      <c r="V4702" s="263"/>
      <c r="W4702" s="259"/>
    </row>
    <row r="4703" spans="21:23" customFormat="1" ht="12.9" customHeight="1">
      <c r="U4703" s="259"/>
      <c r="V4703" s="263"/>
      <c r="W4703" s="259"/>
    </row>
    <row r="4704" spans="21:23" customFormat="1" ht="12.9" customHeight="1">
      <c r="U4704" s="259"/>
      <c r="V4704" s="263"/>
      <c r="W4704" s="259"/>
    </row>
    <row r="4705" spans="21:23" customFormat="1" ht="12.9" customHeight="1">
      <c r="U4705" s="259"/>
      <c r="V4705" s="263"/>
      <c r="W4705" s="259"/>
    </row>
    <row r="4706" spans="21:23" customFormat="1" ht="12.9" customHeight="1">
      <c r="U4706" s="259"/>
      <c r="V4706" s="263"/>
      <c r="W4706" s="259"/>
    </row>
    <row r="4707" spans="21:23" customFormat="1" ht="12.9" customHeight="1">
      <c r="U4707" s="259"/>
      <c r="V4707" s="263"/>
      <c r="W4707" s="259"/>
    </row>
    <row r="4708" spans="21:23" customFormat="1" ht="12.9" customHeight="1">
      <c r="U4708" s="259"/>
      <c r="V4708" s="263"/>
      <c r="W4708" s="259"/>
    </row>
    <row r="4709" spans="21:23" customFormat="1" ht="12.9" customHeight="1">
      <c r="U4709" s="259"/>
      <c r="V4709" s="263"/>
      <c r="W4709" s="259"/>
    </row>
    <row r="4710" spans="21:23" customFormat="1" ht="12.9" customHeight="1">
      <c r="U4710" s="259"/>
      <c r="V4710" s="263"/>
      <c r="W4710" s="259"/>
    </row>
    <row r="4711" spans="21:23" customFormat="1" ht="12.9" customHeight="1">
      <c r="U4711" s="259"/>
      <c r="V4711" s="263"/>
      <c r="W4711" s="259"/>
    </row>
    <row r="4712" spans="21:23" customFormat="1" ht="12.9" customHeight="1">
      <c r="U4712" s="259"/>
      <c r="V4712" s="263"/>
      <c r="W4712" s="259"/>
    </row>
    <row r="4713" spans="21:23" customFormat="1" ht="12.9" customHeight="1">
      <c r="U4713" s="259"/>
      <c r="V4713" s="263"/>
      <c r="W4713" s="259"/>
    </row>
    <row r="4714" spans="21:23" customFormat="1" ht="12.9" customHeight="1">
      <c r="U4714" s="259"/>
      <c r="V4714" s="263"/>
      <c r="W4714" s="259"/>
    </row>
    <row r="4715" spans="21:23" customFormat="1" ht="12.9" customHeight="1">
      <c r="U4715" s="259"/>
      <c r="V4715" s="263"/>
      <c r="W4715" s="259"/>
    </row>
    <row r="4716" spans="21:23" customFormat="1" ht="12.9" customHeight="1">
      <c r="U4716" s="259"/>
      <c r="V4716" s="263"/>
      <c r="W4716" s="259"/>
    </row>
    <row r="4717" spans="21:23" customFormat="1" ht="12.9" customHeight="1">
      <c r="U4717" s="259"/>
      <c r="V4717" s="263"/>
      <c r="W4717" s="259"/>
    </row>
    <row r="4718" spans="21:23" customFormat="1" ht="12.9" customHeight="1">
      <c r="U4718" s="259"/>
      <c r="V4718" s="263"/>
      <c r="W4718" s="259"/>
    </row>
    <row r="4719" spans="21:23" customFormat="1" ht="12.9" customHeight="1">
      <c r="U4719" s="259"/>
      <c r="V4719" s="263"/>
      <c r="W4719" s="259"/>
    </row>
    <row r="4720" spans="21:23" customFormat="1" ht="12.9" customHeight="1">
      <c r="U4720" s="259"/>
      <c r="V4720" s="263"/>
      <c r="W4720" s="259"/>
    </row>
    <row r="4721" spans="21:23" customFormat="1" ht="12.9" customHeight="1">
      <c r="U4721" s="259"/>
      <c r="V4721" s="263"/>
      <c r="W4721" s="259"/>
    </row>
    <row r="4722" spans="21:23" customFormat="1" ht="12.9" customHeight="1">
      <c r="U4722" s="259"/>
      <c r="V4722" s="263"/>
      <c r="W4722" s="259"/>
    </row>
    <row r="4723" spans="21:23" customFormat="1" ht="12.9" customHeight="1">
      <c r="U4723" s="259"/>
      <c r="V4723" s="263"/>
      <c r="W4723" s="259"/>
    </row>
    <row r="4724" spans="21:23" customFormat="1" ht="12.9" customHeight="1">
      <c r="U4724" s="259"/>
      <c r="V4724" s="263"/>
      <c r="W4724" s="259"/>
    </row>
    <row r="4725" spans="21:23" customFormat="1" ht="12.9" customHeight="1">
      <c r="U4725" s="259"/>
      <c r="V4725" s="263"/>
      <c r="W4725" s="259"/>
    </row>
    <row r="4726" spans="21:23" customFormat="1" ht="12.9" customHeight="1">
      <c r="U4726" s="259"/>
      <c r="V4726" s="263"/>
      <c r="W4726" s="259"/>
    </row>
    <row r="4727" spans="21:23" customFormat="1" ht="12.9" customHeight="1">
      <c r="U4727" s="259"/>
      <c r="V4727" s="263"/>
      <c r="W4727" s="259"/>
    </row>
    <row r="4728" spans="21:23" customFormat="1" ht="12.9" customHeight="1">
      <c r="U4728" s="259"/>
      <c r="V4728" s="263"/>
      <c r="W4728" s="259"/>
    </row>
    <row r="4729" spans="21:23" customFormat="1" ht="12.9" customHeight="1">
      <c r="U4729" s="259"/>
      <c r="V4729" s="263"/>
      <c r="W4729" s="259"/>
    </row>
    <row r="4730" spans="21:23" customFormat="1" ht="12.9" customHeight="1">
      <c r="U4730" s="259"/>
      <c r="V4730" s="263"/>
      <c r="W4730" s="259"/>
    </row>
    <row r="4731" spans="21:23" customFormat="1" ht="12.9" customHeight="1">
      <c r="U4731" s="259"/>
      <c r="V4731" s="263"/>
      <c r="W4731" s="259"/>
    </row>
    <row r="4732" spans="21:23" customFormat="1" ht="12.9" customHeight="1">
      <c r="U4732" s="259"/>
      <c r="V4732" s="263"/>
      <c r="W4732" s="259"/>
    </row>
    <row r="4733" spans="21:23" customFormat="1" ht="12.9" customHeight="1">
      <c r="U4733" s="259"/>
      <c r="V4733" s="263"/>
      <c r="W4733" s="259"/>
    </row>
    <row r="4734" spans="21:23" customFormat="1" ht="12.9" customHeight="1">
      <c r="U4734" s="259"/>
      <c r="V4734" s="263"/>
      <c r="W4734" s="259"/>
    </row>
    <row r="4735" spans="21:23" customFormat="1" ht="12.9" customHeight="1">
      <c r="U4735" s="259"/>
      <c r="V4735" s="263"/>
      <c r="W4735" s="259"/>
    </row>
    <row r="4736" spans="21:23" customFormat="1" ht="12.9" customHeight="1">
      <c r="U4736" s="259"/>
      <c r="V4736" s="263"/>
      <c r="W4736" s="259"/>
    </row>
    <row r="4737" spans="21:23" customFormat="1" ht="12.9" customHeight="1">
      <c r="U4737" s="259"/>
      <c r="V4737" s="263"/>
      <c r="W4737" s="259"/>
    </row>
    <row r="4738" spans="21:23" customFormat="1" ht="12.9" customHeight="1">
      <c r="U4738" s="259"/>
      <c r="V4738" s="263"/>
      <c r="W4738" s="259"/>
    </row>
    <row r="4739" spans="21:23" customFormat="1" ht="12.9" customHeight="1">
      <c r="U4739" s="259"/>
      <c r="V4739" s="263"/>
      <c r="W4739" s="259"/>
    </row>
    <row r="4740" spans="21:23" customFormat="1" ht="12.9" customHeight="1">
      <c r="U4740" s="259"/>
      <c r="V4740" s="263"/>
      <c r="W4740" s="259"/>
    </row>
    <row r="4741" spans="21:23" customFormat="1" ht="12.9" customHeight="1">
      <c r="U4741" s="259"/>
      <c r="V4741" s="263"/>
      <c r="W4741" s="259"/>
    </row>
    <row r="4742" spans="21:23" customFormat="1" ht="12.9" customHeight="1">
      <c r="U4742" s="259"/>
      <c r="V4742" s="263"/>
      <c r="W4742" s="259"/>
    </row>
    <row r="4743" spans="21:23" customFormat="1" ht="12.9" customHeight="1">
      <c r="U4743" s="259"/>
      <c r="V4743" s="263"/>
      <c r="W4743" s="259"/>
    </row>
    <row r="4744" spans="21:23" customFormat="1" ht="12.9" customHeight="1">
      <c r="U4744" s="259"/>
      <c r="V4744" s="263"/>
      <c r="W4744" s="259"/>
    </row>
    <row r="4745" spans="21:23" customFormat="1" ht="12.9" customHeight="1">
      <c r="U4745" s="259"/>
      <c r="V4745" s="263"/>
      <c r="W4745" s="259"/>
    </row>
    <row r="4746" spans="21:23" customFormat="1" ht="12.9" customHeight="1">
      <c r="U4746" s="259"/>
      <c r="V4746" s="263"/>
      <c r="W4746" s="259"/>
    </row>
    <row r="4747" spans="21:23" customFormat="1" ht="12.9" customHeight="1">
      <c r="U4747" s="259"/>
      <c r="V4747" s="263"/>
      <c r="W4747" s="259"/>
    </row>
    <row r="4748" spans="21:23" customFormat="1" ht="12.9" customHeight="1">
      <c r="U4748" s="259"/>
      <c r="V4748" s="263"/>
      <c r="W4748" s="259"/>
    </row>
    <row r="4749" spans="21:23" customFormat="1" ht="12.9" customHeight="1">
      <c r="U4749" s="259"/>
      <c r="V4749" s="263"/>
      <c r="W4749" s="259"/>
    </row>
    <row r="4750" spans="21:23" customFormat="1" ht="12.9" customHeight="1">
      <c r="U4750" s="259"/>
      <c r="V4750" s="263"/>
      <c r="W4750" s="259"/>
    </row>
    <row r="4751" spans="21:23" customFormat="1" ht="12.9" customHeight="1">
      <c r="U4751" s="259"/>
      <c r="V4751" s="263"/>
      <c r="W4751" s="259"/>
    </row>
    <row r="4752" spans="21:23" customFormat="1" ht="12.9" customHeight="1">
      <c r="U4752" s="259"/>
      <c r="V4752" s="263"/>
      <c r="W4752" s="259"/>
    </row>
    <row r="4753" spans="21:23" customFormat="1" ht="12.9" customHeight="1">
      <c r="U4753" s="259"/>
      <c r="V4753" s="263"/>
      <c r="W4753" s="259"/>
    </row>
    <row r="4754" spans="21:23" customFormat="1" ht="12.9" customHeight="1">
      <c r="U4754" s="259"/>
      <c r="V4754" s="263"/>
      <c r="W4754" s="259"/>
    </row>
    <row r="4755" spans="21:23" customFormat="1" ht="12.9" customHeight="1">
      <c r="U4755" s="259"/>
      <c r="V4755" s="263"/>
      <c r="W4755" s="259"/>
    </row>
    <row r="4756" spans="21:23" customFormat="1" ht="12.9" customHeight="1">
      <c r="U4756" s="259"/>
      <c r="V4756" s="263"/>
      <c r="W4756" s="259"/>
    </row>
    <row r="4757" spans="21:23" customFormat="1" ht="12.9" customHeight="1">
      <c r="U4757" s="259"/>
      <c r="V4757" s="263"/>
      <c r="W4757" s="259"/>
    </row>
    <row r="4758" spans="21:23" customFormat="1" ht="12.9" customHeight="1">
      <c r="U4758" s="259"/>
      <c r="V4758" s="263"/>
      <c r="W4758" s="259"/>
    </row>
    <row r="4759" spans="21:23" customFormat="1" ht="12.9" customHeight="1">
      <c r="U4759" s="259"/>
      <c r="V4759" s="263"/>
      <c r="W4759" s="259"/>
    </row>
    <row r="4760" spans="21:23" customFormat="1" ht="12.9" customHeight="1">
      <c r="U4760" s="259"/>
      <c r="V4760" s="263"/>
      <c r="W4760" s="259"/>
    </row>
    <row r="4761" spans="21:23" customFormat="1" ht="12.9" customHeight="1">
      <c r="U4761" s="259"/>
      <c r="V4761" s="263"/>
      <c r="W4761" s="259"/>
    </row>
    <row r="4762" spans="21:23" customFormat="1" ht="12.9" customHeight="1">
      <c r="U4762" s="259"/>
      <c r="V4762" s="263"/>
      <c r="W4762" s="259"/>
    </row>
    <row r="4763" spans="21:23" customFormat="1" ht="12.9" customHeight="1">
      <c r="U4763" s="259"/>
      <c r="V4763" s="263"/>
      <c r="W4763" s="259"/>
    </row>
    <row r="4764" spans="21:23" customFormat="1" ht="12.9" customHeight="1">
      <c r="U4764" s="259"/>
      <c r="V4764" s="263"/>
      <c r="W4764" s="259"/>
    </row>
    <row r="4765" spans="21:23" customFormat="1" ht="12.9" customHeight="1">
      <c r="U4765" s="259"/>
      <c r="V4765" s="263"/>
      <c r="W4765" s="259"/>
    </row>
    <row r="4766" spans="21:23" customFormat="1" ht="12.9" customHeight="1">
      <c r="U4766" s="259"/>
      <c r="V4766" s="263"/>
      <c r="W4766" s="259"/>
    </row>
    <row r="4767" spans="21:23" customFormat="1" ht="12.9" customHeight="1">
      <c r="U4767" s="259"/>
      <c r="V4767" s="263"/>
      <c r="W4767" s="259"/>
    </row>
    <row r="4768" spans="21:23" customFormat="1" ht="12.9" customHeight="1">
      <c r="U4768" s="259"/>
      <c r="V4768" s="263"/>
      <c r="W4768" s="259"/>
    </row>
    <row r="4769" spans="21:23" customFormat="1" ht="12.9" customHeight="1">
      <c r="U4769" s="259"/>
      <c r="V4769" s="263"/>
      <c r="W4769" s="259"/>
    </row>
    <row r="4770" spans="21:23" customFormat="1" ht="12.9" customHeight="1">
      <c r="U4770" s="259"/>
      <c r="V4770" s="263"/>
      <c r="W4770" s="259"/>
    </row>
    <row r="4771" spans="21:23" customFormat="1" ht="12.9" customHeight="1">
      <c r="U4771" s="259"/>
      <c r="V4771" s="263"/>
      <c r="W4771" s="259"/>
    </row>
    <row r="4772" spans="21:23" customFormat="1" ht="12.9" customHeight="1">
      <c r="U4772" s="259"/>
      <c r="V4772" s="263"/>
      <c r="W4772" s="259"/>
    </row>
    <row r="4773" spans="21:23" customFormat="1" ht="12.9" customHeight="1">
      <c r="U4773" s="259"/>
      <c r="V4773" s="263"/>
      <c r="W4773" s="259"/>
    </row>
    <row r="4774" spans="21:23" customFormat="1" ht="12.9" customHeight="1">
      <c r="U4774" s="259"/>
      <c r="V4774" s="263"/>
      <c r="W4774" s="259"/>
    </row>
    <row r="4775" spans="21:23" customFormat="1" ht="12.9" customHeight="1">
      <c r="U4775" s="259"/>
      <c r="V4775" s="263"/>
      <c r="W4775" s="259"/>
    </row>
    <row r="4776" spans="21:23" customFormat="1" ht="12.9" customHeight="1">
      <c r="U4776" s="259"/>
      <c r="V4776" s="263"/>
      <c r="W4776" s="259"/>
    </row>
    <row r="4777" spans="21:23" customFormat="1" ht="12.9" customHeight="1">
      <c r="U4777" s="259"/>
      <c r="V4777" s="263"/>
      <c r="W4777" s="259"/>
    </row>
    <row r="4778" spans="21:23" customFormat="1" ht="12.9" customHeight="1">
      <c r="U4778" s="259"/>
      <c r="V4778" s="263"/>
      <c r="W4778" s="259"/>
    </row>
    <row r="4779" spans="21:23" customFormat="1" ht="12.9" customHeight="1">
      <c r="U4779" s="259"/>
      <c r="V4779" s="263"/>
      <c r="W4779" s="259"/>
    </row>
    <row r="4780" spans="21:23" customFormat="1" ht="12.9" customHeight="1">
      <c r="U4780" s="259"/>
      <c r="V4780" s="263"/>
      <c r="W4780" s="259"/>
    </row>
    <row r="4781" spans="21:23" customFormat="1" ht="12.9" customHeight="1">
      <c r="U4781" s="259"/>
      <c r="V4781" s="263"/>
      <c r="W4781" s="259"/>
    </row>
    <row r="4782" spans="21:23" customFormat="1" ht="12.9" customHeight="1">
      <c r="U4782" s="259"/>
      <c r="V4782" s="263"/>
      <c r="W4782" s="259"/>
    </row>
    <row r="4783" spans="21:23" customFormat="1" ht="12.9" customHeight="1">
      <c r="U4783" s="259"/>
      <c r="V4783" s="263"/>
      <c r="W4783" s="259"/>
    </row>
    <row r="4784" spans="21:23" customFormat="1" ht="12.9" customHeight="1">
      <c r="U4784" s="259"/>
      <c r="V4784" s="263"/>
      <c r="W4784" s="259"/>
    </row>
    <row r="4785" spans="21:23" customFormat="1" ht="12.9" customHeight="1">
      <c r="U4785" s="259"/>
      <c r="V4785" s="263"/>
      <c r="W4785" s="259"/>
    </row>
    <row r="4786" spans="21:23" customFormat="1" ht="12.9" customHeight="1">
      <c r="U4786" s="259"/>
      <c r="V4786" s="263"/>
      <c r="W4786" s="259"/>
    </row>
    <row r="4787" spans="21:23" customFormat="1" ht="12.9" customHeight="1">
      <c r="U4787" s="259"/>
      <c r="V4787" s="263"/>
      <c r="W4787" s="259"/>
    </row>
    <row r="4788" spans="21:23" customFormat="1" ht="12.9" customHeight="1">
      <c r="U4788" s="259"/>
      <c r="V4788" s="263"/>
      <c r="W4788" s="259"/>
    </row>
    <row r="4789" spans="21:23" customFormat="1" ht="12.9" customHeight="1">
      <c r="U4789" s="259"/>
      <c r="V4789" s="263"/>
      <c r="W4789" s="259"/>
    </row>
    <row r="4790" spans="21:23" customFormat="1" ht="12.9" customHeight="1">
      <c r="U4790" s="259"/>
      <c r="V4790" s="263"/>
      <c r="W4790" s="259"/>
    </row>
    <row r="4791" spans="21:23" customFormat="1" ht="12.9" customHeight="1">
      <c r="U4791" s="259"/>
      <c r="V4791" s="263"/>
      <c r="W4791" s="259"/>
    </row>
    <row r="4792" spans="21:23" customFormat="1" ht="12.9" customHeight="1">
      <c r="U4792" s="259"/>
      <c r="V4792" s="263"/>
      <c r="W4792" s="259"/>
    </row>
    <row r="4793" spans="21:23" customFormat="1" ht="12.9" customHeight="1">
      <c r="U4793" s="259"/>
      <c r="V4793" s="263"/>
      <c r="W4793" s="259"/>
    </row>
    <row r="4794" spans="21:23" customFormat="1" ht="12.9" customHeight="1">
      <c r="U4794" s="259"/>
      <c r="V4794" s="263"/>
      <c r="W4794" s="259"/>
    </row>
    <row r="4795" spans="21:23" customFormat="1" ht="12.9" customHeight="1">
      <c r="U4795" s="259"/>
      <c r="V4795" s="263"/>
      <c r="W4795" s="259"/>
    </row>
    <row r="4796" spans="21:23" customFormat="1" ht="12.9" customHeight="1">
      <c r="U4796" s="259"/>
      <c r="V4796" s="263"/>
      <c r="W4796" s="259"/>
    </row>
    <row r="4797" spans="21:23" customFormat="1" ht="12.9" customHeight="1">
      <c r="U4797" s="259"/>
      <c r="V4797" s="263"/>
      <c r="W4797" s="259"/>
    </row>
    <row r="4798" spans="21:23" customFormat="1" ht="12.9" customHeight="1">
      <c r="U4798" s="259"/>
      <c r="V4798" s="263"/>
      <c r="W4798" s="259"/>
    </row>
    <row r="4799" spans="21:23" customFormat="1" ht="12.9" customHeight="1">
      <c r="U4799" s="259"/>
      <c r="V4799" s="263"/>
      <c r="W4799" s="259"/>
    </row>
    <row r="4800" spans="21:23" customFormat="1" ht="12.9" customHeight="1">
      <c r="U4800" s="259"/>
      <c r="V4800" s="263"/>
      <c r="W4800" s="259"/>
    </row>
    <row r="4801" spans="21:23" customFormat="1" ht="12.9" customHeight="1">
      <c r="U4801" s="259"/>
      <c r="V4801" s="263"/>
      <c r="W4801" s="259"/>
    </row>
    <row r="4802" spans="21:23" customFormat="1" ht="12.9" customHeight="1">
      <c r="U4802" s="259"/>
      <c r="V4802" s="263"/>
      <c r="W4802" s="259"/>
    </row>
    <row r="4803" spans="21:23" customFormat="1" ht="12.9" customHeight="1">
      <c r="U4803" s="259"/>
      <c r="V4803" s="263"/>
      <c r="W4803" s="259"/>
    </row>
    <row r="4804" spans="21:23" customFormat="1" ht="12.9" customHeight="1">
      <c r="U4804" s="259"/>
      <c r="V4804" s="263"/>
      <c r="W4804" s="259"/>
    </row>
    <row r="4805" spans="21:23" customFormat="1" ht="12.9" customHeight="1">
      <c r="U4805" s="259"/>
      <c r="V4805" s="263"/>
      <c r="W4805" s="259"/>
    </row>
    <row r="4806" spans="21:23" customFormat="1" ht="12.9" customHeight="1">
      <c r="U4806" s="259"/>
      <c r="V4806" s="263"/>
      <c r="W4806" s="259"/>
    </row>
    <row r="4807" spans="21:23" customFormat="1" ht="12.9" customHeight="1">
      <c r="U4807" s="259"/>
      <c r="V4807" s="263"/>
      <c r="W4807" s="259"/>
    </row>
    <row r="4808" spans="21:23" customFormat="1" ht="12.9" customHeight="1">
      <c r="U4808" s="259"/>
      <c r="V4808" s="263"/>
      <c r="W4808" s="259"/>
    </row>
    <row r="4809" spans="21:23" customFormat="1" ht="12.9" customHeight="1">
      <c r="U4809" s="259"/>
      <c r="V4809" s="263"/>
      <c r="W4809" s="259"/>
    </row>
    <row r="4810" spans="21:23" customFormat="1" ht="12.9" customHeight="1">
      <c r="U4810" s="259"/>
      <c r="V4810" s="263"/>
      <c r="W4810" s="259"/>
    </row>
    <row r="4811" spans="21:23" customFormat="1" ht="12.9" customHeight="1">
      <c r="U4811" s="259"/>
      <c r="V4811" s="263"/>
      <c r="W4811" s="259"/>
    </row>
    <row r="4812" spans="21:23" customFormat="1" ht="12.9" customHeight="1">
      <c r="U4812" s="259"/>
      <c r="V4812" s="263"/>
      <c r="W4812" s="259"/>
    </row>
    <row r="4813" spans="21:23" customFormat="1" ht="12.9" customHeight="1">
      <c r="U4813" s="259"/>
      <c r="V4813" s="263"/>
      <c r="W4813" s="259"/>
    </row>
    <row r="4814" spans="21:23" customFormat="1" ht="12.9" customHeight="1">
      <c r="U4814" s="259"/>
      <c r="V4814" s="263"/>
      <c r="W4814" s="259"/>
    </row>
    <row r="4815" spans="21:23" customFormat="1" ht="12.9" customHeight="1">
      <c r="U4815" s="259"/>
      <c r="V4815" s="263"/>
      <c r="W4815" s="259"/>
    </row>
    <row r="4816" spans="21:23" customFormat="1" ht="12.9" customHeight="1">
      <c r="U4816" s="259"/>
      <c r="V4816" s="263"/>
      <c r="W4816" s="259"/>
    </row>
    <row r="4817" spans="21:23" customFormat="1" ht="12.9" customHeight="1">
      <c r="U4817" s="259"/>
      <c r="V4817" s="263"/>
      <c r="W4817" s="259"/>
    </row>
    <row r="4818" spans="21:23" customFormat="1" ht="12.9" customHeight="1">
      <c r="U4818" s="259"/>
      <c r="V4818" s="263"/>
      <c r="W4818" s="259"/>
    </row>
    <row r="4819" spans="21:23" customFormat="1" ht="12.9" customHeight="1">
      <c r="U4819" s="259"/>
      <c r="V4819" s="263"/>
      <c r="W4819" s="259"/>
    </row>
    <row r="4820" spans="21:23" customFormat="1" ht="12.9" customHeight="1">
      <c r="U4820" s="259"/>
      <c r="V4820" s="263"/>
      <c r="W4820" s="259"/>
    </row>
    <row r="4821" spans="21:23" customFormat="1" ht="12.9" customHeight="1">
      <c r="U4821" s="259"/>
      <c r="V4821" s="263"/>
      <c r="W4821" s="259"/>
    </row>
    <row r="4822" spans="21:23" customFormat="1" ht="12.9" customHeight="1">
      <c r="U4822" s="259"/>
      <c r="V4822" s="263"/>
      <c r="W4822" s="259"/>
    </row>
    <row r="4823" spans="21:23" customFormat="1" ht="12.9" customHeight="1">
      <c r="U4823" s="259"/>
      <c r="V4823" s="263"/>
      <c r="W4823" s="259"/>
    </row>
    <row r="4824" spans="21:23" customFormat="1" ht="12.9" customHeight="1">
      <c r="U4824" s="259"/>
      <c r="V4824" s="263"/>
      <c r="W4824" s="259"/>
    </row>
    <row r="4825" spans="21:23" customFormat="1" ht="12.9" customHeight="1">
      <c r="U4825" s="259"/>
      <c r="V4825" s="263"/>
      <c r="W4825" s="259"/>
    </row>
    <row r="4826" spans="21:23" customFormat="1" ht="12.9" customHeight="1">
      <c r="U4826" s="259"/>
      <c r="V4826" s="263"/>
      <c r="W4826" s="259"/>
    </row>
    <row r="4827" spans="21:23" customFormat="1" ht="12.9" customHeight="1">
      <c r="U4827" s="259"/>
      <c r="V4827" s="263"/>
      <c r="W4827" s="259"/>
    </row>
    <row r="4828" spans="21:23" customFormat="1" ht="12.9" customHeight="1">
      <c r="U4828" s="259"/>
      <c r="V4828" s="263"/>
      <c r="W4828" s="259"/>
    </row>
    <row r="4829" spans="21:23" customFormat="1" ht="12.9" customHeight="1">
      <c r="U4829" s="259"/>
      <c r="V4829" s="263"/>
      <c r="W4829" s="259"/>
    </row>
    <row r="4830" spans="21:23" customFormat="1" ht="12.9" customHeight="1">
      <c r="U4830" s="259"/>
      <c r="V4830" s="263"/>
      <c r="W4830" s="259"/>
    </row>
    <row r="4831" spans="21:23" customFormat="1" ht="12.9" customHeight="1">
      <c r="U4831" s="259"/>
      <c r="V4831" s="263"/>
      <c r="W4831" s="259"/>
    </row>
    <row r="4832" spans="21:23" customFormat="1" ht="12.9" customHeight="1">
      <c r="U4832" s="259"/>
      <c r="V4832" s="263"/>
      <c r="W4832" s="259"/>
    </row>
    <row r="4833" spans="21:23" customFormat="1" ht="12.9" customHeight="1">
      <c r="U4833" s="259"/>
      <c r="V4833" s="263"/>
      <c r="W4833" s="259"/>
    </row>
    <row r="4834" spans="21:23" customFormat="1" ht="12.9" customHeight="1">
      <c r="U4834" s="259"/>
      <c r="V4834" s="263"/>
      <c r="W4834" s="259"/>
    </row>
    <row r="4835" spans="21:23" customFormat="1" ht="12.9" customHeight="1">
      <c r="U4835" s="259"/>
      <c r="V4835" s="263"/>
      <c r="W4835" s="259"/>
    </row>
    <row r="4836" spans="21:23" customFormat="1" ht="12.9" customHeight="1">
      <c r="U4836" s="259"/>
      <c r="V4836" s="263"/>
      <c r="W4836" s="259"/>
    </row>
    <row r="4837" spans="21:23" customFormat="1" ht="12.9" customHeight="1">
      <c r="U4837" s="259"/>
      <c r="V4837" s="263"/>
      <c r="W4837" s="259"/>
    </row>
    <row r="4838" spans="21:23" customFormat="1" ht="12.9" customHeight="1">
      <c r="U4838" s="259"/>
      <c r="V4838" s="263"/>
      <c r="W4838" s="259"/>
    </row>
    <row r="4839" spans="21:23" customFormat="1" ht="12.9" customHeight="1">
      <c r="U4839" s="259"/>
      <c r="V4839" s="263"/>
      <c r="W4839" s="259"/>
    </row>
    <row r="4840" spans="21:23" customFormat="1" ht="12.9" customHeight="1">
      <c r="U4840" s="259"/>
      <c r="V4840" s="263"/>
      <c r="W4840" s="259"/>
    </row>
    <row r="4841" spans="21:23" customFormat="1" ht="12.9" customHeight="1">
      <c r="U4841" s="259"/>
      <c r="V4841" s="263"/>
      <c r="W4841" s="259"/>
    </row>
    <row r="4842" spans="21:23" customFormat="1" ht="12.9" customHeight="1">
      <c r="U4842" s="259"/>
      <c r="V4842" s="263"/>
      <c r="W4842" s="259"/>
    </row>
    <row r="4843" spans="21:23" customFormat="1" ht="12.9" customHeight="1">
      <c r="U4843" s="259"/>
      <c r="V4843" s="263"/>
      <c r="W4843" s="259"/>
    </row>
    <row r="4844" spans="21:23" customFormat="1" ht="12.9" customHeight="1">
      <c r="U4844" s="259"/>
      <c r="V4844" s="263"/>
      <c r="W4844" s="259"/>
    </row>
    <row r="4845" spans="21:23" customFormat="1" ht="12.9" customHeight="1">
      <c r="U4845" s="259"/>
      <c r="V4845" s="263"/>
      <c r="W4845" s="259"/>
    </row>
    <row r="4846" spans="21:23" customFormat="1" ht="12.9" customHeight="1">
      <c r="U4846" s="259"/>
      <c r="V4846" s="263"/>
      <c r="W4846" s="259"/>
    </row>
    <row r="4847" spans="21:23" customFormat="1" ht="12.9" customHeight="1">
      <c r="U4847" s="259"/>
      <c r="V4847" s="263"/>
      <c r="W4847" s="259"/>
    </row>
    <row r="4848" spans="21:23" customFormat="1" ht="12.9" customHeight="1">
      <c r="U4848" s="259"/>
      <c r="V4848" s="263"/>
      <c r="W4848" s="259"/>
    </row>
    <row r="4849" spans="21:23" customFormat="1" ht="12.9" customHeight="1">
      <c r="U4849" s="259"/>
      <c r="V4849" s="263"/>
      <c r="W4849" s="259"/>
    </row>
    <row r="4850" spans="21:23" customFormat="1" ht="12.9" customHeight="1">
      <c r="U4850" s="259"/>
      <c r="V4850" s="263"/>
      <c r="W4850" s="259"/>
    </row>
    <row r="4851" spans="21:23" customFormat="1" ht="12.9" customHeight="1">
      <c r="U4851" s="259"/>
      <c r="V4851" s="263"/>
      <c r="W4851" s="259"/>
    </row>
    <row r="4852" spans="21:23" customFormat="1" ht="12.9" customHeight="1">
      <c r="U4852" s="259"/>
      <c r="V4852" s="263"/>
      <c r="W4852" s="259"/>
    </row>
    <row r="4853" spans="21:23" customFormat="1" ht="12.9" customHeight="1">
      <c r="U4853" s="259"/>
      <c r="V4853" s="263"/>
      <c r="W4853" s="259"/>
    </row>
    <row r="4854" spans="21:23" customFormat="1" ht="12.9" customHeight="1">
      <c r="U4854" s="259"/>
      <c r="V4854" s="263"/>
      <c r="W4854" s="259"/>
    </row>
    <row r="4855" spans="21:23" customFormat="1" ht="12.9" customHeight="1">
      <c r="U4855" s="259"/>
      <c r="V4855" s="263"/>
      <c r="W4855" s="259"/>
    </row>
    <row r="4856" spans="21:23" customFormat="1" ht="12.9" customHeight="1">
      <c r="U4856" s="259"/>
      <c r="V4856" s="263"/>
      <c r="W4856" s="259"/>
    </row>
    <row r="4857" spans="21:23" customFormat="1" ht="12.9" customHeight="1">
      <c r="U4857" s="259"/>
      <c r="V4857" s="263"/>
      <c r="W4857" s="259"/>
    </row>
    <row r="4858" spans="21:23" customFormat="1" ht="12.9" customHeight="1">
      <c r="U4858" s="259"/>
      <c r="V4858" s="263"/>
      <c r="W4858" s="259"/>
    </row>
    <row r="4859" spans="21:23" customFormat="1" ht="12.9" customHeight="1">
      <c r="U4859" s="259"/>
      <c r="V4859" s="263"/>
      <c r="W4859" s="259"/>
    </row>
    <row r="4860" spans="21:23" customFormat="1" ht="12.9" customHeight="1">
      <c r="U4860" s="259"/>
      <c r="V4860" s="263"/>
      <c r="W4860" s="259"/>
    </row>
    <row r="4861" spans="21:23" customFormat="1" ht="12.9" customHeight="1">
      <c r="U4861" s="259"/>
      <c r="V4861" s="263"/>
      <c r="W4861" s="259"/>
    </row>
    <row r="4862" spans="21:23" customFormat="1" ht="12.9" customHeight="1">
      <c r="U4862" s="259"/>
      <c r="V4862" s="263"/>
      <c r="W4862" s="259"/>
    </row>
    <row r="4863" spans="21:23" customFormat="1" ht="12.9" customHeight="1">
      <c r="U4863" s="259"/>
      <c r="V4863" s="263"/>
      <c r="W4863" s="259"/>
    </row>
    <row r="4864" spans="21:23" customFormat="1" ht="12.9" customHeight="1">
      <c r="U4864" s="259"/>
      <c r="V4864" s="263"/>
      <c r="W4864" s="259"/>
    </row>
    <row r="4865" spans="21:23" customFormat="1" ht="12.9" customHeight="1">
      <c r="U4865" s="259"/>
      <c r="V4865" s="263"/>
      <c r="W4865" s="259"/>
    </row>
    <row r="4866" spans="21:23" customFormat="1" ht="12.9" customHeight="1">
      <c r="U4866" s="259"/>
      <c r="V4866" s="263"/>
      <c r="W4866" s="259"/>
    </row>
    <row r="4867" spans="21:23" customFormat="1" ht="12.9" customHeight="1">
      <c r="U4867" s="259"/>
      <c r="V4867" s="263"/>
      <c r="W4867" s="259"/>
    </row>
    <row r="4868" spans="21:23" customFormat="1" ht="12.9" customHeight="1">
      <c r="U4868" s="259"/>
      <c r="V4868" s="263"/>
      <c r="W4868" s="259"/>
    </row>
    <row r="4869" spans="21:23" customFormat="1" ht="12.9" customHeight="1">
      <c r="U4869" s="259"/>
      <c r="V4869" s="263"/>
      <c r="W4869" s="259"/>
    </row>
    <row r="4870" spans="21:23" customFormat="1" ht="12.9" customHeight="1">
      <c r="U4870" s="259"/>
      <c r="V4870" s="263"/>
      <c r="W4870" s="259"/>
    </row>
    <row r="4871" spans="21:23" customFormat="1" ht="12.9" customHeight="1">
      <c r="U4871" s="259"/>
      <c r="V4871" s="263"/>
      <c r="W4871" s="259"/>
    </row>
    <row r="4872" spans="21:23" customFormat="1" ht="12.9" customHeight="1">
      <c r="U4872" s="259"/>
      <c r="V4872" s="263"/>
      <c r="W4872" s="259"/>
    </row>
    <row r="4873" spans="21:23" customFormat="1" ht="12.9" customHeight="1">
      <c r="U4873" s="259"/>
      <c r="V4873" s="263"/>
      <c r="W4873" s="259"/>
    </row>
    <row r="4874" spans="21:23" customFormat="1" ht="12.9" customHeight="1">
      <c r="U4874" s="259"/>
      <c r="V4874" s="263"/>
      <c r="W4874" s="259"/>
    </row>
    <row r="4875" spans="21:23" customFormat="1" ht="12.9" customHeight="1">
      <c r="U4875" s="259"/>
      <c r="V4875" s="263"/>
      <c r="W4875" s="259"/>
    </row>
    <row r="4876" spans="21:23" customFormat="1" ht="12.9" customHeight="1">
      <c r="U4876" s="259"/>
      <c r="V4876" s="263"/>
      <c r="W4876" s="259"/>
    </row>
    <row r="4877" spans="21:23" customFormat="1" ht="12.9" customHeight="1">
      <c r="U4877" s="259"/>
      <c r="V4877" s="263"/>
      <c r="W4877" s="259"/>
    </row>
    <row r="4878" spans="21:23" customFormat="1" ht="12.9" customHeight="1">
      <c r="U4878" s="259"/>
      <c r="V4878" s="263"/>
      <c r="W4878" s="259"/>
    </row>
    <row r="4879" spans="21:23" customFormat="1" ht="12.9" customHeight="1">
      <c r="U4879" s="259"/>
      <c r="V4879" s="263"/>
      <c r="W4879" s="259"/>
    </row>
    <row r="4880" spans="21:23" customFormat="1" ht="12.9" customHeight="1">
      <c r="U4880" s="259"/>
      <c r="V4880" s="263"/>
      <c r="W4880" s="259"/>
    </row>
    <row r="4881" spans="21:23" customFormat="1" ht="12.9" customHeight="1">
      <c r="U4881" s="259"/>
      <c r="V4881" s="263"/>
      <c r="W4881" s="259"/>
    </row>
    <row r="4882" spans="21:23" customFormat="1" ht="12.9" customHeight="1">
      <c r="U4882" s="259"/>
      <c r="V4882" s="263"/>
      <c r="W4882" s="259"/>
    </row>
    <row r="4883" spans="21:23" customFormat="1" ht="12.9" customHeight="1">
      <c r="U4883" s="259"/>
      <c r="V4883" s="263"/>
      <c r="W4883" s="259"/>
    </row>
    <row r="4884" spans="21:23" customFormat="1" ht="12.9" customHeight="1">
      <c r="U4884" s="259"/>
      <c r="V4884" s="263"/>
      <c r="W4884" s="259"/>
    </row>
    <row r="4885" spans="21:23" customFormat="1" ht="12.9" customHeight="1">
      <c r="U4885" s="259"/>
      <c r="V4885" s="263"/>
      <c r="W4885" s="259"/>
    </row>
    <row r="4886" spans="21:23" customFormat="1" ht="12.9" customHeight="1">
      <c r="U4886" s="259"/>
      <c r="V4886" s="263"/>
      <c r="W4886" s="259"/>
    </row>
    <row r="4887" spans="21:23" customFormat="1" ht="12.9" customHeight="1">
      <c r="U4887" s="259"/>
      <c r="V4887" s="263"/>
      <c r="W4887" s="259"/>
    </row>
    <row r="4888" spans="21:23" customFormat="1" ht="12.9" customHeight="1">
      <c r="U4888" s="259"/>
      <c r="V4888" s="263"/>
      <c r="W4888" s="259"/>
    </row>
    <row r="4889" spans="21:23" customFormat="1" ht="12.9" customHeight="1">
      <c r="U4889" s="259"/>
      <c r="V4889" s="263"/>
      <c r="W4889" s="259"/>
    </row>
    <row r="4890" spans="21:23" customFormat="1" ht="12.9" customHeight="1">
      <c r="U4890" s="259"/>
      <c r="V4890" s="263"/>
      <c r="W4890" s="259"/>
    </row>
    <row r="4891" spans="21:23" customFormat="1" ht="12.9" customHeight="1">
      <c r="U4891" s="259"/>
      <c r="V4891" s="263"/>
      <c r="W4891" s="259"/>
    </row>
    <row r="4892" spans="21:23" customFormat="1" ht="12.9" customHeight="1">
      <c r="U4892" s="259"/>
      <c r="V4892" s="263"/>
      <c r="W4892" s="259"/>
    </row>
    <row r="4893" spans="21:23" customFormat="1" ht="12.9" customHeight="1">
      <c r="U4893" s="259"/>
      <c r="V4893" s="263"/>
      <c r="W4893" s="259"/>
    </row>
    <row r="4894" spans="21:23" customFormat="1" ht="12.9" customHeight="1">
      <c r="U4894" s="259"/>
      <c r="V4894" s="263"/>
      <c r="W4894" s="259"/>
    </row>
    <row r="4895" spans="21:23" customFormat="1" ht="12.9" customHeight="1">
      <c r="U4895" s="259"/>
      <c r="V4895" s="263"/>
      <c r="W4895" s="259"/>
    </row>
    <row r="4896" spans="21:23" customFormat="1" ht="12.9" customHeight="1">
      <c r="U4896" s="259"/>
      <c r="V4896" s="263"/>
      <c r="W4896" s="259"/>
    </row>
    <row r="4897" spans="21:23" customFormat="1" ht="12.9" customHeight="1">
      <c r="U4897" s="259"/>
      <c r="V4897" s="263"/>
      <c r="W4897" s="259"/>
    </row>
    <row r="4898" spans="21:23" customFormat="1" ht="12.9" customHeight="1">
      <c r="U4898" s="259"/>
      <c r="V4898" s="263"/>
      <c r="W4898" s="259"/>
    </row>
    <row r="4899" spans="21:23" customFormat="1" ht="12.9" customHeight="1">
      <c r="U4899" s="259"/>
      <c r="V4899" s="263"/>
      <c r="W4899" s="259"/>
    </row>
    <row r="4900" spans="21:23" customFormat="1" ht="12.9" customHeight="1">
      <c r="U4900" s="259"/>
      <c r="V4900" s="263"/>
      <c r="W4900" s="259"/>
    </row>
    <row r="4901" spans="21:23" customFormat="1" ht="12.9" customHeight="1">
      <c r="U4901" s="259"/>
      <c r="V4901" s="263"/>
      <c r="W4901" s="259"/>
    </row>
    <row r="4902" spans="21:23" customFormat="1" ht="12.9" customHeight="1">
      <c r="U4902" s="259"/>
      <c r="V4902" s="263"/>
      <c r="W4902" s="259"/>
    </row>
    <row r="4903" spans="21:23" customFormat="1" ht="12.9" customHeight="1">
      <c r="U4903" s="259"/>
      <c r="V4903" s="263"/>
      <c r="W4903" s="259"/>
    </row>
    <row r="4904" spans="21:23" customFormat="1" ht="12.9" customHeight="1">
      <c r="U4904" s="259"/>
      <c r="V4904" s="263"/>
      <c r="W4904" s="259"/>
    </row>
    <row r="4905" spans="21:23" customFormat="1" ht="12.9" customHeight="1">
      <c r="U4905" s="259"/>
      <c r="V4905" s="263"/>
      <c r="W4905" s="259"/>
    </row>
    <row r="4906" spans="21:23" customFormat="1" ht="12.9" customHeight="1">
      <c r="U4906" s="259"/>
      <c r="V4906" s="263"/>
      <c r="W4906" s="259"/>
    </row>
    <row r="4907" spans="21:23" customFormat="1" ht="12.9" customHeight="1">
      <c r="U4907" s="259"/>
      <c r="V4907" s="263"/>
      <c r="W4907" s="259"/>
    </row>
    <row r="4908" spans="21:23" customFormat="1" ht="12.9" customHeight="1">
      <c r="U4908" s="259"/>
      <c r="V4908" s="263"/>
      <c r="W4908" s="259"/>
    </row>
    <row r="4909" spans="21:23" customFormat="1" ht="12.9" customHeight="1">
      <c r="U4909" s="259"/>
      <c r="V4909" s="263"/>
      <c r="W4909" s="259"/>
    </row>
    <row r="4910" spans="21:23" customFormat="1" ht="12.9" customHeight="1">
      <c r="U4910" s="259"/>
      <c r="V4910" s="263"/>
      <c r="W4910" s="259"/>
    </row>
    <row r="4911" spans="21:23" customFormat="1" ht="12.9" customHeight="1">
      <c r="U4911" s="259"/>
      <c r="V4911" s="263"/>
      <c r="W4911" s="259"/>
    </row>
    <row r="4912" spans="21:23" customFormat="1" ht="12.9" customHeight="1">
      <c r="U4912" s="259"/>
      <c r="V4912" s="263"/>
      <c r="W4912" s="259"/>
    </row>
    <row r="4913" spans="21:23" customFormat="1" ht="12.9" customHeight="1">
      <c r="U4913" s="259"/>
      <c r="V4913" s="263"/>
      <c r="W4913" s="259"/>
    </row>
    <row r="4914" spans="21:23" customFormat="1" ht="12.9" customHeight="1">
      <c r="U4914" s="259"/>
      <c r="V4914" s="263"/>
      <c r="W4914" s="259"/>
    </row>
    <row r="4915" spans="21:23" customFormat="1" ht="12.9" customHeight="1">
      <c r="U4915" s="259"/>
      <c r="V4915" s="263"/>
      <c r="W4915" s="259"/>
    </row>
    <row r="4916" spans="21:23" customFormat="1" ht="12.9" customHeight="1">
      <c r="U4916" s="259"/>
      <c r="V4916" s="263"/>
      <c r="W4916" s="259"/>
    </row>
    <row r="4917" spans="21:23" customFormat="1" ht="12.9" customHeight="1">
      <c r="U4917" s="259"/>
      <c r="V4917" s="263"/>
      <c r="W4917" s="259"/>
    </row>
    <row r="4918" spans="21:23" customFormat="1" ht="12.9" customHeight="1">
      <c r="U4918" s="259"/>
      <c r="V4918" s="263"/>
      <c r="W4918" s="259"/>
    </row>
    <row r="4919" spans="21:23" customFormat="1" ht="12.9" customHeight="1">
      <c r="U4919" s="259"/>
      <c r="V4919" s="263"/>
      <c r="W4919" s="259"/>
    </row>
    <row r="4920" spans="21:23" customFormat="1" ht="12.9" customHeight="1">
      <c r="U4920" s="259"/>
      <c r="V4920" s="263"/>
      <c r="W4920" s="259"/>
    </row>
    <row r="4921" spans="21:23" customFormat="1" ht="12.9" customHeight="1">
      <c r="U4921" s="259"/>
      <c r="V4921" s="263"/>
      <c r="W4921" s="259"/>
    </row>
    <row r="4922" spans="21:23" customFormat="1" ht="12.9" customHeight="1">
      <c r="U4922" s="259"/>
      <c r="V4922" s="263"/>
      <c r="W4922" s="259"/>
    </row>
    <row r="4923" spans="21:23" customFormat="1" ht="12.9" customHeight="1">
      <c r="U4923" s="259"/>
      <c r="V4923" s="263"/>
      <c r="W4923" s="259"/>
    </row>
    <row r="4924" spans="21:23" customFormat="1" ht="12.9" customHeight="1">
      <c r="U4924" s="259"/>
      <c r="V4924" s="263"/>
      <c r="W4924" s="259"/>
    </row>
    <row r="4925" spans="21:23" customFormat="1" ht="12.9" customHeight="1">
      <c r="U4925" s="259"/>
      <c r="V4925" s="263"/>
      <c r="W4925" s="259"/>
    </row>
    <row r="4926" spans="21:23" customFormat="1" ht="12.9" customHeight="1">
      <c r="U4926" s="259"/>
      <c r="V4926" s="263"/>
      <c r="W4926" s="259"/>
    </row>
    <row r="4927" spans="21:23" customFormat="1" ht="12.9" customHeight="1">
      <c r="U4927" s="259"/>
      <c r="V4927" s="263"/>
      <c r="W4927" s="259"/>
    </row>
    <row r="4928" spans="21:23" customFormat="1" ht="12.9" customHeight="1">
      <c r="U4928" s="259"/>
      <c r="V4928" s="263"/>
      <c r="W4928" s="259"/>
    </row>
    <row r="4929" spans="21:23" customFormat="1" ht="12.9" customHeight="1">
      <c r="U4929" s="259"/>
      <c r="V4929" s="263"/>
      <c r="W4929" s="259"/>
    </row>
    <row r="4930" spans="21:23" customFormat="1" ht="12.9" customHeight="1">
      <c r="U4930" s="259"/>
      <c r="V4930" s="263"/>
      <c r="W4930" s="259"/>
    </row>
    <row r="4931" spans="21:23" customFormat="1" ht="12.9" customHeight="1">
      <c r="U4931" s="259"/>
      <c r="V4931" s="263"/>
      <c r="W4931" s="259"/>
    </row>
    <row r="4932" spans="21:23" customFormat="1" ht="12.9" customHeight="1">
      <c r="U4932" s="259"/>
      <c r="V4932" s="263"/>
      <c r="W4932" s="259"/>
    </row>
    <row r="4933" spans="21:23" customFormat="1" ht="12.9" customHeight="1">
      <c r="U4933" s="259"/>
      <c r="V4933" s="263"/>
      <c r="W4933" s="259"/>
    </row>
    <row r="4934" spans="21:23" customFormat="1" ht="12.9" customHeight="1">
      <c r="U4934" s="259"/>
      <c r="V4934" s="263"/>
      <c r="W4934" s="259"/>
    </row>
    <row r="4935" spans="21:23" customFormat="1" ht="12.9" customHeight="1">
      <c r="U4935" s="259"/>
      <c r="V4935" s="263"/>
      <c r="W4935" s="259"/>
    </row>
    <row r="4936" spans="21:23" customFormat="1" ht="12.9" customHeight="1">
      <c r="U4936" s="259"/>
      <c r="V4936" s="263"/>
      <c r="W4936" s="259"/>
    </row>
    <row r="4937" spans="21:23" customFormat="1" ht="12.9" customHeight="1">
      <c r="U4937" s="259"/>
      <c r="V4937" s="263"/>
      <c r="W4937" s="259"/>
    </row>
    <row r="4938" spans="21:23" customFormat="1" ht="12.9" customHeight="1">
      <c r="U4938" s="259"/>
      <c r="V4938" s="263"/>
      <c r="W4938" s="259"/>
    </row>
    <row r="4939" spans="21:23" customFormat="1" ht="12.9" customHeight="1">
      <c r="U4939" s="259"/>
      <c r="V4939" s="263"/>
      <c r="W4939" s="259"/>
    </row>
    <row r="4940" spans="21:23" customFormat="1" ht="12.9" customHeight="1">
      <c r="U4940" s="259"/>
      <c r="V4940" s="263"/>
      <c r="W4940" s="259"/>
    </row>
    <row r="4941" spans="21:23" customFormat="1" ht="12.9" customHeight="1">
      <c r="U4941" s="259"/>
      <c r="V4941" s="263"/>
      <c r="W4941" s="259"/>
    </row>
    <row r="4942" spans="21:23" customFormat="1" ht="12.9" customHeight="1">
      <c r="U4942" s="259"/>
      <c r="V4942" s="263"/>
      <c r="W4942" s="259"/>
    </row>
    <row r="4943" spans="21:23" customFormat="1" ht="12.9" customHeight="1">
      <c r="U4943" s="259"/>
      <c r="V4943" s="263"/>
      <c r="W4943" s="259"/>
    </row>
    <row r="4944" spans="21:23" customFormat="1" ht="12.9" customHeight="1">
      <c r="U4944" s="259"/>
      <c r="V4944" s="263"/>
      <c r="W4944" s="259"/>
    </row>
    <row r="4945" spans="21:23" customFormat="1" ht="12.9" customHeight="1">
      <c r="U4945" s="259"/>
      <c r="V4945" s="263"/>
      <c r="W4945" s="259"/>
    </row>
    <row r="4946" spans="21:23" customFormat="1" ht="12.9" customHeight="1">
      <c r="U4946" s="259"/>
      <c r="V4946" s="263"/>
      <c r="W4946" s="259"/>
    </row>
    <row r="4947" spans="21:23" customFormat="1" ht="12.9" customHeight="1">
      <c r="U4947" s="259"/>
      <c r="V4947" s="263"/>
      <c r="W4947" s="259"/>
    </row>
    <row r="4948" spans="21:23" customFormat="1" ht="12.9" customHeight="1">
      <c r="U4948" s="259"/>
      <c r="V4948" s="263"/>
      <c r="W4948" s="259"/>
    </row>
    <row r="4949" spans="21:23" customFormat="1" ht="12.9" customHeight="1">
      <c r="U4949" s="259"/>
      <c r="V4949" s="263"/>
      <c r="W4949" s="259"/>
    </row>
    <row r="4950" spans="21:23" customFormat="1" ht="12.9" customHeight="1">
      <c r="U4950" s="259"/>
      <c r="V4950" s="263"/>
      <c r="W4950" s="259"/>
    </row>
    <row r="4951" spans="21:23" customFormat="1" ht="12.9" customHeight="1">
      <c r="U4951" s="259"/>
      <c r="V4951" s="263"/>
      <c r="W4951" s="259"/>
    </row>
    <row r="4952" spans="21:23" customFormat="1" ht="12.9" customHeight="1">
      <c r="U4952" s="259"/>
      <c r="V4952" s="263"/>
      <c r="W4952" s="259"/>
    </row>
    <row r="4953" spans="21:23" customFormat="1" ht="12.9" customHeight="1">
      <c r="U4953" s="259"/>
      <c r="V4953" s="263"/>
      <c r="W4953" s="259"/>
    </row>
    <row r="4954" spans="21:23" customFormat="1" ht="12.9" customHeight="1">
      <c r="U4954" s="259"/>
      <c r="V4954" s="263"/>
      <c r="W4954" s="259"/>
    </row>
    <row r="4955" spans="21:23" customFormat="1" ht="12.9" customHeight="1">
      <c r="U4955" s="259"/>
      <c r="V4955" s="263"/>
      <c r="W4955" s="259"/>
    </row>
    <row r="4956" spans="21:23" customFormat="1" ht="12.9" customHeight="1">
      <c r="U4956" s="259"/>
      <c r="V4956" s="263"/>
      <c r="W4956" s="259"/>
    </row>
    <row r="4957" spans="21:23" customFormat="1" ht="12.9" customHeight="1">
      <c r="U4957" s="259"/>
      <c r="V4957" s="263"/>
      <c r="W4957" s="259"/>
    </row>
    <row r="4958" spans="21:23" customFormat="1" ht="12.9" customHeight="1">
      <c r="U4958" s="259"/>
      <c r="V4958" s="263"/>
      <c r="W4958" s="259"/>
    </row>
    <row r="4959" spans="21:23" customFormat="1" ht="12.9" customHeight="1">
      <c r="U4959" s="259"/>
      <c r="V4959" s="263"/>
      <c r="W4959" s="259"/>
    </row>
    <row r="4960" spans="21:23" customFormat="1" ht="12.9" customHeight="1">
      <c r="U4960" s="259"/>
      <c r="V4960" s="263"/>
      <c r="W4960" s="259"/>
    </row>
    <row r="4961" spans="21:23" customFormat="1" ht="12.9" customHeight="1">
      <c r="U4961" s="259"/>
      <c r="V4961" s="263"/>
      <c r="W4961" s="259"/>
    </row>
    <row r="4962" spans="21:23" customFormat="1" ht="12.9" customHeight="1">
      <c r="U4962" s="259"/>
      <c r="V4962" s="263"/>
      <c r="W4962" s="259"/>
    </row>
    <row r="4963" spans="21:23" customFormat="1" ht="12.9" customHeight="1">
      <c r="U4963" s="259"/>
      <c r="V4963" s="263"/>
      <c r="W4963" s="259"/>
    </row>
    <row r="4964" spans="21:23" customFormat="1" ht="12.9" customHeight="1">
      <c r="U4964" s="259"/>
      <c r="V4964" s="263"/>
      <c r="W4964" s="259"/>
    </row>
    <row r="4965" spans="21:23" customFormat="1" ht="12.9" customHeight="1">
      <c r="U4965" s="259"/>
      <c r="V4965" s="263"/>
      <c r="W4965" s="259"/>
    </row>
    <row r="4966" spans="21:23" customFormat="1" ht="12.9" customHeight="1">
      <c r="U4966" s="259"/>
      <c r="V4966" s="263"/>
      <c r="W4966" s="259"/>
    </row>
    <row r="4967" spans="21:23" customFormat="1" ht="12.9" customHeight="1">
      <c r="U4967" s="259"/>
      <c r="V4967" s="263"/>
      <c r="W4967" s="259"/>
    </row>
    <row r="4968" spans="21:23" customFormat="1" ht="12.9" customHeight="1">
      <c r="U4968" s="259"/>
      <c r="V4968" s="263"/>
      <c r="W4968" s="259"/>
    </row>
    <row r="4969" spans="21:23" customFormat="1" ht="12.9" customHeight="1">
      <c r="U4969" s="259"/>
      <c r="V4969" s="263"/>
      <c r="W4969" s="259"/>
    </row>
    <row r="4970" spans="21:23" customFormat="1" ht="12.9" customHeight="1">
      <c r="U4970" s="259"/>
      <c r="V4970" s="263"/>
      <c r="W4970" s="259"/>
    </row>
    <row r="4971" spans="21:23" customFormat="1" ht="12.9" customHeight="1">
      <c r="U4971" s="259"/>
      <c r="V4971" s="263"/>
      <c r="W4971" s="259"/>
    </row>
    <row r="4972" spans="21:23" customFormat="1" ht="12.9" customHeight="1">
      <c r="U4972" s="259"/>
      <c r="V4972" s="263"/>
      <c r="W4972" s="259"/>
    </row>
    <row r="4973" spans="21:23" customFormat="1" ht="12.9" customHeight="1">
      <c r="U4973" s="259"/>
      <c r="V4973" s="263"/>
      <c r="W4973" s="259"/>
    </row>
    <row r="4974" spans="21:23" customFormat="1" ht="12.9" customHeight="1">
      <c r="U4974" s="259"/>
      <c r="V4974" s="263"/>
      <c r="W4974" s="259"/>
    </row>
    <row r="4975" spans="21:23" customFormat="1" ht="12.9" customHeight="1">
      <c r="U4975" s="259"/>
      <c r="V4975" s="263"/>
      <c r="W4975" s="259"/>
    </row>
    <row r="4976" spans="21:23" customFormat="1" ht="12.9" customHeight="1">
      <c r="U4976" s="259"/>
      <c r="V4976" s="263"/>
      <c r="W4976" s="259"/>
    </row>
    <row r="4977" spans="21:23" customFormat="1" ht="12.9" customHeight="1">
      <c r="U4977" s="259"/>
      <c r="V4977" s="263"/>
      <c r="W4977" s="259"/>
    </row>
    <row r="4978" spans="21:23" customFormat="1" ht="12.9" customHeight="1">
      <c r="U4978" s="259"/>
      <c r="V4978" s="263"/>
      <c r="W4978" s="259"/>
    </row>
    <row r="4979" spans="21:23" customFormat="1" ht="12.9" customHeight="1">
      <c r="U4979" s="259"/>
      <c r="V4979" s="263"/>
      <c r="W4979" s="259"/>
    </row>
    <row r="4980" spans="21:23" customFormat="1" ht="12.9" customHeight="1">
      <c r="U4980" s="259"/>
      <c r="V4980" s="263"/>
      <c r="W4980" s="259"/>
    </row>
    <row r="4981" spans="21:23" customFormat="1" ht="12.9" customHeight="1">
      <c r="U4981" s="259"/>
      <c r="V4981" s="263"/>
      <c r="W4981" s="259"/>
    </row>
    <row r="4982" spans="21:23" customFormat="1" ht="12.9" customHeight="1">
      <c r="U4982" s="259"/>
      <c r="V4982" s="263"/>
      <c r="W4982" s="259"/>
    </row>
    <row r="4983" spans="21:23" customFormat="1" ht="12.9" customHeight="1">
      <c r="U4983" s="259"/>
      <c r="V4983" s="263"/>
      <c r="W4983" s="259"/>
    </row>
    <row r="4984" spans="21:23" customFormat="1" ht="12.9" customHeight="1">
      <c r="U4984" s="259"/>
      <c r="V4984" s="263"/>
      <c r="W4984" s="259"/>
    </row>
    <row r="4985" spans="21:23" customFormat="1" ht="12.9" customHeight="1">
      <c r="U4985" s="259"/>
      <c r="V4985" s="263"/>
      <c r="W4985" s="259"/>
    </row>
    <row r="4986" spans="21:23" customFormat="1" ht="12.9" customHeight="1">
      <c r="U4986" s="259"/>
      <c r="V4986" s="263"/>
      <c r="W4986" s="259"/>
    </row>
    <row r="4987" spans="21:23" customFormat="1" ht="12.9" customHeight="1">
      <c r="U4987" s="259"/>
      <c r="V4987" s="263"/>
      <c r="W4987" s="259"/>
    </row>
    <row r="4988" spans="21:23" customFormat="1" ht="12.9" customHeight="1">
      <c r="U4988" s="259"/>
      <c r="V4988" s="263"/>
      <c r="W4988" s="259"/>
    </row>
    <row r="4989" spans="21:23" customFormat="1" ht="12.9" customHeight="1">
      <c r="U4989" s="259"/>
      <c r="V4989" s="263"/>
      <c r="W4989" s="259"/>
    </row>
    <row r="4990" spans="21:23" customFormat="1" ht="12.9" customHeight="1">
      <c r="U4990" s="259"/>
      <c r="V4990" s="263"/>
      <c r="W4990" s="259"/>
    </row>
    <row r="4991" spans="21:23" customFormat="1" ht="12.9" customHeight="1">
      <c r="U4991" s="259"/>
      <c r="V4991" s="263"/>
      <c r="W4991" s="259"/>
    </row>
    <row r="4992" spans="21:23" customFormat="1" ht="12.9" customHeight="1">
      <c r="U4992" s="259"/>
      <c r="V4992" s="263"/>
      <c r="W4992" s="259"/>
    </row>
    <row r="4993" spans="21:23" customFormat="1" ht="12.9" customHeight="1">
      <c r="U4993" s="259"/>
      <c r="V4993" s="263"/>
      <c r="W4993" s="259"/>
    </row>
    <row r="4994" spans="21:23" customFormat="1" ht="12.9" customHeight="1">
      <c r="U4994" s="259"/>
      <c r="V4994" s="263"/>
      <c r="W4994" s="259"/>
    </row>
    <row r="4995" spans="21:23" customFormat="1" ht="12.9" customHeight="1">
      <c r="U4995" s="259"/>
      <c r="V4995" s="263"/>
      <c r="W4995" s="259"/>
    </row>
    <row r="4996" spans="21:23" customFormat="1" ht="12.9" customHeight="1">
      <c r="U4996" s="259"/>
      <c r="V4996" s="263"/>
      <c r="W4996" s="259"/>
    </row>
    <row r="4997" spans="21:23" customFormat="1" ht="12.9" customHeight="1">
      <c r="U4997" s="259"/>
      <c r="V4997" s="263"/>
      <c r="W4997" s="259"/>
    </row>
    <row r="4998" spans="21:23" customFormat="1" ht="12.9" customHeight="1">
      <c r="U4998" s="259"/>
      <c r="V4998" s="263"/>
      <c r="W4998" s="259"/>
    </row>
    <row r="4999" spans="21:23" customFormat="1" ht="12.9" customHeight="1">
      <c r="U4999" s="259"/>
      <c r="V4999" s="263"/>
      <c r="W4999" s="259"/>
    </row>
    <row r="5000" spans="21:23" customFormat="1" ht="12.9" customHeight="1">
      <c r="U5000" s="259"/>
      <c r="V5000" s="263"/>
      <c r="W5000" s="259"/>
    </row>
    <row r="5001" spans="21:23" customFormat="1" ht="12.9" customHeight="1">
      <c r="U5001" s="259"/>
      <c r="V5001" s="263"/>
      <c r="W5001" s="259"/>
    </row>
    <row r="5002" spans="21:23" customFormat="1" ht="12.9" customHeight="1">
      <c r="U5002" s="259"/>
      <c r="V5002" s="263"/>
      <c r="W5002" s="259"/>
    </row>
    <row r="5003" spans="21:23" customFormat="1" ht="12.9" customHeight="1">
      <c r="U5003" s="259"/>
      <c r="V5003" s="263"/>
      <c r="W5003" s="259"/>
    </row>
    <row r="5004" spans="21:23" customFormat="1" ht="12.9" customHeight="1">
      <c r="U5004" s="259"/>
      <c r="V5004" s="263"/>
      <c r="W5004" s="259"/>
    </row>
    <row r="5005" spans="21:23" customFormat="1" ht="12.9" customHeight="1">
      <c r="U5005" s="259"/>
      <c r="V5005" s="263"/>
      <c r="W5005" s="259"/>
    </row>
    <row r="5006" spans="21:23" customFormat="1" ht="12.9" customHeight="1">
      <c r="U5006" s="259"/>
      <c r="V5006" s="263"/>
      <c r="W5006" s="259"/>
    </row>
    <row r="5007" spans="21:23" customFormat="1" ht="12.9" customHeight="1">
      <c r="U5007" s="259"/>
      <c r="V5007" s="263"/>
      <c r="W5007" s="259"/>
    </row>
    <row r="5008" spans="21:23" customFormat="1" ht="12.9" customHeight="1">
      <c r="U5008" s="259"/>
      <c r="V5008" s="263"/>
      <c r="W5008" s="259"/>
    </row>
    <row r="5009" spans="21:23" customFormat="1" ht="12.9" customHeight="1">
      <c r="U5009" s="259"/>
      <c r="V5009" s="263"/>
      <c r="W5009" s="259"/>
    </row>
    <row r="5010" spans="21:23" customFormat="1" ht="12.9" customHeight="1">
      <c r="U5010" s="259"/>
      <c r="V5010" s="263"/>
      <c r="W5010" s="259"/>
    </row>
    <row r="5011" spans="21:23" customFormat="1" ht="12.9" customHeight="1">
      <c r="U5011" s="259"/>
      <c r="V5011" s="263"/>
      <c r="W5011" s="259"/>
    </row>
    <row r="5012" spans="21:23" customFormat="1" ht="12.9" customHeight="1">
      <c r="U5012" s="259"/>
      <c r="V5012" s="263"/>
      <c r="W5012" s="259"/>
    </row>
    <row r="5013" spans="21:23" customFormat="1" ht="12.9" customHeight="1">
      <c r="U5013" s="259"/>
      <c r="V5013" s="263"/>
      <c r="W5013" s="259"/>
    </row>
    <row r="5014" spans="21:23" customFormat="1" ht="12.9" customHeight="1">
      <c r="U5014" s="259"/>
      <c r="V5014" s="263"/>
      <c r="W5014" s="259"/>
    </row>
    <row r="5015" spans="21:23" customFormat="1" ht="12.9" customHeight="1">
      <c r="U5015" s="259"/>
      <c r="V5015" s="263"/>
      <c r="W5015" s="259"/>
    </row>
    <row r="5016" spans="21:23" customFormat="1" ht="12.9" customHeight="1">
      <c r="U5016" s="259"/>
      <c r="V5016" s="263"/>
      <c r="W5016" s="259"/>
    </row>
    <row r="5017" spans="21:23" customFormat="1" ht="12.9" customHeight="1">
      <c r="U5017" s="259"/>
      <c r="V5017" s="263"/>
      <c r="W5017" s="259"/>
    </row>
    <row r="5018" spans="21:23" customFormat="1" ht="12.9" customHeight="1">
      <c r="U5018" s="259"/>
      <c r="V5018" s="263"/>
      <c r="W5018" s="259"/>
    </row>
    <row r="5019" spans="21:23" customFormat="1" ht="12.9" customHeight="1">
      <c r="U5019" s="259"/>
      <c r="V5019" s="263"/>
      <c r="W5019" s="259"/>
    </row>
    <row r="5020" spans="21:23" customFormat="1" ht="12.9" customHeight="1">
      <c r="U5020" s="259"/>
      <c r="V5020" s="263"/>
      <c r="W5020" s="259"/>
    </row>
    <row r="5021" spans="21:23" customFormat="1" ht="12.9" customHeight="1">
      <c r="U5021" s="259"/>
      <c r="V5021" s="263"/>
      <c r="W5021" s="259"/>
    </row>
    <row r="5022" spans="21:23" customFormat="1" ht="12.9" customHeight="1">
      <c r="U5022" s="259"/>
      <c r="V5022" s="263"/>
      <c r="W5022" s="259"/>
    </row>
    <row r="5023" spans="21:23" customFormat="1" ht="12.9" customHeight="1">
      <c r="U5023" s="259"/>
      <c r="V5023" s="263"/>
      <c r="W5023" s="259"/>
    </row>
    <row r="5024" spans="21:23" customFormat="1" ht="12.9" customHeight="1">
      <c r="U5024" s="259"/>
      <c r="V5024" s="263"/>
      <c r="W5024" s="259"/>
    </row>
    <row r="5025" spans="21:23" customFormat="1" ht="12.9" customHeight="1">
      <c r="U5025" s="259"/>
      <c r="V5025" s="263"/>
      <c r="W5025" s="259"/>
    </row>
    <row r="5026" spans="21:23" customFormat="1" ht="12.9" customHeight="1">
      <c r="U5026" s="259"/>
      <c r="V5026" s="263"/>
      <c r="W5026" s="259"/>
    </row>
    <row r="5027" spans="21:23" customFormat="1" ht="12.9" customHeight="1">
      <c r="U5027" s="259"/>
      <c r="V5027" s="263"/>
      <c r="W5027" s="259"/>
    </row>
    <row r="5028" spans="21:23" customFormat="1" ht="12.9" customHeight="1">
      <c r="U5028" s="259"/>
      <c r="V5028" s="263"/>
      <c r="W5028" s="259"/>
    </row>
    <row r="5029" spans="21:23" customFormat="1" ht="12.9" customHeight="1">
      <c r="U5029" s="259"/>
      <c r="V5029" s="263"/>
      <c r="W5029" s="259"/>
    </row>
    <row r="5030" spans="21:23" customFormat="1" ht="12.9" customHeight="1">
      <c r="U5030" s="259"/>
      <c r="V5030" s="263"/>
      <c r="W5030" s="259"/>
    </row>
    <row r="5031" spans="21:23" customFormat="1" ht="12.9" customHeight="1">
      <c r="U5031" s="259"/>
      <c r="V5031" s="263"/>
      <c r="W5031" s="259"/>
    </row>
    <row r="5032" spans="21:23" customFormat="1" ht="12.9" customHeight="1">
      <c r="U5032" s="259"/>
      <c r="V5032" s="263"/>
      <c r="W5032" s="259"/>
    </row>
    <row r="5033" spans="21:23" customFormat="1" ht="12.9" customHeight="1">
      <c r="U5033" s="259"/>
      <c r="V5033" s="263"/>
      <c r="W5033" s="259"/>
    </row>
    <row r="5034" spans="21:23" customFormat="1" ht="12.9" customHeight="1">
      <c r="U5034" s="259"/>
      <c r="V5034" s="263"/>
      <c r="W5034" s="259"/>
    </row>
    <row r="5035" spans="21:23" customFormat="1" ht="12.9" customHeight="1">
      <c r="U5035" s="259"/>
      <c r="V5035" s="263"/>
      <c r="W5035" s="259"/>
    </row>
    <row r="5036" spans="21:23" customFormat="1" ht="12.9" customHeight="1">
      <c r="U5036" s="259"/>
      <c r="V5036" s="263"/>
      <c r="W5036" s="259"/>
    </row>
    <row r="5037" spans="21:23" customFormat="1" ht="12.9" customHeight="1">
      <c r="U5037" s="259"/>
      <c r="V5037" s="263"/>
      <c r="W5037" s="259"/>
    </row>
    <row r="5038" spans="21:23" customFormat="1" ht="12.9" customHeight="1">
      <c r="U5038" s="259"/>
      <c r="V5038" s="263"/>
      <c r="W5038" s="259"/>
    </row>
    <row r="5039" spans="21:23" customFormat="1" ht="12.9" customHeight="1">
      <c r="U5039" s="259"/>
      <c r="V5039" s="263"/>
      <c r="W5039" s="259"/>
    </row>
    <row r="5040" spans="21:23" customFormat="1" ht="12.9" customHeight="1">
      <c r="U5040" s="259"/>
      <c r="V5040" s="263"/>
      <c r="W5040" s="259"/>
    </row>
    <row r="5041" spans="21:23" customFormat="1" ht="12.9" customHeight="1">
      <c r="U5041" s="259"/>
      <c r="V5041" s="263"/>
      <c r="W5041" s="259"/>
    </row>
    <row r="5042" spans="21:23" customFormat="1" ht="12.9" customHeight="1">
      <c r="U5042" s="259"/>
      <c r="V5042" s="263"/>
      <c r="W5042" s="259"/>
    </row>
    <row r="5043" spans="21:23" customFormat="1" ht="12.9" customHeight="1">
      <c r="U5043" s="259"/>
      <c r="V5043" s="263"/>
      <c r="W5043" s="259"/>
    </row>
    <row r="5044" spans="21:23" customFormat="1" ht="12.9" customHeight="1">
      <c r="U5044" s="259"/>
      <c r="V5044" s="263"/>
      <c r="W5044" s="259"/>
    </row>
    <row r="5045" spans="21:23" customFormat="1" ht="12.9" customHeight="1">
      <c r="U5045" s="259"/>
      <c r="V5045" s="263"/>
      <c r="W5045" s="259"/>
    </row>
    <row r="5046" spans="21:23" customFormat="1" ht="12.9" customHeight="1">
      <c r="U5046" s="259"/>
      <c r="V5046" s="263"/>
      <c r="W5046" s="259"/>
    </row>
    <row r="5047" spans="21:23" customFormat="1" ht="12.9" customHeight="1">
      <c r="U5047" s="259"/>
      <c r="V5047" s="263"/>
      <c r="W5047" s="259"/>
    </row>
    <row r="5048" spans="21:23" customFormat="1" ht="12.9" customHeight="1">
      <c r="U5048" s="259"/>
      <c r="V5048" s="263"/>
      <c r="W5048" s="259"/>
    </row>
    <row r="5049" spans="21:23" customFormat="1" ht="12.9" customHeight="1">
      <c r="U5049" s="259"/>
      <c r="V5049" s="263"/>
      <c r="W5049" s="259"/>
    </row>
    <row r="5050" spans="21:23" customFormat="1" ht="12.9" customHeight="1">
      <c r="U5050" s="259"/>
      <c r="V5050" s="263"/>
      <c r="W5050" s="259"/>
    </row>
    <row r="5051" spans="21:23" customFormat="1" ht="12.9" customHeight="1">
      <c r="U5051" s="259"/>
      <c r="V5051" s="263"/>
      <c r="W5051" s="259"/>
    </row>
    <row r="5052" spans="21:23" customFormat="1" ht="12.9" customHeight="1">
      <c r="U5052" s="259"/>
      <c r="V5052" s="263"/>
      <c r="W5052" s="259"/>
    </row>
    <row r="5053" spans="21:23" customFormat="1" ht="12.9" customHeight="1">
      <c r="U5053" s="259"/>
      <c r="V5053" s="263"/>
      <c r="W5053" s="259"/>
    </row>
    <row r="5054" spans="21:23" customFormat="1" ht="12.9" customHeight="1">
      <c r="U5054" s="259"/>
      <c r="V5054" s="263"/>
      <c r="W5054" s="259"/>
    </row>
    <row r="5055" spans="21:23" customFormat="1" ht="12.9" customHeight="1">
      <c r="U5055" s="259"/>
      <c r="V5055" s="263"/>
      <c r="W5055" s="259"/>
    </row>
    <row r="5056" spans="21:23" customFormat="1" ht="12.9" customHeight="1">
      <c r="U5056" s="259"/>
      <c r="V5056" s="263"/>
      <c r="W5056" s="259"/>
    </row>
    <row r="5057" spans="21:23" customFormat="1" ht="12.9" customHeight="1">
      <c r="U5057" s="259"/>
      <c r="V5057" s="263"/>
      <c r="W5057" s="259"/>
    </row>
    <row r="5058" spans="21:23" customFormat="1" ht="12.9" customHeight="1">
      <c r="U5058" s="259"/>
      <c r="V5058" s="263"/>
      <c r="W5058" s="259"/>
    </row>
    <row r="5059" spans="21:23" customFormat="1" ht="12.9" customHeight="1">
      <c r="U5059" s="259"/>
      <c r="V5059" s="263"/>
      <c r="W5059" s="259"/>
    </row>
    <row r="5060" spans="21:23" customFormat="1" ht="12.9" customHeight="1">
      <c r="U5060" s="259"/>
      <c r="V5060" s="263"/>
      <c r="W5060" s="259"/>
    </row>
    <row r="5061" spans="21:23" customFormat="1" ht="12.9" customHeight="1">
      <c r="U5061" s="259"/>
      <c r="V5061" s="263"/>
      <c r="W5061" s="259"/>
    </row>
    <row r="5062" spans="21:23" customFormat="1" ht="12.9" customHeight="1">
      <c r="U5062" s="259"/>
      <c r="V5062" s="263"/>
      <c r="W5062" s="259"/>
    </row>
    <row r="5063" spans="21:23" customFormat="1" ht="12.9" customHeight="1">
      <c r="U5063" s="259"/>
      <c r="V5063" s="263"/>
      <c r="W5063" s="259"/>
    </row>
    <row r="5064" spans="21:23" customFormat="1" ht="12.9" customHeight="1">
      <c r="U5064" s="259"/>
      <c r="V5064" s="263"/>
      <c r="W5064" s="259"/>
    </row>
    <row r="5065" spans="21:23" customFormat="1" ht="12.9" customHeight="1">
      <c r="U5065" s="259"/>
      <c r="V5065" s="263"/>
      <c r="W5065" s="259"/>
    </row>
    <row r="5066" spans="21:23" customFormat="1" ht="12.9" customHeight="1">
      <c r="U5066" s="259"/>
      <c r="V5066" s="263"/>
      <c r="W5066" s="259"/>
    </row>
    <row r="5067" spans="21:23" customFormat="1" ht="12.9" customHeight="1">
      <c r="U5067" s="259"/>
      <c r="V5067" s="263"/>
      <c r="W5067" s="259"/>
    </row>
    <row r="5068" spans="21:23" customFormat="1" ht="12.9" customHeight="1">
      <c r="U5068" s="259"/>
      <c r="V5068" s="263"/>
      <c r="W5068" s="259"/>
    </row>
    <row r="5069" spans="21:23" customFormat="1" ht="12.9" customHeight="1">
      <c r="U5069" s="259"/>
      <c r="V5069" s="263"/>
      <c r="W5069" s="259"/>
    </row>
    <row r="5070" spans="21:23" customFormat="1" ht="12.9" customHeight="1">
      <c r="U5070" s="259"/>
      <c r="V5070" s="263"/>
      <c r="W5070" s="259"/>
    </row>
    <row r="5071" spans="21:23" customFormat="1" ht="12.9" customHeight="1">
      <c r="U5071" s="259"/>
      <c r="V5071" s="263"/>
      <c r="W5071" s="259"/>
    </row>
    <row r="5072" spans="21:23" customFormat="1" ht="12.9" customHeight="1">
      <c r="U5072" s="259"/>
      <c r="V5072" s="263"/>
      <c r="W5072" s="259"/>
    </row>
    <row r="5073" spans="21:23" customFormat="1" ht="12.9" customHeight="1">
      <c r="U5073" s="259"/>
      <c r="V5073" s="263"/>
      <c r="W5073" s="259"/>
    </row>
    <row r="5074" spans="21:23" customFormat="1" ht="12.9" customHeight="1">
      <c r="U5074" s="259"/>
      <c r="V5074" s="263"/>
      <c r="W5074" s="259"/>
    </row>
    <row r="5075" spans="21:23" customFormat="1" ht="12.9" customHeight="1">
      <c r="U5075" s="259"/>
      <c r="V5075" s="263"/>
      <c r="W5075" s="259"/>
    </row>
    <row r="5076" spans="21:23" customFormat="1" ht="12.9" customHeight="1">
      <c r="U5076" s="259"/>
      <c r="V5076" s="263"/>
      <c r="W5076" s="259"/>
    </row>
    <row r="5077" spans="21:23" customFormat="1" ht="12.9" customHeight="1">
      <c r="U5077" s="259"/>
      <c r="V5077" s="263"/>
      <c r="W5077" s="259"/>
    </row>
    <row r="5078" spans="21:23" customFormat="1" ht="12.9" customHeight="1">
      <c r="U5078" s="259"/>
      <c r="V5078" s="263"/>
      <c r="W5078" s="259"/>
    </row>
    <row r="5079" spans="21:23" customFormat="1" ht="12.9" customHeight="1">
      <c r="U5079" s="259"/>
      <c r="V5079" s="263"/>
      <c r="W5079" s="259"/>
    </row>
    <row r="5080" spans="21:23" customFormat="1" ht="12.9" customHeight="1">
      <c r="U5080" s="259"/>
      <c r="V5080" s="263"/>
      <c r="W5080" s="259"/>
    </row>
    <row r="5081" spans="21:23" customFormat="1" ht="12.9" customHeight="1">
      <c r="U5081" s="259"/>
      <c r="V5081" s="263"/>
      <c r="W5081" s="259"/>
    </row>
    <row r="5082" spans="21:23" customFormat="1" ht="12.9" customHeight="1">
      <c r="U5082" s="259"/>
      <c r="V5082" s="263"/>
      <c r="W5082" s="259"/>
    </row>
    <row r="5083" spans="21:23" customFormat="1" ht="12.9" customHeight="1">
      <c r="U5083" s="259"/>
      <c r="V5083" s="263"/>
      <c r="W5083" s="259"/>
    </row>
    <row r="5084" spans="21:23" customFormat="1" ht="12.9" customHeight="1">
      <c r="U5084" s="259"/>
      <c r="V5084" s="263"/>
      <c r="W5084" s="259"/>
    </row>
    <row r="5085" spans="21:23" customFormat="1" ht="12.9" customHeight="1">
      <c r="U5085" s="259"/>
      <c r="V5085" s="263"/>
      <c r="W5085" s="259"/>
    </row>
    <row r="5086" spans="21:23" customFormat="1" ht="12.9" customHeight="1">
      <c r="U5086" s="259"/>
      <c r="V5086" s="263"/>
      <c r="W5086" s="259"/>
    </row>
    <row r="5087" spans="21:23" customFormat="1" ht="12.9" customHeight="1">
      <c r="U5087" s="259"/>
      <c r="V5087" s="263"/>
      <c r="W5087" s="259"/>
    </row>
    <row r="5088" spans="21:23" customFormat="1" ht="12.9" customHeight="1">
      <c r="U5088" s="259"/>
      <c r="V5088" s="263"/>
      <c r="W5088" s="259"/>
    </row>
    <row r="5089" spans="21:23" customFormat="1" ht="12.9" customHeight="1">
      <c r="U5089" s="259"/>
      <c r="V5089" s="263"/>
      <c r="W5089" s="259"/>
    </row>
    <row r="5090" spans="21:23" customFormat="1" ht="12.9" customHeight="1">
      <c r="U5090" s="259"/>
      <c r="V5090" s="263"/>
      <c r="W5090" s="259"/>
    </row>
    <row r="5091" spans="21:23" customFormat="1" ht="12.9" customHeight="1">
      <c r="U5091" s="259"/>
      <c r="V5091" s="263"/>
      <c r="W5091" s="259"/>
    </row>
    <row r="5092" spans="21:23" customFormat="1" ht="12.9" customHeight="1">
      <c r="U5092" s="259"/>
      <c r="V5092" s="263"/>
      <c r="W5092" s="259"/>
    </row>
    <row r="5093" spans="21:23" customFormat="1" ht="12.9" customHeight="1">
      <c r="U5093" s="259"/>
      <c r="V5093" s="263"/>
      <c r="W5093" s="259"/>
    </row>
    <row r="5094" spans="21:23" customFormat="1" ht="12.9" customHeight="1">
      <c r="U5094" s="259"/>
      <c r="V5094" s="263"/>
      <c r="W5094" s="259"/>
    </row>
    <row r="5095" spans="21:23" customFormat="1" ht="12.9" customHeight="1">
      <c r="U5095" s="259"/>
      <c r="V5095" s="263"/>
      <c r="W5095" s="259"/>
    </row>
    <row r="5096" spans="21:23" customFormat="1" ht="12.9" customHeight="1">
      <c r="U5096" s="259"/>
      <c r="V5096" s="263"/>
      <c r="W5096" s="259"/>
    </row>
    <row r="5097" spans="21:23" customFormat="1" ht="12.9" customHeight="1">
      <c r="U5097" s="259"/>
      <c r="V5097" s="263"/>
      <c r="W5097" s="259"/>
    </row>
    <row r="5098" spans="21:23" customFormat="1" ht="12.9" customHeight="1">
      <c r="U5098" s="259"/>
      <c r="V5098" s="263"/>
      <c r="W5098" s="259"/>
    </row>
    <row r="5099" spans="21:23" customFormat="1" ht="12.9" customHeight="1">
      <c r="U5099" s="259"/>
      <c r="V5099" s="263"/>
      <c r="W5099" s="259"/>
    </row>
    <row r="5100" spans="21:23" customFormat="1" ht="12.9" customHeight="1">
      <c r="U5100" s="259"/>
      <c r="V5100" s="263"/>
      <c r="W5100" s="259"/>
    </row>
    <row r="5101" spans="21:23" customFormat="1" ht="12.9" customHeight="1">
      <c r="U5101" s="259"/>
      <c r="V5101" s="263"/>
      <c r="W5101" s="259"/>
    </row>
    <row r="5102" spans="21:23" customFormat="1" ht="12.9" customHeight="1">
      <c r="U5102" s="259"/>
      <c r="V5102" s="263"/>
      <c r="W5102" s="259"/>
    </row>
    <row r="5103" spans="21:23" customFormat="1" ht="12.9" customHeight="1">
      <c r="U5103" s="259"/>
      <c r="V5103" s="263"/>
      <c r="W5103" s="259"/>
    </row>
    <row r="5104" spans="21:23" customFormat="1" ht="12.9" customHeight="1">
      <c r="U5104" s="259"/>
      <c r="V5104" s="263"/>
      <c r="W5104" s="259"/>
    </row>
    <row r="5105" spans="21:23" customFormat="1" ht="12.9" customHeight="1">
      <c r="U5105" s="259"/>
      <c r="V5105" s="263"/>
      <c r="W5105" s="259"/>
    </row>
    <row r="5106" spans="21:23" customFormat="1" ht="12.9" customHeight="1">
      <c r="U5106" s="259"/>
      <c r="V5106" s="263"/>
      <c r="W5106" s="259"/>
    </row>
    <row r="5107" spans="21:23" customFormat="1" ht="12.9" customHeight="1">
      <c r="U5107" s="259"/>
      <c r="V5107" s="263"/>
      <c r="W5107" s="259"/>
    </row>
    <row r="5108" spans="21:23" customFormat="1" ht="12.9" customHeight="1">
      <c r="U5108" s="259"/>
      <c r="V5108" s="263"/>
      <c r="W5108" s="259"/>
    </row>
    <row r="5109" spans="21:23" customFormat="1" ht="12.9" customHeight="1">
      <c r="U5109" s="259"/>
      <c r="V5109" s="263"/>
      <c r="W5109" s="259"/>
    </row>
    <row r="5110" spans="21:23" customFormat="1" ht="12.9" customHeight="1">
      <c r="U5110" s="259"/>
      <c r="V5110" s="263"/>
      <c r="W5110" s="259"/>
    </row>
    <row r="5111" spans="21:23" customFormat="1" ht="12.9" customHeight="1">
      <c r="U5111" s="259"/>
      <c r="V5111" s="263"/>
      <c r="W5111" s="259"/>
    </row>
    <row r="5112" spans="21:23" customFormat="1" ht="12.9" customHeight="1">
      <c r="U5112" s="259"/>
      <c r="V5112" s="263"/>
      <c r="W5112" s="259"/>
    </row>
    <row r="5113" spans="21:23" customFormat="1" ht="12.9" customHeight="1">
      <c r="U5113" s="259"/>
      <c r="V5113" s="263"/>
      <c r="W5113" s="259"/>
    </row>
    <row r="5114" spans="21:23" customFormat="1" ht="12.9" customHeight="1">
      <c r="U5114" s="259"/>
      <c r="V5114" s="263"/>
      <c r="W5114" s="259"/>
    </row>
    <row r="5115" spans="21:23" customFormat="1" ht="12.9" customHeight="1">
      <c r="U5115" s="259"/>
      <c r="V5115" s="263"/>
      <c r="W5115" s="259"/>
    </row>
    <row r="5116" spans="21:23" customFormat="1" ht="12.9" customHeight="1">
      <c r="U5116" s="259"/>
      <c r="V5116" s="263"/>
      <c r="W5116" s="259"/>
    </row>
    <row r="5117" spans="21:23" customFormat="1" ht="12.9" customHeight="1">
      <c r="U5117" s="259"/>
      <c r="V5117" s="263"/>
      <c r="W5117" s="259"/>
    </row>
    <row r="5118" spans="21:23" customFormat="1" ht="12.9" customHeight="1">
      <c r="U5118" s="259"/>
      <c r="V5118" s="263"/>
      <c r="W5118" s="259"/>
    </row>
    <row r="5119" spans="21:23" customFormat="1" ht="12.9" customHeight="1">
      <c r="U5119" s="259"/>
      <c r="V5119" s="263"/>
      <c r="W5119" s="259"/>
    </row>
    <row r="5120" spans="21:23" customFormat="1" ht="12.9" customHeight="1">
      <c r="U5120" s="259"/>
      <c r="V5120" s="263"/>
      <c r="W5120" s="259"/>
    </row>
    <row r="5121" spans="21:23" customFormat="1" ht="12.9" customHeight="1">
      <c r="U5121" s="259"/>
      <c r="V5121" s="263"/>
      <c r="W5121" s="259"/>
    </row>
    <row r="5122" spans="21:23" customFormat="1" ht="12.9" customHeight="1">
      <c r="U5122" s="259"/>
      <c r="V5122" s="263"/>
      <c r="W5122" s="259"/>
    </row>
    <row r="5123" spans="21:23" customFormat="1" ht="12.9" customHeight="1">
      <c r="U5123" s="259"/>
      <c r="V5123" s="263"/>
      <c r="W5123" s="259"/>
    </row>
    <row r="5124" spans="21:23" customFormat="1" ht="12.9" customHeight="1">
      <c r="U5124" s="259"/>
      <c r="V5124" s="263"/>
      <c r="W5124" s="259"/>
    </row>
    <row r="5125" spans="21:23" customFormat="1" ht="12.9" customHeight="1">
      <c r="U5125" s="259"/>
      <c r="V5125" s="263"/>
      <c r="W5125" s="259"/>
    </row>
    <row r="5126" spans="21:23" customFormat="1" ht="12.9" customHeight="1">
      <c r="U5126" s="259"/>
      <c r="V5126" s="263"/>
      <c r="W5126" s="259"/>
    </row>
    <row r="5127" spans="21:23" customFormat="1" ht="12.9" customHeight="1">
      <c r="U5127" s="259"/>
      <c r="V5127" s="263"/>
      <c r="W5127" s="259"/>
    </row>
    <row r="5128" spans="21:23" customFormat="1" ht="12.9" customHeight="1">
      <c r="U5128" s="259"/>
      <c r="V5128" s="263"/>
      <c r="W5128" s="259"/>
    </row>
    <row r="5129" spans="21:23" customFormat="1" ht="12.9" customHeight="1">
      <c r="U5129" s="259"/>
      <c r="V5129" s="263"/>
      <c r="W5129" s="259"/>
    </row>
    <row r="5130" spans="21:23" customFormat="1" ht="12.9" customHeight="1">
      <c r="U5130" s="259"/>
      <c r="V5130" s="263"/>
      <c r="W5130" s="259"/>
    </row>
    <row r="5131" spans="21:23" customFormat="1" ht="12.9" customHeight="1">
      <c r="U5131" s="259"/>
      <c r="V5131" s="263"/>
      <c r="W5131" s="259"/>
    </row>
    <row r="5132" spans="21:23" customFormat="1" ht="12.9" customHeight="1">
      <c r="U5132" s="259"/>
      <c r="V5132" s="263"/>
      <c r="W5132" s="259"/>
    </row>
    <row r="5133" spans="21:23" customFormat="1" ht="12.9" customHeight="1">
      <c r="U5133" s="259"/>
      <c r="V5133" s="263"/>
      <c r="W5133" s="259"/>
    </row>
    <row r="5134" spans="21:23" customFormat="1" ht="12.9" customHeight="1">
      <c r="U5134" s="259"/>
      <c r="V5134" s="263"/>
      <c r="W5134" s="259"/>
    </row>
    <row r="5135" spans="21:23" customFormat="1" ht="12.9" customHeight="1">
      <c r="U5135" s="259"/>
      <c r="V5135" s="263"/>
      <c r="W5135" s="259"/>
    </row>
    <row r="5136" spans="21:23" customFormat="1" ht="12.9" customHeight="1">
      <c r="U5136" s="259"/>
      <c r="V5136" s="263"/>
      <c r="W5136" s="259"/>
    </row>
    <row r="5137" spans="21:23" customFormat="1" ht="12.9" customHeight="1">
      <c r="U5137" s="259"/>
      <c r="V5137" s="263"/>
      <c r="W5137" s="259"/>
    </row>
    <row r="5138" spans="21:23" customFormat="1" ht="12.9" customHeight="1">
      <c r="U5138" s="259"/>
      <c r="V5138" s="263"/>
      <c r="W5138" s="259"/>
    </row>
    <row r="5139" spans="21:23" customFormat="1" ht="12.9" customHeight="1">
      <c r="U5139" s="259"/>
      <c r="V5139" s="263"/>
      <c r="W5139" s="259"/>
    </row>
    <row r="5140" spans="21:23" customFormat="1" ht="12.9" customHeight="1">
      <c r="U5140" s="259"/>
      <c r="V5140" s="263"/>
      <c r="W5140" s="259"/>
    </row>
    <row r="5141" spans="21:23" customFormat="1" ht="12.9" customHeight="1">
      <c r="U5141" s="259"/>
      <c r="V5141" s="263"/>
      <c r="W5141" s="259"/>
    </row>
    <row r="5142" spans="21:23" customFormat="1" ht="12.9" customHeight="1">
      <c r="U5142" s="259"/>
      <c r="V5142" s="263"/>
      <c r="W5142" s="259"/>
    </row>
    <row r="5143" spans="21:23" customFormat="1" ht="12.9" customHeight="1">
      <c r="U5143" s="259"/>
      <c r="V5143" s="263"/>
      <c r="W5143" s="259"/>
    </row>
    <row r="5144" spans="21:23" customFormat="1" ht="12.9" customHeight="1">
      <c r="U5144" s="259"/>
      <c r="V5144" s="263"/>
      <c r="W5144" s="259"/>
    </row>
    <row r="5145" spans="21:23" customFormat="1" ht="12.9" customHeight="1">
      <c r="U5145" s="259"/>
      <c r="V5145" s="263"/>
      <c r="W5145" s="259"/>
    </row>
    <row r="5146" spans="21:23" customFormat="1" ht="12.9" customHeight="1">
      <c r="U5146" s="259"/>
      <c r="V5146" s="263"/>
      <c r="W5146" s="259"/>
    </row>
    <row r="5147" spans="21:23" customFormat="1" ht="12.9" customHeight="1">
      <c r="U5147" s="259"/>
      <c r="V5147" s="263"/>
      <c r="W5147" s="259"/>
    </row>
    <row r="5148" spans="21:23" customFormat="1" ht="12.9" customHeight="1">
      <c r="U5148" s="259"/>
      <c r="V5148" s="263"/>
      <c r="W5148" s="259"/>
    </row>
    <row r="5149" spans="21:23" customFormat="1" ht="12.9" customHeight="1">
      <c r="U5149" s="259"/>
      <c r="V5149" s="263"/>
      <c r="W5149" s="259"/>
    </row>
    <row r="5150" spans="21:23" customFormat="1" ht="12.9" customHeight="1">
      <c r="U5150" s="259"/>
      <c r="V5150" s="263"/>
      <c r="W5150" s="259"/>
    </row>
    <row r="5151" spans="21:23" customFormat="1" ht="12.9" customHeight="1">
      <c r="U5151" s="259"/>
      <c r="V5151" s="263"/>
      <c r="W5151" s="259"/>
    </row>
    <row r="5152" spans="21:23" customFormat="1" ht="12.9" customHeight="1">
      <c r="U5152" s="259"/>
      <c r="V5152" s="263"/>
      <c r="W5152" s="259"/>
    </row>
    <row r="5153" spans="21:23" customFormat="1" ht="12.9" customHeight="1">
      <c r="U5153" s="259"/>
      <c r="V5153" s="263"/>
      <c r="W5153" s="259"/>
    </row>
    <row r="5154" spans="21:23" customFormat="1" ht="12.9" customHeight="1">
      <c r="U5154" s="259"/>
      <c r="V5154" s="263"/>
      <c r="W5154" s="259"/>
    </row>
    <row r="5155" spans="21:23" customFormat="1" ht="12.9" customHeight="1">
      <c r="U5155" s="259"/>
      <c r="V5155" s="263"/>
      <c r="W5155" s="259"/>
    </row>
    <row r="5156" spans="21:23" customFormat="1" ht="12.9" customHeight="1">
      <c r="U5156" s="259"/>
      <c r="V5156" s="263"/>
      <c r="W5156" s="259"/>
    </row>
    <row r="5157" spans="21:23" customFormat="1" ht="12.9" customHeight="1">
      <c r="U5157" s="259"/>
      <c r="V5157" s="263"/>
      <c r="W5157" s="259"/>
    </row>
    <row r="5158" spans="21:23" customFormat="1" ht="12.9" customHeight="1">
      <c r="U5158" s="259"/>
      <c r="V5158" s="263"/>
      <c r="W5158" s="259"/>
    </row>
    <row r="5159" spans="21:23" customFormat="1" ht="12.9" customHeight="1">
      <c r="U5159" s="259"/>
      <c r="V5159" s="263"/>
      <c r="W5159" s="259"/>
    </row>
    <row r="5160" spans="21:23" customFormat="1" ht="12.9" customHeight="1">
      <c r="U5160" s="259"/>
      <c r="V5160" s="263"/>
      <c r="W5160" s="259"/>
    </row>
    <row r="5161" spans="21:23" customFormat="1" ht="12.9" customHeight="1">
      <c r="U5161" s="259"/>
      <c r="V5161" s="263"/>
      <c r="W5161" s="259"/>
    </row>
    <row r="5162" spans="21:23" customFormat="1" ht="12.9" customHeight="1">
      <c r="U5162" s="259"/>
      <c r="V5162" s="263"/>
      <c r="W5162" s="259"/>
    </row>
    <row r="5163" spans="21:23" customFormat="1" ht="12.9" customHeight="1">
      <c r="U5163" s="259"/>
      <c r="V5163" s="263"/>
      <c r="W5163" s="259"/>
    </row>
    <row r="5164" spans="21:23" customFormat="1" ht="12.9" customHeight="1">
      <c r="U5164" s="259"/>
      <c r="V5164" s="263"/>
      <c r="W5164" s="259"/>
    </row>
    <row r="5165" spans="21:23" customFormat="1" ht="12.9" customHeight="1">
      <c r="U5165" s="259"/>
      <c r="V5165" s="263"/>
      <c r="W5165" s="259"/>
    </row>
    <row r="5166" spans="21:23" customFormat="1" ht="12.9" customHeight="1">
      <c r="U5166" s="259"/>
      <c r="V5166" s="263"/>
      <c r="W5166" s="259"/>
    </row>
    <row r="5167" spans="21:23" customFormat="1" ht="12.9" customHeight="1">
      <c r="U5167" s="259"/>
      <c r="V5167" s="263"/>
      <c r="W5167" s="259"/>
    </row>
    <row r="5168" spans="21:23" customFormat="1" ht="12.9" customHeight="1">
      <c r="U5168" s="259"/>
      <c r="V5168" s="263"/>
      <c r="W5168" s="259"/>
    </row>
    <row r="5169" spans="21:23" customFormat="1" ht="12.9" customHeight="1">
      <c r="U5169" s="259"/>
      <c r="V5169" s="263"/>
      <c r="W5169" s="259"/>
    </row>
    <row r="5170" spans="21:23" customFormat="1" ht="12.9" customHeight="1">
      <c r="U5170" s="259"/>
      <c r="V5170" s="263"/>
      <c r="W5170" s="259"/>
    </row>
    <row r="5171" spans="21:23" customFormat="1" ht="12.9" customHeight="1">
      <c r="U5171" s="259"/>
      <c r="V5171" s="263"/>
      <c r="W5171" s="259"/>
    </row>
    <row r="5172" spans="21:23" customFormat="1" ht="12.9" customHeight="1">
      <c r="U5172" s="259"/>
      <c r="V5172" s="263"/>
      <c r="W5172" s="259"/>
    </row>
    <row r="5173" spans="21:23" customFormat="1" ht="12.9" customHeight="1">
      <c r="U5173" s="259"/>
      <c r="V5173" s="263"/>
      <c r="W5173" s="259"/>
    </row>
    <row r="5174" spans="21:23" customFormat="1" ht="12.9" customHeight="1">
      <c r="U5174" s="259"/>
      <c r="V5174" s="263"/>
      <c r="W5174" s="259"/>
    </row>
    <row r="5175" spans="21:23" customFormat="1" ht="12.9" customHeight="1">
      <c r="U5175" s="259"/>
      <c r="V5175" s="263"/>
      <c r="W5175" s="259"/>
    </row>
    <row r="5176" spans="21:23" customFormat="1" ht="12.9" customHeight="1">
      <c r="U5176" s="259"/>
      <c r="V5176" s="263"/>
      <c r="W5176" s="259"/>
    </row>
    <row r="5177" spans="21:23" customFormat="1" ht="12.9" customHeight="1">
      <c r="U5177" s="259"/>
      <c r="V5177" s="263"/>
      <c r="W5177" s="259"/>
    </row>
    <row r="5178" spans="21:23" customFormat="1" ht="12.9" customHeight="1">
      <c r="U5178" s="259"/>
      <c r="V5178" s="263"/>
      <c r="W5178" s="259"/>
    </row>
    <row r="5179" spans="21:23" customFormat="1" ht="12.9" customHeight="1">
      <c r="U5179" s="259"/>
      <c r="V5179" s="263"/>
      <c r="W5179" s="259"/>
    </row>
    <row r="5180" spans="21:23" customFormat="1" ht="12.9" customHeight="1">
      <c r="U5180" s="259"/>
      <c r="V5180" s="263"/>
      <c r="W5180" s="259"/>
    </row>
    <row r="5181" spans="21:23" customFormat="1" ht="12.9" customHeight="1">
      <c r="U5181" s="259"/>
      <c r="V5181" s="263"/>
      <c r="W5181" s="259"/>
    </row>
    <row r="5182" spans="21:23" customFormat="1" ht="12.9" customHeight="1">
      <c r="U5182" s="259"/>
      <c r="V5182" s="263"/>
      <c r="W5182" s="259"/>
    </row>
    <row r="5183" spans="21:23" customFormat="1" ht="12.9" customHeight="1">
      <c r="U5183" s="259"/>
      <c r="V5183" s="263"/>
      <c r="W5183" s="259"/>
    </row>
    <row r="5184" spans="21:23" customFormat="1" ht="12.9" customHeight="1">
      <c r="U5184" s="259"/>
      <c r="V5184" s="263"/>
      <c r="W5184" s="259"/>
    </row>
    <row r="5185" spans="21:23" customFormat="1" ht="12.9" customHeight="1">
      <c r="U5185" s="259"/>
      <c r="V5185" s="263"/>
      <c r="W5185" s="259"/>
    </row>
    <row r="5186" spans="21:23" customFormat="1" ht="12.9" customHeight="1">
      <c r="U5186" s="259"/>
      <c r="V5186" s="263"/>
      <c r="W5186" s="259"/>
    </row>
    <row r="5187" spans="21:23" customFormat="1" ht="12.9" customHeight="1">
      <c r="U5187" s="259"/>
      <c r="V5187" s="263"/>
      <c r="W5187" s="259"/>
    </row>
    <row r="5188" spans="21:23" customFormat="1" ht="12.9" customHeight="1">
      <c r="U5188" s="259"/>
      <c r="V5188" s="263"/>
      <c r="W5188" s="259"/>
    </row>
    <row r="5189" spans="21:23" customFormat="1" ht="12.9" customHeight="1">
      <c r="U5189" s="259"/>
      <c r="V5189" s="263"/>
      <c r="W5189" s="259"/>
    </row>
    <row r="5190" spans="21:23" customFormat="1" ht="12.9" customHeight="1">
      <c r="U5190" s="259"/>
      <c r="V5190" s="263"/>
      <c r="W5190" s="259"/>
    </row>
    <row r="5191" spans="21:23" customFormat="1" ht="12.9" customHeight="1">
      <c r="U5191" s="259"/>
      <c r="V5191" s="263"/>
      <c r="W5191" s="259"/>
    </row>
    <row r="5192" spans="21:23" customFormat="1" ht="12.9" customHeight="1">
      <c r="U5192" s="259"/>
      <c r="V5192" s="263"/>
      <c r="W5192" s="259"/>
    </row>
    <row r="5193" spans="21:23" customFormat="1" ht="12.9" customHeight="1">
      <c r="U5193" s="259"/>
      <c r="V5193" s="263"/>
      <c r="W5193" s="259"/>
    </row>
    <row r="5194" spans="21:23" customFormat="1" ht="12.9" customHeight="1">
      <c r="U5194" s="259"/>
      <c r="V5194" s="263"/>
      <c r="W5194" s="259"/>
    </row>
    <row r="5195" spans="21:23" customFormat="1" ht="12.9" customHeight="1">
      <c r="U5195" s="259"/>
      <c r="V5195" s="263"/>
      <c r="W5195" s="259"/>
    </row>
    <row r="5196" spans="21:23" customFormat="1" ht="12.9" customHeight="1">
      <c r="U5196" s="259"/>
      <c r="V5196" s="263"/>
      <c r="W5196" s="259"/>
    </row>
    <row r="5197" spans="21:23" customFormat="1" ht="12.9" customHeight="1">
      <c r="U5197" s="259"/>
      <c r="V5197" s="263"/>
      <c r="W5197" s="259"/>
    </row>
    <row r="5198" spans="21:23" customFormat="1" ht="12.9" customHeight="1">
      <c r="U5198" s="259"/>
      <c r="V5198" s="263"/>
      <c r="W5198" s="259"/>
    </row>
    <row r="5199" spans="21:23" customFormat="1" ht="12.9" customHeight="1">
      <c r="U5199" s="259"/>
      <c r="V5199" s="263"/>
      <c r="W5199" s="259"/>
    </row>
    <row r="5200" spans="21:23" customFormat="1" ht="12.9" customHeight="1">
      <c r="U5200" s="259"/>
      <c r="V5200" s="263"/>
      <c r="W5200" s="259"/>
    </row>
    <row r="5201" spans="21:23" customFormat="1" ht="12.9" customHeight="1">
      <c r="U5201" s="259"/>
      <c r="V5201" s="263"/>
      <c r="W5201" s="259"/>
    </row>
    <row r="5202" spans="21:23" customFormat="1" ht="12.9" customHeight="1">
      <c r="U5202" s="259"/>
      <c r="V5202" s="263"/>
      <c r="W5202" s="259"/>
    </row>
    <row r="5203" spans="21:23" customFormat="1" ht="12.9" customHeight="1">
      <c r="U5203" s="259"/>
      <c r="V5203" s="263"/>
      <c r="W5203" s="259"/>
    </row>
    <row r="5204" spans="21:23" customFormat="1" ht="12.9" customHeight="1">
      <c r="U5204" s="259"/>
      <c r="V5204" s="263"/>
      <c r="W5204" s="259"/>
    </row>
    <row r="5205" spans="21:23" customFormat="1" ht="12.9" customHeight="1">
      <c r="U5205" s="259"/>
      <c r="V5205" s="263"/>
      <c r="W5205" s="259"/>
    </row>
    <row r="5206" spans="21:23" customFormat="1" ht="12.9" customHeight="1">
      <c r="U5206" s="259"/>
      <c r="V5206" s="263"/>
      <c r="W5206" s="259"/>
    </row>
    <row r="5207" spans="21:23" customFormat="1" ht="12.9" customHeight="1">
      <c r="U5207" s="259"/>
      <c r="V5207" s="263"/>
      <c r="W5207" s="259"/>
    </row>
    <row r="5208" spans="21:23" customFormat="1" ht="12.9" customHeight="1">
      <c r="U5208" s="259"/>
      <c r="V5208" s="263"/>
      <c r="W5208" s="259"/>
    </row>
    <row r="5209" spans="21:23" customFormat="1" ht="12.9" customHeight="1">
      <c r="U5209" s="259"/>
      <c r="V5209" s="263"/>
      <c r="W5209" s="259"/>
    </row>
    <row r="5210" spans="21:23" customFormat="1" ht="12.9" customHeight="1">
      <c r="U5210" s="259"/>
      <c r="V5210" s="263"/>
      <c r="W5210" s="259"/>
    </row>
    <row r="5211" spans="21:23" customFormat="1" ht="12.9" customHeight="1">
      <c r="U5211" s="259"/>
      <c r="V5211" s="263"/>
      <c r="W5211" s="259"/>
    </row>
    <row r="5212" spans="21:23" customFormat="1" ht="12.9" customHeight="1">
      <c r="U5212" s="259"/>
      <c r="V5212" s="263"/>
      <c r="W5212" s="259"/>
    </row>
    <row r="5213" spans="21:23" customFormat="1" ht="12.9" customHeight="1">
      <c r="U5213" s="259"/>
      <c r="V5213" s="263"/>
      <c r="W5213" s="259"/>
    </row>
    <row r="5214" spans="21:23" customFormat="1" ht="12.9" customHeight="1">
      <c r="U5214" s="259"/>
      <c r="V5214" s="263"/>
      <c r="W5214" s="259"/>
    </row>
    <row r="5215" spans="21:23" customFormat="1" ht="12.9" customHeight="1">
      <c r="U5215" s="259"/>
      <c r="V5215" s="263"/>
      <c r="W5215" s="259"/>
    </row>
    <row r="5216" spans="21:23" customFormat="1" ht="12.9" customHeight="1">
      <c r="U5216" s="259"/>
      <c r="V5216" s="263"/>
      <c r="W5216" s="259"/>
    </row>
    <row r="5217" spans="21:23" customFormat="1" ht="12.9" customHeight="1">
      <c r="U5217" s="259"/>
      <c r="V5217" s="263"/>
      <c r="W5217" s="259"/>
    </row>
    <row r="5218" spans="21:23" customFormat="1" ht="12.9" customHeight="1">
      <c r="U5218" s="259"/>
      <c r="V5218" s="263"/>
      <c r="W5218" s="259"/>
    </row>
    <row r="5219" spans="21:23" customFormat="1" ht="12.9" customHeight="1">
      <c r="U5219" s="259"/>
      <c r="V5219" s="263"/>
      <c r="W5219" s="259"/>
    </row>
    <row r="5220" spans="21:23" customFormat="1" ht="12.9" customHeight="1">
      <c r="U5220" s="259"/>
      <c r="V5220" s="263"/>
      <c r="W5220" s="259"/>
    </row>
    <row r="5221" spans="21:23" customFormat="1" ht="12.9" customHeight="1">
      <c r="U5221" s="259"/>
      <c r="V5221" s="263"/>
      <c r="W5221" s="259"/>
    </row>
    <row r="5222" spans="21:23" customFormat="1" ht="12.9" customHeight="1">
      <c r="U5222" s="259"/>
      <c r="V5222" s="263"/>
      <c r="W5222" s="259"/>
    </row>
    <row r="5223" spans="21:23" customFormat="1" ht="12.9" customHeight="1">
      <c r="U5223" s="259"/>
      <c r="V5223" s="263"/>
      <c r="W5223" s="259"/>
    </row>
    <row r="5224" spans="21:23" customFormat="1" ht="12.9" customHeight="1">
      <c r="U5224" s="259"/>
      <c r="V5224" s="263"/>
      <c r="W5224" s="259"/>
    </row>
    <row r="5225" spans="21:23" customFormat="1" ht="12.9" customHeight="1">
      <c r="U5225" s="259"/>
      <c r="V5225" s="263"/>
      <c r="W5225" s="259"/>
    </row>
    <row r="5226" spans="21:23" customFormat="1" ht="12.9" customHeight="1">
      <c r="U5226" s="259"/>
      <c r="V5226" s="263"/>
      <c r="W5226" s="259"/>
    </row>
    <row r="5227" spans="21:23" customFormat="1" ht="12.9" customHeight="1">
      <c r="U5227" s="259"/>
      <c r="V5227" s="263"/>
      <c r="W5227" s="259"/>
    </row>
    <row r="5228" spans="21:23" customFormat="1" ht="12.9" customHeight="1">
      <c r="U5228" s="259"/>
      <c r="V5228" s="263"/>
      <c r="W5228" s="259"/>
    </row>
    <row r="5229" spans="21:23" customFormat="1" ht="12.9" customHeight="1">
      <c r="U5229" s="259"/>
      <c r="V5229" s="263"/>
      <c r="W5229" s="259"/>
    </row>
    <row r="5230" spans="21:23" customFormat="1" ht="12.9" customHeight="1">
      <c r="U5230" s="259"/>
      <c r="V5230" s="263"/>
      <c r="W5230" s="259"/>
    </row>
    <row r="5231" spans="21:23" customFormat="1" ht="12.9" customHeight="1">
      <c r="U5231" s="259"/>
      <c r="V5231" s="263"/>
      <c r="W5231" s="259"/>
    </row>
    <row r="5232" spans="21:23" customFormat="1" ht="12.9" customHeight="1">
      <c r="U5232" s="259"/>
      <c r="V5232" s="263"/>
      <c r="W5232" s="259"/>
    </row>
    <row r="5233" spans="21:23" customFormat="1" ht="12.9" customHeight="1">
      <c r="U5233" s="259"/>
      <c r="V5233" s="263"/>
      <c r="W5233" s="259"/>
    </row>
    <row r="5234" spans="21:23" customFormat="1" ht="12.9" customHeight="1">
      <c r="U5234" s="259"/>
      <c r="V5234" s="263"/>
      <c r="W5234" s="259"/>
    </row>
    <row r="5235" spans="21:23" customFormat="1" ht="12.9" customHeight="1">
      <c r="U5235" s="259"/>
      <c r="V5235" s="263"/>
      <c r="W5235" s="259"/>
    </row>
    <row r="5236" spans="21:23" customFormat="1" ht="12.9" customHeight="1">
      <c r="U5236" s="259"/>
      <c r="V5236" s="263"/>
      <c r="W5236" s="259"/>
    </row>
    <row r="5237" spans="21:23" customFormat="1" ht="12.9" customHeight="1">
      <c r="U5237" s="259"/>
      <c r="V5237" s="263"/>
      <c r="W5237" s="259"/>
    </row>
    <row r="5238" spans="21:23" customFormat="1" ht="12.9" customHeight="1">
      <c r="U5238" s="259"/>
      <c r="V5238" s="263"/>
      <c r="W5238" s="259"/>
    </row>
    <row r="5239" spans="21:23" customFormat="1" ht="12.9" customHeight="1">
      <c r="U5239" s="259"/>
      <c r="V5239" s="263"/>
      <c r="W5239" s="259"/>
    </row>
    <row r="5240" spans="21:23" customFormat="1" ht="12.9" customHeight="1">
      <c r="U5240" s="259"/>
      <c r="V5240" s="263"/>
      <c r="W5240" s="259"/>
    </row>
    <row r="5241" spans="21:23" customFormat="1" ht="12.9" customHeight="1">
      <c r="U5241" s="259"/>
      <c r="V5241" s="263"/>
      <c r="W5241" s="259"/>
    </row>
    <row r="5242" spans="21:23" customFormat="1" ht="12.9" customHeight="1">
      <c r="U5242" s="259"/>
      <c r="V5242" s="263"/>
      <c r="W5242" s="259"/>
    </row>
    <row r="5243" spans="21:23" customFormat="1" ht="12.9" customHeight="1">
      <c r="U5243" s="259"/>
      <c r="V5243" s="263"/>
      <c r="W5243" s="259"/>
    </row>
    <row r="5244" spans="21:23" customFormat="1" ht="12.9" customHeight="1">
      <c r="U5244" s="259"/>
      <c r="V5244" s="263"/>
      <c r="W5244" s="259"/>
    </row>
    <row r="5245" spans="21:23" customFormat="1" ht="12.9" customHeight="1">
      <c r="U5245" s="259"/>
      <c r="V5245" s="263"/>
      <c r="W5245" s="259"/>
    </row>
    <row r="5246" spans="21:23" customFormat="1" ht="12.9" customHeight="1">
      <c r="U5246" s="259"/>
      <c r="V5246" s="263"/>
      <c r="W5246" s="259"/>
    </row>
    <row r="5247" spans="21:23" customFormat="1" ht="12.9" customHeight="1">
      <c r="U5247" s="259"/>
      <c r="V5247" s="263"/>
      <c r="W5247" s="259"/>
    </row>
    <row r="5248" spans="21:23" customFormat="1" ht="12.9" customHeight="1">
      <c r="U5248" s="259"/>
      <c r="V5248" s="263"/>
      <c r="W5248" s="259"/>
    </row>
    <row r="5249" spans="21:23" customFormat="1" ht="12.9" customHeight="1">
      <c r="U5249" s="259"/>
      <c r="V5249" s="263"/>
      <c r="W5249" s="259"/>
    </row>
    <row r="5250" spans="21:23" customFormat="1" ht="12.9" customHeight="1">
      <c r="U5250" s="259"/>
      <c r="V5250" s="263"/>
      <c r="W5250" s="259"/>
    </row>
    <row r="5251" spans="21:23" customFormat="1" ht="12.9" customHeight="1">
      <c r="U5251" s="259"/>
      <c r="V5251" s="263"/>
      <c r="W5251" s="259"/>
    </row>
    <row r="5252" spans="21:23" customFormat="1" ht="12.9" customHeight="1">
      <c r="U5252" s="259"/>
      <c r="V5252" s="263"/>
      <c r="W5252" s="259"/>
    </row>
    <row r="5253" spans="21:23" customFormat="1" ht="12.9" customHeight="1">
      <c r="U5253" s="259"/>
      <c r="V5253" s="263"/>
      <c r="W5253" s="259"/>
    </row>
    <row r="5254" spans="21:23" customFormat="1" ht="12.9" customHeight="1">
      <c r="U5254" s="259"/>
      <c r="V5254" s="263"/>
      <c r="W5254" s="259"/>
    </row>
    <row r="5255" spans="21:23" customFormat="1" ht="12.9" customHeight="1">
      <c r="U5255" s="259"/>
      <c r="V5255" s="263"/>
      <c r="W5255" s="259"/>
    </row>
    <row r="5256" spans="21:23" customFormat="1" ht="12.9" customHeight="1">
      <c r="U5256" s="259"/>
      <c r="V5256" s="263"/>
      <c r="W5256" s="259"/>
    </row>
    <row r="5257" spans="21:23" customFormat="1" ht="12.9" customHeight="1">
      <c r="U5257" s="259"/>
      <c r="V5257" s="263"/>
      <c r="W5257" s="259"/>
    </row>
    <row r="5258" spans="21:23" customFormat="1" ht="12.9" customHeight="1">
      <c r="U5258" s="259"/>
      <c r="V5258" s="263"/>
      <c r="W5258" s="259"/>
    </row>
    <row r="5259" spans="21:23" customFormat="1" ht="12.9" customHeight="1">
      <c r="U5259" s="259"/>
      <c r="V5259" s="263"/>
      <c r="W5259" s="259"/>
    </row>
    <row r="5260" spans="21:23" customFormat="1" ht="12.9" customHeight="1">
      <c r="U5260" s="259"/>
      <c r="V5260" s="263"/>
      <c r="W5260" s="259"/>
    </row>
    <row r="5261" spans="21:23" customFormat="1" ht="12.9" customHeight="1">
      <c r="U5261" s="259"/>
      <c r="V5261" s="263"/>
      <c r="W5261" s="259"/>
    </row>
    <row r="5262" spans="21:23" customFormat="1" ht="12.9" customHeight="1">
      <c r="U5262" s="259"/>
      <c r="V5262" s="263"/>
      <c r="W5262" s="259"/>
    </row>
    <row r="5263" spans="21:23" customFormat="1" ht="12.9" customHeight="1">
      <c r="U5263" s="259"/>
      <c r="V5263" s="263"/>
      <c r="W5263" s="259"/>
    </row>
    <row r="5264" spans="21:23" customFormat="1" ht="12.9" customHeight="1">
      <c r="U5264" s="259"/>
      <c r="V5264" s="263"/>
      <c r="W5264" s="259"/>
    </row>
    <row r="5265" spans="21:23" customFormat="1" ht="12.9" customHeight="1">
      <c r="U5265" s="259"/>
      <c r="V5265" s="263"/>
      <c r="W5265" s="259"/>
    </row>
    <row r="5266" spans="21:23" customFormat="1" ht="12.9" customHeight="1">
      <c r="U5266" s="259"/>
      <c r="V5266" s="263"/>
      <c r="W5266" s="259"/>
    </row>
    <row r="5267" spans="21:23" customFormat="1" ht="12.9" customHeight="1">
      <c r="U5267" s="259"/>
      <c r="V5267" s="263"/>
      <c r="W5267" s="259"/>
    </row>
    <row r="5268" spans="21:23" customFormat="1" ht="12.9" customHeight="1">
      <c r="U5268" s="259"/>
      <c r="V5268" s="263"/>
      <c r="W5268" s="259"/>
    </row>
    <row r="5269" spans="21:23" customFormat="1" ht="12.9" customHeight="1">
      <c r="U5269" s="259"/>
      <c r="V5269" s="263"/>
      <c r="W5269" s="259"/>
    </row>
    <row r="5270" spans="21:23" customFormat="1" ht="12.9" customHeight="1">
      <c r="U5270" s="259"/>
      <c r="V5270" s="263"/>
      <c r="W5270" s="259"/>
    </row>
    <row r="5271" spans="21:23" customFormat="1" ht="12.9" customHeight="1">
      <c r="U5271" s="259"/>
      <c r="V5271" s="263"/>
      <c r="W5271" s="259"/>
    </row>
    <row r="5272" spans="21:23" customFormat="1" ht="12.9" customHeight="1">
      <c r="U5272" s="259"/>
      <c r="V5272" s="263"/>
      <c r="W5272" s="259"/>
    </row>
    <row r="5273" spans="21:23" customFormat="1" ht="12.9" customHeight="1">
      <c r="U5273" s="259"/>
      <c r="V5273" s="263"/>
      <c r="W5273" s="259"/>
    </row>
    <row r="5274" spans="21:23" customFormat="1" ht="12.9" customHeight="1">
      <c r="U5274" s="259"/>
      <c r="V5274" s="263"/>
      <c r="W5274" s="259"/>
    </row>
    <row r="5275" spans="21:23" customFormat="1" ht="12.9" customHeight="1">
      <c r="U5275" s="259"/>
      <c r="V5275" s="263"/>
      <c r="W5275" s="259"/>
    </row>
    <row r="5276" spans="21:23" customFormat="1" ht="12.9" customHeight="1">
      <c r="U5276" s="259"/>
      <c r="V5276" s="263"/>
      <c r="W5276" s="259"/>
    </row>
    <row r="5277" spans="21:23" customFormat="1" ht="12.9" customHeight="1">
      <c r="U5277" s="259"/>
      <c r="V5277" s="263"/>
      <c r="W5277" s="259"/>
    </row>
    <row r="5278" spans="21:23" customFormat="1" ht="12.9" customHeight="1">
      <c r="U5278" s="259"/>
      <c r="V5278" s="263"/>
      <c r="W5278" s="259"/>
    </row>
    <row r="5279" spans="21:23" customFormat="1" ht="12.9" customHeight="1">
      <c r="U5279" s="259"/>
      <c r="V5279" s="263"/>
      <c r="W5279" s="259"/>
    </row>
    <row r="5280" spans="21:23" customFormat="1" ht="12.9" customHeight="1">
      <c r="U5280" s="259"/>
      <c r="V5280" s="263"/>
      <c r="W5280" s="259"/>
    </row>
    <row r="5281" spans="21:23" customFormat="1" ht="12.9" customHeight="1">
      <c r="U5281" s="259"/>
      <c r="V5281" s="263"/>
      <c r="W5281" s="259"/>
    </row>
    <row r="5282" spans="21:23" customFormat="1" ht="12.9" customHeight="1">
      <c r="U5282" s="259"/>
      <c r="V5282" s="263"/>
      <c r="W5282" s="259"/>
    </row>
    <row r="5283" spans="21:23" customFormat="1" ht="12.9" customHeight="1">
      <c r="U5283" s="259"/>
      <c r="V5283" s="263"/>
      <c r="W5283" s="259"/>
    </row>
    <row r="5284" spans="21:23" customFormat="1" ht="12.9" customHeight="1">
      <c r="U5284" s="259"/>
      <c r="V5284" s="263"/>
      <c r="W5284" s="259"/>
    </row>
    <row r="5285" spans="21:23" customFormat="1" ht="12.9" customHeight="1">
      <c r="U5285" s="259"/>
      <c r="V5285" s="263"/>
      <c r="W5285" s="259"/>
    </row>
    <row r="5286" spans="21:23" customFormat="1" ht="12.9" customHeight="1">
      <c r="U5286" s="259"/>
      <c r="V5286" s="263"/>
      <c r="W5286" s="259"/>
    </row>
    <row r="5287" spans="21:23" customFormat="1" ht="12.9" customHeight="1">
      <c r="U5287" s="259"/>
      <c r="V5287" s="263"/>
      <c r="W5287" s="259"/>
    </row>
    <row r="5288" spans="21:23" customFormat="1" ht="12.9" customHeight="1">
      <c r="U5288" s="259"/>
      <c r="V5288" s="263"/>
      <c r="W5288" s="259"/>
    </row>
    <row r="5289" spans="21:23" customFormat="1" ht="12.9" customHeight="1">
      <c r="U5289" s="259"/>
      <c r="V5289" s="263"/>
      <c r="W5289" s="259"/>
    </row>
    <row r="5290" spans="21:23" customFormat="1" ht="12.9" customHeight="1">
      <c r="U5290" s="259"/>
      <c r="V5290" s="263"/>
      <c r="W5290" s="259"/>
    </row>
    <row r="5291" spans="21:23" customFormat="1" ht="12.9" customHeight="1">
      <c r="U5291" s="259"/>
      <c r="V5291" s="263"/>
      <c r="W5291" s="259"/>
    </row>
    <row r="5292" spans="21:23" customFormat="1" ht="12.9" customHeight="1">
      <c r="U5292" s="259"/>
      <c r="V5292" s="263"/>
      <c r="W5292" s="259"/>
    </row>
    <row r="5293" spans="21:23" customFormat="1" ht="12.9" customHeight="1">
      <c r="U5293" s="259"/>
      <c r="V5293" s="263"/>
      <c r="W5293" s="259"/>
    </row>
    <row r="5294" spans="21:23" customFormat="1" ht="12.9" customHeight="1">
      <c r="U5294" s="259"/>
      <c r="V5294" s="263"/>
      <c r="W5294" s="259"/>
    </row>
    <row r="5295" spans="21:23" customFormat="1" ht="12.9" customHeight="1">
      <c r="U5295" s="259"/>
      <c r="V5295" s="263"/>
      <c r="W5295" s="259"/>
    </row>
    <row r="5296" spans="21:23" customFormat="1" ht="12.9" customHeight="1">
      <c r="U5296" s="259"/>
      <c r="V5296" s="263"/>
      <c r="W5296" s="259"/>
    </row>
    <row r="5297" spans="21:23" customFormat="1" ht="12.9" customHeight="1">
      <c r="U5297" s="259"/>
      <c r="V5297" s="263"/>
      <c r="W5297" s="259"/>
    </row>
    <row r="5298" spans="21:23" customFormat="1" ht="12.9" customHeight="1">
      <c r="U5298" s="259"/>
      <c r="V5298" s="263"/>
      <c r="W5298" s="259"/>
    </row>
    <row r="5299" spans="21:23" customFormat="1" ht="12.9" customHeight="1">
      <c r="U5299" s="259"/>
      <c r="V5299" s="263"/>
      <c r="W5299" s="259"/>
    </row>
    <row r="5300" spans="21:23" customFormat="1" ht="12.9" customHeight="1">
      <c r="U5300" s="259"/>
      <c r="V5300" s="263"/>
      <c r="W5300" s="259"/>
    </row>
    <row r="5301" spans="21:23" customFormat="1" ht="12.9" customHeight="1">
      <c r="U5301" s="259"/>
      <c r="V5301" s="263"/>
      <c r="W5301" s="259"/>
    </row>
    <row r="5302" spans="21:23" customFormat="1" ht="12.9" customHeight="1">
      <c r="U5302" s="259"/>
      <c r="V5302" s="263"/>
      <c r="W5302" s="259"/>
    </row>
    <row r="5303" spans="21:23" customFormat="1" ht="12.9" customHeight="1">
      <c r="U5303" s="259"/>
      <c r="V5303" s="263"/>
      <c r="W5303" s="259"/>
    </row>
    <row r="5304" spans="21:23" customFormat="1" ht="12.9" customHeight="1">
      <c r="U5304" s="259"/>
      <c r="V5304" s="263"/>
      <c r="W5304" s="259"/>
    </row>
    <row r="5305" spans="21:23" customFormat="1" ht="12.9" customHeight="1">
      <c r="U5305" s="259"/>
      <c r="V5305" s="263"/>
      <c r="W5305" s="259"/>
    </row>
    <row r="5306" spans="21:23" customFormat="1" ht="12.9" customHeight="1">
      <c r="U5306" s="259"/>
      <c r="V5306" s="263"/>
      <c r="W5306" s="259"/>
    </row>
    <row r="5307" spans="21:23" customFormat="1" ht="12.9" customHeight="1">
      <c r="U5307" s="259"/>
      <c r="V5307" s="263"/>
      <c r="W5307" s="259"/>
    </row>
    <row r="5308" spans="21:23" customFormat="1" ht="12.9" customHeight="1">
      <c r="U5308" s="259"/>
      <c r="V5308" s="263"/>
      <c r="W5308" s="259"/>
    </row>
    <row r="5309" spans="21:23" customFormat="1" ht="12.9" customHeight="1">
      <c r="U5309" s="259"/>
      <c r="V5309" s="263"/>
      <c r="W5309" s="259"/>
    </row>
    <row r="5310" spans="21:23" customFormat="1" ht="12.9" customHeight="1">
      <c r="U5310" s="259"/>
      <c r="V5310" s="263"/>
      <c r="W5310" s="259"/>
    </row>
    <row r="5311" spans="21:23" customFormat="1" ht="12.9" customHeight="1">
      <c r="U5311" s="259"/>
      <c r="V5311" s="263"/>
      <c r="W5311" s="259"/>
    </row>
    <row r="5312" spans="21:23" customFormat="1" ht="12.9" customHeight="1">
      <c r="U5312" s="259"/>
      <c r="V5312" s="263"/>
      <c r="W5312" s="259"/>
    </row>
    <row r="5313" spans="21:23" customFormat="1" ht="12.9" customHeight="1">
      <c r="U5313" s="259"/>
      <c r="V5313" s="263"/>
      <c r="W5313" s="259"/>
    </row>
    <row r="5314" spans="21:23" customFormat="1" ht="12.9" customHeight="1">
      <c r="U5314" s="259"/>
      <c r="V5314" s="263"/>
      <c r="W5314" s="259"/>
    </row>
    <row r="5315" spans="21:23" customFormat="1" ht="12.9" customHeight="1">
      <c r="U5315" s="259"/>
      <c r="V5315" s="263"/>
      <c r="W5315" s="259"/>
    </row>
    <row r="5316" spans="21:23" customFormat="1" ht="12.9" customHeight="1">
      <c r="U5316" s="259"/>
      <c r="V5316" s="263"/>
      <c r="W5316" s="259"/>
    </row>
    <row r="5317" spans="21:23" customFormat="1" ht="12.9" customHeight="1">
      <c r="U5317" s="259"/>
      <c r="V5317" s="263"/>
      <c r="W5317" s="259"/>
    </row>
    <row r="5318" spans="21:23" customFormat="1" ht="12.9" customHeight="1">
      <c r="U5318" s="259"/>
      <c r="V5318" s="263"/>
      <c r="W5318" s="259"/>
    </row>
    <row r="5319" spans="21:23" customFormat="1" ht="12.9" customHeight="1">
      <c r="U5319" s="259"/>
      <c r="V5319" s="263"/>
      <c r="W5319" s="259"/>
    </row>
    <row r="5320" spans="21:23" customFormat="1" ht="12.9" customHeight="1">
      <c r="U5320" s="259"/>
      <c r="V5320" s="263"/>
      <c r="W5320" s="259"/>
    </row>
    <row r="5321" spans="21:23" customFormat="1" ht="12.9" customHeight="1">
      <c r="U5321" s="259"/>
      <c r="V5321" s="263"/>
      <c r="W5321" s="259"/>
    </row>
    <row r="5322" spans="21:23" customFormat="1" ht="12.9" customHeight="1">
      <c r="U5322" s="259"/>
      <c r="V5322" s="263"/>
      <c r="W5322" s="259"/>
    </row>
    <row r="5323" spans="21:23" customFormat="1" ht="12.9" customHeight="1">
      <c r="U5323" s="259"/>
      <c r="V5323" s="263"/>
      <c r="W5323" s="259"/>
    </row>
    <row r="5324" spans="21:23" customFormat="1" ht="12.9" customHeight="1">
      <c r="U5324" s="259"/>
      <c r="V5324" s="263"/>
      <c r="W5324" s="259"/>
    </row>
    <row r="5325" spans="21:23" customFormat="1" ht="12.9" customHeight="1">
      <c r="U5325" s="259"/>
      <c r="V5325" s="263"/>
      <c r="W5325" s="259"/>
    </row>
    <row r="5326" spans="21:23" customFormat="1" ht="12.9" customHeight="1">
      <c r="U5326" s="259"/>
      <c r="V5326" s="263"/>
      <c r="W5326" s="259"/>
    </row>
    <row r="5327" spans="21:23" customFormat="1" ht="12.9" customHeight="1">
      <c r="U5327" s="259"/>
      <c r="V5327" s="263"/>
      <c r="W5327" s="259"/>
    </row>
    <row r="5328" spans="21:23" customFormat="1" ht="12.9" customHeight="1">
      <c r="U5328" s="259"/>
      <c r="V5328" s="263"/>
      <c r="W5328" s="259"/>
    </row>
    <row r="5329" spans="21:23" customFormat="1" ht="12.9" customHeight="1">
      <c r="U5329" s="259"/>
      <c r="V5329" s="263"/>
      <c r="W5329" s="259"/>
    </row>
    <row r="5330" spans="21:23" customFormat="1" ht="12.9" customHeight="1">
      <c r="U5330" s="259"/>
      <c r="V5330" s="263"/>
      <c r="W5330" s="259"/>
    </row>
    <row r="5331" spans="21:23" customFormat="1" ht="12.9" customHeight="1">
      <c r="U5331" s="259"/>
      <c r="V5331" s="263"/>
      <c r="W5331" s="259"/>
    </row>
    <row r="5332" spans="21:23" customFormat="1" ht="12.9" customHeight="1">
      <c r="U5332" s="259"/>
      <c r="V5332" s="263"/>
      <c r="W5332" s="259"/>
    </row>
    <row r="5333" spans="21:23" customFormat="1" ht="12.9" customHeight="1">
      <c r="U5333" s="259"/>
      <c r="V5333" s="263"/>
      <c r="W5333" s="259"/>
    </row>
    <row r="5334" spans="21:23" customFormat="1" ht="12.9" customHeight="1">
      <c r="U5334" s="259"/>
      <c r="V5334" s="263"/>
      <c r="W5334" s="259"/>
    </row>
    <row r="5335" spans="21:23" customFormat="1" ht="12.9" customHeight="1">
      <c r="U5335" s="259"/>
      <c r="V5335" s="263"/>
      <c r="W5335" s="259"/>
    </row>
    <row r="5336" spans="21:23" customFormat="1" ht="12.9" customHeight="1">
      <c r="U5336" s="259"/>
      <c r="V5336" s="263"/>
      <c r="W5336" s="259"/>
    </row>
    <row r="5337" spans="21:23" customFormat="1" ht="12.9" customHeight="1">
      <c r="U5337" s="259"/>
      <c r="V5337" s="263"/>
      <c r="W5337" s="259"/>
    </row>
    <row r="5338" spans="21:23" customFormat="1" ht="12.9" customHeight="1">
      <c r="U5338" s="259"/>
      <c r="V5338" s="263"/>
      <c r="W5338" s="259"/>
    </row>
    <row r="5339" spans="21:23" customFormat="1" ht="12.9" customHeight="1">
      <c r="U5339" s="259"/>
      <c r="V5339" s="263"/>
      <c r="W5339" s="259"/>
    </row>
    <row r="5340" spans="21:23" customFormat="1" ht="12.9" customHeight="1">
      <c r="U5340" s="259"/>
      <c r="V5340" s="263"/>
      <c r="W5340" s="259"/>
    </row>
    <row r="5341" spans="21:23" customFormat="1" ht="12.9" customHeight="1">
      <c r="U5341" s="259"/>
      <c r="V5341" s="263"/>
      <c r="W5341" s="259"/>
    </row>
    <row r="5342" spans="21:23" customFormat="1" ht="12.9" customHeight="1">
      <c r="U5342" s="259"/>
      <c r="V5342" s="263"/>
      <c r="W5342" s="259"/>
    </row>
    <row r="5343" spans="21:23" customFormat="1" ht="12.9" customHeight="1">
      <c r="U5343" s="259"/>
      <c r="V5343" s="263"/>
      <c r="W5343" s="259"/>
    </row>
    <row r="5344" spans="21:23" customFormat="1" ht="12.9" customHeight="1">
      <c r="U5344" s="259"/>
      <c r="V5344" s="263"/>
      <c r="W5344" s="259"/>
    </row>
    <row r="5345" spans="21:23" customFormat="1" ht="12.9" customHeight="1">
      <c r="U5345" s="259"/>
      <c r="V5345" s="263"/>
      <c r="W5345" s="259"/>
    </row>
    <row r="5346" spans="21:23" customFormat="1" ht="12.9" customHeight="1">
      <c r="U5346" s="259"/>
      <c r="V5346" s="263"/>
      <c r="W5346" s="259"/>
    </row>
    <row r="5347" spans="21:23" customFormat="1" ht="12.9" customHeight="1">
      <c r="U5347" s="259"/>
      <c r="V5347" s="263"/>
      <c r="W5347" s="259"/>
    </row>
    <row r="5348" spans="21:23" customFormat="1" ht="12.9" customHeight="1">
      <c r="U5348" s="259"/>
      <c r="V5348" s="263"/>
      <c r="W5348" s="259"/>
    </row>
    <row r="5349" spans="21:23" customFormat="1" ht="12.9" customHeight="1">
      <c r="U5349" s="259"/>
      <c r="V5349" s="263"/>
      <c r="W5349" s="259"/>
    </row>
    <row r="5350" spans="21:23" customFormat="1" ht="12.9" customHeight="1">
      <c r="U5350" s="259"/>
      <c r="V5350" s="263"/>
      <c r="W5350" s="259"/>
    </row>
    <row r="5351" spans="21:23" customFormat="1" ht="12.9" customHeight="1">
      <c r="U5351" s="259"/>
      <c r="V5351" s="263"/>
      <c r="W5351" s="259"/>
    </row>
    <row r="5352" spans="21:23" customFormat="1" ht="12.9" customHeight="1">
      <c r="U5352" s="259"/>
      <c r="V5352" s="263"/>
      <c r="W5352" s="259"/>
    </row>
    <row r="5353" spans="21:23" customFormat="1" ht="12.9" customHeight="1">
      <c r="U5353" s="259"/>
      <c r="V5353" s="263"/>
      <c r="W5353" s="259"/>
    </row>
    <row r="5354" spans="21:23" customFormat="1" ht="12.9" customHeight="1">
      <c r="U5354" s="259"/>
      <c r="V5354" s="263"/>
      <c r="W5354" s="259"/>
    </row>
    <row r="5355" spans="21:23" customFormat="1" ht="12.9" customHeight="1">
      <c r="U5355" s="259"/>
      <c r="V5355" s="263"/>
      <c r="W5355" s="259"/>
    </row>
    <row r="5356" spans="21:23" customFormat="1" ht="12.9" customHeight="1">
      <c r="U5356" s="259"/>
      <c r="V5356" s="263"/>
      <c r="W5356" s="259"/>
    </row>
    <row r="5357" spans="21:23" customFormat="1" ht="12.9" customHeight="1">
      <c r="U5357" s="259"/>
      <c r="V5357" s="263"/>
      <c r="W5357" s="259"/>
    </row>
    <row r="5358" spans="21:23" customFormat="1" ht="12.9" customHeight="1">
      <c r="U5358" s="259"/>
      <c r="V5358" s="263"/>
      <c r="W5358" s="259"/>
    </row>
    <row r="5359" spans="21:23" customFormat="1" ht="12.9" customHeight="1">
      <c r="U5359" s="259"/>
      <c r="V5359" s="263"/>
      <c r="W5359" s="259"/>
    </row>
    <row r="5360" spans="21:23" customFormat="1" ht="12.9" customHeight="1">
      <c r="U5360" s="259"/>
      <c r="V5360" s="263"/>
      <c r="W5360" s="259"/>
    </row>
    <row r="5361" spans="21:23" customFormat="1" ht="12.9" customHeight="1">
      <c r="U5361" s="259"/>
      <c r="V5361" s="263"/>
      <c r="W5361" s="259"/>
    </row>
    <row r="5362" spans="21:23" customFormat="1" ht="12.9" customHeight="1">
      <c r="U5362" s="259"/>
      <c r="V5362" s="263"/>
      <c r="W5362" s="259"/>
    </row>
    <row r="5363" spans="21:23" customFormat="1" ht="12.9" customHeight="1">
      <c r="U5363" s="259"/>
      <c r="V5363" s="263"/>
      <c r="W5363" s="259"/>
    </row>
    <row r="5364" spans="21:23" customFormat="1" ht="12.9" customHeight="1">
      <c r="U5364" s="259"/>
      <c r="V5364" s="263"/>
      <c r="W5364" s="259"/>
    </row>
    <row r="5365" spans="21:23" customFormat="1" ht="12.9" customHeight="1">
      <c r="U5365" s="259"/>
      <c r="V5365" s="263"/>
      <c r="W5365" s="259"/>
    </row>
    <row r="5366" spans="21:23" customFormat="1" ht="12.9" customHeight="1">
      <c r="U5366" s="259"/>
      <c r="V5366" s="263"/>
      <c r="W5366" s="259"/>
    </row>
    <row r="5367" spans="21:23" customFormat="1" ht="12.9" customHeight="1">
      <c r="U5367" s="259"/>
      <c r="V5367" s="263"/>
      <c r="W5367" s="259"/>
    </row>
    <row r="5368" spans="21:23" customFormat="1" ht="12.9" customHeight="1">
      <c r="U5368" s="259"/>
      <c r="V5368" s="263"/>
      <c r="W5368" s="259"/>
    </row>
    <row r="5369" spans="21:23" customFormat="1" ht="12.9" customHeight="1">
      <c r="U5369" s="259"/>
      <c r="V5369" s="263"/>
      <c r="W5369" s="259"/>
    </row>
    <row r="5370" spans="21:23" customFormat="1" ht="12.9" customHeight="1">
      <c r="U5370" s="259"/>
      <c r="V5370" s="263"/>
      <c r="W5370" s="259"/>
    </row>
    <row r="5371" spans="21:23" customFormat="1" ht="12.9" customHeight="1">
      <c r="U5371" s="259"/>
      <c r="V5371" s="263"/>
      <c r="W5371" s="259"/>
    </row>
    <row r="5372" spans="21:23" customFormat="1" ht="12.9" customHeight="1">
      <c r="U5372" s="259"/>
      <c r="V5372" s="263"/>
      <c r="W5372" s="259"/>
    </row>
    <row r="5373" spans="21:23" customFormat="1" ht="12.9" customHeight="1">
      <c r="U5373" s="259"/>
      <c r="V5373" s="263"/>
      <c r="W5373" s="259"/>
    </row>
    <row r="5374" spans="21:23" customFormat="1" ht="12.9" customHeight="1">
      <c r="U5374" s="259"/>
      <c r="V5374" s="263"/>
      <c r="W5374" s="259"/>
    </row>
    <row r="5375" spans="21:23" customFormat="1" ht="12.9" customHeight="1">
      <c r="U5375" s="259"/>
      <c r="V5375" s="263"/>
      <c r="W5375" s="259"/>
    </row>
    <row r="5376" spans="21:23" customFormat="1" ht="12.9" customHeight="1">
      <c r="U5376" s="259"/>
      <c r="V5376" s="263"/>
      <c r="W5376" s="259"/>
    </row>
    <row r="5377" spans="21:23" customFormat="1" ht="12.9" customHeight="1">
      <c r="U5377" s="259"/>
      <c r="V5377" s="263"/>
      <c r="W5377" s="259"/>
    </row>
    <row r="5378" spans="21:23" customFormat="1" ht="12.9" customHeight="1">
      <c r="U5378" s="259"/>
      <c r="V5378" s="263"/>
      <c r="W5378" s="259"/>
    </row>
    <row r="5379" spans="21:23" customFormat="1" ht="12.9" customHeight="1">
      <c r="U5379" s="259"/>
      <c r="V5379" s="263"/>
      <c r="W5379" s="259"/>
    </row>
    <row r="5380" spans="21:23" customFormat="1" ht="12.9" customHeight="1">
      <c r="U5380" s="259"/>
      <c r="V5380" s="263"/>
      <c r="W5380" s="259"/>
    </row>
    <row r="5381" spans="21:23" customFormat="1" ht="12.9" customHeight="1">
      <c r="U5381" s="259"/>
      <c r="V5381" s="263"/>
      <c r="W5381" s="259"/>
    </row>
    <row r="5382" spans="21:23" customFormat="1" ht="12.9" customHeight="1">
      <c r="U5382" s="259"/>
      <c r="V5382" s="263"/>
      <c r="W5382" s="259"/>
    </row>
    <row r="5383" spans="21:23" customFormat="1" ht="12.9" customHeight="1">
      <c r="U5383" s="259"/>
      <c r="V5383" s="263"/>
      <c r="W5383" s="259"/>
    </row>
    <row r="5384" spans="21:23" customFormat="1" ht="12.9" customHeight="1">
      <c r="U5384" s="259"/>
      <c r="V5384" s="263"/>
      <c r="W5384" s="259"/>
    </row>
    <row r="5385" spans="21:23" customFormat="1" ht="12.9" customHeight="1">
      <c r="U5385" s="259"/>
      <c r="V5385" s="263"/>
      <c r="W5385" s="259"/>
    </row>
    <row r="5386" spans="21:23" customFormat="1" ht="12.9" customHeight="1">
      <c r="U5386" s="259"/>
      <c r="V5386" s="263"/>
      <c r="W5386" s="259"/>
    </row>
    <row r="5387" spans="21:23" customFormat="1" ht="12.9" customHeight="1">
      <c r="U5387" s="259"/>
      <c r="V5387" s="263"/>
      <c r="W5387" s="259"/>
    </row>
    <row r="5388" spans="21:23" customFormat="1" ht="12.9" customHeight="1">
      <c r="U5388" s="259"/>
      <c r="V5388" s="263"/>
      <c r="W5388" s="259"/>
    </row>
    <row r="5389" spans="21:23" customFormat="1" ht="12.9" customHeight="1">
      <c r="U5389" s="259"/>
      <c r="V5389" s="263"/>
      <c r="W5389" s="259"/>
    </row>
    <row r="5390" spans="21:23" customFormat="1" ht="12.9" customHeight="1">
      <c r="U5390" s="259"/>
      <c r="V5390" s="263"/>
      <c r="W5390" s="259"/>
    </row>
    <row r="5391" spans="21:23" customFormat="1" ht="12.9" customHeight="1">
      <c r="U5391" s="259"/>
      <c r="V5391" s="263"/>
      <c r="W5391" s="259"/>
    </row>
    <row r="5392" spans="21:23" customFormat="1" ht="12.9" customHeight="1">
      <c r="U5392" s="259"/>
      <c r="V5392" s="263"/>
      <c r="W5392" s="259"/>
    </row>
    <row r="5393" spans="21:23" customFormat="1" ht="12.9" customHeight="1">
      <c r="U5393" s="259"/>
      <c r="V5393" s="263"/>
      <c r="W5393" s="259"/>
    </row>
    <row r="5394" spans="21:23" customFormat="1" ht="12.9" customHeight="1">
      <c r="U5394" s="259"/>
      <c r="V5394" s="263"/>
      <c r="W5394" s="259"/>
    </row>
    <row r="5395" spans="21:23" customFormat="1" ht="12.9" customHeight="1">
      <c r="U5395" s="259"/>
      <c r="V5395" s="263"/>
      <c r="W5395" s="259"/>
    </row>
    <row r="5396" spans="21:23" customFormat="1" ht="12.9" customHeight="1">
      <c r="U5396" s="259"/>
      <c r="V5396" s="263"/>
      <c r="W5396" s="259"/>
    </row>
    <row r="5397" spans="21:23" customFormat="1" ht="12.9" customHeight="1">
      <c r="U5397" s="259"/>
      <c r="V5397" s="263"/>
      <c r="W5397" s="259"/>
    </row>
    <row r="5398" spans="21:23" customFormat="1" ht="12.9" customHeight="1">
      <c r="U5398" s="259"/>
      <c r="V5398" s="263"/>
      <c r="W5398" s="259"/>
    </row>
    <row r="5399" spans="21:23" customFormat="1" ht="12.9" customHeight="1">
      <c r="U5399" s="259"/>
      <c r="V5399" s="263"/>
      <c r="W5399" s="259"/>
    </row>
    <row r="5400" spans="21:23" customFormat="1" ht="12.9" customHeight="1">
      <c r="U5400" s="259"/>
      <c r="V5400" s="263"/>
      <c r="W5400" s="259"/>
    </row>
    <row r="5401" spans="21:23" customFormat="1" ht="12.9" customHeight="1">
      <c r="U5401" s="259"/>
      <c r="V5401" s="263"/>
      <c r="W5401" s="259"/>
    </row>
    <row r="5402" spans="21:23" customFormat="1" ht="12.9" customHeight="1">
      <c r="U5402" s="259"/>
      <c r="V5402" s="263"/>
      <c r="W5402" s="259"/>
    </row>
    <row r="5403" spans="21:23" customFormat="1" ht="12.9" customHeight="1">
      <c r="U5403" s="259"/>
      <c r="V5403" s="263"/>
      <c r="W5403" s="259"/>
    </row>
    <row r="5404" spans="21:23" customFormat="1" ht="12.9" customHeight="1">
      <c r="U5404" s="259"/>
      <c r="V5404" s="263"/>
      <c r="W5404" s="259"/>
    </row>
    <row r="5405" spans="21:23" customFormat="1" ht="12.9" customHeight="1">
      <c r="U5405" s="259"/>
      <c r="V5405" s="263"/>
      <c r="W5405" s="259"/>
    </row>
    <row r="5406" spans="21:23" customFormat="1" ht="12.9" customHeight="1">
      <c r="U5406" s="259"/>
      <c r="V5406" s="263"/>
      <c r="W5406" s="259"/>
    </row>
    <row r="5407" spans="21:23" customFormat="1" ht="12.9" customHeight="1">
      <c r="U5407" s="259"/>
      <c r="V5407" s="263"/>
      <c r="W5407" s="259"/>
    </row>
    <row r="5408" spans="21:23" customFormat="1" ht="12.9" customHeight="1">
      <c r="U5408" s="259"/>
      <c r="V5408" s="263"/>
      <c r="W5408" s="259"/>
    </row>
    <row r="5409" spans="21:23" customFormat="1" ht="12.9" customHeight="1">
      <c r="U5409" s="259"/>
      <c r="V5409" s="263"/>
      <c r="W5409" s="259"/>
    </row>
    <row r="5410" spans="21:23" customFormat="1" ht="12.9" customHeight="1">
      <c r="U5410" s="259"/>
      <c r="V5410" s="263"/>
      <c r="W5410" s="259"/>
    </row>
    <row r="5411" spans="21:23" customFormat="1" ht="12.9" customHeight="1">
      <c r="U5411" s="259"/>
      <c r="V5411" s="263"/>
      <c r="W5411" s="259"/>
    </row>
    <row r="5412" spans="21:23" customFormat="1" ht="12.9" customHeight="1">
      <c r="U5412" s="259"/>
      <c r="V5412" s="263"/>
      <c r="W5412" s="259"/>
    </row>
    <row r="5413" spans="21:23" customFormat="1" ht="12.9" customHeight="1">
      <c r="U5413" s="259"/>
      <c r="V5413" s="263"/>
      <c r="W5413" s="259"/>
    </row>
    <row r="5414" spans="21:23" customFormat="1" ht="12.9" customHeight="1">
      <c r="U5414" s="259"/>
      <c r="V5414" s="263"/>
      <c r="W5414" s="259"/>
    </row>
    <row r="5415" spans="21:23" customFormat="1" ht="12.9" customHeight="1">
      <c r="U5415" s="259"/>
      <c r="V5415" s="263"/>
      <c r="W5415" s="259"/>
    </row>
    <row r="5416" spans="21:23" customFormat="1" ht="12.9" customHeight="1">
      <c r="U5416" s="259"/>
      <c r="V5416" s="263"/>
      <c r="W5416" s="259"/>
    </row>
    <row r="5417" spans="21:23" customFormat="1" ht="12.9" customHeight="1">
      <c r="U5417" s="259"/>
      <c r="V5417" s="263"/>
      <c r="W5417" s="259"/>
    </row>
    <row r="5418" spans="21:23" customFormat="1" ht="12.9" customHeight="1">
      <c r="U5418" s="259"/>
      <c r="V5418" s="263"/>
      <c r="W5418" s="259"/>
    </row>
    <row r="5419" spans="21:23" customFormat="1" ht="12.9" customHeight="1">
      <c r="U5419" s="259"/>
      <c r="V5419" s="263"/>
      <c r="W5419" s="259"/>
    </row>
    <row r="5420" spans="21:23" customFormat="1" ht="12.9" customHeight="1">
      <c r="U5420" s="259"/>
      <c r="V5420" s="263"/>
      <c r="W5420" s="259"/>
    </row>
    <row r="5421" spans="21:23" customFormat="1" ht="12.9" customHeight="1">
      <c r="U5421" s="259"/>
      <c r="V5421" s="263"/>
      <c r="W5421" s="259"/>
    </row>
    <row r="5422" spans="21:23" customFormat="1" ht="12.9" customHeight="1">
      <c r="U5422" s="259"/>
      <c r="V5422" s="263"/>
      <c r="W5422" s="259"/>
    </row>
    <row r="5423" spans="21:23" customFormat="1" ht="12.9" customHeight="1">
      <c r="U5423" s="259"/>
      <c r="V5423" s="263"/>
      <c r="W5423" s="259"/>
    </row>
    <row r="5424" spans="21:23" customFormat="1" ht="12.9" customHeight="1">
      <c r="U5424" s="259"/>
      <c r="V5424" s="263"/>
      <c r="W5424" s="259"/>
    </row>
    <row r="5425" spans="21:23" customFormat="1" ht="12.9" customHeight="1">
      <c r="U5425" s="259"/>
      <c r="V5425" s="263"/>
      <c r="W5425" s="259"/>
    </row>
    <row r="5426" spans="21:23" customFormat="1" ht="12.9" customHeight="1">
      <c r="U5426" s="259"/>
      <c r="V5426" s="263"/>
      <c r="W5426" s="259"/>
    </row>
    <row r="5427" spans="21:23" customFormat="1" ht="12.9" customHeight="1">
      <c r="U5427" s="259"/>
      <c r="V5427" s="263"/>
      <c r="W5427" s="259"/>
    </row>
    <row r="5428" spans="21:23" customFormat="1" ht="12.9" customHeight="1">
      <c r="U5428" s="259"/>
      <c r="V5428" s="263"/>
      <c r="W5428" s="259"/>
    </row>
    <row r="5429" spans="21:23" customFormat="1" ht="12.9" customHeight="1">
      <c r="U5429" s="259"/>
      <c r="V5429" s="263"/>
      <c r="W5429" s="259"/>
    </row>
    <row r="5430" spans="21:23" customFormat="1" ht="12.9" customHeight="1">
      <c r="U5430" s="259"/>
      <c r="V5430" s="263"/>
      <c r="W5430" s="259"/>
    </row>
    <row r="5431" spans="21:23" customFormat="1" ht="12.9" customHeight="1">
      <c r="U5431" s="259"/>
      <c r="V5431" s="263"/>
      <c r="W5431" s="259"/>
    </row>
    <row r="5432" spans="21:23" customFormat="1" ht="12.9" customHeight="1">
      <c r="U5432" s="259"/>
      <c r="V5432" s="263"/>
      <c r="W5432" s="259"/>
    </row>
    <row r="5433" spans="21:23" customFormat="1" ht="12.9" customHeight="1">
      <c r="U5433" s="259"/>
      <c r="V5433" s="263"/>
      <c r="W5433" s="259"/>
    </row>
    <row r="5434" spans="21:23" customFormat="1" ht="12.9" customHeight="1">
      <c r="U5434" s="259"/>
      <c r="V5434" s="263"/>
      <c r="W5434" s="259"/>
    </row>
    <row r="5435" spans="21:23" customFormat="1" ht="12.9" customHeight="1">
      <c r="U5435" s="259"/>
      <c r="V5435" s="263"/>
      <c r="W5435" s="259"/>
    </row>
    <row r="5436" spans="21:23" customFormat="1" ht="12.9" customHeight="1">
      <c r="U5436" s="259"/>
      <c r="V5436" s="263"/>
      <c r="W5436" s="259"/>
    </row>
    <row r="5437" spans="21:23" customFormat="1" ht="12.9" customHeight="1">
      <c r="U5437" s="259"/>
      <c r="V5437" s="263"/>
      <c r="W5437" s="259"/>
    </row>
    <row r="5438" spans="21:23" customFormat="1" ht="12.9" customHeight="1">
      <c r="U5438" s="259"/>
      <c r="V5438" s="263"/>
      <c r="W5438" s="259"/>
    </row>
    <row r="5439" spans="21:23" customFormat="1" ht="12.9" customHeight="1">
      <c r="U5439" s="259"/>
      <c r="V5439" s="263"/>
      <c r="W5439" s="259"/>
    </row>
    <row r="5440" spans="21:23" customFormat="1" ht="12.9" customHeight="1">
      <c r="U5440" s="259"/>
      <c r="V5440" s="263"/>
      <c r="W5440" s="259"/>
    </row>
    <row r="5441" spans="21:23" customFormat="1" ht="12.9" customHeight="1">
      <c r="U5441" s="259"/>
      <c r="V5441" s="263"/>
      <c r="W5441" s="259"/>
    </row>
    <row r="5442" spans="21:23" customFormat="1" ht="12.9" customHeight="1">
      <c r="U5442" s="259"/>
      <c r="V5442" s="263"/>
      <c r="W5442" s="259"/>
    </row>
    <row r="5443" spans="21:23" customFormat="1" ht="12.9" customHeight="1">
      <c r="U5443" s="259"/>
      <c r="V5443" s="263"/>
      <c r="W5443" s="259"/>
    </row>
    <row r="5444" spans="21:23" customFormat="1" ht="12.9" customHeight="1">
      <c r="U5444" s="259"/>
      <c r="V5444" s="263"/>
      <c r="W5444" s="259"/>
    </row>
    <row r="5445" spans="21:23" customFormat="1" ht="12.9" customHeight="1">
      <c r="U5445" s="259"/>
      <c r="V5445" s="263"/>
      <c r="W5445" s="259"/>
    </row>
    <row r="5446" spans="21:23" customFormat="1" ht="12.9" customHeight="1">
      <c r="U5446" s="259"/>
      <c r="V5446" s="263"/>
      <c r="W5446" s="259"/>
    </row>
    <row r="5447" spans="21:23" customFormat="1" ht="12.9" customHeight="1">
      <c r="U5447" s="259"/>
      <c r="V5447" s="263"/>
      <c r="W5447" s="259"/>
    </row>
    <row r="5448" spans="21:23" customFormat="1" ht="12.9" customHeight="1">
      <c r="U5448" s="259"/>
      <c r="V5448" s="263"/>
      <c r="W5448" s="259"/>
    </row>
    <row r="5449" spans="21:23" customFormat="1" ht="12.9" customHeight="1">
      <c r="U5449" s="259"/>
      <c r="V5449" s="263"/>
      <c r="W5449" s="259"/>
    </row>
    <row r="5450" spans="21:23" customFormat="1" ht="12.9" customHeight="1">
      <c r="U5450" s="259"/>
      <c r="V5450" s="263"/>
      <c r="W5450" s="259"/>
    </row>
    <row r="5451" spans="21:23" customFormat="1" ht="12.9" customHeight="1">
      <c r="U5451" s="259"/>
      <c r="V5451" s="263"/>
      <c r="W5451" s="259"/>
    </row>
    <row r="5452" spans="21:23" customFormat="1" ht="12.9" customHeight="1">
      <c r="U5452" s="259"/>
      <c r="V5452" s="263"/>
      <c r="W5452" s="259"/>
    </row>
    <row r="5453" spans="21:23" customFormat="1" ht="12.9" customHeight="1">
      <c r="U5453" s="259"/>
      <c r="V5453" s="263"/>
      <c r="W5453" s="259"/>
    </row>
    <row r="5454" spans="21:23" customFormat="1" ht="12.9" customHeight="1">
      <c r="U5454" s="259"/>
      <c r="V5454" s="263"/>
      <c r="W5454" s="259"/>
    </row>
    <row r="5455" spans="21:23" customFormat="1" ht="12.9" customHeight="1">
      <c r="U5455" s="259"/>
      <c r="V5455" s="263"/>
      <c r="W5455" s="259"/>
    </row>
    <row r="5456" spans="21:23" customFormat="1" ht="12.9" customHeight="1">
      <c r="U5456" s="259"/>
      <c r="V5456" s="263"/>
      <c r="W5456" s="259"/>
    </row>
    <row r="5457" spans="21:23" customFormat="1" ht="12.9" customHeight="1">
      <c r="U5457" s="259"/>
      <c r="V5457" s="263"/>
      <c r="W5457" s="259"/>
    </row>
    <row r="5458" spans="21:23" customFormat="1" ht="12.9" customHeight="1">
      <c r="U5458" s="259"/>
      <c r="V5458" s="263"/>
      <c r="W5458" s="259"/>
    </row>
    <row r="5459" spans="21:23" customFormat="1" ht="12.9" customHeight="1">
      <c r="U5459" s="259"/>
      <c r="V5459" s="263"/>
      <c r="W5459" s="259"/>
    </row>
    <row r="5460" spans="21:23" customFormat="1" ht="12.9" customHeight="1">
      <c r="U5460" s="259"/>
      <c r="V5460" s="263"/>
      <c r="W5460" s="259"/>
    </row>
    <row r="5461" spans="21:23" customFormat="1" ht="12.9" customHeight="1">
      <c r="U5461" s="259"/>
      <c r="V5461" s="263"/>
      <c r="W5461" s="259"/>
    </row>
    <row r="5462" spans="21:23" customFormat="1" ht="12.9" customHeight="1">
      <c r="U5462" s="259"/>
      <c r="V5462" s="263"/>
      <c r="W5462" s="259"/>
    </row>
    <row r="5463" spans="21:23" customFormat="1" ht="12.9" customHeight="1">
      <c r="U5463" s="259"/>
      <c r="V5463" s="263"/>
      <c r="W5463" s="259"/>
    </row>
    <row r="5464" spans="21:23" customFormat="1" ht="12.9" customHeight="1">
      <c r="U5464" s="259"/>
      <c r="V5464" s="263"/>
      <c r="W5464" s="259"/>
    </row>
    <row r="5465" spans="21:23" customFormat="1" ht="12.9" customHeight="1">
      <c r="U5465" s="259"/>
      <c r="V5465" s="263"/>
      <c r="W5465" s="259"/>
    </row>
    <row r="5466" spans="21:23" customFormat="1" ht="12.9" customHeight="1">
      <c r="U5466" s="259"/>
      <c r="V5466" s="263"/>
      <c r="W5466" s="259"/>
    </row>
    <row r="5467" spans="21:23" customFormat="1" ht="12.9" customHeight="1">
      <c r="U5467" s="259"/>
      <c r="V5467" s="263"/>
      <c r="W5467" s="259"/>
    </row>
    <row r="5468" spans="21:23" customFormat="1" ht="12.9" customHeight="1">
      <c r="U5468" s="259"/>
      <c r="V5468" s="263"/>
      <c r="W5468" s="259"/>
    </row>
    <row r="5469" spans="21:23" customFormat="1" ht="12.9" customHeight="1">
      <c r="U5469" s="259"/>
      <c r="V5469" s="263"/>
      <c r="W5469" s="259"/>
    </row>
    <row r="5470" spans="21:23" customFormat="1" ht="12.9" customHeight="1">
      <c r="U5470" s="259"/>
      <c r="V5470" s="263"/>
      <c r="W5470" s="259"/>
    </row>
    <row r="5471" spans="21:23" customFormat="1" ht="12.9" customHeight="1">
      <c r="U5471" s="259"/>
      <c r="V5471" s="263"/>
      <c r="W5471" s="259"/>
    </row>
    <row r="5472" spans="21:23" customFormat="1" ht="12.9" customHeight="1">
      <c r="U5472" s="259"/>
      <c r="V5472" s="263"/>
      <c r="W5472" s="259"/>
    </row>
    <row r="5473" spans="21:23" customFormat="1" ht="12.9" customHeight="1">
      <c r="U5473" s="259"/>
      <c r="V5473" s="263"/>
      <c r="W5473" s="259"/>
    </row>
    <row r="5474" spans="21:23" customFormat="1" ht="12.9" customHeight="1">
      <c r="U5474" s="259"/>
      <c r="V5474" s="263"/>
      <c r="W5474" s="259"/>
    </row>
    <row r="5475" spans="21:23" customFormat="1" ht="12.9" customHeight="1">
      <c r="U5475" s="259"/>
      <c r="V5475" s="263"/>
      <c r="W5475" s="259"/>
    </row>
    <row r="5476" spans="21:23" customFormat="1" ht="12.9" customHeight="1">
      <c r="U5476" s="259"/>
      <c r="V5476" s="263"/>
      <c r="W5476" s="259"/>
    </row>
    <row r="5477" spans="21:23" customFormat="1" ht="12.9" customHeight="1">
      <c r="U5477" s="259"/>
      <c r="V5477" s="263"/>
      <c r="W5477" s="259"/>
    </row>
    <row r="5478" spans="21:23" customFormat="1" ht="12.9" customHeight="1">
      <c r="U5478" s="259"/>
      <c r="V5478" s="263"/>
      <c r="W5478" s="259"/>
    </row>
    <row r="5479" spans="21:23" customFormat="1" ht="12.9" customHeight="1">
      <c r="U5479" s="259"/>
      <c r="V5479" s="263"/>
      <c r="W5479" s="259"/>
    </row>
    <row r="5480" spans="21:23" customFormat="1" ht="12.9" customHeight="1">
      <c r="U5480" s="259"/>
      <c r="V5480" s="263"/>
      <c r="W5480" s="259"/>
    </row>
    <row r="5481" spans="21:23" customFormat="1" ht="12.9" customHeight="1">
      <c r="U5481" s="259"/>
      <c r="V5481" s="263"/>
      <c r="W5481" s="259"/>
    </row>
    <row r="5482" spans="21:23" customFormat="1" ht="12.9" customHeight="1">
      <c r="U5482" s="259"/>
      <c r="V5482" s="263"/>
      <c r="W5482" s="259"/>
    </row>
    <row r="5483" spans="21:23" customFormat="1" ht="12.9" customHeight="1">
      <c r="U5483" s="259"/>
      <c r="V5483" s="263"/>
      <c r="W5483" s="259"/>
    </row>
    <row r="5484" spans="21:23" customFormat="1" ht="12.9" customHeight="1">
      <c r="U5484" s="259"/>
      <c r="V5484" s="263"/>
      <c r="W5484" s="259"/>
    </row>
    <row r="5485" spans="21:23" customFormat="1" ht="12.9" customHeight="1">
      <c r="U5485" s="259"/>
      <c r="V5485" s="263"/>
      <c r="W5485" s="259"/>
    </row>
    <row r="5486" spans="21:23" customFormat="1" ht="12.9" customHeight="1">
      <c r="U5486" s="259"/>
      <c r="V5486" s="263"/>
      <c r="W5486" s="259"/>
    </row>
    <row r="5487" spans="21:23" customFormat="1" ht="12.9" customHeight="1">
      <c r="U5487" s="259"/>
      <c r="V5487" s="263"/>
      <c r="W5487" s="259"/>
    </row>
    <row r="5488" spans="21:23" customFormat="1" ht="12.9" customHeight="1">
      <c r="U5488" s="259"/>
      <c r="V5488" s="263"/>
      <c r="W5488" s="259"/>
    </row>
    <row r="5489" spans="21:23" customFormat="1" ht="12.9" customHeight="1">
      <c r="U5489" s="259"/>
      <c r="V5489" s="263"/>
      <c r="W5489" s="259"/>
    </row>
    <row r="5490" spans="21:23" customFormat="1" ht="12.9" customHeight="1">
      <c r="U5490" s="259"/>
      <c r="V5490" s="263"/>
      <c r="W5490" s="259"/>
    </row>
    <row r="5491" spans="21:23" customFormat="1" ht="12.9" customHeight="1">
      <c r="U5491" s="259"/>
      <c r="V5491" s="263"/>
      <c r="W5491" s="259"/>
    </row>
    <row r="5492" spans="21:23" customFormat="1" ht="12.9" customHeight="1">
      <c r="U5492" s="259"/>
      <c r="V5492" s="263"/>
      <c r="W5492" s="259"/>
    </row>
    <row r="5493" spans="21:23" customFormat="1" ht="12.9" customHeight="1">
      <c r="U5493" s="259"/>
      <c r="V5493" s="263"/>
      <c r="W5493" s="259"/>
    </row>
    <row r="5494" spans="21:23" customFormat="1" ht="12.9" customHeight="1">
      <c r="U5494" s="259"/>
      <c r="V5494" s="263"/>
      <c r="W5494" s="259"/>
    </row>
    <row r="5495" spans="21:23" customFormat="1" ht="12.9" customHeight="1">
      <c r="U5495" s="259"/>
      <c r="V5495" s="263"/>
      <c r="W5495" s="259"/>
    </row>
    <row r="5496" spans="21:23" customFormat="1" ht="12.9" customHeight="1">
      <c r="U5496" s="259"/>
      <c r="V5496" s="263"/>
      <c r="W5496" s="259"/>
    </row>
    <row r="5497" spans="21:23" customFormat="1" ht="12.9" customHeight="1">
      <c r="U5497" s="259"/>
      <c r="V5497" s="263"/>
      <c r="W5497" s="259"/>
    </row>
    <row r="5498" spans="21:23" customFormat="1" ht="12.9" customHeight="1">
      <c r="U5498" s="259"/>
      <c r="V5498" s="263"/>
      <c r="W5498" s="259"/>
    </row>
    <row r="5499" spans="21:23" customFormat="1" ht="12.9" customHeight="1">
      <c r="U5499" s="259"/>
      <c r="V5499" s="263"/>
      <c r="W5499" s="259"/>
    </row>
    <row r="5500" spans="21:23" customFormat="1" ht="12.9" customHeight="1">
      <c r="U5500" s="259"/>
      <c r="V5500" s="263"/>
      <c r="W5500" s="259"/>
    </row>
    <row r="5501" spans="21:23" customFormat="1" ht="12.9" customHeight="1">
      <c r="U5501" s="259"/>
      <c r="V5501" s="263"/>
      <c r="W5501" s="259"/>
    </row>
    <row r="5502" spans="21:23" customFormat="1" ht="12.9" customHeight="1">
      <c r="U5502" s="259"/>
      <c r="V5502" s="263"/>
      <c r="W5502" s="259"/>
    </row>
    <row r="5503" spans="21:23" customFormat="1" ht="12.9" customHeight="1">
      <c r="U5503" s="259"/>
      <c r="V5503" s="263"/>
      <c r="W5503" s="259"/>
    </row>
    <row r="5504" spans="21:23" customFormat="1" ht="12.9" customHeight="1">
      <c r="U5504" s="259"/>
      <c r="V5504" s="263"/>
      <c r="W5504" s="259"/>
    </row>
    <row r="5505" spans="21:23" customFormat="1" ht="12.9" customHeight="1">
      <c r="U5505" s="259"/>
      <c r="V5505" s="263"/>
      <c r="W5505" s="259"/>
    </row>
    <row r="5506" spans="21:23" customFormat="1" ht="12.9" customHeight="1">
      <c r="U5506" s="259"/>
      <c r="V5506" s="263"/>
      <c r="W5506" s="259"/>
    </row>
    <row r="5507" spans="21:23" customFormat="1" ht="12.9" customHeight="1">
      <c r="U5507" s="259"/>
      <c r="V5507" s="263"/>
      <c r="W5507" s="259"/>
    </row>
    <row r="5508" spans="21:23" customFormat="1" ht="12.9" customHeight="1">
      <c r="U5508" s="259"/>
      <c r="V5508" s="263"/>
      <c r="W5508" s="259"/>
    </row>
    <row r="5509" spans="21:23" customFormat="1" ht="12.9" customHeight="1">
      <c r="U5509" s="259"/>
      <c r="V5509" s="263"/>
      <c r="W5509" s="259"/>
    </row>
    <row r="5510" spans="21:23" customFormat="1" ht="12.9" customHeight="1">
      <c r="U5510" s="259"/>
      <c r="V5510" s="263"/>
      <c r="W5510" s="259"/>
    </row>
    <row r="5511" spans="21:23" customFormat="1" ht="12.9" customHeight="1">
      <c r="U5511" s="259"/>
      <c r="V5511" s="263"/>
      <c r="W5511" s="259"/>
    </row>
    <row r="5512" spans="21:23" customFormat="1" ht="12.9" customHeight="1">
      <c r="U5512" s="259"/>
      <c r="V5512" s="263"/>
      <c r="W5512" s="259"/>
    </row>
    <row r="5513" spans="21:23" customFormat="1" ht="12.9" customHeight="1">
      <c r="U5513" s="259"/>
      <c r="V5513" s="263"/>
      <c r="W5513" s="259"/>
    </row>
    <row r="5514" spans="21:23" customFormat="1" ht="12.9" customHeight="1">
      <c r="U5514" s="259"/>
      <c r="V5514" s="263"/>
      <c r="W5514" s="259"/>
    </row>
    <row r="5515" spans="21:23" customFormat="1" ht="12.9" customHeight="1">
      <c r="U5515" s="259"/>
      <c r="V5515" s="263"/>
      <c r="W5515" s="259"/>
    </row>
    <row r="5516" spans="21:23" customFormat="1" ht="12.9" customHeight="1">
      <c r="U5516" s="259"/>
      <c r="V5516" s="263"/>
      <c r="W5516" s="259"/>
    </row>
    <row r="5517" spans="21:23" customFormat="1" ht="12.9" customHeight="1">
      <c r="U5517" s="259"/>
      <c r="V5517" s="263"/>
      <c r="W5517" s="259"/>
    </row>
    <row r="5518" spans="21:23" customFormat="1" ht="12.9" customHeight="1">
      <c r="U5518" s="259"/>
      <c r="V5518" s="263"/>
      <c r="W5518" s="259"/>
    </row>
    <row r="5519" spans="21:23" customFormat="1" ht="12.9" customHeight="1">
      <c r="U5519" s="259"/>
      <c r="V5519" s="263"/>
      <c r="W5519" s="259"/>
    </row>
    <row r="5520" spans="21:23" customFormat="1" ht="12.9" customHeight="1">
      <c r="U5520" s="259"/>
      <c r="V5520" s="263"/>
      <c r="W5520" s="259"/>
    </row>
    <row r="5521" spans="21:23" customFormat="1" ht="12.9" customHeight="1">
      <c r="U5521" s="259"/>
      <c r="V5521" s="263"/>
      <c r="W5521" s="259"/>
    </row>
    <row r="5522" spans="21:23" customFormat="1" ht="12.9" customHeight="1">
      <c r="U5522" s="259"/>
      <c r="V5522" s="263"/>
      <c r="W5522" s="259"/>
    </row>
    <row r="5523" spans="21:23" customFormat="1" ht="12.9" customHeight="1">
      <c r="U5523" s="259"/>
      <c r="V5523" s="263"/>
      <c r="W5523" s="259"/>
    </row>
    <row r="5524" spans="21:23" customFormat="1" ht="12.9" customHeight="1">
      <c r="U5524" s="259"/>
      <c r="V5524" s="263"/>
      <c r="W5524" s="259"/>
    </row>
    <row r="5525" spans="21:23" customFormat="1" ht="12.9" customHeight="1">
      <c r="U5525" s="259"/>
      <c r="V5525" s="263"/>
      <c r="W5525" s="259"/>
    </row>
    <row r="5526" spans="21:23" customFormat="1" ht="12.9" customHeight="1">
      <c r="U5526" s="259"/>
      <c r="V5526" s="263"/>
      <c r="W5526" s="259"/>
    </row>
    <row r="5527" spans="21:23" customFormat="1" ht="12.9" customHeight="1">
      <c r="U5527" s="259"/>
      <c r="V5527" s="263"/>
      <c r="W5527" s="259"/>
    </row>
    <row r="5528" spans="21:23" customFormat="1" ht="12.9" customHeight="1">
      <c r="U5528" s="259"/>
      <c r="V5528" s="263"/>
      <c r="W5528" s="259"/>
    </row>
    <row r="5529" spans="21:23" customFormat="1" ht="12.9" customHeight="1">
      <c r="U5529" s="259"/>
      <c r="V5529" s="263"/>
      <c r="W5529" s="259"/>
    </row>
    <row r="5530" spans="21:23" customFormat="1" ht="12.9" customHeight="1">
      <c r="U5530" s="259"/>
      <c r="V5530" s="263"/>
      <c r="W5530" s="259"/>
    </row>
    <row r="5531" spans="21:23" customFormat="1" ht="12.9" customHeight="1">
      <c r="U5531" s="259"/>
      <c r="V5531" s="263"/>
      <c r="W5531" s="259"/>
    </row>
    <row r="5532" spans="21:23" customFormat="1" ht="12.9" customHeight="1">
      <c r="U5532" s="259"/>
      <c r="V5532" s="263"/>
      <c r="W5532" s="259"/>
    </row>
    <row r="5533" spans="21:23" customFormat="1" ht="12.9" customHeight="1">
      <c r="U5533" s="259"/>
      <c r="V5533" s="263"/>
      <c r="W5533" s="259"/>
    </row>
    <row r="5534" spans="21:23" customFormat="1" ht="12.9" customHeight="1">
      <c r="U5534" s="259"/>
      <c r="V5534" s="263"/>
      <c r="W5534" s="259"/>
    </row>
    <row r="5535" spans="21:23" customFormat="1" ht="12.9" customHeight="1">
      <c r="U5535" s="259"/>
      <c r="V5535" s="263"/>
      <c r="W5535" s="259"/>
    </row>
    <row r="5536" spans="21:23" customFormat="1" ht="12.9" customHeight="1">
      <c r="U5536" s="259"/>
      <c r="V5536" s="263"/>
      <c r="W5536" s="259"/>
    </row>
    <row r="5537" spans="21:23" customFormat="1" ht="12.9" customHeight="1">
      <c r="U5537" s="259"/>
      <c r="V5537" s="263"/>
      <c r="W5537" s="259"/>
    </row>
    <row r="5538" spans="21:23" customFormat="1" ht="12.9" customHeight="1">
      <c r="U5538" s="259"/>
      <c r="V5538" s="263"/>
      <c r="W5538" s="259"/>
    </row>
    <row r="5539" spans="21:23" customFormat="1" ht="12.9" customHeight="1">
      <c r="U5539" s="259"/>
      <c r="V5539" s="263"/>
      <c r="W5539" s="259"/>
    </row>
    <row r="5540" spans="21:23" customFormat="1" ht="12.9" customHeight="1">
      <c r="U5540" s="259"/>
      <c r="V5540" s="263"/>
      <c r="W5540" s="259"/>
    </row>
    <row r="5541" spans="21:23" customFormat="1" ht="12.9" customHeight="1">
      <c r="U5541" s="259"/>
      <c r="V5541" s="263"/>
      <c r="W5541" s="259"/>
    </row>
    <row r="5542" spans="21:23" customFormat="1" ht="12.9" customHeight="1">
      <c r="U5542" s="259"/>
      <c r="V5542" s="263"/>
      <c r="W5542" s="259"/>
    </row>
    <row r="5543" spans="21:23" customFormat="1" ht="12.9" customHeight="1">
      <c r="U5543" s="259"/>
      <c r="V5543" s="263"/>
      <c r="W5543" s="259"/>
    </row>
    <row r="5544" spans="21:23" customFormat="1" ht="12.9" customHeight="1">
      <c r="U5544" s="259"/>
      <c r="V5544" s="263"/>
      <c r="W5544" s="259"/>
    </row>
    <row r="5545" spans="21:23" customFormat="1" ht="12.9" customHeight="1">
      <c r="U5545" s="259"/>
      <c r="V5545" s="263"/>
      <c r="W5545" s="259"/>
    </row>
    <row r="5546" spans="21:23" customFormat="1" ht="12.9" customHeight="1">
      <c r="U5546" s="259"/>
      <c r="V5546" s="263"/>
      <c r="W5546" s="259"/>
    </row>
    <row r="5547" spans="21:23" customFormat="1" ht="12.9" customHeight="1">
      <c r="U5547" s="259"/>
      <c r="V5547" s="263"/>
      <c r="W5547" s="259"/>
    </row>
    <row r="5548" spans="21:23" customFormat="1" ht="12.9" customHeight="1">
      <c r="U5548" s="259"/>
      <c r="V5548" s="263"/>
      <c r="W5548" s="259"/>
    </row>
    <row r="5549" spans="21:23" customFormat="1" ht="12.9" customHeight="1">
      <c r="U5549" s="259"/>
      <c r="V5549" s="263"/>
      <c r="W5549" s="259"/>
    </row>
    <row r="5550" spans="21:23" customFormat="1" ht="12.9" customHeight="1">
      <c r="U5550" s="259"/>
      <c r="V5550" s="263"/>
      <c r="W5550" s="259"/>
    </row>
    <row r="5551" spans="21:23" customFormat="1" ht="12.9" customHeight="1">
      <c r="U5551" s="259"/>
      <c r="V5551" s="263"/>
      <c r="W5551" s="259"/>
    </row>
    <row r="5552" spans="21:23" customFormat="1" ht="12.9" customHeight="1">
      <c r="U5552" s="259"/>
      <c r="V5552" s="263"/>
      <c r="W5552" s="259"/>
    </row>
    <row r="5553" spans="21:23" customFormat="1" ht="12.9" customHeight="1">
      <c r="U5553" s="259"/>
      <c r="V5553" s="263"/>
      <c r="W5553" s="259"/>
    </row>
    <row r="5554" spans="21:23" customFormat="1" ht="12.9" customHeight="1">
      <c r="U5554" s="259"/>
      <c r="V5554" s="263"/>
      <c r="W5554" s="259"/>
    </row>
    <row r="5555" spans="21:23" customFormat="1" ht="12.9" customHeight="1">
      <c r="U5555" s="259"/>
      <c r="V5555" s="263"/>
      <c r="W5555" s="259"/>
    </row>
    <row r="5556" spans="21:23" customFormat="1" ht="12.9" customHeight="1">
      <c r="U5556" s="259"/>
      <c r="V5556" s="263"/>
      <c r="W5556" s="259"/>
    </row>
    <row r="5557" spans="21:23" customFormat="1" ht="12.9" customHeight="1">
      <c r="U5557" s="259"/>
      <c r="V5557" s="263"/>
      <c r="W5557" s="259"/>
    </row>
    <row r="5558" spans="21:23" customFormat="1" ht="12.9" customHeight="1">
      <c r="U5558" s="259"/>
      <c r="V5558" s="263"/>
      <c r="W5558" s="259"/>
    </row>
    <row r="5559" spans="21:23" customFormat="1" ht="12.9" customHeight="1">
      <c r="U5559" s="259"/>
      <c r="V5559" s="263"/>
      <c r="W5559" s="259"/>
    </row>
    <row r="5560" spans="21:23" customFormat="1" ht="12.9" customHeight="1">
      <c r="U5560" s="259"/>
      <c r="V5560" s="263"/>
      <c r="W5560" s="259"/>
    </row>
    <row r="5561" spans="21:23" customFormat="1" ht="12.9" customHeight="1">
      <c r="U5561" s="259"/>
      <c r="V5561" s="263"/>
      <c r="W5561" s="259"/>
    </row>
    <row r="5562" spans="21:23" customFormat="1" ht="12.9" customHeight="1">
      <c r="U5562" s="259"/>
      <c r="V5562" s="263"/>
      <c r="W5562" s="259"/>
    </row>
    <row r="5563" spans="21:23" customFormat="1" ht="12.9" customHeight="1">
      <c r="U5563" s="259"/>
      <c r="V5563" s="263"/>
      <c r="W5563" s="259"/>
    </row>
    <row r="5564" spans="21:23" customFormat="1" ht="12.9" customHeight="1">
      <c r="U5564" s="259"/>
      <c r="V5564" s="263"/>
      <c r="W5564" s="259"/>
    </row>
    <row r="5565" spans="21:23" customFormat="1" ht="12.9" customHeight="1">
      <c r="U5565" s="259"/>
      <c r="V5565" s="263"/>
      <c r="W5565" s="259"/>
    </row>
    <row r="5566" spans="21:23" customFormat="1" ht="12.9" customHeight="1">
      <c r="U5566" s="259"/>
      <c r="V5566" s="263"/>
      <c r="W5566" s="259"/>
    </row>
    <row r="5567" spans="21:23" customFormat="1" ht="12.9" customHeight="1">
      <c r="U5567" s="259"/>
      <c r="V5567" s="263"/>
      <c r="W5567" s="259"/>
    </row>
    <row r="5568" spans="21:23" customFormat="1" ht="12.9" customHeight="1">
      <c r="U5568" s="259"/>
      <c r="V5568" s="263"/>
      <c r="W5568" s="259"/>
    </row>
    <row r="5569" spans="21:23" customFormat="1" ht="12.9" customHeight="1">
      <c r="U5569" s="259"/>
      <c r="V5569" s="263"/>
      <c r="W5569" s="259"/>
    </row>
    <row r="5570" spans="21:23" customFormat="1" ht="12.9" customHeight="1">
      <c r="U5570" s="259"/>
      <c r="V5570" s="263"/>
      <c r="W5570" s="259"/>
    </row>
    <row r="5571" spans="21:23" customFormat="1" ht="12.9" customHeight="1">
      <c r="U5571" s="259"/>
      <c r="V5571" s="263"/>
      <c r="W5571" s="259"/>
    </row>
    <row r="5572" spans="21:23" customFormat="1" ht="12.9" customHeight="1">
      <c r="U5572" s="259"/>
      <c r="V5572" s="263"/>
      <c r="W5572" s="259"/>
    </row>
    <row r="5573" spans="21:23" customFormat="1" ht="12.9" customHeight="1">
      <c r="U5573" s="259"/>
      <c r="V5573" s="263"/>
      <c r="W5573" s="259"/>
    </row>
    <row r="5574" spans="21:23" customFormat="1" ht="12.9" customHeight="1">
      <c r="U5574" s="259"/>
      <c r="V5574" s="263"/>
      <c r="W5574" s="259"/>
    </row>
    <row r="5575" spans="21:23" customFormat="1" ht="12.9" customHeight="1">
      <c r="U5575" s="259"/>
      <c r="V5575" s="263"/>
      <c r="W5575" s="259"/>
    </row>
    <row r="5576" spans="21:23" customFormat="1" ht="12.9" customHeight="1">
      <c r="U5576" s="259"/>
      <c r="V5576" s="263"/>
      <c r="W5576" s="259"/>
    </row>
    <row r="5577" spans="21:23" customFormat="1" ht="12.9" customHeight="1">
      <c r="U5577" s="259"/>
      <c r="V5577" s="263"/>
      <c r="W5577" s="259"/>
    </row>
    <row r="5578" spans="21:23" customFormat="1" ht="12.9" customHeight="1">
      <c r="U5578" s="259"/>
      <c r="V5578" s="263"/>
      <c r="W5578" s="259"/>
    </row>
    <row r="5579" spans="21:23" customFormat="1" ht="12.9" customHeight="1">
      <c r="U5579" s="259"/>
      <c r="V5579" s="263"/>
      <c r="W5579" s="259"/>
    </row>
    <row r="5580" spans="21:23" customFormat="1" ht="12.9" customHeight="1">
      <c r="U5580" s="259"/>
      <c r="V5580" s="263"/>
      <c r="W5580" s="259"/>
    </row>
    <row r="5581" spans="21:23" customFormat="1" ht="12.9" customHeight="1">
      <c r="U5581" s="259"/>
      <c r="V5581" s="263"/>
      <c r="W5581" s="259"/>
    </row>
    <row r="5582" spans="21:23" customFormat="1" ht="12.9" customHeight="1">
      <c r="U5582" s="259"/>
      <c r="V5582" s="263"/>
      <c r="W5582" s="259"/>
    </row>
    <row r="5583" spans="21:23" customFormat="1" ht="12.9" customHeight="1">
      <c r="U5583" s="259"/>
      <c r="V5583" s="263"/>
      <c r="W5583" s="259"/>
    </row>
    <row r="5584" spans="21:23" customFormat="1" ht="12.9" customHeight="1">
      <c r="U5584" s="259"/>
      <c r="V5584" s="263"/>
      <c r="W5584" s="259"/>
    </row>
    <row r="5585" spans="21:23" customFormat="1" ht="12.9" customHeight="1">
      <c r="U5585" s="259"/>
      <c r="V5585" s="263"/>
      <c r="W5585" s="259"/>
    </row>
    <row r="5586" spans="21:23" customFormat="1" ht="12.9" customHeight="1">
      <c r="U5586" s="259"/>
      <c r="V5586" s="263"/>
      <c r="W5586" s="259"/>
    </row>
    <row r="5587" spans="21:23" customFormat="1" ht="12.9" customHeight="1">
      <c r="U5587" s="259"/>
      <c r="V5587" s="263"/>
      <c r="W5587" s="259"/>
    </row>
    <row r="5588" spans="21:23" customFormat="1" ht="12.9" customHeight="1">
      <c r="U5588" s="259"/>
      <c r="V5588" s="263"/>
      <c r="W5588" s="259"/>
    </row>
    <row r="5589" spans="21:23" customFormat="1" ht="12.9" customHeight="1">
      <c r="U5589" s="259"/>
      <c r="V5589" s="263"/>
      <c r="W5589" s="259"/>
    </row>
    <row r="5590" spans="21:23" customFormat="1" ht="12.9" customHeight="1">
      <c r="U5590" s="259"/>
      <c r="V5590" s="263"/>
      <c r="W5590" s="259"/>
    </row>
    <row r="5591" spans="21:23" customFormat="1" ht="12.9" customHeight="1">
      <c r="U5591" s="259"/>
      <c r="V5591" s="263"/>
      <c r="W5591" s="259"/>
    </row>
    <row r="5592" spans="21:23" customFormat="1" ht="12.9" customHeight="1">
      <c r="U5592" s="259"/>
      <c r="V5592" s="263"/>
      <c r="W5592" s="259"/>
    </row>
    <row r="5593" spans="21:23" customFormat="1" ht="12.9" customHeight="1">
      <c r="U5593" s="259"/>
      <c r="V5593" s="263"/>
      <c r="W5593" s="259"/>
    </row>
    <row r="5594" spans="21:23" customFormat="1" ht="12.9" customHeight="1">
      <c r="U5594" s="259"/>
      <c r="V5594" s="263"/>
      <c r="W5594" s="259"/>
    </row>
    <row r="5595" spans="21:23" customFormat="1" ht="12.9" customHeight="1">
      <c r="U5595" s="259"/>
      <c r="V5595" s="263"/>
      <c r="W5595" s="259"/>
    </row>
    <row r="5596" spans="21:23" customFormat="1" ht="12.9" customHeight="1">
      <c r="U5596" s="259"/>
      <c r="V5596" s="263"/>
      <c r="W5596" s="259"/>
    </row>
    <row r="5597" spans="21:23" customFormat="1" ht="12.9" customHeight="1">
      <c r="U5597" s="259"/>
      <c r="V5597" s="263"/>
      <c r="W5597" s="259"/>
    </row>
    <row r="5598" spans="21:23" customFormat="1" ht="12.9" customHeight="1">
      <c r="U5598" s="259"/>
      <c r="V5598" s="263"/>
      <c r="W5598" s="259"/>
    </row>
    <row r="5599" spans="21:23" customFormat="1" ht="12.9" customHeight="1">
      <c r="U5599" s="259"/>
      <c r="V5599" s="263"/>
      <c r="W5599" s="259"/>
    </row>
    <row r="5600" spans="21:23" customFormat="1" ht="12.9" customHeight="1">
      <c r="U5600" s="259"/>
      <c r="V5600" s="263"/>
      <c r="W5600" s="259"/>
    </row>
    <row r="5601" spans="21:23" customFormat="1" ht="12.9" customHeight="1">
      <c r="U5601" s="259"/>
      <c r="V5601" s="263"/>
      <c r="W5601" s="259"/>
    </row>
    <row r="5602" spans="21:23" customFormat="1" ht="12.9" customHeight="1">
      <c r="U5602" s="259"/>
      <c r="V5602" s="263"/>
      <c r="W5602" s="259"/>
    </row>
    <row r="5603" spans="21:23" customFormat="1" ht="12.9" customHeight="1">
      <c r="U5603" s="259"/>
      <c r="V5603" s="263"/>
      <c r="W5603" s="259"/>
    </row>
    <row r="5604" spans="21:23" customFormat="1" ht="12.9" customHeight="1">
      <c r="U5604" s="259"/>
      <c r="V5604" s="263"/>
      <c r="W5604" s="259"/>
    </row>
    <row r="5605" spans="21:23" customFormat="1" ht="12.9" customHeight="1">
      <c r="U5605" s="259"/>
      <c r="V5605" s="263"/>
      <c r="W5605" s="259"/>
    </row>
    <row r="5606" spans="21:23" customFormat="1" ht="12.9" customHeight="1">
      <c r="U5606" s="259"/>
      <c r="V5606" s="263"/>
      <c r="W5606" s="259"/>
    </row>
    <row r="5607" spans="21:23" customFormat="1" ht="12.9" customHeight="1">
      <c r="U5607" s="259"/>
      <c r="V5607" s="263"/>
      <c r="W5607" s="259"/>
    </row>
    <row r="5608" spans="21:23" customFormat="1" ht="12.9" customHeight="1">
      <c r="U5608" s="259"/>
      <c r="V5608" s="263"/>
      <c r="W5608" s="259"/>
    </row>
    <row r="5609" spans="21:23" customFormat="1" ht="12.9" customHeight="1">
      <c r="U5609" s="259"/>
      <c r="V5609" s="263"/>
      <c r="W5609" s="259"/>
    </row>
    <row r="5610" spans="21:23" customFormat="1" ht="12.9" customHeight="1">
      <c r="U5610" s="259"/>
      <c r="V5610" s="263"/>
      <c r="W5610" s="259"/>
    </row>
    <row r="5611" spans="21:23" customFormat="1" ht="12.9" customHeight="1">
      <c r="U5611" s="259"/>
      <c r="V5611" s="263"/>
      <c r="W5611" s="259"/>
    </row>
    <row r="5612" spans="21:23" customFormat="1" ht="12.9" customHeight="1">
      <c r="U5612" s="259"/>
      <c r="V5612" s="263"/>
      <c r="W5612" s="259"/>
    </row>
    <row r="5613" spans="21:23" customFormat="1" ht="12.9" customHeight="1">
      <c r="U5613" s="259"/>
      <c r="V5613" s="263"/>
      <c r="W5613" s="259"/>
    </row>
    <row r="5614" spans="21:23" customFormat="1" ht="12.9" customHeight="1">
      <c r="U5614" s="259"/>
      <c r="V5614" s="263"/>
      <c r="W5614" s="259"/>
    </row>
    <row r="5615" spans="21:23" customFormat="1" ht="12.9" customHeight="1">
      <c r="U5615" s="259"/>
      <c r="V5615" s="263"/>
      <c r="W5615" s="259"/>
    </row>
    <row r="5616" spans="21:23" customFormat="1" ht="12.9" customHeight="1">
      <c r="U5616" s="259"/>
      <c r="V5616" s="263"/>
      <c r="W5616" s="259"/>
    </row>
    <row r="5617" spans="21:23" customFormat="1" ht="12.9" customHeight="1">
      <c r="U5617" s="259"/>
      <c r="V5617" s="263"/>
      <c r="W5617" s="259"/>
    </row>
    <row r="5618" spans="21:23" customFormat="1" ht="12.9" customHeight="1">
      <c r="U5618" s="259"/>
      <c r="V5618" s="263"/>
      <c r="W5618" s="259"/>
    </row>
    <row r="5619" spans="21:23" customFormat="1" ht="12.9" customHeight="1">
      <c r="U5619" s="259"/>
      <c r="V5619" s="263"/>
      <c r="W5619" s="259"/>
    </row>
    <row r="5620" spans="21:23" customFormat="1" ht="12.9" customHeight="1">
      <c r="U5620" s="259"/>
      <c r="V5620" s="263"/>
      <c r="W5620" s="259"/>
    </row>
    <row r="5621" spans="21:23" customFormat="1" ht="12.9" customHeight="1">
      <c r="U5621" s="259"/>
      <c r="V5621" s="263"/>
      <c r="W5621" s="259"/>
    </row>
    <row r="5622" spans="21:23" customFormat="1" ht="12.9" customHeight="1">
      <c r="U5622" s="259"/>
      <c r="V5622" s="263"/>
      <c r="W5622" s="259"/>
    </row>
    <row r="5623" spans="21:23" customFormat="1" ht="12.9" customHeight="1">
      <c r="U5623" s="259"/>
      <c r="V5623" s="263"/>
      <c r="W5623" s="259"/>
    </row>
    <row r="5624" spans="21:23" customFormat="1" ht="12.9" customHeight="1">
      <c r="U5624" s="259"/>
      <c r="V5624" s="263"/>
      <c r="W5624" s="259"/>
    </row>
    <row r="5625" spans="21:23" customFormat="1" ht="12.9" customHeight="1">
      <c r="U5625" s="259"/>
      <c r="V5625" s="263"/>
      <c r="W5625" s="259"/>
    </row>
    <row r="5626" spans="21:23" customFormat="1" ht="12.9" customHeight="1">
      <c r="U5626" s="259"/>
      <c r="V5626" s="263"/>
      <c r="W5626" s="259"/>
    </row>
    <row r="5627" spans="21:23" customFormat="1" ht="12.9" customHeight="1">
      <c r="U5627" s="259"/>
      <c r="V5627" s="263"/>
      <c r="W5627" s="259"/>
    </row>
    <row r="5628" spans="21:23" customFormat="1" ht="12.9" customHeight="1">
      <c r="U5628" s="259"/>
      <c r="V5628" s="263"/>
      <c r="W5628" s="259"/>
    </row>
    <row r="5629" spans="21:23" customFormat="1" ht="12.9" customHeight="1">
      <c r="U5629" s="259"/>
      <c r="V5629" s="263"/>
      <c r="W5629" s="259"/>
    </row>
    <row r="5630" spans="21:23" customFormat="1" ht="12.9" customHeight="1">
      <c r="U5630" s="259"/>
      <c r="V5630" s="263"/>
      <c r="W5630" s="259"/>
    </row>
    <row r="5631" spans="21:23" customFormat="1" ht="12.9" customHeight="1">
      <c r="U5631" s="259"/>
      <c r="V5631" s="263"/>
      <c r="W5631" s="259"/>
    </row>
    <row r="5632" spans="21:23" customFormat="1" ht="12.9" customHeight="1">
      <c r="U5632" s="259"/>
      <c r="V5632" s="263"/>
      <c r="W5632" s="259"/>
    </row>
    <row r="5633" spans="21:23" customFormat="1" ht="12.9" customHeight="1">
      <c r="U5633" s="259"/>
      <c r="V5633" s="263"/>
      <c r="W5633" s="259"/>
    </row>
    <row r="5634" spans="21:23" customFormat="1" ht="12.9" customHeight="1">
      <c r="U5634" s="259"/>
      <c r="V5634" s="263"/>
      <c r="W5634" s="259"/>
    </row>
    <row r="5635" spans="21:23" customFormat="1" ht="12.9" customHeight="1">
      <c r="U5635" s="259"/>
      <c r="V5635" s="263"/>
      <c r="W5635" s="259"/>
    </row>
    <row r="5636" spans="21:23" customFormat="1" ht="12.9" customHeight="1">
      <c r="U5636" s="259"/>
      <c r="V5636" s="263"/>
      <c r="W5636" s="259"/>
    </row>
    <row r="5637" spans="21:23" customFormat="1" ht="12.9" customHeight="1">
      <c r="U5637" s="259"/>
      <c r="V5637" s="263"/>
      <c r="W5637" s="259"/>
    </row>
    <row r="5638" spans="21:23" customFormat="1" ht="12.9" customHeight="1">
      <c r="U5638" s="259"/>
      <c r="V5638" s="263"/>
      <c r="W5638" s="259"/>
    </row>
    <row r="5639" spans="21:23" customFormat="1" ht="12.9" customHeight="1">
      <c r="U5639" s="259"/>
      <c r="V5639" s="263"/>
      <c r="W5639" s="259"/>
    </row>
    <row r="5640" spans="21:23" customFormat="1" ht="12.9" customHeight="1">
      <c r="U5640" s="259"/>
      <c r="V5640" s="263"/>
      <c r="W5640" s="259"/>
    </row>
    <row r="5641" spans="21:23" customFormat="1" ht="12.9" customHeight="1">
      <c r="U5641" s="259"/>
      <c r="V5641" s="263"/>
      <c r="W5641" s="259"/>
    </row>
    <row r="5642" spans="21:23" customFormat="1" ht="12.9" customHeight="1">
      <c r="U5642" s="259"/>
      <c r="V5642" s="263"/>
      <c r="W5642" s="259"/>
    </row>
    <row r="5643" spans="21:23" customFormat="1" ht="12.9" customHeight="1">
      <c r="U5643" s="259"/>
      <c r="V5643" s="263"/>
      <c r="W5643" s="259"/>
    </row>
    <row r="5644" spans="21:23" customFormat="1" ht="12.9" customHeight="1">
      <c r="U5644" s="259"/>
      <c r="V5644" s="263"/>
      <c r="W5644" s="259"/>
    </row>
    <row r="5645" spans="21:23" customFormat="1" ht="12.9" customHeight="1">
      <c r="U5645" s="259"/>
      <c r="V5645" s="263"/>
      <c r="W5645" s="259"/>
    </row>
    <row r="5646" spans="21:23" customFormat="1" ht="12.9" customHeight="1">
      <c r="U5646" s="259"/>
      <c r="V5646" s="263"/>
      <c r="W5646" s="259"/>
    </row>
    <row r="5647" spans="21:23" customFormat="1" ht="12.9" customHeight="1">
      <c r="U5647" s="259"/>
      <c r="V5647" s="263"/>
      <c r="W5647" s="259"/>
    </row>
    <row r="5648" spans="21:23" customFormat="1" ht="12.9" customHeight="1">
      <c r="U5648" s="259"/>
      <c r="V5648" s="263"/>
      <c r="W5648" s="259"/>
    </row>
    <row r="5649" spans="21:23" customFormat="1" ht="12.9" customHeight="1">
      <c r="U5649" s="259"/>
      <c r="V5649" s="263"/>
      <c r="W5649" s="259"/>
    </row>
    <row r="5650" spans="21:23" customFormat="1" ht="12.9" customHeight="1">
      <c r="U5650" s="259"/>
      <c r="V5650" s="263"/>
      <c r="W5650" s="259"/>
    </row>
    <row r="5651" spans="21:23" customFormat="1" ht="12.9" customHeight="1">
      <c r="U5651" s="259"/>
      <c r="V5651" s="263"/>
      <c r="W5651" s="259"/>
    </row>
    <row r="5652" spans="21:23" customFormat="1" ht="12.9" customHeight="1">
      <c r="U5652" s="259"/>
      <c r="V5652" s="263"/>
      <c r="W5652" s="259"/>
    </row>
    <row r="5653" spans="21:23" customFormat="1" ht="12.9" customHeight="1">
      <c r="U5653" s="259"/>
      <c r="V5653" s="263"/>
      <c r="W5653" s="259"/>
    </row>
    <row r="5654" spans="21:23" customFormat="1" ht="12.9" customHeight="1">
      <c r="U5654" s="259"/>
      <c r="V5654" s="263"/>
      <c r="W5654" s="259"/>
    </row>
    <row r="5655" spans="21:23" customFormat="1" ht="12.9" customHeight="1">
      <c r="U5655" s="259"/>
      <c r="V5655" s="263"/>
      <c r="W5655" s="259"/>
    </row>
    <row r="5656" spans="21:23" customFormat="1" ht="12.9" customHeight="1">
      <c r="U5656" s="259"/>
      <c r="V5656" s="263"/>
      <c r="W5656" s="259"/>
    </row>
    <row r="5657" spans="21:23" customFormat="1" ht="12.9" customHeight="1">
      <c r="U5657" s="259"/>
      <c r="V5657" s="263"/>
      <c r="W5657" s="259"/>
    </row>
    <row r="5658" spans="21:23" customFormat="1" ht="12.9" customHeight="1">
      <c r="U5658" s="259"/>
      <c r="V5658" s="263"/>
      <c r="W5658" s="259"/>
    </row>
    <row r="5659" spans="21:23" customFormat="1" ht="12.9" customHeight="1">
      <c r="U5659" s="259"/>
      <c r="V5659" s="263"/>
      <c r="W5659" s="259"/>
    </row>
    <row r="5660" spans="21:23" customFormat="1" ht="12.9" customHeight="1">
      <c r="U5660" s="259"/>
      <c r="V5660" s="263"/>
      <c r="W5660" s="259"/>
    </row>
    <row r="5661" spans="21:23" customFormat="1" ht="12.9" customHeight="1">
      <c r="U5661" s="259"/>
      <c r="V5661" s="263"/>
      <c r="W5661" s="259"/>
    </row>
    <row r="5662" spans="21:23" customFormat="1" ht="12.9" customHeight="1">
      <c r="U5662" s="259"/>
      <c r="V5662" s="263"/>
      <c r="W5662" s="259"/>
    </row>
    <row r="5663" spans="21:23" customFormat="1" ht="12.9" customHeight="1">
      <c r="U5663" s="259"/>
      <c r="V5663" s="263"/>
      <c r="W5663" s="259"/>
    </row>
    <row r="5664" spans="21:23" customFormat="1" ht="12.9" customHeight="1">
      <c r="U5664" s="259"/>
      <c r="V5664" s="263"/>
      <c r="W5664" s="259"/>
    </row>
    <row r="5665" spans="21:23" customFormat="1" ht="12.9" customHeight="1">
      <c r="U5665" s="259"/>
      <c r="V5665" s="263"/>
      <c r="W5665" s="259"/>
    </row>
    <row r="5666" spans="21:23" customFormat="1" ht="12.9" customHeight="1">
      <c r="U5666" s="259"/>
      <c r="V5666" s="263"/>
      <c r="W5666" s="259"/>
    </row>
    <row r="5667" spans="21:23" customFormat="1" ht="12.9" customHeight="1">
      <c r="U5667" s="259"/>
      <c r="V5667" s="263"/>
      <c r="W5667" s="259"/>
    </row>
    <row r="5668" spans="21:23" customFormat="1" ht="12.9" customHeight="1">
      <c r="U5668" s="259"/>
      <c r="V5668" s="263"/>
      <c r="W5668" s="259"/>
    </row>
    <row r="5669" spans="21:23" customFormat="1" ht="12.9" customHeight="1">
      <c r="U5669" s="259"/>
      <c r="V5669" s="263"/>
      <c r="W5669" s="259"/>
    </row>
    <row r="5670" spans="21:23" customFormat="1" ht="12.9" customHeight="1">
      <c r="U5670" s="259"/>
      <c r="V5670" s="263"/>
      <c r="W5670" s="259"/>
    </row>
    <row r="5671" spans="21:23" customFormat="1" ht="12.9" customHeight="1">
      <c r="U5671" s="259"/>
      <c r="V5671" s="263"/>
      <c r="W5671" s="259"/>
    </row>
    <row r="5672" spans="21:23" customFormat="1" ht="12.9" customHeight="1">
      <c r="U5672" s="259"/>
      <c r="V5672" s="263"/>
      <c r="W5672" s="259"/>
    </row>
    <row r="5673" spans="21:23" customFormat="1" ht="12.9" customHeight="1">
      <c r="U5673" s="259"/>
      <c r="V5673" s="263"/>
      <c r="W5673" s="259"/>
    </row>
    <row r="5674" spans="21:23" customFormat="1" ht="12.9" customHeight="1">
      <c r="U5674" s="259"/>
      <c r="V5674" s="263"/>
      <c r="W5674" s="259"/>
    </row>
    <row r="5675" spans="21:23" customFormat="1" ht="12.9" customHeight="1">
      <c r="U5675" s="259"/>
      <c r="V5675" s="263"/>
      <c r="W5675" s="259"/>
    </row>
    <row r="5676" spans="21:23" customFormat="1" ht="12.9" customHeight="1">
      <c r="U5676" s="259"/>
      <c r="V5676" s="263"/>
      <c r="W5676" s="259"/>
    </row>
    <row r="5677" spans="21:23" customFormat="1" ht="12.9" customHeight="1">
      <c r="U5677" s="259"/>
      <c r="V5677" s="263"/>
      <c r="W5677" s="259"/>
    </row>
    <row r="5678" spans="21:23" customFormat="1" ht="12.9" customHeight="1">
      <c r="U5678" s="259"/>
      <c r="V5678" s="263"/>
      <c r="W5678" s="259"/>
    </row>
    <row r="5679" spans="21:23" customFormat="1" ht="12.9" customHeight="1">
      <c r="U5679" s="259"/>
      <c r="V5679" s="263"/>
      <c r="W5679" s="259"/>
    </row>
    <row r="5680" spans="21:23" customFormat="1" ht="12.9" customHeight="1">
      <c r="U5680" s="259"/>
      <c r="V5680" s="263"/>
      <c r="W5680" s="259"/>
    </row>
    <row r="5681" spans="21:23" customFormat="1" ht="12.9" customHeight="1">
      <c r="U5681" s="259"/>
      <c r="V5681" s="263"/>
      <c r="W5681" s="259"/>
    </row>
    <row r="5682" spans="21:23" customFormat="1" ht="12.9" customHeight="1">
      <c r="U5682" s="259"/>
      <c r="V5682" s="263"/>
      <c r="W5682" s="259"/>
    </row>
    <row r="5683" spans="21:23" customFormat="1" ht="12.9" customHeight="1">
      <c r="U5683" s="259"/>
      <c r="V5683" s="263"/>
      <c r="W5683" s="259"/>
    </row>
    <row r="5684" spans="21:23" customFormat="1" ht="12.9" customHeight="1">
      <c r="U5684" s="259"/>
      <c r="V5684" s="263"/>
      <c r="W5684" s="259"/>
    </row>
    <row r="5685" spans="21:23" customFormat="1" ht="12.9" customHeight="1">
      <c r="U5685" s="259"/>
      <c r="V5685" s="263"/>
      <c r="W5685" s="259"/>
    </row>
    <row r="5686" spans="21:23" customFormat="1" ht="12.9" customHeight="1">
      <c r="U5686" s="259"/>
      <c r="V5686" s="263"/>
      <c r="W5686" s="259"/>
    </row>
    <row r="5687" spans="21:23" customFormat="1" ht="12.9" customHeight="1">
      <c r="U5687" s="259"/>
      <c r="V5687" s="263"/>
      <c r="W5687" s="259"/>
    </row>
    <row r="5688" spans="21:23" customFormat="1" ht="12.9" customHeight="1">
      <c r="U5688" s="259"/>
      <c r="V5688" s="263"/>
      <c r="W5688" s="259"/>
    </row>
    <row r="5689" spans="21:23" customFormat="1" ht="12.9" customHeight="1">
      <c r="U5689" s="259"/>
      <c r="V5689" s="263"/>
      <c r="W5689" s="259"/>
    </row>
    <row r="5690" spans="21:23" customFormat="1" ht="12.9" customHeight="1">
      <c r="U5690" s="259"/>
      <c r="V5690" s="263"/>
      <c r="W5690" s="259"/>
    </row>
    <row r="5691" spans="21:23" customFormat="1" ht="12.9" customHeight="1">
      <c r="U5691" s="259"/>
      <c r="V5691" s="263"/>
      <c r="W5691" s="259"/>
    </row>
    <row r="5692" spans="21:23" customFormat="1" ht="12.9" customHeight="1">
      <c r="U5692" s="259"/>
      <c r="V5692" s="263"/>
      <c r="W5692" s="259"/>
    </row>
    <row r="5693" spans="21:23" customFormat="1" ht="12.9" customHeight="1">
      <c r="U5693" s="259"/>
      <c r="V5693" s="263"/>
      <c r="W5693" s="259"/>
    </row>
    <row r="5694" spans="21:23" customFormat="1" ht="12.9" customHeight="1">
      <c r="U5694" s="259"/>
      <c r="V5694" s="263"/>
      <c r="W5694" s="259"/>
    </row>
    <row r="5695" spans="21:23" customFormat="1" ht="12.9" customHeight="1">
      <c r="U5695" s="259"/>
      <c r="V5695" s="263"/>
      <c r="W5695" s="259"/>
    </row>
    <row r="5696" spans="21:23" customFormat="1" ht="12.9" customHeight="1">
      <c r="U5696" s="259"/>
      <c r="V5696" s="263"/>
      <c r="W5696" s="259"/>
    </row>
    <row r="5697" spans="21:23" customFormat="1" ht="12.9" customHeight="1">
      <c r="U5697" s="259"/>
      <c r="V5697" s="263"/>
      <c r="W5697" s="259"/>
    </row>
    <row r="5698" spans="21:23" customFormat="1" ht="12.9" customHeight="1">
      <c r="U5698" s="259"/>
      <c r="V5698" s="263"/>
      <c r="W5698" s="259"/>
    </row>
    <row r="5699" spans="21:23" customFormat="1" ht="12.9" customHeight="1">
      <c r="U5699" s="259"/>
      <c r="V5699" s="263"/>
      <c r="W5699" s="259"/>
    </row>
    <row r="5700" spans="21:23" customFormat="1" ht="12.9" customHeight="1">
      <c r="U5700" s="259"/>
      <c r="V5700" s="263"/>
      <c r="W5700" s="259"/>
    </row>
    <row r="5701" spans="21:23" customFormat="1" ht="12.9" customHeight="1">
      <c r="U5701" s="259"/>
      <c r="V5701" s="263"/>
      <c r="W5701" s="259"/>
    </row>
    <row r="5702" spans="21:23" customFormat="1" ht="12.9" customHeight="1">
      <c r="U5702" s="259"/>
      <c r="V5702" s="263"/>
      <c r="W5702" s="259"/>
    </row>
    <row r="5703" spans="21:23" customFormat="1" ht="12.9" customHeight="1">
      <c r="U5703" s="259"/>
      <c r="V5703" s="263"/>
      <c r="W5703" s="259"/>
    </row>
    <row r="5704" spans="21:23" customFormat="1" ht="12.9" customHeight="1">
      <c r="U5704" s="259"/>
      <c r="V5704" s="263"/>
      <c r="W5704" s="259"/>
    </row>
    <row r="5705" spans="21:23" customFormat="1" ht="12.9" customHeight="1">
      <c r="U5705" s="259"/>
      <c r="V5705" s="263"/>
      <c r="W5705" s="259"/>
    </row>
    <row r="5706" spans="21:23" customFormat="1" ht="12.9" customHeight="1">
      <c r="U5706" s="259"/>
      <c r="V5706" s="263"/>
      <c r="W5706" s="259"/>
    </row>
    <row r="5707" spans="21:23" customFormat="1" ht="12.9" customHeight="1">
      <c r="U5707" s="259"/>
      <c r="V5707" s="263"/>
      <c r="W5707" s="259"/>
    </row>
    <row r="5708" spans="21:23" customFormat="1" ht="12.9" customHeight="1">
      <c r="U5708" s="259"/>
      <c r="V5708" s="263"/>
      <c r="W5708" s="259"/>
    </row>
    <row r="5709" spans="21:23" customFormat="1" ht="12.9" customHeight="1">
      <c r="U5709" s="259"/>
      <c r="V5709" s="263"/>
      <c r="W5709" s="259"/>
    </row>
    <row r="5710" spans="21:23" customFormat="1" ht="12.9" customHeight="1">
      <c r="U5710" s="259"/>
      <c r="V5710" s="263"/>
      <c r="W5710" s="259"/>
    </row>
    <row r="5711" spans="21:23" customFormat="1" ht="12.9" customHeight="1">
      <c r="U5711" s="259"/>
      <c r="V5711" s="263"/>
      <c r="W5711" s="259"/>
    </row>
    <row r="5712" spans="21:23" customFormat="1" ht="12.9" customHeight="1">
      <c r="U5712" s="259"/>
      <c r="V5712" s="263"/>
      <c r="W5712" s="259"/>
    </row>
    <row r="5713" spans="21:23" customFormat="1" ht="12.9" customHeight="1">
      <c r="U5713" s="259"/>
      <c r="V5713" s="263"/>
      <c r="W5713" s="259"/>
    </row>
    <row r="5714" spans="21:23" customFormat="1" ht="12.9" customHeight="1">
      <c r="U5714" s="259"/>
      <c r="V5714" s="263"/>
      <c r="W5714" s="259"/>
    </row>
    <row r="5715" spans="21:23" customFormat="1" ht="12.9" customHeight="1">
      <c r="U5715" s="259"/>
      <c r="V5715" s="263"/>
      <c r="W5715" s="259"/>
    </row>
    <row r="5716" spans="21:23" customFormat="1" ht="12.9" customHeight="1">
      <c r="U5716" s="259"/>
      <c r="V5716" s="263"/>
      <c r="W5716" s="259"/>
    </row>
    <row r="5717" spans="21:23" customFormat="1" ht="12.9" customHeight="1">
      <c r="U5717" s="259"/>
      <c r="V5717" s="263"/>
      <c r="W5717" s="259"/>
    </row>
    <row r="5718" spans="21:23" customFormat="1" ht="12.9" customHeight="1">
      <c r="U5718" s="259"/>
      <c r="V5718" s="263"/>
      <c r="W5718" s="259"/>
    </row>
    <row r="5719" spans="21:23" customFormat="1" ht="12.9" customHeight="1">
      <c r="U5719" s="259"/>
      <c r="V5719" s="263"/>
      <c r="W5719" s="259"/>
    </row>
    <row r="5720" spans="21:23" customFormat="1" ht="12.9" customHeight="1">
      <c r="U5720" s="259"/>
      <c r="V5720" s="263"/>
      <c r="W5720" s="259"/>
    </row>
    <row r="5721" spans="21:23" customFormat="1" ht="12.9" customHeight="1">
      <c r="U5721" s="259"/>
      <c r="V5721" s="263"/>
      <c r="W5721" s="259"/>
    </row>
    <row r="5722" spans="21:23" customFormat="1" ht="12.9" customHeight="1">
      <c r="U5722" s="259"/>
      <c r="V5722" s="263"/>
      <c r="W5722" s="259"/>
    </row>
    <row r="5723" spans="21:23" customFormat="1" ht="12.9" customHeight="1">
      <c r="U5723" s="259"/>
      <c r="V5723" s="263"/>
      <c r="W5723" s="259"/>
    </row>
    <row r="5724" spans="21:23" customFormat="1" ht="12.9" customHeight="1">
      <c r="U5724" s="259"/>
      <c r="V5724" s="263"/>
      <c r="W5724" s="259"/>
    </row>
    <row r="5725" spans="21:23" customFormat="1" ht="12.9" customHeight="1">
      <c r="U5725" s="259"/>
      <c r="V5725" s="263"/>
      <c r="W5725" s="259"/>
    </row>
    <row r="5726" spans="21:23" customFormat="1" ht="12.9" customHeight="1">
      <c r="U5726" s="259"/>
      <c r="V5726" s="263"/>
      <c r="W5726" s="259"/>
    </row>
    <row r="5727" spans="21:23" customFormat="1" ht="12.9" customHeight="1">
      <c r="U5727" s="259"/>
      <c r="V5727" s="263"/>
      <c r="W5727" s="259"/>
    </row>
    <row r="5728" spans="21:23" customFormat="1" ht="12.9" customHeight="1">
      <c r="U5728" s="259"/>
      <c r="V5728" s="263"/>
      <c r="W5728" s="259"/>
    </row>
    <row r="5729" spans="21:23" customFormat="1" ht="12.9" customHeight="1">
      <c r="U5729" s="259"/>
      <c r="V5729" s="263"/>
      <c r="W5729" s="259"/>
    </row>
    <row r="5730" spans="21:23" customFormat="1" ht="12.9" customHeight="1">
      <c r="U5730" s="259"/>
      <c r="V5730" s="263"/>
      <c r="W5730" s="259"/>
    </row>
    <row r="5731" spans="21:23" customFormat="1" ht="12.9" customHeight="1">
      <c r="U5731" s="259"/>
      <c r="V5731" s="263"/>
      <c r="W5731" s="259"/>
    </row>
    <row r="5732" spans="21:23" customFormat="1" ht="12.9" customHeight="1">
      <c r="U5732" s="259"/>
      <c r="V5732" s="263"/>
      <c r="W5732" s="259"/>
    </row>
    <row r="5733" spans="21:23" customFormat="1" ht="12.9" customHeight="1">
      <c r="U5733" s="259"/>
      <c r="V5733" s="263"/>
      <c r="W5733" s="259"/>
    </row>
    <row r="5734" spans="21:23" customFormat="1" ht="12.9" customHeight="1">
      <c r="U5734" s="259"/>
      <c r="V5734" s="263"/>
      <c r="W5734" s="259"/>
    </row>
    <row r="5735" spans="21:23" customFormat="1" ht="12.9" customHeight="1">
      <c r="U5735" s="259"/>
      <c r="V5735" s="263"/>
      <c r="W5735" s="259"/>
    </row>
    <row r="5736" spans="21:23" customFormat="1" ht="12.9" customHeight="1">
      <c r="U5736" s="259"/>
      <c r="V5736" s="263"/>
      <c r="W5736" s="259"/>
    </row>
    <row r="5737" spans="21:23" customFormat="1" ht="12.9" customHeight="1">
      <c r="U5737" s="259"/>
      <c r="V5737" s="263"/>
      <c r="W5737" s="259"/>
    </row>
    <row r="5738" spans="21:23" customFormat="1" ht="12.9" customHeight="1">
      <c r="U5738" s="259"/>
      <c r="V5738" s="263"/>
      <c r="W5738" s="259"/>
    </row>
    <row r="5739" spans="21:23" customFormat="1" ht="12.9" customHeight="1">
      <c r="U5739" s="259"/>
      <c r="V5739" s="263"/>
      <c r="W5739" s="259"/>
    </row>
    <row r="5740" spans="21:23" customFormat="1" ht="12.9" customHeight="1">
      <c r="U5740" s="259"/>
      <c r="V5740" s="263"/>
      <c r="W5740" s="259"/>
    </row>
    <row r="5741" spans="21:23" customFormat="1" ht="12.9" customHeight="1">
      <c r="U5741" s="259"/>
      <c r="V5741" s="263"/>
      <c r="W5741" s="259"/>
    </row>
    <row r="5742" spans="21:23" customFormat="1" ht="12.9" customHeight="1">
      <c r="U5742" s="259"/>
      <c r="V5742" s="263"/>
      <c r="W5742" s="259"/>
    </row>
    <row r="5743" spans="21:23" customFormat="1" ht="12.9" customHeight="1">
      <c r="U5743" s="259"/>
      <c r="V5743" s="263"/>
      <c r="W5743" s="259"/>
    </row>
    <row r="5744" spans="21:23" customFormat="1" ht="12.9" customHeight="1">
      <c r="U5744" s="259"/>
      <c r="V5744" s="263"/>
      <c r="W5744" s="259"/>
    </row>
    <row r="5745" spans="21:23" customFormat="1" ht="12.9" customHeight="1">
      <c r="U5745" s="259"/>
      <c r="V5745" s="263"/>
      <c r="W5745" s="259"/>
    </row>
    <row r="5746" spans="21:23" customFormat="1" ht="12.9" customHeight="1">
      <c r="U5746" s="259"/>
      <c r="V5746" s="263"/>
      <c r="W5746" s="259"/>
    </row>
    <row r="5747" spans="21:23" customFormat="1" ht="12.9" customHeight="1">
      <c r="U5747" s="259"/>
      <c r="V5747" s="263"/>
      <c r="W5747" s="259"/>
    </row>
    <row r="5748" spans="21:23" customFormat="1" ht="12.9" customHeight="1">
      <c r="U5748" s="259"/>
      <c r="V5748" s="263"/>
      <c r="W5748" s="259"/>
    </row>
    <row r="5749" spans="21:23" customFormat="1" ht="12.9" customHeight="1">
      <c r="U5749" s="259"/>
      <c r="V5749" s="263"/>
      <c r="W5749" s="259"/>
    </row>
    <row r="5750" spans="21:23" customFormat="1" ht="12.9" customHeight="1">
      <c r="U5750" s="259"/>
      <c r="V5750" s="263"/>
      <c r="W5750" s="259"/>
    </row>
    <row r="5751" spans="21:23" customFormat="1" ht="12.9" customHeight="1">
      <c r="U5751" s="259"/>
      <c r="V5751" s="263"/>
      <c r="W5751" s="259"/>
    </row>
    <row r="5752" spans="21:23" customFormat="1" ht="12.9" customHeight="1">
      <c r="U5752" s="259"/>
      <c r="V5752" s="263"/>
      <c r="W5752" s="259"/>
    </row>
    <row r="5753" spans="21:23" customFormat="1" ht="12.9" customHeight="1">
      <c r="U5753" s="259"/>
      <c r="V5753" s="263"/>
      <c r="W5753" s="259"/>
    </row>
    <row r="5754" spans="21:23" customFormat="1" ht="12.9" customHeight="1">
      <c r="U5754" s="259"/>
      <c r="V5754" s="263"/>
      <c r="W5754" s="259"/>
    </row>
    <row r="5755" spans="21:23" customFormat="1" ht="12.9" customHeight="1">
      <c r="U5755" s="259"/>
      <c r="V5755" s="263"/>
      <c r="W5755" s="259"/>
    </row>
    <row r="5756" spans="21:23" customFormat="1" ht="12.9" customHeight="1">
      <c r="U5756" s="259"/>
      <c r="V5756" s="263"/>
      <c r="W5756" s="259"/>
    </row>
    <row r="5757" spans="21:23" customFormat="1" ht="12.9" customHeight="1">
      <c r="U5757" s="259"/>
      <c r="V5757" s="263"/>
      <c r="W5757" s="259"/>
    </row>
    <row r="5758" spans="21:23" customFormat="1" ht="12.9" customHeight="1">
      <c r="U5758" s="259"/>
      <c r="V5758" s="263"/>
      <c r="W5758" s="259"/>
    </row>
    <row r="5759" spans="21:23" customFormat="1" ht="12.9" customHeight="1">
      <c r="U5759" s="259"/>
      <c r="V5759" s="263"/>
      <c r="W5759" s="259"/>
    </row>
    <row r="5760" spans="21:23" customFormat="1" ht="12.9" customHeight="1">
      <c r="U5760" s="259"/>
      <c r="V5760" s="263"/>
      <c r="W5760" s="259"/>
    </row>
    <row r="5761" spans="21:23" customFormat="1" ht="12.9" customHeight="1">
      <c r="U5761" s="259"/>
      <c r="V5761" s="263"/>
      <c r="W5761" s="259"/>
    </row>
    <row r="5762" spans="21:23" customFormat="1" ht="12.9" customHeight="1">
      <c r="U5762" s="259"/>
      <c r="V5762" s="263"/>
      <c r="W5762" s="259"/>
    </row>
    <row r="5763" spans="21:23" customFormat="1" ht="12.9" customHeight="1">
      <c r="U5763" s="259"/>
      <c r="V5763" s="263"/>
      <c r="W5763" s="259"/>
    </row>
    <row r="5764" spans="21:23" customFormat="1" ht="12.9" customHeight="1">
      <c r="U5764" s="259"/>
      <c r="V5764" s="263"/>
      <c r="W5764" s="259"/>
    </row>
    <row r="5765" spans="21:23" customFormat="1" ht="12.9" customHeight="1">
      <c r="U5765" s="259"/>
      <c r="V5765" s="263"/>
      <c r="W5765" s="259"/>
    </row>
    <row r="5766" spans="21:23" customFormat="1" ht="12.9" customHeight="1">
      <c r="U5766" s="259"/>
      <c r="V5766" s="263"/>
      <c r="W5766" s="259"/>
    </row>
    <row r="5767" spans="21:23" customFormat="1" ht="12.9" customHeight="1">
      <c r="U5767" s="259"/>
      <c r="V5767" s="263"/>
      <c r="W5767" s="259"/>
    </row>
    <row r="5768" spans="21:23" customFormat="1" ht="12.9" customHeight="1">
      <c r="U5768" s="259"/>
      <c r="V5768" s="263"/>
      <c r="W5768" s="259"/>
    </row>
    <row r="5769" spans="21:23" customFormat="1" ht="12.9" customHeight="1">
      <c r="U5769" s="259"/>
      <c r="V5769" s="263"/>
      <c r="W5769" s="259"/>
    </row>
    <row r="5770" spans="21:23" customFormat="1" ht="12.9" customHeight="1">
      <c r="U5770" s="259"/>
      <c r="V5770" s="263"/>
      <c r="W5770" s="259"/>
    </row>
    <row r="5771" spans="21:23" customFormat="1" ht="12.9" customHeight="1">
      <c r="U5771" s="259"/>
      <c r="V5771" s="263"/>
      <c r="W5771" s="259"/>
    </row>
    <row r="5772" spans="21:23" customFormat="1" ht="12.9" customHeight="1">
      <c r="U5772" s="259"/>
      <c r="V5772" s="263"/>
      <c r="W5772" s="259"/>
    </row>
    <row r="5773" spans="21:23" customFormat="1" ht="12.9" customHeight="1">
      <c r="U5773" s="259"/>
      <c r="V5773" s="263"/>
      <c r="W5773" s="259"/>
    </row>
    <row r="5774" spans="21:23" customFormat="1" ht="12.9" customHeight="1">
      <c r="U5774" s="259"/>
      <c r="V5774" s="263"/>
      <c r="W5774" s="259"/>
    </row>
    <row r="5775" spans="21:23" customFormat="1" ht="12.9" customHeight="1">
      <c r="U5775" s="259"/>
      <c r="V5775" s="263"/>
      <c r="W5775" s="259"/>
    </row>
    <row r="5776" spans="21:23" customFormat="1" ht="12.9" customHeight="1">
      <c r="U5776" s="259"/>
      <c r="V5776" s="263"/>
      <c r="W5776" s="259"/>
    </row>
    <row r="5777" spans="21:23" customFormat="1" ht="12.9" customHeight="1">
      <c r="U5777" s="259"/>
      <c r="V5777" s="263"/>
      <c r="W5777" s="259"/>
    </row>
    <row r="5778" spans="21:23" customFormat="1" ht="12.9" customHeight="1">
      <c r="U5778" s="259"/>
      <c r="V5778" s="263"/>
      <c r="W5778" s="259"/>
    </row>
    <row r="5779" spans="21:23" customFormat="1" ht="12.9" customHeight="1">
      <c r="U5779" s="259"/>
      <c r="V5779" s="263"/>
      <c r="W5779" s="259"/>
    </row>
    <row r="5780" spans="21:23" customFormat="1" ht="12.9" customHeight="1">
      <c r="U5780" s="259"/>
      <c r="V5780" s="263"/>
      <c r="W5780" s="259"/>
    </row>
    <row r="5781" spans="21:23" customFormat="1" ht="12.9" customHeight="1">
      <c r="U5781" s="259"/>
      <c r="V5781" s="263"/>
      <c r="W5781" s="259"/>
    </row>
    <row r="5782" spans="21:23" customFormat="1" ht="12.9" customHeight="1">
      <c r="U5782" s="259"/>
      <c r="V5782" s="263"/>
      <c r="W5782" s="259"/>
    </row>
    <row r="5783" spans="21:23" customFormat="1" ht="12.9" customHeight="1">
      <c r="U5783" s="259"/>
      <c r="V5783" s="263"/>
      <c r="W5783" s="259"/>
    </row>
    <row r="5784" spans="21:23" customFormat="1" ht="12.9" customHeight="1">
      <c r="U5784" s="259"/>
      <c r="V5784" s="263"/>
      <c r="W5784" s="259"/>
    </row>
    <row r="5785" spans="21:23" customFormat="1" ht="12.9" customHeight="1">
      <c r="U5785" s="259"/>
      <c r="V5785" s="263"/>
      <c r="W5785" s="259"/>
    </row>
    <row r="5786" spans="21:23" customFormat="1" ht="12.9" customHeight="1">
      <c r="U5786" s="259"/>
      <c r="V5786" s="263"/>
      <c r="W5786" s="259"/>
    </row>
    <row r="5787" spans="21:23" customFormat="1" ht="12.9" customHeight="1">
      <c r="U5787" s="259"/>
      <c r="V5787" s="263"/>
      <c r="W5787" s="259"/>
    </row>
    <row r="5788" spans="21:23" customFormat="1" ht="12.9" customHeight="1">
      <c r="U5788" s="259"/>
      <c r="V5788" s="263"/>
      <c r="W5788" s="259"/>
    </row>
    <row r="5789" spans="21:23" customFormat="1" ht="12.9" customHeight="1">
      <c r="U5789" s="259"/>
      <c r="V5789" s="263"/>
      <c r="W5789" s="259"/>
    </row>
    <row r="5790" spans="21:23" customFormat="1" ht="12.9" customHeight="1">
      <c r="U5790" s="259"/>
      <c r="V5790" s="263"/>
      <c r="W5790" s="259"/>
    </row>
    <row r="5791" spans="21:23" customFormat="1" ht="12.9" customHeight="1">
      <c r="U5791" s="259"/>
      <c r="V5791" s="263"/>
      <c r="W5791" s="259"/>
    </row>
    <row r="5792" spans="21:23" customFormat="1" ht="12.9" customHeight="1">
      <c r="U5792" s="259"/>
      <c r="V5792" s="263"/>
      <c r="W5792" s="259"/>
    </row>
    <row r="5793" spans="21:23" customFormat="1" ht="12.9" customHeight="1">
      <c r="U5793" s="259"/>
      <c r="V5793" s="263"/>
      <c r="W5793" s="259"/>
    </row>
    <row r="5794" spans="21:23" customFormat="1" ht="12.9" customHeight="1">
      <c r="U5794" s="259"/>
      <c r="V5794" s="263"/>
      <c r="W5794" s="259"/>
    </row>
    <row r="5795" spans="21:23" customFormat="1" ht="12.9" customHeight="1">
      <c r="U5795" s="259"/>
      <c r="V5795" s="263"/>
      <c r="W5795" s="259"/>
    </row>
    <row r="5796" spans="21:23" customFormat="1" ht="12.9" customHeight="1">
      <c r="U5796" s="259"/>
      <c r="V5796" s="263"/>
      <c r="W5796" s="259"/>
    </row>
    <row r="5797" spans="21:23" customFormat="1" ht="12" customHeight="1">
      <c r="U5797" s="259"/>
      <c r="V5797" s="263"/>
      <c r="W5797" s="259"/>
    </row>
    <row r="5798" spans="21:23" customFormat="1">
      <c r="U5798" s="259"/>
      <c r="V5798" s="263"/>
      <c r="W5798" s="259"/>
    </row>
    <row r="5799" spans="21:23" customFormat="1">
      <c r="U5799" s="259"/>
      <c r="V5799" s="263"/>
      <c r="W5799" s="259"/>
    </row>
    <row r="5800" spans="21:23" customFormat="1">
      <c r="U5800" s="259"/>
      <c r="V5800" s="263"/>
      <c r="W5800" s="259"/>
    </row>
    <row r="5801" spans="21:23" customFormat="1">
      <c r="U5801" s="259"/>
      <c r="V5801" s="263"/>
      <c r="W5801" s="259"/>
    </row>
    <row r="5802" spans="21:23" customFormat="1">
      <c r="U5802" s="259"/>
      <c r="V5802" s="263"/>
      <c r="W5802" s="259"/>
    </row>
    <row r="5803" spans="21:23" customFormat="1">
      <c r="U5803" s="259"/>
      <c r="V5803" s="263"/>
      <c r="W5803" s="259"/>
    </row>
    <row r="5804" spans="21:23" customFormat="1">
      <c r="U5804" s="259"/>
      <c r="V5804" s="263"/>
      <c r="W5804" s="259"/>
    </row>
    <row r="5805" spans="21:23" customFormat="1">
      <c r="U5805" s="259"/>
      <c r="V5805" s="263"/>
      <c r="W5805" s="259"/>
    </row>
    <row r="5806" spans="21:23" customFormat="1">
      <c r="U5806" s="259"/>
      <c r="V5806" s="263"/>
      <c r="W5806" s="259"/>
    </row>
    <row r="5807" spans="21:23" customFormat="1">
      <c r="U5807" s="259"/>
      <c r="V5807" s="263"/>
      <c r="W5807" s="259"/>
    </row>
    <row r="5808" spans="21:23" customFormat="1">
      <c r="U5808" s="259"/>
      <c r="V5808" s="263"/>
      <c r="W5808" s="259"/>
    </row>
    <row r="5809" spans="21:23" customFormat="1">
      <c r="U5809" s="259"/>
      <c r="V5809" s="263"/>
      <c r="W5809" s="259"/>
    </row>
    <row r="5810" spans="21:23" customFormat="1">
      <c r="U5810" s="259"/>
      <c r="V5810" s="263"/>
      <c r="W5810" s="259"/>
    </row>
    <row r="5811" spans="21:23" customFormat="1">
      <c r="U5811" s="259"/>
      <c r="V5811" s="263"/>
      <c r="W5811" s="259"/>
    </row>
    <row r="5812" spans="21:23" customFormat="1">
      <c r="U5812" s="259"/>
      <c r="V5812" s="263"/>
      <c r="W5812" s="259"/>
    </row>
    <row r="5813" spans="21:23" customFormat="1">
      <c r="U5813" s="259"/>
      <c r="V5813" s="263"/>
      <c r="W5813" s="259"/>
    </row>
    <row r="5814" spans="21:23" customFormat="1">
      <c r="U5814" s="259"/>
      <c r="V5814" s="263"/>
      <c r="W5814" s="259"/>
    </row>
    <row r="5815" spans="21:23" customFormat="1">
      <c r="U5815" s="259"/>
      <c r="V5815" s="263"/>
      <c r="W5815" s="259"/>
    </row>
    <row r="5816" spans="21:23" customFormat="1">
      <c r="U5816" s="259"/>
      <c r="V5816" s="263"/>
      <c r="W5816" s="259"/>
    </row>
    <row r="5817" spans="21:23" customFormat="1">
      <c r="U5817" s="259"/>
      <c r="V5817" s="263"/>
      <c r="W5817" s="259"/>
    </row>
    <row r="5818" spans="21:23" customFormat="1">
      <c r="U5818" s="259"/>
      <c r="V5818" s="263"/>
      <c r="W5818" s="259"/>
    </row>
    <row r="5819" spans="21:23" customFormat="1">
      <c r="U5819" s="259"/>
      <c r="V5819" s="263"/>
      <c r="W5819" s="259"/>
    </row>
    <row r="5820" spans="21:23" customFormat="1">
      <c r="U5820" s="259"/>
      <c r="V5820" s="263"/>
      <c r="W5820" s="259"/>
    </row>
    <row r="5821" spans="21:23" customFormat="1">
      <c r="U5821" s="259"/>
      <c r="V5821" s="263"/>
      <c r="W5821" s="259"/>
    </row>
    <row r="5822" spans="21:23" customFormat="1">
      <c r="U5822" s="259"/>
      <c r="V5822" s="263"/>
      <c r="W5822" s="259"/>
    </row>
    <row r="5823" spans="21:23" customFormat="1">
      <c r="U5823" s="259"/>
      <c r="V5823" s="263"/>
      <c r="W5823" s="259"/>
    </row>
    <row r="5824" spans="21:23" customFormat="1">
      <c r="U5824" s="259"/>
      <c r="V5824" s="263"/>
      <c r="W5824" s="259"/>
    </row>
    <row r="5825" spans="21:23" customFormat="1">
      <c r="U5825" s="259"/>
      <c r="V5825" s="263"/>
      <c r="W5825" s="259"/>
    </row>
    <row r="5826" spans="21:23" customFormat="1">
      <c r="U5826" s="259"/>
      <c r="V5826" s="263"/>
      <c r="W5826" s="259"/>
    </row>
    <row r="5827" spans="21:23" customFormat="1">
      <c r="U5827" s="259"/>
      <c r="V5827" s="263"/>
      <c r="W5827" s="259"/>
    </row>
    <row r="5828" spans="21:23" customFormat="1">
      <c r="U5828" s="259"/>
      <c r="V5828" s="263"/>
      <c r="W5828" s="259"/>
    </row>
    <row r="5829" spans="21:23" customFormat="1">
      <c r="U5829" s="259"/>
      <c r="V5829" s="263"/>
      <c r="W5829" s="259"/>
    </row>
    <row r="5830" spans="21:23" customFormat="1">
      <c r="U5830" s="259"/>
      <c r="V5830" s="263"/>
      <c r="W5830" s="259"/>
    </row>
    <row r="5831" spans="21:23" customFormat="1">
      <c r="U5831" s="259"/>
      <c r="V5831" s="263"/>
      <c r="W5831" s="259"/>
    </row>
    <row r="5832" spans="21:23" customFormat="1">
      <c r="U5832" s="259"/>
      <c r="V5832" s="263"/>
      <c r="W5832" s="259"/>
    </row>
    <row r="5833" spans="21:23" customFormat="1">
      <c r="U5833" s="259"/>
      <c r="V5833" s="263"/>
      <c r="W5833" s="259"/>
    </row>
    <row r="5834" spans="21:23" customFormat="1">
      <c r="U5834" s="259"/>
      <c r="V5834" s="263"/>
      <c r="W5834" s="259"/>
    </row>
    <row r="5835" spans="21:23" customFormat="1">
      <c r="U5835" s="259"/>
      <c r="V5835" s="263"/>
      <c r="W5835" s="259"/>
    </row>
    <row r="5836" spans="21:23" customFormat="1">
      <c r="U5836" s="259"/>
      <c r="V5836" s="263"/>
      <c r="W5836" s="259"/>
    </row>
    <row r="5837" spans="21:23" customFormat="1">
      <c r="U5837" s="259"/>
      <c r="V5837" s="263"/>
      <c r="W5837" s="259"/>
    </row>
    <row r="5838" spans="21:23" customFormat="1">
      <c r="U5838" s="259"/>
      <c r="V5838" s="263"/>
      <c r="W5838" s="259"/>
    </row>
    <row r="5839" spans="21:23" customFormat="1">
      <c r="U5839" s="259"/>
      <c r="V5839" s="263"/>
      <c r="W5839" s="259"/>
    </row>
    <row r="5840" spans="21:23" customFormat="1">
      <c r="U5840" s="259"/>
      <c r="V5840" s="263"/>
      <c r="W5840" s="259"/>
    </row>
    <row r="5841" spans="21:23" customFormat="1">
      <c r="U5841" s="259"/>
      <c r="V5841" s="263"/>
      <c r="W5841" s="259"/>
    </row>
    <row r="5842" spans="21:23" customFormat="1">
      <c r="U5842" s="259"/>
      <c r="V5842" s="263"/>
      <c r="W5842" s="259"/>
    </row>
    <row r="5843" spans="21:23" customFormat="1">
      <c r="U5843" s="259"/>
      <c r="V5843" s="263"/>
      <c r="W5843" s="259"/>
    </row>
    <row r="5844" spans="21:23" customFormat="1">
      <c r="U5844" s="259"/>
      <c r="V5844" s="263"/>
      <c r="W5844" s="259"/>
    </row>
    <row r="5845" spans="21:23" customFormat="1">
      <c r="U5845" s="259"/>
      <c r="V5845" s="263"/>
      <c r="W5845" s="259"/>
    </row>
    <row r="5846" spans="21:23" customFormat="1">
      <c r="U5846" s="259"/>
      <c r="V5846" s="263"/>
      <c r="W5846" s="259"/>
    </row>
    <row r="5847" spans="21:23" customFormat="1">
      <c r="U5847" s="259"/>
      <c r="V5847" s="263"/>
      <c r="W5847" s="259"/>
    </row>
    <row r="5848" spans="21:23" customFormat="1">
      <c r="U5848" s="259"/>
      <c r="V5848" s="263"/>
      <c r="W5848" s="259"/>
    </row>
    <row r="5849" spans="21:23" customFormat="1">
      <c r="U5849" s="259"/>
      <c r="V5849" s="263"/>
      <c r="W5849" s="259"/>
    </row>
    <row r="5850" spans="21:23" customFormat="1">
      <c r="U5850" s="259"/>
      <c r="V5850" s="263"/>
      <c r="W5850" s="259"/>
    </row>
    <row r="5851" spans="21:23" customFormat="1">
      <c r="U5851" s="259"/>
      <c r="V5851" s="263"/>
      <c r="W5851" s="259"/>
    </row>
    <row r="5852" spans="21:23" customFormat="1">
      <c r="U5852" s="259"/>
      <c r="V5852" s="263"/>
      <c r="W5852" s="259"/>
    </row>
    <row r="5853" spans="21:23" customFormat="1">
      <c r="U5853" s="259"/>
      <c r="V5853" s="263"/>
      <c r="W5853" s="259"/>
    </row>
    <row r="5854" spans="21:23" customFormat="1">
      <c r="U5854" s="259"/>
      <c r="V5854" s="263"/>
      <c r="W5854" s="259"/>
    </row>
    <row r="5855" spans="21:23" customFormat="1">
      <c r="U5855" s="259"/>
      <c r="V5855" s="263"/>
      <c r="W5855" s="259"/>
    </row>
    <row r="5856" spans="21:23" customFormat="1">
      <c r="U5856" s="259"/>
      <c r="V5856" s="263"/>
      <c r="W5856" s="259"/>
    </row>
    <row r="5857" spans="21:23" customFormat="1">
      <c r="U5857" s="259"/>
      <c r="V5857" s="263"/>
      <c r="W5857" s="259"/>
    </row>
    <row r="5858" spans="21:23" customFormat="1">
      <c r="U5858" s="259"/>
      <c r="V5858" s="263"/>
      <c r="W5858" s="259"/>
    </row>
    <row r="5859" spans="21:23" customFormat="1">
      <c r="U5859" s="259"/>
      <c r="V5859" s="263"/>
      <c r="W5859" s="259"/>
    </row>
    <row r="5860" spans="21:23" customFormat="1">
      <c r="U5860" s="259"/>
      <c r="V5860" s="263"/>
      <c r="W5860" s="259"/>
    </row>
    <row r="5861" spans="21:23" customFormat="1">
      <c r="U5861" s="259"/>
      <c r="V5861" s="263"/>
      <c r="W5861" s="259"/>
    </row>
    <row r="5862" spans="21:23" customFormat="1">
      <c r="U5862" s="259"/>
      <c r="V5862" s="263"/>
      <c r="W5862" s="259"/>
    </row>
    <row r="5863" spans="21:23" customFormat="1">
      <c r="U5863" s="259"/>
      <c r="V5863" s="263"/>
      <c r="W5863" s="259"/>
    </row>
    <row r="5864" spans="21:23" customFormat="1">
      <c r="U5864" s="259"/>
      <c r="V5864" s="263"/>
      <c r="W5864" s="259"/>
    </row>
    <row r="5865" spans="21:23" customFormat="1">
      <c r="U5865" s="259"/>
      <c r="V5865" s="263"/>
      <c r="W5865" s="259"/>
    </row>
    <row r="5866" spans="21:23" customFormat="1">
      <c r="U5866" s="259"/>
      <c r="V5866" s="263"/>
      <c r="W5866" s="259"/>
    </row>
    <row r="5867" spans="21:23" customFormat="1">
      <c r="U5867" s="259"/>
      <c r="V5867" s="263"/>
      <c r="W5867" s="259"/>
    </row>
    <row r="5868" spans="21:23" customFormat="1">
      <c r="U5868" s="259"/>
      <c r="V5868" s="263"/>
      <c r="W5868" s="259"/>
    </row>
    <row r="5869" spans="21:23" customFormat="1">
      <c r="U5869" s="259"/>
      <c r="V5869" s="263"/>
      <c r="W5869" s="259"/>
    </row>
    <row r="5870" spans="21:23" customFormat="1">
      <c r="U5870" s="259"/>
      <c r="V5870" s="263"/>
      <c r="W5870" s="259"/>
    </row>
    <row r="5871" spans="21:23" customFormat="1">
      <c r="U5871" s="259"/>
      <c r="V5871" s="263"/>
      <c r="W5871" s="259"/>
    </row>
    <row r="5872" spans="21:23" customFormat="1">
      <c r="U5872" s="259"/>
      <c r="V5872" s="263"/>
      <c r="W5872" s="259"/>
    </row>
    <row r="5873" spans="21:23" customFormat="1">
      <c r="U5873" s="259"/>
      <c r="V5873" s="263"/>
      <c r="W5873" s="259"/>
    </row>
    <row r="5874" spans="21:23" customFormat="1">
      <c r="U5874" s="259"/>
      <c r="V5874" s="263"/>
      <c r="W5874" s="259"/>
    </row>
    <row r="5875" spans="21:23" customFormat="1">
      <c r="U5875" s="259"/>
      <c r="V5875" s="263"/>
      <c r="W5875" s="259"/>
    </row>
    <row r="5876" spans="21:23" customFormat="1">
      <c r="U5876" s="259"/>
      <c r="V5876" s="263"/>
      <c r="W5876" s="259"/>
    </row>
    <row r="5877" spans="21:23" customFormat="1">
      <c r="U5877" s="259"/>
      <c r="V5877" s="263"/>
      <c r="W5877" s="259"/>
    </row>
    <row r="5878" spans="21:23" customFormat="1">
      <c r="U5878" s="259"/>
      <c r="V5878" s="263"/>
      <c r="W5878" s="259"/>
    </row>
    <row r="5879" spans="21:23" customFormat="1">
      <c r="U5879" s="259"/>
      <c r="V5879" s="263"/>
      <c r="W5879" s="259"/>
    </row>
    <row r="5880" spans="21:23" customFormat="1">
      <c r="U5880" s="259"/>
      <c r="V5880" s="263"/>
      <c r="W5880" s="259"/>
    </row>
    <row r="5881" spans="21:23" customFormat="1">
      <c r="U5881" s="259"/>
      <c r="V5881" s="263"/>
      <c r="W5881" s="259"/>
    </row>
    <row r="5882" spans="21:23" customFormat="1">
      <c r="U5882" s="259"/>
      <c r="V5882" s="263"/>
      <c r="W5882" s="259"/>
    </row>
    <row r="5883" spans="21:23" customFormat="1">
      <c r="U5883" s="259"/>
      <c r="V5883" s="263"/>
      <c r="W5883" s="259"/>
    </row>
    <row r="5884" spans="21:23" customFormat="1">
      <c r="U5884" s="259"/>
      <c r="V5884" s="263"/>
      <c r="W5884" s="259"/>
    </row>
    <row r="5885" spans="21:23" customFormat="1">
      <c r="U5885" s="259"/>
      <c r="V5885" s="263"/>
      <c r="W5885" s="259"/>
    </row>
    <row r="5886" spans="21:23" customFormat="1">
      <c r="U5886" s="259"/>
      <c r="V5886" s="263"/>
      <c r="W5886" s="259"/>
    </row>
    <row r="5887" spans="21:23" customFormat="1">
      <c r="U5887" s="259"/>
      <c r="V5887" s="263"/>
      <c r="W5887" s="259"/>
    </row>
    <row r="5888" spans="21:23" customFormat="1">
      <c r="U5888" s="259"/>
      <c r="V5888" s="263"/>
      <c r="W5888" s="259"/>
    </row>
    <row r="5889" spans="21:23" customFormat="1">
      <c r="U5889" s="259"/>
      <c r="V5889" s="263"/>
      <c r="W5889" s="259"/>
    </row>
    <row r="5890" spans="21:23" customFormat="1">
      <c r="U5890" s="259"/>
      <c r="V5890" s="263"/>
      <c r="W5890" s="259"/>
    </row>
    <row r="5891" spans="21:23" customFormat="1">
      <c r="U5891" s="259"/>
      <c r="V5891" s="263"/>
      <c r="W5891" s="259"/>
    </row>
    <row r="5892" spans="21:23" customFormat="1">
      <c r="U5892" s="259"/>
      <c r="V5892" s="263"/>
      <c r="W5892" s="259"/>
    </row>
    <row r="5893" spans="21:23" customFormat="1">
      <c r="U5893" s="259"/>
      <c r="V5893" s="263"/>
      <c r="W5893" s="259"/>
    </row>
    <row r="5894" spans="21:23" customFormat="1">
      <c r="U5894" s="259"/>
      <c r="V5894" s="263"/>
      <c r="W5894" s="259"/>
    </row>
    <row r="5895" spans="21:23" customFormat="1">
      <c r="U5895" s="259"/>
      <c r="V5895" s="263"/>
      <c r="W5895" s="259"/>
    </row>
    <row r="5896" spans="21:23" customFormat="1">
      <c r="U5896" s="259"/>
      <c r="V5896" s="263"/>
      <c r="W5896" s="259"/>
    </row>
    <row r="5897" spans="21:23" customFormat="1">
      <c r="U5897" s="259"/>
      <c r="V5897" s="263"/>
      <c r="W5897" s="259"/>
    </row>
    <row r="5898" spans="21:23" customFormat="1">
      <c r="U5898" s="259"/>
      <c r="V5898" s="263"/>
      <c r="W5898" s="259"/>
    </row>
    <row r="5899" spans="21:23" customFormat="1">
      <c r="U5899" s="259"/>
      <c r="V5899" s="263"/>
      <c r="W5899" s="259"/>
    </row>
    <row r="5900" spans="21:23" customFormat="1">
      <c r="U5900" s="259"/>
      <c r="V5900" s="263"/>
      <c r="W5900" s="259"/>
    </row>
    <row r="5901" spans="21:23" customFormat="1">
      <c r="U5901" s="259"/>
      <c r="V5901" s="263"/>
      <c r="W5901" s="259"/>
    </row>
    <row r="5902" spans="21:23" customFormat="1">
      <c r="U5902" s="259"/>
      <c r="V5902" s="263"/>
      <c r="W5902" s="259"/>
    </row>
    <row r="5903" spans="21:23" customFormat="1">
      <c r="U5903" s="259"/>
      <c r="V5903" s="263"/>
      <c r="W5903" s="259"/>
    </row>
    <row r="5904" spans="21:23" customFormat="1">
      <c r="U5904" s="259"/>
      <c r="V5904" s="263"/>
      <c r="W5904" s="259"/>
    </row>
    <row r="5905" spans="21:23" customFormat="1">
      <c r="U5905" s="259"/>
      <c r="V5905" s="263"/>
      <c r="W5905" s="259"/>
    </row>
    <row r="5906" spans="21:23" customFormat="1">
      <c r="U5906" s="259"/>
      <c r="V5906" s="263"/>
      <c r="W5906" s="259"/>
    </row>
    <row r="5907" spans="21:23" customFormat="1">
      <c r="U5907" s="259"/>
      <c r="V5907" s="263"/>
      <c r="W5907" s="259"/>
    </row>
    <row r="5908" spans="21:23" customFormat="1">
      <c r="U5908" s="259"/>
      <c r="V5908" s="263"/>
      <c r="W5908" s="259"/>
    </row>
    <row r="5909" spans="21:23" customFormat="1">
      <c r="U5909" s="259"/>
      <c r="V5909" s="263"/>
      <c r="W5909" s="259"/>
    </row>
    <row r="5910" spans="21:23" customFormat="1">
      <c r="U5910" s="259"/>
      <c r="V5910" s="263"/>
      <c r="W5910" s="259"/>
    </row>
    <row r="5911" spans="21:23" customFormat="1">
      <c r="U5911" s="259"/>
      <c r="V5911" s="263"/>
      <c r="W5911" s="259"/>
    </row>
    <row r="5912" spans="21:23" customFormat="1">
      <c r="U5912" s="259"/>
      <c r="V5912" s="263"/>
      <c r="W5912" s="259"/>
    </row>
    <row r="5913" spans="21:23" customFormat="1">
      <c r="U5913" s="259"/>
      <c r="V5913" s="263"/>
      <c r="W5913" s="259"/>
    </row>
    <row r="5914" spans="21:23" customFormat="1">
      <c r="U5914" s="259"/>
      <c r="V5914" s="263"/>
      <c r="W5914" s="259"/>
    </row>
    <row r="5915" spans="21:23" customFormat="1">
      <c r="U5915" s="259"/>
      <c r="V5915" s="263"/>
      <c r="W5915" s="259"/>
    </row>
    <row r="5916" spans="21:23" customFormat="1">
      <c r="U5916" s="259"/>
      <c r="V5916" s="263"/>
      <c r="W5916" s="259"/>
    </row>
    <row r="5917" spans="21:23" customFormat="1">
      <c r="U5917" s="259"/>
      <c r="V5917" s="263"/>
      <c r="W5917" s="259"/>
    </row>
    <row r="5918" spans="21:23" customFormat="1">
      <c r="U5918" s="259"/>
      <c r="V5918" s="263"/>
      <c r="W5918" s="259"/>
    </row>
    <row r="5919" spans="21:23" customFormat="1">
      <c r="U5919" s="259"/>
      <c r="V5919" s="263"/>
      <c r="W5919" s="259"/>
    </row>
    <row r="5920" spans="21:23" customFormat="1">
      <c r="U5920" s="259"/>
      <c r="V5920" s="263"/>
      <c r="W5920" s="259"/>
    </row>
    <row r="5921" spans="21:23" customFormat="1">
      <c r="U5921" s="259"/>
      <c r="V5921" s="263"/>
      <c r="W5921" s="259"/>
    </row>
    <row r="5922" spans="21:23" customFormat="1">
      <c r="U5922" s="259"/>
      <c r="V5922" s="263"/>
      <c r="W5922" s="259"/>
    </row>
    <row r="5923" spans="21:23" customFormat="1">
      <c r="U5923" s="259"/>
      <c r="V5923" s="263"/>
      <c r="W5923" s="259"/>
    </row>
    <row r="5924" spans="21:23" customFormat="1">
      <c r="U5924" s="259"/>
      <c r="V5924" s="263"/>
      <c r="W5924" s="259"/>
    </row>
    <row r="5925" spans="21:23" customFormat="1">
      <c r="U5925" s="259"/>
      <c r="V5925" s="263"/>
      <c r="W5925" s="259"/>
    </row>
    <row r="5926" spans="21:23" customFormat="1">
      <c r="U5926" s="259"/>
      <c r="V5926" s="263"/>
      <c r="W5926" s="259"/>
    </row>
    <row r="5927" spans="21:23" customFormat="1">
      <c r="U5927" s="259"/>
      <c r="V5927" s="263"/>
      <c r="W5927" s="259"/>
    </row>
    <row r="5928" spans="21:23" customFormat="1">
      <c r="U5928" s="259"/>
      <c r="V5928" s="263"/>
      <c r="W5928" s="259"/>
    </row>
    <row r="5929" spans="21:23" customFormat="1">
      <c r="U5929" s="259"/>
      <c r="V5929" s="263"/>
      <c r="W5929" s="259"/>
    </row>
    <row r="5930" spans="21:23" customFormat="1">
      <c r="U5930" s="259"/>
      <c r="V5930" s="263"/>
      <c r="W5930" s="259"/>
    </row>
    <row r="5931" spans="21:23" customFormat="1">
      <c r="U5931" s="259"/>
      <c r="V5931" s="263"/>
      <c r="W5931" s="259"/>
    </row>
    <row r="5932" spans="21:23" customFormat="1">
      <c r="U5932" s="259"/>
      <c r="V5932" s="263"/>
      <c r="W5932" s="259"/>
    </row>
    <row r="5933" spans="21:23" customFormat="1">
      <c r="U5933" s="259"/>
      <c r="V5933" s="263"/>
      <c r="W5933" s="259"/>
    </row>
    <row r="5934" spans="21:23" customFormat="1">
      <c r="U5934" s="259"/>
      <c r="V5934" s="263"/>
      <c r="W5934" s="259"/>
    </row>
    <row r="5935" spans="21:23" customFormat="1">
      <c r="U5935" s="259"/>
      <c r="V5935" s="263"/>
      <c r="W5935" s="259"/>
    </row>
    <row r="5936" spans="21:23" customFormat="1">
      <c r="U5936" s="259"/>
      <c r="V5936" s="263"/>
      <c r="W5936" s="259"/>
    </row>
    <row r="5937" spans="21:23" customFormat="1">
      <c r="U5937" s="259"/>
      <c r="V5937" s="263"/>
      <c r="W5937" s="259"/>
    </row>
    <row r="5938" spans="21:23" customFormat="1">
      <c r="U5938" s="259"/>
      <c r="V5938" s="263"/>
      <c r="W5938" s="259"/>
    </row>
    <row r="5939" spans="21:23" customFormat="1">
      <c r="U5939" s="259"/>
      <c r="V5939" s="263"/>
      <c r="W5939" s="259"/>
    </row>
    <row r="5940" spans="21:23" customFormat="1">
      <c r="U5940" s="259"/>
      <c r="V5940" s="263"/>
      <c r="W5940" s="259"/>
    </row>
    <row r="5941" spans="21:23" customFormat="1">
      <c r="U5941" s="259"/>
      <c r="V5941" s="263"/>
      <c r="W5941" s="259"/>
    </row>
    <row r="5942" spans="21:23" customFormat="1">
      <c r="U5942" s="259"/>
      <c r="V5942" s="263"/>
      <c r="W5942" s="259"/>
    </row>
    <row r="5943" spans="21:23" customFormat="1">
      <c r="U5943" s="259"/>
      <c r="V5943" s="263"/>
      <c r="W5943" s="259"/>
    </row>
    <row r="5944" spans="21:23" customFormat="1">
      <c r="U5944" s="259"/>
      <c r="V5944" s="263"/>
      <c r="W5944" s="259"/>
    </row>
    <row r="5945" spans="21:23" customFormat="1">
      <c r="U5945" s="259"/>
      <c r="V5945" s="263"/>
      <c r="W5945" s="259"/>
    </row>
    <row r="5946" spans="21:23" customFormat="1">
      <c r="U5946" s="259"/>
      <c r="V5946" s="263"/>
      <c r="W5946" s="259"/>
    </row>
    <row r="5947" spans="21:23" customFormat="1">
      <c r="U5947" s="259"/>
      <c r="V5947" s="263"/>
      <c r="W5947" s="259"/>
    </row>
    <row r="5948" spans="21:23" customFormat="1">
      <c r="U5948" s="259"/>
      <c r="V5948" s="263"/>
      <c r="W5948" s="259"/>
    </row>
    <row r="5949" spans="21:23" customFormat="1">
      <c r="U5949" s="259"/>
      <c r="V5949" s="263"/>
      <c r="W5949" s="259"/>
    </row>
    <row r="5950" spans="21:23" customFormat="1">
      <c r="U5950" s="259"/>
      <c r="V5950" s="263"/>
      <c r="W5950" s="259"/>
    </row>
    <row r="5951" spans="21:23" customFormat="1">
      <c r="U5951" s="259"/>
      <c r="V5951" s="263"/>
      <c r="W5951" s="259"/>
    </row>
    <row r="5952" spans="21:23" customFormat="1">
      <c r="U5952" s="259"/>
      <c r="V5952" s="263"/>
      <c r="W5952" s="259"/>
    </row>
    <row r="5953" spans="21:23" customFormat="1">
      <c r="U5953" s="259"/>
      <c r="V5953" s="263"/>
      <c r="W5953" s="259"/>
    </row>
    <row r="5954" spans="21:23" customFormat="1">
      <c r="U5954" s="259"/>
      <c r="V5954" s="263"/>
      <c r="W5954" s="259"/>
    </row>
    <row r="5955" spans="21:23" customFormat="1">
      <c r="U5955" s="259"/>
      <c r="V5955" s="263"/>
      <c r="W5955" s="259"/>
    </row>
    <row r="5956" spans="21:23" customFormat="1">
      <c r="U5956" s="259"/>
      <c r="V5956" s="263"/>
      <c r="W5956" s="259"/>
    </row>
    <row r="5957" spans="21:23" customFormat="1">
      <c r="U5957" s="259"/>
      <c r="V5957" s="263"/>
      <c r="W5957" s="259"/>
    </row>
    <row r="5958" spans="21:23" customFormat="1">
      <c r="U5958" s="259"/>
      <c r="V5958" s="263"/>
      <c r="W5958" s="259"/>
    </row>
    <row r="5959" spans="21:23" customFormat="1">
      <c r="U5959" s="259"/>
      <c r="V5959" s="263"/>
      <c r="W5959" s="259"/>
    </row>
    <row r="5960" spans="21:23" customFormat="1">
      <c r="U5960" s="259"/>
      <c r="V5960" s="263"/>
      <c r="W5960" s="259"/>
    </row>
    <row r="5961" spans="21:23" customFormat="1">
      <c r="U5961" s="259"/>
      <c r="V5961" s="263"/>
      <c r="W5961" s="259"/>
    </row>
    <row r="5962" spans="21:23" customFormat="1">
      <c r="U5962" s="259"/>
      <c r="V5962" s="263"/>
      <c r="W5962" s="259"/>
    </row>
    <row r="5963" spans="21:23" customFormat="1">
      <c r="U5963" s="259"/>
      <c r="V5963" s="263"/>
      <c r="W5963" s="259"/>
    </row>
    <row r="5964" spans="21:23" customFormat="1">
      <c r="U5964" s="259"/>
      <c r="V5964" s="263"/>
      <c r="W5964" s="259"/>
    </row>
    <row r="5965" spans="21:23" customFormat="1">
      <c r="U5965" s="259"/>
      <c r="V5965" s="263"/>
      <c r="W5965" s="259"/>
    </row>
    <row r="5966" spans="21:23" customFormat="1">
      <c r="U5966" s="259"/>
      <c r="V5966" s="263"/>
      <c r="W5966" s="259"/>
    </row>
    <row r="5967" spans="21:23" customFormat="1">
      <c r="U5967" s="259"/>
      <c r="V5967" s="263"/>
      <c r="W5967" s="259"/>
    </row>
    <row r="5968" spans="21:23" customFormat="1">
      <c r="U5968" s="259"/>
      <c r="V5968" s="263"/>
      <c r="W5968" s="259"/>
    </row>
    <row r="5969" spans="21:23" customFormat="1">
      <c r="U5969" s="259"/>
      <c r="V5969" s="263"/>
      <c r="W5969" s="259"/>
    </row>
    <row r="5970" spans="21:23" customFormat="1">
      <c r="U5970" s="259"/>
      <c r="V5970" s="263"/>
      <c r="W5970" s="259"/>
    </row>
    <row r="5971" spans="21:23" customFormat="1">
      <c r="U5971" s="259"/>
      <c r="V5971" s="263"/>
      <c r="W5971" s="259"/>
    </row>
    <row r="5972" spans="21:23" customFormat="1">
      <c r="U5972" s="259"/>
      <c r="V5972" s="263"/>
      <c r="W5972" s="259"/>
    </row>
    <row r="5973" spans="21:23" customFormat="1">
      <c r="U5973" s="259"/>
      <c r="V5973" s="263"/>
      <c r="W5973" s="259"/>
    </row>
    <row r="5974" spans="21:23" customFormat="1">
      <c r="U5974" s="259"/>
      <c r="V5974" s="263"/>
      <c r="W5974" s="259"/>
    </row>
    <row r="5975" spans="21:23" customFormat="1">
      <c r="U5975" s="259"/>
      <c r="V5975" s="263"/>
      <c r="W5975" s="259"/>
    </row>
    <row r="5976" spans="21:23" customFormat="1">
      <c r="U5976" s="259"/>
      <c r="V5976" s="263"/>
      <c r="W5976" s="259"/>
    </row>
    <row r="5977" spans="21:23" customFormat="1">
      <c r="U5977" s="259"/>
      <c r="V5977" s="263"/>
      <c r="W5977" s="259"/>
    </row>
    <row r="5978" spans="21:23" customFormat="1">
      <c r="U5978" s="259"/>
      <c r="V5978" s="263"/>
      <c r="W5978" s="259"/>
    </row>
    <row r="5979" spans="21:23" customFormat="1">
      <c r="U5979" s="259"/>
      <c r="V5979" s="263"/>
      <c r="W5979" s="259"/>
    </row>
    <row r="5980" spans="21:23" customFormat="1">
      <c r="U5980" s="259"/>
      <c r="V5980" s="263"/>
      <c r="W5980" s="259"/>
    </row>
    <row r="5981" spans="21:23" customFormat="1">
      <c r="U5981" s="259"/>
      <c r="V5981" s="263"/>
      <c r="W5981" s="259"/>
    </row>
    <row r="5982" spans="21:23" customFormat="1">
      <c r="U5982" s="259"/>
      <c r="V5982" s="263"/>
      <c r="W5982" s="259"/>
    </row>
    <row r="5983" spans="21:23" customFormat="1">
      <c r="U5983" s="259"/>
      <c r="V5983" s="263"/>
      <c r="W5983" s="259"/>
    </row>
    <row r="5984" spans="21:23" customFormat="1">
      <c r="U5984" s="259"/>
      <c r="V5984" s="263"/>
      <c r="W5984" s="259"/>
    </row>
    <row r="5985" spans="21:23" customFormat="1">
      <c r="U5985" s="259"/>
      <c r="V5985" s="263"/>
      <c r="W5985" s="259"/>
    </row>
    <row r="5986" spans="21:23" customFormat="1">
      <c r="U5986" s="259"/>
      <c r="V5986" s="263"/>
      <c r="W5986" s="259"/>
    </row>
    <row r="5987" spans="21:23" customFormat="1">
      <c r="U5987" s="259"/>
      <c r="V5987" s="263"/>
      <c r="W5987" s="259"/>
    </row>
    <row r="5988" spans="21:23" customFormat="1">
      <c r="U5988" s="259"/>
      <c r="V5988" s="263"/>
      <c r="W5988" s="259"/>
    </row>
    <row r="5989" spans="21:23" customFormat="1">
      <c r="U5989" s="259"/>
      <c r="V5989" s="263"/>
      <c r="W5989" s="259"/>
    </row>
    <row r="5990" spans="21:23" customFormat="1">
      <c r="U5990" s="259"/>
      <c r="V5990" s="263"/>
      <c r="W5990" s="259"/>
    </row>
    <row r="5991" spans="21:23" customFormat="1">
      <c r="U5991" s="259"/>
      <c r="V5991" s="263"/>
      <c r="W5991" s="259"/>
    </row>
    <row r="5992" spans="21:23" customFormat="1">
      <c r="U5992" s="259"/>
      <c r="V5992" s="263"/>
      <c r="W5992" s="259"/>
    </row>
    <row r="5993" spans="21:23" customFormat="1">
      <c r="U5993" s="259"/>
      <c r="V5993" s="263"/>
      <c r="W5993" s="259"/>
    </row>
    <row r="5994" spans="21:23" customFormat="1">
      <c r="U5994" s="259"/>
      <c r="V5994" s="263"/>
      <c r="W5994" s="259"/>
    </row>
    <row r="5995" spans="21:23" customFormat="1">
      <c r="U5995" s="259"/>
      <c r="V5995" s="263"/>
      <c r="W5995" s="259"/>
    </row>
    <row r="5996" spans="21:23" customFormat="1">
      <c r="U5996" s="259"/>
      <c r="V5996" s="263"/>
      <c r="W5996" s="259"/>
    </row>
    <row r="5997" spans="21:23" customFormat="1">
      <c r="U5997" s="259"/>
      <c r="V5997" s="263"/>
      <c r="W5997" s="259"/>
    </row>
    <row r="5998" spans="21:23" customFormat="1">
      <c r="U5998" s="259"/>
      <c r="V5998" s="263"/>
      <c r="W5998" s="259"/>
    </row>
    <row r="5999" spans="21:23" customFormat="1">
      <c r="U5999" s="259"/>
      <c r="V5999" s="263"/>
      <c r="W5999" s="259"/>
    </row>
    <row r="6000" spans="21:23" customFormat="1">
      <c r="U6000" s="259"/>
      <c r="V6000" s="263"/>
      <c r="W6000" s="259"/>
    </row>
    <row r="6001" spans="21:23" customFormat="1">
      <c r="U6001" s="259"/>
      <c r="V6001" s="263"/>
      <c r="W6001" s="259"/>
    </row>
    <row r="6002" spans="21:23" customFormat="1">
      <c r="U6002" s="259"/>
      <c r="V6002" s="263"/>
      <c r="W6002" s="259"/>
    </row>
    <row r="6003" spans="21:23" customFormat="1">
      <c r="U6003" s="259"/>
      <c r="V6003" s="263"/>
      <c r="W6003" s="259"/>
    </row>
    <row r="6004" spans="21:23" customFormat="1">
      <c r="U6004" s="259"/>
      <c r="V6004" s="263"/>
      <c r="W6004" s="259"/>
    </row>
    <row r="6005" spans="21:23" customFormat="1">
      <c r="U6005" s="259"/>
      <c r="V6005" s="263"/>
      <c r="W6005" s="259"/>
    </row>
    <row r="6006" spans="21:23" customFormat="1">
      <c r="U6006" s="259"/>
      <c r="V6006" s="263"/>
      <c r="W6006" s="259"/>
    </row>
    <row r="6007" spans="21:23" customFormat="1">
      <c r="U6007" s="259"/>
      <c r="V6007" s="263"/>
      <c r="W6007" s="259"/>
    </row>
    <row r="6008" spans="21:23" customFormat="1">
      <c r="U6008" s="259"/>
      <c r="V6008" s="263"/>
      <c r="W6008" s="259"/>
    </row>
    <row r="6009" spans="21:23" customFormat="1">
      <c r="U6009" s="259"/>
      <c r="V6009" s="263"/>
      <c r="W6009" s="259"/>
    </row>
    <row r="6010" spans="21:23" customFormat="1">
      <c r="U6010" s="259"/>
      <c r="V6010" s="263"/>
      <c r="W6010" s="259"/>
    </row>
    <row r="6011" spans="21:23" customFormat="1">
      <c r="U6011" s="259"/>
      <c r="V6011" s="263"/>
      <c r="W6011" s="259"/>
    </row>
    <row r="6012" spans="21:23" customFormat="1">
      <c r="U6012" s="259"/>
      <c r="V6012" s="263"/>
      <c r="W6012" s="259"/>
    </row>
    <row r="6013" spans="21:23" customFormat="1">
      <c r="U6013" s="259"/>
      <c r="V6013" s="263"/>
      <c r="W6013" s="259"/>
    </row>
    <row r="6014" spans="21:23" customFormat="1">
      <c r="U6014" s="259"/>
      <c r="V6014" s="263"/>
      <c r="W6014" s="259"/>
    </row>
    <row r="6015" spans="21:23" customFormat="1">
      <c r="U6015" s="259"/>
      <c r="V6015" s="263"/>
      <c r="W6015" s="259"/>
    </row>
    <row r="6016" spans="21:23" customFormat="1">
      <c r="U6016" s="259"/>
      <c r="V6016" s="263"/>
      <c r="W6016" s="259"/>
    </row>
    <row r="6017" spans="21:23" customFormat="1">
      <c r="U6017" s="259"/>
      <c r="V6017" s="263"/>
      <c r="W6017" s="259"/>
    </row>
    <row r="6018" spans="21:23" customFormat="1">
      <c r="U6018" s="259"/>
      <c r="V6018" s="263"/>
      <c r="W6018" s="259"/>
    </row>
    <row r="6019" spans="21:23" customFormat="1">
      <c r="U6019" s="259"/>
      <c r="V6019" s="263"/>
      <c r="W6019" s="259"/>
    </row>
    <row r="6020" spans="21:23" customFormat="1">
      <c r="U6020" s="259"/>
      <c r="V6020" s="263"/>
      <c r="W6020" s="259"/>
    </row>
    <row r="6021" spans="21:23" customFormat="1">
      <c r="U6021" s="259"/>
      <c r="V6021" s="263"/>
      <c r="W6021" s="259"/>
    </row>
    <row r="6022" spans="21:23" customFormat="1">
      <c r="U6022" s="259"/>
      <c r="V6022" s="263"/>
      <c r="W6022" s="259"/>
    </row>
    <row r="6023" spans="21:23" customFormat="1">
      <c r="U6023" s="259"/>
      <c r="V6023" s="263"/>
      <c r="W6023" s="259"/>
    </row>
    <row r="6024" spans="21:23" customFormat="1">
      <c r="U6024" s="259"/>
      <c r="V6024" s="263"/>
      <c r="W6024" s="259"/>
    </row>
    <row r="6025" spans="21:23" customFormat="1">
      <c r="U6025" s="259"/>
      <c r="V6025" s="263"/>
      <c r="W6025" s="259"/>
    </row>
    <row r="6026" spans="21:23" customFormat="1">
      <c r="U6026" s="259"/>
      <c r="V6026" s="263"/>
      <c r="W6026" s="259"/>
    </row>
    <row r="6027" spans="21:23" customFormat="1">
      <c r="U6027" s="259"/>
      <c r="V6027" s="263"/>
      <c r="W6027" s="259"/>
    </row>
    <row r="6028" spans="21:23" customFormat="1">
      <c r="U6028" s="259"/>
      <c r="V6028" s="263"/>
      <c r="W6028" s="259"/>
    </row>
    <row r="6029" spans="21:23" customFormat="1">
      <c r="U6029" s="259"/>
      <c r="V6029" s="263"/>
      <c r="W6029" s="259"/>
    </row>
    <row r="6030" spans="21:23" customFormat="1">
      <c r="U6030" s="259"/>
      <c r="V6030" s="263"/>
      <c r="W6030" s="259"/>
    </row>
    <row r="6031" spans="21:23" customFormat="1">
      <c r="U6031" s="259"/>
      <c r="V6031" s="263"/>
      <c r="W6031" s="259"/>
    </row>
    <row r="6032" spans="21:23" customFormat="1">
      <c r="U6032" s="259"/>
      <c r="V6032" s="263"/>
      <c r="W6032" s="259"/>
    </row>
    <row r="6033" spans="21:23" customFormat="1">
      <c r="U6033" s="259"/>
      <c r="V6033" s="263"/>
      <c r="W6033" s="259"/>
    </row>
    <row r="6034" spans="21:23" customFormat="1">
      <c r="U6034" s="259"/>
      <c r="V6034" s="263"/>
      <c r="W6034" s="259"/>
    </row>
    <row r="6035" spans="21:23" customFormat="1">
      <c r="U6035" s="259"/>
      <c r="V6035" s="263"/>
      <c r="W6035" s="259"/>
    </row>
    <row r="6036" spans="21:23" customFormat="1">
      <c r="U6036" s="259"/>
      <c r="V6036" s="263"/>
      <c r="W6036" s="259"/>
    </row>
    <row r="6037" spans="21:23" customFormat="1">
      <c r="U6037" s="259"/>
      <c r="V6037" s="263"/>
      <c r="W6037" s="259"/>
    </row>
    <row r="6038" spans="21:23" customFormat="1">
      <c r="U6038" s="259"/>
      <c r="V6038" s="263"/>
      <c r="W6038" s="259"/>
    </row>
    <row r="6039" spans="21:23" customFormat="1">
      <c r="U6039" s="259"/>
      <c r="V6039" s="263"/>
      <c r="W6039" s="259"/>
    </row>
    <row r="6040" spans="21:23" customFormat="1">
      <c r="U6040" s="259"/>
      <c r="V6040" s="263"/>
      <c r="W6040" s="259"/>
    </row>
    <row r="6041" spans="21:23" customFormat="1">
      <c r="U6041" s="259"/>
      <c r="V6041" s="263"/>
      <c r="W6041" s="259"/>
    </row>
    <row r="6042" spans="21:23" customFormat="1">
      <c r="U6042" s="259"/>
      <c r="V6042" s="263"/>
      <c r="W6042" s="259"/>
    </row>
    <row r="6043" spans="21:23" customFormat="1">
      <c r="U6043" s="259"/>
      <c r="V6043" s="263"/>
      <c r="W6043" s="259"/>
    </row>
    <row r="6044" spans="21:23" customFormat="1">
      <c r="U6044" s="259"/>
      <c r="V6044" s="263"/>
      <c r="W6044" s="259"/>
    </row>
    <row r="6045" spans="21:23" customFormat="1">
      <c r="U6045" s="259"/>
      <c r="V6045" s="263"/>
      <c r="W6045" s="259"/>
    </row>
    <row r="6046" spans="21:23" customFormat="1">
      <c r="U6046" s="259"/>
      <c r="V6046" s="263"/>
      <c r="W6046" s="259"/>
    </row>
    <row r="6047" spans="21:23" customFormat="1">
      <c r="U6047" s="259"/>
      <c r="V6047" s="263"/>
      <c r="W6047" s="259"/>
    </row>
    <row r="6048" spans="21:23" customFormat="1">
      <c r="U6048" s="259"/>
      <c r="V6048" s="263"/>
      <c r="W6048" s="259"/>
    </row>
    <row r="6049" spans="21:23" customFormat="1">
      <c r="U6049" s="259"/>
      <c r="V6049" s="263"/>
      <c r="W6049" s="259"/>
    </row>
    <row r="6050" spans="21:23" customFormat="1">
      <c r="U6050" s="259"/>
      <c r="V6050" s="263"/>
      <c r="W6050" s="259"/>
    </row>
    <row r="6051" spans="21:23" customFormat="1">
      <c r="U6051" s="259"/>
      <c r="V6051" s="263"/>
      <c r="W6051" s="259"/>
    </row>
    <row r="6052" spans="21:23" customFormat="1">
      <c r="U6052" s="259"/>
      <c r="V6052" s="263"/>
      <c r="W6052" s="259"/>
    </row>
    <row r="6053" spans="21:23" customFormat="1">
      <c r="U6053" s="259"/>
      <c r="V6053" s="263"/>
      <c r="W6053" s="259"/>
    </row>
    <row r="6054" spans="21:23" customFormat="1">
      <c r="U6054" s="259"/>
      <c r="V6054" s="263"/>
      <c r="W6054" s="259"/>
    </row>
    <row r="6055" spans="21:23" customFormat="1">
      <c r="U6055" s="259"/>
      <c r="V6055" s="263"/>
      <c r="W6055" s="259"/>
    </row>
    <row r="6056" spans="21:23" customFormat="1">
      <c r="U6056" s="259"/>
      <c r="V6056" s="263"/>
      <c r="W6056" s="259"/>
    </row>
    <row r="6057" spans="21:23" customFormat="1">
      <c r="U6057" s="259"/>
      <c r="V6057" s="263"/>
      <c r="W6057" s="259"/>
    </row>
    <row r="6058" spans="21:23" customFormat="1">
      <c r="U6058" s="259"/>
      <c r="V6058" s="263"/>
      <c r="W6058" s="259"/>
    </row>
    <row r="6059" spans="21:23" customFormat="1">
      <c r="U6059" s="259"/>
      <c r="V6059" s="263"/>
      <c r="W6059" s="259"/>
    </row>
    <row r="6060" spans="21:23" customFormat="1">
      <c r="U6060" s="259"/>
      <c r="V6060" s="263"/>
      <c r="W6060" s="259"/>
    </row>
    <row r="6061" spans="21:23" customFormat="1">
      <c r="U6061" s="259"/>
      <c r="V6061" s="263"/>
      <c r="W6061" s="259"/>
    </row>
    <row r="6062" spans="21:23" customFormat="1">
      <c r="U6062" s="259"/>
      <c r="V6062" s="263"/>
      <c r="W6062" s="259"/>
    </row>
    <row r="6063" spans="21:23" customFormat="1">
      <c r="U6063" s="259"/>
      <c r="V6063" s="263"/>
      <c r="W6063" s="259"/>
    </row>
    <row r="6064" spans="21:23" customFormat="1">
      <c r="U6064" s="259"/>
      <c r="V6064" s="263"/>
      <c r="W6064" s="259"/>
    </row>
    <row r="6065" spans="21:23" customFormat="1">
      <c r="U6065" s="259"/>
      <c r="V6065" s="263"/>
      <c r="W6065" s="259"/>
    </row>
    <row r="6066" spans="21:23" customFormat="1">
      <c r="U6066" s="259"/>
      <c r="V6066" s="263"/>
      <c r="W6066" s="259"/>
    </row>
    <row r="6067" spans="21:23" customFormat="1">
      <c r="U6067" s="259"/>
      <c r="V6067" s="263"/>
      <c r="W6067" s="259"/>
    </row>
    <row r="6068" spans="21:23" customFormat="1">
      <c r="U6068" s="259"/>
      <c r="V6068" s="263"/>
      <c r="W6068" s="259"/>
    </row>
    <row r="6069" spans="21:23" customFormat="1">
      <c r="U6069" s="259"/>
      <c r="V6069" s="263"/>
      <c r="W6069" s="259"/>
    </row>
    <row r="6070" spans="21:23" customFormat="1">
      <c r="U6070" s="259"/>
      <c r="V6070" s="263"/>
      <c r="W6070" s="259"/>
    </row>
    <row r="6071" spans="21:23" customFormat="1">
      <c r="U6071" s="259"/>
      <c r="V6071" s="263"/>
      <c r="W6071" s="259"/>
    </row>
    <row r="6072" spans="21:23" customFormat="1">
      <c r="U6072" s="259"/>
      <c r="V6072" s="263"/>
      <c r="W6072" s="259"/>
    </row>
    <row r="6073" spans="21:23" customFormat="1">
      <c r="U6073" s="259"/>
      <c r="V6073" s="263"/>
      <c r="W6073" s="259"/>
    </row>
    <row r="6074" spans="21:23" customFormat="1">
      <c r="U6074" s="259"/>
      <c r="V6074" s="263"/>
      <c r="W6074" s="259"/>
    </row>
    <row r="6075" spans="21:23" customFormat="1">
      <c r="U6075" s="259"/>
      <c r="V6075" s="263"/>
      <c r="W6075" s="259"/>
    </row>
    <row r="6076" spans="21:23" customFormat="1">
      <c r="U6076" s="259"/>
      <c r="V6076" s="263"/>
      <c r="W6076" s="259"/>
    </row>
    <row r="6077" spans="21:23" customFormat="1">
      <c r="U6077" s="259"/>
      <c r="V6077" s="263"/>
      <c r="W6077" s="259"/>
    </row>
    <row r="6078" spans="21:23" customFormat="1">
      <c r="U6078" s="259"/>
      <c r="V6078" s="263"/>
      <c r="W6078" s="259"/>
    </row>
    <row r="6079" spans="21:23" customFormat="1">
      <c r="U6079" s="259"/>
      <c r="V6079" s="263"/>
      <c r="W6079" s="259"/>
    </row>
    <row r="6080" spans="21:23" customFormat="1">
      <c r="U6080" s="259"/>
      <c r="V6080" s="263"/>
      <c r="W6080" s="259"/>
    </row>
    <row r="6081" spans="21:23" customFormat="1">
      <c r="U6081" s="259"/>
      <c r="V6081" s="263"/>
      <c r="W6081" s="259"/>
    </row>
    <row r="6082" spans="21:23" customFormat="1">
      <c r="U6082" s="259"/>
      <c r="V6082" s="263"/>
      <c r="W6082" s="259"/>
    </row>
    <row r="6083" spans="21:23" customFormat="1">
      <c r="U6083" s="259"/>
      <c r="V6083" s="263"/>
      <c r="W6083" s="259"/>
    </row>
    <row r="6084" spans="21:23" customFormat="1">
      <c r="U6084" s="259"/>
      <c r="V6084" s="263"/>
      <c r="W6084" s="259"/>
    </row>
    <row r="6085" spans="21:23" customFormat="1">
      <c r="U6085" s="259"/>
      <c r="V6085" s="263"/>
      <c r="W6085" s="259"/>
    </row>
    <row r="6086" spans="21:23" customFormat="1">
      <c r="U6086" s="259"/>
      <c r="V6086" s="263"/>
      <c r="W6086" s="259"/>
    </row>
    <row r="6087" spans="21:23" customFormat="1">
      <c r="U6087" s="259"/>
      <c r="V6087" s="263"/>
      <c r="W6087" s="259"/>
    </row>
    <row r="6088" spans="21:23" customFormat="1">
      <c r="U6088" s="259"/>
      <c r="V6088" s="263"/>
      <c r="W6088" s="259"/>
    </row>
    <row r="6089" spans="21:23" customFormat="1">
      <c r="U6089" s="259"/>
      <c r="V6089" s="263"/>
      <c r="W6089" s="259"/>
    </row>
    <row r="6090" spans="21:23" customFormat="1">
      <c r="U6090" s="259"/>
      <c r="V6090" s="263"/>
      <c r="W6090" s="259"/>
    </row>
    <row r="6091" spans="21:23" customFormat="1">
      <c r="U6091" s="259"/>
      <c r="V6091" s="263"/>
      <c r="W6091" s="259"/>
    </row>
    <row r="6092" spans="21:23" customFormat="1">
      <c r="U6092" s="259"/>
      <c r="V6092" s="263"/>
      <c r="W6092" s="259"/>
    </row>
    <row r="6093" spans="21:23" customFormat="1">
      <c r="U6093" s="259"/>
      <c r="V6093" s="263"/>
      <c r="W6093" s="259"/>
    </row>
    <row r="6094" spans="21:23" customFormat="1">
      <c r="U6094" s="259"/>
      <c r="V6094" s="263"/>
      <c r="W6094" s="259"/>
    </row>
    <row r="6095" spans="21:23" customFormat="1">
      <c r="U6095" s="259"/>
      <c r="V6095" s="263"/>
      <c r="W6095" s="259"/>
    </row>
    <row r="6096" spans="21:23" customFormat="1">
      <c r="U6096" s="259"/>
      <c r="V6096" s="263"/>
      <c r="W6096" s="259"/>
    </row>
    <row r="6097" spans="21:23" customFormat="1">
      <c r="U6097" s="259"/>
      <c r="V6097" s="263"/>
      <c r="W6097" s="259"/>
    </row>
    <row r="6098" spans="21:23" customFormat="1">
      <c r="U6098" s="259"/>
      <c r="V6098" s="263"/>
      <c r="W6098" s="259"/>
    </row>
    <row r="6099" spans="21:23" customFormat="1">
      <c r="U6099" s="259"/>
      <c r="V6099" s="263"/>
      <c r="W6099" s="259"/>
    </row>
    <row r="6100" spans="21:23" customFormat="1">
      <c r="U6100" s="259"/>
      <c r="V6100" s="263"/>
      <c r="W6100" s="259"/>
    </row>
    <row r="6101" spans="21:23" customFormat="1">
      <c r="U6101" s="259"/>
      <c r="V6101" s="263"/>
      <c r="W6101" s="259"/>
    </row>
    <row r="6102" spans="21:23" customFormat="1">
      <c r="U6102" s="259"/>
      <c r="V6102" s="263"/>
      <c r="W6102" s="259"/>
    </row>
    <row r="6103" spans="21:23" customFormat="1">
      <c r="U6103" s="259"/>
      <c r="V6103" s="263"/>
      <c r="W6103" s="259"/>
    </row>
    <row r="6104" spans="21:23" customFormat="1">
      <c r="U6104" s="259"/>
      <c r="V6104" s="263"/>
      <c r="W6104" s="259"/>
    </row>
    <row r="6105" spans="21:23" customFormat="1">
      <c r="U6105" s="259"/>
      <c r="V6105" s="263"/>
      <c r="W6105" s="259"/>
    </row>
    <row r="6106" spans="21:23" customFormat="1">
      <c r="U6106" s="259"/>
      <c r="V6106" s="263"/>
      <c r="W6106" s="259"/>
    </row>
    <row r="6107" spans="21:23" customFormat="1">
      <c r="U6107" s="259"/>
      <c r="V6107" s="263"/>
      <c r="W6107" s="259"/>
    </row>
    <row r="6108" spans="21:23" customFormat="1">
      <c r="U6108" s="259"/>
      <c r="V6108" s="263"/>
      <c r="W6108" s="259"/>
    </row>
    <row r="6109" spans="21:23" customFormat="1">
      <c r="U6109" s="259"/>
      <c r="V6109" s="263"/>
      <c r="W6109" s="259"/>
    </row>
    <row r="6110" spans="21:23" customFormat="1">
      <c r="U6110" s="259"/>
      <c r="V6110" s="263"/>
      <c r="W6110" s="259"/>
    </row>
    <row r="6111" spans="21:23" customFormat="1">
      <c r="U6111" s="259"/>
      <c r="V6111" s="263"/>
      <c r="W6111" s="259"/>
    </row>
    <row r="6112" spans="21:23" customFormat="1">
      <c r="U6112" s="259"/>
      <c r="V6112" s="263"/>
      <c r="W6112" s="259"/>
    </row>
    <row r="6113" spans="21:23" customFormat="1">
      <c r="U6113" s="259"/>
      <c r="V6113" s="263"/>
      <c r="W6113" s="259"/>
    </row>
    <row r="6114" spans="21:23" customFormat="1">
      <c r="U6114" s="259"/>
      <c r="V6114" s="263"/>
      <c r="W6114" s="259"/>
    </row>
    <row r="6115" spans="21:23" customFormat="1">
      <c r="U6115" s="259"/>
      <c r="V6115" s="263"/>
      <c r="W6115" s="259"/>
    </row>
    <row r="6116" spans="21:23" customFormat="1">
      <c r="U6116" s="259"/>
      <c r="V6116" s="263"/>
      <c r="W6116" s="259"/>
    </row>
    <row r="6117" spans="21:23" customFormat="1">
      <c r="U6117" s="259"/>
      <c r="V6117" s="263"/>
      <c r="W6117" s="259"/>
    </row>
    <row r="6118" spans="21:23" customFormat="1">
      <c r="U6118" s="259"/>
      <c r="V6118" s="263"/>
      <c r="W6118" s="259"/>
    </row>
    <row r="6119" spans="21:23" customFormat="1">
      <c r="U6119" s="259"/>
      <c r="V6119" s="263"/>
      <c r="W6119" s="259"/>
    </row>
    <row r="6120" spans="21:23" customFormat="1">
      <c r="U6120" s="259"/>
      <c r="V6120" s="263"/>
      <c r="W6120" s="259"/>
    </row>
    <row r="6121" spans="21:23" customFormat="1">
      <c r="U6121" s="259"/>
      <c r="V6121" s="263"/>
      <c r="W6121" s="259"/>
    </row>
    <row r="6122" spans="21:23" customFormat="1">
      <c r="U6122" s="259"/>
      <c r="V6122" s="263"/>
      <c r="W6122" s="259"/>
    </row>
    <row r="6123" spans="21:23" customFormat="1">
      <c r="U6123" s="259"/>
      <c r="V6123" s="263"/>
      <c r="W6123" s="259"/>
    </row>
    <row r="6124" spans="21:23" customFormat="1">
      <c r="U6124" s="259"/>
      <c r="V6124" s="263"/>
      <c r="W6124" s="259"/>
    </row>
    <row r="6125" spans="21:23" customFormat="1">
      <c r="U6125" s="259"/>
      <c r="V6125" s="263"/>
      <c r="W6125" s="259"/>
    </row>
    <row r="6126" spans="21:23" customFormat="1">
      <c r="U6126" s="259"/>
      <c r="V6126" s="263"/>
      <c r="W6126" s="259"/>
    </row>
    <row r="6127" spans="21:23" customFormat="1">
      <c r="U6127" s="259"/>
      <c r="V6127" s="263"/>
      <c r="W6127" s="259"/>
    </row>
    <row r="6128" spans="21:23" customFormat="1">
      <c r="U6128" s="259"/>
      <c r="V6128" s="263"/>
      <c r="W6128" s="259"/>
    </row>
    <row r="6129" spans="21:23" customFormat="1">
      <c r="U6129" s="259"/>
      <c r="V6129" s="263"/>
      <c r="W6129" s="259"/>
    </row>
    <row r="6130" spans="21:23" customFormat="1">
      <c r="U6130" s="259"/>
      <c r="V6130" s="263"/>
      <c r="W6130" s="259"/>
    </row>
    <row r="6131" spans="21:23" customFormat="1">
      <c r="U6131" s="259"/>
      <c r="V6131" s="263"/>
      <c r="W6131" s="259"/>
    </row>
    <row r="6132" spans="21:23" customFormat="1">
      <c r="U6132" s="259"/>
      <c r="V6132" s="263"/>
      <c r="W6132" s="259"/>
    </row>
    <row r="6133" spans="21:23" customFormat="1">
      <c r="U6133" s="259"/>
      <c r="V6133" s="263"/>
      <c r="W6133" s="259"/>
    </row>
    <row r="6134" spans="21:23" customFormat="1">
      <c r="U6134" s="259"/>
      <c r="V6134" s="263"/>
      <c r="W6134" s="259"/>
    </row>
    <row r="6135" spans="21:23" customFormat="1">
      <c r="U6135" s="259"/>
      <c r="V6135" s="263"/>
      <c r="W6135" s="259"/>
    </row>
    <row r="6136" spans="21:23" customFormat="1">
      <c r="U6136" s="259"/>
      <c r="V6136" s="263"/>
      <c r="W6136" s="259"/>
    </row>
    <row r="6137" spans="21:23" customFormat="1">
      <c r="U6137" s="259"/>
      <c r="V6137" s="263"/>
      <c r="W6137" s="259"/>
    </row>
    <row r="6138" spans="21:23" customFormat="1">
      <c r="U6138" s="259"/>
      <c r="V6138" s="263"/>
      <c r="W6138" s="259"/>
    </row>
    <row r="6139" spans="21:23" customFormat="1">
      <c r="U6139" s="259"/>
      <c r="V6139" s="263"/>
      <c r="W6139" s="259"/>
    </row>
    <row r="6140" spans="21:23" customFormat="1">
      <c r="U6140" s="259"/>
      <c r="V6140" s="263"/>
      <c r="W6140" s="259"/>
    </row>
    <row r="6141" spans="21:23" customFormat="1">
      <c r="U6141" s="259"/>
      <c r="V6141" s="263"/>
      <c r="W6141" s="259"/>
    </row>
    <row r="6142" spans="21:23" customFormat="1">
      <c r="U6142" s="259"/>
      <c r="V6142" s="263"/>
      <c r="W6142" s="259"/>
    </row>
    <row r="6143" spans="21:23" customFormat="1">
      <c r="U6143" s="259"/>
      <c r="V6143" s="263"/>
      <c r="W6143" s="259"/>
    </row>
    <row r="6144" spans="21:23" customFormat="1">
      <c r="U6144" s="259"/>
      <c r="V6144" s="263"/>
      <c r="W6144" s="259"/>
    </row>
    <row r="6145" spans="21:23" customFormat="1">
      <c r="U6145" s="259"/>
      <c r="V6145" s="263"/>
      <c r="W6145" s="259"/>
    </row>
    <row r="6146" spans="21:23" customFormat="1">
      <c r="U6146" s="259"/>
      <c r="V6146" s="263"/>
      <c r="W6146" s="259"/>
    </row>
    <row r="6147" spans="21:23" customFormat="1">
      <c r="U6147" s="259"/>
      <c r="V6147" s="263"/>
      <c r="W6147" s="259"/>
    </row>
    <row r="6148" spans="21:23" customFormat="1">
      <c r="U6148" s="259"/>
      <c r="V6148" s="263"/>
      <c r="W6148" s="259"/>
    </row>
    <row r="6149" spans="21:23" customFormat="1">
      <c r="U6149" s="259"/>
      <c r="V6149" s="263"/>
      <c r="W6149" s="259"/>
    </row>
    <row r="6150" spans="21:23" customFormat="1">
      <c r="U6150" s="259"/>
      <c r="V6150" s="263"/>
      <c r="W6150" s="259"/>
    </row>
    <row r="6151" spans="21:23" customFormat="1">
      <c r="U6151" s="259"/>
      <c r="V6151" s="263"/>
      <c r="W6151" s="259"/>
    </row>
    <row r="6152" spans="21:23" customFormat="1">
      <c r="U6152" s="259"/>
      <c r="V6152" s="263"/>
      <c r="W6152" s="259"/>
    </row>
    <row r="6153" spans="21:23" customFormat="1">
      <c r="U6153" s="259"/>
      <c r="V6153" s="263"/>
      <c r="W6153" s="259"/>
    </row>
    <row r="6154" spans="21:23" customFormat="1">
      <c r="U6154" s="259"/>
      <c r="V6154" s="263"/>
      <c r="W6154" s="259"/>
    </row>
    <row r="6155" spans="21:23" customFormat="1">
      <c r="U6155" s="259"/>
      <c r="V6155" s="263"/>
      <c r="W6155" s="259"/>
    </row>
    <row r="6156" spans="21:23" customFormat="1">
      <c r="U6156" s="259"/>
      <c r="V6156" s="263"/>
      <c r="W6156" s="259"/>
    </row>
    <row r="6157" spans="21:23" customFormat="1">
      <c r="U6157" s="259"/>
      <c r="V6157" s="263"/>
      <c r="W6157" s="259"/>
    </row>
    <row r="6158" spans="21:23" customFormat="1">
      <c r="U6158" s="259"/>
      <c r="V6158" s="263"/>
      <c r="W6158" s="259"/>
    </row>
    <row r="6159" spans="21:23" customFormat="1">
      <c r="U6159" s="259"/>
      <c r="V6159" s="263"/>
      <c r="W6159" s="259"/>
    </row>
    <row r="6160" spans="21:23" customFormat="1">
      <c r="U6160" s="259"/>
      <c r="V6160" s="263"/>
      <c r="W6160" s="259"/>
    </row>
    <row r="6161" spans="21:23" customFormat="1">
      <c r="U6161" s="259"/>
      <c r="V6161" s="263"/>
      <c r="W6161" s="259"/>
    </row>
    <row r="6162" spans="21:23" customFormat="1">
      <c r="U6162" s="259"/>
      <c r="V6162" s="263"/>
      <c r="W6162" s="259"/>
    </row>
    <row r="6163" spans="21:23" customFormat="1">
      <c r="U6163" s="259"/>
      <c r="V6163" s="263"/>
      <c r="W6163" s="259"/>
    </row>
    <row r="6164" spans="21:23" customFormat="1">
      <c r="U6164" s="259"/>
      <c r="V6164" s="263"/>
      <c r="W6164" s="259"/>
    </row>
    <row r="6165" spans="21:23" customFormat="1">
      <c r="U6165" s="259"/>
      <c r="V6165" s="263"/>
      <c r="W6165" s="259"/>
    </row>
    <row r="6166" spans="21:23" customFormat="1">
      <c r="U6166" s="259"/>
      <c r="V6166" s="263"/>
      <c r="W6166" s="259"/>
    </row>
    <row r="6167" spans="21:23" customFormat="1">
      <c r="U6167" s="259"/>
      <c r="V6167" s="263"/>
      <c r="W6167" s="259"/>
    </row>
    <row r="6168" spans="21:23" customFormat="1">
      <c r="U6168" s="259"/>
      <c r="V6168" s="263"/>
      <c r="W6168" s="259"/>
    </row>
    <row r="6169" spans="21:23" customFormat="1">
      <c r="U6169" s="259"/>
      <c r="V6169" s="263"/>
      <c r="W6169" s="259"/>
    </row>
    <row r="6170" spans="21:23" customFormat="1">
      <c r="U6170" s="259"/>
      <c r="V6170" s="263"/>
      <c r="W6170" s="259"/>
    </row>
    <row r="6171" spans="21:23" customFormat="1">
      <c r="U6171" s="259"/>
      <c r="V6171" s="263"/>
      <c r="W6171" s="259"/>
    </row>
    <row r="6172" spans="21:23" customFormat="1">
      <c r="U6172" s="259"/>
      <c r="V6172" s="263"/>
      <c r="W6172" s="259"/>
    </row>
    <row r="6173" spans="21:23" customFormat="1">
      <c r="U6173" s="259"/>
      <c r="V6173" s="263"/>
      <c r="W6173" s="259"/>
    </row>
    <row r="6174" spans="21:23" customFormat="1">
      <c r="U6174" s="259"/>
      <c r="V6174" s="263"/>
      <c r="W6174" s="259"/>
    </row>
    <row r="6175" spans="21:23" customFormat="1">
      <c r="U6175" s="259"/>
      <c r="V6175" s="263"/>
      <c r="W6175" s="259"/>
    </row>
    <row r="6176" spans="21:23" customFormat="1">
      <c r="U6176" s="259"/>
      <c r="V6176" s="263"/>
      <c r="W6176" s="259"/>
    </row>
    <row r="6177" spans="21:23" customFormat="1">
      <c r="U6177" s="259"/>
      <c r="V6177" s="263"/>
      <c r="W6177" s="259"/>
    </row>
    <row r="6178" spans="21:23" customFormat="1">
      <c r="U6178" s="259"/>
      <c r="V6178" s="263"/>
      <c r="W6178" s="259"/>
    </row>
    <row r="6179" spans="21:23" customFormat="1">
      <c r="U6179" s="259"/>
      <c r="V6179" s="263"/>
      <c r="W6179" s="259"/>
    </row>
    <row r="6180" spans="21:23" customFormat="1">
      <c r="U6180" s="259"/>
      <c r="V6180" s="263"/>
      <c r="W6180" s="259"/>
    </row>
    <row r="6181" spans="21:23" customFormat="1">
      <c r="U6181" s="259"/>
      <c r="V6181" s="263"/>
      <c r="W6181" s="259"/>
    </row>
    <row r="6182" spans="21:23" customFormat="1">
      <c r="U6182" s="259"/>
      <c r="V6182" s="263"/>
      <c r="W6182" s="259"/>
    </row>
    <row r="6183" spans="21:23" customFormat="1">
      <c r="U6183" s="259"/>
      <c r="V6183" s="263"/>
      <c r="W6183" s="259"/>
    </row>
    <row r="6184" spans="21:23" customFormat="1">
      <c r="U6184" s="259"/>
      <c r="V6184" s="263"/>
      <c r="W6184" s="259"/>
    </row>
    <row r="6185" spans="21:23" customFormat="1">
      <c r="U6185" s="259"/>
      <c r="V6185" s="263"/>
      <c r="W6185" s="259"/>
    </row>
    <row r="6186" spans="21:23" customFormat="1">
      <c r="U6186" s="259"/>
      <c r="V6186" s="263"/>
      <c r="W6186" s="259"/>
    </row>
    <row r="6187" spans="21:23" customFormat="1">
      <c r="U6187" s="259"/>
      <c r="V6187" s="263"/>
      <c r="W6187" s="259"/>
    </row>
    <row r="6188" spans="21:23" customFormat="1">
      <c r="U6188" s="259"/>
      <c r="V6188" s="263"/>
      <c r="W6188" s="259"/>
    </row>
    <row r="6189" spans="21:23" customFormat="1">
      <c r="U6189" s="259"/>
      <c r="V6189" s="263"/>
      <c r="W6189" s="259"/>
    </row>
    <row r="6190" spans="21:23" customFormat="1">
      <c r="U6190" s="259"/>
      <c r="V6190" s="263"/>
      <c r="W6190" s="259"/>
    </row>
    <row r="6191" spans="21:23" customFormat="1">
      <c r="U6191" s="259"/>
      <c r="V6191" s="263"/>
      <c r="W6191" s="259"/>
    </row>
    <row r="6192" spans="21:23" customFormat="1">
      <c r="U6192" s="259"/>
      <c r="V6192" s="263"/>
      <c r="W6192" s="259"/>
    </row>
    <row r="6193" spans="21:23" customFormat="1">
      <c r="U6193" s="259"/>
      <c r="V6193" s="263"/>
      <c r="W6193" s="259"/>
    </row>
    <row r="6194" spans="21:23" customFormat="1">
      <c r="U6194" s="259"/>
      <c r="V6194" s="263"/>
      <c r="W6194" s="259"/>
    </row>
    <row r="6195" spans="21:23" customFormat="1">
      <c r="U6195" s="259"/>
      <c r="V6195" s="263"/>
      <c r="W6195" s="259"/>
    </row>
    <row r="6196" spans="21:23" customFormat="1">
      <c r="U6196" s="259"/>
      <c r="V6196" s="263"/>
      <c r="W6196" s="259"/>
    </row>
    <row r="6197" spans="21:23" customFormat="1">
      <c r="U6197" s="259"/>
      <c r="V6197" s="263"/>
      <c r="W6197" s="259"/>
    </row>
    <row r="6198" spans="21:23" customFormat="1">
      <c r="U6198" s="259"/>
      <c r="V6198" s="263"/>
      <c r="W6198" s="259"/>
    </row>
    <row r="6199" spans="21:23" customFormat="1">
      <c r="U6199" s="259"/>
      <c r="V6199" s="263"/>
      <c r="W6199" s="259"/>
    </row>
    <row r="6200" spans="21:23" customFormat="1">
      <c r="U6200" s="259"/>
      <c r="V6200" s="263"/>
      <c r="W6200" s="259"/>
    </row>
    <row r="6201" spans="21:23" customFormat="1">
      <c r="U6201" s="259"/>
      <c r="V6201" s="263"/>
      <c r="W6201" s="259"/>
    </row>
    <row r="6202" spans="21:23" customFormat="1">
      <c r="U6202" s="259"/>
      <c r="V6202" s="263"/>
      <c r="W6202" s="259"/>
    </row>
    <row r="6203" spans="21:23" customFormat="1">
      <c r="U6203" s="259"/>
      <c r="V6203" s="263"/>
      <c r="W6203" s="259"/>
    </row>
    <row r="6204" spans="21:23" customFormat="1">
      <c r="U6204" s="259"/>
      <c r="V6204" s="263"/>
      <c r="W6204" s="259"/>
    </row>
    <row r="6205" spans="21:23" customFormat="1">
      <c r="U6205" s="259"/>
      <c r="V6205" s="263"/>
      <c r="W6205" s="259"/>
    </row>
    <row r="6206" spans="21:23" customFormat="1">
      <c r="U6206" s="259"/>
      <c r="V6206" s="263"/>
      <c r="W6206" s="259"/>
    </row>
    <row r="6207" spans="21:23" customFormat="1">
      <c r="U6207" s="259"/>
      <c r="V6207" s="263"/>
      <c r="W6207" s="259"/>
    </row>
    <row r="6208" spans="21:23" customFormat="1">
      <c r="U6208" s="259"/>
      <c r="V6208" s="263"/>
      <c r="W6208" s="259"/>
    </row>
    <row r="6209" spans="21:23" customFormat="1">
      <c r="U6209" s="259"/>
      <c r="V6209" s="263"/>
      <c r="W6209" s="259"/>
    </row>
    <row r="6210" spans="21:23" customFormat="1">
      <c r="U6210" s="259"/>
      <c r="V6210" s="263"/>
      <c r="W6210" s="259"/>
    </row>
    <row r="6211" spans="21:23" customFormat="1">
      <c r="U6211" s="259"/>
      <c r="V6211" s="263"/>
      <c r="W6211" s="259"/>
    </row>
    <row r="6212" spans="21:23" customFormat="1">
      <c r="U6212" s="259"/>
      <c r="V6212" s="263"/>
      <c r="W6212" s="259"/>
    </row>
    <row r="6213" spans="21:23" customFormat="1">
      <c r="U6213" s="259"/>
      <c r="V6213" s="263"/>
      <c r="W6213" s="259"/>
    </row>
    <row r="6214" spans="21:23" customFormat="1">
      <c r="U6214" s="259"/>
      <c r="V6214" s="263"/>
      <c r="W6214" s="259"/>
    </row>
    <row r="6215" spans="21:23" customFormat="1">
      <c r="U6215" s="259"/>
      <c r="V6215" s="263"/>
      <c r="W6215" s="259"/>
    </row>
    <row r="6216" spans="21:23" customFormat="1">
      <c r="U6216" s="259"/>
      <c r="V6216" s="263"/>
      <c r="W6216" s="259"/>
    </row>
    <row r="6217" spans="21:23" customFormat="1">
      <c r="U6217" s="259"/>
      <c r="V6217" s="263"/>
      <c r="W6217" s="259"/>
    </row>
    <row r="6218" spans="21:23" customFormat="1">
      <c r="U6218" s="259"/>
      <c r="V6218" s="263"/>
      <c r="W6218" s="259"/>
    </row>
    <row r="6219" spans="21:23" customFormat="1">
      <c r="U6219" s="259"/>
      <c r="V6219" s="263"/>
      <c r="W6219" s="259"/>
    </row>
    <row r="6220" spans="21:23" customFormat="1">
      <c r="U6220" s="259"/>
      <c r="V6220" s="263"/>
      <c r="W6220" s="259"/>
    </row>
    <row r="6221" spans="21:23" customFormat="1">
      <c r="U6221" s="259"/>
      <c r="V6221" s="263"/>
      <c r="W6221" s="259"/>
    </row>
    <row r="6222" spans="21:23" customFormat="1">
      <c r="U6222" s="259"/>
      <c r="V6222" s="263"/>
      <c r="W6222" s="259"/>
    </row>
    <row r="6223" spans="21:23" customFormat="1">
      <c r="U6223" s="259"/>
      <c r="V6223" s="263"/>
      <c r="W6223" s="259"/>
    </row>
    <row r="6224" spans="21:23" customFormat="1">
      <c r="U6224" s="259"/>
      <c r="V6224" s="263"/>
      <c r="W6224" s="259"/>
    </row>
    <row r="6225" spans="21:23" customFormat="1">
      <c r="U6225" s="259"/>
      <c r="V6225" s="263"/>
      <c r="W6225" s="259"/>
    </row>
    <row r="6226" spans="21:23" customFormat="1">
      <c r="U6226" s="259"/>
      <c r="V6226" s="263"/>
      <c r="W6226" s="259"/>
    </row>
    <row r="6227" spans="21:23" customFormat="1">
      <c r="U6227" s="259"/>
      <c r="V6227" s="263"/>
      <c r="W6227" s="259"/>
    </row>
    <row r="6228" spans="21:23" customFormat="1">
      <c r="U6228" s="259"/>
      <c r="V6228" s="263"/>
      <c r="W6228" s="259"/>
    </row>
    <row r="6229" spans="21:23" customFormat="1">
      <c r="U6229" s="259"/>
      <c r="V6229" s="263"/>
      <c r="W6229" s="259"/>
    </row>
    <row r="6230" spans="21:23" customFormat="1">
      <c r="U6230" s="259"/>
      <c r="V6230" s="263"/>
      <c r="W6230" s="259"/>
    </row>
    <row r="6231" spans="21:23" customFormat="1">
      <c r="U6231" s="259"/>
      <c r="V6231" s="263"/>
      <c r="W6231" s="259"/>
    </row>
    <row r="6232" spans="21:23" customFormat="1">
      <c r="U6232" s="259"/>
      <c r="V6232" s="263"/>
      <c r="W6232" s="259"/>
    </row>
    <row r="6233" spans="21:23" customFormat="1">
      <c r="U6233" s="259"/>
      <c r="V6233" s="263"/>
      <c r="W6233" s="259"/>
    </row>
    <row r="6234" spans="21:23" customFormat="1">
      <c r="U6234" s="259"/>
      <c r="V6234" s="263"/>
      <c r="W6234" s="259"/>
    </row>
    <row r="6235" spans="21:23" customFormat="1">
      <c r="U6235" s="259"/>
      <c r="V6235" s="263"/>
      <c r="W6235" s="259"/>
    </row>
    <row r="6236" spans="21:23" customFormat="1">
      <c r="U6236" s="259"/>
      <c r="V6236" s="263"/>
      <c r="W6236" s="259"/>
    </row>
    <row r="6237" spans="21:23" customFormat="1">
      <c r="U6237" s="259"/>
      <c r="V6237" s="263"/>
      <c r="W6237" s="259"/>
    </row>
    <row r="6238" spans="21:23" customFormat="1">
      <c r="U6238" s="259"/>
      <c r="V6238" s="263"/>
      <c r="W6238" s="259"/>
    </row>
    <row r="6239" spans="21:23" customFormat="1">
      <c r="U6239" s="259"/>
      <c r="V6239" s="263"/>
      <c r="W6239" s="259"/>
    </row>
    <row r="6240" spans="21:23" customFormat="1">
      <c r="U6240" s="259"/>
      <c r="V6240" s="263"/>
      <c r="W6240" s="259"/>
    </row>
    <row r="6241" spans="21:23" customFormat="1">
      <c r="U6241" s="259"/>
      <c r="V6241" s="263"/>
      <c r="W6241" s="259"/>
    </row>
    <row r="6242" spans="21:23" customFormat="1">
      <c r="U6242" s="259"/>
      <c r="V6242" s="263"/>
      <c r="W6242" s="259"/>
    </row>
    <row r="6243" spans="21:23" customFormat="1">
      <c r="U6243" s="259"/>
      <c r="V6243" s="263"/>
      <c r="W6243" s="259"/>
    </row>
    <row r="6244" spans="21:23" customFormat="1">
      <c r="U6244" s="259"/>
      <c r="V6244" s="263"/>
      <c r="W6244" s="259"/>
    </row>
    <row r="6245" spans="21:23" customFormat="1">
      <c r="U6245" s="259"/>
      <c r="V6245" s="263"/>
      <c r="W6245" s="259"/>
    </row>
    <row r="6246" spans="21:23" customFormat="1">
      <c r="U6246" s="259"/>
      <c r="V6246" s="263"/>
      <c r="W6246" s="259"/>
    </row>
    <row r="6247" spans="21:23" customFormat="1">
      <c r="U6247" s="259"/>
      <c r="V6247" s="263"/>
      <c r="W6247" s="259"/>
    </row>
    <row r="6248" spans="21:23" customFormat="1">
      <c r="U6248" s="259"/>
      <c r="V6248" s="263"/>
      <c r="W6248" s="259"/>
    </row>
    <row r="6249" spans="21:23" customFormat="1">
      <c r="U6249" s="259"/>
      <c r="V6249" s="263"/>
      <c r="W6249" s="259"/>
    </row>
    <row r="6250" spans="21:23" customFormat="1">
      <c r="U6250" s="259"/>
      <c r="V6250" s="263"/>
      <c r="W6250" s="259"/>
    </row>
    <row r="6251" spans="21:23" customFormat="1">
      <c r="U6251" s="259"/>
      <c r="V6251" s="263"/>
      <c r="W6251" s="259"/>
    </row>
    <row r="6252" spans="21:23" customFormat="1">
      <c r="U6252" s="259"/>
      <c r="V6252" s="263"/>
      <c r="W6252" s="259"/>
    </row>
    <row r="6253" spans="21:23" customFormat="1">
      <c r="U6253" s="259"/>
      <c r="V6253" s="263"/>
      <c r="W6253" s="259"/>
    </row>
    <row r="6254" spans="21:23" customFormat="1">
      <c r="U6254" s="259"/>
      <c r="V6254" s="263"/>
      <c r="W6254" s="259"/>
    </row>
    <row r="6255" spans="21:23" customFormat="1">
      <c r="U6255" s="259"/>
      <c r="V6255" s="263"/>
      <c r="W6255" s="259"/>
    </row>
    <row r="6256" spans="21:23" customFormat="1">
      <c r="U6256" s="259"/>
      <c r="V6256" s="263"/>
      <c r="W6256" s="259"/>
    </row>
    <row r="6257" spans="21:23" customFormat="1">
      <c r="U6257" s="259"/>
      <c r="V6257" s="263"/>
      <c r="W6257" s="259"/>
    </row>
    <row r="6258" spans="21:23" customFormat="1">
      <c r="U6258" s="259"/>
      <c r="V6258" s="263"/>
      <c r="W6258" s="259"/>
    </row>
    <row r="6259" spans="21:23" customFormat="1">
      <c r="U6259" s="259"/>
      <c r="V6259" s="263"/>
      <c r="W6259" s="259"/>
    </row>
    <row r="6260" spans="21:23" customFormat="1">
      <c r="U6260" s="259"/>
      <c r="V6260" s="263"/>
      <c r="W6260" s="259"/>
    </row>
    <row r="6261" spans="21:23" customFormat="1">
      <c r="U6261" s="259"/>
      <c r="V6261" s="263"/>
      <c r="W6261" s="259"/>
    </row>
    <row r="6262" spans="21:23" customFormat="1">
      <c r="U6262" s="259"/>
      <c r="V6262" s="263"/>
      <c r="W6262" s="259"/>
    </row>
    <row r="6263" spans="21:23" customFormat="1">
      <c r="U6263" s="259"/>
      <c r="V6263" s="263"/>
      <c r="W6263" s="259"/>
    </row>
    <row r="6264" spans="21:23" customFormat="1">
      <c r="U6264" s="259"/>
      <c r="V6264" s="263"/>
      <c r="W6264" s="259"/>
    </row>
    <row r="6265" spans="21:23" customFormat="1">
      <c r="U6265" s="259"/>
      <c r="V6265" s="263"/>
      <c r="W6265" s="259"/>
    </row>
    <row r="6266" spans="21:23" customFormat="1">
      <c r="U6266" s="259"/>
      <c r="V6266" s="263"/>
      <c r="W6266" s="259"/>
    </row>
    <row r="6267" spans="21:23" customFormat="1">
      <c r="U6267" s="259"/>
      <c r="V6267" s="263"/>
      <c r="W6267" s="259"/>
    </row>
    <row r="6268" spans="21:23" customFormat="1">
      <c r="U6268" s="259"/>
      <c r="V6268" s="263"/>
      <c r="W6268" s="259"/>
    </row>
    <row r="6269" spans="21:23" customFormat="1">
      <c r="U6269" s="259"/>
      <c r="V6269" s="263"/>
      <c r="W6269" s="259"/>
    </row>
    <row r="6270" spans="21:23" customFormat="1">
      <c r="U6270" s="259"/>
      <c r="V6270" s="263"/>
      <c r="W6270" s="259"/>
    </row>
    <row r="6271" spans="21:23" customFormat="1">
      <c r="U6271" s="259"/>
      <c r="V6271" s="263"/>
      <c r="W6271" s="259"/>
    </row>
    <row r="6272" spans="21:23" customFormat="1">
      <c r="U6272" s="259"/>
      <c r="V6272" s="263"/>
      <c r="W6272" s="259"/>
    </row>
    <row r="6273" spans="21:23" customFormat="1">
      <c r="U6273" s="259"/>
      <c r="V6273" s="263"/>
      <c r="W6273" s="259"/>
    </row>
    <row r="6274" spans="21:23" customFormat="1">
      <c r="U6274" s="259"/>
      <c r="V6274" s="263"/>
      <c r="W6274" s="259"/>
    </row>
    <row r="6275" spans="21:23" customFormat="1">
      <c r="U6275" s="259"/>
      <c r="V6275" s="263"/>
      <c r="W6275" s="259"/>
    </row>
    <row r="6276" spans="21:23" customFormat="1">
      <c r="U6276" s="259"/>
      <c r="V6276" s="263"/>
      <c r="W6276" s="259"/>
    </row>
    <row r="6277" spans="21:23" customFormat="1">
      <c r="U6277" s="259"/>
      <c r="V6277" s="263"/>
      <c r="W6277" s="259"/>
    </row>
    <row r="6278" spans="21:23" customFormat="1">
      <c r="U6278" s="259"/>
      <c r="V6278" s="263"/>
      <c r="W6278" s="259"/>
    </row>
    <row r="6279" spans="21:23" customFormat="1">
      <c r="U6279" s="259"/>
      <c r="V6279" s="263"/>
      <c r="W6279" s="259"/>
    </row>
    <row r="6280" spans="21:23" customFormat="1">
      <c r="U6280" s="259"/>
      <c r="V6280" s="263"/>
      <c r="W6280" s="259"/>
    </row>
    <row r="6281" spans="21:23" customFormat="1">
      <c r="U6281" s="259"/>
      <c r="V6281" s="263"/>
      <c r="W6281" s="259"/>
    </row>
    <row r="6282" spans="21:23" customFormat="1">
      <c r="U6282" s="259"/>
      <c r="V6282" s="263"/>
      <c r="W6282" s="259"/>
    </row>
    <row r="6283" spans="21:23" customFormat="1">
      <c r="U6283" s="259"/>
      <c r="V6283" s="263"/>
      <c r="W6283" s="259"/>
    </row>
    <row r="6284" spans="21:23" customFormat="1">
      <c r="U6284" s="259"/>
      <c r="V6284" s="263"/>
      <c r="W6284" s="259"/>
    </row>
    <row r="6285" spans="21:23" customFormat="1">
      <c r="U6285" s="259"/>
      <c r="V6285" s="263"/>
      <c r="W6285" s="259"/>
    </row>
    <row r="6286" spans="21:23" customFormat="1">
      <c r="U6286" s="259"/>
      <c r="V6286" s="263"/>
      <c r="W6286" s="259"/>
    </row>
    <row r="6287" spans="21:23" customFormat="1">
      <c r="U6287" s="259"/>
      <c r="V6287" s="263"/>
      <c r="W6287" s="259"/>
    </row>
    <row r="6288" spans="21:23" customFormat="1">
      <c r="U6288" s="259"/>
      <c r="V6288" s="263"/>
      <c r="W6288" s="259"/>
    </row>
    <row r="6289" spans="21:23" customFormat="1">
      <c r="U6289" s="259"/>
      <c r="V6289" s="263"/>
      <c r="W6289" s="259"/>
    </row>
    <row r="6298" spans="21:23" customFormat="1">
      <c r="U6298" s="259"/>
      <c r="V6298" s="263"/>
      <c r="W6298" s="259"/>
    </row>
    <row r="6299" spans="21:23" customFormat="1">
      <c r="U6299" s="259"/>
      <c r="V6299" s="263"/>
      <c r="W6299" s="259"/>
    </row>
    <row r="6300" spans="21:23" customFormat="1">
      <c r="U6300" s="259"/>
      <c r="V6300" s="263"/>
      <c r="W6300" s="259"/>
    </row>
    <row r="6301" spans="21:23" customFormat="1">
      <c r="U6301" s="259"/>
      <c r="V6301" s="263"/>
      <c r="W6301" s="259"/>
    </row>
    <row r="6302" spans="21:23" customFormat="1">
      <c r="U6302" s="259"/>
      <c r="V6302" s="263"/>
      <c r="W6302" s="259"/>
    </row>
    <row r="6303" spans="21:23" customFormat="1">
      <c r="U6303" s="259"/>
      <c r="V6303" s="263"/>
      <c r="W6303" s="259"/>
    </row>
    <row r="6304" spans="21:23" customFormat="1">
      <c r="U6304" s="259"/>
      <c r="V6304" s="263"/>
      <c r="W6304" s="259"/>
    </row>
    <row r="6305" spans="21:23" customFormat="1">
      <c r="U6305" s="259"/>
      <c r="V6305" s="263"/>
      <c r="W6305" s="259"/>
    </row>
    <row r="6316" spans="21:23" customFormat="1">
      <c r="U6316" s="259"/>
      <c r="V6316" s="263"/>
      <c r="W6316" s="259"/>
    </row>
    <row r="6317" spans="21:23" customFormat="1">
      <c r="U6317" s="259"/>
      <c r="V6317" s="263"/>
      <c r="W6317" s="259"/>
    </row>
    <row r="6318" spans="21:23" customFormat="1">
      <c r="U6318" s="259"/>
      <c r="V6318" s="263"/>
      <c r="W6318" s="259"/>
    </row>
    <row r="6319" spans="21:23" customFormat="1">
      <c r="U6319" s="259"/>
      <c r="V6319" s="263"/>
      <c r="W6319" s="259"/>
    </row>
    <row r="6320" spans="21:23" customFormat="1">
      <c r="U6320" s="259"/>
      <c r="V6320" s="263"/>
      <c r="W6320" s="259"/>
    </row>
  </sheetData>
  <autoFilter ref="A3:AA3751" xr:uid="{00000000-0001-0000-0000-000000000000}"/>
  <phoneticPr fontId="68" type="noConversion"/>
  <dataValidations count="13">
    <dataValidation type="list" allowBlank="1" showInputMessage="1" showErrorMessage="1" sqref="AA32" xr:uid="{6A459A13-1A09-4E51-AAB6-096254C6D6E4}">
      <formula1>$AA$3:$AA$33</formula1>
    </dataValidation>
    <dataValidation type="list" allowBlank="1" showInputMessage="1" showErrorMessage="1" sqref="B1074 B1484 B1529 B1761" xr:uid="{015822B8-BDBE-412D-A681-94C6656399A4}">
      <formula1>$AA$3:$AA$88</formula1>
    </dataValidation>
    <dataValidation type="list" allowBlank="1" showInputMessage="1" showErrorMessage="1" sqref="B1074 B1484 B1529 B1761" xr:uid="{A406A39F-D9A2-4DE1-96E1-CD50E08C33B9}">
      <formula1>$AA$3:$AA$87</formula1>
    </dataValidation>
    <dataValidation type="list" allowBlank="1" showInputMessage="1" showErrorMessage="1" sqref="B1074 B1484 B1529 B1761" xr:uid="{CF6B92F4-6CE5-477A-824C-53EE6011F5BF}">
      <formula1>$AA$3:$AA$47</formula1>
    </dataValidation>
    <dataValidation type="list" allowBlank="1" showInputMessage="1" showErrorMessage="1" sqref="B1074 B1484 B1529 B1761" xr:uid="{97FAAB5E-7BEC-4CE6-B343-BE32393D638D}">
      <formula1>$AA$3:$AA$90</formula1>
    </dataValidation>
    <dataValidation type="list" allowBlank="1" showInputMessage="1" showErrorMessage="1" sqref="B1074 B1484 B1529 B1761" xr:uid="{74D1685C-AD83-4F10-A44B-D064C8985B83}">
      <formula1>$AA$3:$AA$77</formula1>
    </dataValidation>
    <dataValidation type="list" allowBlank="1" showInputMessage="1" showErrorMessage="1" sqref="B1074 B1484 B1529 B1761" xr:uid="{F43E5A50-427F-4182-ACCD-28410950ECF0}">
      <formula1>$AA$3:$AA$65</formula1>
    </dataValidation>
    <dataValidation type="list" allowBlank="1" showInputMessage="1" showErrorMessage="1" sqref="B1074 B1484 B1529 B1761" xr:uid="{A010C1BF-FAF6-4ECB-A2DA-1605A7B152CF}">
      <formula1>$AA$3:$AA$99</formula1>
    </dataValidation>
    <dataValidation type="list" allowBlank="1" showInputMessage="1" showErrorMessage="1" sqref="B1:B89 B92:B1048576" xr:uid="{0F52FED4-BBC2-4E6F-83AD-3FC903D1A223}">
      <formula1>$AA$3:$AA$106</formula1>
    </dataValidation>
    <dataValidation type="list" allowBlank="1" showInputMessage="1" showErrorMessage="1" sqref="B91" xr:uid="{8F68E455-F70A-4815-BD33-29F1CA13A67B}">
      <formula1>$AA$3:$AA$110</formula1>
    </dataValidation>
    <dataValidation type="list" allowBlank="1" showInputMessage="1" showErrorMessage="1" sqref="B90" xr:uid="{4CF6C21F-C309-45B0-AF53-8B218EF09ABB}">
      <formula1>$AA$3:$AA$103</formula1>
    </dataValidation>
    <dataValidation type="list" allowBlank="1" showInputMessage="1" showErrorMessage="1" sqref="B1841 B1919 B1892:B1898 B1907:B1910 B1929:B1933 B1922:B1927 B2147 B2092:B2094 B2096:B2100 B2103:B2106 B2111 B2123:B2126 B2113:B2118 B2162 B2132:B2142 B2183 B2294 B2244" xr:uid="{20EE834B-6507-42E1-A48A-3F4A84864F89}">
      <formula1>$AA$3:$AA$102</formula1>
    </dataValidation>
    <dataValidation type="list" allowBlank="1" showInputMessage="1" showErrorMessage="1" sqref="B1841 B1919 B1892:B1898 B1907:B1910 B1929:B1933 B1922:B1927 B2147 B2092:B2094 B2096:B2100 B2103:B2106 B2111 B2123:B2126 B2113:B2118 B2162 B2132:B2142 B2183 B2294 B2244" xr:uid="{FC31CDD9-C5D5-403D-8CDF-6EA8C6F74EF9}">
      <formula1>$AA$3:$AA$101</formula1>
    </dataValidation>
  </dataValidations>
  <pageMargins left="0.69986110925674438" right="0.69986110925674438" top="0.75" bottom="0.75" header="0.30000001192092896" footer="0.300000011920928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REPORTproduce">
                <anchor moveWithCells="1" sizeWithCells="1">
                  <from>
                    <xdr:col>19</xdr:col>
                    <xdr:colOff>22860</xdr:colOff>
                    <xdr:row>0</xdr:row>
                    <xdr:rowOff>38100</xdr:rowOff>
                  </from>
                  <to>
                    <xdr:col>19</xdr:col>
                    <xdr:colOff>1752600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일반화물표">
                <anchor moveWithCells="1" sizeWithCells="1">
                  <from>
                    <xdr:col>23</xdr:col>
                    <xdr:colOff>7620</xdr:colOff>
                    <xdr:row>0</xdr:row>
                    <xdr:rowOff>38100</xdr:rowOff>
                  </from>
                  <to>
                    <xdr:col>23</xdr:col>
                    <xdr:colOff>1341120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입고목록Json변환">
                <anchor moveWithCells="1" sizeWithCells="1">
                  <from>
                    <xdr:col>16</xdr:col>
                    <xdr:colOff>22860</xdr:colOff>
                    <xdr:row>0</xdr:row>
                    <xdr:rowOff>30480</xdr:rowOff>
                  </from>
                  <to>
                    <xdr:col>17</xdr:col>
                    <xdr:colOff>746760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0C00F-A99A-431F-916B-7ABA8F6C2253}">
  <sheetPr codeName="Sheet11"/>
  <dimension ref="A1:AB5081"/>
  <sheetViews>
    <sheetView zoomScale="90" zoomScaleNormal="90" zoomScaleSheetLayoutView="75" workbookViewId="0">
      <pane ySplit="3" topLeftCell="A107" activePane="bottomLeft" state="frozen"/>
      <selection pane="bottomLeft" activeCell="B119" sqref="B119"/>
    </sheetView>
  </sheetViews>
  <sheetFormatPr defaultColWidth="8.8984375" defaultRowHeight="14.4"/>
  <cols>
    <col min="1" max="1" width="11" customWidth="1"/>
    <col min="2" max="2" width="16.296875" style="112" customWidth="1"/>
    <col min="3" max="3" width="14.09765625" style="112" customWidth="1"/>
    <col min="4" max="4" width="13" style="112" customWidth="1"/>
    <col min="5" max="7" width="4.69921875" style="112" customWidth="1"/>
    <col min="8" max="9" width="6.09765625" style="112" customWidth="1"/>
    <col min="10" max="10" width="6.8984375" style="112" customWidth="1"/>
    <col min="11" max="11" width="9.296875" customWidth="1"/>
    <col min="12" max="12" width="8" customWidth="1"/>
    <col min="13" max="13" width="17.8984375" hidden="1" customWidth="1"/>
    <col min="14" max="14" width="9.8984375" hidden="1" customWidth="1"/>
    <col min="15" max="15" width="7.19921875" customWidth="1"/>
    <col min="16" max="16" width="8.8984375" customWidth="1"/>
    <col min="17" max="17" width="20.796875" style="112" customWidth="1"/>
    <col min="18" max="18" width="4.3984375" style="112" hidden="1" customWidth="1"/>
    <col min="20" max="20" width="20.69921875" style="114" bestFit="1" customWidth="1"/>
    <col min="21" max="23" width="6.19921875" style="9" customWidth="1"/>
    <col min="24" max="24" width="16" style="9" bestFit="1" customWidth="1"/>
    <col min="26" max="26" width="9.796875" customWidth="1"/>
    <col min="27" max="28" width="11" customWidth="1"/>
    <col min="30" max="30" width="2.296875" customWidth="1"/>
  </cols>
  <sheetData>
    <row r="1" spans="1:28" s="7" customFormat="1" ht="31.5" customHeight="1">
      <c r="A1" s="31" t="s">
        <v>2</v>
      </c>
      <c r="B1" s="120"/>
      <c r="C1" s="120"/>
      <c r="D1" s="9"/>
      <c r="E1" s="9"/>
      <c r="F1" s="9"/>
      <c r="G1" s="9"/>
      <c r="H1" s="9"/>
      <c r="L1"/>
      <c r="O1" s="12" t="s">
        <v>73</v>
      </c>
      <c r="P1" s="8"/>
      <c r="Q1" s="48"/>
      <c r="R1" s="49" t="s">
        <v>138</v>
      </c>
      <c r="T1" s="9"/>
      <c r="U1" s="9"/>
      <c r="V1" s="9"/>
      <c r="W1" s="9"/>
      <c r="X1" s="9"/>
    </row>
    <row r="2" spans="1:28" s="7" customFormat="1" ht="7.5" customHeight="1" thickBot="1">
      <c r="B2" s="32"/>
      <c r="C2" s="32"/>
      <c r="D2" s="8"/>
      <c r="E2" s="8"/>
      <c r="F2" s="8"/>
      <c r="G2" s="8"/>
      <c r="H2" s="8"/>
      <c r="L2" s="47"/>
      <c r="P2" s="8"/>
      <c r="Q2" s="48"/>
      <c r="R2" s="49"/>
      <c r="T2" s="9"/>
      <c r="U2" s="9"/>
      <c r="V2" s="9"/>
      <c r="W2" s="9"/>
      <c r="X2" s="9"/>
    </row>
    <row r="3" spans="1:28" s="43" customFormat="1" ht="60.75" customHeight="1">
      <c r="A3" s="42" t="s">
        <v>97</v>
      </c>
      <c r="B3" s="111" t="s">
        <v>56</v>
      </c>
      <c r="C3" s="111" t="s">
        <v>66</v>
      </c>
      <c r="D3" s="113" t="s">
        <v>208</v>
      </c>
      <c r="E3" s="113" t="s">
        <v>101</v>
      </c>
      <c r="F3" s="113" t="s">
        <v>115</v>
      </c>
      <c r="G3" s="113" t="s">
        <v>30</v>
      </c>
      <c r="H3" s="115" t="s">
        <v>82</v>
      </c>
      <c r="I3" s="115" t="s">
        <v>130</v>
      </c>
      <c r="J3" s="115" t="s">
        <v>17</v>
      </c>
      <c r="K3" s="14" t="s">
        <v>18</v>
      </c>
      <c r="L3" s="152" t="s">
        <v>73</v>
      </c>
      <c r="M3" s="14">
        <v>1</v>
      </c>
      <c r="N3" s="14">
        <v>1</v>
      </c>
      <c r="O3" s="14" t="s">
        <v>125</v>
      </c>
      <c r="P3" s="14" t="s">
        <v>94</v>
      </c>
      <c r="Q3" s="166" t="s">
        <v>48</v>
      </c>
      <c r="R3" s="167">
        <v>1</v>
      </c>
      <c r="S3" s="14" t="s">
        <v>52</v>
      </c>
      <c r="T3" s="153" t="s">
        <v>46</v>
      </c>
      <c r="U3" s="110" t="s">
        <v>91</v>
      </c>
      <c r="V3" s="110" t="s">
        <v>60</v>
      </c>
      <c r="W3" s="110" t="s">
        <v>67</v>
      </c>
      <c r="X3" s="46" t="s">
        <v>55</v>
      </c>
      <c r="Y3" s="46" t="s">
        <v>422</v>
      </c>
      <c r="AA3" s="43" t="s">
        <v>36</v>
      </c>
      <c r="AB3" s="43" t="s">
        <v>36</v>
      </c>
    </row>
    <row r="4" spans="1:28" s="43" customFormat="1" ht="12.9" customHeight="1">
      <c r="A4" s="189">
        <v>45663</v>
      </c>
      <c r="B4" s="111" t="s">
        <v>151</v>
      </c>
      <c r="C4" s="111" t="s">
        <v>419</v>
      </c>
      <c r="D4" s="190" t="s">
        <v>420</v>
      </c>
      <c r="E4" s="111"/>
      <c r="F4" s="111">
        <v>1</v>
      </c>
      <c r="G4" s="111"/>
      <c r="H4" s="111">
        <v>12</v>
      </c>
      <c r="I4" s="116">
        <v>866</v>
      </c>
      <c r="J4" s="118"/>
      <c r="K4" s="33"/>
      <c r="L4" s="44">
        <f>SUM(E4:F4)</f>
        <v>1</v>
      </c>
      <c r="M4" s="33" t="str">
        <f>A4&amp;$O$1</f>
        <v>45663Container q'ty</v>
      </c>
      <c r="N4" s="33" t="str">
        <f>A4&amp;P4</f>
        <v xml:space="preserve">45663Pallet </v>
      </c>
      <c r="O4" s="39"/>
      <c r="P4" s="33" t="s">
        <v>202</v>
      </c>
      <c r="Q4" s="168" t="s">
        <v>418</v>
      </c>
      <c r="R4" s="169"/>
      <c r="S4" s="39"/>
      <c r="T4" s="119" t="s">
        <v>417</v>
      </c>
      <c r="U4" s="109"/>
      <c r="V4" s="109"/>
      <c r="W4" s="109"/>
      <c r="X4" s="45"/>
      <c r="Y4" s="45" t="s">
        <v>421</v>
      </c>
    </row>
    <row r="5" spans="1:28" s="43" customFormat="1" ht="12.9" customHeight="1">
      <c r="A5" s="189">
        <v>45667</v>
      </c>
      <c r="B5" s="111" t="s">
        <v>151</v>
      </c>
      <c r="C5" s="111" t="s">
        <v>1586</v>
      </c>
      <c r="D5" s="111">
        <v>650418</v>
      </c>
      <c r="E5" s="111">
        <v>1</v>
      </c>
      <c r="F5" s="111"/>
      <c r="G5" s="111"/>
      <c r="H5" s="111">
        <v>56</v>
      </c>
      <c r="I5" s="116">
        <v>672</v>
      </c>
      <c r="J5" s="118"/>
      <c r="K5" s="33"/>
      <c r="L5" s="44">
        <f>SUM(E5:F5)</f>
        <v>1</v>
      </c>
      <c r="M5" s="33" t="str">
        <f>A5&amp;$O$1</f>
        <v>45667Container q'ty</v>
      </c>
      <c r="N5" s="33" t="str">
        <f>A5&amp;P5</f>
        <v>45667bulk</v>
      </c>
      <c r="O5" s="39"/>
      <c r="P5" s="235" t="s">
        <v>201</v>
      </c>
      <c r="Q5" s="168" t="s">
        <v>424</v>
      </c>
      <c r="R5" s="169"/>
      <c r="S5" s="39"/>
      <c r="T5" s="119" t="s">
        <v>423</v>
      </c>
      <c r="U5" s="109"/>
      <c r="V5" s="109"/>
      <c r="W5" s="109"/>
      <c r="X5" s="45"/>
      <c r="Y5" s="45" t="s">
        <v>421</v>
      </c>
    </row>
    <row r="6" spans="1:28" s="43" customFormat="1" ht="12.9" customHeight="1">
      <c r="A6" s="189">
        <v>45727</v>
      </c>
      <c r="B6" s="111" t="s">
        <v>151</v>
      </c>
      <c r="C6" s="111" t="s">
        <v>1584</v>
      </c>
      <c r="D6" s="111" t="s">
        <v>1585</v>
      </c>
      <c r="E6" s="111"/>
      <c r="F6" s="111">
        <v>1</v>
      </c>
      <c r="G6" s="111"/>
      <c r="H6" s="111">
        <v>17</v>
      </c>
      <c r="I6" s="116">
        <v>1175</v>
      </c>
      <c r="J6" s="118"/>
      <c r="K6" s="33"/>
      <c r="L6" s="44">
        <v>1</v>
      </c>
      <c r="M6" s="39">
        <v>160</v>
      </c>
      <c r="N6" s="235" t="s">
        <v>201</v>
      </c>
      <c r="O6" s="39"/>
      <c r="P6" s="235" t="s">
        <v>201</v>
      </c>
      <c r="Q6" s="168" t="s">
        <v>1474</v>
      </c>
      <c r="R6" s="169"/>
      <c r="S6" s="39"/>
      <c r="T6" s="119" t="s">
        <v>1473</v>
      </c>
      <c r="U6" s="258"/>
      <c r="V6" s="262"/>
      <c r="W6" s="258">
        <f t="shared" ref="W6:W17" si="0">IFERROR(U6/V6,0)</f>
        <v>0</v>
      </c>
      <c r="X6" s="45" t="s">
        <v>1475</v>
      </c>
      <c r="Y6" s="45" t="s">
        <v>421</v>
      </c>
    </row>
    <row r="7" spans="1:28" s="43" customFormat="1" ht="12.9" customHeight="1">
      <c r="A7" s="189">
        <v>45728</v>
      </c>
      <c r="B7" s="111" t="s">
        <v>240</v>
      </c>
      <c r="C7" s="111" t="s">
        <v>1591</v>
      </c>
      <c r="D7" s="111" t="s">
        <v>1601</v>
      </c>
      <c r="E7" s="111"/>
      <c r="F7" s="111">
        <v>1</v>
      </c>
      <c r="G7" s="111"/>
      <c r="H7" s="111">
        <v>20</v>
      </c>
      <c r="I7" s="116">
        <v>20</v>
      </c>
      <c r="J7" s="118"/>
      <c r="K7" s="33"/>
      <c r="L7" s="44">
        <f>SUM(E7:F7)</f>
        <v>1</v>
      </c>
      <c r="M7" s="33" t="str">
        <f>A7&amp;$O$1</f>
        <v>45728Container q'ty</v>
      </c>
      <c r="N7" s="33" t="str">
        <f>A7&amp;P7</f>
        <v xml:space="preserve">45728Pallet </v>
      </c>
      <c r="O7" s="39"/>
      <c r="P7" s="33" t="s">
        <v>202</v>
      </c>
      <c r="Q7" s="168" t="s">
        <v>786</v>
      </c>
      <c r="R7" s="169"/>
      <c r="S7" s="39"/>
      <c r="T7" s="119" t="s">
        <v>1587</v>
      </c>
      <c r="U7" s="258"/>
      <c r="V7" s="262"/>
      <c r="W7" s="258">
        <f t="shared" si="0"/>
        <v>0</v>
      </c>
      <c r="X7" s="45" t="s">
        <v>1588</v>
      </c>
      <c r="Y7" s="45" t="s">
        <v>421</v>
      </c>
    </row>
    <row r="8" spans="1:28" s="43" customFormat="1" ht="12.9" customHeight="1">
      <c r="A8" s="189">
        <v>45728</v>
      </c>
      <c r="B8" s="111" t="s">
        <v>240</v>
      </c>
      <c r="C8" s="111" t="s">
        <v>1592</v>
      </c>
      <c r="D8" s="111" t="s">
        <v>1602</v>
      </c>
      <c r="E8" s="111"/>
      <c r="F8" s="111">
        <v>1</v>
      </c>
      <c r="G8" s="111"/>
      <c r="H8" s="111">
        <v>20</v>
      </c>
      <c r="I8" s="116">
        <v>20</v>
      </c>
      <c r="J8" s="118"/>
      <c r="K8" s="33"/>
      <c r="L8" s="44">
        <f>SUM(E8:F8)</f>
        <v>1</v>
      </c>
      <c r="M8" s="33" t="str">
        <f>A8&amp;$O$1</f>
        <v>45728Container q'ty</v>
      </c>
      <c r="N8" s="33" t="str">
        <f>A8&amp;P8</f>
        <v xml:space="preserve">45728Pallet </v>
      </c>
      <c r="O8" s="39"/>
      <c r="P8" s="33" t="s">
        <v>202</v>
      </c>
      <c r="Q8" s="168" t="s">
        <v>786</v>
      </c>
      <c r="R8" s="169"/>
      <c r="S8" s="39"/>
      <c r="T8" s="119" t="s">
        <v>1587</v>
      </c>
      <c r="U8" s="258"/>
      <c r="V8" s="262"/>
      <c r="W8" s="258">
        <f t="shared" si="0"/>
        <v>0</v>
      </c>
      <c r="X8" s="45" t="s">
        <v>1589</v>
      </c>
      <c r="Y8" s="45" t="s">
        <v>421</v>
      </c>
    </row>
    <row r="9" spans="1:28" s="43" customFormat="1" ht="12.9" customHeight="1">
      <c r="A9" s="189">
        <v>45728</v>
      </c>
      <c r="B9" s="111" t="s">
        <v>240</v>
      </c>
      <c r="C9" s="111" t="s">
        <v>1593</v>
      </c>
      <c r="D9" s="111" t="s">
        <v>1603</v>
      </c>
      <c r="E9" s="111"/>
      <c r="F9" s="111">
        <v>1</v>
      </c>
      <c r="G9" s="111"/>
      <c r="H9" s="111">
        <v>20</v>
      </c>
      <c r="I9" s="116">
        <v>20</v>
      </c>
      <c r="J9" s="118"/>
      <c r="K9" s="33"/>
      <c r="L9" s="44">
        <f>SUM(E9:F9)</f>
        <v>1</v>
      </c>
      <c r="M9" s="33" t="str">
        <f>A9&amp;$O$1</f>
        <v>45728Container q'ty</v>
      </c>
      <c r="N9" s="33" t="str">
        <f>A9&amp;P9</f>
        <v xml:space="preserve">45728Pallet </v>
      </c>
      <c r="O9" s="39"/>
      <c r="P9" s="33" t="s">
        <v>202</v>
      </c>
      <c r="Q9" s="168" t="s">
        <v>786</v>
      </c>
      <c r="R9" s="169"/>
      <c r="S9" s="39"/>
      <c r="T9" s="119" t="s">
        <v>1587</v>
      </c>
      <c r="U9" s="258"/>
      <c r="V9" s="262"/>
      <c r="W9" s="258">
        <f t="shared" si="0"/>
        <v>0</v>
      </c>
      <c r="X9" s="45" t="s">
        <v>1590</v>
      </c>
      <c r="Y9" s="45" t="s">
        <v>421</v>
      </c>
    </row>
    <row r="10" spans="1:28" s="43" customFormat="1" ht="12.9" customHeight="1">
      <c r="A10" s="189">
        <v>45728</v>
      </c>
      <c r="B10" s="111" t="s">
        <v>240</v>
      </c>
      <c r="C10" s="111" t="s">
        <v>1594</v>
      </c>
      <c r="D10" s="111" t="s">
        <v>1604</v>
      </c>
      <c r="E10" s="111"/>
      <c r="F10" s="111">
        <v>1</v>
      </c>
      <c r="G10" s="111"/>
      <c r="H10" s="111">
        <v>20</v>
      </c>
      <c r="I10" s="116">
        <v>20</v>
      </c>
      <c r="J10" s="118"/>
      <c r="K10" s="33"/>
      <c r="L10" s="44">
        <f>SUM(E10:F10)</f>
        <v>1</v>
      </c>
      <c r="M10" s="33" t="str">
        <f>A10&amp;$O$1</f>
        <v>45728Container q'ty</v>
      </c>
      <c r="N10" s="33" t="str">
        <f>A10&amp;P10</f>
        <v xml:space="preserve">45728Pallet </v>
      </c>
      <c r="O10" s="39"/>
      <c r="P10" s="33" t="s">
        <v>202</v>
      </c>
      <c r="Q10" s="168" t="s">
        <v>786</v>
      </c>
      <c r="R10" s="169"/>
      <c r="S10" s="39"/>
      <c r="T10" s="119" t="s">
        <v>1587</v>
      </c>
      <c r="U10" s="258"/>
      <c r="V10" s="262"/>
      <c r="W10" s="258">
        <f t="shared" si="0"/>
        <v>0</v>
      </c>
      <c r="X10" s="45" t="s">
        <v>1611</v>
      </c>
      <c r="Y10" s="45" t="s">
        <v>421</v>
      </c>
    </row>
    <row r="11" spans="1:28" s="43" customFormat="1" ht="12.9" customHeight="1">
      <c r="A11" s="189">
        <v>45728</v>
      </c>
      <c r="B11" s="111" t="s">
        <v>240</v>
      </c>
      <c r="C11" s="111" t="s">
        <v>1595</v>
      </c>
      <c r="D11" s="111" t="s">
        <v>1605</v>
      </c>
      <c r="E11" s="111"/>
      <c r="F11" s="111">
        <v>1</v>
      </c>
      <c r="G11" s="111"/>
      <c r="H11" s="111">
        <v>20</v>
      </c>
      <c r="I11" s="116">
        <v>20</v>
      </c>
      <c r="J11" s="118"/>
      <c r="K11" s="33"/>
      <c r="L11" s="44">
        <f>SUM(E11:F11)</f>
        <v>1</v>
      </c>
      <c r="M11" s="33" t="str">
        <f>A11&amp;$O$1</f>
        <v>45728Container q'ty</v>
      </c>
      <c r="N11" s="33" t="str">
        <f>A11&amp;P11</f>
        <v xml:space="preserve">45728Pallet </v>
      </c>
      <c r="O11" s="39"/>
      <c r="P11" s="33" t="s">
        <v>202</v>
      </c>
      <c r="Q11" s="168" t="s">
        <v>786</v>
      </c>
      <c r="R11" s="169"/>
      <c r="S11" s="39"/>
      <c r="T11" s="119" t="s">
        <v>1587</v>
      </c>
      <c r="U11" s="258"/>
      <c r="V11" s="262"/>
      <c r="W11" s="258">
        <f t="shared" si="0"/>
        <v>0</v>
      </c>
      <c r="X11" s="45" t="s">
        <v>1612</v>
      </c>
      <c r="Y11" s="45" t="s">
        <v>421</v>
      </c>
    </row>
    <row r="12" spans="1:28" s="43" customFormat="1" ht="12.9" customHeight="1">
      <c r="A12" s="189">
        <v>45729</v>
      </c>
      <c r="B12" s="111" t="s">
        <v>240</v>
      </c>
      <c r="C12" s="111" t="s">
        <v>1596</v>
      </c>
      <c r="D12" s="111" t="s">
        <v>1606</v>
      </c>
      <c r="E12" s="111"/>
      <c r="F12" s="111">
        <v>1</v>
      </c>
      <c r="G12" s="111"/>
      <c r="H12" s="111">
        <v>20</v>
      </c>
      <c r="I12" s="116">
        <v>20</v>
      </c>
      <c r="J12" s="118"/>
      <c r="K12" s="33"/>
      <c r="L12" s="44">
        <f t="shared" ref="L12:L17" si="1">SUM(E12:F12)</f>
        <v>1</v>
      </c>
      <c r="M12" s="33" t="str">
        <f t="shared" ref="M12:M17" si="2">A12&amp;$O$1</f>
        <v>45729Container q'ty</v>
      </c>
      <c r="N12" s="33" t="str">
        <f t="shared" ref="N12:N17" si="3">A12&amp;P12</f>
        <v xml:space="preserve">45729Pallet </v>
      </c>
      <c r="O12" s="39"/>
      <c r="P12" s="33" t="s">
        <v>202</v>
      </c>
      <c r="Q12" s="168" t="s">
        <v>786</v>
      </c>
      <c r="R12" s="169"/>
      <c r="S12" s="39"/>
      <c r="T12" s="119" t="s">
        <v>1587</v>
      </c>
      <c r="U12" s="258"/>
      <c r="V12" s="262"/>
      <c r="W12" s="258">
        <f t="shared" si="0"/>
        <v>0</v>
      </c>
      <c r="X12" s="45" t="s">
        <v>1613</v>
      </c>
      <c r="Y12" s="45" t="s">
        <v>421</v>
      </c>
    </row>
    <row r="13" spans="1:28" s="43" customFormat="1" ht="12.9" customHeight="1">
      <c r="A13" s="189">
        <v>45729</v>
      </c>
      <c r="B13" s="111" t="s">
        <v>240</v>
      </c>
      <c r="C13" s="111" t="s">
        <v>1597</v>
      </c>
      <c r="D13" s="111" t="s">
        <v>1607</v>
      </c>
      <c r="E13" s="111"/>
      <c r="F13" s="111">
        <v>1</v>
      </c>
      <c r="G13" s="111"/>
      <c r="H13" s="111">
        <v>20</v>
      </c>
      <c r="I13" s="116">
        <v>20</v>
      </c>
      <c r="J13" s="118"/>
      <c r="K13" s="33"/>
      <c r="L13" s="44">
        <f t="shared" si="1"/>
        <v>1</v>
      </c>
      <c r="M13" s="33" t="str">
        <f t="shared" si="2"/>
        <v>45729Container q'ty</v>
      </c>
      <c r="N13" s="33" t="str">
        <f t="shared" si="3"/>
        <v xml:space="preserve">45729Pallet </v>
      </c>
      <c r="O13" s="39"/>
      <c r="P13" s="33" t="s">
        <v>202</v>
      </c>
      <c r="Q13" s="168" t="s">
        <v>786</v>
      </c>
      <c r="R13" s="169"/>
      <c r="S13" s="39"/>
      <c r="T13" s="119" t="s">
        <v>1587</v>
      </c>
      <c r="U13" s="258"/>
      <c r="V13" s="262"/>
      <c r="W13" s="258">
        <f t="shared" si="0"/>
        <v>0</v>
      </c>
      <c r="X13" s="45"/>
      <c r="Y13" s="45" t="s">
        <v>421</v>
      </c>
    </row>
    <row r="14" spans="1:28" s="43" customFormat="1" ht="12.9" customHeight="1">
      <c r="A14" s="189">
        <v>45729</v>
      </c>
      <c r="B14" s="111" t="s">
        <v>240</v>
      </c>
      <c r="C14" s="111" t="s">
        <v>1598</v>
      </c>
      <c r="D14" s="111" t="s">
        <v>1608</v>
      </c>
      <c r="E14" s="111"/>
      <c r="F14" s="111">
        <v>1</v>
      </c>
      <c r="G14" s="111"/>
      <c r="H14" s="111">
        <v>20</v>
      </c>
      <c r="I14" s="116">
        <v>20</v>
      </c>
      <c r="J14" s="118"/>
      <c r="K14" s="33"/>
      <c r="L14" s="44">
        <f t="shared" si="1"/>
        <v>1</v>
      </c>
      <c r="M14" s="33" t="str">
        <f t="shared" si="2"/>
        <v>45729Container q'ty</v>
      </c>
      <c r="N14" s="33" t="str">
        <f t="shared" si="3"/>
        <v xml:space="preserve">45729Pallet </v>
      </c>
      <c r="O14" s="39"/>
      <c r="P14" s="33" t="s">
        <v>202</v>
      </c>
      <c r="Q14" s="168" t="s">
        <v>786</v>
      </c>
      <c r="R14" s="169"/>
      <c r="S14" s="39"/>
      <c r="T14" s="119" t="s">
        <v>1587</v>
      </c>
      <c r="U14" s="258"/>
      <c r="V14" s="262"/>
      <c r="W14" s="258">
        <f t="shared" si="0"/>
        <v>0</v>
      </c>
      <c r="X14" s="45"/>
      <c r="Y14" s="45" t="s">
        <v>421</v>
      </c>
    </row>
    <row r="15" spans="1:28" s="43" customFormat="1" ht="12.9" customHeight="1">
      <c r="A15" s="189">
        <v>45729</v>
      </c>
      <c r="B15" s="111" t="s">
        <v>240</v>
      </c>
      <c r="C15" s="111" t="s">
        <v>1599</v>
      </c>
      <c r="D15" s="111" t="s">
        <v>1609</v>
      </c>
      <c r="E15" s="111"/>
      <c r="F15" s="111">
        <v>1</v>
      </c>
      <c r="G15" s="111"/>
      <c r="H15" s="111">
        <v>20</v>
      </c>
      <c r="I15" s="116">
        <v>20</v>
      </c>
      <c r="J15" s="118"/>
      <c r="K15" s="33"/>
      <c r="L15" s="44">
        <f t="shared" si="1"/>
        <v>1</v>
      </c>
      <c r="M15" s="33" t="str">
        <f t="shared" si="2"/>
        <v>45729Container q'ty</v>
      </c>
      <c r="N15" s="33" t="str">
        <f t="shared" si="3"/>
        <v xml:space="preserve">45729Pallet </v>
      </c>
      <c r="O15" s="39"/>
      <c r="P15" s="33" t="s">
        <v>202</v>
      </c>
      <c r="Q15" s="168" t="s">
        <v>786</v>
      </c>
      <c r="R15" s="169"/>
      <c r="S15" s="39"/>
      <c r="T15" s="119" t="s">
        <v>1587</v>
      </c>
      <c r="U15" s="258"/>
      <c r="V15" s="262"/>
      <c r="W15" s="258">
        <f t="shared" si="0"/>
        <v>0</v>
      </c>
      <c r="X15" s="45"/>
      <c r="Y15" s="45" t="s">
        <v>421</v>
      </c>
    </row>
    <row r="16" spans="1:28" s="43" customFormat="1" ht="12.9" customHeight="1">
      <c r="A16" s="189">
        <v>45729</v>
      </c>
      <c r="B16" s="111" t="s">
        <v>240</v>
      </c>
      <c r="C16" s="111" t="s">
        <v>1600</v>
      </c>
      <c r="D16" s="111" t="s">
        <v>1610</v>
      </c>
      <c r="E16" s="111"/>
      <c r="F16" s="111">
        <v>1</v>
      </c>
      <c r="G16" s="111"/>
      <c r="H16" s="111">
        <v>20</v>
      </c>
      <c r="I16" s="116">
        <v>20</v>
      </c>
      <c r="J16" s="118"/>
      <c r="K16" s="33"/>
      <c r="L16" s="44">
        <f t="shared" si="1"/>
        <v>1</v>
      </c>
      <c r="M16" s="33" t="str">
        <f t="shared" si="2"/>
        <v>45729Container q'ty</v>
      </c>
      <c r="N16" s="33" t="str">
        <f t="shared" si="3"/>
        <v xml:space="preserve">45729Pallet </v>
      </c>
      <c r="O16" s="39"/>
      <c r="P16" s="33" t="s">
        <v>202</v>
      </c>
      <c r="Q16" s="168" t="s">
        <v>786</v>
      </c>
      <c r="R16" s="169"/>
      <c r="S16" s="39"/>
      <c r="T16" s="119" t="s">
        <v>1587</v>
      </c>
      <c r="U16" s="258"/>
      <c r="V16" s="262"/>
      <c r="W16" s="258">
        <f t="shared" si="0"/>
        <v>0</v>
      </c>
      <c r="X16" s="45"/>
      <c r="Y16" s="45" t="s">
        <v>421</v>
      </c>
    </row>
    <row r="17" spans="1:25" s="43" customFormat="1" ht="12.9" customHeight="1">
      <c r="A17" s="189">
        <v>45729</v>
      </c>
      <c r="B17" s="111" t="s">
        <v>235</v>
      </c>
      <c r="C17" s="111" t="s">
        <v>1519</v>
      </c>
      <c r="D17" s="111" t="s">
        <v>1520</v>
      </c>
      <c r="E17" s="111"/>
      <c r="F17" s="111">
        <v>1</v>
      </c>
      <c r="G17" s="111"/>
      <c r="H17" s="111">
        <v>16</v>
      </c>
      <c r="I17" s="116">
        <v>1344</v>
      </c>
      <c r="J17" s="118"/>
      <c r="K17" s="33"/>
      <c r="L17" s="44">
        <f t="shared" si="1"/>
        <v>1</v>
      </c>
      <c r="M17" s="33" t="str">
        <f t="shared" si="2"/>
        <v>45729Container q'ty</v>
      </c>
      <c r="N17" s="33" t="str">
        <f t="shared" si="3"/>
        <v>45729bulk</v>
      </c>
      <c r="O17" s="39"/>
      <c r="P17" s="235" t="s">
        <v>201</v>
      </c>
      <c r="Q17" s="168" t="s">
        <v>1518</v>
      </c>
      <c r="R17" s="169"/>
      <c r="S17" s="39"/>
      <c r="T17" s="119" t="s">
        <v>1517</v>
      </c>
      <c r="U17" s="258"/>
      <c r="V17" s="262"/>
      <c r="W17" s="258">
        <f t="shared" si="0"/>
        <v>0</v>
      </c>
      <c r="X17" s="45" t="s">
        <v>1664</v>
      </c>
      <c r="Y17" s="45" t="s">
        <v>421</v>
      </c>
    </row>
    <row r="18" spans="1:25" s="43" customFormat="1" ht="12.9" customHeight="1">
      <c r="A18" s="189">
        <v>45736</v>
      </c>
      <c r="B18" s="111" t="s">
        <v>240</v>
      </c>
      <c r="C18" s="111"/>
      <c r="D18" s="111"/>
      <c r="E18" s="111"/>
      <c r="F18" s="111">
        <v>1</v>
      </c>
      <c r="G18" s="111"/>
      <c r="H18" s="111">
        <v>20</v>
      </c>
      <c r="I18" s="116">
        <v>20</v>
      </c>
      <c r="J18" s="118"/>
      <c r="K18" s="33"/>
      <c r="L18" s="44">
        <f>SUM(E18:F18)</f>
        <v>1</v>
      </c>
      <c r="M18" s="33" t="str">
        <f>A18&amp;$O$1</f>
        <v>45736Container q'ty</v>
      </c>
      <c r="N18" s="33" t="str">
        <f>A18&amp;P18</f>
        <v xml:space="preserve">45736Pallet </v>
      </c>
      <c r="O18" s="39"/>
      <c r="P18" s="33" t="s">
        <v>202</v>
      </c>
      <c r="Q18" s="168" t="s">
        <v>786</v>
      </c>
      <c r="R18" s="169"/>
      <c r="S18" s="39"/>
      <c r="T18" s="119" t="s">
        <v>1813</v>
      </c>
      <c r="U18" s="258"/>
      <c r="V18" s="262"/>
      <c r="W18" s="258">
        <f t="shared" ref="W18:W27" si="4">IFERROR(U18/V18,0)</f>
        <v>0</v>
      </c>
      <c r="X18" s="45" t="s">
        <v>1814</v>
      </c>
      <c r="Y18" s="45" t="s">
        <v>1913</v>
      </c>
    </row>
    <row r="19" spans="1:25" s="43" customFormat="1" ht="12.9" customHeight="1">
      <c r="A19" s="189">
        <v>45736</v>
      </c>
      <c r="B19" s="111" t="s">
        <v>240</v>
      </c>
      <c r="C19" s="111"/>
      <c r="D19" s="111"/>
      <c r="E19" s="111"/>
      <c r="F19" s="111">
        <v>1</v>
      </c>
      <c r="G19" s="111"/>
      <c r="H19" s="111">
        <v>20</v>
      </c>
      <c r="I19" s="116">
        <v>20</v>
      </c>
      <c r="J19" s="118"/>
      <c r="K19" s="33"/>
      <c r="L19" s="44">
        <f t="shared" ref="L19:L27" si="5">SUM(E19:F19)</f>
        <v>1</v>
      </c>
      <c r="M19" s="33" t="str">
        <f t="shared" ref="M19:M27" si="6">A19&amp;$O$1</f>
        <v>45736Container q'ty</v>
      </c>
      <c r="N19" s="33" t="str">
        <f t="shared" ref="N19:N27" si="7">A19&amp;P19</f>
        <v xml:space="preserve">45736Pallet </v>
      </c>
      <c r="O19" s="39"/>
      <c r="P19" s="33" t="s">
        <v>202</v>
      </c>
      <c r="Q19" s="168" t="s">
        <v>786</v>
      </c>
      <c r="R19" s="169"/>
      <c r="S19" s="39"/>
      <c r="T19" s="119" t="s">
        <v>1813</v>
      </c>
      <c r="U19" s="258"/>
      <c r="V19" s="262"/>
      <c r="W19" s="258">
        <f t="shared" si="4"/>
        <v>0</v>
      </c>
      <c r="X19" s="45" t="s">
        <v>1815</v>
      </c>
      <c r="Y19" s="45" t="s">
        <v>1913</v>
      </c>
    </row>
    <row r="20" spans="1:25" s="43" customFormat="1" ht="12.9" customHeight="1">
      <c r="A20" s="189">
        <v>45736</v>
      </c>
      <c r="B20" s="111" t="s">
        <v>240</v>
      </c>
      <c r="C20" s="111"/>
      <c r="D20" s="111"/>
      <c r="E20" s="111"/>
      <c r="F20" s="111">
        <v>1</v>
      </c>
      <c r="G20" s="111"/>
      <c r="H20" s="111">
        <v>20</v>
      </c>
      <c r="I20" s="116">
        <v>20</v>
      </c>
      <c r="J20" s="118"/>
      <c r="K20" s="33"/>
      <c r="L20" s="44">
        <f t="shared" si="5"/>
        <v>1</v>
      </c>
      <c r="M20" s="33" t="str">
        <f t="shared" si="6"/>
        <v>45736Container q'ty</v>
      </c>
      <c r="N20" s="33" t="str">
        <f t="shared" si="7"/>
        <v xml:space="preserve">45736Pallet </v>
      </c>
      <c r="O20" s="39"/>
      <c r="P20" s="33" t="s">
        <v>202</v>
      </c>
      <c r="Q20" s="168" t="s">
        <v>786</v>
      </c>
      <c r="R20" s="169"/>
      <c r="S20" s="39"/>
      <c r="T20" s="119" t="s">
        <v>1813</v>
      </c>
      <c r="U20" s="258"/>
      <c r="V20" s="262"/>
      <c r="W20" s="258">
        <f t="shared" si="4"/>
        <v>0</v>
      </c>
      <c r="X20" s="45" t="s">
        <v>1816</v>
      </c>
      <c r="Y20" s="45" t="s">
        <v>1913</v>
      </c>
    </row>
    <row r="21" spans="1:25" s="43" customFormat="1" ht="12.9" customHeight="1">
      <c r="A21" s="189">
        <v>45736</v>
      </c>
      <c r="B21" s="111" t="s">
        <v>240</v>
      </c>
      <c r="C21" s="111"/>
      <c r="D21" s="111"/>
      <c r="E21" s="111"/>
      <c r="F21" s="111">
        <v>1</v>
      </c>
      <c r="G21" s="111"/>
      <c r="H21" s="111">
        <v>20</v>
      </c>
      <c r="I21" s="116">
        <v>20</v>
      </c>
      <c r="J21" s="118"/>
      <c r="K21" s="33"/>
      <c r="L21" s="44">
        <f t="shared" si="5"/>
        <v>1</v>
      </c>
      <c r="M21" s="33" t="str">
        <f t="shared" si="6"/>
        <v>45736Container q'ty</v>
      </c>
      <c r="N21" s="33" t="str">
        <f t="shared" si="7"/>
        <v xml:space="preserve">45736Pallet </v>
      </c>
      <c r="O21" s="39"/>
      <c r="P21" s="33" t="s">
        <v>202</v>
      </c>
      <c r="Q21" s="168" t="s">
        <v>786</v>
      </c>
      <c r="R21" s="169"/>
      <c r="S21" s="39"/>
      <c r="T21" s="119" t="s">
        <v>1813</v>
      </c>
      <c r="U21" s="258"/>
      <c r="V21" s="262"/>
      <c r="W21" s="258">
        <f t="shared" si="4"/>
        <v>0</v>
      </c>
      <c r="X21" s="45" t="s">
        <v>1833</v>
      </c>
      <c r="Y21" s="45" t="s">
        <v>1913</v>
      </c>
    </row>
    <row r="22" spans="1:25" s="43" customFormat="1" ht="12.9" customHeight="1">
      <c r="A22" s="189">
        <v>45736</v>
      </c>
      <c r="B22" s="111" t="s">
        <v>240</v>
      </c>
      <c r="C22" s="111"/>
      <c r="D22" s="111"/>
      <c r="E22" s="111"/>
      <c r="F22" s="111">
        <v>1</v>
      </c>
      <c r="G22" s="111"/>
      <c r="H22" s="111">
        <v>20</v>
      </c>
      <c r="I22" s="116">
        <v>20</v>
      </c>
      <c r="J22" s="118"/>
      <c r="K22" s="33"/>
      <c r="L22" s="44">
        <f t="shared" si="5"/>
        <v>1</v>
      </c>
      <c r="M22" s="33" t="str">
        <f t="shared" si="6"/>
        <v>45736Container q'ty</v>
      </c>
      <c r="N22" s="33" t="str">
        <f t="shared" si="7"/>
        <v xml:space="preserve">45736Pallet </v>
      </c>
      <c r="O22" s="39"/>
      <c r="P22" s="33" t="s">
        <v>202</v>
      </c>
      <c r="Q22" s="168" t="s">
        <v>786</v>
      </c>
      <c r="R22" s="169"/>
      <c r="S22" s="39"/>
      <c r="T22" s="119" t="s">
        <v>1813</v>
      </c>
      <c r="U22" s="258"/>
      <c r="V22" s="262"/>
      <c r="W22" s="258">
        <f t="shared" si="4"/>
        <v>0</v>
      </c>
      <c r="X22" s="45"/>
      <c r="Y22" s="45" t="s">
        <v>1913</v>
      </c>
    </row>
    <row r="23" spans="1:25" s="43" customFormat="1" ht="12.9" customHeight="1">
      <c r="A23" s="189">
        <v>45737</v>
      </c>
      <c r="B23" s="111" t="s">
        <v>240</v>
      </c>
      <c r="C23" s="111"/>
      <c r="D23" s="111"/>
      <c r="E23" s="111"/>
      <c r="F23" s="111">
        <v>1</v>
      </c>
      <c r="G23" s="111"/>
      <c r="H23" s="111">
        <v>20</v>
      </c>
      <c r="I23" s="116">
        <v>20</v>
      </c>
      <c r="J23" s="118"/>
      <c r="K23" s="33"/>
      <c r="L23" s="44">
        <f t="shared" si="5"/>
        <v>1</v>
      </c>
      <c r="M23" s="33" t="str">
        <f t="shared" si="6"/>
        <v>45737Container q'ty</v>
      </c>
      <c r="N23" s="33" t="str">
        <f t="shared" si="7"/>
        <v xml:space="preserve">45737Pallet </v>
      </c>
      <c r="O23" s="39"/>
      <c r="P23" s="33" t="s">
        <v>202</v>
      </c>
      <c r="Q23" s="168" t="s">
        <v>786</v>
      </c>
      <c r="R23" s="169"/>
      <c r="S23" s="39"/>
      <c r="T23" s="119" t="s">
        <v>1813</v>
      </c>
      <c r="U23" s="258"/>
      <c r="V23" s="262"/>
      <c r="W23" s="258">
        <f t="shared" si="4"/>
        <v>0</v>
      </c>
      <c r="X23" s="45"/>
      <c r="Y23" s="45" t="s">
        <v>1913</v>
      </c>
    </row>
    <row r="24" spans="1:25" s="43" customFormat="1" ht="12.9" customHeight="1">
      <c r="A24" s="189">
        <v>45737</v>
      </c>
      <c r="B24" s="111" t="s">
        <v>240</v>
      </c>
      <c r="C24" s="111"/>
      <c r="D24" s="111"/>
      <c r="E24" s="111"/>
      <c r="F24" s="111">
        <v>1</v>
      </c>
      <c r="G24" s="111"/>
      <c r="H24" s="111">
        <v>20</v>
      </c>
      <c r="I24" s="116">
        <v>20</v>
      </c>
      <c r="J24" s="118"/>
      <c r="K24" s="33"/>
      <c r="L24" s="44">
        <f t="shared" si="5"/>
        <v>1</v>
      </c>
      <c r="M24" s="33" t="str">
        <f t="shared" si="6"/>
        <v>45737Container q'ty</v>
      </c>
      <c r="N24" s="33" t="str">
        <f t="shared" si="7"/>
        <v xml:space="preserve">45737Pallet </v>
      </c>
      <c r="O24" s="39"/>
      <c r="P24" s="33" t="s">
        <v>202</v>
      </c>
      <c r="Q24" s="168" t="s">
        <v>786</v>
      </c>
      <c r="R24" s="169"/>
      <c r="S24" s="39"/>
      <c r="T24" s="119" t="s">
        <v>1813</v>
      </c>
      <c r="U24" s="258"/>
      <c r="V24" s="262"/>
      <c r="W24" s="258">
        <f t="shared" si="4"/>
        <v>0</v>
      </c>
      <c r="X24" s="45"/>
      <c r="Y24" s="45" t="s">
        <v>1913</v>
      </c>
    </row>
    <row r="25" spans="1:25" s="43" customFormat="1" ht="12.9" customHeight="1">
      <c r="A25" s="189">
        <v>45737</v>
      </c>
      <c r="B25" s="111" t="s">
        <v>240</v>
      </c>
      <c r="C25" s="111"/>
      <c r="D25" s="111"/>
      <c r="E25" s="111"/>
      <c r="F25" s="111">
        <v>1</v>
      </c>
      <c r="G25" s="111"/>
      <c r="H25" s="111">
        <v>20</v>
      </c>
      <c r="I25" s="116">
        <v>20</v>
      </c>
      <c r="J25" s="118"/>
      <c r="K25" s="33"/>
      <c r="L25" s="44">
        <f t="shared" si="5"/>
        <v>1</v>
      </c>
      <c r="M25" s="33" t="str">
        <f t="shared" si="6"/>
        <v>45737Container q'ty</v>
      </c>
      <c r="N25" s="33" t="str">
        <f t="shared" si="7"/>
        <v xml:space="preserve">45737Pallet </v>
      </c>
      <c r="O25" s="39"/>
      <c r="P25" s="33" t="s">
        <v>202</v>
      </c>
      <c r="Q25" s="168" t="s">
        <v>786</v>
      </c>
      <c r="R25" s="169"/>
      <c r="S25" s="39"/>
      <c r="T25" s="119" t="s">
        <v>1813</v>
      </c>
      <c r="U25" s="258"/>
      <c r="V25" s="262"/>
      <c r="W25" s="258">
        <f t="shared" si="4"/>
        <v>0</v>
      </c>
      <c r="X25" s="45"/>
      <c r="Y25" s="45" t="s">
        <v>1913</v>
      </c>
    </row>
    <row r="26" spans="1:25" s="43" customFormat="1" ht="12.9" customHeight="1">
      <c r="A26" s="189">
        <v>45737</v>
      </c>
      <c r="B26" s="111" t="s">
        <v>240</v>
      </c>
      <c r="C26" s="111"/>
      <c r="D26" s="111"/>
      <c r="E26" s="111"/>
      <c r="F26" s="111">
        <v>1</v>
      </c>
      <c r="G26" s="111"/>
      <c r="H26" s="111">
        <v>20</v>
      </c>
      <c r="I26" s="116">
        <v>20</v>
      </c>
      <c r="J26" s="118"/>
      <c r="K26" s="33"/>
      <c r="L26" s="44">
        <f t="shared" si="5"/>
        <v>1</v>
      </c>
      <c r="M26" s="33" t="str">
        <f t="shared" si="6"/>
        <v>45737Container q'ty</v>
      </c>
      <c r="N26" s="33" t="str">
        <f t="shared" si="7"/>
        <v xml:space="preserve">45737Pallet </v>
      </c>
      <c r="O26" s="39"/>
      <c r="P26" s="33" t="s">
        <v>202</v>
      </c>
      <c r="Q26" s="168" t="s">
        <v>786</v>
      </c>
      <c r="R26" s="169"/>
      <c r="S26" s="39"/>
      <c r="T26" s="119" t="s">
        <v>1813</v>
      </c>
      <c r="U26" s="258"/>
      <c r="V26" s="262"/>
      <c r="W26" s="258">
        <f t="shared" si="4"/>
        <v>0</v>
      </c>
      <c r="X26" s="45"/>
      <c r="Y26" s="45" t="s">
        <v>1913</v>
      </c>
    </row>
    <row r="27" spans="1:25" s="43" customFormat="1" ht="12.9" customHeight="1">
      <c r="A27" s="189">
        <v>45737</v>
      </c>
      <c r="B27" s="111" t="s">
        <v>240</v>
      </c>
      <c r="C27" s="111"/>
      <c r="D27" s="111"/>
      <c r="E27" s="111"/>
      <c r="F27" s="111">
        <v>1</v>
      </c>
      <c r="G27" s="111"/>
      <c r="H27" s="111">
        <v>20</v>
      </c>
      <c r="I27" s="116">
        <v>20</v>
      </c>
      <c r="J27" s="118"/>
      <c r="K27" s="33"/>
      <c r="L27" s="44">
        <f t="shared" si="5"/>
        <v>1</v>
      </c>
      <c r="M27" s="33" t="str">
        <f t="shared" si="6"/>
        <v>45737Container q'ty</v>
      </c>
      <c r="N27" s="33" t="str">
        <f t="shared" si="7"/>
        <v xml:space="preserve">45737Pallet </v>
      </c>
      <c r="O27" s="39"/>
      <c r="P27" s="33" t="s">
        <v>202</v>
      </c>
      <c r="Q27" s="168" t="s">
        <v>786</v>
      </c>
      <c r="R27" s="169"/>
      <c r="S27" s="39"/>
      <c r="T27" s="119" t="s">
        <v>1813</v>
      </c>
      <c r="U27" s="258"/>
      <c r="V27" s="262"/>
      <c r="W27" s="258">
        <f t="shared" si="4"/>
        <v>0</v>
      </c>
      <c r="X27" s="45"/>
      <c r="Y27" s="45" t="s">
        <v>1913</v>
      </c>
    </row>
    <row r="28" spans="1:25" s="43" customFormat="1" ht="12.9" customHeight="1">
      <c r="A28" s="189">
        <v>45742</v>
      </c>
      <c r="B28" s="111" t="s">
        <v>1303</v>
      </c>
      <c r="C28" s="111"/>
      <c r="D28" s="111"/>
      <c r="E28" s="111"/>
      <c r="F28" s="111">
        <v>1</v>
      </c>
      <c r="G28" s="111"/>
      <c r="H28" s="111">
        <v>20</v>
      </c>
      <c r="I28" s="116">
        <v>80</v>
      </c>
      <c r="J28" s="118"/>
      <c r="K28" s="33"/>
      <c r="L28" s="44">
        <f>SUM(E28:F28)</f>
        <v>1</v>
      </c>
      <c r="M28" s="33" t="str">
        <f>A28&amp;$O$1</f>
        <v>45742Container q'ty</v>
      </c>
      <c r="N28" s="33" t="str">
        <f>A28&amp;P28</f>
        <v xml:space="preserve">45742Pallet </v>
      </c>
      <c r="O28" s="39"/>
      <c r="P28" s="33" t="s">
        <v>202</v>
      </c>
      <c r="Q28" s="168" t="s">
        <v>1302</v>
      </c>
      <c r="R28" s="169"/>
      <c r="S28" s="39"/>
      <c r="T28" s="119" t="s">
        <v>1928</v>
      </c>
      <c r="U28" s="258"/>
      <c r="V28" s="262"/>
      <c r="W28" s="258">
        <f>IFERROR(U28/V28,0)</f>
        <v>0</v>
      </c>
      <c r="X28" s="45" t="s">
        <v>464</v>
      </c>
      <c r="Y28" s="45" t="s">
        <v>1913</v>
      </c>
    </row>
    <row r="29" spans="1:25" s="43" customFormat="1" ht="12.9" customHeight="1">
      <c r="A29" s="189">
        <v>45742</v>
      </c>
      <c r="B29" s="111" t="s">
        <v>1303</v>
      </c>
      <c r="C29" s="111"/>
      <c r="D29" s="111"/>
      <c r="E29" s="111"/>
      <c r="F29" s="111">
        <v>1</v>
      </c>
      <c r="G29" s="111"/>
      <c r="H29" s="111">
        <v>20</v>
      </c>
      <c r="I29" s="116">
        <v>80</v>
      </c>
      <c r="J29" s="118"/>
      <c r="K29" s="33"/>
      <c r="L29" s="44">
        <f>SUM(E29:F29)</f>
        <v>1</v>
      </c>
      <c r="M29" s="33" t="str">
        <f>A29&amp;$O$1</f>
        <v>45742Container q'ty</v>
      </c>
      <c r="N29" s="33" t="str">
        <f>A29&amp;P29</f>
        <v xml:space="preserve">45742Pallet </v>
      </c>
      <c r="O29" s="39"/>
      <c r="P29" s="33" t="s">
        <v>202</v>
      </c>
      <c r="Q29" s="168" t="s">
        <v>1302</v>
      </c>
      <c r="R29" s="169"/>
      <c r="S29" s="39"/>
      <c r="T29" s="119" t="s">
        <v>1928</v>
      </c>
      <c r="U29" s="258"/>
      <c r="V29" s="262"/>
      <c r="W29" s="258">
        <f>IFERROR(U29/V29,0)</f>
        <v>0</v>
      </c>
      <c r="X29" s="45" t="s">
        <v>891</v>
      </c>
      <c r="Y29" s="45" t="s">
        <v>1913</v>
      </c>
    </row>
    <row r="30" spans="1:25" s="43" customFormat="1" ht="12.9" customHeight="1">
      <c r="A30" s="189">
        <v>45743</v>
      </c>
      <c r="B30" s="111" t="s">
        <v>240</v>
      </c>
      <c r="C30" s="111"/>
      <c r="D30" s="111"/>
      <c r="E30" s="111"/>
      <c r="F30" s="111">
        <v>1</v>
      </c>
      <c r="G30" s="111"/>
      <c r="H30" s="111">
        <v>20</v>
      </c>
      <c r="I30" s="116">
        <v>20</v>
      </c>
      <c r="J30" s="118"/>
      <c r="K30" s="33"/>
      <c r="L30" s="44">
        <f>SUM(E30:F30)</f>
        <v>1</v>
      </c>
      <c r="M30" s="33" t="str">
        <f>A30&amp;$O$1</f>
        <v>45743Container q'ty</v>
      </c>
      <c r="N30" s="33" t="str">
        <f>A30&amp;P30</f>
        <v xml:space="preserve">45743Pallet </v>
      </c>
      <c r="O30" s="39"/>
      <c r="P30" s="33" t="s">
        <v>202</v>
      </c>
      <c r="Q30" s="168" t="s">
        <v>786</v>
      </c>
      <c r="R30" s="169"/>
      <c r="S30" s="39"/>
      <c r="T30" s="119" t="s">
        <v>1828</v>
      </c>
      <c r="U30" s="258"/>
      <c r="V30" s="262"/>
      <c r="W30" s="258">
        <f t="shared" ref="W30:W49" si="8">IFERROR(U30/V30,0)</f>
        <v>0</v>
      </c>
      <c r="X30" s="45" t="s">
        <v>1834</v>
      </c>
      <c r="Y30" s="45" t="s">
        <v>1913</v>
      </c>
    </row>
    <row r="31" spans="1:25" s="43" customFormat="1" ht="12.9" customHeight="1">
      <c r="A31" s="189">
        <v>45743</v>
      </c>
      <c r="B31" s="111" t="s">
        <v>240</v>
      </c>
      <c r="C31" s="111"/>
      <c r="D31" s="111"/>
      <c r="E31" s="111"/>
      <c r="F31" s="111">
        <v>1</v>
      </c>
      <c r="G31" s="111"/>
      <c r="H31" s="111">
        <v>20</v>
      </c>
      <c r="I31" s="116">
        <v>20</v>
      </c>
      <c r="J31" s="118"/>
      <c r="K31" s="33"/>
      <c r="L31" s="44">
        <f t="shared" ref="L31:L44" si="9">SUM(E31:F31)</f>
        <v>1</v>
      </c>
      <c r="M31" s="33" t="str">
        <f t="shared" ref="M31:M39" si="10">A31&amp;$O$1</f>
        <v>45743Container q'ty</v>
      </c>
      <c r="N31" s="33" t="str">
        <f t="shared" ref="N31:N39" si="11">A31&amp;P31</f>
        <v xml:space="preserve">45743Pallet </v>
      </c>
      <c r="O31" s="39"/>
      <c r="P31" s="33" t="s">
        <v>202</v>
      </c>
      <c r="Q31" s="168" t="s">
        <v>786</v>
      </c>
      <c r="R31" s="169"/>
      <c r="S31" s="39"/>
      <c r="T31" s="119" t="s">
        <v>1828</v>
      </c>
      <c r="U31" s="258"/>
      <c r="V31" s="262"/>
      <c r="W31" s="258">
        <f t="shared" si="8"/>
        <v>0</v>
      </c>
      <c r="X31" s="45" t="s">
        <v>1829</v>
      </c>
      <c r="Y31" s="45" t="s">
        <v>1913</v>
      </c>
    </row>
    <row r="32" spans="1:25" s="43" customFormat="1" ht="12.9" customHeight="1">
      <c r="A32" s="189">
        <v>45743</v>
      </c>
      <c r="B32" s="111" t="s">
        <v>240</v>
      </c>
      <c r="C32" s="111"/>
      <c r="D32" s="111"/>
      <c r="E32" s="111"/>
      <c r="F32" s="111">
        <v>1</v>
      </c>
      <c r="G32" s="111"/>
      <c r="H32" s="111">
        <v>20</v>
      </c>
      <c r="I32" s="116">
        <v>20</v>
      </c>
      <c r="J32" s="118"/>
      <c r="K32" s="33"/>
      <c r="L32" s="44">
        <f t="shared" si="9"/>
        <v>1</v>
      </c>
      <c r="M32" s="33" t="str">
        <f t="shared" si="10"/>
        <v>45743Container q'ty</v>
      </c>
      <c r="N32" s="33" t="str">
        <f t="shared" si="11"/>
        <v xml:space="preserve">45743Pallet </v>
      </c>
      <c r="O32" s="39"/>
      <c r="P32" s="33" t="s">
        <v>202</v>
      </c>
      <c r="Q32" s="168" t="s">
        <v>786</v>
      </c>
      <c r="R32" s="169"/>
      <c r="S32" s="39"/>
      <c r="T32" s="119" t="s">
        <v>1828</v>
      </c>
      <c r="U32" s="258"/>
      <c r="V32" s="262"/>
      <c r="W32" s="258">
        <f t="shared" si="8"/>
        <v>0</v>
      </c>
      <c r="X32" s="45" t="s">
        <v>1931</v>
      </c>
      <c r="Y32" s="45" t="s">
        <v>1913</v>
      </c>
    </row>
    <row r="33" spans="1:25" s="43" customFormat="1" ht="12.9" customHeight="1">
      <c r="A33" s="189">
        <v>45743</v>
      </c>
      <c r="B33" s="111" t="s">
        <v>240</v>
      </c>
      <c r="C33" s="111"/>
      <c r="D33" s="111"/>
      <c r="E33" s="111"/>
      <c r="F33" s="111">
        <v>1</v>
      </c>
      <c r="G33" s="111"/>
      <c r="H33" s="111">
        <v>20</v>
      </c>
      <c r="I33" s="116">
        <v>20</v>
      </c>
      <c r="J33" s="118"/>
      <c r="K33" s="33"/>
      <c r="L33" s="44">
        <f t="shared" si="9"/>
        <v>1</v>
      </c>
      <c r="M33" s="33" t="str">
        <f t="shared" si="10"/>
        <v>45743Container q'ty</v>
      </c>
      <c r="N33" s="33" t="str">
        <f t="shared" si="11"/>
        <v xml:space="preserve">45743Pallet </v>
      </c>
      <c r="O33" s="39"/>
      <c r="P33" s="33" t="s">
        <v>202</v>
      </c>
      <c r="Q33" s="168" t="s">
        <v>786</v>
      </c>
      <c r="R33" s="169"/>
      <c r="S33" s="39"/>
      <c r="T33" s="119" t="s">
        <v>1828</v>
      </c>
      <c r="U33" s="258"/>
      <c r="V33" s="262"/>
      <c r="W33" s="258">
        <f t="shared" si="8"/>
        <v>0</v>
      </c>
      <c r="X33" s="45" t="s">
        <v>2033</v>
      </c>
      <c r="Y33" s="45" t="s">
        <v>1913</v>
      </c>
    </row>
    <row r="34" spans="1:25" s="43" customFormat="1" ht="12.9" customHeight="1">
      <c r="A34" s="189">
        <v>45743</v>
      </c>
      <c r="B34" s="111" t="s">
        <v>240</v>
      </c>
      <c r="C34" s="111"/>
      <c r="D34" s="111"/>
      <c r="E34" s="111"/>
      <c r="F34" s="111">
        <v>1</v>
      </c>
      <c r="G34" s="111"/>
      <c r="H34" s="111">
        <v>20</v>
      </c>
      <c r="I34" s="116">
        <v>20</v>
      </c>
      <c r="J34" s="118"/>
      <c r="K34" s="33"/>
      <c r="L34" s="44">
        <f t="shared" si="9"/>
        <v>1</v>
      </c>
      <c r="M34" s="33" t="str">
        <f t="shared" si="10"/>
        <v>45743Container q'ty</v>
      </c>
      <c r="N34" s="33" t="str">
        <f t="shared" si="11"/>
        <v xml:space="preserve">45743Pallet </v>
      </c>
      <c r="O34" s="39"/>
      <c r="P34" s="33" t="s">
        <v>202</v>
      </c>
      <c r="Q34" s="168" t="s">
        <v>786</v>
      </c>
      <c r="R34" s="169"/>
      <c r="S34" s="39"/>
      <c r="T34" s="119" t="s">
        <v>1828</v>
      </c>
      <c r="U34" s="258"/>
      <c r="V34" s="262"/>
      <c r="W34" s="258">
        <f t="shared" si="8"/>
        <v>0</v>
      </c>
      <c r="X34" s="45"/>
      <c r="Y34" s="45" t="s">
        <v>1913</v>
      </c>
    </row>
    <row r="35" spans="1:25" s="43" customFormat="1" ht="12.9" customHeight="1">
      <c r="A35" s="189">
        <v>45744</v>
      </c>
      <c r="B35" s="111" t="s">
        <v>240</v>
      </c>
      <c r="C35" s="111"/>
      <c r="D35" s="111"/>
      <c r="E35" s="111"/>
      <c r="F35" s="111">
        <v>1</v>
      </c>
      <c r="G35" s="111"/>
      <c r="H35" s="111">
        <v>20</v>
      </c>
      <c r="I35" s="116">
        <v>20</v>
      </c>
      <c r="J35" s="118"/>
      <c r="K35" s="33"/>
      <c r="L35" s="44">
        <f t="shared" si="9"/>
        <v>1</v>
      </c>
      <c r="M35" s="33" t="str">
        <f t="shared" si="10"/>
        <v>45744Container q'ty</v>
      </c>
      <c r="N35" s="33" t="str">
        <f t="shared" si="11"/>
        <v xml:space="preserve">45744Pallet </v>
      </c>
      <c r="O35" s="39"/>
      <c r="P35" s="33" t="s">
        <v>202</v>
      </c>
      <c r="Q35" s="168" t="s">
        <v>786</v>
      </c>
      <c r="R35" s="169"/>
      <c r="S35" s="39"/>
      <c r="T35" s="119" t="s">
        <v>1828</v>
      </c>
      <c r="U35" s="258"/>
      <c r="V35" s="262"/>
      <c r="W35" s="258">
        <f t="shared" si="8"/>
        <v>0</v>
      </c>
      <c r="X35" s="45"/>
      <c r="Y35" s="45" t="s">
        <v>1913</v>
      </c>
    </row>
    <row r="36" spans="1:25" s="43" customFormat="1" ht="12.9" customHeight="1">
      <c r="A36" s="189">
        <v>45744</v>
      </c>
      <c r="B36" s="111" t="s">
        <v>240</v>
      </c>
      <c r="C36" s="111"/>
      <c r="D36" s="111"/>
      <c r="E36" s="111"/>
      <c r="F36" s="111">
        <v>1</v>
      </c>
      <c r="G36" s="111"/>
      <c r="H36" s="111">
        <v>20</v>
      </c>
      <c r="I36" s="116">
        <v>20</v>
      </c>
      <c r="J36" s="118"/>
      <c r="K36" s="33"/>
      <c r="L36" s="44">
        <f t="shared" si="9"/>
        <v>1</v>
      </c>
      <c r="M36" s="33" t="str">
        <f t="shared" si="10"/>
        <v>45744Container q'ty</v>
      </c>
      <c r="N36" s="33" t="str">
        <f t="shared" si="11"/>
        <v xml:space="preserve">45744Pallet </v>
      </c>
      <c r="O36" s="39"/>
      <c r="P36" s="33" t="s">
        <v>202</v>
      </c>
      <c r="Q36" s="168" t="s">
        <v>786</v>
      </c>
      <c r="R36" s="169"/>
      <c r="S36" s="39"/>
      <c r="T36" s="119" t="s">
        <v>1828</v>
      </c>
      <c r="U36" s="258"/>
      <c r="V36" s="262"/>
      <c r="W36" s="258">
        <f t="shared" si="8"/>
        <v>0</v>
      </c>
      <c r="X36" s="45"/>
      <c r="Y36" s="45" t="s">
        <v>1913</v>
      </c>
    </row>
    <row r="37" spans="1:25" s="43" customFormat="1" ht="12.9" customHeight="1">
      <c r="A37" s="189">
        <v>45744</v>
      </c>
      <c r="B37" s="111" t="s">
        <v>240</v>
      </c>
      <c r="C37" s="111"/>
      <c r="D37" s="111"/>
      <c r="E37" s="111"/>
      <c r="F37" s="111">
        <v>1</v>
      </c>
      <c r="G37" s="111"/>
      <c r="H37" s="111">
        <v>20</v>
      </c>
      <c r="I37" s="116">
        <v>20</v>
      </c>
      <c r="J37" s="118"/>
      <c r="K37" s="33"/>
      <c r="L37" s="44">
        <f t="shared" si="9"/>
        <v>1</v>
      </c>
      <c r="M37" s="33" t="str">
        <f t="shared" si="10"/>
        <v>45744Container q'ty</v>
      </c>
      <c r="N37" s="33" t="str">
        <f t="shared" si="11"/>
        <v xml:space="preserve">45744Pallet </v>
      </c>
      <c r="O37" s="39"/>
      <c r="P37" s="33" t="s">
        <v>202</v>
      </c>
      <c r="Q37" s="168" t="s">
        <v>786</v>
      </c>
      <c r="R37" s="169"/>
      <c r="S37" s="39"/>
      <c r="T37" s="119" t="s">
        <v>1828</v>
      </c>
      <c r="U37" s="258"/>
      <c r="V37" s="262"/>
      <c r="W37" s="258">
        <f t="shared" si="8"/>
        <v>0</v>
      </c>
      <c r="X37" s="45"/>
      <c r="Y37" s="45" t="s">
        <v>1913</v>
      </c>
    </row>
    <row r="38" spans="1:25" s="43" customFormat="1" ht="12.9" customHeight="1">
      <c r="A38" s="189">
        <v>45744</v>
      </c>
      <c r="B38" s="111" t="s">
        <v>240</v>
      </c>
      <c r="C38" s="111"/>
      <c r="D38" s="111"/>
      <c r="E38" s="111"/>
      <c r="F38" s="111">
        <v>1</v>
      </c>
      <c r="G38" s="111"/>
      <c r="H38" s="111">
        <v>20</v>
      </c>
      <c r="I38" s="116">
        <v>20</v>
      </c>
      <c r="J38" s="118"/>
      <c r="K38" s="33"/>
      <c r="L38" s="44">
        <f t="shared" si="9"/>
        <v>1</v>
      </c>
      <c r="M38" s="33" t="str">
        <f t="shared" si="10"/>
        <v>45744Container q'ty</v>
      </c>
      <c r="N38" s="33" t="str">
        <f t="shared" si="11"/>
        <v xml:space="preserve">45744Pallet </v>
      </c>
      <c r="O38" s="39"/>
      <c r="P38" s="33" t="s">
        <v>202</v>
      </c>
      <c r="Q38" s="168" t="s">
        <v>786</v>
      </c>
      <c r="R38" s="169"/>
      <c r="S38" s="39"/>
      <c r="T38" s="119" t="s">
        <v>1828</v>
      </c>
      <c r="U38" s="258"/>
      <c r="V38" s="262"/>
      <c r="W38" s="258">
        <f t="shared" si="8"/>
        <v>0</v>
      </c>
      <c r="X38" s="45"/>
      <c r="Y38" s="45" t="s">
        <v>1913</v>
      </c>
    </row>
    <row r="39" spans="1:25" s="43" customFormat="1" ht="12.9" customHeight="1">
      <c r="A39" s="189">
        <v>45744</v>
      </c>
      <c r="B39" s="111" t="s">
        <v>240</v>
      </c>
      <c r="C39" s="111"/>
      <c r="D39" s="111"/>
      <c r="E39" s="111"/>
      <c r="F39" s="111">
        <v>1</v>
      </c>
      <c r="G39" s="111"/>
      <c r="H39" s="111">
        <v>20</v>
      </c>
      <c r="I39" s="116">
        <v>20</v>
      </c>
      <c r="J39" s="118"/>
      <c r="K39" s="33"/>
      <c r="L39" s="44">
        <f t="shared" si="9"/>
        <v>1</v>
      </c>
      <c r="M39" s="33" t="str">
        <f t="shared" si="10"/>
        <v>45744Container q'ty</v>
      </c>
      <c r="N39" s="33" t="str">
        <f t="shared" si="11"/>
        <v xml:space="preserve">45744Pallet </v>
      </c>
      <c r="O39" s="39"/>
      <c r="P39" s="33" t="s">
        <v>202</v>
      </c>
      <c r="Q39" s="168" t="s">
        <v>786</v>
      </c>
      <c r="R39" s="169"/>
      <c r="S39" s="39"/>
      <c r="T39" s="119" t="s">
        <v>1828</v>
      </c>
      <c r="U39" s="258"/>
      <c r="V39" s="262"/>
      <c r="W39" s="258">
        <f t="shared" si="8"/>
        <v>0</v>
      </c>
      <c r="X39" s="45"/>
      <c r="Y39" s="45" t="s">
        <v>1913</v>
      </c>
    </row>
    <row r="40" spans="1:25" s="43" customFormat="1" ht="12.9" customHeight="1">
      <c r="A40" s="189">
        <v>45747</v>
      </c>
      <c r="B40" s="111" t="s">
        <v>151</v>
      </c>
      <c r="C40" s="111"/>
      <c r="D40" s="111"/>
      <c r="E40" s="111"/>
      <c r="F40" s="111">
        <v>1</v>
      </c>
      <c r="G40" s="111"/>
      <c r="H40" s="111">
        <v>22</v>
      </c>
      <c r="I40" s="116">
        <v>1540</v>
      </c>
      <c r="J40" s="118"/>
      <c r="K40" s="33"/>
      <c r="L40" s="44">
        <f t="shared" si="9"/>
        <v>1</v>
      </c>
      <c r="M40" s="33" t="str">
        <f t="shared" ref="M40:M49" si="12">A40&amp;$O$1</f>
        <v>45747Container q'ty</v>
      </c>
      <c r="N40" s="33" t="str">
        <f t="shared" ref="N40:N49" si="13">A40&amp;P40</f>
        <v>45747bulk</v>
      </c>
      <c r="O40" s="39"/>
      <c r="P40" s="235" t="s">
        <v>201</v>
      </c>
      <c r="Q40" s="168" t="s">
        <v>990</v>
      </c>
      <c r="R40" s="169"/>
      <c r="S40" s="39"/>
      <c r="T40" s="119" t="s">
        <v>2080</v>
      </c>
      <c r="U40" s="258"/>
      <c r="V40" s="262"/>
      <c r="W40" s="258">
        <f t="shared" si="8"/>
        <v>0</v>
      </c>
      <c r="X40" s="45" t="s">
        <v>2081</v>
      </c>
      <c r="Y40" s="45" t="s">
        <v>1913</v>
      </c>
    </row>
    <row r="41" spans="1:25" s="43" customFormat="1" ht="12.9" customHeight="1">
      <c r="A41" s="189">
        <v>45747</v>
      </c>
      <c r="B41" s="111" t="s">
        <v>151</v>
      </c>
      <c r="C41" s="111"/>
      <c r="D41" s="111"/>
      <c r="E41" s="111"/>
      <c r="F41" s="111">
        <v>1</v>
      </c>
      <c r="G41" s="111"/>
      <c r="H41" s="111">
        <v>22</v>
      </c>
      <c r="I41" s="116">
        <v>1540</v>
      </c>
      <c r="J41" s="118"/>
      <c r="K41" s="33"/>
      <c r="L41" s="44">
        <f t="shared" si="9"/>
        <v>1</v>
      </c>
      <c r="M41" s="33" t="str">
        <f t="shared" si="12"/>
        <v>45747Container q'ty</v>
      </c>
      <c r="N41" s="33" t="str">
        <f t="shared" si="13"/>
        <v>45747bulk</v>
      </c>
      <c r="O41" s="39"/>
      <c r="P41" s="235" t="s">
        <v>201</v>
      </c>
      <c r="Q41" s="168" t="s">
        <v>990</v>
      </c>
      <c r="R41" s="169"/>
      <c r="S41" s="39"/>
      <c r="T41" s="119" t="s">
        <v>2080</v>
      </c>
      <c r="U41" s="258"/>
      <c r="V41" s="262"/>
      <c r="W41" s="258">
        <f t="shared" si="8"/>
        <v>0</v>
      </c>
      <c r="X41" s="45" t="s">
        <v>2099</v>
      </c>
      <c r="Y41" s="45" t="s">
        <v>1913</v>
      </c>
    </row>
    <row r="42" spans="1:25" s="43" customFormat="1" ht="12.9" customHeight="1">
      <c r="A42" s="189">
        <v>45747</v>
      </c>
      <c r="B42" s="111" t="s">
        <v>151</v>
      </c>
      <c r="C42" s="111"/>
      <c r="D42" s="111"/>
      <c r="E42" s="111"/>
      <c r="F42" s="111">
        <v>1</v>
      </c>
      <c r="G42" s="111"/>
      <c r="H42" s="111">
        <v>22</v>
      </c>
      <c r="I42" s="116">
        <v>1540</v>
      </c>
      <c r="J42" s="118"/>
      <c r="K42" s="33"/>
      <c r="L42" s="44">
        <f t="shared" si="9"/>
        <v>1</v>
      </c>
      <c r="M42" s="33" t="str">
        <f t="shared" si="12"/>
        <v>45747Container q'ty</v>
      </c>
      <c r="N42" s="33" t="str">
        <f t="shared" si="13"/>
        <v>45747bulk</v>
      </c>
      <c r="O42" s="39"/>
      <c r="P42" s="235" t="s">
        <v>201</v>
      </c>
      <c r="Q42" s="168" t="s">
        <v>990</v>
      </c>
      <c r="R42" s="169"/>
      <c r="S42" s="39"/>
      <c r="T42" s="119" t="s">
        <v>2080</v>
      </c>
      <c r="U42" s="258"/>
      <c r="V42" s="262"/>
      <c r="W42" s="258">
        <f t="shared" si="8"/>
        <v>0</v>
      </c>
      <c r="X42" s="45" t="s">
        <v>2100</v>
      </c>
      <c r="Y42" s="45" t="s">
        <v>1913</v>
      </c>
    </row>
    <row r="43" spans="1:25" s="43" customFormat="1" ht="12.9" customHeight="1">
      <c r="A43" s="189">
        <v>45747</v>
      </c>
      <c r="B43" s="111" t="s">
        <v>151</v>
      </c>
      <c r="C43" s="111"/>
      <c r="D43" s="111"/>
      <c r="E43" s="111"/>
      <c r="F43" s="111">
        <v>1</v>
      </c>
      <c r="G43" s="111"/>
      <c r="H43" s="111">
        <v>22</v>
      </c>
      <c r="I43" s="116">
        <v>1540</v>
      </c>
      <c r="J43" s="118"/>
      <c r="K43" s="33"/>
      <c r="L43" s="44">
        <f t="shared" si="9"/>
        <v>1</v>
      </c>
      <c r="M43" s="33" t="str">
        <f t="shared" si="12"/>
        <v>45747Container q'ty</v>
      </c>
      <c r="N43" s="33" t="str">
        <f t="shared" si="13"/>
        <v>45747bulk</v>
      </c>
      <c r="O43" s="39"/>
      <c r="P43" s="235" t="s">
        <v>201</v>
      </c>
      <c r="Q43" s="168" t="s">
        <v>990</v>
      </c>
      <c r="R43" s="169"/>
      <c r="S43" s="39"/>
      <c r="T43" s="119" t="s">
        <v>2080</v>
      </c>
      <c r="U43" s="258"/>
      <c r="V43" s="262"/>
      <c r="W43" s="258">
        <f t="shared" si="8"/>
        <v>0</v>
      </c>
      <c r="X43" s="45" t="s">
        <v>2101</v>
      </c>
      <c r="Y43" s="45" t="s">
        <v>1913</v>
      </c>
    </row>
    <row r="44" spans="1:25" s="43" customFormat="1" ht="12.9" customHeight="1">
      <c r="A44" s="189">
        <v>45748</v>
      </c>
      <c r="B44" s="111" t="s">
        <v>151</v>
      </c>
      <c r="C44" s="111"/>
      <c r="D44" s="111"/>
      <c r="E44" s="111"/>
      <c r="F44" s="111">
        <v>1</v>
      </c>
      <c r="G44" s="111"/>
      <c r="H44" s="111">
        <v>21</v>
      </c>
      <c r="I44" s="116">
        <v>1540</v>
      </c>
      <c r="J44" s="118"/>
      <c r="K44" s="33"/>
      <c r="L44" s="44">
        <f t="shared" si="9"/>
        <v>1</v>
      </c>
      <c r="M44" s="33" t="str">
        <f t="shared" si="12"/>
        <v>45748Container q'ty</v>
      </c>
      <c r="N44" s="33" t="str">
        <f t="shared" si="13"/>
        <v>45748bulk</v>
      </c>
      <c r="O44" s="39"/>
      <c r="P44" s="235" t="s">
        <v>201</v>
      </c>
      <c r="Q44" s="168" t="s">
        <v>990</v>
      </c>
      <c r="R44" s="169"/>
      <c r="S44" s="39"/>
      <c r="T44" s="119" t="s">
        <v>2080</v>
      </c>
      <c r="U44" s="258"/>
      <c r="V44" s="262"/>
      <c r="W44" s="258">
        <f t="shared" si="8"/>
        <v>0</v>
      </c>
      <c r="X44" s="45" t="s">
        <v>2102</v>
      </c>
      <c r="Y44" s="45" t="s">
        <v>1913</v>
      </c>
    </row>
    <row r="45" spans="1:25" s="43" customFormat="1" ht="12.9" customHeight="1">
      <c r="A45" s="189">
        <v>45748</v>
      </c>
      <c r="B45" s="111" t="s">
        <v>151</v>
      </c>
      <c r="C45" s="111"/>
      <c r="D45" s="111"/>
      <c r="E45" s="111"/>
      <c r="F45" s="111">
        <v>1</v>
      </c>
      <c r="G45" s="111"/>
      <c r="H45" s="111">
        <v>21</v>
      </c>
      <c r="I45" s="116">
        <v>1540</v>
      </c>
      <c r="J45" s="118"/>
      <c r="K45" s="33"/>
      <c r="L45" s="44">
        <f>SUM(E45:F45)</f>
        <v>1</v>
      </c>
      <c r="M45" s="33" t="str">
        <f t="shared" si="12"/>
        <v>45748Container q'ty</v>
      </c>
      <c r="N45" s="33" t="str">
        <f t="shared" si="13"/>
        <v>45748bulk</v>
      </c>
      <c r="O45" s="39"/>
      <c r="P45" s="235" t="s">
        <v>201</v>
      </c>
      <c r="Q45" s="168" t="s">
        <v>990</v>
      </c>
      <c r="R45" s="169"/>
      <c r="S45" s="39"/>
      <c r="T45" s="119" t="s">
        <v>2080</v>
      </c>
      <c r="U45" s="258"/>
      <c r="V45" s="262"/>
      <c r="W45" s="258">
        <f t="shared" si="8"/>
        <v>0</v>
      </c>
      <c r="X45" s="45"/>
      <c r="Y45" s="45" t="s">
        <v>1913</v>
      </c>
    </row>
    <row r="46" spans="1:25" s="43" customFormat="1" ht="12.9" customHeight="1">
      <c r="A46" s="189">
        <v>45748</v>
      </c>
      <c r="B46" s="111" t="s">
        <v>151</v>
      </c>
      <c r="C46" s="111"/>
      <c r="D46" s="111"/>
      <c r="E46" s="111"/>
      <c r="F46" s="111">
        <v>1</v>
      </c>
      <c r="G46" s="111"/>
      <c r="H46" s="111">
        <v>21</v>
      </c>
      <c r="I46" s="116">
        <v>1540</v>
      </c>
      <c r="J46" s="118"/>
      <c r="K46" s="33"/>
      <c r="L46" s="44">
        <f>SUM(E46:F46)</f>
        <v>1</v>
      </c>
      <c r="M46" s="33" t="str">
        <f t="shared" si="12"/>
        <v>45748Container q'ty</v>
      </c>
      <c r="N46" s="33" t="str">
        <f t="shared" si="13"/>
        <v>45748bulk</v>
      </c>
      <c r="O46" s="39"/>
      <c r="P46" s="235" t="s">
        <v>201</v>
      </c>
      <c r="Q46" s="168" t="s">
        <v>990</v>
      </c>
      <c r="R46" s="169"/>
      <c r="S46" s="39"/>
      <c r="T46" s="119" t="s">
        <v>2080</v>
      </c>
      <c r="U46" s="258"/>
      <c r="V46" s="262"/>
      <c r="W46" s="258">
        <f t="shared" si="8"/>
        <v>0</v>
      </c>
      <c r="X46" s="45"/>
      <c r="Y46" s="45" t="s">
        <v>1913</v>
      </c>
    </row>
    <row r="47" spans="1:25" s="43" customFormat="1" ht="12.9" customHeight="1">
      <c r="A47" s="189">
        <v>45748</v>
      </c>
      <c r="B47" s="111" t="s">
        <v>151</v>
      </c>
      <c r="C47" s="111"/>
      <c r="D47" s="111"/>
      <c r="E47" s="111"/>
      <c r="F47" s="111">
        <v>1</v>
      </c>
      <c r="G47" s="111"/>
      <c r="H47" s="111">
        <v>21</v>
      </c>
      <c r="I47" s="116">
        <v>1540</v>
      </c>
      <c r="J47" s="118"/>
      <c r="K47" s="33"/>
      <c r="L47" s="44">
        <f>SUM(E47:F47)</f>
        <v>1</v>
      </c>
      <c r="M47" s="33" t="str">
        <f t="shared" si="12"/>
        <v>45748Container q'ty</v>
      </c>
      <c r="N47" s="33" t="str">
        <f t="shared" si="13"/>
        <v>45748bulk</v>
      </c>
      <c r="O47" s="39"/>
      <c r="P47" s="235" t="s">
        <v>201</v>
      </c>
      <c r="Q47" s="168" t="s">
        <v>990</v>
      </c>
      <c r="R47" s="169"/>
      <c r="S47" s="39"/>
      <c r="T47" s="119" t="s">
        <v>2080</v>
      </c>
      <c r="U47" s="258"/>
      <c r="V47" s="262"/>
      <c r="W47" s="258">
        <f t="shared" si="8"/>
        <v>0</v>
      </c>
      <c r="X47" s="45"/>
      <c r="Y47" s="45" t="s">
        <v>1913</v>
      </c>
    </row>
    <row r="48" spans="1:25" s="43" customFormat="1" ht="12.9" customHeight="1">
      <c r="A48" s="189">
        <v>45749</v>
      </c>
      <c r="B48" s="111" t="s">
        <v>151</v>
      </c>
      <c r="C48" s="111"/>
      <c r="D48" s="111"/>
      <c r="E48" s="111"/>
      <c r="F48" s="111">
        <v>1</v>
      </c>
      <c r="G48" s="111"/>
      <c r="H48" s="111">
        <v>21</v>
      </c>
      <c r="I48" s="116">
        <v>1540</v>
      </c>
      <c r="J48" s="118"/>
      <c r="K48" s="33"/>
      <c r="L48" s="44">
        <f>SUM(E48:F48)</f>
        <v>1</v>
      </c>
      <c r="M48" s="33" t="str">
        <f t="shared" si="12"/>
        <v>45749Container q'ty</v>
      </c>
      <c r="N48" s="33" t="str">
        <f t="shared" si="13"/>
        <v>45749bulk</v>
      </c>
      <c r="O48" s="39"/>
      <c r="P48" s="235" t="s">
        <v>201</v>
      </c>
      <c r="Q48" s="168" t="s">
        <v>990</v>
      </c>
      <c r="R48" s="169"/>
      <c r="S48" s="39"/>
      <c r="T48" s="119" t="s">
        <v>2080</v>
      </c>
      <c r="U48" s="258"/>
      <c r="V48" s="262"/>
      <c r="W48" s="258">
        <f t="shared" si="8"/>
        <v>0</v>
      </c>
      <c r="X48" s="45"/>
      <c r="Y48" s="45" t="s">
        <v>1913</v>
      </c>
    </row>
    <row r="49" spans="1:25" s="43" customFormat="1" ht="12.9" customHeight="1">
      <c r="A49" s="189">
        <v>45749</v>
      </c>
      <c r="B49" s="111" t="s">
        <v>151</v>
      </c>
      <c r="C49" s="111"/>
      <c r="D49" s="111"/>
      <c r="E49" s="111"/>
      <c r="F49" s="111">
        <v>1</v>
      </c>
      <c r="G49" s="111"/>
      <c r="H49" s="111">
        <v>21</v>
      </c>
      <c r="I49" s="116">
        <v>1540</v>
      </c>
      <c r="J49" s="118"/>
      <c r="K49" s="33"/>
      <c r="L49" s="44">
        <f>SUM(E49:F49)</f>
        <v>1</v>
      </c>
      <c r="M49" s="33" t="str">
        <f t="shared" si="12"/>
        <v>45749Container q'ty</v>
      </c>
      <c r="N49" s="33" t="str">
        <f t="shared" si="13"/>
        <v>45749bulk</v>
      </c>
      <c r="O49" s="39"/>
      <c r="P49" s="235" t="s">
        <v>201</v>
      </c>
      <c r="Q49" s="168" t="s">
        <v>990</v>
      </c>
      <c r="R49" s="169"/>
      <c r="S49" s="39"/>
      <c r="T49" s="119" t="s">
        <v>2080</v>
      </c>
      <c r="U49" s="258"/>
      <c r="V49" s="262"/>
      <c r="W49" s="258">
        <f t="shared" si="8"/>
        <v>0</v>
      </c>
      <c r="X49" s="45"/>
      <c r="Y49" s="45" t="s">
        <v>1913</v>
      </c>
    </row>
    <row r="50" spans="1:25" s="43" customFormat="1" ht="12.9" customHeight="1">
      <c r="A50" s="189">
        <v>45757</v>
      </c>
      <c r="B50" s="111" t="s">
        <v>240</v>
      </c>
      <c r="C50" s="111" t="s">
        <v>2370</v>
      </c>
      <c r="D50" s="190" t="s">
        <v>2380</v>
      </c>
      <c r="E50" s="111"/>
      <c r="F50" s="111">
        <v>1</v>
      </c>
      <c r="G50" s="111"/>
      <c r="H50" s="111">
        <v>20</v>
      </c>
      <c r="I50" s="116">
        <v>20</v>
      </c>
      <c r="J50" s="118"/>
      <c r="K50" s="33"/>
      <c r="L50" s="44">
        <f t="shared" ref="L50:L61" si="14">SUM(E50:F50)</f>
        <v>1</v>
      </c>
      <c r="M50" s="33" t="str">
        <f t="shared" ref="M50:M61" si="15">A50&amp;$O$1</f>
        <v>45757Container q'ty</v>
      </c>
      <c r="N50" s="33" t="str">
        <f t="shared" ref="N50:N61" si="16">A50&amp;P50</f>
        <v xml:space="preserve">45757Pallet </v>
      </c>
      <c r="O50" s="39"/>
      <c r="P50" s="33" t="s">
        <v>202</v>
      </c>
      <c r="Q50" s="168" t="s">
        <v>786</v>
      </c>
      <c r="R50" s="169"/>
      <c r="S50" s="39"/>
      <c r="T50" s="119" t="s">
        <v>2368</v>
      </c>
      <c r="U50" s="109"/>
      <c r="V50" s="109"/>
      <c r="W50" s="109"/>
      <c r="X50" s="45" t="s">
        <v>2369</v>
      </c>
      <c r="Y50" s="45" t="s">
        <v>1913</v>
      </c>
    </row>
    <row r="51" spans="1:25" s="43" customFormat="1" ht="12.9" customHeight="1">
      <c r="A51" s="189">
        <v>45757</v>
      </c>
      <c r="B51" s="111" t="s">
        <v>240</v>
      </c>
      <c r="C51" s="111" t="s">
        <v>2371</v>
      </c>
      <c r="D51" s="111" t="s">
        <v>2381</v>
      </c>
      <c r="E51" s="111"/>
      <c r="F51" s="111">
        <v>1</v>
      </c>
      <c r="G51" s="111"/>
      <c r="H51" s="111">
        <v>20</v>
      </c>
      <c r="I51" s="116">
        <v>20</v>
      </c>
      <c r="J51" s="118"/>
      <c r="K51" s="33"/>
      <c r="L51" s="44">
        <f t="shared" si="14"/>
        <v>1</v>
      </c>
      <c r="M51" s="33" t="str">
        <f t="shared" si="15"/>
        <v>45757Container q'ty</v>
      </c>
      <c r="N51" s="33" t="str">
        <f t="shared" si="16"/>
        <v xml:space="preserve">45757Pallet </v>
      </c>
      <c r="O51" s="39"/>
      <c r="P51" s="33" t="s">
        <v>202</v>
      </c>
      <c r="Q51" s="168" t="s">
        <v>786</v>
      </c>
      <c r="R51" s="169"/>
      <c r="S51" s="39"/>
      <c r="T51" s="119" t="s">
        <v>2368</v>
      </c>
      <c r="U51" s="109"/>
      <c r="V51" s="109"/>
      <c r="W51" s="109"/>
      <c r="X51" s="45" t="s">
        <v>2390</v>
      </c>
      <c r="Y51" s="45" t="s">
        <v>1913</v>
      </c>
    </row>
    <row r="52" spans="1:25" s="43" customFormat="1" ht="12.9" customHeight="1">
      <c r="A52" s="189">
        <v>45757</v>
      </c>
      <c r="B52" s="111" t="s">
        <v>240</v>
      </c>
      <c r="C52" s="111" t="s">
        <v>2372</v>
      </c>
      <c r="D52" s="111" t="s">
        <v>2382</v>
      </c>
      <c r="E52" s="111"/>
      <c r="F52" s="111">
        <v>1</v>
      </c>
      <c r="G52" s="111"/>
      <c r="H52" s="111">
        <v>20</v>
      </c>
      <c r="I52" s="116">
        <v>20</v>
      </c>
      <c r="J52" s="118"/>
      <c r="K52" s="33"/>
      <c r="L52" s="44">
        <f t="shared" si="14"/>
        <v>1</v>
      </c>
      <c r="M52" s="33" t="str">
        <f t="shared" si="15"/>
        <v>45757Container q'ty</v>
      </c>
      <c r="N52" s="33" t="str">
        <f t="shared" si="16"/>
        <v xml:space="preserve">45757Pallet </v>
      </c>
      <c r="O52" s="39"/>
      <c r="P52" s="33" t="s">
        <v>202</v>
      </c>
      <c r="Q52" s="168" t="s">
        <v>786</v>
      </c>
      <c r="R52" s="169"/>
      <c r="S52" s="39"/>
      <c r="T52" s="119" t="s">
        <v>2368</v>
      </c>
      <c r="U52" s="109"/>
      <c r="V52" s="109"/>
      <c r="W52" s="109"/>
      <c r="X52" s="45"/>
      <c r="Y52" s="45" t="s">
        <v>1913</v>
      </c>
    </row>
    <row r="53" spans="1:25" s="43" customFormat="1" ht="12.9" customHeight="1">
      <c r="A53" s="189">
        <v>45757</v>
      </c>
      <c r="B53" s="111" t="s">
        <v>240</v>
      </c>
      <c r="C53" s="111" t="s">
        <v>2373</v>
      </c>
      <c r="D53" s="111" t="s">
        <v>2383</v>
      </c>
      <c r="E53" s="111"/>
      <c r="F53" s="111">
        <v>1</v>
      </c>
      <c r="G53" s="111"/>
      <c r="H53" s="111">
        <v>20</v>
      </c>
      <c r="I53" s="116">
        <v>20</v>
      </c>
      <c r="J53" s="118"/>
      <c r="K53" s="33"/>
      <c r="L53" s="44">
        <f t="shared" si="14"/>
        <v>1</v>
      </c>
      <c r="M53" s="33" t="str">
        <f t="shared" si="15"/>
        <v>45757Container q'ty</v>
      </c>
      <c r="N53" s="33" t="str">
        <f t="shared" si="16"/>
        <v xml:space="preserve">45757Pallet </v>
      </c>
      <c r="O53" s="39"/>
      <c r="P53" s="33" t="s">
        <v>202</v>
      </c>
      <c r="Q53" s="168" t="s">
        <v>786</v>
      </c>
      <c r="R53" s="169"/>
      <c r="S53" s="39"/>
      <c r="T53" s="119" t="s">
        <v>2368</v>
      </c>
      <c r="U53" s="109"/>
      <c r="V53" s="109"/>
      <c r="W53" s="109"/>
      <c r="X53" s="45"/>
      <c r="Y53" s="45" t="s">
        <v>1913</v>
      </c>
    </row>
    <row r="54" spans="1:25" s="43" customFormat="1" ht="12.9" customHeight="1">
      <c r="A54" s="189">
        <v>45757</v>
      </c>
      <c r="B54" s="111" t="s">
        <v>240</v>
      </c>
      <c r="C54" s="111" t="s">
        <v>2374</v>
      </c>
      <c r="D54" s="111" t="s">
        <v>2384</v>
      </c>
      <c r="E54" s="111"/>
      <c r="F54" s="111">
        <v>1</v>
      </c>
      <c r="G54" s="111"/>
      <c r="H54" s="111">
        <v>20</v>
      </c>
      <c r="I54" s="116">
        <v>20</v>
      </c>
      <c r="J54" s="118"/>
      <c r="K54" s="33"/>
      <c r="L54" s="44">
        <f t="shared" si="14"/>
        <v>1</v>
      </c>
      <c r="M54" s="33" t="str">
        <f t="shared" si="15"/>
        <v>45757Container q'ty</v>
      </c>
      <c r="N54" s="33" t="str">
        <f t="shared" si="16"/>
        <v xml:space="preserve">45757Pallet </v>
      </c>
      <c r="O54" s="39"/>
      <c r="P54" s="33" t="s">
        <v>202</v>
      </c>
      <c r="Q54" s="168" t="s">
        <v>786</v>
      </c>
      <c r="R54" s="169"/>
      <c r="S54" s="39"/>
      <c r="T54" s="119" t="s">
        <v>2368</v>
      </c>
      <c r="U54" s="109"/>
      <c r="V54" s="109"/>
      <c r="W54" s="109"/>
      <c r="X54" s="45"/>
      <c r="Y54" s="45" t="s">
        <v>1913</v>
      </c>
    </row>
    <row r="55" spans="1:25" s="43" customFormat="1" ht="12.9" customHeight="1">
      <c r="A55" s="189">
        <v>45758</v>
      </c>
      <c r="B55" s="111" t="s">
        <v>240</v>
      </c>
      <c r="C55" s="111" t="s">
        <v>2375</v>
      </c>
      <c r="D55" s="111" t="s">
        <v>2385</v>
      </c>
      <c r="E55" s="111"/>
      <c r="F55" s="111">
        <v>1</v>
      </c>
      <c r="G55" s="111"/>
      <c r="H55" s="111">
        <v>20</v>
      </c>
      <c r="I55" s="116">
        <v>20</v>
      </c>
      <c r="J55" s="118"/>
      <c r="K55" s="33"/>
      <c r="L55" s="44">
        <f t="shared" si="14"/>
        <v>1</v>
      </c>
      <c r="M55" s="33" t="str">
        <f t="shared" si="15"/>
        <v>45758Container q'ty</v>
      </c>
      <c r="N55" s="33" t="str">
        <f t="shared" si="16"/>
        <v xml:space="preserve">45758Pallet </v>
      </c>
      <c r="O55" s="39"/>
      <c r="P55" s="33" t="s">
        <v>202</v>
      </c>
      <c r="Q55" s="168" t="s">
        <v>786</v>
      </c>
      <c r="R55" s="169"/>
      <c r="S55" s="39"/>
      <c r="T55" s="119" t="s">
        <v>2368</v>
      </c>
      <c r="U55" s="109"/>
      <c r="V55" s="109"/>
      <c r="W55" s="109"/>
      <c r="X55" s="45"/>
      <c r="Y55" s="45" t="s">
        <v>1913</v>
      </c>
    </row>
    <row r="56" spans="1:25" s="43" customFormat="1" ht="12.9" customHeight="1">
      <c r="A56" s="189">
        <v>45758</v>
      </c>
      <c r="B56" s="111" t="s">
        <v>240</v>
      </c>
      <c r="C56" s="111" t="s">
        <v>2376</v>
      </c>
      <c r="D56" s="111" t="s">
        <v>2386</v>
      </c>
      <c r="E56" s="111"/>
      <c r="F56" s="111">
        <v>1</v>
      </c>
      <c r="G56" s="111"/>
      <c r="H56" s="111">
        <v>20</v>
      </c>
      <c r="I56" s="116">
        <v>20</v>
      </c>
      <c r="J56" s="118"/>
      <c r="K56" s="33"/>
      <c r="L56" s="44">
        <f t="shared" si="14"/>
        <v>1</v>
      </c>
      <c r="M56" s="33" t="str">
        <f t="shared" si="15"/>
        <v>45758Container q'ty</v>
      </c>
      <c r="N56" s="33" t="str">
        <f t="shared" si="16"/>
        <v xml:space="preserve">45758Pallet </v>
      </c>
      <c r="O56" s="39"/>
      <c r="P56" s="33" t="s">
        <v>202</v>
      </c>
      <c r="Q56" s="168" t="s">
        <v>786</v>
      </c>
      <c r="R56" s="169"/>
      <c r="S56" s="39"/>
      <c r="T56" s="119" t="s">
        <v>2368</v>
      </c>
      <c r="U56" s="109"/>
      <c r="V56" s="109"/>
      <c r="W56" s="109"/>
      <c r="X56" s="45"/>
      <c r="Y56" s="45" t="s">
        <v>1913</v>
      </c>
    </row>
    <row r="57" spans="1:25" s="43" customFormat="1" ht="12.9" customHeight="1">
      <c r="A57" s="189">
        <v>45758</v>
      </c>
      <c r="B57" s="111" t="s">
        <v>240</v>
      </c>
      <c r="C57" s="111" t="s">
        <v>2377</v>
      </c>
      <c r="D57" s="111" t="s">
        <v>2387</v>
      </c>
      <c r="E57" s="111"/>
      <c r="F57" s="111">
        <v>1</v>
      </c>
      <c r="G57" s="111"/>
      <c r="H57" s="111">
        <v>20</v>
      </c>
      <c r="I57" s="116">
        <v>20</v>
      </c>
      <c r="J57" s="118"/>
      <c r="K57" s="33"/>
      <c r="L57" s="44">
        <f t="shared" si="14"/>
        <v>1</v>
      </c>
      <c r="M57" s="33" t="str">
        <f t="shared" si="15"/>
        <v>45758Container q'ty</v>
      </c>
      <c r="N57" s="33" t="str">
        <f t="shared" si="16"/>
        <v xml:space="preserve">45758Pallet </v>
      </c>
      <c r="O57" s="39"/>
      <c r="P57" s="33" t="s">
        <v>202</v>
      </c>
      <c r="Q57" s="168" t="s">
        <v>786</v>
      </c>
      <c r="R57" s="169"/>
      <c r="S57" s="39"/>
      <c r="T57" s="119" t="s">
        <v>2368</v>
      </c>
      <c r="U57" s="109"/>
      <c r="V57" s="109"/>
      <c r="W57" s="109"/>
      <c r="X57" s="45"/>
      <c r="Y57" s="45" t="s">
        <v>1913</v>
      </c>
    </row>
    <row r="58" spans="1:25" s="43" customFormat="1" ht="12.9" customHeight="1">
      <c r="A58" s="189">
        <v>45758</v>
      </c>
      <c r="B58" s="111" t="s">
        <v>240</v>
      </c>
      <c r="C58" s="111" t="s">
        <v>2378</v>
      </c>
      <c r="D58" s="111" t="s">
        <v>2388</v>
      </c>
      <c r="E58" s="111"/>
      <c r="F58" s="111">
        <v>1</v>
      </c>
      <c r="G58" s="111"/>
      <c r="H58" s="111">
        <v>20</v>
      </c>
      <c r="I58" s="116">
        <v>20</v>
      </c>
      <c r="J58" s="118"/>
      <c r="K58" s="33"/>
      <c r="L58" s="44">
        <f t="shared" si="14"/>
        <v>1</v>
      </c>
      <c r="M58" s="33" t="str">
        <f t="shared" si="15"/>
        <v>45758Container q'ty</v>
      </c>
      <c r="N58" s="33" t="str">
        <f t="shared" si="16"/>
        <v xml:space="preserve">45758Pallet </v>
      </c>
      <c r="O58" s="39"/>
      <c r="P58" s="33" t="s">
        <v>202</v>
      </c>
      <c r="Q58" s="168" t="s">
        <v>786</v>
      </c>
      <c r="R58" s="169"/>
      <c r="S58" s="39"/>
      <c r="T58" s="119" t="s">
        <v>2368</v>
      </c>
      <c r="U58" s="109"/>
      <c r="V58" s="109"/>
      <c r="W58" s="109"/>
      <c r="X58" s="45"/>
      <c r="Y58" s="45" t="s">
        <v>1913</v>
      </c>
    </row>
    <row r="59" spans="1:25" s="43" customFormat="1" ht="12.9" customHeight="1">
      <c r="A59" s="189">
        <v>45758</v>
      </c>
      <c r="B59" s="111" t="s">
        <v>240</v>
      </c>
      <c r="C59" s="111" t="s">
        <v>2379</v>
      </c>
      <c r="D59" s="111" t="s">
        <v>2389</v>
      </c>
      <c r="E59" s="111"/>
      <c r="F59" s="111">
        <v>1</v>
      </c>
      <c r="G59" s="111"/>
      <c r="H59" s="111">
        <v>20</v>
      </c>
      <c r="I59" s="116">
        <v>20</v>
      </c>
      <c r="J59" s="118"/>
      <c r="K59" s="33"/>
      <c r="L59" s="44">
        <f t="shared" si="14"/>
        <v>1</v>
      </c>
      <c r="M59" s="33" t="str">
        <f t="shared" si="15"/>
        <v>45758Container q'ty</v>
      </c>
      <c r="N59" s="33" t="str">
        <f t="shared" si="16"/>
        <v xml:space="preserve">45758Pallet </v>
      </c>
      <c r="O59" s="39"/>
      <c r="P59" s="33" t="s">
        <v>202</v>
      </c>
      <c r="Q59" s="168" t="s">
        <v>786</v>
      </c>
      <c r="R59" s="169"/>
      <c r="S59" s="39"/>
      <c r="T59" s="119" t="s">
        <v>2368</v>
      </c>
      <c r="U59" s="109"/>
      <c r="V59" s="109"/>
      <c r="W59" s="109"/>
      <c r="X59" s="45"/>
      <c r="Y59" s="45" t="s">
        <v>1913</v>
      </c>
    </row>
    <row r="60" spans="1:25" s="43" customFormat="1" ht="12.9" customHeight="1">
      <c r="A60" s="189">
        <v>45793</v>
      </c>
      <c r="B60" s="111" t="s">
        <v>240</v>
      </c>
      <c r="C60" s="111"/>
      <c r="D60" s="111"/>
      <c r="E60" s="111"/>
      <c r="F60" s="111">
        <v>1</v>
      </c>
      <c r="G60" s="111"/>
      <c r="H60" s="111">
        <v>23</v>
      </c>
      <c r="I60" s="116">
        <v>920</v>
      </c>
      <c r="J60" s="118"/>
      <c r="K60" s="33"/>
      <c r="L60" s="44">
        <f t="shared" si="14"/>
        <v>1</v>
      </c>
      <c r="M60" s="33" t="str">
        <f t="shared" si="15"/>
        <v>45793Container q'ty</v>
      </c>
      <c r="N60" s="33" t="str">
        <f t="shared" si="16"/>
        <v>45793bulk</v>
      </c>
      <c r="O60" s="39"/>
      <c r="P60" s="235" t="s">
        <v>201</v>
      </c>
      <c r="Q60" s="168" t="s">
        <v>694</v>
      </c>
      <c r="R60" s="169"/>
      <c r="S60" s="39"/>
      <c r="T60" s="119" t="s">
        <v>2978</v>
      </c>
      <c r="U60" s="258"/>
      <c r="V60" s="262"/>
      <c r="W60" s="258">
        <f>IFERROR(U60/V60,0)</f>
        <v>0</v>
      </c>
      <c r="X60" s="45" t="s">
        <v>688</v>
      </c>
      <c r="Y60" s="45" t="s">
        <v>421</v>
      </c>
    </row>
    <row r="61" spans="1:25" s="43" customFormat="1" ht="12.9" customHeight="1">
      <c r="A61" s="189">
        <v>45793</v>
      </c>
      <c r="B61" s="111" t="s">
        <v>240</v>
      </c>
      <c r="C61" s="111"/>
      <c r="D61" s="111"/>
      <c r="E61" s="111"/>
      <c r="F61" s="111">
        <v>1</v>
      </c>
      <c r="G61" s="111"/>
      <c r="H61" s="111">
        <v>23</v>
      </c>
      <c r="I61" s="116">
        <v>920</v>
      </c>
      <c r="J61" s="118"/>
      <c r="K61" s="33"/>
      <c r="L61" s="44">
        <f t="shared" si="14"/>
        <v>1</v>
      </c>
      <c r="M61" s="33" t="str">
        <f t="shared" si="15"/>
        <v>45793Container q'ty</v>
      </c>
      <c r="N61" s="33" t="str">
        <f t="shared" si="16"/>
        <v>45793bulk</v>
      </c>
      <c r="O61" s="39"/>
      <c r="P61" s="235" t="s">
        <v>201</v>
      </c>
      <c r="Q61" s="168" t="s">
        <v>694</v>
      </c>
      <c r="R61" s="169"/>
      <c r="S61" s="39"/>
      <c r="T61" s="119" t="s">
        <v>2978</v>
      </c>
      <c r="U61" s="258"/>
      <c r="V61" s="262"/>
      <c r="W61" s="258">
        <f>IFERROR(U61/V61,0)</f>
        <v>0</v>
      </c>
      <c r="X61" s="45"/>
      <c r="Y61" s="45" t="s">
        <v>421</v>
      </c>
    </row>
    <row r="62" spans="1:25" s="43" customFormat="1" ht="12.9" customHeight="1">
      <c r="A62" s="189">
        <v>45793</v>
      </c>
      <c r="B62" s="111" t="s">
        <v>240</v>
      </c>
      <c r="C62" s="111"/>
      <c r="D62" s="111"/>
      <c r="E62" s="111"/>
      <c r="F62" s="111">
        <v>1</v>
      </c>
      <c r="G62" s="111"/>
      <c r="H62" s="111">
        <v>23</v>
      </c>
      <c r="I62" s="116">
        <v>920</v>
      </c>
      <c r="J62" s="118"/>
      <c r="K62" s="33"/>
      <c r="L62" s="44">
        <f t="shared" ref="L62:L67" si="17">SUM(E62:F62)</f>
        <v>1</v>
      </c>
      <c r="M62" s="33" t="str">
        <f>A62&amp;$O$1</f>
        <v>45793Container q'ty</v>
      </c>
      <c r="N62" s="33" t="str">
        <f>A62&amp;P62</f>
        <v>45793bulk</v>
      </c>
      <c r="O62" s="39"/>
      <c r="P62" s="235" t="s">
        <v>201</v>
      </c>
      <c r="Q62" s="168" t="s">
        <v>694</v>
      </c>
      <c r="R62" s="169"/>
      <c r="S62" s="39"/>
      <c r="T62" s="119" t="s">
        <v>2995</v>
      </c>
      <c r="U62" s="109"/>
      <c r="V62" s="109"/>
      <c r="W62" s="109"/>
      <c r="X62" s="45" t="s">
        <v>688</v>
      </c>
      <c r="Y62" s="45" t="s">
        <v>421</v>
      </c>
    </row>
    <row r="63" spans="1:25" s="43" customFormat="1" ht="12.9" customHeight="1">
      <c r="A63" s="189">
        <v>45793</v>
      </c>
      <c r="B63" s="111" t="s">
        <v>240</v>
      </c>
      <c r="C63" s="111"/>
      <c r="D63" s="111"/>
      <c r="E63" s="111"/>
      <c r="F63" s="111">
        <v>1</v>
      </c>
      <c r="G63" s="111"/>
      <c r="H63" s="111">
        <v>23</v>
      </c>
      <c r="I63" s="116">
        <v>920</v>
      </c>
      <c r="J63" s="118"/>
      <c r="K63" s="33"/>
      <c r="L63" s="44">
        <f t="shared" si="17"/>
        <v>1</v>
      </c>
      <c r="M63" s="33" t="str">
        <f t="shared" ref="M63:M119" si="18">A63&amp;$O$1</f>
        <v>45793Container q'ty</v>
      </c>
      <c r="N63" s="33" t="str">
        <f t="shared" ref="N63:N119" si="19">A63&amp;P63</f>
        <v>45793bulk</v>
      </c>
      <c r="O63" s="39"/>
      <c r="P63" s="235" t="s">
        <v>201</v>
      </c>
      <c r="Q63" s="168" t="s">
        <v>694</v>
      </c>
      <c r="R63" s="169"/>
      <c r="S63" s="39"/>
      <c r="T63" s="119" t="s">
        <v>2995</v>
      </c>
      <c r="U63" s="109"/>
      <c r="V63" s="109"/>
      <c r="W63" s="109"/>
      <c r="X63" s="45"/>
      <c r="Y63" s="45" t="s">
        <v>421</v>
      </c>
    </row>
    <row r="64" spans="1:25" s="43" customFormat="1" ht="12.9" customHeight="1">
      <c r="A64" s="189">
        <v>45793</v>
      </c>
      <c r="B64" s="111" t="s">
        <v>240</v>
      </c>
      <c r="C64" s="111"/>
      <c r="D64" s="111"/>
      <c r="E64" s="111"/>
      <c r="F64" s="111">
        <v>1</v>
      </c>
      <c r="G64" s="111"/>
      <c r="H64" s="111">
        <v>23</v>
      </c>
      <c r="I64" s="116">
        <v>920</v>
      </c>
      <c r="J64" s="118"/>
      <c r="K64" s="33"/>
      <c r="L64" s="44">
        <f t="shared" si="17"/>
        <v>1</v>
      </c>
      <c r="M64" s="33" t="str">
        <f t="shared" si="18"/>
        <v>45793Container q'ty</v>
      </c>
      <c r="N64" s="33" t="str">
        <f t="shared" si="19"/>
        <v>45793bulk</v>
      </c>
      <c r="O64" s="39"/>
      <c r="P64" s="235" t="s">
        <v>201</v>
      </c>
      <c r="Q64" s="168" t="s">
        <v>694</v>
      </c>
      <c r="R64" s="169"/>
      <c r="S64" s="39"/>
      <c r="T64" s="119" t="s">
        <v>2995</v>
      </c>
      <c r="U64" s="109"/>
      <c r="V64" s="109"/>
      <c r="W64" s="109"/>
      <c r="X64" s="45"/>
      <c r="Y64" s="45" t="s">
        <v>421</v>
      </c>
    </row>
    <row r="65" spans="1:25" s="43" customFormat="1" ht="12.9" customHeight="1">
      <c r="A65" s="189">
        <v>45796</v>
      </c>
      <c r="B65" s="111" t="s">
        <v>240</v>
      </c>
      <c r="C65" s="111"/>
      <c r="D65" s="111"/>
      <c r="E65" s="111"/>
      <c r="F65" s="111">
        <v>1</v>
      </c>
      <c r="G65" s="111"/>
      <c r="H65" s="111">
        <v>23</v>
      </c>
      <c r="I65" s="116">
        <v>920</v>
      </c>
      <c r="J65" s="118"/>
      <c r="K65" s="33"/>
      <c r="L65" s="44">
        <f t="shared" si="17"/>
        <v>1</v>
      </c>
      <c r="M65" s="33" t="str">
        <f t="shared" si="18"/>
        <v>45796Container q'ty</v>
      </c>
      <c r="N65" s="33" t="str">
        <f t="shared" si="19"/>
        <v>45796bulk</v>
      </c>
      <c r="O65" s="39"/>
      <c r="P65" s="235" t="s">
        <v>201</v>
      </c>
      <c r="Q65" s="168" t="s">
        <v>694</v>
      </c>
      <c r="R65" s="169"/>
      <c r="S65" s="39"/>
      <c r="T65" s="119" t="s">
        <v>2995</v>
      </c>
      <c r="U65" s="109"/>
      <c r="V65" s="109"/>
      <c r="W65" s="109"/>
      <c r="X65" s="45"/>
      <c r="Y65" s="45" t="s">
        <v>421</v>
      </c>
    </row>
    <row r="66" spans="1:25" s="43" customFormat="1" ht="12.9" customHeight="1">
      <c r="A66" s="189">
        <v>45796</v>
      </c>
      <c r="B66" s="111" t="s">
        <v>240</v>
      </c>
      <c r="C66" s="111"/>
      <c r="D66" s="111"/>
      <c r="E66" s="111"/>
      <c r="F66" s="111">
        <v>1</v>
      </c>
      <c r="G66" s="111"/>
      <c r="H66" s="111">
        <v>23</v>
      </c>
      <c r="I66" s="116">
        <v>920</v>
      </c>
      <c r="J66" s="118"/>
      <c r="K66" s="33"/>
      <c r="L66" s="44">
        <f t="shared" si="17"/>
        <v>1</v>
      </c>
      <c r="M66" s="33" t="str">
        <f t="shared" si="18"/>
        <v>45796Container q'ty</v>
      </c>
      <c r="N66" s="33" t="str">
        <f t="shared" si="19"/>
        <v>45796bulk</v>
      </c>
      <c r="O66" s="39"/>
      <c r="P66" s="235" t="s">
        <v>201</v>
      </c>
      <c r="Q66" s="168" t="s">
        <v>694</v>
      </c>
      <c r="R66" s="169"/>
      <c r="S66" s="39"/>
      <c r="T66" s="119" t="s">
        <v>2995</v>
      </c>
      <c r="U66" s="109"/>
      <c r="V66" s="109"/>
      <c r="W66" s="109"/>
      <c r="X66" s="45"/>
      <c r="Y66" s="45" t="s">
        <v>421</v>
      </c>
    </row>
    <row r="67" spans="1:25" s="43" customFormat="1" ht="12.9" customHeight="1">
      <c r="A67" s="189">
        <v>45798</v>
      </c>
      <c r="B67" s="111" t="s">
        <v>151</v>
      </c>
      <c r="C67" s="111"/>
      <c r="D67" s="111"/>
      <c r="E67" s="111"/>
      <c r="F67" s="111">
        <v>1</v>
      </c>
      <c r="G67" s="111"/>
      <c r="H67" s="111">
        <v>22</v>
      </c>
      <c r="I67" s="116">
        <v>1540</v>
      </c>
      <c r="J67" s="118"/>
      <c r="K67" s="33"/>
      <c r="L67" s="44">
        <f t="shared" si="17"/>
        <v>1</v>
      </c>
      <c r="M67" s="33" t="str">
        <f t="shared" si="18"/>
        <v>45798Container q'ty</v>
      </c>
      <c r="N67" s="33" t="str">
        <f t="shared" si="19"/>
        <v>45798bulk</v>
      </c>
      <c r="O67" s="39"/>
      <c r="P67" s="235" t="s">
        <v>201</v>
      </c>
      <c r="Q67" s="168" t="s">
        <v>990</v>
      </c>
      <c r="R67" s="169"/>
      <c r="S67" s="39"/>
      <c r="T67" s="119" t="s">
        <v>2965</v>
      </c>
      <c r="U67" s="109"/>
      <c r="V67" s="109"/>
      <c r="W67" s="109"/>
      <c r="X67" s="45"/>
      <c r="Y67" s="45" t="s">
        <v>1913</v>
      </c>
    </row>
    <row r="68" spans="1:25" s="43" customFormat="1" ht="12.9" customHeight="1">
      <c r="A68" s="189">
        <v>45798</v>
      </c>
      <c r="B68" s="111" t="s">
        <v>151</v>
      </c>
      <c r="C68" s="111"/>
      <c r="D68" s="111"/>
      <c r="E68" s="111"/>
      <c r="F68" s="111">
        <v>1</v>
      </c>
      <c r="G68" s="111"/>
      <c r="H68" s="111">
        <v>22</v>
      </c>
      <c r="I68" s="116">
        <v>1540</v>
      </c>
      <c r="J68" s="118"/>
      <c r="K68" s="33"/>
      <c r="L68" s="44">
        <f t="shared" ref="L68:L86" si="20">SUM(E68:F68)</f>
        <v>1</v>
      </c>
      <c r="M68" s="33" t="str">
        <f t="shared" si="18"/>
        <v>45798Container q'ty</v>
      </c>
      <c r="N68" s="33" t="str">
        <f t="shared" si="19"/>
        <v>45798bulk</v>
      </c>
      <c r="O68" s="39"/>
      <c r="P68" s="235" t="s">
        <v>201</v>
      </c>
      <c r="Q68" s="168" t="s">
        <v>990</v>
      </c>
      <c r="R68" s="169"/>
      <c r="S68" s="39"/>
      <c r="T68" s="119" t="s">
        <v>2965</v>
      </c>
      <c r="U68" s="109"/>
      <c r="V68" s="109"/>
      <c r="W68" s="109"/>
      <c r="X68" s="45"/>
      <c r="Y68" s="45" t="s">
        <v>1913</v>
      </c>
    </row>
    <row r="69" spans="1:25" s="43" customFormat="1" ht="12.9" customHeight="1">
      <c r="A69" s="189">
        <v>45798</v>
      </c>
      <c r="B69" s="111" t="s">
        <v>151</v>
      </c>
      <c r="C69" s="111"/>
      <c r="D69" s="111"/>
      <c r="E69" s="111"/>
      <c r="F69" s="111">
        <v>1</v>
      </c>
      <c r="G69" s="111"/>
      <c r="H69" s="111">
        <v>22</v>
      </c>
      <c r="I69" s="116">
        <v>1540</v>
      </c>
      <c r="J69" s="118"/>
      <c r="K69" s="33"/>
      <c r="L69" s="44">
        <f t="shared" si="20"/>
        <v>1</v>
      </c>
      <c r="M69" s="33" t="str">
        <f t="shared" si="18"/>
        <v>45798Container q'ty</v>
      </c>
      <c r="N69" s="33" t="str">
        <f t="shared" si="19"/>
        <v>45798bulk</v>
      </c>
      <c r="O69" s="39"/>
      <c r="P69" s="235" t="s">
        <v>201</v>
      </c>
      <c r="Q69" s="168" t="s">
        <v>990</v>
      </c>
      <c r="R69" s="169"/>
      <c r="S69" s="39"/>
      <c r="T69" s="119" t="s">
        <v>2965</v>
      </c>
      <c r="U69" s="109"/>
      <c r="V69" s="109"/>
      <c r="W69" s="109"/>
      <c r="X69" s="45"/>
      <c r="Y69" s="45" t="s">
        <v>1913</v>
      </c>
    </row>
    <row r="70" spans="1:25" s="43" customFormat="1" ht="12.9" customHeight="1">
      <c r="A70" s="189">
        <v>45798</v>
      </c>
      <c r="B70" s="111" t="s">
        <v>151</v>
      </c>
      <c r="C70" s="111"/>
      <c r="D70" s="111"/>
      <c r="E70" s="111"/>
      <c r="F70" s="111">
        <v>1</v>
      </c>
      <c r="G70" s="111"/>
      <c r="H70" s="111">
        <v>22</v>
      </c>
      <c r="I70" s="116">
        <v>1540</v>
      </c>
      <c r="J70" s="118"/>
      <c r="K70" s="33"/>
      <c r="L70" s="44">
        <f t="shared" si="20"/>
        <v>1</v>
      </c>
      <c r="M70" s="33" t="str">
        <f t="shared" si="18"/>
        <v>45798Container q'ty</v>
      </c>
      <c r="N70" s="33" t="str">
        <f t="shared" si="19"/>
        <v>45798bulk</v>
      </c>
      <c r="O70" s="39"/>
      <c r="P70" s="235" t="s">
        <v>201</v>
      </c>
      <c r="Q70" s="168" t="s">
        <v>990</v>
      </c>
      <c r="R70" s="169"/>
      <c r="S70" s="39"/>
      <c r="T70" s="119" t="s">
        <v>2965</v>
      </c>
      <c r="U70" s="109"/>
      <c r="V70" s="109"/>
      <c r="W70" s="109"/>
      <c r="X70" s="45"/>
      <c r="Y70" s="45" t="s">
        <v>1913</v>
      </c>
    </row>
    <row r="71" spans="1:25" s="43" customFormat="1" ht="12.9" customHeight="1">
      <c r="A71" s="189">
        <v>45799</v>
      </c>
      <c r="B71" s="111" t="s">
        <v>151</v>
      </c>
      <c r="C71" s="111"/>
      <c r="D71" s="111"/>
      <c r="E71" s="111"/>
      <c r="F71" s="111">
        <v>1</v>
      </c>
      <c r="G71" s="111"/>
      <c r="H71" s="111">
        <v>21</v>
      </c>
      <c r="I71" s="116">
        <v>1540</v>
      </c>
      <c r="J71" s="118"/>
      <c r="K71" s="33"/>
      <c r="L71" s="44">
        <f t="shared" si="20"/>
        <v>1</v>
      </c>
      <c r="M71" s="33" t="str">
        <f t="shared" si="18"/>
        <v>45799Container q'ty</v>
      </c>
      <c r="N71" s="33" t="str">
        <f t="shared" si="19"/>
        <v>45799bulk</v>
      </c>
      <c r="O71" s="39"/>
      <c r="P71" s="235" t="s">
        <v>201</v>
      </c>
      <c r="Q71" s="168" t="s">
        <v>990</v>
      </c>
      <c r="R71" s="169"/>
      <c r="S71" s="39"/>
      <c r="T71" s="119" t="s">
        <v>2965</v>
      </c>
      <c r="U71" s="109"/>
      <c r="V71" s="109"/>
      <c r="W71" s="109"/>
      <c r="X71" s="45"/>
      <c r="Y71" s="45" t="s">
        <v>1913</v>
      </c>
    </row>
    <row r="72" spans="1:25" s="43" customFormat="1" ht="12.9" customHeight="1">
      <c r="A72" s="189">
        <v>45799</v>
      </c>
      <c r="B72" s="111" t="s">
        <v>151</v>
      </c>
      <c r="C72" s="111"/>
      <c r="D72" s="111"/>
      <c r="E72" s="111"/>
      <c r="F72" s="111">
        <v>1</v>
      </c>
      <c r="G72" s="111"/>
      <c r="H72" s="111">
        <v>21</v>
      </c>
      <c r="I72" s="116">
        <v>1540</v>
      </c>
      <c r="J72" s="118"/>
      <c r="K72" s="33"/>
      <c r="L72" s="44">
        <f t="shared" si="20"/>
        <v>1</v>
      </c>
      <c r="M72" s="33" t="str">
        <f t="shared" si="18"/>
        <v>45799Container q'ty</v>
      </c>
      <c r="N72" s="33" t="str">
        <f t="shared" si="19"/>
        <v>45799bulk</v>
      </c>
      <c r="O72" s="39"/>
      <c r="P72" s="235" t="s">
        <v>201</v>
      </c>
      <c r="Q72" s="168" t="s">
        <v>990</v>
      </c>
      <c r="R72" s="169"/>
      <c r="S72" s="39"/>
      <c r="T72" s="119" t="s">
        <v>2965</v>
      </c>
      <c r="U72" s="109"/>
      <c r="V72" s="109"/>
      <c r="W72" s="109"/>
      <c r="X72" s="45"/>
      <c r="Y72" s="45" t="s">
        <v>1913</v>
      </c>
    </row>
    <row r="73" spans="1:25" s="43" customFormat="1" ht="12.9" customHeight="1">
      <c r="A73" s="189">
        <v>45799</v>
      </c>
      <c r="B73" s="111" t="s">
        <v>151</v>
      </c>
      <c r="C73" s="111"/>
      <c r="D73" s="111"/>
      <c r="E73" s="111"/>
      <c r="F73" s="111">
        <v>1</v>
      </c>
      <c r="G73" s="111"/>
      <c r="H73" s="111">
        <v>21</v>
      </c>
      <c r="I73" s="116">
        <v>1540</v>
      </c>
      <c r="J73" s="118"/>
      <c r="K73" s="33"/>
      <c r="L73" s="44">
        <f t="shared" si="20"/>
        <v>1</v>
      </c>
      <c r="M73" s="33" t="str">
        <f t="shared" si="18"/>
        <v>45799Container q'ty</v>
      </c>
      <c r="N73" s="33" t="str">
        <f t="shared" si="19"/>
        <v>45799bulk</v>
      </c>
      <c r="O73" s="39"/>
      <c r="P73" s="235" t="s">
        <v>201</v>
      </c>
      <c r="Q73" s="168" t="s">
        <v>990</v>
      </c>
      <c r="R73" s="169"/>
      <c r="S73" s="39"/>
      <c r="T73" s="119" t="s">
        <v>2965</v>
      </c>
      <c r="U73" s="109"/>
      <c r="V73" s="109"/>
      <c r="W73" s="109"/>
      <c r="X73" s="45"/>
      <c r="Y73" s="45" t="s">
        <v>1913</v>
      </c>
    </row>
    <row r="74" spans="1:25" s="43" customFormat="1" ht="12.9" customHeight="1">
      <c r="A74" s="189">
        <v>45799</v>
      </c>
      <c r="B74" s="111" t="s">
        <v>151</v>
      </c>
      <c r="C74" s="111"/>
      <c r="D74" s="111"/>
      <c r="E74" s="111"/>
      <c r="F74" s="111">
        <v>1</v>
      </c>
      <c r="G74" s="111"/>
      <c r="H74" s="111">
        <v>21</v>
      </c>
      <c r="I74" s="116">
        <v>1540</v>
      </c>
      <c r="J74" s="118"/>
      <c r="K74" s="33"/>
      <c r="L74" s="44">
        <f t="shared" si="20"/>
        <v>1</v>
      </c>
      <c r="M74" s="33" t="str">
        <f t="shared" si="18"/>
        <v>45799Container q'ty</v>
      </c>
      <c r="N74" s="33" t="str">
        <f t="shared" si="19"/>
        <v>45799bulk</v>
      </c>
      <c r="O74" s="39"/>
      <c r="P74" s="235" t="s">
        <v>201</v>
      </c>
      <c r="Q74" s="168" t="s">
        <v>990</v>
      </c>
      <c r="R74" s="169"/>
      <c r="S74" s="39"/>
      <c r="T74" s="119" t="s">
        <v>2965</v>
      </c>
      <c r="U74" s="109"/>
      <c r="V74" s="109"/>
      <c r="W74" s="109"/>
      <c r="X74" s="45"/>
      <c r="Y74" s="45" t="s">
        <v>1913</v>
      </c>
    </row>
    <row r="75" spans="1:25" s="43" customFormat="1" ht="12.9" customHeight="1">
      <c r="A75" s="189">
        <v>45800</v>
      </c>
      <c r="B75" s="111" t="s">
        <v>151</v>
      </c>
      <c r="C75" s="111"/>
      <c r="D75" s="111"/>
      <c r="E75" s="111"/>
      <c r="F75" s="111">
        <v>1</v>
      </c>
      <c r="G75" s="111"/>
      <c r="H75" s="111">
        <v>21</v>
      </c>
      <c r="I75" s="116">
        <v>1540</v>
      </c>
      <c r="J75" s="118"/>
      <c r="K75" s="33"/>
      <c r="L75" s="44">
        <f t="shared" si="20"/>
        <v>1</v>
      </c>
      <c r="M75" s="33" t="str">
        <f t="shared" si="18"/>
        <v>45800Container q'ty</v>
      </c>
      <c r="N75" s="33" t="str">
        <f t="shared" si="19"/>
        <v>45800bulk</v>
      </c>
      <c r="O75" s="39"/>
      <c r="P75" s="235" t="s">
        <v>201</v>
      </c>
      <c r="Q75" s="168" t="s">
        <v>990</v>
      </c>
      <c r="R75" s="169"/>
      <c r="S75" s="39"/>
      <c r="T75" s="119" t="s">
        <v>2965</v>
      </c>
      <c r="U75" s="109"/>
      <c r="V75" s="109"/>
      <c r="W75" s="109"/>
      <c r="X75" s="45"/>
      <c r="Y75" s="45" t="s">
        <v>1913</v>
      </c>
    </row>
    <row r="76" spans="1:25" s="43" customFormat="1" ht="12.9" customHeight="1">
      <c r="A76" s="189">
        <v>45800</v>
      </c>
      <c r="B76" s="111" t="s">
        <v>151</v>
      </c>
      <c r="C76" s="111"/>
      <c r="D76" s="111"/>
      <c r="E76" s="111"/>
      <c r="F76" s="111">
        <v>1</v>
      </c>
      <c r="G76" s="111"/>
      <c r="H76" s="111">
        <v>21</v>
      </c>
      <c r="I76" s="116">
        <v>1540</v>
      </c>
      <c r="J76" s="118"/>
      <c r="K76" s="33"/>
      <c r="L76" s="44">
        <f t="shared" si="20"/>
        <v>1</v>
      </c>
      <c r="M76" s="33" t="str">
        <f t="shared" si="18"/>
        <v>45800Container q'ty</v>
      </c>
      <c r="N76" s="33" t="str">
        <f t="shared" si="19"/>
        <v>45800bulk</v>
      </c>
      <c r="O76" s="39"/>
      <c r="P76" s="235" t="s">
        <v>201</v>
      </c>
      <c r="Q76" s="168" t="s">
        <v>990</v>
      </c>
      <c r="R76" s="169"/>
      <c r="S76" s="39"/>
      <c r="T76" s="119" t="s">
        <v>2965</v>
      </c>
      <c r="U76" s="109"/>
      <c r="V76" s="109"/>
      <c r="W76" s="109"/>
      <c r="X76" s="45"/>
      <c r="Y76" s="45" t="s">
        <v>1913</v>
      </c>
    </row>
    <row r="77" spans="1:25" s="43" customFormat="1" ht="12.9" customHeight="1">
      <c r="A77" s="189">
        <v>45818</v>
      </c>
      <c r="B77" s="111" t="s">
        <v>240</v>
      </c>
      <c r="C77" s="111"/>
      <c r="D77" s="190"/>
      <c r="E77" s="111"/>
      <c r="F77" s="111">
        <v>1</v>
      </c>
      <c r="G77" s="111"/>
      <c r="H77" s="111">
        <v>20</v>
      </c>
      <c r="I77" s="116">
        <v>20</v>
      </c>
      <c r="J77" s="118"/>
      <c r="K77" s="33"/>
      <c r="L77" s="44">
        <f t="shared" si="20"/>
        <v>1</v>
      </c>
      <c r="M77" s="33" t="str">
        <f t="shared" si="18"/>
        <v>45818Container q'ty</v>
      </c>
      <c r="N77" s="33" t="str">
        <f t="shared" si="19"/>
        <v xml:space="preserve">45818Pallet </v>
      </c>
      <c r="O77" s="39"/>
      <c r="P77" s="33" t="s">
        <v>202</v>
      </c>
      <c r="Q77" s="168" t="s">
        <v>786</v>
      </c>
      <c r="R77" s="169"/>
      <c r="S77" s="39"/>
      <c r="T77" s="119" t="s">
        <v>3438</v>
      </c>
      <c r="U77" s="109"/>
      <c r="V77" s="109"/>
      <c r="W77" s="109"/>
      <c r="X77" s="45" t="s">
        <v>3439</v>
      </c>
      <c r="Y77" s="45" t="s">
        <v>1913</v>
      </c>
    </row>
    <row r="78" spans="1:25" s="43" customFormat="1" ht="12.9" customHeight="1">
      <c r="A78" s="189">
        <v>45818</v>
      </c>
      <c r="B78" s="111" t="s">
        <v>240</v>
      </c>
      <c r="C78" s="111"/>
      <c r="D78" s="111"/>
      <c r="E78" s="111"/>
      <c r="F78" s="111">
        <v>1</v>
      </c>
      <c r="G78" s="111"/>
      <c r="H78" s="111">
        <v>20</v>
      </c>
      <c r="I78" s="116">
        <v>20</v>
      </c>
      <c r="J78" s="118"/>
      <c r="K78" s="33"/>
      <c r="L78" s="44">
        <f t="shared" si="20"/>
        <v>1</v>
      </c>
      <c r="M78" s="33" t="str">
        <f t="shared" si="18"/>
        <v>45818Container q'ty</v>
      </c>
      <c r="N78" s="33" t="str">
        <f t="shared" si="19"/>
        <v xml:space="preserve">45818Pallet </v>
      </c>
      <c r="O78" s="39"/>
      <c r="P78" s="33" t="s">
        <v>202</v>
      </c>
      <c r="Q78" s="168" t="s">
        <v>786</v>
      </c>
      <c r="R78" s="169"/>
      <c r="S78" s="39"/>
      <c r="T78" s="119" t="s">
        <v>3438</v>
      </c>
      <c r="U78" s="109"/>
      <c r="V78" s="109"/>
      <c r="W78" s="109"/>
      <c r="X78" s="45" t="s">
        <v>3440</v>
      </c>
      <c r="Y78" s="45" t="s">
        <v>1913</v>
      </c>
    </row>
    <row r="79" spans="1:25" s="43" customFormat="1" ht="12.9" customHeight="1">
      <c r="A79" s="189">
        <v>45818</v>
      </c>
      <c r="B79" s="111" t="s">
        <v>240</v>
      </c>
      <c r="C79" s="111"/>
      <c r="D79" s="111"/>
      <c r="E79" s="111"/>
      <c r="F79" s="111">
        <v>1</v>
      </c>
      <c r="G79" s="111"/>
      <c r="H79" s="111">
        <v>20</v>
      </c>
      <c r="I79" s="116">
        <v>20</v>
      </c>
      <c r="J79" s="118"/>
      <c r="K79" s="33"/>
      <c r="L79" s="44">
        <f t="shared" si="20"/>
        <v>1</v>
      </c>
      <c r="M79" s="33" t="str">
        <f t="shared" si="18"/>
        <v>45818Container q'ty</v>
      </c>
      <c r="N79" s="33" t="str">
        <f t="shared" si="19"/>
        <v xml:space="preserve">45818Pallet </v>
      </c>
      <c r="O79" s="39"/>
      <c r="P79" s="33" t="s">
        <v>202</v>
      </c>
      <c r="Q79" s="168" t="s">
        <v>786</v>
      </c>
      <c r="R79" s="169"/>
      <c r="S79" s="39"/>
      <c r="T79" s="119" t="s">
        <v>3438</v>
      </c>
      <c r="U79" s="109"/>
      <c r="V79" s="109"/>
      <c r="W79" s="109"/>
      <c r="X79" s="45"/>
      <c r="Y79" s="45" t="s">
        <v>1913</v>
      </c>
    </row>
    <row r="80" spans="1:25" s="43" customFormat="1" ht="12.9" customHeight="1">
      <c r="A80" s="189">
        <v>45819</v>
      </c>
      <c r="B80" s="111" t="s">
        <v>240</v>
      </c>
      <c r="C80" s="111"/>
      <c r="D80" s="111"/>
      <c r="E80" s="111"/>
      <c r="F80" s="111">
        <v>1</v>
      </c>
      <c r="G80" s="111"/>
      <c r="H80" s="111">
        <v>20</v>
      </c>
      <c r="I80" s="116">
        <v>20</v>
      </c>
      <c r="J80" s="118"/>
      <c r="K80" s="33"/>
      <c r="L80" s="44">
        <f t="shared" si="20"/>
        <v>1</v>
      </c>
      <c r="M80" s="33" t="str">
        <f t="shared" si="18"/>
        <v>45819Container q'ty</v>
      </c>
      <c r="N80" s="33" t="str">
        <f t="shared" si="19"/>
        <v xml:space="preserve">45819Pallet </v>
      </c>
      <c r="O80" s="39"/>
      <c r="P80" s="33" t="s">
        <v>202</v>
      </c>
      <c r="Q80" s="168" t="s">
        <v>786</v>
      </c>
      <c r="R80" s="169"/>
      <c r="S80" s="39"/>
      <c r="T80" s="119" t="s">
        <v>3438</v>
      </c>
      <c r="U80" s="109"/>
      <c r="V80" s="109"/>
      <c r="W80" s="109"/>
      <c r="X80" s="45"/>
      <c r="Y80" s="45" t="s">
        <v>1913</v>
      </c>
    </row>
    <row r="81" spans="1:25" s="43" customFormat="1" ht="12.9" customHeight="1">
      <c r="A81" s="189">
        <v>45819</v>
      </c>
      <c r="B81" s="111" t="s">
        <v>240</v>
      </c>
      <c r="C81" s="111"/>
      <c r="D81" s="111"/>
      <c r="E81" s="111"/>
      <c r="F81" s="111">
        <v>1</v>
      </c>
      <c r="G81" s="111"/>
      <c r="H81" s="111">
        <v>20</v>
      </c>
      <c r="I81" s="116">
        <v>20</v>
      </c>
      <c r="J81" s="118"/>
      <c r="K81" s="33"/>
      <c r="L81" s="44">
        <f t="shared" si="20"/>
        <v>1</v>
      </c>
      <c r="M81" s="33" t="str">
        <f t="shared" si="18"/>
        <v>45819Container q'ty</v>
      </c>
      <c r="N81" s="33" t="str">
        <f t="shared" si="19"/>
        <v xml:space="preserve">45819Pallet </v>
      </c>
      <c r="O81" s="39"/>
      <c r="P81" s="33" t="s">
        <v>202</v>
      </c>
      <c r="Q81" s="168" t="s">
        <v>786</v>
      </c>
      <c r="R81" s="169"/>
      <c r="S81" s="39"/>
      <c r="T81" s="119" t="s">
        <v>3438</v>
      </c>
      <c r="U81" s="109"/>
      <c r="V81" s="109"/>
      <c r="W81" s="109"/>
      <c r="X81" s="45"/>
      <c r="Y81" s="45" t="s">
        <v>1913</v>
      </c>
    </row>
    <row r="82" spans="1:25" s="43" customFormat="1" ht="12.9" customHeight="1">
      <c r="A82" s="189">
        <v>45819</v>
      </c>
      <c r="B82" s="111" t="s">
        <v>240</v>
      </c>
      <c r="C82" s="111"/>
      <c r="D82" s="111"/>
      <c r="E82" s="111"/>
      <c r="F82" s="111">
        <v>1</v>
      </c>
      <c r="G82" s="111"/>
      <c r="H82" s="111">
        <v>20</v>
      </c>
      <c r="I82" s="116">
        <v>20</v>
      </c>
      <c r="J82" s="118"/>
      <c r="K82" s="33"/>
      <c r="L82" s="44">
        <f t="shared" si="20"/>
        <v>1</v>
      </c>
      <c r="M82" s="33" t="str">
        <f t="shared" si="18"/>
        <v>45819Container q'ty</v>
      </c>
      <c r="N82" s="33" t="str">
        <f t="shared" si="19"/>
        <v xml:space="preserve">45819Pallet </v>
      </c>
      <c r="O82" s="39"/>
      <c r="P82" s="33" t="s">
        <v>202</v>
      </c>
      <c r="Q82" s="168" t="s">
        <v>786</v>
      </c>
      <c r="R82" s="169"/>
      <c r="S82" s="39"/>
      <c r="T82" s="119" t="s">
        <v>3438</v>
      </c>
      <c r="U82" s="109"/>
      <c r="V82" s="109"/>
      <c r="W82" s="109"/>
      <c r="X82" s="45"/>
      <c r="Y82" s="45" t="s">
        <v>1913</v>
      </c>
    </row>
    <row r="83" spans="1:25" s="43" customFormat="1" ht="12.9" customHeight="1">
      <c r="A83" s="189">
        <v>45819</v>
      </c>
      <c r="B83" s="111" t="s">
        <v>240</v>
      </c>
      <c r="C83" s="111"/>
      <c r="D83" s="111"/>
      <c r="E83" s="111"/>
      <c r="F83" s="111">
        <v>1</v>
      </c>
      <c r="G83" s="111"/>
      <c r="H83" s="111">
        <v>20</v>
      </c>
      <c r="I83" s="116">
        <v>20</v>
      </c>
      <c r="J83" s="118"/>
      <c r="K83" s="33"/>
      <c r="L83" s="44">
        <f t="shared" si="20"/>
        <v>1</v>
      </c>
      <c r="M83" s="33" t="str">
        <f t="shared" si="18"/>
        <v>45819Container q'ty</v>
      </c>
      <c r="N83" s="33" t="str">
        <f t="shared" si="19"/>
        <v xml:space="preserve">45819Pallet </v>
      </c>
      <c r="O83" s="39"/>
      <c r="P83" s="33" t="s">
        <v>202</v>
      </c>
      <c r="Q83" s="168" t="s">
        <v>786</v>
      </c>
      <c r="R83" s="169"/>
      <c r="S83" s="39"/>
      <c r="T83" s="119" t="s">
        <v>3438</v>
      </c>
      <c r="U83" s="109"/>
      <c r="V83" s="109"/>
      <c r="W83" s="109"/>
      <c r="X83" s="45"/>
      <c r="Y83" s="45" t="s">
        <v>1913</v>
      </c>
    </row>
    <row r="84" spans="1:25" s="43" customFormat="1" ht="12.9" customHeight="1">
      <c r="A84" s="189">
        <v>45820</v>
      </c>
      <c r="B84" s="111" t="s">
        <v>240</v>
      </c>
      <c r="C84" s="111"/>
      <c r="D84" s="111"/>
      <c r="E84" s="111"/>
      <c r="F84" s="111">
        <v>1</v>
      </c>
      <c r="G84" s="111"/>
      <c r="H84" s="111">
        <v>20</v>
      </c>
      <c r="I84" s="116">
        <v>20</v>
      </c>
      <c r="J84" s="118"/>
      <c r="K84" s="33"/>
      <c r="L84" s="44">
        <f t="shared" si="20"/>
        <v>1</v>
      </c>
      <c r="M84" s="33" t="str">
        <f t="shared" si="18"/>
        <v>45820Container q'ty</v>
      </c>
      <c r="N84" s="33" t="str">
        <f t="shared" si="19"/>
        <v xml:space="preserve">45820Pallet </v>
      </c>
      <c r="O84" s="39"/>
      <c r="P84" s="33" t="s">
        <v>202</v>
      </c>
      <c r="Q84" s="168" t="s">
        <v>786</v>
      </c>
      <c r="R84" s="169"/>
      <c r="S84" s="39"/>
      <c r="T84" s="119" t="s">
        <v>3438</v>
      </c>
      <c r="U84" s="109"/>
      <c r="V84" s="109"/>
      <c r="W84" s="109"/>
      <c r="X84" s="45"/>
      <c r="Y84" s="45" t="s">
        <v>1913</v>
      </c>
    </row>
    <row r="85" spans="1:25" s="43" customFormat="1" ht="12.9" customHeight="1">
      <c r="A85" s="189">
        <v>45820</v>
      </c>
      <c r="B85" s="111" t="s">
        <v>240</v>
      </c>
      <c r="C85" s="111"/>
      <c r="D85" s="111"/>
      <c r="E85" s="111"/>
      <c r="F85" s="111">
        <v>1</v>
      </c>
      <c r="G85" s="111"/>
      <c r="H85" s="111">
        <v>20</v>
      </c>
      <c r="I85" s="116">
        <v>20</v>
      </c>
      <c r="J85" s="118"/>
      <c r="K85" s="33"/>
      <c r="L85" s="44">
        <f t="shared" si="20"/>
        <v>1</v>
      </c>
      <c r="M85" s="33" t="str">
        <f t="shared" si="18"/>
        <v>45820Container q'ty</v>
      </c>
      <c r="N85" s="33" t="str">
        <f t="shared" si="19"/>
        <v xml:space="preserve">45820Pallet </v>
      </c>
      <c r="O85" s="39"/>
      <c r="P85" s="33" t="s">
        <v>202</v>
      </c>
      <c r="Q85" s="168" t="s">
        <v>786</v>
      </c>
      <c r="R85" s="169"/>
      <c r="S85" s="39"/>
      <c r="T85" s="119" t="s">
        <v>3438</v>
      </c>
      <c r="U85" s="109"/>
      <c r="V85" s="109"/>
      <c r="W85" s="109"/>
      <c r="X85" s="45"/>
      <c r="Y85" s="45" t="s">
        <v>1913</v>
      </c>
    </row>
    <row r="86" spans="1:25" s="43" customFormat="1" ht="12.9" customHeight="1">
      <c r="A86" s="189">
        <v>45820</v>
      </c>
      <c r="B86" s="111" t="s">
        <v>240</v>
      </c>
      <c r="C86" s="111"/>
      <c r="D86" s="111"/>
      <c r="E86" s="111"/>
      <c r="F86" s="111">
        <v>1</v>
      </c>
      <c r="G86" s="111"/>
      <c r="H86" s="111">
        <v>20</v>
      </c>
      <c r="I86" s="116">
        <v>20</v>
      </c>
      <c r="J86" s="118"/>
      <c r="K86" s="33"/>
      <c r="L86" s="44">
        <f t="shared" si="20"/>
        <v>1</v>
      </c>
      <c r="M86" s="33" t="str">
        <f t="shared" si="18"/>
        <v>45820Container q'ty</v>
      </c>
      <c r="N86" s="33" t="str">
        <f t="shared" si="19"/>
        <v xml:space="preserve">45820Pallet </v>
      </c>
      <c r="O86" s="39"/>
      <c r="P86" s="33" t="s">
        <v>202</v>
      </c>
      <c r="Q86" s="168" t="s">
        <v>786</v>
      </c>
      <c r="R86" s="169"/>
      <c r="S86" s="39"/>
      <c r="T86" s="119" t="s">
        <v>3438</v>
      </c>
      <c r="U86" s="109"/>
      <c r="V86" s="109"/>
      <c r="W86" s="109"/>
      <c r="X86" s="45"/>
      <c r="Y86" s="45" t="s">
        <v>1913</v>
      </c>
    </row>
    <row r="87" spans="1:25" s="43" customFormat="1" ht="12.9" customHeight="1">
      <c r="A87" s="189">
        <v>45831</v>
      </c>
      <c r="B87" s="111" t="s">
        <v>151</v>
      </c>
      <c r="C87" s="111"/>
      <c r="D87" s="111"/>
      <c r="E87" s="111"/>
      <c r="F87" s="111">
        <v>1</v>
      </c>
      <c r="G87" s="111"/>
      <c r="H87" s="111">
        <v>20</v>
      </c>
      <c r="I87" s="116">
        <v>20</v>
      </c>
      <c r="J87" s="118"/>
      <c r="K87" s="33"/>
      <c r="L87" s="44">
        <f t="shared" ref="L87:L119" si="21">SUM(E87:F87)</f>
        <v>1</v>
      </c>
      <c r="M87" s="33" t="str">
        <f t="shared" si="18"/>
        <v>45831Container q'ty</v>
      </c>
      <c r="N87" s="33" t="str">
        <f t="shared" si="19"/>
        <v xml:space="preserve">45831Pallet </v>
      </c>
      <c r="O87" s="39"/>
      <c r="P87" s="33" t="s">
        <v>202</v>
      </c>
      <c r="Q87" s="168" t="s">
        <v>786</v>
      </c>
      <c r="R87" s="169"/>
      <c r="S87" s="39"/>
      <c r="T87" s="119" t="s">
        <v>3468</v>
      </c>
      <c r="U87" s="109"/>
      <c r="V87" s="109"/>
      <c r="W87" s="109"/>
      <c r="X87" s="45"/>
      <c r="Y87" s="45" t="s">
        <v>1913</v>
      </c>
    </row>
    <row r="88" spans="1:25" s="43" customFormat="1" ht="12.9" customHeight="1">
      <c r="A88" s="189">
        <v>45831</v>
      </c>
      <c r="B88" s="111" t="s">
        <v>151</v>
      </c>
      <c r="C88" s="111"/>
      <c r="D88" s="111"/>
      <c r="E88" s="111"/>
      <c r="F88" s="111">
        <v>1</v>
      </c>
      <c r="G88" s="111"/>
      <c r="H88" s="111">
        <v>20</v>
      </c>
      <c r="I88" s="116">
        <v>20</v>
      </c>
      <c r="J88" s="118"/>
      <c r="K88" s="33"/>
      <c r="L88" s="44">
        <f t="shared" si="21"/>
        <v>1</v>
      </c>
      <c r="M88" s="33" t="str">
        <f t="shared" si="18"/>
        <v>45831Container q'ty</v>
      </c>
      <c r="N88" s="33" t="str">
        <f t="shared" si="19"/>
        <v xml:space="preserve">45831Pallet </v>
      </c>
      <c r="O88" s="39"/>
      <c r="P88" s="33" t="s">
        <v>202</v>
      </c>
      <c r="Q88" s="168" t="s">
        <v>786</v>
      </c>
      <c r="R88" s="169"/>
      <c r="S88" s="39"/>
      <c r="T88" s="119" t="s">
        <v>3468</v>
      </c>
      <c r="U88" s="109"/>
      <c r="V88" s="109"/>
      <c r="W88" s="109"/>
      <c r="X88" s="45"/>
      <c r="Y88" s="45" t="s">
        <v>1913</v>
      </c>
    </row>
    <row r="89" spans="1:25" s="43" customFormat="1" ht="12.9" customHeight="1">
      <c r="A89" s="189">
        <v>45831</v>
      </c>
      <c r="B89" s="111" t="s">
        <v>151</v>
      </c>
      <c r="C89" s="111"/>
      <c r="D89" s="111"/>
      <c r="E89" s="111"/>
      <c r="F89" s="111">
        <v>1</v>
      </c>
      <c r="G89" s="111"/>
      <c r="H89" s="111">
        <v>20</v>
      </c>
      <c r="I89" s="116">
        <v>20</v>
      </c>
      <c r="J89" s="118"/>
      <c r="K89" s="33"/>
      <c r="L89" s="44">
        <f t="shared" si="21"/>
        <v>1</v>
      </c>
      <c r="M89" s="33" t="str">
        <f t="shared" si="18"/>
        <v>45831Container q'ty</v>
      </c>
      <c r="N89" s="33" t="str">
        <f t="shared" si="19"/>
        <v xml:space="preserve">45831Pallet </v>
      </c>
      <c r="O89" s="39"/>
      <c r="P89" s="33" t="s">
        <v>202</v>
      </c>
      <c r="Q89" s="168" t="s">
        <v>786</v>
      </c>
      <c r="R89" s="169"/>
      <c r="S89" s="39"/>
      <c r="T89" s="119" t="s">
        <v>3468</v>
      </c>
      <c r="U89" s="109"/>
      <c r="V89" s="109"/>
      <c r="W89" s="109"/>
      <c r="X89" s="45"/>
      <c r="Y89" s="45" t="s">
        <v>1913</v>
      </c>
    </row>
    <row r="90" spans="1:25" s="43" customFormat="1" ht="12.9" customHeight="1">
      <c r="A90" s="189">
        <v>45831</v>
      </c>
      <c r="B90" s="111" t="s">
        <v>151</v>
      </c>
      <c r="C90" s="111"/>
      <c r="D90" s="111"/>
      <c r="E90" s="111"/>
      <c r="F90" s="111">
        <v>1</v>
      </c>
      <c r="G90" s="111"/>
      <c r="H90" s="111">
        <v>20</v>
      </c>
      <c r="I90" s="116">
        <v>20</v>
      </c>
      <c r="J90" s="118"/>
      <c r="K90" s="33"/>
      <c r="L90" s="44">
        <f t="shared" si="21"/>
        <v>1</v>
      </c>
      <c r="M90" s="33" t="str">
        <f t="shared" si="18"/>
        <v>45831Container q'ty</v>
      </c>
      <c r="N90" s="33" t="str">
        <f t="shared" si="19"/>
        <v xml:space="preserve">45831Pallet </v>
      </c>
      <c r="O90" s="39"/>
      <c r="P90" s="33" t="s">
        <v>202</v>
      </c>
      <c r="Q90" s="168" t="s">
        <v>786</v>
      </c>
      <c r="R90" s="169"/>
      <c r="S90" s="39"/>
      <c r="T90" s="119" t="s">
        <v>3468</v>
      </c>
      <c r="U90" s="109"/>
      <c r="V90" s="109"/>
      <c r="W90" s="109"/>
      <c r="X90" s="45"/>
      <c r="Y90" s="45" t="s">
        <v>1913</v>
      </c>
    </row>
    <row r="91" spans="1:25" s="43" customFormat="1" ht="12.9" customHeight="1">
      <c r="A91" s="189">
        <v>45831</v>
      </c>
      <c r="B91" s="111" t="s">
        <v>151</v>
      </c>
      <c r="C91" s="111"/>
      <c r="D91" s="111"/>
      <c r="E91" s="111"/>
      <c r="F91" s="111">
        <v>1</v>
      </c>
      <c r="G91" s="111"/>
      <c r="H91" s="111">
        <v>20</v>
      </c>
      <c r="I91" s="116">
        <v>20</v>
      </c>
      <c r="J91" s="118"/>
      <c r="K91" s="33"/>
      <c r="L91" s="44">
        <f t="shared" si="21"/>
        <v>1</v>
      </c>
      <c r="M91" s="33" t="str">
        <f t="shared" si="18"/>
        <v>45831Container q'ty</v>
      </c>
      <c r="N91" s="33" t="str">
        <f t="shared" si="19"/>
        <v xml:space="preserve">45831Pallet </v>
      </c>
      <c r="O91" s="39"/>
      <c r="P91" s="33" t="s">
        <v>202</v>
      </c>
      <c r="Q91" s="168" t="s">
        <v>786</v>
      </c>
      <c r="R91" s="169"/>
      <c r="S91" s="39"/>
      <c r="T91" s="119" t="s">
        <v>3468</v>
      </c>
      <c r="U91" s="109"/>
      <c r="V91" s="109"/>
      <c r="W91" s="109"/>
      <c r="X91" s="45"/>
      <c r="Y91" s="45" t="s">
        <v>1913</v>
      </c>
    </row>
    <row r="92" spans="1:25" s="43" customFormat="1" ht="12.9" customHeight="1">
      <c r="A92" s="189">
        <v>45832</v>
      </c>
      <c r="B92" s="111" t="s">
        <v>151</v>
      </c>
      <c r="C92" s="111"/>
      <c r="D92" s="111"/>
      <c r="E92" s="111"/>
      <c r="F92" s="111">
        <v>1</v>
      </c>
      <c r="G92" s="111"/>
      <c r="H92" s="111">
        <v>20</v>
      </c>
      <c r="I92" s="116">
        <v>20</v>
      </c>
      <c r="J92" s="118"/>
      <c r="K92" s="33"/>
      <c r="L92" s="44">
        <f t="shared" si="21"/>
        <v>1</v>
      </c>
      <c r="M92" s="33" t="str">
        <f t="shared" si="18"/>
        <v>45832Container q'ty</v>
      </c>
      <c r="N92" s="33" t="str">
        <f t="shared" si="19"/>
        <v xml:space="preserve">45832Pallet </v>
      </c>
      <c r="O92" s="39"/>
      <c r="P92" s="33" t="s">
        <v>202</v>
      </c>
      <c r="Q92" s="168" t="s">
        <v>786</v>
      </c>
      <c r="R92" s="169"/>
      <c r="S92" s="39"/>
      <c r="T92" s="119" t="s">
        <v>3468</v>
      </c>
      <c r="U92" s="109"/>
      <c r="V92" s="109"/>
      <c r="W92" s="109"/>
      <c r="X92" s="45"/>
      <c r="Y92" s="45" t="s">
        <v>1913</v>
      </c>
    </row>
    <row r="93" spans="1:25" s="43" customFormat="1" ht="12.9" customHeight="1">
      <c r="A93" s="189">
        <v>45832</v>
      </c>
      <c r="B93" s="111" t="s">
        <v>151</v>
      </c>
      <c r="C93" s="111"/>
      <c r="D93" s="111"/>
      <c r="E93" s="111"/>
      <c r="F93" s="111">
        <v>1</v>
      </c>
      <c r="G93" s="111"/>
      <c r="H93" s="111">
        <v>20</v>
      </c>
      <c r="I93" s="116">
        <v>20</v>
      </c>
      <c r="J93" s="118"/>
      <c r="K93" s="33"/>
      <c r="L93" s="44">
        <f t="shared" si="21"/>
        <v>1</v>
      </c>
      <c r="M93" s="33" t="str">
        <f t="shared" si="18"/>
        <v>45832Container q'ty</v>
      </c>
      <c r="N93" s="33" t="str">
        <f t="shared" si="19"/>
        <v xml:space="preserve">45832Pallet </v>
      </c>
      <c r="O93" s="39"/>
      <c r="P93" s="33" t="s">
        <v>202</v>
      </c>
      <c r="Q93" s="168" t="s">
        <v>786</v>
      </c>
      <c r="R93" s="169"/>
      <c r="S93" s="39"/>
      <c r="T93" s="119" t="s">
        <v>3468</v>
      </c>
      <c r="U93" s="109"/>
      <c r="V93" s="109"/>
      <c r="W93" s="109"/>
      <c r="X93" s="45"/>
      <c r="Y93" s="45" t="s">
        <v>1913</v>
      </c>
    </row>
    <row r="94" spans="1:25" s="43" customFormat="1" ht="12.9" customHeight="1">
      <c r="A94" s="189">
        <v>45832</v>
      </c>
      <c r="B94" s="111" t="s">
        <v>151</v>
      </c>
      <c r="C94" s="111"/>
      <c r="D94" s="111"/>
      <c r="E94" s="111"/>
      <c r="F94" s="111">
        <v>1</v>
      </c>
      <c r="G94" s="111"/>
      <c r="H94" s="111">
        <v>20</v>
      </c>
      <c r="I94" s="116">
        <v>20</v>
      </c>
      <c r="J94" s="118"/>
      <c r="K94" s="33"/>
      <c r="L94" s="44">
        <f t="shared" si="21"/>
        <v>1</v>
      </c>
      <c r="M94" s="33" t="str">
        <f t="shared" si="18"/>
        <v>45832Container q'ty</v>
      </c>
      <c r="N94" s="33" t="str">
        <f t="shared" si="19"/>
        <v xml:space="preserve">45832Pallet </v>
      </c>
      <c r="O94" s="39"/>
      <c r="P94" s="33" t="s">
        <v>202</v>
      </c>
      <c r="Q94" s="168" t="s">
        <v>786</v>
      </c>
      <c r="R94" s="169"/>
      <c r="S94" s="39"/>
      <c r="T94" s="119" t="s">
        <v>3468</v>
      </c>
      <c r="U94" s="109"/>
      <c r="V94" s="109"/>
      <c r="W94" s="109"/>
      <c r="X94" s="45"/>
      <c r="Y94" s="45" t="s">
        <v>1913</v>
      </c>
    </row>
    <row r="95" spans="1:25" s="43" customFormat="1" ht="12.9" customHeight="1">
      <c r="A95" s="189">
        <v>45832</v>
      </c>
      <c r="B95" s="111" t="s">
        <v>151</v>
      </c>
      <c r="C95" s="111"/>
      <c r="D95" s="111"/>
      <c r="E95" s="111"/>
      <c r="F95" s="111">
        <v>1</v>
      </c>
      <c r="G95" s="111"/>
      <c r="H95" s="111">
        <v>20</v>
      </c>
      <c r="I95" s="116">
        <v>20</v>
      </c>
      <c r="J95" s="118"/>
      <c r="K95" s="33"/>
      <c r="L95" s="44">
        <f t="shared" si="21"/>
        <v>1</v>
      </c>
      <c r="M95" s="33" t="str">
        <f t="shared" si="18"/>
        <v>45832Container q'ty</v>
      </c>
      <c r="N95" s="33" t="str">
        <f t="shared" si="19"/>
        <v xml:space="preserve">45832Pallet </v>
      </c>
      <c r="O95" s="39"/>
      <c r="P95" s="33" t="s">
        <v>202</v>
      </c>
      <c r="Q95" s="168" t="s">
        <v>786</v>
      </c>
      <c r="R95" s="169"/>
      <c r="S95" s="39"/>
      <c r="T95" s="119" t="s">
        <v>3468</v>
      </c>
      <c r="U95" s="109"/>
      <c r="V95" s="109"/>
      <c r="W95" s="109"/>
      <c r="X95" s="45"/>
      <c r="Y95" s="45" t="s">
        <v>1913</v>
      </c>
    </row>
    <row r="96" spans="1:25" s="43" customFormat="1" ht="12.9" customHeight="1">
      <c r="A96" s="189">
        <v>45832</v>
      </c>
      <c r="B96" s="111" t="s">
        <v>151</v>
      </c>
      <c r="C96" s="111"/>
      <c r="D96" s="111"/>
      <c r="E96" s="111"/>
      <c r="F96" s="111">
        <v>1</v>
      </c>
      <c r="G96" s="111"/>
      <c r="H96" s="111">
        <v>20</v>
      </c>
      <c r="I96" s="116">
        <v>20</v>
      </c>
      <c r="J96" s="118"/>
      <c r="K96" s="33"/>
      <c r="L96" s="44">
        <f t="shared" si="21"/>
        <v>1</v>
      </c>
      <c r="M96" s="33" t="str">
        <f t="shared" si="18"/>
        <v>45832Container q'ty</v>
      </c>
      <c r="N96" s="33" t="str">
        <f t="shared" si="19"/>
        <v xml:space="preserve">45832Pallet </v>
      </c>
      <c r="O96" s="39"/>
      <c r="P96" s="33" t="s">
        <v>202</v>
      </c>
      <c r="Q96" s="168" t="s">
        <v>786</v>
      </c>
      <c r="R96" s="169"/>
      <c r="S96" s="39"/>
      <c r="T96" s="119" t="s">
        <v>3468</v>
      </c>
      <c r="U96" s="109"/>
      <c r="V96" s="109"/>
      <c r="W96" s="109"/>
      <c r="X96" s="45"/>
      <c r="Y96" s="45" t="s">
        <v>1913</v>
      </c>
    </row>
    <row r="97" spans="1:25" s="43" customFormat="1" ht="12.9" customHeight="1">
      <c r="A97" s="189">
        <v>45832</v>
      </c>
      <c r="B97" s="111" t="s">
        <v>151</v>
      </c>
      <c r="C97" s="111"/>
      <c r="D97" s="111"/>
      <c r="E97" s="111"/>
      <c r="F97" s="111">
        <v>1</v>
      </c>
      <c r="G97" s="111"/>
      <c r="H97" s="111">
        <v>20</v>
      </c>
      <c r="I97" s="116">
        <v>20</v>
      </c>
      <c r="J97" s="118"/>
      <c r="K97" s="33"/>
      <c r="L97" s="44">
        <f t="shared" si="21"/>
        <v>1</v>
      </c>
      <c r="M97" s="33" t="str">
        <f t="shared" si="18"/>
        <v>45832Container q'ty</v>
      </c>
      <c r="N97" s="33" t="str">
        <f t="shared" si="19"/>
        <v xml:space="preserve">45832Pallet </v>
      </c>
      <c r="O97" s="39"/>
      <c r="P97" s="33" t="s">
        <v>202</v>
      </c>
      <c r="Q97" s="168" t="s">
        <v>786</v>
      </c>
      <c r="R97" s="169"/>
      <c r="S97" s="39"/>
      <c r="T97" s="119" t="s">
        <v>3468</v>
      </c>
      <c r="U97" s="109"/>
      <c r="V97" s="109"/>
      <c r="W97" s="109"/>
      <c r="X97" s="45"/>
      <c r="Y97" s="45" t="s">
        <v>1913</v>
      </c>
    </row>
    <row r="98" spans="1:25" s="43" customFormat="1" ht="12.9" customHeight="1">
      <c r="A98" s="189">
        <v>45832</v>
      </c>
      <c r="B98" s="111" t="s">
        <v>151</v>
      </c>
      <c r="C98" s="111"/>
      <c r="D98" s="111"/>
      <c r="E98" s="111"/>
      <c r="F98" s="111">
        <v>1</v>
      </c>
      <c r="G98" s="111"/>
      <c r="H98" s="111">
        <v>20</v>
      </c>
      <c r="I98" s="116">
        <v>20</v>
      </c>
      <c r="J98" s="118"/>
      <c r="K98" s="33"/>
      <c r="L98" s="44">
        <f t="shared" si="21"/>
        <v>1</v>
      </c>
      <c r="M98" s="33" t="str">
        <f t="shared" si="18"/>
        <v>45832Container q'ty</v>
      </c>
      <c r="N98" s="33" t="str">
        <f t="shared" si="19"/>
        <v xml:space="preserve">45832Pallet </v>
      </c>
      <c r="O98" s="39"/>
      <c r="P98" s="33" t="s">
        <v>202</v>
      </c>
      <c r="Q98" s="168" t="s">
        <v>786</v>
      </c>
      <c r="R98" s="169"/>
      <c r="S98" s="39"/>
      <c r="T98" s="119" t="s">
        <v>3468</v>
      </c>
      <c r="U98" s="109"/>
      <c r="V98" s="109"/>
      <c r="W98" s="109"/>
      <c r="X98" s="45"/>
      <c r="Y98" s="45" t="s">
        <v>1913</v>
      </c>
    </row>
    <row r="99" spans="1:25" s="43" customFormat="1" ht="12.9" customHeight="1">
      <c r="A99" s="189">
        <v>45832</v>
      </c>
      <c r="B99" s="111" t="s">
        <v>151</v>
      </c>
      <c r="C99" s="111"/>
      <c r="D99" s="111"/>
      <c r="E99" s="111"/>
      <c r="F99" s="111">
        <v>1</v>
      </c>
      <c r="G99" s="111"/>
      <c r="H99" s="111">
        <v>20</v>
      </c>
      <c r="I99" s="116">
        <v>20</v>
      </c>
      <c r="J99" s="118"/>
      <c r="K99" s="33"/>
      <c r="L99" s="44">
        <f t="shared" si="21"/>
        <v>1</v>
      </c>
      <c r="M99" s="33" t="str">
        <f t="shared" si="18"/>
        <v>45832Container q'ty</v>
      </c>
      <c r="N99" s="33" t="str">
        <f t="shared" si="19"/>
        <v xml:space="preserve">45832Pallet </v>
      </c>
      <c r="O99" s="39"/>
      <c r="P99" s="33" t="s">
        <v>202</v>
      </c>
      <c r="Q99" s="168" t="s">
        <v>786</v>
      </c>
      <c r="R99" s="169"/>
      <c r="S99" s="39"/>
      <c r="T99" s="119" t="s">
        <v>3468</v>
      </c>
      <c r="U99" s="109"/>
      <c r="V99" s="109"/>
      <c r="W99" s="109"/>
      <c r="X99" s="45"/>
      <c r="Y99" s="45" t="s">
        <v>1913</v>
      </c>
    </row>
    <row r="100" spans="1:25" s="43" customFormat="1" ht="12.9" customHeight="1">
      <c r="A100" s="189">
        <v>45846</v>
      </c>
      <c r="B100" s="111" t="s">
        <v>240</v>
      </c>
      <c r="C100" s="111"/>
      <c r="D100" s="190"/>
      <c r="E100" s="111"/>
      <c r="F100" s="111">
        <v>1</v>
      </c>
      <c r="G100" s="111"/>
      <c r="H100" s="111">
        <v>20</v>
      </c>
      <c r="I100" s="116">
        <v>20</v>
      </c>
      <c r="J100" s="118"/>
      <c r="K100" s="33"/>
      <c r="L100" s="44">
        <f t="shared" si="21"/>
        <v>1</v>
      </c>
      <c r="M100" s="33" t="str">
        <f t="shared" si="18"/>
        <v>45846Container q'ty</v>
      </c>
      <c r="N100" s="33" t="str">
        <f t="shared" si="19"/>
        <v xml:space="preserve">45846Pallet </v>
      </c>
      <c r="O100" s="39"/>
      <c r="P100" s="33" t="s">
        <v>202</v>
      </c>
      <c r="Q100" s="168" t="s">
        <v>786</v>
      </c>
      <c r="R100" s="169"/>
      <c r="S100" s="39"/>
      <c r="T100" s="119" t="s">
        <v>3923</v>
      </c>
      <c r="U100" s="258"/>
      <c r="V100" s="262"/>
      <c r="W100" s="258">
        <f t="shared" ref="W100:W119" si="22">IFERROR(U100/V100,0)</f>
        <v>0</v>
      </c>
      <c r="X100" s="45" t="s">
        <v>3927</v>
      </c>
      <c r="Y100" s="45" t="s">
        <v>1913</v>
      </c>
    </row>
    <row r="101" spans="1:25" s="43" customFormat="1" ht="12.9" customHeight="1">
      <c r="A101" s="189">
        <v>45846</v>
      </c>
      <c r="B101" s="111" t="s">
        <v>240</v>
      </c>
      <c r="C101" s="111"/>
      <c r="D101" s="111"/>
      <c r="E101" s="111"/>
      <c r="F101" s="111">
        <v>1</v>
      </c>
      <c r="G101" s="111"/>
      <c r="H101" s="111">
        <v>20</v>
      </c>
      <c r="I101" s="116">
        <v>20</v>
      </c>
      <c r="J101" s="118"/>
      <c r="K101" s="33"/>
      <c r="L101" s="44">
        <f t="shared" si="21"/>
        <v>1</v>
      </c>
      <c r="M101" s="33" t="str">
        <f t="shared" si="18"/>
        <v>45846Container q'ty</v>
      </c>
      <c r="N101" s="33" t="str">
        <f t="shared" si="19"/>
        <v xml:space="preserve">45846Pallet </v>
      </c>
      <c r="O101" s="39"/>
      <c r="P101" s="33" t="s">
        <v>202</v>
      </c>
      <c r="Q101" s="168" t="s">
        <v>786</v>
      </c>
      <c r="R101" s="169"/>
      <c r="S101" s="39"/>
      <c r="T101" s="119" t="s">
        <v>3923</v>
      </c>
      <c r="U101" s="258"/>
      <c r="V101" s="262"/>
      <c r="W101" s="258">
        <f t="shared" si="22"/>
        <v>0</v>
      </c>
      <c r="X101" s="45" t="s">
        <v>3924</v>
      </c>
      <c r="Y101" s="45" t="s">
        <v>1913</v>
      </c>
    </row>
    <row r="102" spans="1:25" s="43" customFormat="1" ht="12.9" customHeight="1">
      <c r="A102" s="189">
        <v>45846</v>
      </c>
      <c r="B102" s="111" t="s">
        <v>240</v>
      </c>
      <c r="C102" s="111"/>
      <c r="D102" s="111"/>
      <c r="E102" s="111"/>
      <c r="F102" s="111">
        <v>1</v>
      </c>
      <c r="G102" s="111"/>
      <c r="H102" s="111">
        <v>20</v>
      </c>
      <c r="I102" s="116">
        <v>20</v>
      </c>
      <c r="J102" s="118"/>
      <c r="K102" s="33"/>
      <c r="L102" s="44">
        <f t="shared" si="21"/>
        <v>1</v>
      </c>
      <c r="M102" s="33" t="str">
        <f t="shared" si="18"/>
        <v>45846Container q'ty</v>
      </c>
      <c r="N102" s="33" t="str">
        <f t="shared" si="19"/>
        <v xml:space="preserve">45846Pallet </v>
      </c>
      <c r="O102" s="39"/>
      <c r="P102" s="33" t="s">
        <v>202</v>
      </c>
      <c r="Q102" s="168" t="s">
        <v>786</v>
      </c>
      <c r="R102" s="169"/>
      <c r="S102" s="39"/>
      <c r="T102" s="119" t="s">
        <v>3923</v>
      </c>
      <c r="U102" s="258"/>
      <c r="V102" s="262"/>
      <c r="W102" s="258">
        <f t="shared" si="22"/>
        <v>0</v>
      </c>
      <c r="X102" s="45" t="s">
        <v>3925</v>
      </c>
      <c r="Y102" s="45" t="s">
        <v>1913</v>
      </c>
    </row>
    <row r="103" spans="1:25" s="43" customFormat="1" ht="12.9" customHeight="1">
      <c r="A103" s="189">
        <v>45846</v>
      </c>
      <c r="B103" s="111" t="s">
        <v>240</v>
      </c>
      <c r="C103" s="111"/>
      <c r="D103" s="111"/>
      <c r="E103" s="111"/>
      <c r="F103" s="111">
        <v>1</v>
      </c>
      <c r="G103" s="111"/>
      <c r="H103" s="111">
        <v>20</v>
      </c>
      <c r="I103" s="116">
        <v>20</v>
      </c>
      <c r="J103" s="118"/>
      <c r="K103" s="33"/>
      <c r="L103" s="44">
        <f t="shared" si="21"/>
        <v>1</v>
      </c>
      <c r="M103" s="33" t="str">
        <f t="shared" si="18"/>
        <v>45846Container q'ty</v>
      </c>
      <c r="N103" s="33" t="str">
        <f t="shared" si="19"/>
        <v xml:space="preserve">45846Pallet </v>
      </c>
      <c r="O103" s="39"/>
      <c r="P103" s="33" t="s">
        <v>202</v>
      </c>
      <c r="Q103" s="168" t="s">
        <v>786</v>
      </c>
      <c r="R103" s="169"/>
      <c r="S103" s="39"/>
      <c r="T103" s="119" t="s">
        <v>3923</v>
      </c>
      <c r="U103" s="258"/>
      <c r="V103" s="262"/>
      <c r="W103" s="258">
        <f t="shared" si="22"/>
        <v>0</v>
      </c>
      <c r="X103" s="45" t="s">
        <v>3926</v>
      </c>
      <c r="Y103" s="45" t="s">
        <v>1913</v>
      </c>
    </row>
    <row r="104" spans="1:25" s="43" customFormat="1" ht="12.9" customHeight="1">
      <c r="A104" s="189">
        <v>45847</v>
      </c>
      <c r="B104" s="111" t="s">
        <v>240</v>
      </c>
      <c r="C104" s="111"/>
      <c r="D104" s="111"/>
      <c r="E104" s="111"/>
      <c r="F104" s="111">
        <v>1</v>
      </c>
      <c r="G104" s="111"/>
      <c r="H104" s="111">
        <v>20</v>
      </c>
      <c r="I104" s="116">
        <v>20</v>
      </c>
      <c r="J104" s="118"/>
      <c r="K104" s="33"/>
      <c r="L104" s="44">
        <f t="shared" si="21"/>
        <v>1</v>
      </c>
      <c r="M104" s="33" t="str">
        <f t="shared" si="18"/>
        <v>45847Container q'ty</v>
      </c>
      <c r="N104" s="33" t="str">
        <f t="shared" si="19"/>
        <v xml:space="preserve">45847Pallet </v>
      </c>
      <c r="O104" s="39"/>
      <c r="P104" s="33" t="s">
        <v>202</v>
      </c>
      <c r="Q104" s="168" t="s">
        <v>786</v>
      </c>
      <c r="R104" s="169"/>
      <c r="S104" s="39"/>
      <c r="T104" s="119" t="s">
        <v>3923</v>
      </c>
      <c r="U104" s="258"/>
      <c r="V104" s="262"/>
      <c r="W104" s="258">
        <f t="shared" si="22"/>
        <v>0</v>
      </c>
      <c r="X104" s="45" t="s">
        <v>3929</v>
      </c>
      <c r="Y104" s="45" t="s">
        <v>1913</v>
      </c>
    </row>
    <row r="105" spans="1:25" s="43" customFormat="1" ht="12.9" customHeight="1">
      <c r="A105" s="189">
        <v>45847</v>
      </c>
      <c r="B105" s="111" t="s">
        <v>240</v>
      </c>
      <c r="C105" s="111"/>
      <c r="D105" s="111"/>
      <c r="E105" s="111"/>
      <c r="F105" s="111">
        <v>1</v>
      </c>
      <c r="G105" s="111"/>
      <c r="H105" s="111">
        <v>20</v>
      </c>
      <c r="I105" s="116">
        <v>20</v>
      </c>
      <c r="J105" s="118"/>
      <c r="K105" s="33"/>
      <c r="L105" s="44">
        <f t="shared" si="21"/>
        <v>1</v>
      </c>
      <c r="M105" s="33" t="str">
        <f t="shared" si="18"/>
        <v>45847Container q'ty</v>
      </c>
      <c r="N105" s="33" t="str">
        <f t="shared" si="19"/>
        <v xml:space="preserve">45847Pallet </v>
      </c>
      <c r="O105" s="39"/>
      <c r="P105" s="33" t="s">
        <v>202</v>
      </c>
      <c r="Q105" s="168" t="s">
        <v>786</v>
      </c>
      <c r="R105" s="169"/>
      <c r="S105" s="39"/>
      <c r="T105" s="119" t="s">
        <v>3923</v>
      </c>
      <c r="U105" s="258"/>
      <c r="V105" s="262"/>
      <c r="W105" s="258">
        <f t="shared" si="22"/>
        <v>0</v>
      </c>
      <c r="X105" s="45"/>
      <c r="Y105" s="45" t="s">
        <v>1913</v>
      </c>
    </row>
    <row r="106" spans="1:25" s="43" customFormat="1" ht="12.9" customHeight="1">
      <c r="A106" s="189">
        <v>45847</v>
      </c>
      <c r="B106" s="111" t="s">
        <v>240</v>
      </c>
      <c r="C106" s="111"/>
      <c r="D106" s="111"/>
      <c r="E106" s="111"/>
      <c r="F106" s="111">
        <v>1</v>
      </c>
      <c r="G106" s="111"/>
      <c r="H106" s="111">
        <v>20</v>
      </c>
      <c r="I106" s="116">
        <v>20</v>
      </c>
      <c r="J106" s="118"/>
      <c r="K106" s="33"/>
      <c r="L106" s="44">
        <f t="shared" si="21"/>
        <v>1</v>
      </c>
      <c r="M106" s="33" t="str">
        <f t="shared" si="18"/>
        <v>45847Container q'ty</v>
      </c>
      <c r="N106" s="33" t="str">
        <f t="shared" si="19"/>
        <v xml:space="preserve">45847Pallet </v>
      </c>
      <c r="O106" s="39"/>
      <c r="P106" s="33" t="s">
        <v>202</v>
      </c>
      <c r="Q106" s="168" t="s">
        <v>786</v>
      </c>
      <c r="R106" s="169"/>
      <c r="S106" s="39"/>
      <c r="T106" s="119" t="s">
        <v>3923</v>
      </c>
      <c r="U106" s="258"/>
      <c r="V106" s="262"/>
      <c r="W106" s="258">
        <f t="shared" si="22"/>
        <v>0</v>
      </c>
      <c r="X106" s="45"/>
      <c r="Y106" s="45" t="s">
        <v>1913</v>
      </c>
    </row>
    <row r="107" spans="1:25" s="43" customFormat="1" ht="12.9" customHeight="1">
      <c r="A107" s="189">
        <v>45847</v>
      </c>
      <c r="B107" s="111" t="s">
        <v>240</v>
      </c>
      <c r="C107" s="111"/>
      <c r="D107" s="111"/>
      <c r="E107" s="111"/>
      <c r="F107" s="111">
        <v>1</v>
      </c>
      <c r="G107" s="111"/>
      <c r="H107" s="111">
        <v>20</v>
      </c>
      <c r="I107" s="116">
        <v>20</v>
      </c>
      <c r="J107" s="118"/>
      <c r="K107" s="33"/>
      <c r="L107" s="44">
        <f t="shared" si="21"/>
        <v>1</v>
      </c>
      <c r="M107" s="33" t="str">
        <f t="shared" si="18"/>
        <v>45847Container q'ty</v>
      </c>
      <c r="N107" s="33" t="str">
        <f t="shared" si="19"/>
        <v xml:space="preserve">45847Pallet </v>
      </c>
      <c r="O107" s="39"/>
      <c r="P107" s="33" t="s">
        <v>202</v>
      </c>
      <c r="Q107" s="168" t="s">
        <v>786</v>
      </c>
      <c r="R107" s="169"/>
      <c r="S107" s="39"/>
      <c r="T107" s="119" t="s">
        <v>3923</v>
      </c>
      <c r="U107" s="258"/>
      <c r="V107" s="262"/>
      <c r="W107" s="258">
        <f t="shared" si="22"/>
        <v>0</v>
      </c>
      <c r="X107" s="45"/>
      <c r="Y107" s="45" t="s">
        <v>1913</v>
      </c>
    </row>
    <row r="108" spans="1:25" s="43" customFormat="1" ht="12.9" customHeight="1">
      <c r="A108" s="189">
        <v>45848</v>
      </c>
      <c r="B108" s="111" t="s">
        <v>240</v>
      </c>
      <c r="C108" s="111"/>
      <c r="D108" s="111"/>
      <c r="E108" s="111"/>
      <c r="F108" s="111">
        <v>1</v>
      </c>
      <c r="G108" s="111"/>
      <c r="H108" s="111">
        <v>20</v>
      </c>
      <c r="I108" s="116">
        <v>20</v>
      </c>
      <c r="J108" s="118"/>
      <c r="K108" s="33"/>
      <c r="L108" s="44">
        <f t="shared" si="21"/>
        <v>1</v>
      </c>
      <c r="M108" s="33" t="str">
        <f t="shared" si="18"/>
        <v>45848Container q'ty</v>
      </c>
      <c r="N108" s="33" t="str">
        <f t="shared" si="19"/>
        <v xml:space="preserve">45848Pallet </v>
      </c>
      <c r="O108" s="39"/>
      <c r="P108" s="33" t="s">
        <v>202</v>
      </c>
      <c r="Q108" s="168" t="s">
        <v>786</v>
      </c>
      <c r="R108" s="169"/>
      <c r="S108" s="39"/>
      <c r="T108" s="119" t="s">
        <v>3923</v>
      </c>
      <c r="U108" s="258"/>
      <c r="V108" s="262"/>
      <c r="W108" s="258">
        <f t="shared" si="22"/>
        <v>0</v>
      </c>
      <c r="X108" s="45"/>
      <c r="Y108" s="45" t="s">
        <v>1913</v>
      </c>
    </row>
    <row r="109" spans="1:25" s="43" customFormat="1" ht="12.9" customHeight="1">
      <c r="A109" s="189">
        <v>45848</v>
      </c>
      <c r="B109" s="111" t="s">
        <v>240</v>
      </c>
      <c r="C109" s="111"/>
      <c r="D109" s="111"/>
      <c r="E109" s="111"/>
      <c r="F109" s="111">
        <v>1</v>
      </c>
      <c r="G109" s="111"/>
      <c r="H109" s="111">
        <v>20</v>
      </c>
      <c r="I109" s="116">
        <v>20</v>
      </c>
      <c r="J109" s="118"/>
      <c r="K109" s="33"/>
      <c r="L109" s="44">
        <f t="shared" si="21"/>
        <v>1</v>
      </c>
      <c r="M109" s="33" t="str">
        <f t="shared" si="18"/>
        <v>45848Container q'ty</v>
      </c>
      <c r="N109" s="33" t="str">
        <f t="shared" si="19"/>
        <v xml:space="preserve">45848Pallet </v>
      </c>
      <c r="O109" s="39"/>
      <c r="P109" s="33" t="s">
        <v>202</v>
      </c>
      <c r="Q109" s="168" t="s">
        <v>786</v>
      </c>
      <c r="R109" s="169"/>
      <c r="S109" s="39"/>
      <c r="T109" s="119" t="s">
        <v>3923</v>
      </c>
      <c r="U109" s="258"/>
      <c r="V109" s="262"/>
      <c r="W109" s="258">
        <f t="shared" si="22"/>
        <v>0</v>
      </c>
      <c r="X109" s="45"/>
      <c r="Y109" s="45" t="s">
        <v>1913</v>
      </c>
    </row>
    <row r="110" spans="1:25" s="43" customFormat="1" ht="12.9" customHeight="1">
      <c r="A110" s="189">
        <v>45853</v>
      </c>
      <c r="B110" s="111" t="s">
        <v>4058</v>
      </c>
      <c r="C110" s="111" t="s">
        <v>4087</v>
      </c>
      <c r="D110" s="111" t="s">
        <v>4097</v>
      </c>
      <c r="E110" s="111"/>
      <c r="F110" s="111">
        <v>1</v>
      </c>
      <c r="G110" s="111"/>
      <c r="H110" s="111">
        <v>22</v>
      </c>
      <c r="I110" s="116">
        <v>1540</v>
      </c>
      <c r="J110" s="118"/>
      <c r="K110" s="33"/>
      <c r="L110" s="44">
        <f t="shared" si="21"/>
        <v>1</v>
      </c>
      <c r="M110" s="33" t="str">
        <f t="shared" si="18"/>
        <v>45853Container q'ty</v>
      </c>
      <c r="N110" s="33" t="str">
        <f t="shared" si="19"/>
        <v>45853bulk</v>
      </c>
      <c r="O110" s="39"/>
      <c r="P110" s="235" t="s">
        <v>201</v>
      </c>
      <c r="Q110" s="168" t="s">
        <v>4060</v>
      </c>
      <c r="R110" s="169"/>
      <c r="S110" s="39"/>
      <c r="T110" s="119" t="s">
        <v>4057</v>
      </c>
      <c r="U110" s="258"/>
      <c r="V110" s="262"/>
      <c r="W110" s="258">
        <f t="shared" si="22"/>
        <v>0</v>
      </c>
      <c r="X110" s="45" t="s">
        <v>4061</v>
      </c>
      <c r="Y110" s="45" t="s">
        <v>1913</v>
      </c>
    </row>
    <row r="111" spans="1:25" s="43" customFormat="1" ht="12.9" customHeight="1">
      <c r="A111" s="189">
        <v>45853</v>
      </c>
      <c r="B111" s="111" t="s">
        <v>4058</v>
      </c>
      <c r="C111" s="111" t="s">
        <v>4088</v>
      </c>
      <c r="D111" s="111" t="s">
        <v>4098</v>
      </c>
      <c r="E111" s="111"/>
      <c r="F111" s="111">
        <v>1</v>
      </c>
      <c r="G111" s="111"/>
      <c r="H111" s="111">
        <v>22</v>
      </c>
      <c r="I111" s="116">
        <v>1540</v>
      </c>
      <c r="J111" s="118"/>
      <c r="K111" s="33"/>
      <c r="L111" s="44">
        <f t="shared" si="21"/>
        <v>1</v>
      </c>
      <c r="M111" s="33" t="str">
        <f t="shared" si="18"/>
        <v>45853Container q'ty</v>
      </c>
      <c r="N111" s="33" t="str">
        <f t="shared" si="19"/>
        <v>45853bulk</v>
      </c>
      <c r="O111" s="39"/>
      <c r="P111" s="235" t="s">
        <v>201</v>
      </c>
      <c r="Q111" s="168" t="s">
        <v>4060</v>
      </c>
      <c r="R111" s="169"/>
      <c r="S111" s="39"/>
      <c r="T111" s="119" t="s">
        <v>4057</v>
      </c>
      <c r="U111" s="258"/>
      <c r="V111" s="262"/>
      <c r="W111" s="258">
        <f t="shared" si="22"/>
        <v>0</v>
      </c>
      <c r="X111" s="45" t="s">
        <v>4107</v>
      </c>
      <c r="Y111" s="45" t="s">
        <v>1913</v>
      </c>
    </row>
    <row r="112" spans="1:25" s="43" customFormat="1" ht="12.9" customHeight="1">
      <c r="A112" s="189">
        <v>45853</v>
      </c>
      <c r="B112" s="111" t="s">
        <v>4058</v>
      </c>
      <c r="C112" s="111" t="s">
        <v>4089</v>
      </c>
      <c r="D112" s="111" t="s">
        <v>4099</v>
      </c>
      <c r="E112" s="111"/>
      <c r="F112" s="111">
        <v>1</v>
      </c>
      <c r="G112" s="111"/>
      <c r="H112" s="111">
        <v>22</v>
      </c>
      <c r="I112" s="116">
        <v>1540</v>
      </c>
      <c r="J112" s="118"/>
      <c r="K112" s="33"/>
      <c r="L112" s="44">
        <f t="shared" si="21"/>
        <v>1</v>
      </c>
      <c r="M112" s="33" t="str">
        <f t="shared" si="18"/>
        <v>45853Container q'ty</v>
      </c>
      <c r="N112" s="33" t="str">
        <f t="shared" si="19"/>
        <v>45853bulk</v>
      </c>
      <c r="O112" s="39"/>
      <c r="P112" s="235" t="s">
        <v>201</v>
      </c>
      <c r="Q112" s="168" t="s">
        <v>4060</v>
      </c>
      <c r="R112" s="169"/>
      <c r="S112" s="39"/>
      <c r="T112" s="119" t="s">
        <v>4057</v>
      </c>
      <c r="U112" s="258"/>
      <c r="V112" s="262"/>
      <c r="W112" s="258">
        <f t="shared" si="22"/>
        <v>0</v>
      </c>
      <c r="X112" s="45" t="s">
        <v>4108</v>
      </c>
      <c r="Y112" s="45" t="s">
        <v>1913</v>
      </c>
    </row>
    <row r="113" spans="1:25" s="43" customFormat="1" ht="12.9" customHeight="1">
      <c r="A113" s="189">
        <v>45854</v>
      </c>
      <c r="B113" s="111" t="s">
        <v>4058</v>
      </c>
      <c r="C113" s="111" t="s">
        <v>4090</v>
      </c>
      <c r="D113" s="111" t="s">
        <v>4100</v>
      </c>
      <c r="E113" s="111"/>
      <c r="F113" s="111">
        <v>1</v>
      </c>
      <c r="G113" s="111"/>
      <c r="H113" s="111">
        <v>22</v>
      </c>
      <c r="I113" s="116">
        <v>1540</v>
      </c>
      <c r="J113" s="118"/>
      <c r="K113" s="33"/>
      <c r="L113" s="44">
        <f t="shared" si="21"/>
        <v>1</v>
      </c>
      <c r="M113" s="33" t="str">
        <f t="shared" si="18"/>
        <v>45854Container q'ty</v>
      </c>
      <c r="N113" s="33" t="str">
        <f t="shared" si="19"/>
        <v>45854bulk</v>
      </c>
      <c r="O113" s="39"/>
      <c r="P113" s="235" t="s">
        <v>201</v>
      </c>
      <c r="Q113" s="168" t="s">
        <v>4060</v>
      </c>
      <c r="R113" s="169"/>
      <c r="S113" s="39"/>
      <c r="T113" s="119" t="s">
        <v>4057</v>
      </c>
      <c r="U113" s="258"/>
      <c r="V113" s="262"/>
      <c r="W113" s="258">
        <f t="shared" si="22"/>
        <v>0</v>
      </c>
      <c r="X113" s="45" t="s">
        <v>4382</v>
      </c>
      <c r="Y113" s="45" t="s">
        <v>1913</v>
      </c>
    </row>
    <row r="114" spans="1:25" s="43" customFormat="1" ht="12.9" customHeight="1">
      <c r="A114" s="189">
        <v>45854</v>
      </c>
      <c r="B114" s="111" t="s">
        <v>4058</v>
      </c>
      <c r="C114" s="111" t="s">
        <v>4091</v>
      </c>
      <c r="D114" s="111" t="s">
        <v>4101</v>
      </c>
      <c r="E114" s="111"/>
      <c r="F114" s="111">
        <v>1</v>
      </c>
      <c r="G114" s="111"/>
      <c r="H114" s="111">
        <v>22</v>
      </c>
      <c r="I114" s="116">
        <v>1540</v>
      </c>
      <c r="J114" s="118"/>
      <c r="K114" s="33"/>
      <c r="L114" s="44">
        <f t="shared" si="21"/>
        <v>1</v>
      </c>
      <c r="M114" s="33" t="str">
        <f t="shared" si="18"/>
        <v>45854Container q'ty</v>
      </c>
      <c r="N114" s="33" t="str">
        <f t="shared" si="19"/>
        <v>45854bulk</v>
      </c>
      <c r="O114" s="39"/>
      <c r="P114" s="235" t="s">
        <v>201</v>
      </c>
      <c r="Q114" s="168" t="s">
        <v>4060</v>
      </c>
      <c r="R114" s="169"/>
      <c r="S114" s="39"/>
      <c r="T114" s="119" t="s">
        <v>4057</v>
      </c>
      <c r="U114" s="258"/>
      <c r="V114" s="262"/>
      <c r="W114" s="258">
        <f t="shared" si="22"/>
        <v>0</v>
      </c>
      <c r="X114" s="45"/>
      <c r="Y114" s="45" t="s">
        <v>1913</v>
      </c>
    </row>
    <row r="115" spans="1:25" s="43" customFormat="1" ht="12.9" customHeight="1">
      <c r="A115" s="189">
        <v>45854</v>
      </c>
      <c r="B115" s="111" t="s">
        <v>4058</v>
      </c>
      <c r="C115" s="111" t="s">
        <v>4092</v>
      </c>
      <c r="D115" s="111" t="s">
        <v>4102</v>
      </c>
      <c r="E115" s="111"/>
      <c r="F115" s="111">
        <v>1</v>
      </c>
      <c r="G115" s="111"/>
      <c r="H115" s="111">
        <v>22</v>
      </c>
      <c r="I115" s="116">
        <v>1540</v>
      </c>
      <c r="J115" s="118"/>
      <c r="K115" s="33"/>
      <c r="L115" s="44">
        <f t="shared" si="21"/>
        <v>1</v>
      </c>
      <c r="M115" s="33" t="str">
        <f t="shared" si="18"/>
        <v>45854Container q'ty</v>
      </c>
      <c r="N115" s="33" t="str">
        <f t="shared" si="19"/>
        <v>45854bulk</v>
      </c>
      <c r="O115" s="39"/>
      <c r="P115" s="235" t="s">
        <v>201</v>
      </c>
      <c r="Q115" s="168" t="s">
        <v>4060</v>
      </c>
      <c r="R115" s="169"/>
      <c r="S115" s="39"/>
      <c r="T115" s="119" t="s">
        <v>4057</v>
      </c>
      <c r="U115" s="258"/>
      <c r="V115" s="262"/>
      <c r="W115" s="258">
        <f t="shared" si="22"/>
        <v>0</v>
      </c>
      <c r="X115" s="45"/>
      <c r="Y115" s="45" t="s">
        <v>1913</v>
      </c>
    </row>
    <row r="116" spans="1:25" s="43" customFormat="1" ht="12.9" customHeight="1">
      <c r="A116" s="189">
        <v>45855</v>
      </c>
      <c r="B116" s="111" t="s">
        <v>4058</v>
      </c>
      <c r="C116" s="111" t="s">
        <v>4093</v>
      </c>
      <c r="D116" s="111" t="s">
        <v>4103</v>
      </c>
      <c r="E116" s="111"/>
      <c r="F116" s="111">
        <v>1</v>
      </c>
      <c r="G116" s="111"/>
      <c r="H116" s="111">
        <v>22</v>
      </c>
      <c r="I116" s="116">
        <v>1540</v>
      </c>
      <c r="J116" s="118"/>
      <c r="K116" s="33"/>
      <c r="L116" s="44">
        <f t="shared" si="21"/>
        <v>1</v>
      </c>
      <c r="M116" s="33" t="str">
        <f t="shared" si="18"/>
        <v>45855Container q'ty</v>
      </c>
      <c r="N116" s="33" t="str">
        <f t="shared" si="19"/>
        <v>45855bulk</v>
      </c>
      <c r="O116" s="39"/>
      <c r="P116" s="235" t="s">
        <v>201</v>
      </c>
      <c r="Q116" s="168" t="s">
        <v>4060</v>
      </c>
      <c r="R116" s="169"/>
      <c r="S116" s="39"/>
      <c r="T116" s="119" t="s">
        <v>4057</v>
      </c>
      <c r="U116" s="258"/>
      <c r="V116" s="262"/>
      <c r="W116" s="258">
        <f t="shared" si="22"/>
        <v>0</v>
      </c>
      <c r="X116" s="45"/>
      <c r="Y116" s="45" t="s">
        <v>1913</v>
      </c>
    </row>
    <row r="117" spans="1:25" s="43" customFormat="1" ht="12.9" customHeight="1">
      <c r="A117" s="189">
        <v>45855</v>
      </c>
      <c r="B117" s="111" t="s">
        <v>4058</v>
      </c>
      <c r="C117" s="111" t="s">
        <v>4094</v>
      </c>
      <c r="D117" s="111" t="s">
        <v>4104</v>
      </c>
      <c r="E117" s="111"/>
      <c r="F117" s="111">
        <v>1</v>
      </c>
      <c r="G117" s="111"/>
      <c r="H117" s="111">
        <v>22</v>
      </c>
      <c r="I117" s="116">
        <v>1540</v>
      </c>
      <c r="J117" s="118"/>
      <c r="K117" s="33"/>
      <c r="L117" s="44">
        <f t="shared" si="21"/>
        <v>1</v>
      </c>
      <c r="M117" s="33" t="str">
        <f t="shared" si="18"/>
        <v>45855Container q'ty</v>
      </c>
      <c r="N117" s="33" t="str">
        <f t="shared" si="19"/>
        <v>45855bulk</v>
      </c>
      <c r="O117" s="39"/>
      <c r="P117" s="235" t="s">
        <v>201</v>
      </c>
      <c r="Q117" s="168" t="s">
        <v>4060</v>
      </c>
      <c r="R117" s="169"/>
      <c r="S117" s="39"/>
      <c r="T117" s="119" t="s">
        <v>4057</v>
      </c>
      <c r="U117" s="258"/>
      <c r="V117" s="262"/>
      <c r="W117" s="258">
        <f t="shared" si="22"/>
        <v>0</v>
      </c>
      <c r="X117" s="45"/>
      <c r="Y117" s="45" t="s">
        <v>1913</v>
      </c>
    </row>
    <row r="118" spans="1:25" s="43" customFormat="1" ht="12.9" customHeight="1">
      <c r="A118" s="189">
        <v>45855</v>
      </c>
      <c r="B118" s="111" t="s">
        <v>4058</v>
      </c>
      <c r="C118" s="111" t="s">
        <v>4095</v>
      </c>
      <c r="D118" s="111" t="s">
        <v>4105</v>
      </c>
      <c r="E118" s="111"/>
      <c r="F118" s="111">
        <v>1</v>
      </c>
      <c r="G118" s="111"/>
      <c r="H118" s="111">
        <v>22</v>
      </c>
      <c r="I118" s="116">
        <v>1540</v>
      </c>
      <c r="J118" s="118"/>
      <c r="K118" s="33"/>
      <c r="L118" s="44">
        <f t="shared" si="21"/>
        <v>1</v>
      </c>
      <c r="M118" s="33" t="str">
        <f t="shared" si="18"/>
        <v>45855Container q'ty</v>
      </c>
      <c r="N118" s="33" t="str">
        <f t="shared" si="19"/>
        <v>45855bulk</v>
      </c>
      <c r="O118" s="39"/>
      <c r="P118" s="235" t="s">
        <v>201</v>
      </c>
      <c r="Q118" s="168" t="s">
        <v>4060</v>
      </c>
      <c r="R118" s="169"/>
      <c r="S118" s="39"/>
      <c r="T118" s="119" t="s">
        <v>4057</v>
      </c>
      <c r="U118" s="258"/>
      <c r="V118" s="262"/>
      <c r="W118" s="258">
        <f t="shared" si="22"/>
        <v>0</v>
      </c>
      <c r="X118" s="45"/>
      <c r="Y118" s="45" t="s">
        <v>1913</v>
      </c>
    </row>
    <row r="119" spans="1:25" s="43" customFormat="1" ht="12.9" customHeight="1">
      <c r="A119" s="189">
        <v>45856</v>
      </c>
      <c r="B119" s="111" t="s">
        <v>4058</v>
      </c>
      <c r="C119" s="111" t="s">
        <v>4096</v>
      </c>
      <c r="D119" s="111" t="s">
        <v>4106</v>
      </c>
      <c r="E119" s="111"/>
      <c r="F119" s="111">
        <v>1</v>
      </c>
      <c r="G119" s="111"/>
      <c r="H119" s="111">
        <v>22</v>
      </c>
      <c r="I119" s="116">
        <v>1540</v>
      </c>
      <c r="J119" s="118"/>
      <c r="K119" s="33"/>
      <c r="L119" s="44">
        <f t="shared" si="21"/>
        <v>1</v>
      </c>
      <c r="M119" s="33" t="str">
        <f t="shared" si="18"/>
        <v>45856Container q'ty</v>
      </c>
      <c r="N119" s="33" t="str">
        <f t="shared" si="19"/>
        <v>45856bulk</v>
      </c>
      <c r="O119" s="39"/>
      <c r="P119" s="235" t="s">
        <v>201</v>
      </c>
      <c r="Q119" s="168" t="s">
        <v>4060</v>
      </c>
      <c r="R119" s="169"/>
      <c r="S119" s="39"/>
      <c r="T119" s="119" t="s">
        <v>4057</v>
      </c>
      <c r="U119" s="258"/>
      <c r="V119" s="262"/>
      <c r="W119" s="258">
        <f t="shared" si="22"/>
        <v>0</v>
      </c>
      <c r="X119" s="45"/>
      <c r="Y119" s="45" t="s">
        <v>1913</v>
      </c>
    </row>
    <row r="120" spans="1:25" s="43" customFormat="1" ht="12.9" customHeight="1">
      <c r="A120" s="189">
        <v>45926</v>
      </c>
      <c r="B120" s="111" t="s">
        <v>4058</v>
      </c>
      <c r="C120" s="111" t="s">
        <v>5403</v>
      </c>
      <c r="D120" s="111"/>
      <c r="E120" s="111"/>
      <c r="F120" s="111">
        <v>1</v>
      </c>
      <c r="G120" s="111"/>
      <c r="H120" s="111">
        <v>21</v>
      </c>
      <c r="I120" s="116">
        <v>1540</v>
      </c>
      <c r="J120" s="118"/>
      <c r="K120" s="33"/>
      <c r="L120" s="44">
        <f>SUM(E120:F120)</f>
        <v>1</v>
      </c>
      <c r="M120" s="33" t="str">
        <f>A120&amp;$O$1</f>
        <v>45926Container q'ty</v>
      </c>
      <c r="N120" s="33" t="str">
        <f>A120&amp;P120</f>
        <v>45926bulk</v>
      </c>
      <c r="O120" s="39"/>
      <c r="P120" s="235" t="s">
        <v>201</v>
      </c>
      <c r="Q120" s="168" t="s">
        <v>4060</v>
      </c>
      <c r="R120" s="169"/>
      <c r="S120" s="39"/>
      <c r="T120" s="119" t="s">
        <v>5394</v>
      </c>
      <c r="U120" s="109"/>
      <c r="V120" s="109"/>
      <c r="W120" s="109"/>
      <c r="X120" s="45" t="s">
        <v>5469</v>
      </c>
      <c r="Y120" s="45" t="s">
        <v>1913</v>
      </c>
    </row>
    <row r="121" spans="1:25" s="43" customFormat="1" ht="12.9" customHeight="1">
      <c r="A121" s="189">
        <v>45926</v>
      </c>
      <c r="B121" s="111" t="s">
        <v>4058</v>
      </c>
      <c r="C121" s="111" t="s">
        <v>5404</v>
      </c>
      <c r="D121" s="111"/>
      <c r="E121" s="111"/>
      <c r="F121" s="111">
        <v>1</v>
      </c>
      <c r="G121" s="111"/>
      <c r="H121" s="111">
        <v>21</v>
      </c>
      <c r="I121" s="116">
        <v>1540</v>
      </c>
      <c r="J121" s="118"/>
      <c r="K121" s="33"/>
      <c r="L121" s="44">
        <f t="shared" ref="L121:L125" si="23">SUM(E121:F121)</f>
        <v>1</v>
      </c>
      <c r="M121" s="33" t="str">
        <f t="shared" ref="M121:M125" si="24">A121&amp;$O$1</f>
        <v>45926Container q'ty</v>
      </c>
      <c r="N121" s="33" t="str">
        <f t="shared" ref="N121:N125" si="25">A121&amp;P121</f>
        <v>45926bulk</v>
      </c>
      <c r="O121" s="39"/>
      <c r="P121" s="235" t="s">
        <v>201</v>
      </c>
      <c r="Q121" s="168" t="s">
        <v>4060</v>
      </c>
      <c r="R121" s="169"/>
      <c r="S121" s="39"/>
      <c r="T121" s="119" t="s">
        <v>5394</v>
      </c>
      <c r="U121" s="109"/>
      <c r="V121" s="109"/>
      <c r="W121" s="109"/>
      <c r="X121" s="45"/>
      <c r="Y121" s="45" t="s">
        <v>1913</v>
      </c>
    </row>
    <row r="122" spans="1:25" s="43" customFormat="1" ht="12.9" customHeight="1">
      <c r="A122" s="189">
        <v>45926</v>
      </c>
      <c r="B122" s="111" t="s">
        <v>4058</v>
      </c>
      <c r="C122" s="111" t="s">
        <v>5405</v>
      </c>
      <c r="D122" s="111"/>
      <c r="E122" s="111"/>
      <c r="F122" s="111">
        <v>1</v>
      </c>
      <c r="G122" s="111"/>
      <c r="H122" s="111">
        <v>21</v>
      </c>
      <c r="I122" s="116">
        <v>1540</v>
      </c>
      <c r="J122" s="118"/>
      <c r="K122" s="33"/>
      <c r="L122" s="44">
        <f t="shared" si="23"/>
        <v>1</v>
      </c>
      <c r="M122" s="33" t="str">
        <f t="shared" si="24"/>
        <v>45926Container q'ty</v>
      </c>
      <c r="N122" s="33" t="str">
        <f t="shared" si="25"/>
        <v>45926bulk</v>
      </c>
      <c r="O122" s="39"/>
      <c r="P122" s="235" t="s">
        <v>201</v>
      </c>
      <c r="Q122" s="168" t="s">
        <v>4060</v>
      </c>
      <c r="R122" s="169"/>
      <c r="S122" s="39"/>
      <c r="T122" s="119" t="s">
        <v>5394</v>
      </c>
      <c r="U122" s="109"/>
      <c r="V122" s="109"/>
      <c r="W122" s="109"/>
      <c r="X122" s="45"/>
      <c r="Y122" s="45" t="s">
        <v>1913</v>
      </c>
    </row>
    <row r="123" spans="1:25" s="43" customFormat="1" ht="12.9" customHeight="1">
      <c r="A123" s="189">
        <v>45929</v>
      </c>
      <c r="B123" s="111" t="s">
        <v>4058</v>
      </c>
      <c r="C123" s="111" t="s">
        <v>5406</v>
      </c>
      <c r="D123" s="111"/>
      <c r="E123" s="111"/>
      <c r="F123" s="111">
        <v>1</v>
      </c>
      <c r="G123" s="111"/>
      <c r="H123" s="111">
        <v>21</v>
      </c>
      <c r="I123" s="116">
        <v>1540</v>
      </c>
      <c r="J123" s="118"/>
      <c r="K123" s="33"/>
      <c r="L123" s="44">
        <f t="shared" si="23"/>
        <v>1</v>
      </c>
      <c r="M123" s="33" t="str">
        <f t="shared" si="24"/>
        <v>45929Container q'ty</v>
      </c>
      <c r="N123" s="33" t="str">
        <f t="shared" si="25"/>
        <v>45929bulk</v>
      </c>
      <c r="O123" s="39"/>
      <c r="P123" s="235" t="s">
        <v>201</v>
      </c>
      <c r="Q123" s="168" t="s">
        <v>4060</v>
      </c>
      <c r="R123" s="169"/>
      <c r="S123" s="39"/>
      <c r="T123" s="119" t="s">
        <v>5394</v>
      </c>
      <c r="U123" s="109"/>
      <c r="V123" s="109"/>
      <c r="W123" s="109"/>
      <c r="X123" s="45"/>
      <c r="Y123" s="45" t="s">
        <v>1913</v>
      </c>
    </row>
    <row r="124" spans="1:25" s="43" customFormat="1" ht="12.9" customHeight="1">
      <c r="A124" s="189">
        <v>45929</v>
      </c>
      <c r="B124" s="111" t="s">
        <v>4058</v>
      </c>
      <c r="C124" s="111" t="s">
        <v>5407</v>
      </c>
      <c r="D124" s="111"/>
      <c r="E124" s="111"/>
      <c r="F124" s="111">
        <v>1</v>
      </c>
      <c r="G124" s="111"/>
      <c r="H124" s="111">
        <v>21</v>
      </c>
      <c r="I124" s="116">
        <v>1540</v>
      </c>
      <c r="J124" s="118"/>
      <c r="K124" s="33"/>
      <c r="L124" s="44">
        <f t="shared" si="23"/>
        <v>1</v>
      </c>
      <c r="M124" s="33" t="str">
        <f t="shared" si="24"/>
        <v>45929Container q'ty</v>
      </c>
      <c r="N124" s="33" t="str">
        <f t="shared" si="25"/>
        <v>45929bulk</v>
      </c>
      <c r="O124" s="39"/>
      <c r="P124" s="235" t="s">
        <v>201</v>
      </c>
      <c r="Q124" s="168" t="s">
        <v>4060</v>
      </c>
      <c r="R124" s="169"/>
      <c r="S124" s="39"/>
      <c r="T124" s="119" t="s">
        <v>5394</v>
      </c>
      <c r="U124" s="109"/>
      <c r="V124" s="109"/>
      <c r="W124" s="109"/>
      <c r="X124" s="45"/>
      <c r="Y124" s="45" t="s">
        <v>1913</v>
      </c>
    </row>
    <row r="125" spans="1:25" s="43" customFormat="1" ht="12.9" customHeight="1">
      <c r="A125" s="189">
        <v>45929</v>
      </c>
      <c r="B125" s="111" t="s">
        <v>4058</v>
      </c>
      <c r="C125" s="111" t="s">
        <v>5408</v>
      </c>
      <c r="D125" s="111"/>
      <c r="E125" s="111"/>
      <c r="F125" s="111">
        <v>1</v>
      </c>
      <c r="G125" s="111"/>
      <c r="H125" s="111">
        <v>21</v>
      </c>
      <c r="I125" s="116">
        <v>1540</v>
      </c>
      <c r="J125" s="118"/>
      <c r="K125" s="33"/>
      <c r="L125" s="44">
        <f t="shared" si="23"/>
        <v>1</v>
      </c>
      <c r="M125" s="33" t="str">
        <f t="shared" si="24"/>
        <v>45929Container q'ty</v>
      </c>
      <c r="N125" s="33" t="str">
        <f t="shared" si="25"/>
        <v>45929bulk</v>
      </c>
      <c r="O125" s="39"/>
      <c r="P125" s="235" t="s">
        <v>201</v>
      </c>
      <c r="Q125" s="168" t="s">
        <v>4060</v>
      </c>
      <c r="R125" s="169"/>
      <c r="S125" s="39"/>
      <c r="T125" s="119" t="s">
        <v>5394</v>
      </c>
      <c r="U125" s="109"/>
      <c r="V125" s="109"/>
      <c r="W125" s="109"/>
      <c r="X125" s="45"/>
      <c r="Y125" s="45" t="s">
        <v>1913</v>
      </c>
    </row>
    <row r="126" spans="1:25" s="43" customFormat="1" ht="12.9" customHeight="1">
      <c r="A126" s="189">
        <v>45930</v>
      </c>
      <c r="B126" s="111" t="s">
        <v>4058</v>
      </c>
      <c r="C126" s="111" t="s">
        <v>5409</v>
      </c>
      <c r="D126" s="111"/>
      <c r="E126" s="111"/>
      <c r="F126" s="111">
        <v>1</v>
      </c>
      <c r="G126" s="111"/>
      <c r="H126" s="111">
        <v>21</v>
      </c>
      <c r="I126" s="116">
        <v>1540</v>
      </c>
      <c r="J126" s="118"/>
      <c r="K126" s="33"/>
      <c r="L126" s="44">
        <f>SUM(E126:F126)</f>
        <v>1</v>
      </c>
      <c r="M126" s="33" t="str">
        <f>A126&amp;$O$1</f>
        <v>45930Container q'ty</v>
      </c>
      <c r="N126" s="33" t="str">
        <f>A126&amp;P126</f>
        <v>45930bulk</v>
      </c>
      <c r="O126" s="39"/>
      <c r="P126" s="235" t="s">
        <v>201</v>
      </c>
      <c r="Q126" s="168" t="s">
        <v>4060</v>
      </c>
      <c r="R126" s="169"/>
      <c r="S126" s="39"/>
      <c r="T126" s="119" t="s">
        <v>5394</v>
      </c>
      <c r="U126" s="109"/>
      <c r="V126" s="109"/>
      <c r="W126" s="109"/>
      <c r="X126" s="45"/>
      <c r="Y126" s="45" t="s">
        <v>1913</v>
      </c>
    </row>
    <row r="127" spans="1:25" s="43" customFormat="1" ht="12.9" customHeight="1">
      <c r="A127" s="189">
        <v>45930</v>
      </c>
      <c r="B127" s="111" t="s">
        <v>4058</v>
      </c>
      <c r="C127" s="111" t="s">
        <v>5410</v>
      </c>
      <c r="D127" s="111"/>
      <c r="E127" s="111"/>
      <c r="F127" s="111">
        <v>1</v>
      </c>
      <c r="G127" s="111"/>
      <c r="H127" s="111">
        <v>21</v>
      </c>
      <c r="I127" s="116">
        <v>1540</v>
      </c>
      <c r="J127" s="118"/>
      <c r="K127" s="33"/>
      <c r="L127" s="44">
        <f t="shared" ref="L127:L128" si="26">SUM(E127:F127)</f>
        <v>1</v>
      </c>
      <c r="M127" s="33" t="str">
        <f t="shared" ref="M127:M128" si="27">A127&amp;$O$1</f>
        <v>45930Container q'ty</v>
      </c>
      <c r="N127" s="33" t="str">
        <f t="shared" ref="N127:N128" si="28">A127&amp;P127</f>
        <v>45930bulk</v>
      </c>
      <c r="O127" s="39"/>
      <c r="P127" s="235" t="s">
        <v>201</v>
      </c>
      <c r="Q127" s="168" t="s">
        <v>4060</v>
      </c>
      <c r="R127" s="169"/>
      <c r="S127" s="39"/>
      <c r="T127" s="119" t="s">
        <v>5394</v>
      </c>
      <c r="U127" s="109"/>
      <c r="V127" s="109"/>
      <c r="W127" s="109"/>
      <c r="X127" s="45"/>
      <c r="Y127" s="45" t="s">
        <v>1913</v>
      </c>
    </row>
    <row r="128" spans="1:25" s="43" customFormat="1" ht="12.9" customHeight="1">
      <c r="A128" s="189">
        <v>45930</v>
      </c>
      <c r="B128" s="111" t="s">
        <v>4058</v>
      </c>
      <c r="C128" s="111" t="s">
        <v>5411</v>
      </c>
      <c r="D128" s="111"/>
      <c r="E128" s="111"/>
      <c r="F128" s="111">
        <v>1</v>
      </c>
      <c r="G128" s="111"/>
      <c r="H128" s="111">
        <v>21</v>
      </c>
      <c r="I128" s="116">
        <v>1540</v>
      </c>
      <c r="J128" s="118"/>
      <c r="K128" s="33"/>
      <c r="L128" s="44">
        <f t="shared" si="26"/>
        <v>1</v>
      </c>
      <c r="M128" s="33" t="str">
        <f t="shared" si="27"/>
        <v>45930Container q'ty</v>
      </c>
      <c r="N128" s="33" t="str">
        <f t="shared" si="28"/>
        <v>45930bulk</v>
      </c>
      <c r="O128" s="39"/>
      <c r="P128" s="235" t="s">
        <v>201</v>
      </c>
      <c r="Q128" s="168" t="s">
        <v>4060</v>
      </c>
      <c r="R128" s="169"/>
      <c r="S128" s="39"/>
      <c r="T128" s="119" t="s">
        <v>5394</v>
      </c>
      <c r="U128" s="109"/>
      <c r="V128" s="109"/>
      <c r="W128" s="109"/>
      <c r="X128" s="45"/>
      <c r="Y128" s="45" t="s">
        <v>1913</v>
      </c>
    </row>
    <row r="129" spans="1:25" s="43" customFormat="1" ht="12.9" customHeight="1">
      <c r="A129" s="189">
        <v>45940</v>
      </c>
      <c r="B129" s="111" t="s">
        <v>1303</v>
      </c>
      <c r="C129" s="111"/>
      <c r="D129" s="111"/>
      <c r="E129" s="111"/>
      <c r="F129" s="111">
        <v>1</v>
      </c>
      <c r="G129" s="111"/>
      <c r="H129" s="111">
        <v>20</v>
      </c>
      <c r="I129" s="116">
        <v>80</v>
      </c>
      <c r="J129" s="118"/>
      <c r="K129" s="33"/>
      <c r="L129" s="44">
        <f>SUM(E129:F129)</f>
        <v>1</v>
      </c>
      <c r="M129" s="33" t="str">
        <f>A129&amp;$O$1</f>
        <v>45940Container q'ty</v>
      </c>
      <c r="N129" s="33" t="str">
        <f>A129&amp;P129</f>
        <v xml:space="preserve">45940Pallet </v>
      </c>
      <c r="O129" s="39"/>
      <c r="P129" s="33" t="s">
        <v>202</v>
      </c>
      <c r="Q129" s="168" t="s">
        <v>1302</v>
      </c>
      <c r="R129" s="169"/>
      <c r="S129" s="39"/>
      <c r="T129" s="119" t="s">
        <v>5521</v>
      </c>
      <c r="U129" s="258"/>
      <c r="V129" s="262"/>
      <c r="W129" s="258">
        <f>IFERROR(U129/V129,0)</f>
        <v>0</v>
      </c>
      <c r="X129" s="45" t="s">
        <v>464</v>
      </c>
      <c r="Y129" s="45" t="s">
        <v>1913</v>
      </c>
    </row>
    <row r="130" spans="1:25" s="43" customFormat="1" ht="12.9" customHeight="1">
      <c r="A130" s="189">
        <v>45940</v>
      </c>
      <c r="B130" s="111" t="s">
        <v>1303</v>
      </c>
      <c r="C130" s="111"/>
      <c r="D130" s="111"/>
      <c r="E130" s="111"/>
      <c r="F130" s="111">
        <v>1</v>
      </c>
      <c r="G130" s="111"/>
      <c r="H130" s="111">
        <v>20</v>
      </c>
      <c r="I130" s="116">
        <v>80</v>
      </c>
      <c r="J130" s="118"/>
      <c r="K130" s="33"/>
      <c r="L130" s="44">
        <f>SUM(E130:F130)</f>
        <v>1</v>
      </c>
      <c r="M130" s="33" t="str">
        <f>A130&amp;$O$1</f>
        <v>45940Container q'ty</v>
      </c>
      <c r="N130" s="33" t="str">
        <f>A130&amp;P130</f>
        <v xml:space="preserve">45940Pallet </v>
      </c>
      <c r="O130" s="39"/>
      <c r="P130" s="33" t="s">
        <v>202</v>
      </c>
      <c r="Q130" s="168" t="s">
        <v>1302</v>
      </c>
      <c r="R130" s="169"/>
      <c r="S130" s="39"/>
      <c r="T130" s="119" t="s">
        <v>5521</v>
      </c>
      <c r="U130" s="258"/>
      <c r="V130" s="262"/>
      <c r="W130" s="258">
        <f>IFERROR(U130/V130,0)</f>
        <v>0</v>
      </c>
      <c r="X130" s="45" t="s">
        <v>891</v>
      </c>
      <c r="Y130" s="45" t="s">
        <v>1913</v>
      </c>
    </row>
    <row r="131" spans="1:25" s="43" customFormat="1" ht="12.9" customHeight="1">
      <c r="A131" s="189"/>
      <c r="B131" s="111"/>
      <c r="C131" s="111"/>
      <c r="D131" s="111"/>
      <c r="E131" s="111"/>
      <c r="F131" s="111"/>
      <c r="G131" s="111"/>
      <c r="H131" s="111"/>
      <c r="I131" s="116"/>
      <c r="J131" s="118"/>
      <c r="K131" s="33"/>
      <c r="L131" s="44"/>
      <c r="M131" s="33"/>
      <c r="N131" s="33"/>
      <c r="O131" s="39"/>
      <c r="P131" s="235"/>
      <c r="Q131" s="168"/>
      <c r="R131" s="169"/>
      <c r="S131" s="39"/>
      <c r="T131" s="119"/>
      <c r="U131" s="109"/>
      <c r="V131" s="109"/>
      <c r="W131" s="109"/>
      <c r="X131" s="45"/>
      <c r="Y131" s="45"/>
    </row>
    <row r="132" spans="1:25" s="43" customFormat="1" ht="12.9" customHeight="1">
      <c r="A132" s="189"/>
      <c r="B132" s="111"/>
      <c r="C132" s="111"/>
      <c r="D132" s="111"/>
      <c r="E132" s="111"/>
      <c r="F132" s="111"/>
      <c r="G132" s="111"/>
      <c r="H132" s="111"/>
      <c r="I132" s="116"/>
      <c r="J132" s="118"/>
      <c r="K132" s="33"/>
      <c r="L132" s="44"/>
      <c r="M132" s="33"/>
      <c r="N132" s="33"/>
      <c r="O132" s="39"/>
      <c r="P132" s="235"/>
      <c r="Q132" s="168"/>
      <c r="R132" s="169"/>
      <c r="S132" s="39"/>
      <c r="T132" s="119"/>
      <c r="U132" s="109"/>
      <c r="V132" s="109"/>
      <c r="W132" s="109"/>
      <c r="X132" s="45"/>
      <c r="Y132" s="45"/>
    </row>
    <row r="133" spans="1:25" s="43" customFormat="1" ht="12.9" customHeight="1">
      <c r="A133" s="189"/>
      <c r="B133" s="111"/>
      <c r="C133" s="111"/>
      <c r="D133" s="111"/>
      <c r="E133" s="111"/>
      <c r="F133" s="111"/>
      <c r="G133" s="111"/>
      <c r="H133" s="111"/>
      <c r="I133" s="116"/>
      <c r="J133" s="118"/>
      <c r="K133" s="33"/>
      <c r="L133" s="44"/>
      <c r="M133" s="33"/>
      <c r="N133" s="33"/>
      <c r="O133" s="39"/>
      <c r="P133" s="235"/>
      <c r="Q133" s="168"/>
      <c r="R133" s="169"/>
      <c r="S133" s="39"/>
      <c r="T133" s="119"/>
      <c r="U133" s="109"/>
      <c r="V133" s="109"/>
      <c r="W133" s="109"/>
      <c r="X133" s="45"/>
      <c r="Y133" s="45"/>
    </row>
    <row r="134" spans="1:25" s="43" customFormat="1" ht="12.9" customHeight="1">
      <c r="A134" s="189"/>
      <c r="B134" s="111"/>
      <c r="C134" s="111"/>
      <c r="D134" s="111"/>
      <c r="E134" s="111"/>
      <c r="F134" s="111"/>
      <c r="G134" s="111"/>
      <c r="H134" s="111"/>
      <c r="I134" s="116"/>
      <c r="J134" s="118"/>
      <c r="K134" s="33"/>
      <c r="L134" s="44"/>
      <c r="M134" s="33"/>
      <c r="N134" s="33"/>
      <c r="O134" s="39"/>
      <c r="P134" s="235"/>
      <c r="Q134" s="168"/>
      <c r="R134" s="169"/>
      <c r="S134" s="39"/>
      <c r="T134" s="119"/>
      <c r="U134" s="109"/>
      <c r="V134" s="109"/>
      <c r="W134" s="109"/>
      <c r="X134" s="45"/>
      <c r="Y134" s="45"/>
    </row>
    <row r="135" spans="1:25" s="43" customFormat="1" ht="12.9" customHeight="1">
      <c r="A135" s="189"/>
      <c r="B135" s="111"/>
      <c r="C135" s="111"/>
      <c r="D135" s="111"/>
      <c r="E135" s="111"/>
      <c r="F135" s="111"/>
      <c r="G135" s="111"/>
      <c r="H135" s="111"/>
      <c r="I135" s="116"/>
      <c r="J135" s="118"/>
      <c r="K135" s="33"/>
      <c r="L135" s="44"/>
      <c r="M135" s="33"/>
      <c r="N135" s="33"/>
      <c r="O135" s="39"/>
      <c r="P135" s="33"/>
      <c r="Q135" s="168"/>
      <c r="R135" s="169"/>
      <c r="S135" s="39"/>
      <c r="T135" s="119"/>
      <c r="U135" s="109"/>
      <c r="V135" s="109"/>
      <c r="W135" s="109"/>
      <c r="X135" s="45"/>
      <c r="Y135" s="45"/>
    </row>
    <row r="136" spans="1:25" s="43" customFormat="1" ht="12.9" customHeight="1">
      <c r="A136" s="189"/>
      <c r="B136" s="111"/>
      <c r="C136" s="111"/>
      <c r="D136" s="190"/>
      <c r="E136" s="111"/>
      <c r="F136" s="111"/>
      <c r="G136" s="111"/>
      <c r="H136" s="111"/>
      <c r="I136" s="116"/>
      <c r="J136" s="118"/>
      <c r="K136" s="33"/>
      <c r="L136" s="44"/>
      <c r="M136" s="33"/>
      <c r="N136" s="33"/>
      <c r="O136" s="39"/>
      <c r="P136" s="33"/>
      <c r="Q136" s="168"/>
      <c r="R136" s="169"/>
      <c r="S136" s="39"/>
      <c r="T136" s="119"/>
      <c r="U136" s="109"/>
      <c r="V136" s="109"/>
      <c r="W136" s="109"/>
      <c r="X136" s="45"/>
      <c r="Y136" s="45"/>
    </row>
    <row r="137" spans="1:25" s="43" customFormat="1" ht="12.9" customHeight="1">
      <c r="A137" s="189"/>
      <c r="B137" s="111"/>
      <c r="C137" s="111"/>
      <c r="D137" s="190"/>
      <c r="E137" s="111"/>
      <c r="F137" s="111"/>
      <c r="G137" s="111"/>
      <c r="H137" s="111"/>
      <c r="I137" s="116"/>
      <c r="J137" s="118"/>
      <c r="K137" s="33"/>
      <c r="L137" s="44"/>
      <c r="M137" s="33"/>
      <c r="N137" s="33"/>
      <c r="O137" s="39"/>
      <c r="P137" s="33"/>
      <c r="Q137" s="168"/>
      <c r="R137" s="169"/>
      <c r="S137" s="39"/>
      <c r="T137" s="119"/>
      <c r="U137" s="109"/>
      <c r="V137" s="109"/>
      <c r="W137" s="109"/>
      <c r="X137" s="45"/>
      <c r="Y137" s="45"/>
    </row>
    <row r="138" spans="1:25" s="43" customFormat="1" ht="12.9" customHeight="1">
      <c r="A138" s="189"/>
      <c r="B138" s="111"/>
      <c r="C138" s="111"/>
      <c r="D138" s="190"/>
      <c r="E138" s="111"/>
      <c r="F138" s="111"/>
      <c r="G138" s="111"/>
      <c r="H138" s="111"/>
      <c r="I138" s="116"/>
      <c r="J138" s="118"/>
      <c r="K138" s="33"/>
      <c r="L138" s="44"/>
      <c r="M138" s="33"/>
      <c r="N138" s="33"/>
      <c r="O138" s="39"/>
      <c r="P138" s="33"/>
      <c r="Q138" s="168"/>
      <c r="R138" s="169"/>
      <c r="S138" s="39"/>
      <c r="T138" s="119"/>
      <c r="U138" s="109"/>
      <c r="V138" s="109"/>
      <c r="W138" s="109"/>
      <c r="X138" s="45"/>
      <c r="Y138" s="45"/>
    </row>
    <row r="139" spans="1:25" s="43" customFormat="1" ht="12.9" customHeight="1">
      <c r="A139" s="189"/>
      <c r="B139" s="111"/>
      <c r="C139" s="111"/>
      <c r="D139" s="190"/>
      <c r="E139" s="111"/>
      <c r="F139" s="111"/>
      <c r="G139" s="111"/>
      <c r="H139" s="111"/>
      <c r="I139" s="116"/>
      <c r="J139" s="118"/>
      <c r="K139" s="33"/>
      <c r="L139" s="44"/>
      <c r="M139" s="33"/>
      <c r="N139" s="33"/>
      <c r="O139" s="39"/>
      <c r="P139" s="33"/>
      <c r="Q139" s="168"/>
      <c r="R139" s="169"/>
      <c r="S139" s="39"/>
      <c r="T139" s="119"/>
      <c r="U139" s="109"/>
      <c r="V139" s="109"/>
      <c r="W139" s="109"/>
      <c r="X139" s="45"/>
      <c r="Y139" s="45"/>
    </row>
    <row r="140" spans="1:25" s="43" customFormat="1" ht="12.9" customHeight="1">
      <c r="A140" s="189"/>
      <c r="B140" s="111"/>
      <c r="C140" s="111"/>
      <c r="D140" s="190"/>
      <c r="E140" s="111"/>
      <c r="F140" s="111"/>
      <c r="G140" s="111"/>
      <c r="H140" s="111"/>
      <c r="I140" s="116"/>
      <c r="J140" s="118"/>
      <c r="K140" s="33"/>
      <c r="L140" s="44"/>
      <c r="M140" s="33"/>
      <c r="N140" s="33"/>
      <c r="O140" s="39"/>
      <c r="P140" s="33"/>
      <c r="Q140" s="168"/>
      <c r="R140" s="169"/>
      <c r="S140" s="39"/>
      <c r="T140" s="119"/>
      <c r="U140" s="109"/>
      <c r="V140" s="109"/>
      <c r="W140" s="109"/>
      <c r="X140" s="45"/>
      <c r="Y140" s="45"/>
    </row>
    <row r="141" spans="1:25" s="43" customFormat="1" ht="12.9" customHeight="1">
      <c r="A141" s="189"/>
      <c r="B141" s="111"/>
      <c r="C141" s="111"/>
      <c r="D141" s="190"/>
      <c r="E141" s="111"/>
      <c r="F141" s="111"/>
      <c r="G141" s="111"/>
      <c r="H141" s="111"/>
      <c r="I141" s="116"/>
      <c r="J141" s="118"/>
      <c r="K141" s="33"/>
      <c r="L141" s="44"/>
      <c r="M141" s="33"/>
      <c r="N141" s="33"/>
      <c r="O141" s="39"/>
      <c r="P141" s="33"/>
      <c r="Q141" s="168"/>
      <c r="R141" s="169"/>
      <c r="S141" s="39"/>
      <c r="T141" s="119"/>
      <c r="U141" s="109"/>
      <c r="V141" s="109"/>
      <c r="W141" s="109"/>
      <c r="X141" s="45"/>
      <c r="Y141" s="45"/>
    </row>
    <row r="142" spans="1:25" s="43" customFormat="1" ht="12.9" customHeight="1">
      <c r="A142" s="189"/>
      <c r="B142" s="111"/>
      <c r="C142" s="111"/>
      <c r="D142" s="190"/>
      <c r="E142" s="111"/>
      <c r="F142" s="111"/>
      <c r="G142" s="111"/>
      <c r="H142" s="111"/>
      <c r="I142" s="116"/>
      <c r="J142" s="118"/>
      <c r="K142" s="33"/>
      <c r="L142" s="44"/>
      <c r="M142" s="33"/>
      <c r="N142" s="33"/>
      <c r="O142" s="39"/>
      <c r="P142" s="33"/>
      <c r="Q142" s="168"/>
      <c r="R142" s="169"/>
      <c r="S142" s="39"/>
      <c r="T142" s="119"/>
      <c r="U142" s="109"/>
      <c r="V142" s="109"/>
      <c r="W142" s="109"/>
      <c r="X142" s="45"/>
      <c r="Y142" s="45"/>
    </row>
    <row r="143" spans="1:25" s="43" customFormat="1" ht="12.9" customHeight="1">
      <c r="A143" s="189"/>
      <c r="B143" s="111"/>
      <c r="C143" s="111"/>
      <c r="D143" s="111"/>
      <c r="E143" s="111"/>
      <c r="F143" s="111"/>
      <c r="G143" s="111"/>
      <c r="H143" s="111"/>
      <c r="I143" s="116"/>
      <c r="J143" s="118"/>
      <c r="K143" s="33"/>
      <c r="L143" s="44"/>
      <c r="M143" s="33"/>
      <c r="N143" s="33"/>
      <c r="O143" s="39"/>
      <c r="P143" s="33"/>
      <c r="Q143" s="168"/>
      <c r="R143" s="169"/>
      <c r="S143" s="39"/>
      <c r="T143" s="119"/>
      <c r="U143" s="109"/>
      <c r="V143" s="109"/>
      <c r="W143" s="109"/>
      <c r="X143" s="45"/>
      <c r="Y143" s="45"/>
    </row>
    <row r="144" spans="1:25" s="43" customFormat="1" ht="12.9" customHeight="1">
      <c r="A144" s="189"/>
      <c r="B144" s="111"/>
      <c r="C144" s="111"/>
      <c r="D144" s="111"/>
      <c r="E144" s="111"/>
      <c r="F144" s="111"/>
      <c r="G144" s="111"/>
      <c r="H144" s="111"/>
      <c r="I144" s="116"/>
      <c r="J144" s="118"/>
      <c r="K144" s="33"/>
      <c r="L144" s="44"/>
      <c r="M144" s="33"/>
      <c r="N144" s="33"/>
      <c r="O144" s="39"/>
      <c r="P144" s="235"/>
      <c r="Q144" s="168"/>
      <c r="R144" s="169"/>
      <c r="S144" s="39"/>
      <c r="T144" s="119"/>
      <c r="U144" s="109"/>
      <c r="V144" s="109"/>
      <c r="W144" s="109"/>
      <c r="X144" s="45"/>
      <c r="Y144" s="45"/>
    </row>
    <row r="145" spans="1:25" s="43" customFormat="1" ht="12.9" customHeight="1">
      <c r="A145" s="189"/>
      <c r="B145" s="111"/>
      <c r="C145" s="111"/>
      <c r="D145" s="111"/>
      <c r="E145" s="111"/>
      <c r="F145" s="111"/>
      <c r="G145" s="111"/>
      <c r="H145" s="111"/>
      <c r="I145" s="116"/>
      <c r="J145" s="118"/>
      <c r="K145" s="33"/>
      <c r="L145" s="44"/>
      <c r="M145" s="33"/>
      <c r="N145" s="33"/>
      <c r="O145" s="39"/>
      <c r="P145" s="235"/>
      <c r="Q145" s="168"/>
      <c r="R145" s="169"/>
      <c r="S145" s="39"/>
      <c r="T145" s="119"/>
      <c r="U145" s="109"/>
      <c r="V145" s="109"/>
      <c r="W145" s="109"/>
      <c r="X145" s="45"/>
      <c r="Y145" s="45"/>
    </row>
    <row r="146" spans="1:25" s="43" customFormat="1" ht="12.9" customHeight="1">
      <c r="A146" s="189"/>
      <c r="B146" s="111"/>
      <c r="C146" s="111"/>
      <c r="D146" s="111"/>
      <c r="E146" s="111"/>
      <c r="F146" s="111"/>
      <c r="G146" s="111"/>
      <c r="H146" s="111"/>
      <c r="I146" s="116"/>
      <c r="J146" s="118"/>
      <c r="K146" s="33"/>
      <c r="L146" s="44"/>
      <c r="M146" s="33"/>
      <c r="N146" s="33"/>
      <c r="O146" s="39"/>
      <c r="P146" s="235"/>
      <c r="Q146" s="168"/>
      <c r="R146" s="169"/>
      <c r="S146" s="39"/>
      <c r="T146" s="119"/>
      <c r="U146" s="109"/>
      <c r="V146" s="109"/>
      <c r="W146" s="109"/>
      <c r="X146" s="45"/>
      <c r="Y146" s="45"/>
    </row>
    <row r="147" spans="1:25" s="43" customFormat="1" ht="12.9" customHeight="1">
      <c r="A147" s="189"/>
      <c r="B147" s="111"/>
      <c r="C147" s="111"/>
      <c r="D147" s="111"/>
      <c r="E147" s="111"/>
      <c r="F147" s="111"/>
      <c r="G147" s="111"/>
      <c r="H147" s="111"/>
      <c r="I147" s="116"/>
      <c r="J147" s="118"/>
      <c r="K147" s="33"/>
      <c r="L147" s="44"/>
      <c r="M147" s="33"/>
      <c r="N147" s="33"/>
      <c r="O147" s="39"/>
      <c r="P147" s="235"/>
      <c r="Q147" s="168"/>
      <c r="R147" s="169"/>
      <c r="S147" s="39"/>
      <c r="T147" s="119"/>
      <c r="U147" s="109"/>
      <c r="V147" s="109"/>
      <c r="W147" s="109"/>
      <c r="X147" s="45"/>
      <c r="Y147" s="45"/>
    </row>
    <row r="148" spans="1:25" s="43" customFormat="1" ht="12.9" customHeight="1">
      <c r="A148" s="189"/>
      <c r="B148" s="111"/>
      <c r="C148" s="111"/>
      <c r="D148" s="111"/>
      <c r="E148" s="111"/>
      <c r="F148" s="111"/>
      <c r="G148" s="111"/>
      <c r="H148" s="111"/>
      <c r="I148" s="116"/>
      <c r="J148" s="118"/>
      <c r="K148" s="33"/>
      <c r="L148" s="44"/>
      <c r="M148" s="33"/>
      <c r="N148" s="33"/>
      <c r="O148" s="39"/>
      <c r="P148" s="235"/>
      <c r="Q148" s="168"/>
      <c r="R148" s="169"/>
      <c r="S148" s="39"/>
      <c r="T148" s="119"/>
      <c r="U148" s="109"/>
      <c r="V148" s="109"/>
      <c r="W148" s="109"/>
      <c r="X148" s="45"/>
      <c r="Y148" s="45"/>
    </row>
    <row r="149" spans="1:25" s="43" customFormat="1" ht="12.9" customHeight="1">
      <c r="A149" s="189"/>
      <c r="B149" s="111"/>
      <c r="C149" s="111"/>
      <c r="D149" s="111"/>
      <c r="E149" s="111"/>
      <c r="F149" s="111"/>
      <c r="G149" s="111"/>
      <c r="H149" s="111"/>
      <c r="I149" s="116"/>
      <c r="J149" s="118"/>
      <c r="K149" s="33"/>
      <c r="L149" s="44"/>
      <c r="M149" s="33"/>
      <c r="N149" s="33"/>
      <c r="O149" s="39"/>
      <c r="P149" s="235"/>
      <c r="Q149" s="168"/>
      <c r="R149" s="169"/>
      <c r="S149" s="39"/>
      <c r="T149" s="119"/>
      <c r="U149" s="109"/>
      <c r="V149" s="109"/>
      <c r="W149" s="109"/>
      <c r="X149" s="45"/>
      <c r="Y149" s="45"/>
    </row>
    <row r="150" spans="1:25" s="43" customFormat="1" ht="12.9" customHeight="1">
      <c r="A150" s="189"/>
      <c r="B150" s="111"/>
      <c r="C150" s="111"/>
      <c r="D150" s="111"/>
      <c r="E150" s="111"/>
      <c r="F150" s="111"/>
      <c r="G150" s="111"/>
      <c r="H150" s="111"/>
      <c r="I150" s="116"/>
      <c r="J150" s="118"/>
      <c r="K150" s="33"/>
      <c r="L150" s="44"/>
      <c r="M150" s="33"/>
      <c r="N150" s="33"/>
      <c r="O150" s="39"/>
      <c r="P150" s="235"/>
      <c r="Q150" s="168"/>
      <c r="R150" s="169"/>
      <c r="S150" s="39"/>
      <c r="T150" s="119"/>
      <c r="U150" s="109"/>
      <c r="V150" s="109"/>
      <c r="W150" s="109"/>
      <c r="X150" s="45"/>
      <c r="Y150" s="45"/>
    </row>
    <row r="151" spans="1:25" s="43" customFormat="1" ht="12.9" customHeight="1">
      <c r="A151" s="189"/>
      <c r="B151" s="111"/>
      <c r="C151" s="111"/>
      <c r="D151" s="111"/>
      <c r="E151" s="111"/>
      <c r="F151" s="111"/>
      <c r="G151" s="111"/>
      <c r="H151" s="111"/>
      <c r="I151" s="116"/>
      <c r="J151" s="118"/>
      <c r="K151" s="33"/>
      <c r="L151" s="44"/>
      <c r="M151" s="33"/>
      <c r="N151" s="33"/>
      <c r="O151" s="39"/>
      <c r="P151" s="235"/>
      <c r="Q151" s="168"/>
      <c r="R151" s="169"/>
      <c r="S151" s="39"/>
      <c r="T151" s="119"/>
      <c r="U151" s="109"/>
      <c r="V151" s="109"/>
      <c r="W151" s="109"/>
      <c r="X151" s="45"/>
      <c r="Y151" s="45"/>
    </row>
    <row r="152" spans="1:25" s="43" customFormat="1" ht="12.9" customHeight="1">
      <c r="A152" s="189"/>
      <c r="B152" s="111"/>
      <c r="C152" s="111"/>
      <c r="D152" s="111"/>
      <c r="E152" s="111"/>
      <c r="F152" s="111"/>
      <c r="G152" s="111"/>
      <c r="H152" s="111"/>
      <c r="I152" s="116"/>
      <c r="J152" s="118"/>
      <c r="K152" s="33"/>
      <c r="L152" s="44"/>
      <c r="M152" s="33"/>
      <c r="N152" s="33"/>
      <c r="O152" s="39"/>
      <c r="P152" s="235"/>
      <c r="Q152" s="168"/>
      <c r="R152" s="169"/>
      <c r="S152" s="39"/>
      <c r="T152" s="119"/>
      <c r="U152" s="109"/>
      <c r="V152" s="109"/>
      <c r="W152" s="109"/>
      <c r="X152" s="45"/>
      <c r="Y152" s="45"/>
    </row>
    <row r="153" spans="1:25" s="43" customFormat="1" ht="12.9" customHeight="1">
      <c r="A153" s="189"/>
      <c r="B153" s="111"/>
      <c r="C153" s="111"/>
      <c r="D153" s="111"/>
      <c r="E153" s="111"/>
      <c r="F153" s="111"/>
      <c r="G153" s="111"/>
      <c r="H153" s="111"/>
      <c r="I153" s="116"/>
      <c r="J153" s="118"/>
      <c r="K153" s="33"/>
      <c r="L153" s="44"/>
      <c r="M153" s="33"/>
      <c r="N153" s="33"/>
      <c r="O153" s="39"/>
      <c r="P153" s="235"/>
      <c r="Q153" s="168"/>
      <c r="R153" s="169"/>
      <c r="S153" s="39"/>
      <c r="T153" s="119"/>
      <c r="U153" s="109"/>
      <c r="V153" s="109"/>
      <c r="W153" s="109"/>
      <c r="X153" s="45"/>
      <c r="Y153" s="45"/>
    </row>
    <row r="154" spans="1:25" s="43" customFormat="1" ht="12.9" customHeight="1">
      <c r="A154" s="189"/>
      <c r="B154" s="111"/>
      <c r="C154" s="111"/>
      <c r="D154" s="111"/>
      <c r="E154" s="111"/>
      <c r="F154" s="111"/>
      <c r="G154" s="111"/>
      <c r="H154" s="111"/>
      <c r="I154" s="116"/>
      <c r="J154" s="118"/>
      <c r="K154" s="33"/>
      <c r="L154" s="44"/>
      <c r="M154" s="33"/>
      <c r="N154" s="33"/>
      <c r="O154" s="39"/>
      <c r="P154" s="33"/>
      <c r="Q154" s="168"/>
      <c r="R154" s="169"/>
      <c r="S154" s="39"/>
      <c r="T154" s="119"/>
      <c r="U154" s="109"/>
      <c r="V154" s="109"/>
      <c r="W154" s="109"/>
      <c r="X154" s="45"/>
      <c r="Y154" s="45"/>
    </row>
    <row r="155" spans="1:25" s="43" customFormat="1" ht="12.9" customHeight="1">
      <c r="A155" s="189"/>
      <c r="B155" s="111"/>
      <c r="C155" s="111"/>
      <c r="D155" s="190"/>
      <c r="E155" s="111"/>
      <c r="F155" s="111"/>
      <c r="G155" s="111"/>
      <c r="H155" s="111"/>
      <c r="I155" s="116"/>
      <c r="J155" s="118"/>
      <c r="K155" s="33"/>
      <c r="L155" s="44"/>
      <c r="M155" s="33"/>
      <c r="N155" s="33"/>
      <c r="O155" s="39"/>
      <c r="P155" s="33"/>
      <c r="Q155" s="168"/>
      <c r="R155" s="169"/>
      <c r="S155" s="39"/>
      <c r="T155" s="119"/>
      <c r="U155" s="109"/>
      <c r="V155" s="109"/>
      <c r="W155" s="109"/>
      <c r="X155" s="9"/>
      <c r="Y155" s="9"/>
    </row>
    <row r="156" spans="1:25" s="43" customFormat="1" ht="12.9" customHeight="1">
      <c r="A156" s="189"/>
      <c r="B156" s="111"/>
      <c r="C156" s="111"/>
      <c r="D156" s="190"/>
      <c r="E156" s="111"/>
      <c r="F156" s="111"/>
      <c r="G156" s="111"/>
      <c r="H156" s="111"/>
      <c r="I156" s="116"/>
      <c r="J156" s="118"/>
      <c r="K156" s="33"/>
      <c r="L156" s="44"/>
      <c r="M156" s="33"/>
      <c r="N156" s="33"/>
      <c r="O156" s="39"/>
      <c r="P156" s="33"/>
      <c r="Q156" s="168"/>
      <c r="R156" s="169"/>
      <c r="S156" s="39"/>
      <c r="T156" s="119"/>
      <c r="U156" s="109"/>
      <c r="V156" s="109"/>
      <c r="W156" s="109"/>
      <c r="X156" s="45"/>
      <c r="Y156" s="45"/>
    </row>
    <row r="157" spans="1:25" s="43" customFormat="1" ht="12.9" customHeight="1">
      <c r="A157" s="189"/>
      <c r="B157" s="111"/>
      <c r="C157" s="111"/>
      <c r="D157" s="190"/>
      <c r="E157" s="111"/>
      <c r="F157" s="111"/>
      <c r="G157" s="111"/>
      <c r="H157" s="111"/>
      <c r="I157" s="116"/>
      <c r="J157" s="118"/>
      <c r="K157" s="33"/>
      <c r="L157" s="44"/>
      <c r="M157" s="33"/>
      <c r="N157" s="33"/>
      <c r="O157" s="39"/>
      <c r="P157" s="33"/>
      <c r="Q157" s="168"/>
      <c r="R157" s="169"/>
      <c r="S157" s="39"/>
      <c r="T157" s="119"/>
      <c r="U157" s="109"/>
      <c r="V157" s="109"/>
      <c r="W157" s="109"/>
      <c r="X157" s="45"/>
      <c r="Y157" s="45"/>
    </row>
    <row r="158" spans="1:25" s="43" customFormat="1" ht="12.9" customHeight="1">
      <c r="A158" s="189"/>
      <c r="B158" s="111"/>
      <c r="C158" s="111"/>
      <c r="D158" s="190"/>
      <c r="E158" s="111"/>
      <c r="F158" s="111"/>
      <c r="G158" s="111"/>
      <c r="H158" s="111"/>
      <c r="I158" s="116"/>
      <c r="J158" s="118"/>
      <c r="K158" s="33"/>
      <c r="L158" s="44"/>
      <c r="M158" s="33"/>
      <c r="N158" s="33"/>
      <c r="O158" s="39"/>
      <c r="P158" s="33"/>
      <c r="Q158" s="168"/>
      <c r="R158" s="169"/>
      <c r="S158" s="39"/>
      <c r="T158" s="119"/>
      <c r="U158" s="109"/>
      <c r="V158" s="109"/>
      <c r="W158" s="109"/>
      <c r="X158" s="45"/>
      <c r="Y158" s="45"/>
    </row>
    <row r="159" spans="1:25" s="43" customFormat="1" ht="12.9" customHeight="1">
      <c r="A159" s="189"/>
      <c r="B159" s="111"/>
      <c r="C159" s="111"/>
      <c r="D159" s="190"/>
      <c r="E159" s="111"/>
      <c r="F159" s="111"/>
      <c r="G159" s="111"/>
      <c r="H159" s="111"/>
      <c r="I159" s="116"/>
      <c r="J159" s="118"/>
      <c r="K159" s="33"/>
      <c r="L159" s="44"/>
      <c r="M159" s="33"/>
      <c r="N159" s="33"/>
      <c r="O159" s="39"/>
      <c r="P159" s="33"/>
      <c r="Q159" s="168"/>
      <c r="R159" s="169"/>
      <c r="S159" s="39"/>
      <c r="T159" s="119"/>
      <c r="U159" s="109"/>
      <c r="V159" s="109"/>
      <c r="W159" s="109"/>
      <c r="X159" s="45"/>
      <c r="Y159" s="45"/>
    </row>
    <row r="160" spans="1:25" s="43" customFormat="1" ht="12.9" customHeight="1">
      <c r="A160" s="189"/>
      <c r="B160" s="111"/>
      <c r="C160" s="111"/>
      <c r="D160" s="190"/>
      <c r="E160" s="111"/>
      <c r="F160" s="111"/>
      <c r="G160" s="111"/>
      <c r="H160" s="111"/>
      <c r="I160" s="116"/>
      <c r="J160" s="118"/>
      <c r="K160" s="33"/>
      <c r="L160" s="44"/>
      <c r="M160" s="33"/>
      <c r="N160" s="33"/>
      <c r="O160" s="39"/>
      <c r="P160" s="33"/>
      <c r="Q160" s="168"/>
      <c r="R160" s="169"/>
      <c r="S160" s="39"/>
      <c r="T160" s="119"/>
      <c r="U160" s="109"/>
      <c r="V160" s="109"/>
      <c r="W160" s="109"/>
      <c r="X160" s="45"/>
      <c r="Y160" s="45"/>
    </row>
    <row r="161" spans="1:27" s="43" customFormat="1" ht="12.9" customHeight="1">
      <c r="A161" s="189"/>
      <c r="B161" s="111"/>
      <c r="C161" s="111"/>
      <c r="D161" s="190"/>
      <c r="E161" s="111"/>
      <c r="F161" s="111"/>
      <c r="G161" s="111"/>
      <c r="H161" s="111"/>
      <c r="I161" s="116"/>
      <c r="J161" s="118"/>
      <c r="K161" s="33"/>
      <c r="L161" s="44"/>
      <c r="M161" s="33"/>
      <c r="N161" s="33"/>
      <c r="O161" s="39"/>
      <c r="P161" s="33"/>
      <c r="Q161" s="168"/>
      <c r="R161" s="169"/>
      <c r="S161" s="39"/>
      <c r="T161" s="119"/>
      <c r="U161" s="109"/>
      <c r="V161" s="109"/>
      <c r="W161" s="109"/>
      <c r="X161" s="45"/>
      <c r="Y161" s="45"/>
    </row>
    <row r="162" spans="1:27" s="43" customFormat="1" ht="12.9" customHeight="1">
      <c r="A162" s="189"/>
      <c r="B162" s="111"/>
      <c r="C162" s="111"/>
      <c r="D162" s="111"/>
      <c r="E162" s="111"/>
      <c r="F162" s="111"/>
      <c r="G162" s="111"/>
      <c r="H162" s="111"/>
      <c r="I162" s="116"/>
      <c r="J162" s="118"/>
      <c r="K162" s="33"/>
      <c r="L162" s="44"/>
      <c r="M162" s="33"/>
      <c r="N162" s="33"/>
      <c r="O162" s="39"/>
      <c r="P162" s="33"/>
      <c r="Q162" s="168"/>
      <c r="R162" s="169"/>
      <c r="S162" s="39"/>
      <c r="T162" s="119"/>
      <c r="U162" s="109"/>
      <c r="V162" s="109"/>
      <c r="W162" s="109"/>
      <c r="X162" s="45"/>
      <c r="Y162" s="45"/>
    </row>
    <row r="163" spans="1:27" s="43" customFormat="1" ht="12.9" customHeight="1">
      <c r="A163" s="189"/>
      <c r="B163" s="170"/>
      <c r="C163" s="111"/>
      <c r="D163" s="111"/>
      <c r="E163" s="111"/>
      <c r="F163" s="111"/>
      <c r="G163" s="111"/>
      <c r="H163" s="111"/>
      <c r="I163" s="116"/>
      <c r="J163" s="118"/>
      <c r="K163" s="33"/>
      <c r="L163" s="44"/>
      <c r="M163" s="33"/>
      <c r="N163" s="33"/>
      <c r="O163" s="39"/>
      <c r="P163" s="33"/>
      <c r="Q163" s="168"/>
      <c r="R163" s="169"/>
      <c r="S163" s="39"/>
      <c r="T163" s="119"/>
      <c r="U163" s="109"/>
      <c r="V163" s="109"/>
      <c r="W163" s="109"/>
      <c r="X163" s="45"/>
      <c r="Y163" s="45"/>
    </row>
    <row r="164" spans="1:27" s="43" customFormat="1" ht="12.9" customHeight="1">
      <c r="A164" s="189"/>
      <c r="B164" s="111"/>
      <c r="C164" s="111"/>
      <c r="D164" s="111"/>
      <c r="E164" s="111"/>
      <c r="F164" s="111"/>
      <c r="G164" s="111"/>
      <c r="H164" s="111"/>
      <c r="I164" s="116"/>
      <c r="J164" s="118"/>
      <c r="K164" s="33"/>
      <c r="L164" s="44"/>
      <c r="M164" s="33"/>
      <c r="N164" s="33"/>
      <c r="O164" s="39"/>
      <c r="P164" s="33"/>
      <c r="Q164" s="168"/>
      <c r="R164" s="169"/>
      <c r="S164" s="39"/>
      <c r="T164" s="119"/>
      <c r="U164" s="109"/>
      <c r="V164" s="109"/>
      <c r="W164" s="109"/>
      <c r="X164" s="45"/>
      <c r="Y164" s="45"/>
    </row>
    <row r="165" spans="1:27" s="43" customFormat="1" ht="12.9" customHeight="1">
      <c r="A165" s="189"/>
      <c r="B165" s="170"/>
      <c r="C165" s="111"/>
      <c r="D165" s="111"/>
      <c r="E165" s="111"/>
      <c r="F165" s="111"/>
      <c r="G165" s="111"/>
      <c r="H165" s="111"/>
      <c r="I165" s="116"/>
      <c r="J165" s="118"/>
      <c r="K165" s="33"/>
      <c r="L165" s="44"/>
      <c r="M165" s="33"/>
      <c r="N165" s="33"/>
      <c r="O165" s="39"/>
      <c r="P165" s="33"/>
      <c r="Q165" s="168"/>
      <c r="R165" s="169"/>
      <c r="S165" s="39"/>
      <c r="T165" s="119"/>
      <c r="U165" s="109"/>
      <c r="V165" s="109"/>
      <c r="W165" s="109"/>
      <c r="X165" s="45"/>
      <c r="Y165" s="45"/>
    </row>
    <row r="166" spans="1:27" s="43" customFormat="1" ht="12.9" customHeight="1">
      <c r="A166" s="189"/>
      <c r="B166" s="111"/>
      <c r="C166" s="111"/>
      <c r="D166" s="111"/>
      <c r="E166" s="111"/>
      <c r="F166" s="111"/>
      <c r="G166" s="111"/>
      <c r="H166" s="111"/>
      <c r="I166" s="117"/>
      <c r="J166" s="118"/>
      <c r="K166" s="33"/>
      <c r="L166" s="44"/>
      <c r="M166" s="33"/>
      <c r="N166" s="33"/>
      <c r="O166" s="39"/>
      <c r="P166" s="33"/>
      <c r="Q166" s="168"/>
      <c r="R166" s="169"/>
      <c r="S166" s="39"/>
      <c r="T166" s="119"/>
      <c r="U166" s="109"/>
      <c r="V166" s="109"/>
      <c r="W166" s="109"/>
      <c r="X166" s="45"/>
      <c r="Y166" s="45"/>
    </row>
    <row r="167" spans="1:27" s="43" customFormat="1" ht="12.9" customHeight="1">
      <c r="A167" s="189"/>
      <c r="B167" s="170"/>
      <c r="C167" s="111"/>
      <c r="D167" s="111"/>
      <c r="E167" s="111"/>
      <c r="F167" s="111"/>
      <c r="G167" s="111"/>
      <c r="H167" s="111"/>
      <c r="I167" s="116"/>
      <c r="J167" s="118"/>
      <c r="K167" s="33"/>
      <c r="L167" s="44"/>
      <c r="M167" s="33"/>
      <c r="N167" s="33"/>
      <c r="O167" s="39"/>
      <c r="P167" s="33"/>
      <c r="Q167" s="168"/>
      <c r="R167" s="169"/>
      <c r="S167" s="39"/>
      <c r="T167" s="119"/>
      <c r="U167" s="109"/>
      <c r="V167" s="109"/>
      <c r="W167" s="109"/>
      <c r="X167" s="45"/>
      <c r="Y167" s="45"/>
    </row>
    <row r="168" spans="1:27" s="43" customFormat="1" ht="12.9" customHeight="1">
      <c r="A168" s="189"/>
      <c r="B168" s="111"/>
      <c r="C168" s="111"/>
      <c r="D168" s="111"/>
      <c r="E168" s="111"/>
      <c r="F168" s="111"/>
      <c r="G168" s="111"/>
      <c r="H168" s="111"/>
      <c r="I168" s="116"/>
      <c r="J168" s="118"/>
      <c r="K168" s="33"/>
      <c r="L168" s="44"/>
      <c r="M168" s="33"/>
      <c r="N168" s="33"/>
      <c r="O168" s="39"/>
      <c r="P168" s="33"/>
      <c r="Q168" s="168"/>
      <c r="R168" s="169"/>
      <c r="S168" s="39"/>
      <c r="T168" s="119"/>
      <c r="U168" s="109"/>
      <c r="V168" s="109"/>
      <c r="W168" s="109"/>
      <c r="X168" s="45"/>
      <c r="Y168" s="45"/>
    </row>
    <row r="169" spans="1:27" s="43" customFormat="1" ht="12.9" customHeight="1">
      <c r="A169" s="189"/>
      <c r="B169" s="111"/>
      <c r="C169" s="111"/>
      <c r="D169" s="111"/>
      <c r="E169" s="111"/>
      <c r="F169" s="111"/>
      <c r="G169" s="111"/>
      <c r="H169" s="111"/>
      <c r="I169" s="116"/>
      <c r="J169" s="118"/>
      <c r="K169" s="33"/>
      <c r="L169" s="44"/>
      <c r="M169" s="33"/>
      <c r="N169" s="33"/>
      <c r="O169" s="39"/>
      <c r="P169" s="33"/>
      <c r="Q169" s="168"/>
      <c r="R169" s="169"/>
      <c r="S169" s="39"/>
      <c r="T169" s="119"/>
      <c r="U169" s="109"/>
      <c r="V169" s="109"/>
      <c r="W169" s="109"/>
      <c r="X169" s="45"/>
      <c r="Y169" s="45"/>
    </row>
    <row r="170" spans="1:27" s="43" customFormat="1" ht="12.9" customHeight="1">
      <c r="A170" s="189"/>
      <c r="B170" s="111"/>
      <c r="C170" s="111"/>
      <c r="D170" s="111"/>
      <c r="E170" s="111"/>
      <c r="F170" s="111"/>
      <c r="G170" s="111"/>
      <c r="H170" s="111"/>
      <c r="I170" s="116"/>
      <c r="J170" s="118"/>
      <c r="K170" s="33"/>
      <c r="L170" s="44"/>
      <c r="M170" s="33"/>
      <c r="N170" s="33"/>
      <c r="O170" s="39"/>
      <c r="P170" s="33"/>
      <c r="Q170" s="168"/>
      <c r="R170" s="169"/>
      <c r="S170" s="39"/>
      <c r="T170" s="119"/>
      <c r="U170" s="109"/>
      <c r="V170" s="109"/>
      <c r="W170" s="109"/>
      <c r="X170" s="45"/>
      <c r="Y170" s="45"/>
    </row>
    <row r="171" spans="1:27" s="43" customFormat="1" ht="12.9" customHeight="1">
      <c r="A171" s="189"/>
      <c r="B171" s="111"/>
      <c r="C171" s="111"/>
      <c r="D171" s="111"/>
      <c r="E171" s="111"/>
      <c r="F171" s="111"/>
      <c r="G171" s="111"/>
      <c r="H171" s="111"/>
      <c r="I171" s="117"/>
      <c r="J171" s="118"/>
      <c r="K171" s="33"/>
      <c r="L171" s="44"/>
      <c r="M171" s="33"/>
      <c r="N171" s="33"/>
      <c r="O171" s="39"/>
      <c r="P171" s="33"/>
      <c r="Q171" s="168"/>
      <c r="R171" s="169"/>
      <c r="S171" s="39"/>
      <c r="T171" s="119"/>
      <c r="U171" s="109"/>
      <c r="V171" s="109"/>
      <c r="W171" s="109"/>
      <c r="X171" s="45"/>
      <c r="Y171" s="45"/>
    </row>
    <row r="172" spans="1:27" s="43" customFormat="1" ht="12.9" customHeight="1">
      <c r="A172" s="189"/>
      <c r="B172" s="111"/>
      <c r="C172" s="111"/>
      <c r="D172" s="111"/>
      <c r="E172" s="111"/>
      <c r="F172" s="111"/>
      <c r="G172" s="111"/>
      <c r="H172" s="111"/>
      <c r="I172" s="116"/>
      <c r="J172" s="118"/>
      <c r="K172" s="33"/>
      <c r="L172" s="44"/>
      <c r="M172" s="33"/>
      <c r="N172" s="33"/>
      <c r="O172" s="39"/>
      <c r="P172" s="33"/>
      <c r="Q172" s="168"/>
      <c r="R172" s="169"/>
      <c r="S172" s="39"/>
      <c r="T172" s="119"/>
      <c r="U172" s="109"/>
      <c r="V172" s="109"/>
      <c r="W172" s="109"/>
      <c r="X172" s="45"/>
      <c r="Y172" s="45"/>
    </row>
    <row r="173" spans="1:27" s="43" customFormat="1" ht="12.9" customHeight="1">
      <c r="A173" s="189"/>
      <c r="B173" s="111"/>
      <c r="C173" s="111"/>
      <c r="D173" s="111"/>
      <c r="E173" s="111"/>
      <c r="F173" s="111"/>
      <c r="G173" s="111"/>
      <c r="H173" s="111"/>
      <c r="I173" s="116"/>
      <c r="J173" s="118"/>
      <c r="K173" s="33"/>
      <c r="L173" s="44"/>
      <c r="M173" s="33"/>
      <c r="N173" s="33"/>
      <c r="O173" s="39"/>
      <c r="P173" s="33"/>
      <c r="Q173" s="168"/>
      <c r="R173" s="169"/>
      <c r="S173" s="39"/>
      <c r="T173" s="119"/>
      <c r="U173" s="109"/>
      <c r="V173" s="109"/>
      <c r="W173" s="109"/>
      <c r="X173" s="45"/>
      <c r="Y173" s="45"/>
      <c r="AA173" s="234"/>
    </row>
    <row r="174" spans="1:27" s="43" customFormat="1" ht="12.9" customHeight="1">
      <c r="A174" s="189"/>
      <c r="B174" s="111"/>
      <c r="C174" s="111"/>
      <c r="D174" s="111"/>
      <c r="E174" s="111"/>
      <c r="F174" s="111"/>
      <c r="G174" s="111"/>
      <c r="H174" s="111"/>
      <c r="I174" s="116"/>
      <c r="J174" s="118"/>
      <c r="K174" s="33"/>
      <c r="L174" s="44"/>
      <c r="M174" s="33"/>
      <c r="N174" s="33"/>
      <c r="O174" s="39"/>
      <c r="P174" s="33"/>
      <c r="Q174" s="168"/>
      <c r="R174" s="169"/>
      <c r="S174" s="39"/>
      <c r="T174" s="119"/>
      <c r="U174" s="109"/>
      <c r="V174" s="109"/>
      <c r="W174" s="109"/>
      <c r="X174" s="45"/>
      <c r="Y174" s="45"/>
    </row>
    <row r="175" spans="1:27" s="43" customFormat="1" ht="12.9" customHeight="1">
      <c r="A175" s="189"/>
      <c r="B175" s="111"/>
      <c r="C175" s="111"/>
      <c r="D175" s="111"/>
      <c r="E175" s="111"/>
      <c r="F175" s="111"/>
      <c r="G175" s="111"/>
      <c r="H175" s="111"/>
      <c r="I175" s="116"/>
      <c r="J175" s="118"/>
      <c r="K175" s="33"/>
      <c r="L175" s="44"/>
      <c r="M175" s="33"/>
      <c r="N175" s="33"/>
      <c r="O175" s="39"/>
      <c r="P175" s="33"/>
      <c r="Q175" s="168"/>
      <c r="R175" s="169"/>
      <c r="S175" s="39"/>
      <c r="T175" s="119"/>
      <c r="U175" s="109"/>
      <c r="V175" s="109"/>
      <c r="W175" s="109"/>
      <c r="X175" s="45"/>
      <c r="Y175" s="45"/>
    </row>
    <row r="176" spans="1:27" s="43" customFormat="1" ht="12.9" customHeight="1">
      <c r="A176" s="189"/>
      <c r="B176" s="111"/>
      <c r="C176" s="111"/>
      <c r="D176" s="111"/>
      <c r="E176" s="111"/>
      <c r="F176" s="111"/>
      <c r="G176" s="111"/>
      <c r="H176" s="111"/>
      <c r="I176" s="116"/>
      <c r="J176" s="118"/>
      <c r="K176" s="33"/>
      <c r="L176" s="44"/>
      <c r="M176" s="33"/>
      <c r="N176" s="33"/>
      <c r="O176" s="39"/>
      <c r="P176" s="33"/>
      <c r="Q176" s="168"/>
      <c r="R176" s="169"/>
      <c r="S176" s="39"/>
      <c r="T176" s="119"/>
      <c r="U176" s="109"/>
      <c r="V176" s="109"/>
      <c r="W176" s="109"/>
      <c r="X176" s="45"/>
      <c r="Y176" s="45"/>
    </row>
    <row r="177" spans="1:25" s="43" customFormat="1" ht="12.9" customHeight="1">
      <c r="A177" s="189"/>
      <c r="B177" s="111"/>
      <c r="C177" s="111"/>
      <c r="D177" s="111"/>
      <c r="E177" s="111"/>
      <c r="F177" s="111"/>
      <c r="G177" s="111"/>
      <c r="H177" s="111"/>
      <c r="I177" s="116"/>
      <c r="J177" s="118"/>
      <c r="K177" s="33"/>
      <c r="L177" s="44"/>
      <c r="M177" s="33"/>
      <c r="N177" s="33"/>
      <c r="O177" s="39"/>
      <c r="P177" s="33"/>
      <c r="Q177" s="168"/>
      <c r="R177" s="169"/>
      <c r="S177" s="39"/>
      <c r="T177" s="119"/>
      <c r="U177" s="109"/>
      <c r="V177" s="109"/>
      <c r="W177" s="109"/>
      <c r="X177" s="45"/>
      <c r="Y177" s="45"/>
    </row>
    <row r="178" spans="1:25" s="43" customFormat="1" ht="12.9" customHeight="1">
      <c r="A178" s="189"/>
      <c r="B178" s="111"/>
      <c r="C178" s="111"/>
      <c r="D178" s="111"/>
      <c r="E178" s="111"/>
      <c r="F178" s="111"/>
      <c r="G178" s="111"/>
      <c r="H178" s="111"/>
      <c r="I178" s="117"/>
      <c r="J178" s="118"/>
      <c r="K178" s="33"/>
      <c r="L178" s="44"/>
      <c r="M178" s="33"/>
      <c r="N178" s="33"/>
      <c r="O178" s="39"/>
      <c r="P178" s="33"/>
      <c r="Q178" s="168"/>
      <c r="R178" s="169"/>
      <c r="S178" s="39"/>
      <c r="T178" s="119"/>
      <c r="U178" s="109"/>
      <c r="V178" s="109"/>
      <c r="W178" s="109"/>
      <c r="X178" s="45"/>
      <c r="Y178" s="45"/>
    </row>
    <row r="179" spans="1:25" s="43" customFormat="1" ht="12.9" customHeight="1">
      <c r="A179" s="189"/>
      <c r="B179" s="111"/>
      <c r="C179" s="111"/>
      <c r="D179" s="111"/>
      <c r="E179" s="111"/>
      <c r="F179" s="111"/>
      <c r="G179" s="111"/>
      <c r="H179" s="111"/>
      <c r="I179" s="117"/>
      <c r="J179" s="118"/>
      <c r="K179" s="33"/>
      <c r="L179" s="44"/>
      <c r="M179" s="33"/>
      <c r="N179" s="33"/>
      <c r="O179" s="39"/>
      <c r="P179" s="33"/>
      <c r="Q179" s="168"/>
      <c r="R179" s="169"/>
      <c r="S179" s="39"/>
      <c r="T179" s="119"/>
      <c r="U179" s="109"/>
      <c r="V179" s="109"/>
      <c r="W179" s="109"/>
      <c r="X179" s="45"/>
      <c r="Y179" s="45"/>
    </row>
    <row r="180" spans="1:25" s="43" customFormat="1" ht="12.9" customHeight="1">
      <c r="A180" s="189"/>
      <c r="B180" s="111"/>
      <c r="C180" s="111"/>
      <c r="D180" s="111"/>
      <c r="E180" s="111"/>
      <c r="F180" s="111"/>
      <c r="G180" s="111"/>
      <c r="H180" s="111"/>
      <c r="I180" s="116"/>
      <c r="J180" s="118"/>
      <c r="K180" s="33"/>
      <c r="L180" s="44"/>
      <c r="M180" s="33"/>
      <c r="N180" s="33"/>
      <c r="O180" s="39"/>
      <c r="P180" s="33"/>
      <c r="Q180" s="168"/>
      <c r="R180" s="169"/>
      <c r="S180" s="39"/>
      <c r="T180" s="119"/>
      <c r="U180" s="109"/>
      <c r="V180" s="109"/>
      <c r="W180" s="109"/>
      <c r="X180" s="45"/>
      <c r="Y180" s="45"/>
    </row>
    <row r="181" spans="1:25" s="43" customFormat="1" ht="12.9" customHeight="1">
      <c r="A181" s="189"/>
      <c r="B181" s="111"/>
      <c r="C181" s="111"/>
      <c r="D181" s="111"/>
      <c r="E181" s="111"/>
      <c r="F181" s="111"/>
      <c r="G181" s="111"/>
      <c r="H181" s="111"/>
      <c r="I181" s="116"/>
      <c r="J181" s="118"/>
      <c r="K181" s="33"/>
      <c r="L181" s="44"/>
      <c r="M181" s="33"/>
      <c r="N181" s="33"/>
      <c r="O181" s="39"/>
      <c r="P181" s="33"/>
      <c r="Q181" s="168"/>
      <c r="R181" s="169"/>
      <c r="S181" s="39"/>
      <c r="T181" s="119"/>
      <c r="U181" s="109"/>
      <c r="V181" s="109"/>
      <c r="W181" s="109"/>
      <c r="X181" s="45"/>
      <c r="Y181" s="45"/>
    </row>
    <row r="182" spans="1:25" s="43" customFormat="1" ht="12.9" customHeight="1">
      <c r="A182" s="189"/>
      <c r="B182" s="111"/>
      <c r="C182" s="111"/>
      <c r="D182" s="111"/>
      <c r="E182" s="111"/>
      <c r="F182" s="111"/>
      <c r="G182" s="111"/>
      <c r="H182" s="111"/>
      <c r="I182" s="116"/>
      <c r="J182" s="118"/>
      <c r="K182" s="33"/>
      <c r="L182" s="44"/>
      <c r="M182" s="33"/>
      <c r="N182" s="33"/>
      <c r="O182" s="39"/>
      <c r="P182" s="33"/>
      <c r="Q182" s="168"/>
      <c r="R182" s="169"/>
      <c r="S182" s="39"/>
      <c r="T182" s="119"/>
      <c r="U182" s="109"/>
      <c r="V182" s="109"/>
      <c r="W182" s="109"/>
      <c r="X182" s="45"/>
      <c r="Y182" s="45"/>
    </row>
    <row r="183" spans="1:25" s="43" customFormat="1" ht="12.9" customHeight="1">
      <c r="A183" s="189"/>
      <c r="B183" s="111"/>
      <c r="C183" s="111"/>
      <c r="D183" s="111"/>
      <c r="E183" s="111"/>
      <c r="F183" s="111"/>
      <c r="G183" s="111"/>
      <c r="H183" s="111"/>
      <c r="I183" s="116"/>
      <c r="J183" s="118"/>
      <c r="K183" s="33"/>
      <c r="L183" s="44"/>
      <c r="M183" s="33"/>
      <c r="N183" s="33"/>
      <c r="O183" s="39"/>
      <c r="P183" s="33"/>
      <c r="Q183" s="168"/>
      <c r="R183" s="169"/>
      <c r="S183" s="39"/>
      <c r="T183" s="119"/>
      <c r="U183" s="109"/>
      <c r="V183" s="109"/>
      <c r="W183" s="109"/>
      <c r="X183" s="45"/>
      <c r="Y183" s="45"/>
    </row>
    <row r="184" spans="1:25" s="43" customFormat="1" ht="12.9" customHeight="1">
      <c r="A184" s="189"/>
      <c r="B184" s="111"/>
      <c r="C184" s="111"/>
      <c r="D184" s="111"/>
      <c r="E184" s="111"/>
      <c r="F184" s="111"/>
      <c r="G184" s="111"/>
      <c r="H184" s="111"/>
      <c r="I184" s="116"/>
      <c r="J184" s="118"/>
      <c r="K184" s="33"/>
      <c r="L184" s="44"/>
      <c r="M184" s="33"/>
      <c r="N184" s="33"/>
      <c r="O184" s="39"/>
      <c r="P184" s="33"/>
      <c r="Q184" s="168"/>
      <c r="R184" s="169"/>
      <c r="S184" s="39"/>
      <c r="T184" s="119"/>
      <c r="U184" s="109"/>
      <c r="V184" s="109"/>
      <c r="W184" s="109"/>
      <c r="X184" s="45"/>
      <c r="Y184" s="45"/>
    </row>
    <row r="185" spans="1:25" s="43" customFormat="1" ht="12.9" customHeight="1">
      <c r="A185" s="189"/>
      <c r="B185" s="111"/>
      <c r="C185" s="111"/>
      <c r="D185" s="111"/>
      <c r="E185" s="111"/>
      <c r="F185" s="111"/>
      <c r="G185" s="111"/>
      <c r="H185" s="111"/>
      <c r="I185" s="116"/>
      <c r="J185" s="118"/>
      <c r="K185" s="33"/>
      <c r="L185" s="44"/>
      <c r="M185" s="33"/>
      <c r="N185" s="33"/>
      <c r="O185" s="39"/>
      <c r="P185" s="33"/>
      <c r="Q185" s="168"/>
      <c r="R185" s="169"/>
      <c r="S185" s="39"/>
      <c r="T185" s="119"/>
      <c r="U185" s="109"/>
      <c r="V185" s="109"/>
      <c r="W185" s="109"/>
      <c r="X185" s="45"/>
      <c r="Y185" s="45"/>
    </row>
    <row r="186" spans="1:25" s="43" customFormat="1" ht="12.9" customHeight="1">
      <c r="A186" s="189"/>
      <c r="B186" s="111"/>
      <c r="C186" s="111"/>
      <c r="D186" s="111"/>
      <c r="E186" s="111"/>
      <c r="F186" s="111"/>
      <c r="G186" s="111"/>
      <c r="H186" s="111"/>
      <c r="I186" s="116"/>
      <c r="J186" s="118"/>
      <c r="K186" s="33"/>
      <c r="L186" s="44"/>
      <c r="M186" s="33"/>
      <c r="N186" s="33"/>
      <c r="O186" s="39"/>
      <c r="P186" s="33"/>
      <c r="Q186" s="168"/>
      <c r="R186" s="169"/>
      <c r="S186" s="39"/>
      <c r="T186" s="119"/>
      <c r="U186" s="109"/>
      <c r="V186" s="109"/>
      <c r="W186" s="109"/>
      <c r="X186" s="45"/>
      <c r="Y186" s="45"/>
    </row>
    <row r="187" spans="1:25" s="43" customFormat="1" ht="12.9" customHeight="1">
      <c r="A187" s="189"/>
      <c r="B187" s="111"/>
      <c r="C187" s="111"/>
      <c r="D187" s="111"/>
      <c r="E187" s="111"/>
      <c r="F187" s="111"/>
      <c r="G187" s="111"/>
      <c r="H187" s="111"/>
      <c r="I187" s="116"/>
      <c r="J187" s="118"/>
      <c r="K187" s="33"/>
      <c r="L187" s="44"/>
      <c r="M187" s="33"/>
      <c r="N187" s="33"/>
      <c r="O187" s="39"/>
      <c r="P187" s="33"/>
      <c r="Q187" s="168"/>
      <c r="R187" s="169"/>
      <c r="S187" s="39"/>
      <c r="T187" s="119"/>
      <c r="U187" s="109"/>
      <c r="V187" s="109"/>
      <c r="W187" s="109"/>
      <c r="X187" s="45"/>
      <c r="Y187" s="45"/>
    </row>
    <row r="188" spans="1:25" s="43" customFormat="1" ht="12.9" customHeight="1">
      <c r="A188" s="189"/>
      <c r="B188" s="111"/>
      <c r="C188" s="111"/>
      <c r="D188" s="111"/>
      <c r="E188" s="111"/>
      <c r="F188" s="111"/>
      <c r="G188" s="111"/>
      <c r="H188" s="111"/>
      <c r="I188" s="116"/>
      <c r="J188" s="118"/>
      <c r="K188" s="33"/>
      <c r="L188" s="44"/>
      <c r="M188" s="33"/>
      <c r="N188" s="33"/>
      <c r="O188" s="39"/>
      <c r="P188" s="33"/>
      <c r="Q188" s="168"/>
      <c r="R188" s="169"/>
      <c r="S188" s="39"/>
      <c r="T188" s="119"/>
      <c r="U188" s="109"/>
      <c r="V188" s="109"/>
      <c r="W188" s="109"/>
      <c r="X188" s="45"/>
      <c r="Y188" s="45"/>
    </row>
    <row r="189" spans="1:25" s="43" customFormat="1" ht="12.9" customHeight="1">
      <c r="A189" s="189"/>
      <c r="B189" s="111"/>
      <c r="C189" s="111"/>
      <c r="D189" s="111"/>
      <c r="E189" s="111"/>
      <c r="F189" s="111"/>
      <c r="G189" s="111"/>
      <c r="H189" s="111"/>
      <c r="I189" s="117"/>
      <c r="J189" s="118"/>
      <c r="K189" s="33"/>
      <c r="L189" s="44"/>
      <c r="M189" s="33"/>
      <c r="N189" s="33"/>
      <c r="O189" s="39"/>
      <c r="P189" s="33"/>
      <c r="Q189" s="168"/>
      <c r="R189" s="169"/>
      <c r="S189" s="39"/>
      <c r="T189" s="119"/>
      <c r="U189" s="109"/>
      <c r="V189" s="109"/>
      <c r="W189" s="109"/>
      <c r="X189" s="45"/>
      <c r="Y189" s="45"/>
    </row>
    <row r="190" spans="1:25" s="43" customFormat="1" ht="12.9" customHeight="1">
      <c r="A190" s="189"/>
      <c r="B190" s="111"/>
      <c r="C190" s="111"/>
      <c r="D190" s="111"/>
      <c r="E190" s="111"/>
      <c r="F190" s="111"/>
      <c r="G190" s="111"/>
      <c r="H190" s="111"/>
      <c r="I190" s="117"/>
      <c r="J190" s="118"/>
      <c r="K190" s="33"/>
      <c r="L190" s="44"/>
      <c r="M190" s="33"/>
      <c r="N190" s="33"/>
      <c r="O190" s="39"/>
      <c r="P190" s="33"/>
      <c r="Q190" s="168"/>
      <c r="R190" s="169"/>
      <c r="S190" s="39"/>
      <c r="T190" s="119"/>
      <c r="U190" s="109"/>
      <c r="V190" s="109"/>
      <c r="W190" s="109"/>
      <c r="X190" s="45"/>
      <c r="Y190" s="45"/>
    </row>
    <row r="191" spans="1:25" s="43" customFormat="1" ht="12.9" customHeight="1">
      <c r="A191" s="189"/>
      <c r="B191" s="111"/>
      <c r="C191" s="111"/>
      <c r="D191" s="111"/>
      <c r="E191" s="111"/>
      <c r="F191" s="111"/>
      <c r="G191" s="111"/>
      <c r="H191" s="111"/>
      <c r="I191" s="116"/>
      <c r="J191" s="118"/>
      <c r="K191" s="33"/>
      <c r="L191" s="44"/>
      <c r="M191" s="33"/>
      <c r="N191" s="33"/>
      <c r="O191" s="39"/>
      <c r="P191" s="33"/>
      <c r="Q191" s="168"/>
      <c r="R191" s="169"/>
      <c r="S191" s="39"/>
      <c r="T191" s="119"/>
      <c r="U191" s="109"/>
      <c r="V191" s="109"/>
      <c r="W191" s="109"/>
      <c r="X191" s="45"/>
      <c r="Y191" s="45"/>
    </row>
    <row r="192" spans="1:25" s="43" customFormat="1" ht="12.9" customHeight="1">
      <c r="A192" s="189"/>
      <c r="B192" s="111"/>
      <c r="C192" s="111"/>
      <c r="D192" s="111"/>
      <c r="E192" s="111"/>
      <c r="F192" s="111"/>
      <c r="G192" s="111"/>
      <c r="H192" s="111"/>
      <c r="I192" s="116"/>
      <c r="J192" s="118"/>
      <c r="K192" s="33"/>
      <c r="L192" s="44"/>
      <c r="M192" s="33"/>
      <c r="N192" s="33"/>
      <c r="O192" s="39"/>
      <c r="P192" s="33"/>
      <c r="Q192" s="168"/>
      <c r="R192" s="169"/>
      <c r="S192" s="39"/>
      <c r="T192" s="119"/>
      <c r="U192" s="109"/>
      <c r="V192" s="109"/>
      <c r="W192" s="109"/>
      <c r="X192" s="45"/>
      <c r="Y192" s="45"/>
    </row>
    <row r="193" spans="1:25" s="43" customFormat="1" ht="12.9" customHeight="1">
      <c r="A193" s="189"/>
      <c r="B193" s="111"/>
      <c r="C193" s="111"/>
      <c r="D193" s="111"/>
      <c r="E193" s="111"/>
      <c r="F193" s="111"/>
      <c r="G193" s="111"/>
      <c r="H193" s="111"/>
      <c r="I193" s="116"/>
      <c r="J193" s="118"/>
      <c r="K193" s="33"/>
      <c r="L193" s="44"/>
      <c r="M193" s="33"/>
      <c r="N193" s="33"/>
      <c r="O193" s="39"/>
      <c r="P193" s="33"/>
      <c r="Q193" s="168"/>
      <c r="R193" s="169"/>
      <c r="S193" s="39"/>
      <c r="T193" s="119"/>
      <c r="U193" s="109"/>
      <c r="V193" s="109"/>
      <c r="W193" s="109"/>
      <c r="X193" s="45"/>
      <c r="Y193" s="45"/>
    </row>
    <row r="194" spans="1:25" s="43" customFormat="1" ht="12.9" customHeight="1">
      <c r="A194" s="189"/>
      <c r="B194" s="111"/>
      <c r="C194" s="111"/>
      <c r="D194" s="111"/>
      <c r="E194" s="111"/>
      <c r="F194" s="111"/>
      <c r="G194" s="111"/>
      <c r="H194" s="111"/>
      <c r="I194" s="116"/>
      <c r="J194" s="118"/>
      <c r="K194" s="33"/>
      <c r="L194" s="44"/>
      <c r="M194" s="33"/>
      <c r="N194" s="33"/>
      <c r="O194" s="39"/>
      <c r="P194" s="33"/>
      <c r="Q194" s="168"/>
      <c r="R194" s="169"/>
      <c r="S194" s="39"/>
      <c r="T194" s="119"/>
      <c r="U194" s="109"/>
      <c r="V194" s="109"/>
      <c r="W194" s="109"/>
      <c r="X194" s="45"/>
      <c r="Y194" s="45"/>
    </row>
    <row r="195" spans="1:25" s="43" customFormat="1" ht="12.9" customHeight="1">
      <c r="A195" s="189"/>
      <c r="B195" s="111"/>
      <c r="C195" s="111"/>
      <c r="D195" s="111"/>
      <c r="E195" s="111"/>
      <c r="F195" s="111"/>
      <c r="G195" s="111"/>
      <c r="H195" s="111"/>
      <c r="I195" s="116"/>
      <c r="J195" s="118"/>
      <c r="K195" s="33"/>
      <c r="L195" s="44"/>
      <c r="M195" s="33"/>
      <c r="N195" s="33"/>
      <c r="O195" s="39"/>
      <c r="P195" s="33"/>
      <c r="Q195" s="168"/>
      <c r="R195" s="169"/>
      <c r="S195" s="39"/>
      <c r="T195" s="119"/>
      <c r="U195" s="109"/>
      <c r="V195" s="109"/>
      <c r="W195" s="109"/>
      <c r="X195" s="45"/>
      <c r="Y195" s="45"/>
    </row>
    <row r="196" spans="1:25" s="43" customFormat="1" ht="12.9" customHeight="1">
      <c r="A196" s="189"/>
      <c r="B196" s="111"/>
      <c r="C196" s="111"/>
      <c r="D196" s="111"/>
      <c r="E196" s="111"/>
      <c r="F196" s="111"/>
      <c r="G196" s="111"/>
      <c r="H196" s="111"/>
      <c r="I196" s="116"/>
      <c r="J196" s="118"/>
      <c r="K196" s="33"/>
      <c r="L196" s="44"/>
      <c r="M196" s="33"/>
      <c r="N196" s="33"/>
      <c r="O196" s="39"/>
      <c r="P196" s="33"/>
      <c r="Q196" s="168"/>
      <c r="R196" s="169"/>
      <c r="S196" s="39"/>
      <c r="T196" s="119"/>
      <c r="U196" s="109"/>
      <c r="V196" s="109"/>
      <c r="W196" s="109"/>
      <c r="X196" s="45"/>
      <c r="Y196" s="45"/>
    </row>
    <row r="197" spans="1:25" s="43" customFormat="1" ht="12.9" customHeight="1">
      <c r="A197" s="189"/>
      <c r="B197" s="111"/>
      <c r="C197" s="111"/>
      <c r="D197" s="111"/>
      <c r="E197" s="111"/>
      <c r="F197" s="111"/>
      <c r="G197" s="111"/>
      <c r="H197" s="111"/>
      <c r="I197" s="116"/>
      <c r="J197" s="118"/>
      <c r="K197" s="33"/>
      <c r="L197" s="44"/>
      <c r="M197" s="33"/>
      <c r="N197" s="33"/>
      <c r="O197" s="39"/>
      <c r="P197" s="33"/>
      <c r="Q197" s="168"/>
      <c r="R197" s="169"/>
      <c r="S197" s="39"/>
      <c r="T197" s="119"/>
      <c r="U197" s="109"/>
      <c r="V197" s="109"/>
      <c r="W197" s="109"/>
      <c r="X197" s="45"/>
      <c r="Y197" s="45"/>
    </row>
    <row r="198" spans="1:25" s="43" customFormat="1" ht="12.9" customHeight="1">
      <c r="A198" s="189"/>
      <c r="B198" s="111"/>
      <c r="C198" s="111"/>
      <c r="D198" s="111"/>
      <c r="E198" s="111"/>
      <c r="F198" s="111"/>
      <c r="G198" s="111"/>
      <c r="H198" s="111"/>
      <c r="I198" s="116"/>
      <c r="J198" s="118"/>
      <c r="K198" s="33"/>
      <c r="L198" s="44"/>
      <c r="M198" s="33"/>
      <c r="N198" s="33"/>
      <c r="O198" s="39"/>
      <c r="P198" s="33"/>
      <c r="Q198" s="168"/>
      <c r="R198" s="169"/>
      <c r="S198" s="39"/>
      <c r="T198" s="119"/>
      <c r="U198" s="109"/>
      <c r="V198" s="109"/>
      <c r="W198" s="109"/>
      <c r="X198" s="45"/>
      <c r="Y198" s="45"/>
    </row>
    <row r="199" spans="1:25" s="43" customFormat="1" ht="12.9" customHeight="1">
      <c r="A199" s="189"/>
      <c r="B199" s="111"/>
      <c r="C199" s="111"/>
      <c r="D199" s="111"/>
      <c r="E199" s="111"/>
      <c r="F199" s="111"/>
      <c r="G199" s="111"/>
      <c r="H199" s="111"/>
      <c r="I199" s="116"/>
      <c r="J199" s="118"/>
      <c r="K199" s="33"/>
      <c r="L199" s="44"/>
      <c r="M199" s="33"/>
      <c r="N199" s="33"/>
      <c r="O199" s="39"/>
      <c r="P199" s="33"/>
      <c r="Q199" s="168"/>
      <c r="R199" s="169"/>
      <c r="S199" s="39"/>
      <c r="T199" s="119"/>
      <c r="U199" s="109"/>
      <c r="V199" s="109"/>
      <c r="W199" s="109"/>
      <c r="X199" s="45"/>
      <c r="Y199" s="45"/>
    </row>
    <row r="200" spans="1:25" s="43" customFormat="1" ht="12.9" customHeight="1">
      <c r="A200" s="189"/>
      <c r="B200" s="111"/>
      <c r="C200" s="111"/>
      <c r="D200" s="111"/>
      <c r="E200" s="111"/>
      <c r="F200" s="111"/>
      <c r="G200" s="111"/>
      <c r="H200" s="111"/>
      <c r="I200" s="117"/>
      <c r="J200" s="118"/>
      <c r="K200" s="33"/>
      <c r="L200" s="44"/>
      <c r="M200" s="33"/>
      <c r="N200" s="33"/>
      <c r="O200" s="39"/>
      <c r="P200" s="33"/>
      <c r="Q200" s="168"/>
      <c r="R200" s="169"/>
      <c r="S200" s="39"/>
      <c r="T200" s="119"/>
      <c r="U200" s="109"/>
      <c r="V200" s="109"/>
      <c r="W200" s="109"/>
      <c r="X200" s="45"/>
      <c r="Y200" s="45"/>
    </row>
    <row r="201" spans="1:25" s="43" customFormat="1" ht="12.9" customHeight="1">
      <c r="A201" s="189"/>
      <c r="B201" s="111"/>
      <c r="C201" s="111"/>
      <c r="D201" s="111"/>
      <c r="E201" s="111"/>
      <c r="F201" s="111"/>
      <c r="G201" s="111"/>
      <c r="H201" s="111"/>
      <c r="I201" s="117"/>
      <c r="J201" s="118"/>
      <c r="K201" s="33"/>
      <c r="L201" s="44"/>
      <c r="M201" s="33"/>
      <c r="N201" s="33"/>
      <c r="O201" s="39"/>
      <c r="P201" s="33"/>
      <c r="Q201" s="168"/>
      <c r="R201" s="169"/>
      <c r="S201" s="39"/>
      <c r="T201" s="119"/>
      <c r="U201" s="109"/>
      <c r="V201" s="109"/>
      <c r="W201" s="109"/>
      <c r="X201" s="45"/>
      <c r="Y201" s="45"/>
    </row>
    <row r="202" spans="1:25" s="43" customFormat="1" ht="12.9" customHeight="1">
      <c r="A202" s="189"/>
      <c r="B202" s="111"/>
      <c r="C202" s="111"/>
      <c r="D202" s="111"/>
      <c r="E202" s="111"/>
      <c r="F202" s="111"/>
      <c r="G202" s="111"/>
      <c r="H202" s="111"/>
      <c r="I202" s="116"/>
      <c r="J202" s="118"/>
      <c r="K202" s="33"/>
      <c r="L202" s="44"/>
      <c r="M202" s="33"/>
      <c r="N202" s="33"/>
      <c r="O202" s="39"/>
      <c r="P202" s="33"/>
      <c r="Q202" s="168"/>
      <c r="R202" s="169"/>
      <c r="S202" s="39"/>
      <c r="T202" s="119"/>
      <c r="U202" s="109"/>
      <c r="V202" s="109"/>
      <c r="W202" s="109"/>
      <c r="X202" s="45"/>
      <c r="Y202" s="45"/>
    </row>
    <row r="203" spans="1:25" s="43" customFormat="1" ht="12.9" customHeight="1">
      <c r="A203" s="189"/>
      <c r="B203" s="111"/>
      <c r="C203" s="111"/>
      <c r="D203" s="111"/>
      <c r="E203" s="111"/>
      <c r="F203" s="111"/>
      <c r="G203" s="111"/>
      <c r="H203" s="111"/>
      <c r="I203" s="116"/>
      <c r="J203" s="118"/>
      <c r="K203" s="33"/>
      <c r="L203" s="44"/>
      <c r="M203" s="33"/>
      <c r="N203" s="33"/>
      <c r="O203" s="39"/>
      <c r="P203" s="33"/>
      <c r="Q203" s="168"/>
      <c r="R203" s="169"/>
      <c r="S203" s="39"/>
      <c r="T203" s="119"/>
      <c r="U203" s="109"/>
      <c r="V203" s="109"/>
      <c r="W203" s="109"/>
      <c r="X203" s="45"/>
      <c r="Y203" s="45"/>
    </row>
    <row r="204" spans="1:25" s="43" customFormat="1" ht="12.9" customHeight="1">
      <c r="A204" s="189"/>
      <c r="B204" s="111"/>
      <c r="C204" s="111"/>
      <c r="D204" s="111"/>
      <c r="E204" s="111"/>
      <c r="F204" s="111"/>
      <c r="G204" s="111"/>
      <c r="H204" s="111"/>
      <c r="I204" s="116"/>
      <c r="J204" s="118"/>
      <c r="K204" s="33"/>
      <c r="L204" s="44"/>
      <c r="M204" s="33"/>
      <c r="N204" s="33"/>
      <c r="O204" s="39"/>
      <c r="P204" s="33"/>
      <c r="Q204" s="168"/>
      <c r="R204" s="169"/>
      <c r="S204" s="39"/>
      <c r="T204" s="119"/>
      <c r="U204" s="109"/>
      <c r="V204" s="109"/>
      <c r="W204" s="109"/>
      <c r="X204" s="45"/>
      <c r="Y204" s="45"/>
    </row>
    <row r="205" spans="1:25" s="43" customFormat="1" ht="12.9" customHeight="1">
      <c r="A205" s="189"/>
      <c r="B205" s="111"/>
      <c r="C205" s="111"/>
      <c r="D205" s="111"/>
      <c r="E205" s="111"/>
      <c r="F205" s="111"/>
      <c r="G205" s="111"/>
      <c r="H205" s="111"/>
      <c r="I205" s="116"/>
      <c r="J205" s="118"/>
      <c r="K205" s="33"/>
      <c r="L205" s="44"/>
      <c r="M205" s="33"/>
      <c r="N205" s="33"/>
      <c r="O205" s="39"/>
      <c r="P205" s="33"/>
      <c r="Q205" s="168"/>
      <c r="R205" s="169"/>
      <c r="S205" s="39"/>
      <c r="T205" s="119"/>
      <c r="U205" s="109"/>
      <c r="V205" s="109"/>
      <c r="W205" s="109"/>
      <c r="X205" s="45"/>
      <c r="Y205" s="45"/>
    </row>
    <row r="206" spans="1:25" s="43" customFormat="1" ht="12.9" customHeight="1">
      <c r="A206" s="189"/>
      <c r="B206" s="111"/>
      <c r="C206" s="111"/>
      <c r="D206" s="111"/>
      <c r="E206" s="111"/>
      <c r="F206" s="111"/>
      <c r="G206" s="111"/>
      <c r="H206" s="111"/>
      <c r="I206" s="116"/>
      <c r="J206" s="118"/>
      <c r="K206" s="33"/>
      <c r="L206" s="44"/>
      <c r="M206" s="33"/>
      <c r="N206" s="33"/>
      <c r="O206" s="39"/>
      <c r="P206" s="33"/>
      <c r="Q206" s="168"/>
      <c r="R206" s="169"/>
      <c r="S206" s="39"/>
      <c r="T206" s="119"/>
      <c r="U206" s="109"/>
      <c r="V206" s="109"/>
      <c r="W206" s="109"/>
      <c r="X206" s="45"/>
      <c r="Y206" s="45"/>
    </row>
    <row r="207" spans="1:25" s="43" customFormat="1" ht="12.9" customHeight="1">
      <c r="A207" s="189"/>
      <c r="B207" s="111"/>
      <c r="C207" s="111"/>
      <c r="D207" s="111"/>
      <c r="E207" s="111"/>
      <c r="F207" s="111"/>
      <c r="G207" s="111"/>
      <c r="H207" s="111"/>
      <c r="I207" s="116"/>
      <c r="J207" s="118"/>
      <c r="K207" s="33"/>
      <c r="L207" s="44"/>
      <c r="M207" s="33"/>
      <c r="N207" s="33"/>
      <c r="O207" s="39"/>
      <c r="P207" s="33"/>
      <c r="Q207" s="168"/>
      <c r="R207" s="169"/>
      <c r="S207" s="39"/>
      <c r="T207" s="119"/>
      <c r="U207" s="109"/>
      <c r="V207" s="109"/>
      <c r="W207" s="109"/>
      <c r="X207" s="45"/>
      <c r="Y207" s="45"/>
    </row>
    <row r="208" spans="1:25" s="43" customFormat="1" ht="12.9" customHeight="1">
      <c r="A208" s="189"/>
      <c r="B208" s="111"/>
      <c r="C208" s="111"/>
      <c r="D208" s="111"/>
      <c r="E208" s="111"/>
      <c r="F208" s="111"/>
      <c r="G208" s="111"/>
      <c r="H208" s="111"/>
      <c r="I208" s="116"/>
      <c r="J208" s="118"/>
      <c r="K208" s="33"/>
      <c r="L208" s="44"/>
      <c r="M208" s="33"/>
      <c r="N208" s="33"/>
      <c r="O208" s="39"/>
      <c r="P208" s="33"/>
      <c r="Q208" s="168"/>
      <c r="R208" s="169"/>
      <c r="S208" s="39"/>
      <c r="T208" s="119"/>
      <c r="U208" s="109"/>
      <c r="V208" s="109"/>
      <c r="W208" s="109"/>
      <c r="X208" s="45"/>
      <c r="Y208" s="45"/>
    </row>
    <row r="209" spans="1:25" s="43" customFormat="1" ht="12.9" customHeight="1">
      <c r="A209" s="189"/>
      <c r="B209" s="111"/>
      <c r="C209" s="111"/>
      <c r="D209" s="111"/>
      <c r="E209" s="111"/>
      <c r="F209" s="111"/>
      <c r="G209" s="111"/>
      <c r="H209" s="111"/>
      <c r="I209" s="116"/>
      <c r="J209" s="118"/>
      <c r="K209" s="33"/>
      <c r="L209" s="44"/>
      <c r="M209" s="33"/>
      <c r="N209" s="33"/>
      <c r="O209" s="39"/>
      <c r="P209" s="33"/>
      <c r="Q209" s="168"/>
      <c r="R209" s="169"/>
      <c r="S209" s="39"/>
      <c r="T209" s="119"/>
      <c r="U209" s="109"/>
      <c r="V209" s="109"/>
      <c r="W209" s="109"/>
      <c r="X209" s="45"/>
      <c r="Y209" s="45"/>
    </row>
    <row r="210" spans="1:25" s="43" customFormat="1" ht="12.9" customHeight="1">
      <c r="A210" s="189"/>
      <c r="B210" s="111"/>
      <c r="C210" s="111"/>
      <c r="D210" s="111"/>
      <c r="E210" s="111"/>
      <c r="F210" s="111"/>
      <c r="G210" s="111"/>
      <c r="H210" s="111"/>
      <c r="I210" s="116"/>
      <c r="J210" s="118"/>
      <c r="K210" s="33"/>
      <c r="L210" s="44"/>
      <c r="M210" s="33"/>
      <c r="N210" s="33"/>
      <c r="O210" s="39"/>
      <c r="P210" s="33"/>
      <c r="Q210" s="168"/>
      <c r="R210" s="169"/>
      <c r="S210" s="39"/>
      <c r="T210" s="119"/>
      <c r="U210" s="109"/>
      <c r="V210" s="109"/>
      <c r="W210" s="109"/>
      <c r="X210" s="45"/>
      <c r="Y210" s="45"/>
    </row>
    <row r="211" spans="1:25" s="43" customFormat="1" ht="12.9" customHeight="1">
      <c r="A211" s="189"/>
      <c r="B211" s="111"/>
      <c r="C211" s="111"/>
      <c r="D211" s="111"/>
      <c r="E211" s="111"/>
      <c r="F211" s="111"/>
      <c r="G211" s="111"/>
      <c r="H211" s="111"/>
      <c r="I211" s="116"/>
      <c r="J211" s="118"/>
      <c r="K211" s="33"/>
      <c r="L211" s="44"/>
      <c r="M211" s="33"/>
      <c r="N211" s="33"/>
      <c r="O211" s="39"/>
      <c r="P211" s="33"/>
      <c r="Q211" s="168"/>
      <c r="R211" s="169"/>
      <c r="S211" s="39"/>
      <c r="T211" s="119"/>
      <c r="U211" s="109"/>
      <c r="V211" s="109"/>
      <c r="W211" s="109"/>
      <c r="X211" s="45"/>
      <c r="Y211" s="45"/>
    </row>
    <row r="212" spans="1:25" s="43" customFormat="1" ht="12.9" customHeight="1">
      <c r="A212" s="189"/>
      <c r="B212" s="111"/>
      <c r="C212" s="111"/>
      <c r="D212" s="111"/>
      <c r="E212" s="111"/>
      <c r="F212" s="111"/>
      <c r="G212" s="111"/>
      <c r="H212" s="111"/>
      <c r="I212" s="117"/>
      <c r="J212" s="118"/>
      <c r="K212" s="33"/>
      <c r="L212" s="44"/>
      <c r="M212" s="33"/>
      <c r="N212" s="33"/>
      <c r="O212" s="39"/>
      <c r="P212" s="33"/>
      <c r="Q212" s="168"/>
      <c r="R212" s="169"/>
      <c r="S212" s="39"/>
      <c r="T212" s="119"/>
      <c r="U212" s="109"/>
      <c r="V212" s="109"/>
      <c r="W212" s="109"/>
      <c r="X212" s="45"/>
      <c r="Y212" s="45"/>
    </row>
    <row r="213" spans="1:25" s="43" customFormat="1" ht="12.9" customHeight="1">
      <c r="A213" s="189"/>
      <c r="B213" s="111"/>
      <c r="C213" s="111"/>
      <c r="D213" s="111"/>
      <c r="E213" s="111"/>
      <c r="F213" s="111"/>
      <c r="G213" s="111"/>
      <c r="H213" s="111"/>
      <c r="I213" s="117"/>
      <c r="J213" s="118"/>
      <c r="K213" s="33"/>
      <c r="L213" s="44"/>
      <c r="M213" s="33"/>
      <c r="N213" s="33"/>
      <c r="O213" s="39"/>
      <c r="P213" s="33"/>
      <c r="Q213" s="168"/>
      <c r="R213" s="169"/>
      <c r="S213" s="39"/>
      <c r="T213" s="119"/>
      <c r="U213" s="109"/>
      <c r="V213" s="109"/>
      <c r="W213" s="109"/>
      <c r="X213" s="45"/>
      <c r="Y213" s="45"/>
    </row>
    <row r="214" spans="1:25" s="43" customFormat="1" ht="12.9" customHeight="1">
      <c r="A214" s="189"/>
      <c r="B214" s="111"/>
      <c r="C214" s="111"/>
      <c r="D214" s="111"/>
      <c r="E214" s="111"/>
      <c r="F214" s="111"/>
      <c r="G214" s="111"/>
      <c r="H214" s="111"/>
      <c r="I214" s="116"/>
      <c r="J214" s="118"/>
      <c r="K214" s="33"/>
      <c r="L214" s="44"/>
      <c r="M214" s="33"/>
      <c r="N214" s="33"/>
      <c r="O214" s="39"/>
      <c r="P214" s="33"/>
      <c r="Q214" s="168"/>
      <c r="R214" s="169"/>
      <c r="S214" s="39"/>
      <c r="T214" s="119"/>
      <c r="U214" s="109"/>
      <c r="V214" s="109"/>
      <c r="W214" s="109"/>
      <c r="X214" s="45"/>
      <c r="Y214" s="45"/>
    </row>
    <row r="215" spans="1:25" s="43" customFormat="1" ht="12.9" customHeight="1">
      <c r="A215" s="189"/>
      <c r="B215" s="111"/>
      <c r="C215" s="111"/>
      <c r="D215" s="111"/>
      <c r="E215" s="111"/>
      <c r="F215" s="111"/>
      <c r="G215" s="111"/>
      <c r="H215" s="111"/>
      <c r="I215" s="116"/>
      <c r="J215" s="118"/>
      <c r="K215" s="33"/>
      <c r="L215" s="44"/>
      <c r="M215" s="33"/>
      <c r="N215" s="33"/>
      <c r="O215" s="39"/>
      <c r="P215" s="33"/>
      <c r="Q215" s="168"/>
      <c r="R215" s="169"/>
      <c r="S215" s="39"/>
      <c r="T215" s="119"/>
      <c r="U215" s="109"/>
      <c r="V215" s="109"/>
      <c r="W215" s="109"/>
      <c r="X215" s="45"/>
      <c r="Y215" s="45"/>
    </row>
    <row r="216" spans="1:25" s="43" customFormat="1" ht="12.9" customHeight="1">
      <c r="A216" s="189"/>
      <c r="B216" s="111"/>
      <c r="C216" s="111"/>
      <c r="D216" s="111"/>
      <c r="E216" s="111"/>
      <c r="F216" s="111"/>
      <c r="G216" s="111"/>
      <c r="H216" s="111"/>
      <c r="I216" s="116"/>
      <c r="J216" s="118"/>
      <c r="K216" s="33"/>
      <c r="L216" s="44"/>
      <c r="M216" s="33"/>
      <c r="N216" s="33"/>
      <c r="O216" s="39"/>
      <c r="P216" s="33"/>
      <c r="Q216" s="168"/>
      <c r="R216" s="169"/>
      <c r="S216" s="39"/>
      <c r="T216" s="119"/>
      <c r="U216" s="109"/>
      <c r="V216" s="109"/>
      <c r="W216" s="109"/>
      <c r="X216" s="45"/>
      <c r="Y216" s="45"/>
    </row>
    <row r="217" spans="1:25" s="43" customFormat="1" ht="12.9" customHeight="1">
      <c r="A217" s="189"/>
      <c r="B217" s="111"/>
      <c r="C217" s="111"/>
      <c r="D217" s="111"/>
      <c r="E217" s="111"/>
      <c r="F217" s="111"/>
      <c r="G217" s="111"/>
      <c r="H217" s="111"/>
      <c r="I217" s="116"/>
      <c r="J217" s="118"/>
      <c r="K217" s="33"/>
      <c r="L217" s="44"/>
      <c r="M217" s="33"/>
      <c r="N217" s="33"/>
      <c r="O217" s="39"/>
      <c r="P217" s="33"/>
      <c r="Q217" s="168"/>
      <c r="R217" s="169"/>
      <c r="S217" s="39"/>
      <c r="T217" s="119"/>
      <c r="U217" s="109"/>
      <c r="V217" s="109"/>
      <c r="W217" s="109"/>
      <c r="X217" s="45"/>
      <c r="Y217" s="45"/>
    </row>
    <row r="218" spans="1:25" s="43" customFormat="1" ht="12.9" customHeight="1">
      <c r="A218" s="189"/>
      <c r="B218" s="111"/>
      <c r="C218" s="111"/>
      <c r="D218" s="111"/>
      <c r="E218" s="111"/>
      <c r="F218" s="111"/>
      <c r="G218" s="111"/>
      <c r="H218" s="111"/>
      <c r="I218" s="116"/>
      <c r="J218" s="118"/>
      <c r="K218" s="33"/>
      <c r="L218" s="44"/>
      <c r="M218" s="33"/>
      <c r="N218" s="33"/>
      <c r="O218" s="39"/>
      <c r="P218" s="33"/>
      <c r="Q218" s="168"/>
      <c r="R218" s="169"/>
      <c r="S218" s="39"/>
      <c r="T218" s="119"/>
      <c r="U218" s="109"/>
      <c r="V218" s="109"/>
      <c r="W218" s="109"/>
      <c r="X218" s="45"/>
      <c r="Y218" s="45"/>
    </row>
    <row r="219" spans="1:25" s="43" customFormat="1" ht="12.9" customHeight="1">
      <c r="A219" s="189"/>
      <c r="B219" s="111"/>
      <c r="C219" s="111"/>
      <c r="D219" s="111"/>
      <c r="E219" s="111"/>
      <c r="F219" s="111"/>
      <c r="G219" s="111"/>
      <c r="H219" s="111"/>
      <c r="I219" s="116"/>
      <c r="J219" s="118"/>
      <c r="K219" s="33"/>
      <c r="L219" s="44"/>
      <c r="M219" s="33"/>
      <c r="N219" s="33"/>
      <c r="O219" s="39"/>
      <c r="P219" s="33"/>
      <c r="Q219" s="168"/>
      <c r="R219" s="169"/>
      <c r="S219" s="39"/>
      <c r="T219" s="119"/>
      <c r="U219" s="109"/>
      <c r="V219" s="109"/>
      <c r="W219" s="109"/>
      <c r="X219" s="45"/>
      <c r="Y219" s="45"/>
    </row>
    <row r="220" spans="1:25" s="43" customFormat="1" ht="12.9" customHeight="1">
      <c r="A220" s="189"/>
      <c r="B220" s="111"/>
      <c r="C220" s="111"/>
      <c r="D220" s="111"/>
      <c r="E220" s="111"/>
      <c r="F220" s="111"/>
      <c r="G220" s="111"/>
      <c r="H220" s="111"/>
      <c r="I220" s="116"/>
      <c r="J220" s="118"/>
      <c r="K220" s="33"/>
      <c r="L220" s="44"/>
      <c r="M220" s="33"/>
      <c r="N220" s="33"/>
      <c r="O220" s="39"/>
      <c r="P220" s="33"/>
      <c r="Q220" s="168"/>
      <c r="R220" s="169"/>
      <c r="S220" s="39"/>
      <c r="T220" s="119"/>
      <c r="U220" s="109"/>
      <c r="V220" s="109"/>
      <c r="W220" s="109"/>
      <c r="X220" s="45"/>
      <c r="Y220" s="45"/>
    </row>
    <row r="221" spans="1:25" s="43" customFormat="1" ht="12.9" customHeight="1">
      <c r="A221" s="189"/>
      <c r="B221" s="111"/>
      <c r="C221" s="111"/>
      <c r="D221" s="111"/>
      <c r="E221" s="111"/>
      <c r="F221" s="111"/>
      <c r="G221" s="111"/>
      <c r="H221" s="111"/>
      <c r="I221" s="116"/>
      <c r="J221" s="118"/>
      <c r="K221" s="33"/>
      <c r="L221" s="44"/>
      <c r="M221" s="33"/>
      <c r="N221" s="33"/>
      <c r="O221" s="39"/>
      <c r="P221" s="33"/>
      <c r="Q221" s="168"/>
      <c r="R221" s="169"/>
      <c r="S221" s="39"/>
      <c r="T221" s="119"/>
      <c r="U221" s="109"/>
      <c r="V221" s="109"/>
      <c r="W221" s="109"/>
      <c r="X221" s="45"/>
      <c r="Y221" s="45"/>
    </row>
    <row r="222" spans="1:25" s="43" customFormat="1" ht="12.9" customHeight="1">
      <c r="A222" s="189"/>
      <c r="B222" s="111"/>
      <c r="C222" s="111"/>
      <c r="D222" s="111"/>
      <c r="E222" s="111"/>
      <c r="F222" s="111"/>
      <c r="G222" s="111"/>
      <c r="H222" s="111"/>
      <c r="I222" s="116"/>
      <c r="J222" s="118"/>
      <c r="K222" s="33"/>
      <c r="L222" s="44"/>
      <c r="M222" s="33"/>
      <c r="N222" s="33"/>
      <c r="O222" s="39"/>
      <c r="P222" s="33"/>
      <c r="Q222" s="168"/>
      <c r="R222" s="169"/>
      <c r="S222" s="39"/>
      <c r="T222" s="119"/>
      <c r="U222" s="109"/>
      <c r="V222" s="109"/>
      <c r="W222" s="109"/>
      <c r="X222" s="45"/>
      <c r="Y222" s="45"/>
    </row>
    <row r="223" spans="1:25" s="43" customFormat="1" ht="12.9" customHeight="1">
      <c r="A223" s="189"/>
      <c r="B223" s="111"/>
      <c r="C223" s="111"/>
      <c r="D223" s="111"/>
      <c r="E223" s="111"/>
      <c r="F223" s="111"/>
      <c r="G223" s="111"/>
      <c r="H223" s="111"/>
      <c r="I223" s="117"/>
      <c r="J223" s="118"/>
      <c r="K223" s="33"/>
      <c r="L223" s="44"/>
      <c r="M223" s="33"/>
      <c r="N223" s="33"/>
      <c r="O223" s="39"/>
      <c r="P223" s="33"/>
      <c r="Q223" s="168"/>
      <c r="R223" s="169"/>
      <c r="S223" s="39"/>
      <c r="T223" s="119"/>
      <c r="U223" s="109"/>
      <c r="V223" s="109"/>
      <c r="W223" s="109"/>
      <c r="X223" s="45"/>
      <c r="Y223" s="45"/>
    </row>
    <row r="224" spans="1:25" s="43" customFormat="1" ht="12.9" customHeight="1">
      <c r="A224" s="189"/>
      <c r="B224" s="111"/>
      <c r="C224" s="111"/>
      <c r="D224" s="111"/>
      <c r="E224" s="111"/>
      <c r="F224" s="111"/>
      <c r="G224" s="111"/>
      <c r="H224" s="111"/>
      <c r="I224" s="117"/>
      <c r="J224" s="118"/>
      <c r="K224" s="33"/>
      <c r="L224" s="44"/>
      <c r="M224" s="33"/>
      <c r="N224" s="33"/>
      <c r="O224" s="39"/>
      <c r="P224" s="33"/>
      <c r="Q224" s="168"/>
      <c r="R224" s="169"/>
      <c r="S224" s="39"/>
      <c r="T224" s="119"/>
      <c r="U224" s="109"/>
      <c r="V224" s="109"/>
      <c r="W224" s="109"/>
      <c r="X224" s="45"/>
      <c r="Y224" s="45"/>
    </row>
    <row r="225" spans="1:25" s="43" customFormat="1" ht="12.9" customHeight="1">
      <c r="A225" s="189"/>
      <c r="B225" s="111"/>
      <c r="C225" s="111"/>
      <c r="D225" s="111"/>
      <c r="E225" s="111"/>
      <c r="F225" s="111"/>
      <c r="G225" s="111"/>
      <c r="H225" s="111"/>
      <c r="I225" s="116"/>
      <c r="J225" s="118"/>
      <c r="K225" s="33"/>
      <c r="L225" s="44"/>
      <c r="M225" s="33"/>
      <c r="N225" s="33"/>
      <c r="O225" s="39"/>
      <c r="P225" s="33"/>
      <c r="Q225" s="168"/>
      <c r="R225" s="169"/>
      <c r="S225" s="39"/>
      <c r="T225" s="119"/>
      <c r="U225" s="109"/>
      <c r="V225" s="109"/>
      <c r="W225" s="109"/>
      <c r="X225" s="45"/>
      <c r="Y225" s="45"/>
    </row>
    <row r="226" spans="1:25" s="43" customFormat="1" ht="12.9" customHeight="1">
      <c r="A226" s="189"/>
      <c r="B226" s="111"/>
      <c r="C226" s="111"/>
      <c r="D226" s="111"/>
      <c r="E226" s="111"/>
      <c r="F226" s="111"/>
      <c r="G226" s="111"/>
      <c r="H226" s="111"/>
      <c r="I226" s="116"/>
      <c r="J226" s="118"/>
      <c r="K226" s="33"/>
      <c r="L226" s="44"/>
      <c r="M226" s="33"/>
      <c r="N226" s="33"/>
      <c r="O226" s="39"/>
      <c r="P226" s="33"/>
      <c r="Q226" s="168"/>
      <c r="R226" s="169"/>
      <c r="S226" s="39"/>
      <c r="T226" s="119"/>
      <c r="U226" s="109"/>
      <c r="V226" s="109"/>
      <c r="W226" s="109"/>
      <c r="X226" s="45"/>
      <c r="Y226" s="45"/>
    </row>
    <row r="227" spans="1:25" s="43" customFormat="1" ht="12.9" customHeight="1">
      <c r="A227" s="189"/>
      <c r="B227" s="111"/>
      <c r="C227" s="111"/>
      <c r="D227" s="111"/>
      <c r="E227" s="111"/>
      <c r="F227" s="111"/>
      <c r="G227" s="111"/>
      <c r="H227" s="111"/>
      <c r="I227" s="116"/>
      <c r="J227" s="118"/>
      <c r="K227" s="33"/>
      <c r="L227" s="44"/>
      <c r="M227" s="33"/>
      <c r="N227" s="33"/>
      <c r="O227" s="39"/>
      <c r="P227" s="33"/>
      <c r="Q227" s="168"/>
      <c r="R227" s="169"/>
      <c r="S227" s="39"/>
      <c r="T227" s="119"/>
      <c r="U227" s="109"/>
      <c r="V227" s="109"/>
      <c r="W227" s="109"/>
      <c r="X227" s="45"/>
      <c r="Y227" s="45"/>
    </row>
    <row r="228" spans="1:25" s="43" customFormat="1" ht="12.9" customHeight="1">
      <c r="A228" s="189"/>
      <c r="B228" s="111"/>
      <c r="C228" s="111"/>
      <c r="D228" s="111"/>
      <c r="E228" s="111"/>
      <c r="F228" s="111"/>
      <c r="G228" s="111"/>
      <c r="H228" s="111"/>
      <c r="I228" s="116"/>
      <c r="J228" s="118"/>
      <c r="K228" s="33"/>
      <c r="L228" s="44"/>
      <c r="M228" s="33"/>
      <c r="N228" s="33"/>
      <c r="O228" s="39"/>
      <c r="P228" s="33"/>
      <c r="Q228" s="168"/>
      <c r="R228" s="169"/>
      <c r="S228" s="39"/>
      <c r="T228" s="119"/>
      <c r="U228" s="109"/>
      <c r="V228" s="109"/>
      <c r="W228" s="109"/>
      <c r="X228" s="45"/>
      <c r="Y228" s="45"/>
    </row>
    <row r="229" spans="1:25" s="43" customFormat="1" ht="12.9" customHeight="1">
      <c r="A229" s="189"/>
      <c r="B229" s="111"/>
      <c r="C229" s="111"/>
      <c r="D229" s="111"/>
      <c r="E229" s="111"/>
      <c r="F229" s="111"/>
      <c r="G229" s="111"/>
      <c r="H229" s="111"/>
      <c r="I229" s="116"/>
      <c r="J229" s="118"/>
      <c r="K229" s="33"/>
      <c r="L229" s="44"/>
      <c r="M229" s="33"/>
      <c r="N229" s="33"/>
      <c r="O229" s="39"/>
      <c r="P229" s="33"/>
      <c r="Q229" s="168"/>
      <c r="R229" s="169"/>
      <c r="S229" s="39"/>
      <c r="T229" s="119"/>
      <c r="U229" s="109"/>
      <c r="V229" s="109"/>
      <c r="W229" s="109"/>
      <c r="X229" s="45"/>
      <c r="Y229" s="45"/>
    </row>
    <row r="230" spans="1:25" s="43" customFormat="1" ht="12.9" customHeight="1">
      <c r="A230" s="189"/>
      <c r="B230" s="111"/>
      <c r="C230" s="111"/>
      <c r="D230" s="111"/>
      <c r="E230" s="111"/>
      <c r="F230" s="111"/>
      <c r="G230" s="111"/>
      <c r="H230" s="111"/>
      <c r="I230" s="116"/>
      <c r="J230" s="118"/>
      <c r="K230" s="33"/>
      <c r="L230" s="44"/>
      <c r="M230" s="33"/>
      <c r="N230" s="33"/>
      <c r="O230" s="39"/>
      <c r="P230" s="33"/>
      <c r="Q230" s="168"/>
      <c r="R230" s="169"/>
      <c r="S230" s="39"/>
      <c r="T230" s="119"/>
      <c r="U230" s="109"/>
      <c r="V230" s="109"/>
      <c r="W230" s="109"/>
      <c r="X230" s="45"/>
      <c r="Y230" s="45"/>
    </row>
    <row r="231" spans="1:25" s="43" customFormat="1" ht="12.9" customHeight="1">
      <c r="A231" s="189"/>
      <c r="B231" s="111"/>
      <c r="C231" s="111"/>
      <c r="D231" s="111"/>
      <c r="E231" s="111"/>
      <c r="F231" s="111"/>
      <c r="G231" s="111"/>
      <c r="H231" s="111"/>
      <c r="I231" s="116"/>
      <c r="J231" s="118"/>
      <c r="K231" s="33"/>
      <c r="L231" s="44"/>
      <c r="M231" s="33"/>
      <c r="N231" s="33"/>
      <c r="O231" s="39"/>
      <c r="P231" s="33"/>
      <c r="Q231" s="168"/>
      <c r="R231" s="169"/>
      <c r="S231" s="39"/>
      <c r="T231" s="119"/>
      <c r="U231" s="109"/>
      <c r="V231" s="109"/>
      <c r="W231" s="109"/>
      <c r="X231" s="45"/>
      <c r="Y231" s="45"/>
    </row>
    <row r="232" spans="1:25" s="43" customFormat="1" ht="12.9" customHeight="1">
      <c r="A232" s="189"/>
      <c r="B232" s="111"/>
      <c r="C232" s="111"/>
      <c r="D232" s="111"/>
      <c r="E232" s="111"/>
      <c r="F232" s="111"/>
      <c r="G232" s="111"/>
      <c r="H232" s="111"/>
      <c r="I232" s="116"/>
      <c r="J232" s="118"/>
      <c r="K232" s="33"/>
      <c r="L232" s="44"/>
      <c r="M232" s="33"/>
      <c r="N232" s="33"/>
      <c r="O232" s="39"/>
      <c r="P232" s="33"/>
      <c r="Q232" s="168"/>
      <c r="R232" s="169"/>
      <c r="S232" s="39"/>
      <c r="T232" s="119"/>
      <c r="U232" s="109"/>
      <c r="V232" s="109"/>
      <c r="W232" s="109"/>
      <c r="X232" s="45"/>
      <c r="Y232" s="45"/>
    </row>
    <row r="233" spans="1:25" s="43" customFormat="1" ht="12.9" customHeight="1">
      <c r="A233" s="189"/>
      <c r="B233" s="111"/>
      <c r="C233" s="111"/>
      <c r="D233" s="111"/>
      <c r="E233" s="111"/>
      <c r="F233" s="111"/>
      <c r="G233" s="111"/>
      <c r="H233" s="111"/>
      <c r="I233" s="116"/>
      <c r="J233" s="118"/>
      <c r="K233" s="33"/>
      <c r="L233" s="44"/>
      <c r="M233" s="33"/>
      <c r="N233" s="33"/>
      <c r="O233" s="39"/>
      <c r="P233" s="33"/>
      <c r="Q233" s="168"/>
      <c r="R233" s="169"/>
      <c r="S233" s="39"/>
      <c r="T233" s="119"/>
      <c r="U233" s="109"/>
      <c r="V233" s="109"/>
      <c r="W233" s="109"/>
      <c r="X233" s="45"/>
      <c r="Y233" s="45"/>
    </row>
    <row r="234" spans="1:25" s="43" customFormat="1" ht="12.9" customHeight="1">
      <c r="A234" s="189"/>
      <c r="B234" s="111"/>
      <c r="C234" s="111"/>
      <c r="D234" s="111"/>
      <c r="E234" s="111"/>
      <c r="F234" s="111"/>
      <c r="G234" s="111"/>
      <c r="H234" s="111"/>
      <c r="I234" s="117"/>
      <c r="J234" s="118"/>
      <c r="K234" s="33"/>
      <c r="L234" s="44"/>
      <c r="M234" s="33"/>
      <c r="N234" s="33"/>
      <c r="O234" s="39"/>
      <c r="P234" s="33"/>
      <c r="Q234" s="168"/>
      <c r="R234" s="169"/>
      <c r="S234" s="39"/>
      <c r="T234" s="119"/>
      <c r="U234" s="109"/>
      <c r="V234" s="109"/>
      <c r="W234" s="109"/>
      <c r="X234" s="45"/>
      <c r="Y234" s="45"/>
    </row>
    <row r="235" spans="1:25" s="43" customFormat="1" ht="12.9" customHeight="1">
      <c r="A235" s="189"/>
      <c r="B235" s="111"/>
      <c r="C235" s="111"/>
      <c r="D235" s="111"/>
      <c r="E235" s="111"/>
      <c r="F235" s="111"/>
      <c r="G235" s="111"/>
      <c r="H235" s="111"/>
      <c r="I235" s="117"/>
      <c r="J235" s="118"/>
      <c r="K235" s="33"/>
      <c r="L235" s="44"/>
      <c r="M235" s="33"/>
      <c r="N235" s="33"/>
      <c r="O235" s="39"/>
      <c r="P235" s="33"/>
      <c r="Q235" s="168"/>
      <c r="R235" s="169"/>
      <c r="S235" s="39"/>
      <c r="T235" s="119"/>
      <c r="U235" s="109"/>
      <c r="V235" s="109"/>
      <c r="W235" s="109"/>
      <c r="X235" s="45"/>
      <c r="Y235" s="45"/>
    </row>
    <row r="236" spans="1:25" s="43" customFormat="1" ht="12.9" customHeight="1">
      <c r="A236" s="189"/>
      <c r="B236" s="111"/>
      <c r="C236" s="111"/>
      <c r="D236" s="111"/>
      <c r="E236" s="111"/>
      <c r="F236" s="111"/>
      <c r="G236" s="111"/>
      <c r="H236" s="111"/>
      <c r="I236" s="116"/>
      <c r="J236" s="118"/>
      <c r="K236" s="33"/>
      <c r="L236" s="44"/>
      <c r="M236" s="33"/>
      <c r="N236" s="33"/>
      <c r="O236" s="39"/>
      <c r="P236" s="33"/>
      <c r="Q236" s="168"/>
      <c r="R236" s="169"/>
      <c r="S236" s="39"/>
      <c r="T236" s="119"/>
      <c r="U236" s="109"/>
      <c r="V236" s="109"/>
      <c r="W236" s="109"/>
      <c r="X236" s="45"/>
      <c r="Y236" s="45"/>
    </row>
    <row r="237" spans="1:25" s="43" customFormat="1" ht="12.9" customHeight="1">
      <c r="A237" s="189"/>
      <c r="B237" s="111"/>
      <c r="C237" s="111"/>
      <c r="D237" s="111"/>
      <c r="E237" s="111"/>
      <c r="F237" s="111"/>
      <c r="G237" s="111"/>
      <c r="H237" s="111"/>
      <c r="I237" s="116"/>
      <c r="J237" s="118"/>
      <c r="K237" s="33"/>
      <c r="L237" s="44"/>
      <c r="M237" s="33"/>
      <c r="N237" s="33"/>
      <c r="O237" s="39"/>
      <c r="P237" s="33"/>
      <c r="Q237" s="168"/>
      <c r="R237" s="169"/>
      <c r="S237" s="39"/>
      <c r="T237" s="119"/>
      <c r="U237" s="109"/>
      <c r="V237" s="109"/>
      <c r="W237" s="109"/>
      <c r="X237" s="45"/>
      <c r="Y237" s="45"/>
    </row>
    <row r="238" spans="1:25" s="43" customFormat="1" ht="12.9" customHeight="1">
      <c r="A238" s="189"/>
      <c r="B238" s="111"/>
      <c r="C238" s="111"/>
      <c r="D238" s="111"/>
      <c r="E238" s="111"/>
      <c r="F238" s="111"/>
      <c r="G238" s="111"/>
      <c r="H238" s="111"/>
      <c r="I238" s="116"/>
      <c r="J238" s="118"/>
      <c r="K238" s="33"/>
      <c r="L238" s="44"/>
      <c r="M238" s="33"/>
      <c r="N238" s="33"/>
      <c r="O238" s="39"/>
      <c r="P238" s="33"/>
      <c r="Q238" s="168"/>
      <c r="R238" s="169"/>
      <c r="S238" s="39"/>
      <c r="T238" s="119"/>
      <c r="U238" s="109"/>
      <c r="V238" s="109"/>
      <c r="W238" s="109"/>
      <c r="X238" s="45"/>
      <c r="Y238" s="45"/>
    </row>
    <row r="239" spans="1:25" s="43" customFormat="1" ht="12.9" customHeight="1">
      <c r="A239" s="189"/>
      <c r="B239" s="111"/>
      <c r="C239" s="111"/>
      <c r="D239" s="111"/>
      <c r="E239" s="111"/>
      <c r="F239" s="111"/>
      <c r="G239" s="111"/>
      <c r="H239" s="111"/>
      <c r="I239" s="116"/>
      <c r="J239" s="118"/>
      <c r="K239" s="33"/>
      <c r="L239" s="44"/>
      <c r="M239" s="33"/>
      <c r="N239" s="33"/>
      <c r="O239" s="39"/>
      <c r="P239" s="33"/>
      <c r="Q239" s="168"/>
      <c r="R239" s="169"/>
      <c r="S239" s="39"/>
      <c r="T239" s="119"/>
      <c r="U239" s="109"/>
      <c r="V239" s="109"/>
      <c r="W239" s="109"/>
      <c r="X239" s="45"/>
      <c r="Y239" s="45"/>
    </row>
    <row r="240" spans="1:25" s="43" customFormat="1" ht="12.9" customHeight="1">
      <c r="A240" s="189"/>
      <c r="B240" s="111"/>
      <c r="C240" s="111"/>
      <c r="D240" s="111"/>
      <c r="E240" s="111"/>
      <c r="F240" s="111"/>
      <c r="G240" s="111"/>
      <c r="H240" s="111"/>
      <c r="I240" s="116"/>
      <c r="J240" s="118"/>
      <c r="K240" s="33"/>
      <c r="L240" s="44"/>
      <c r="M240" s="33"/>
      <c r="N240" s="33"/>
      <c r="O240" s="39"/>
      <c r="P240" s="33"/>
      <c r="Q240" s="168"/>
      <c r="R240" s="169"/>
      <c r="S240" s="39"/>
      <c r="T240" s="119"/>
      <c r="U240" s="109"/>
      <c r="V240" s="109"/>
      <c r="W240" s="109"/>
      <c r="X240" s="45"/>
      <c r="Y240" s="45"/>
    </row>
    <row r="241" spans="1:25" s="43" customFormat="1" ht="12.9" customHeight="1">
      <c r="A241" s="189"/>
      <c r="B241" s="111"/>
      <c r="C241" s="111"/>
      <c r="D241" s="111"/>
      <c r="E241" s="111"/>
      <c r="F241" s="111"/>
      <c r="G241" s="111"/>
      <c r="H241" s="111"/>
      <c r="I241" s="116"/>
      <c r="J241" s="118"/>
      <c r="K241" s="33"/>
      <c r="L241" s="44"/>
      <c r="M241" s="33"/>
      <c r="N241" s="33"/>
      <c r="O241" s="39"/>
      <c r="P241" s="33"/>
      <c r="Q241" s="168"/>
      <c r="R241" s="169"/>
      <c r="S241" s="39"/>
      <c r="T241" s="119"/>
      <c r="U241" s="109"/>
      <c r="V241" s="109"/>
      <c r="W241" s="109"/>
      <c r="X241" s="45"/>
      <c r="Y241" s="45"/>
    </row>
    <row r="242" spans="1:25" s="43" customFormat="1" ht="12.9" customHeight="1">
      <c r="A242" s="189"/>
      <c r="B242" s="111"/>
      <c r="C242" s="111"/>
      <c r="D242" s="111"/>
      <c r="E242" s="111"/>
      <c r="F242" s="111"/>
      <c r="G242" s="111"/>
      <c r="H242" s="111"/>
      <c r="I242" s="116"/>
      <c r="J242" s="118"/>
      <c r="K242" s="33"/>
      <c r="L242" s="44"/>
      <c r="M242" s="33"/>
      <c r="N242" s="33"/>
      <c r="O242" s="39"/>
      <c r="P242" s="33"/>
      <c r="Q242" s="168"/>
      <c r="R242" s="169"/>
      <c r="S242" s="39"/>
      <c r="T242" s="119"/>
      <c r="U242" s="109"/>
      <c r="V242" s="109"/>
      <c r="W242" s="109"/>
      <c r="X242" s="45"/>
      <c r="Y242" s="45"/>
    </row>
    <row r="243" spans="1:25" s="43" customFormat="1" ht="12.9" customHeight="1">
      <c r="A243" s="189"/>
      <c r="B243" s="111"/>
      <c r="C243" s="111"/>
      <c r="D243" s="111"/>
      <c r="E243" s="111"/>
      <c r="F243" s="111"/>
      <c r="G243" s="111"/>
      <c r="H243" s="111"/>
      <c r="I243" s="116"/>
      <c r="J243" s="118"/>
      <c r="K243" s="33"/>
      <c r="L243" s="44"/>
      <c r="M243" s="33"/>
      <c r="N243" s="33"/>
      <c r="O243" s="39"/>
      <c r="P243" s="33"/>
      <c r="Q243" s="168"/>
      <c r="R243" s="169"/>
      <c r="S243" s="39"/>
      <c r="T243" s="119"/>
      <c r="U243" s="109"/>
      <c r="V243" s="109"/>
      <c r="W243" s="109"/>
      <c r="X243" s="45"/>
      <c r="Y243" s="45"/>
    </row>
    <row r="244" spans="1:25" s="43" customFormat="1" ht="12.9" customHeight="1">
      <c r="A244" s="189"/>
      <c r="B244" s="111"/>
      <c r="C244" s="111"/>
      <c r="D244" s="111"/>
      <c r="E244" s="111"/>
      <c r="F244" s="111"/>
      <c r="G244" s="111"/>
      <c r="H244" s="111"/>
      <c r="I244" s="116"/>
      <c r="J244" s="118"/>
      <c r="K244" s="33"/>
      <c r="L244" s="44"/>
      <c r="M244" s="33"/>
      <c r="N244" s="33"/>
      <c r="O244" s="39"/>
      <c r="P244" s="33"/>
      <c r="Q244" s="168"/>
      <c r="R244" s="169"/>
      <c r="S244" s="39"/>
      <c r="T244" s="119"/>
      <c r="U244" s="109"/>
      <c r="V244" s="109"/>
      <c r="W244" s="109"/>
      <c r="X244" s="45"/>
      <c r="Y244" s="45"/>
    </row>
    <row r="245" spans="1:25" s="43" customFormat="1" ht="12.9" customHeight="1">
      <c r="A245" s="189"/>
      <c r="B245" s="111"/>
      <c r="C245" s="111"/>
      <c r="D245" s="111"/>
      <c r="E245" s="111"/>
      <c r="F245" s="111"/>
      <c r="G245" s="111"/>
      <c r="H245" s="111"/>
      <c r="I245" s="116"/>
      <c r="J245" s="118"/>
      <c r="K245" s="33"/>
      <c r="L245" s="44"/>
      <c r="M245" s="33"/>
      <c r="N245" s="33"/>
      <c r="O245" s="39"/>
      <c r="P245" s="33"/>
      <c r="Q245" s="168"/>
      <c r="R245" s="169"/>
      <c r="S245" s="39"/>
      <c r="T245" s="119"/>
      <c r="U245" s="109"/>
      <c r="V245" s="109"/>
      <c r="W245" s="109"/>
      <c r="X245" s="45"/>
      <c r="Y245" s="45"/>
    </row>
    <row r="246" spans="1:25" s="43" customFormat="1" ht="12.9" customHeight="1">
      <c r="A246" s="189"/>
      <c r="B246" s="111"/>
      <c r="C246" s="111"/>
      <c r="D246" s="111"/>
      <c r="E246" s="111"/>
      <c r="F246" s="111"/>
      <c r="G246" s="111"/>
      <c r="H246" s="111"/>
      <c r="I246" s="117"/>
      <c r="J246" s="118"/>
      <c r="K246" s="33"/>
      <c r="L246" s="44"/>
      <c r="M246" s="33"/>
      <c r="N246" s="33"/>
      <c r="O246" s="39"/>
      <c r="P246" s="33"/>
      <c r="Q246" s="168"/>
      <c r="R246" s="169"/>
      <c r="S246" s="39"/>
      <c r="T246" s="119"/>
      <c r="U246" s="109"/>
      <c r="V246" s="109"/>
      <c r="W246" s="109"/>
      <c r="X246" s="45"/>
      <c r="Y246" s="45"/>
    </row>
    <row r="247" spans="1:25" s="43" customFormat="1" ht="12.9" customHeight="1">
      <c r="A247" s="189"/>
      <c r="B247" s="111"/>
      <c r="C247" s="111"/>
      <c r="D247" s="111"/>
      <c r="E247" s="111"/>
      <c r="F247" s="111"/>
      <c r="G247" s="111"/>
      <c r="H247" s="111"/>
      <c r="I247" s="117"/>
      <c r="J247" s="118"/>
      <c r="K247" s="33"/>
      <c r="L247" s="44"/>
      <c r="M247" s="33"/>
      <c r="N247" s="33"/>
      <c r="O247" s="39"/>
      <c r="P247" s="33"/>
      <c r="Q247" s="168"/>
      <c r="R247" s="169"/>
      <c r="S247" s="39"/>
      <c r="T247" s="119"/>
      <c r="U247" s="109"/>
      <c r="V247" s="109"/>
      <c r="W247" s="109"/>
      <c r="X247" s="45"/>
      <c r="Y247" s="45"/>
    </row>
    <row r="248" spans="1:25" s="43" customFormat="1" ht="12.9" customHeight="1">
      <c r="A248" s="189"/>
      <c r="B248" s="111"/>
      <c r="C248" s="111"/>
      <c r="D248" s="111"/>
      <c r="E248" s="111"/>
      <c r="F248" s="111"/>
      <c r="G248" s="111"/>
      <c r="H248" s="111"/>
      <c r="I248" s="116"/>
      <c r="J248" s="118"/>
      <c r="K248" s="33"/>
      <c r="L248" s="44"/>
      <c r="M248" s="33"/>
      <c r="N248" s="33"/>
      <c r="O248" s="39"/>
      <c r="P248" s="33"/>
      <c r="Q248" s="168"/>
      <c r="R248" s="169"/>
      <c r="S248" s="39"/>
      <c r="T248" s="119"/>
      <c r="U248" s="109"/>
      <c r="V248" s="109"/>
      <c r="W248" s="109"/>
      <c r="X248" s="45"/>
      <c r="Y248" s="45"/>
    </row>
    <row r="249" spans="1:25" s="43" customFormat="1" ht="12.9" customHeight="1">
      <c r="A249" s="189"/>
      <c r="B249" s="111"/>
      <c r="C249" s="111"/>
      <c r="D249" s="111"/>
      <c r="E249" s="111"/>
      <c r="F249" s="111"/>
      <c r="G249" s="111"/>
      <c r="H249" s="111"/>
      <c r="I249" s="116"/>
      <c r="J249" s="118"/>
      <c r="K249" s="33"/>
      <c r="L249" s="44"/>
      <c r="M249" s="33"/>
      <c r="N249" s="33"/>
      <c r="O249" s="39"/>
      <c r="P249" s="33"/>
      <c r="Q249" s="168"/>
      <c r="R249" s="169"/>
      <c r="S249" s="39"/>
      <c r="T249" s="119"/>
      <c r="U249" s="109"/>
      <c r="V249" s="109"/>
      <c r="W249" s="109"/>
      <c r="X249" s="45"/>
      <c r="Y249" s="45"/>
    </row>
    <row r="250" spans="1:25" s="43" customFormat="1" ht="12.9" customHeight="1">
      <c r="A250" s="189"/>
      <c r="B250" s="111"/>
      <c r="C250" s="111"/>
      <c r="D250" s="111"/>
      <c r="E250" s="111"/>
      <c r="F250" s="111"/>
      <c r="G250" s="111"/>
      <c r="H250" s="111"/>
      <c r="I250" s="116"/>
      <c r="J250" s="118"/>
      <c r="K250" s="33"/>
      <c r="L250" s="44"/>
      <c r="M250" s="33"/>
      <c r="N250" s="33"/>
      <c r="O250" s="39"/>
      <c r="P250" s="33"/>
      <c r="Q250" s="168"/>
      <c r="R250" s="169"/>
      <c r="S250" s="39"/>
      <c r="T250" s="119"/>
      <c r="U250" s="109"/>
      <c r="V250" s="109"/>
      <c r="W250" s="109"/>
      <c r="X250" s="45"/>
      <c r="Y250" s="45"/>
    </row>
    <row r="251" spans="1:25" s="43" customFormat="1" ht="12.9" customHeight="1">
      <c r="A251" s="189"/>
      <c r="B251" s="111"/>
      <c r="C251" s="111"/>
      <c r="D251" s="111"/>
      <c r="E251" s="111"/>
      <c r="F251" s="111"/>
      <c r="G251" s="111"/>
      <c r="H251" s="111"/>
      <c r="I251" s="116"/>
      <c r="J251" s="118"/>
      <c r="K251" s="33"/>
      <c r="L251" s="44"/>
      <c r="M251" s="33"/>
      <c r="N251" s="33"/>
      <c r="O251" s="39"/>
      <c r="P251" s="33"/>
      <c r="Q251" s="168"/>
      <c r="R251" s="169"/>
      <c r="S251" s="39"/>
      <c r="T251" s="119"/>
      <c r="U251" s="109"/>
      <c r="V251" s="109"/>
      <c r="W251" s="109"/>
      <c r="X251" s="45"/>
      <c r="Y251" s="45"/>
    </row>
    <row r="252" spans="1:25" s="43" customFormat="1" ht="12.9" customHeight="1">
      <c r="A252" s="189"/>
      <c r="B252" s="111"/>
      <c r="C252" s="111"/>
      <c r="D252" s="111"/>
      <c r="E252" s="111"/>
      <c r="F252" s="111"/>
      <c r="G252" s="111"/>
      <c r="H252" s="111"/>
      <c r="I252" s="116"/>
      <c r="J252" s="118"/>
      <c r="K252" s="33"/>
      <c r="L252" s="44"/>
      <c r="M252" s="33"/>
      <c r="N252" s="33"/>
      <c r="O252" s="39"/>
      <c r="P252" s="33"/>
      <c r="Q252" s="168"/>
      <c r="R252" s="169"/>
      <c r="S252" s="39"/>
      <c r="T252" s="119"/>
      <c r="U252" s="109"/>
      <c r="V252" s="109"/>
      <c r="W252" s="109"/>
      <c r="X252" s="45"/>
      <c r="Y252" s="45"/>
    </row>
    <row r="253" spans="1:25" s="43" customFormat="1" ht="12.9" customHeight="1">
      <c r="A253" s="189"/>
      <c r="B253" s="111"/>
      <c r="C253" s="111"/>
      <c r="D253" s="111"/>
      <c r="E253" s="111"/>
      <c r="F253" s="111"/>
      <c r="G253" s="111"/>
      <c r="H253" s="111"/>
      <c r="I253" s="116"/>
      <c r="J253" s="118"/>
      <c r="K253" s="33"/>
      <c r="L253" s="44"/>
      <c r="M253" s="33"/>
      <c r="N253" s="33"/>
      <c r="O253" s="39"/>
      <c r="P253" s="33"/>
      <c r="Q253" s="168"/>
      <c r="R253" s="169"/>
      <c r="S253" s="39"/>
      <c r="T253" s="119"/>
      <c r="U253" s="109"/>
      <c r="V253" s="109"/>
      <c r="W253" s="109"/>
      <c r="X253" s="45"/>
      <c r="Y253" s="45"/>
    </row>
    <row r="254" spans="1:25" s="43" customFormat="1" ht="12.9" customHeight="1">
      <c r="A254" s="189"/>
      <c r="B254" s="111"/>
      <c r="C254" s="111"/>
      <c r="D254" s="111"/>
      <c r="E254" s="111"/>
      <c r="F254" s="111"/>
      <c r="G254" s="111"/>
      <c r="H254" s="111"/>
      <c r="I254" s="116"/>
      <c r="J254" s="118"/>
      <c r="K254" s="33"/>
      <c r="L254" s="44"/>
      <c r="M254" s="33"/>
      <c r="N254" s="33"/>
      <c r="O254" s="39"/>
      <c r="P254" s="33"/>
      <c r="Q254" s="168"/>
      <c r="R254" s="169"/>
      <c r="S254" s="39"/>
      <c r="T254" s="119"/>
      <c r="U254" s="109"/>
      <c r="V254" s="109"/>
      <c r="W254" s="109"/>
      <c r="X254" s="45"/>
      <c r="Y254" s="45"/>
    </row>
    <row r="255" spans="1:25" s="43" customFormat="1" ht="12.9" customHeight="1">
      <c r="A255" s="189"/>
      <c r="B255" s="111"/>
      <c r="C255" s="111"/>
      <c r="D255" s="111"/>
      <c r="E255" s="111"/>
      <c r="F255" s="111"/>
      <c r="G255" s="111"/>
      <c r="H255" s="111"/>
      <c r="I255" s="116"/>
      <c r="J255" s="118"/>
      <c r="K255" s="33"/>
      <c r="L255" s="44"/>
      <c r="M255" s="33"/>
      <c r="N255" s="33"/>
      <c r="O255" s="39"/>
      <c r="P255" s="33"/>
      <c r="Q255" s="168"/>
      <c r="R255" s="169"/>
      <c r="S255" s="39"/>
      <c r="T255" s="119"/>
      <c r="U255" s="109"/>
      <c r="V255" s="109"/>
      <c r="W255" s="109"/>
      <c r="X255" s="45"/>
      <c r="Y255" s="45"/>
    </row>
    <row r="256" spans="1:25" s="43" customFormat="1" ht="12.9" customHeight="1">
      <c r="A256" s="189"/>
      <c r="B256" s="111"/>
      <c r="C256" s="111"/>
      <c r="D256" s="111"/>
      <c r="E256" s="111"/>
      <c r="F256" s="111"/>
      <c r="G256" s="111"/>
      <c r="H256" s="111"/>
      <c r="I256" s="116"/>
      <c r="J256" s="118"/>
      <c r="K256" s="33"/>
      <c r="L256" s="44"/>
      <c r="M256" s="33"/>
      <c r="N256" s="33"/>
      <c r="O256" s="39"/>
      <c r="P256" s="33"/>
      <c r="Q256" s="168"/>
      <c r="R256" s="169"/>
      <c r="S256" s="39"/>
      <c r="T256" s="119"/>
      <c r="U256" s="109"/>
      <c r="V256" s="109"/>
      <c r="W256" s="109"/>
      <c r="X256" s="45"/>
      <c r="Y256" s="45"/>
    </row>
    <row r="257" spans="1:25" s="43" customFormat="1" ht="12.9" customHeight="1">
      <c r="A257" s="189"/>
      <c r="B257" s="111"/>
      <c r="C257" s="111"/>
      <c r="D257" s="111"/>
      <c r="E257" s="111"/>
      <c r="F257" s="111"/>
      <c r="G257" s="111"/>
      <c r="H257" s="111"/>
      <c r="I257" s="117"/>
      <c r="J257" s="118"/>
      <c r="K257" s="33"/>
      <c r="L257" s="44"/>
      <c r="M257" s="33"/>
      <c r="N257" s="33"/>
      <c r="O257" s="39"/>
      <c r="P257" s="33"/>
      <c r="Q257" s="168"/>
      <c r="R257" s="169"/>
      <c r="S257" s="39"/>
      <c r="T257" s="119"/>
      <c r="U257" s="109"/>
      <c r="V257" s="109"/>
      <c r="W257" s="109"/>
      <c r="X257" s="45"/>
      <c r="Y257" s="45"/>
    </row>
    <row r="258" spans="1:25" s="43" customFormat="1" ht="12.9" customHeight="1">
      <c r="A258" s="189"/>
      <c r="B258" s="111"/>
      <c r="C258" s="111"/>
      <c r="D258" s="111"/>
      <c r="E258" s="111"/>
      <c r="F258" s="111"/>
      <c r="G258" s="111"/>
      <c r="H258" s="111"/>
      <c r="I258" s="117"/>
      <c r="J258" s="118"/>
      <c r="K258" s="33"/>
      <c r="L258" s="44"/>
      <c r="M258" s="33"/>
      <c r="N258" s="33"/>
      <c r="O258" s="39"/>
      <c r="P258" s="33"/>
      <c r="Q258" s="168"/>
      <c r="R258" s="169"/>
      <c r="S258" s="39"/>
      <c r="T258" s="119"/>
      <c r="U258" s="109"/>
      <c r="V258" s="109"/>
      <c r="W258" s="109"/>
      <c r="X258" s="45"/>
      <c r="Y258" s="45"/>
    </row>
    <row r="259" spans="1:25" s="43" customFormat="1" ht="12.9" customHeight="1">
      <c r="A259" s="189"/>
      <c r="B259" s="111"/>
      <c r="C259" s="111"/>
      <c r="D259" s="111"/>
      <c r="E259" s="111"/>
      <c r="F259" s="111"/>
      <c r="G259" s="111"/>
      <c r="H259" s="111"/>
      <c r="I259" s="116"/>
      <c r="J259" s="118"/>
      <c r="K259" s="33"/>
      <c r="L259" s="44"/>
      <c r="M259" s="33"/>
      <c r="N259" s="33"/>
      <c r="O259" s="39"/>
      <c r="P259" s="33"/>
      <c r="Q259" s="168"/>
      <c r="R259" s="169"/>
      <c r="S259" s="39"/>
      <c r="T259" s="119"/>
      <c r="U259" s="109"/>
      <c r="V259" s="109"/>
      <c r="W259" s="109"/>
      <c r="X259" s="45"/>
      <c r="Y259" s="45"/>
    </row>
    <row r="260" spans="1:25" s="43" customFormat="1" ht="12.9" customHeight="1">
      <c r="A260" s="189"/>
      <c r="B260" s="111"/>
      <c r="C260" s="111"/>
      <c r="D260" s="111"/>
      <c r="E260" s="111"/>
      <c r="F260" s="111"/>
      <c r="G260" s="111"/>
      <c r="H260" s="111"/>
      <c r="I260" s="116"/>
      <c r="J260" s="118"/>
      <c r="K260" s="33"/>
      <c r="L260" s="44"/>
      <c r="M260" s="33"/>
      <c r="N260" s="33"/>
      <c r="O260" s="39"/>
      <c r="P260" s="33"/>
      <c r="Q260" s="168"/>
      <c r="R260" s="169"/>
      <c r="S260" s="39"/>
      <c r="T260" s="119"/>
      <c r="U260" s="109"/>
      <c r="V260" s="109"/>
      <c r="W260" s="109"/>
      <c r="X260" s="45"/>
      <c r="Y260" s="45"/>
    </row>
    <row r="261" spans="1:25" s="43" customFormat="1" ht="12.9" customHeight="1">
      <c r="A261" s="189"/>
      <c r="B261" s="111"/>
      <c r="C261" s="111"/>
      <c r="D261" s="111"/>
      <c r="E261" s="111"/>
      <c r="F261" s="111"/>
      <c r="G261" s="111"/>
      <c r="H261" s="111"/>
      <c r="I261" s="116"/>
      <c r="J261" s="118"/>
      <c r="K261" s="33"/>
      <c r="L261" s="44"/>
      <c r="M261" s="33"/>
      <c r="N261" s="33"/>
      <c r="O261" s="39"/>
      <c r="P261" s="33"/>
      <c r="Q261" s="168"/>
      <c r="R261" s="169"/>
      <c r="S261" s="39"/>
      <c r="T261" s="119"/>
      <c r="U261" s="109"/>
      <c r="V261" s="109"/>
      <c r="W261" s="109"/>
      <c r="X261" s="45"/>
      <c r="Y261" s="45"/>
    </row>
    <row r="262" spans="1:25" s="43" customFormat="1" ht="12.9" customHeight="1">
      <c r="A262" s="189"/>
      <c r="B262" s="111"/>
      <c r="C262" s="111"/>
      <c r="D262" s="111"/>
      <c r="E262" s="111"/>
      <c r="F262" s="111"/>
      <c r="G262" s="111"/>
      <c r="H262" s="111"/>
      <c r="I262" s="116"/>
      <c r="J262" s="118"/>
      <c r="K262" s="33"/>
      <c r="L262" s="44"/>
      <c r="M262" s="33"/>
      <c r="N262" s="33"/>
      <c r="O262" s="39"/>
      <c r="P262" s="33"/>
      <c r="Q262" s="168"/>
      <c r="R262" s="169"/>
      <c r="S262" s="39"/>
      <c r="T262" s="119"/>
      <c r="U262" s="109"/>
      <c r="V262" s="109"/>
      <c r="W262" s="109"/>
      <c r="X262" s="45"/>
      <c r="Y262" s="45"/>
    </row>
    <row r="263" spans="1:25" s="43" customFormat="1" ht="12.9" customHeight="1">
      <c r="A263" s="189"/>
      <c r="B263" s="111"/>
      <c r="C263" s="111"/>
      <c r="D263" s="111"/>
      <c r="E263" s="111"/>
      <c r="F263" s="111"/>
      <c r="G263" s="111"/>
      <c r="H263" s="111"/>
      <c r="I263" s="116"/>
      <c r="J263" s="118"/>
      <c r="K263" s="33"/>
      <c r="L263" s="44"/>
      <c r="M263" s="33"/>
      <c r="N263" s="33"/>
      <c r="O263" s="39"/>
      <c r="P263" s="33"/>
      <c r="Q263" s="168"/>
      <c r="R263" s="169"/>
      <c r="S263" s="39"/>
      <c r="T263" s="119"/>
      <c r="U263" s="109"/>
      <c r="V263" s="109"/>
      <c r="W263" s="109"/>
      <c r="X263" s="45"/>
      <c r="Y263" s="45"/>
    </row>
    <row r="264" spans="1:25" s="43" customFormat="1" ht="12.9" customHeight="1">
      <c r="A264" s="189"/>
      <c r="B264" s="111"/>
      <c r="C264" s="111"/>
      <c r="D264" s="111"/>
      <c r="E264" s="111"/>
      <c r="F264" s="111"/>
      <c r="G264" s="111"/>
      <c r="H264" s="111"/>
      <c r="I264" s="116"/>
      <c r="J264" s="118"/>
      <c r="K264" s="33"/>
      <c r="L264" s="44"/>
      <c r="M264" s="33"/>
      <c r="N264" s="33"/>
      <c r="O264" s="39"/>
      <c r="P264" s="33"/>
      <c r="Q264" s="168"/>
      <c r="R264" s="169"/>
      <c r="S264" s="39"/>
      <c r="T264" s="119"/>
      <c r="U264" s="109"/>
      <c r="V264" s="109"/>
      <c r="W264" s="109"/>
      <c r="X264" s="45"/>
      <c r="Y264" s="45"/>
    </row>
    <row r="265" spans="1:25" s="43" customFormat="1" ht="12.9" customHeight="1">
      <c r="A265" s="189"/>
      <c r="B265" s="111"/>
      <c r="C265" s="111"/>
      <c r="D265" s="111"/>
      <c r="E265" s="111"/>
      <c r="F265" s="111"/>
      <c r="G265" s="111"/>
      <c r="H265" s="111"/>
      <c r="I265" s="116"/>
      <c r="J265" s="118"/>
      <c r="K265" s="33"/>
      <c r="L265" s="44"/>
      <c r="M265" s="33"/>
      <c r="N265" s="33"/>
      <c r="O265" s="39"/>
      <c r="P265" s="33"/>
      <c r="Q265" s="168"/>
      <c r="R265" s="169"/>
      <c r="S265" s="39"/>
      <c r="T265" s="119"/>
      <c r="U265" s="109"/>
      <c r="V265" s="109"/>
      <c r="W265" s="109"/>
      <c r="X265" s="45"/>
      <c r="Y265" s="45"/>
    </row>
    <row r="266" spans="1:25" s="43" customFormat="1" ht="12.9" customHeight="1">
      <c r="A266" s="189"/>
      <c r="B266" s="111"/>
      <c r="C266" s="111"/>
      <c r="D266" s="111"/>
      <c r="E266" s="111"/>
      <c r="F266" s="111"/>
      <c r="G266" s="111"/>
      <c r="H266" s="111"/>
      <c r="I266" s="116"/>
      <c r="J266" s="118"/>
      <c r="K266" s="33"/>
      <c r="L266" s="44"/>
      <c r="M266" s="33"/>
      <c r="N266" s="33"/>
      <c r="O266" s="39"/>
      <c r="P266" s="33"/>
      <c r="Q266" s="168"/>
      <c r="R266" s="169"/>
      <c r="S266" s="39"/>
      <c r="T266" s="119"/>
      <c r="U266" s="109"/>
      <c r="V266" s="109"/>
      <c r="W266" s="109"/>
      <c r="X266" s="45"/>
      <c r="Y266" s="45"/>
    </row>
    <row r="267" spans="1:25" s="43" customFormat="1" ht="12.9" customHeight="1">
      <c r="A267" s="189"/>
      <c r="B267" s="111"/>
      <c r="C267" s="111"/>
      <c r="D267" s="111"/>
      <c r="E267" s="111"/>
      <c r="F267" s="111"/>
      <c r="G267" s="111"/>
      <c r="H267" s="111"/>
      <c r="I267" s="116"/>
      <c r="J267" s="118"/>
      <c r="K267" s="33"/>
      <c r="L267" s="44"/>
      <c r="M267" s="33"/>
      <c r="N267" s="33"/>
      <c r="O267" s="39"/>
      <c r="P267" s="33"/>
      <c r="Q267" s="168"/>
      <c r="R267" s="169"/>
      <c r="S267" s="39"/>
      <c r="T267" s="119"/>
      <c r="U267" s="109"/>
      <c r="V267" s="109"/>
      <c r="W267" s="109"/>
      <c r="X267" s="45"/>
      <c r="Y267" s="45"/>
    </row>
    <row r="268" spans="1:25" s="43" customFormat="1" ht="12.9" customHeight="1">
      <c r="A268" s="189"/>
      <c r="B268" s="111"/>
      <c r="C268" s="111"/>
      <c r="D268" s="111"/>
      <c r="E268" s="111"/>
      <c r="F268" s="111"/>
      <c r="G268" s="111"/>
      <c r="H268" s="111"/>
      <c r="I268" s="117"/>
      <c r="J268" s="118"/>
      <c r="K268" s="33"/>
      <c r="L268" s="44"/>
      <c r="M268" s="33"/>
      <c r="N268" s="33"/>
      <c r="O268" s="39"/>
      <c r="P268" s="33"/>
      <c r="Q268" s="168"/>
      <c r="R268" s="169"/>
      <c r="S268" s="39"/>
      <c r="T268" s="119"/>
      <c r="U268" s="109"/>
      <c r="V268" s="109"/>
      <c r="W268" s="109"/>
      <c r="X268" s="45"/>
      <c r="Y268" s="45"/>
    </row>
    <row r="269" spans="1:25" s="43" customFormat="1" ht="12.9" customHeight="1">
      <c r="A269" s="189"/>
      <c r="B269" s="111"/>
      <c r="C269" s="111"/>
      <c r="D269" s="111"/>
      <c r="E269" s="111"/>
      <c r="F269" s="111"/>
      <c r="G269" s="111"/>
      <c r="H269" s="111"/>
      <c r="I269" s="117"/>
      <c r="J269" s="118"/>
      <c r="K269" s="33"/>
      <c r="L269" s="44"/>
      <c r="M269" s="33"/>
      <c r="N269" s="33"/>
      <c r="O269" s="39"/>
      <c r="P269" s="33"/>
      <c r="Q269" s="168"/>
      <c r="R269" s="169"/>
      <c r="S269" s="39"/>
      <c r="T269" s="119"/>
      <c r="U269" s="109"/>
      <c r="V269" s="109"/>
      <c r="W269" s="109"/>
      <c r="X269" s="45"/>
      <c r="Y269" s="45"/>
    </row>
    <row r="270" spans="1:25" s="43" customFormat="1" ht="12.9" customHeight="1">
      <c r="A270" s="189"/>
      <c r="B270" s="111"/>
      <c r="C270" s="111"/>
      <c r="D270" s="111"/>
      <c r="E270" s="111"/>
      <c r="F270" s="111"/>
      <c r="G270" s="111"/>
      <c r="H270" s="111"/>
      <c r="I270" s="116"/>
      <c r="J270" s="118"/>
      <c r="K270" s="33"/>
      <c r="L270" s="44"/>
      <c r="M270" s="33"/>
      <c r="N270" s="33"/>
      <c r="O270" s="39"/>
      <c r="P270" s="33"/>
      <c r="Q270" s="168"/>
      <c r="R270" s="169"/>
      <c r="S270" s="39"/>
      <c r="T270" s="119"/>
      <c r="U270" s="109"/>
      <c r="V270" s="109"/>
      <c r="W270" s="109"/>
      <c r="X270" s="45"/>
      <c r="Y270" s="45"/>
    </row>
    <row r="271" spans="1:25" s="43" customFormat="1" ht="12.9" customHeight="1">
      <c r="A271" s="189"/>
      <c r="B271" s="111"/>
      <c r="C271" s="111"/>
      <c r="D271" s="111"/>
      <c r="E271" s="111"/>
      <c r="F271" s="111"/>
      <c r="G271" s="111"/>
      <c r="H271" s="111"/>
      <c r="I271" s="116"/>
      <c r="J271" s="118"/>
      <c r="K271" s="33"/>
      <c r="L271" s="44"/>
      <c r="M271" s="33"/>
      <c r="N271" s="33"/>
      <c r="O271" s="39"/>
      <c r="P271" s="33"/>
      <c r="Q271" s="168"/>
      <c r="R271" s="169"/>
      <c r="S271" s="39"/>
      <c r="T271" s="119"/>
      <c r="U271" s="109"/>
      <c r="V271" s="109"/>
      <c r="W271" s="109"/>
      <c r="X271" s="45"/>
      <c r="Y271" s="45"/>
    </row>
    <row r="272" spans="1:25" s="43" customFormat="1" ht="12.9" customHeight="1">
      <c r="A272" s="189"/>
      <c r="B272" s="111"/>
      <c r="C272" s="111"/>
      <c r="D272" s="111"/>
      <c r="E272" s="111"/>
      <c r="F272" s="111"/>
      <c r="G272" s="111"/>
      <c r="H272" s="111"/>
      <c r="I272" s="116"/>
      <c r="J272" s="118"/>
      <c r="K272" s="33"/>
      <c r="L272" s="44"/>
      <c r="M272" s="33"/>
      <c r="N272" s="33"/>
      <c r="O272" s="39"/>
      <c r="P272" s="33"/>
      <c r="Q272" s="168"/>
      <c r="R272" s="169"/>
      <c r="S272" s="39"/>
      <c r="T272" s="119"/>
      <c r="U272" s="109"/>
      <c r="V272" s="109"/>
      <c r="W272" s="109"/>
      <c r="X272" s="45"/>
      <c r="Y272" s="45"/>
    </row>
    <row r="273" spans="1:25" s="43" customFormat="1" ht="12.9" customHeight="1">
      <c r="A273" s="189"/>
      <c r="B273" s="111"/>
      <c r="C273" s="111"/>
      <c r="D273" s="111"/>
      <c r="E273" s="111"/>
      <c r="F273" s="111"/>
      <c r="G273" s="111"/>
      <c r="H273" s="111"/>
      <c r="I273" s="116"/>
      <c r="J273" s="118"/>
      <c r="K273" s="33"/>
      <c r="L273" s="44"/>
      <c r="M273" s="33"/>
      <c r="N273" s="33"/>
      <c r="O273" s="39"/>
      <c r="P273" s="33"/>
      <c r="Q273" s="168"/>
      <c r="R273" s="169"/>
      <c r="S273" s="39"/>
      <c r="T273" s="119"/>
      <c r="U273" s="109"/>
      <c r="V273" s="109"/>
      <c r="W273" s="109"/>
      <c r="X273" s="45"/>
      <c r="Y273" s="45"/>
    </row>
    <row r="274" spans="1:25" s="43" customFormat="1" ht="12.9" customHeight="1">
      <c r="A274" s="189"/>
      <c r="B274" s="111"/>
      <c r="C274" s="111"/>
      <c r="D274" s="111"/>
      <c r="E274" s="111"/>
      <c r="F274" s="111"/>
      <c r="G274" s="111"/>
      <c r="H274" s="111"/>
      <c r="I274" s="116"/>
      <c r="J274" s="118"/>
      <c r="K274" s="33"/>
      <c r="L274" s="44"/>
      <c r="M274" s="33"/>
      <c r="N274" s="33"/>
      <c r="O274" s="39"/>
      <c r="P274" s="33"/>
      <c r="Q274" s="168"/>
      <c r="R274" s="169"/>
      <c r="S274" s="39"/>
      <c r="T274" s="119"/>
      <c r="U274" s="109"/>
      <c r="V274" s="109"/>
      <c r="W274" s="109"/>
      <c r="X274" s="45"/>
      <c r="Y274" s="45"/>
    </row>
    <row r="275" spans="1:25" s="43" customFormat="1" ht="12.9" customHeight="1">
      <c r="A275" s="189"/>
      <c r="B275" s="111"/>
      <c r="C275" s="111"/>
      <c r="D275" s="111"/>
      <c r="E275" s="111"/>
      <c r="F275" s="111"/>
      <c r="G275" s="111"/>
      <c r="H275" s="111"/>
      <c r="I275" s="116"/>
      <c r="J275" s="118"/>
      <c r="K275" s="33"/>
      <c r="L275" s="44"/>
      <c r="M275" s="33"/>
      <c r="N275" s="33"/>
      <c r="O275" s="39"/>
      <c r="P275" s="33"/>
      <c r="Q275" s="168"/>
      <c r="R275" s="169"/>
      <c r="S275" s="39"/>
      <c r="T275" s="119"/>
      <c r="U275" s="109"/>
      <c r="V275" s="109"/>
      <c r="W275" s="109"/>
      <c r="X275" s="45"/>
      <c r="Y275" s="45"/>
    </row>
    <row r="276" spans="1:25" s="43" customFormat="1" ht="12.9" customHeight="1">
      <c r="A276" s="189"/>
      <c r="B276" s="111"/>
      <c r="C276" s="111"/>
      <c r="D276" s="111"/>
      <c r="E276" s="111"/>
      <c r="F276" s="111"/>
      <c r="G276" s="111"/>
      <c r="H276" s="111"/>
      <c r="I276" s="116"/>
      <c r="J276" s="118"/>
      <c r="K276" s="33"/>
      <c r="L276" s="44"/>
      <c r="M276" s="33"/>
      <c r="N276" s="33"/>
      <c r="O276" s="39"/>
      <c r="P276" s="33"/>
      <c r="Q276" s="168"/>
      <c r="R276" s="169"/>
      <c r="S276" s="39"/>
      <c r="T276" s="119"/>
      <c r="U276" s="109"/>
      <c r="V276" s="109"/>
      <c r="W276" s="109"/>
      <c r="X276" s="45"/>
      <c r="Y276" s="45"/>
    </row>
    <row r="277" spans="1:25" s="43" customFormat="1" ht="12.9" customHeight="1">
      <c r="A277" s="189"/>
      <c r="B277" s="111"/>
      <c r="C277" s="111"/>
      <c r="D277" s="111"/>
      <c r="E277" s="111"/>
      <c r="F277" s="111"/>
      <c r="G277" s="111"/>
      <c r="H277" s="111"/>
      <c r="I277" s="116"/>
      <c r="J277" s="118"/>
      <c r="K277" s="33"/>
      <c r="L277" s="44"/>
      <c r="M277" s="33"/>
      <c r="N277" s="33"/>
      <c r="O277" s="39"/>
      <c r="P277" s="33"/>
      <c r="Q277" s="168"/>
      <c r="R277" s="169"/>
      <c r="S277" s="39"/>
      <c r="T277" s="119"/>
      <c r="U277" s="109"/>
      <c r="V277" s="109"/>
      <c r="W277" s="109"/>
      <c r="X277" s="45"/>
      <c r="Y277" s="45"/>
    </row>
    <row r="278" spans="1:25" s="43" customFormat="1" ht="12.9" customHeight="1">
      <c r="A278" s="189"/>
      <c r="B278" s="111"/>
      <c r="C278" s="111"/>
      <c r="D278" s="111"/>
      <c r="E278" s="111"/>
      <c r="F278" s="111"/>
      <c r="G278" s="111"/>
      <c r="H278" s="111"/>
      <c r="I278" s="116"/>
      <c r="J278" s="118"/>
      <c r="K278" s="33"/>
      <c r="L278" s="44"/>
      <c r="M278" s="33"/>
      <c r="N278" s="33"/>
      <c r="O278" s="39"/>
      <c r="P278" s="33"/>
      <c r="Q278" s="168"/>
      <c r="R278" s="169"/>
      <c r="S278" s="39"/>
      <c r="T278" s="119"/>
      <c r="U278" s="109"/>
      <c r="V278" s="109"/>
      <c r="W278" s="109"/>
      <c r="X278" s="45"/>
      <c r="Y278" s="45"/>
    </row>
    <row r="279" spans="1:25" s="43" customFormat="1" ht="12.9" customHeight="1">
      <c r="A279" s="189"/>
      <c r="B279" s="111"/>
      <c r="C279" s="111"/>
      <c r="D279" s="111"/>
      <c r="E279" s="111"/>
      <c r="F279" s="111"/>
      <c r="G279" s="111"/>
      <c r="H279" s="111"/>
      <c r="I279" s="116"/>
      <c r="J279" s="118"/>
      <c r="K279" s="33"/>
      <c r="L279" s="44"/>
      <c r="M279" s="33"/>
      <c r="N279" s="33"/>
      <c r="O279" s="39"/>
      <c r="P279" s="33"/>
      <c r="Q279" s="168"/>
      <c r="R279" s="169"/>
      <c r="S279" s="39"/>
      <c r="T279" s="119"/>
      <c r="U279" s="109"/>
      <c r="V279" s="109"/>
      <c r="W279" s="109"/>
      <c r="X279" s="45"/>
      <c r="Y279" s="45"/>
    </row>
    <row r="280" spans="1:25" s="43" customFormat="1" ht="12.9" customHeight="1">
      <c r="A280" s="189"/>
      <c r="B280" s="111"/>
      <c r="C280" s="111"/>
      <c r="D280" s="111"/>
      <c r="E280" s="111"/>
      <c r="F280" s="111"/>
      <c r="G280" s="111"/>
      <c r="H280" s="111"/>
      <c r="I280" s="117"/>
      <c r="J280" s="118"/>
      <c r="K280" s="33"/>
      <c r="L280" s="44"/>
      <c r="M280" s="33"/>
      <c r="N280" s="33"/>
      <c r="O280" s="39"/>
      <c r="P280" s="33"/>
      <c r="Q280" s="168"/>
      <c r="R280" s="169"/>
      <c r="S280" s="39"/>
      <c r="T280" s="119"/>
      <c r="U280" s="109"/>
      <c r="V280" s="109"/>
      <c r="W280" s="109"/>
      <c r="X280" s="45"/>
      <c r="Y280" s="45"/>
    </row>
    <row r="281" spans="1:25" s="43" customFormat="1" ht="12.9" customHeight="1">
      <c r="A281" s="189"/>
      <c r="B281" s="111"/>
      <c r="C281" s="111"/>
      <c r="D281" s="111"/>
      <c r="E281" s="111"/>
      <c r="F281" s="111"/>
      <c r="G281" s="111"/>
      <c r="H281" s="111"/>
      <c r="I281" s="117"/>
      <c r="J281" s="118"/>
      <c r="K281" s="33"/>
      <c r="L281" s="44"/>
      <c r="M281" s="33"/>
      <c r="N281" s="33"/>
      <c r="O281" s="39"/>
      <c r="P281" s="33"/>
      <c r="Q281" s="168"/>
      <c r="R281" s="169"/>
      <c r="S281" s="39"/>
      <c r="T281" s="119"/>
      <c r="U281" s="109"/>
      <c r="V281" s="109"/>
      <c r="W281" s="109"/>
      <c r="X281" s="45"/>
      <c r="Y281" s="45"/>
    </row>
    <row r="282" spans="1:25" s="43" customFormat="1" ht="12.9" customHeight="1">
      <c r="A282" s="189"/>
      <c r="B282" s="111"/>
      <c r="C282" s="111"/>
      <c r="D282" s="111"/>
      <c r="E282" s="111"/>
      <c r="F282" s="111"/>
      <c r="G282" s="111"/>
      <c r="H282" s="111"/>
      <c r="I282" s="116"/>
      <c r="J282" s="118"/>
      <c r="K282" s="33"/>
      <c r="L282" s="44"/>
      <c r="M282" s="33"/>
      <c r="N282" s="33"/>
      <c r="O282" s="39"/>
      <c r="P282" s="33"/>
      <c r="Q282" s="168"/>
      <c r="R282" s="169"/>
      <c r="S282" s="39"/>
      <c r="T282" s="119"/>
      <c r="U282" s="109"/>
      <c r="V282" s="109"/>
      <c r="W282" s="109"/>
      <c r="X282" s="45"/>
      <c r="Y282" s="45"/>
    </row>
    <row r="283" spans="1:25" s="43" customFormat="1" ht="12.9" customHeight="1">
      <c r="A283" s="189"/>
      <c r="B283" s="111"/>
      <c r="C283" s="111"/>
      <c r="D283" s="111"/>
      <c r="E283" s="111"/>
      <c r="F283" s="111"/>
      <c r="G283" s="111"/>
      <c r="H283" s="111"/>
      <c r="I283" s="116"/>
      <c r="J283" s="118"/>
      <c r="K283" s="33"/>
      <c r="L283" s="44"/>
      <c r="M283" s="33"/>
      <c r="N283" s="33"/>
      <c r="O283" s="39"/>
      <c r="P283" s="33"/>
      <c r="Q283" s="168"/>
      <c r="R283" s="169"/>
      <c r="S283" s="39"/>
      <c r="T283" s="119"/>
      <c r="U283" s="109"/>
      <c r="V283" s="109"/>
      <c r="W283" s="109"/>
      <c r="X283" s="45"/>
      <c r="Y283" s="45"/>
    </row>
    <row r="284" spans="1:25" s="43" customFormat="1" ht="12.9" customHeight="1">
      <c r="A284" s="189"/>
      <c r="B284" s="111"/>
      <c r="C284" s="111"/>
      <c r="D284" s="111"/>
      <c r="E284" s="111"/>
      <c r="F284" s="111"/>
      <c r="G284" s="111"/>
      <c r="H284" s="111"/>
      <c r="I284" s="116"/>
      <c r="J284" s="118"/>
      <c r="K284" s="33"/>
      <c r="L284" s="44"/>
      <c r="M284" s="33"/>
      <c r="N284" s="33"/>
      <c r="O284" s="39"/>
      <c r="P284" s="33"/>
      <c r="Q284" s="168"/>
      <c r="R284" s="169"/>
      <c r="S284" s="39"/>
      <c r="T284" s="119"/>
      <c r="U284" s="109"/>
      <c r="V284" s="109"/>
      <c r="W284" s="109"/>
      <c r="X284" s="45"/>
      <c r="Y284" s="45"/>
    </row>
    <row r="285" spans="1:25" s="43" customFormat="1" ht="12.9" customHeight="1">
      <c r="A285" s="189"/>
      <c r="B285" s="111"/>
      <c r="C285" s="111"/>
      <c r="D285" s="111"/>
      <c r="E285" s="111"/>
      <c r="F285" s="111"/>
      <c r="G285" s="111"/>
      <c r="H285" s="111"/>
      <c r="I285" s="116"/>
      <c r="J285" s="118"/>
      <c r="K285" s="33"/>
      <c r="L285" s="44"/>
      <c r="M285" s="33"/>
      <c r="N285" s="33"/>
      <c r="O285" s="39"/>
      <c r="P285" s="33"/>
      <c r="Q285" s="168"/>
      <c r="R285" s="169"/>
      <c r="S285" s="39"/>
      <c r="T285" s="119"/>
      <c r="U285" s="109"/>
      <c r="V285" s="109"/>
      <c r="W285" s="109"/>
      <c r="X285" s="45"/>
      <c r="Y285" s="45"/>
    </row>
    <row r="286" spans="1:25" s="43" customFormat="1" ht="12.9" customHeight="1">
      <c r="A286" s="189"/>
      <c r="B286" s="111"/>
      <c r="C286" s="111"/>
      <c r="D286" s="111"/>
      <c r="E286" s="111"/>
      <c r="F286" s="111"/>
      <c r="G286" s="111"/>
      <c r="H286" s="111"/>
      <c r="I286" s="116"/>
      <c r="J286" s="118"/>
      <c r="K286" s="33"/>
      <c r="L286" s="44"/>
      <c r="M286" s="33"/>
      <c r="N286" s="33"/>
      <c r="O286" s="39"/>
      <c r="P286" s="33"/>
      <c r="Q286" s="168"/>
      <c r="R286" s="169"/>
      <c r="S286" s="39"/>
      <c r="T286" s="119"/>
      <c r="U286" s="109"/>
      <c r="V286" s="109"/>
      <c r="W286" s="109"/>
      <c r="X286" s="45"/>
      <c r="Y286" s="45"/>
    </row>
    <row r="287" spans="1:25" s="43" customFormat="1" ht="12.9" customHeight="1">
      <c r="A287" s="189"/>
      <c r="B287" s="111"/>
      <c r="C287" s="111"/>
      <c r="D287" s="111"/>
      <c r="E287" s="111"/>
      <c r="F287" s="111"/>
      <c r="G287" s="111"/>
      <c r="H287" s="111"/>
      <c r="I287" s="116"/>
      <c r="J287" s="118"/>
      <c r="K287" s="33"/>
      <c r="L287" s="44"/>
      <c r="M287" s="33"/>
      <c r="N287" s="33"/>
      <c r="O287" s="39"/>
      <c r="P287" s="33"/>
      <c r="Q287" s="168"/>
      <c r="R287" s="169"/>
      <c r="S287" s="39"/>
      <c r="T287" s="119"/>
      <c r="U287" s="109"/>
      <c r="V287" s="109"/>
      <c r="W287" s="109"/>
      <c r="X287" s="45"/>
      <c r="Y287" s="45"/>
    </row>
    <row r="288" spans="1:25" s="43" customFormat="1" ht="12.9" customHeight="1">
      <c r="A288" s="189"/>
      <c r="B288" s="111"/>
      <c r="C288" s="111"/>
      <c r="D288" s="111"/>
      <c r="E288" s="111"/>
      <c r="F288" s="111"/>
      <c r="G288" s="111"/>
      <c r="H288" s="111"/>
      <c r="I288" s="116"/>
      <c r="J288" s="118"/>
      <c r="K288" s="33"/>
      <c r="L288" s="44"/>
      <c r="M288" s="33"/>
      <c r="N288" s="33"/>
      <c r="O288" s="39"/>
      <c r="P288" s="33"/>
      <c r="Q288" s="168"/>
      <c r="R288" s="169"/>
      <c r="S288" s="39"/>
      <c r="T288" s="119"/>
      <c r="U288" s="109"/>
      <c r="V288" s="109"/>
      <c r="W288" s="109"/>
      <c r="X288" s="45"/>
      <c r="Y288" s="45"/>
    </row>
    <row r="289" spans="1:25" s="43" customFormat="1" ht="12.9" customHeight="1">
      <c r="A289" s="189"/>
      <c r="B289" s="111"/>
      <c r="C289" s="111"/>
      <c r="D289" s="111"/>
      <c r="E289" s="111"/>
      <c r="F289" s="111"/>
      <c r="G289" s="111"/>
      <c r="H289" s="111"/>
      <c r="I289" s="116"/>
      <c r="J289" s="118"/>
      <c r="K289" s="33"/>
      <c r="L289" s="44"/>
      <c r="M289" s="33"/>
      <c r="N289" s="33"/>
      <c r="O289" s="39"/>
      <c r="P289" s="33"/>
      <c r="Q289" s="168"/>
      <c r="R289" s="169"/>
      <c r="S289" s="39"/>
      <c r="T289" s="119"/>
      <c r="U289" s="109"/>
      <c r="V289" s="109"/>
      <c r="W289" s="109"/>
      <c r="X289" s="45"/>
      <c r="Y289" s="45"/>
    </row>
    <row r="290" spans="1:25" s="43" customFormat="1" ht="12.9" customHeight="1">
      <c r="A290" s="189"/>
      <c r="B290" s="111"/>
      <c r="C290" s="111"/>
      <c r="D290" s="111"/>
      <c r="E290" s="111"/>
      <c r="F290" s="111"/>
      <c r="G290" s="111"/>
      <c r="H290" s="111"/>
      <c r="I290" s="116"/>
      <c r="J290" s="118"/>
      <c r="K290" s="33"/>
      <c r="L290" s="44"/>
      <c r="M290" s="33"/>
      <c r="N290" s="33"/>
      <c r="O290" s="39"/>
      <c r="P290" s="33"/>
      <c r="Q290" s="168"/>
      <c r="R290" s="169"/>
      <c r="S290" s="39"/>
      <c r="T290" s="119"/>
      <c r="U290" s="109"/>
      <c r="V290" s="109"/>
      <c r="W290" s="109"/>
      <c r="X290" s="45"/>
      <c r="Y290" s="45"/>
    </row>
    <row r="291" spans="1:25" s="43" customFormat="1" ht="12.9" customHeight="1">
      <c r="A291" s="189"/>
      <c r="B291" s="111"/>
      <c r="C291" s="111"/>
      <c r="D291" s="111"/>
      <c r="E291" s="111"/>
      <c r="F291" s="111"/>
      <c r="G291" s="111"/>
      <c r="H291" s="111"/>
      <c r="I291" s="117"/>
      <c r="J291" s="118"/>
      <c r="K291" s="33"/>
      <c r="L291" s="44"/>
      <c r="M291" s="33"/>
      <c r="N291" s="33"/>
      <c r="O291" s="39"/>
      <c r="P291" s="33"/>
      <c r="Q291" s="168"/>
      <c r="R291" s="169"/>
      <c r="S291" s="39"/>
      <c r="T291" s="119"/>
      <c r="U291" s="109"/>
      <c r="V291" s="109"/>
      <c r="W291" s="109"/>
      <c r="X291" s="45"/>
      <c r="Y291" s="45"/>
    </row>
    <row r="292" spans="1:25" s="43" customFormat="1" ht="12.9" customHeight="1">
      <c r="A292" s="189"/>
      <c r="B292" s="111"/>
      <c r="C292" s="111"/>
      <c r="D292" s="111"/>
      <c r="E292" s="111"/>
      <c r="F292" s="111"/>
      <c r="G292" s="111"/>
      <c r="H292" s="111"/>
      <c r="I292" s="117"/>
      <c r="J292" s="118"/>
      <c r="K292" s="33"/>
      <c r="L292" s="44"/>
      <c r="M292" s="33"/>
      <c r="N292" s="33"/>
      <c r="O292" s="39"/>
      <c r="P292" s="33"/>
      <c r="Q292" s="168"/>
      <c r="R292" s="169"/>
      <c r="S292" s="39"/>
      <c r="T292" s="119"/>
      <c r="U292" s="109"/>
      <c r="V292" s="109"/>
      <c r="W292" s="109"/>
      <c r="X292" s="45"/>
      <c r="Y292" s="45"/>
    </row>
    <row r="293" spans="1:25" s="43" customFormat="1" ht="12.9" customHeight="1">
      <c r="A293" s="189"/>
      <c r="B293" s="111"/>
      <c r="C293" s="111"/>
      <c r="D293" s="111"/>
      <c r="E293" s="111"/>
      <c r="F293" s="111"/>
      <c r="G293" s="111"/>
      <c r="H293" s="111"/>
      <c r="I293" s="116"/>
      <c r="J293" s="118"/>
      <c r="K293" s="33"/>
      <c r="L293" s="44"/>
      <c r="M293" s="33"/>
      <c r="N293" s="33"/>
      <c r="O293" s="39"/>
      <c r="P293" s="33"/>
      <c r="Q293" s="168"/>
      <c r="R293" s="169"/>
      <c r="S293" s="39"/>
      <c r="T293" s="119"/>
      <c r="U293" s="109"/>
      <c r="V293" s="109"/>
      <c r="W293" s="109"/>
      <c r="X293" s="45"/>
      <c r="Y293" s="45"/>
    </row>
    <row r="294" spans="1:25" s="43" customFormat="1" ht="12.9" customHeight="1">
      <c r="A294" s="189"/>
      <c r="B294" s="111"/>
      <c r="C294" s="111"/>
      <c r="D294" s="111"/>
      <c r="E294" s="111"/>
      <c r="F294" s="111"/>
      <c r="G294" s="111"/>
      <c r="H294" s="111"/>
      <c r="I294" s="116"/>
      <c r="J294" s="118"/>
      <c r="K294" s="33"/>
      <c r="L294" s="44"/>
      <c r="M294" s="33"/>
      <c r="N294" s="33"/>
      <c r="O294" s="39"/>
      <c r="P294" s="33"/>
      <c r="Q294" s="168"/>
      <c r="R294" s="169"/>
      <c r="S294" s="39"/>
      <c r="T294" s="119"/>
      <c r="U294" s="109"/>
      <c r="V294" s="109"/>
      <c r="W294" s="109"/>
      <c r="X294" s="45"/>
      <c r="Y294" s="45"/>
    </row>
    <row r="295" spans="1:25" s="43" customFormat="1" ht="12.9" customHeight="1">
      <c r="A295" s="189"/>
      <c r="B295" s="111"/>
      <c r="C295" s="111"/>
      <c r="D295" s="111"/>
      <c r="E295" s="111"/>
      <c r="F295" s="111"/>
      <c r="G295" s="111"/>
      <c r="H295" s="111"/>
      <c r="I295" s="116"/>
      <c r="J295" s="118"/>
      <c r="K295" s="33"/>
      <c r="L295" s="44"/>
      <c r="M295" s="33"/>
      <c r="N295" s="33"/>
      <c r="O295" s="39"/>
      <c r="P295" s="33"/>
      <c r="Q295" s="168"/>
      <c r="R295" s="169"/>
      <c r="S295" s="39"/>
      <c r="T295" s="119"/>
      <c r="U295" s="109"/>
      <c r="V295" s="109"/>
      <c r="W295" s="109"/>
      <c r="X295" s="45"/>
      <c r="Y295" s="45"/>
    </row>
    <row r="296" spans="1:25" s="43" customFormat="1" ht="12.9" customHeight="1">
      <c r="A296" s="189"/>
      <c r="B296" s="111"/>
      <c r="C296" s="111"/>
      <c r="D296" s="111"/>
      <c r="E296" s="111"/>
      <c r="F296" s="111"/>
      <c r="G296" s="111"/>
      <c r="H296" s="111"/>
      <c r="I296" s="116"/>
      <c r="J296" s="118"/>
      <c r="K296" s="33"/>
      <c r="L296" s="44"/>
      <c r="M296" s="33"/>
      <c r="N296" s="33"/>
      <c r="O296" s="39"/>
      <c r="P296" s="33"/>
      <c r="Q296" s="168"/>
      <c r="R296" s="169"/>
      <c r="S296" s="39"/>
      <c r="T296" s="119"/>
      <c r="U296" s="109"/>
      <c r="V296" s="109"/>
      <c r="W296" s="109"/>
      <c r="X296" s="45"/>
      <c r="Y296" s="45"/>
    </row>
    <row r="297" spans="1:25" s="43" customFormat="1" ht="12.9" customHeight="1">
      <c r="A297" s="189"/>
      <c r="B297" s="111"/>
      <c r="C297" s="111"/>
      <c r="D297" s="111"/>
      <c r="E297" s="111"/>
      <c r="F297" s="111"/>
      <c r="G297" s="111"/>
      <c r="H297" s="111"/>
      <c r="I297" s="116"/>
      <c r="J297" s="118"/>
      <c r="K297" s="33"/>
      <c r="L297" s="44"/>
      <c r="M297" s="33"/>
      <c r="N297" s="33"/>
      <c r="O297" s="39"/>
      <c r="P297" s="33"/>
      <c r="Q297" s="168"/>
      <c r="R297" s="169"/>
      <c r="S297" s="39"/>
      <c r="T297" s="119"/>
      <c r="U297" s="109"/>
      <c r="V297" s="109"/>
      <c r="W297" s="109"/>
      <c r="X297" s="45"/>
      <c r="Y297" s="45"/>
    </row>
    <row r="298" spans="1:25" s="43" customFormat="1" ht="12.9" customHeight="1">
      <c r="A298" s="189"/>
      <c r="B298" s="111"/>
      <c r="C298" s="111"/>
      <c r="D298" s="111"/>
      <c r="E298" s="111"/>
      <c r="F298" s="111"/>
      <c r="G298" s="111"/>
      <c r="H298" s="111"/>
      <c r="I298" s="116"/>
      <c r="J298" s="118"/>
      <c r="K298" s="33"/>
      <c r="L298" s="44"/>
      <c r="M298" s="33"/>
      <c r="N298" s="33"/>
      <c r="O298" s="39"/>
      <c r="P298" s="33"/>
      <c r="Q298" s="168"/>
      <c r="R298" s="169"/>
      <c r="S298" s="39"/>
      <c r="T298" s="119"/>
      <c r="U298" s="109"/>
      <c r="V298" s="109"/>
      <c r="W298" s="109"/>
      <c r="X298" s="45"/>
      <c r="Y298" s="45"/>
    </row>
    <row r="299" spans="1:25" s="43" customFormat="1" ht="12.9" customHeight="1">
      <c r="A299" s="189"/>
      <c r="B299" s="111"/>
      <c r="C299" s="111"/>
      <c r="D299" s="111"/>
      <c r="E299" s="111"/>
      <c r="F299" s="111"/>
      <c r="G299" s="111"/>
      <c r="H299" s="111"/>
      <c r="I299" s="116"/>
      <c r="J299" s="118"/>
      <c r="K299" s="33"/>
      <c r="L299" s="44"/>
      <c r="M299" s="33"/>
      <c r="N299" s="33"/>
      <c r="O299" s="39"/>
      <c r="P299" s="33"/>
      <c r="Q299" s="168"/>
      <c r="R299" s="169"/>
      <c r="S299" s="39"/>
      <c r="T299" s="119"/>
      <c r="U299" s="109"/>
      <c r="V299" s="109"/>
      <c r="W299" s="109"/>
      <c r="X299" s="45"/>
      <c r="Y299" s="45"/>
    </row>
    <row r="300" spans="1:25" s="43" customFormat="1" ht="12.9" customHeight="1">
      <c r="A300" s="189"/>
      <c r="B300" s="111"/>
      <c r="C300" s="111"/>
      <c r="D300" s="111"/>
      <c r="E300" s="111"/>
      <c r="F300" s="111"/>
      <c r="G300" s="111"/>
      <c r="H300" s="111"/>
      <c r="I300" s="116"/>
      <c r="J300" s="118"/>
      <c r="K300" s="33"/>
      <c r="L300" s="44"/>
      <c r="M300" s="33"/>
      <c r="N300" s="33"/>
      <c r="O300" s="39"/>
      <c r="P300" s="33"/>
      <c r="Q300" s="168"/>
      <c r="R300" s="169"/>
      <c r="S300" s="39"/>
      <c r="T300" s="119"/>
      <c r="U300" s="109"/>
      <c r="V300" s="109"/>
      <c r="W300" s="109"/>
      <c r="X300" s="45"/>
      <c r="Y300" s="45"/>
    </row>
    <row r="301" spans="1:25" s="43" customFormat="1" ht="12.9" customHeight="1">
      <c r="A301" s="189"/>
      <c r="B301" s="111"/>
      <c r="C301" s="111"/>
      <c r="D301" s="111"/>
      <c r="E301" s="111"/>
      <c r="F301" s="111"/>
      <c r="G301" s="111"/>
      <c r="H301" s="111"/>
      <c r="I301" s="116"/>
      <c r="J301" s="118"/>
      <c r="K301" s="33"/>
      <c r="L301" s="44"/>
      <c r="M301" s="33"/>
      <c r="N301" s="33"/>
      <c r="O301" s="39"/>
      <c r="P301" s="33"/>
      <c r="Q301" s="168"/>
      <c r="R301" s="169"/>
      <c r="S301" s="39"/>
      <c r="T301" s="119"/>
      <c r="U301" s="109"/>
      <c r="V301" s="109"/>
      <c r="W301" s="109"/>
      <c r="X301" s="45"/>
      <c r="Y301" s="45"/>
    </row>
    <row r="302" spans="1:25" s="43" customFormat="1" ht="12.9" customHeight="1">
      <c r="A302" s="189"/>
      <c r="B302" s="111"/>
      <c r="C302" s="111"/>
      <c r="D302" s="111"/>
      <c r="E302" s="111"/>
      <c r="F302" s="111"/>
      <c r="G302" s="111"/>
      <c r="H302" s="111"/>
      <c r="I302" s="117"/>
      <c r="J302" s="118"/>
      <c r="K302" s="33"/>
      <c r="L302" s="44"/>
      <c r="M302" s="33"/>
      <c r="N302" s="33"/>
      <c r="O302" s="39"/>
      <c r="P302" s="33"/>
      <c r="Q302" s="168"/>
      <c r="R302" s="169"/>
      <c r="S302" s="39"/>
      <c r="T302" s="119"/>
      <c r="U302" s="109"/>
      <c r="V302" s="109"/>
      <c r="W302" s="109"/>
      <c r="X302" s="45"/>
      <c r="Y302" s="45"/>
    </row>
    <row r="303" spans="1:25" s="43" customFormat="1" ht="12.9" customHeight="1">
      <c r="A303" s="189"/>
      <c r="B303" s="111"/>
      <c r="C303" s="111"/>
      <c r="D303" s="111"/>
      <c r="E303" s="111"/>
      <c r="F303" s="111"/>
      <c r="G303" s="111"/>
      <c r="H303" s="111"/>
      <c r="I303" s="117"/>
      <c r="J303" s="118"/>
      <c r="K303" s="33"/>
      <c r="L303" s="44"/>
      <c r="M303" s="33"/>
      <c r="N303" s="33"/>
      <c r="O303" s="39"/>
      <c r="P303" s="33"/>
      <c r="Q303" s="168"/>
      <c r="R303" s="169"/>
      <c r="S303" s="39"/>
      <c r="T303" s="119"/>
      <c r="U303" s="109"/>
      <c r="V303" s="109"/>
      <c r="W303" s="109"/>
      <c r="X303" s="45"/>
      <c r="Y303" s="45"/>
    </row>
    <row r="304" spans="1:25" s="43" customFormat="1" ht="12.9" customHeight="1">
      <c r="A304" s="189"/>
      <c r="B304" s="111"/>
      <c r="C304" s="111"/>
      <c r="D304" s="111"/>
      <c r="E304" s="111"/>
      <c r="F304" s="111"/>
      <c r="G304" s="111"/>
      <c r="H304" s="111"/>
      <c r="I304" s="116"/>
      <c r="J304" s="118"/>
      <c r="K304" s="33"/>
      <c r="L304" s="44"/>
      <c r="M304" s="33"/>
      <c r="N304" s="33"/>
      <c r="O304" s="39"/>
      <c r="P304" s="33"/>
      <c r="Q304" s="168"/>
      <c r="R304" s="169"/>
      <c r="S304" s="39"/>
      <c r="T304" s="119"/>
      <c r="U304" s="109"/>
      <c r="V304" s="109"/>
      <c r="W304" s="109"/>
      <c r="X304" s="45"/>
      <c r="Y304" s="45"/>
    </row>
    <row r="305" spans="1:25" s="43" customFormat="1" ht="12.9" customHeight="1">
      <c r="A305" s="189"/>
      <c r="B305" s="111"/>
      <c r="C305" s="111"/>
      <c r="D305" s="111"/>
      <c r="E305" s="111"/>
      <c r="F305" s="111"/>
      <c r="G305" s="111"/>
      <c r="H305" s="111"/>
      <c r="I305" s="116"/>
      <c r="J305" s="118"/>
      <c r="K305" s="33"/>
      <c r="L305" s="44"/>
      <c r="M305" s="33"/>
      <c r="N305" s="33"/>
      <c r="O305" s="39"/>
      <c r="P305" s="33"/>
      <c r="Q305" s="168"/>
      <c r="R305" s="169"/>
      <c r="S305" s="39"/>
      <c r="T305" s="119"/>
      <c r="U305" s="109"/>
      <c r="V305" s="109"/>
      <c r="W305" s="109"/>
      <c r="X305" s="45"/>
      <c r="Y305" s="45"/>
    </row>
    <row r="306" spans="1:25" s="43" customFormat="1" ht="12.9" customHeight="1">
      <c r="A306" s="189"/>
      <c r="B306" s="111"/>
      <c r="C306" s="111"/>
      <c r="D306" s="111"/>
      <c r="E306" s="111"/>
      <c r="F306" s="111"/>
      <c r="G306" s="111"/>
      <c r="H306" s="111"/>
      <c r="I306" s="116"/>
      <c r="J306" s="118"/>
      <c r="K306" s="33"/>
      <c r="L306" s="44"/>
      <c r="M306" s="33"/>
      <c r="N306" s="33"/>
      <c r="O306" s="39"/>
      <c r="P306" s="33"/>
      <c r="Q306" s="168"/>
      <c r="R306" s="169"/>
      <c r="S306" s="39"/>
      <c r="T306" s="119"/>
      <c r="U306" s="109"/>
      <c r="V306" s="109"/>
      <c r="W306" s="109"/>
      <c r="X306" s="45"/>
      <c r="Y306" s="45"/>
    </row>
    <row r="307" spans="1:25" s="43" customFormat="1" ht="12.9" customHeight="1">
      <c r="A307" s="189"/>
      <c r="B307" s="111"/>
      <c r="C307" s="111"/>
      <c r="D307" s="111"/>
      <c r="E307" s="111"/>
      <c r="F307" s="111"/>
      <c r="G307" s="111"/>
      <c r="H307" s="111"/>
      <c r="I307" s="116"/>
      <c r="J307" s="118"/>
      <c r="K307" s="33"/>
      <c r="L307" s="44"/>
      <c r="M307" s="33"/>
      <c r="N307" s="33"/>
      <c r="O307" s="39"/>
      <c r="P307" s="33"/>
      <c r="Q307" s="168"/>
      <c r="R307" s="169"/>
      <c r="S307" s="39"/>
      <c r="T307" s="119"/>
      <c r="U307" s="109"/>
      <c r="V307" s="109"/>
      <c r="W307" s="109"/>
      <c r="X307" s="45"/>
      <c r="Y307" s="45"/>
    </row>
    <row r="308" spans="1:25" s="43" customFormat="1" ht="12.9" customHeight="1">
      <c r="A308" s="189"/>
      <c r="B308" s="170"/>
      <c r="C308" s="170"/>
      <c r="D308" s="170"/>
      <c r="E308" s="170"/>
      <c r="F308" s="170"/>
      <c r="G308" s="170"/>
      <c r="H308" s="170"/>
      <c r="I308" s="184"/>
      <c r="J308" s="183"/>
      <c r="K308" s="33"/>
      <c r="L308" s="44"/>
      <c r="M308" s="33"/>
      <c r="N308" s="33"/>
      <c r="O308" s="39"/>
      <c r="P308" s="33"/>
      <c r="Q308" s="168"/>
      <c r="R308" s="169"/>
      <c r="S308" s="39"/>
      <c r="T308" s="119"/>
      <c r="U308" s="109"/>
      <c r="V308" s="109"/>
      <c r="W308" s="109"/>
      <c r="X308" s="45"/>
      <c r="Y308" s="45"/>
    </row>
    <row r="309" spans="1:25" s="43" customFormat="1" ht="12.9" customHeight="1">
      <c r="A309" s="189"/>
      <c r="B309" s="170"/>
      <c r="C309" s="170"/>
      <c r="D309" s="170"/>
      <c r="E309" s="170"/>
      <c r="F309" s="170"/>
      <c r="G309" s="170"/>
      <c r="H309" s="170"/>
      <c r="I309" s="184"/>
      <c r="J309" s="183"/>
      <c r="K309" s="33"/>
      <c r="L309" s="44"/>
      <c r="M309" s="33"/>
      <c r="N309" s="33"/>
      <c r="O309" s="39"/>
      <c r="P309" s="33"/>
      <c r="Q309" s="168"/>
      <c r="R309" s="169"/>
      <c r="S309" s="39"/>
      <c r="T309" s="119"/>
      <c r="U309" s="109"/>
      <c r="V309" s="109"/>
      <c r="W309" s="109"/>
      <c r="X309" s="45"/>
      <c r="Y309" s="45"/>
    </row>
    <row r="310" spans="1:25" s="43" customFormat="1" ht="12.9" customHeight="1">
      <c r="A310" s="189"/>
      <c r="B310" s="170"/>
      <c r="C310" s="170"/>
      <c r="D310" s="170"/>
      <c r="E310" s="170"/>
      <c r="F310" s="170"/>
      <c r="G310" s="170"/>
      <c r="H310" s="170"/>
      <c r="I310" s="184"/>
      <c r="J310" s="183"/>
      <c r="K310" s="33"/>
      <c r="L310" s="44"/>
      <c r="M310" s="33"/>
      <c r="N310" s="33"/>
      <c r="O310" s="39"/>
      <c r="P310" s="33"/>
      <c r="Q310" s="168"/>
      <c r="R310" s="169"/>
      <c r="S310" s="39"/>
      <c r="T310" s="119"/>
      <c r="U310" s="109"/>
      <c r="V310" s="109"/>
      <c r="W310" s="109"/>
      <c r="X310" s="45"/>
      <c r="Y310" s="45"/>
    </row>
    <row r="311" spans="1:25" s="43" customFormat="1" ht="12.9" customHeight="1">
      <c r="A311" s="189"/>
      <c r="B311" s="170"/>
      <c r="C311" s="170"/>
      <c r="D311" s="170"/>
      <c r="E311" s="170"/>
      <c r="F311" s="170"/>
      <c r="G311" s="170"/>
      <c r="H311" s="170"/>
      <c r="I311" s="188"/>
      <c r="J311" s="183"/>
      <c r="K311" s="33"/>
      <c r="L311" s="44"/>
      <c r="M311" s="33"/>
      <c r="N311" s="33"/>
      <c r="O311" s="39"/>
      <c r="P311" s="33"/>
      <c r="Q311" s="168"/>
      <c r="R311" s="169"/>
      <c r="S311" s="39"/>
      <c r="T311" s="119"/>
      <c r="U311" s="109"/>
      <c r="V311" s="109"/>
      <c r="W311" s="109"/>
      <c r="X311" s="45"/>
      <c r="Y311" s="45"/>
    </row>
    <row r="312" spans="1:25" s="43" customFormat="1" ht="12.9" customHeight="1">
      <c r="A312" s="189"/>
      <c r="B312" s="170"/>
      <c r="C312" s="170"/>
      <c r="D312" s="170"/>
      <c r="E312" s="170"/>
      <c r="F312" s="170"/>
      <c r="G312" s="170"/>
      <c r="H312" s="170"/>
      <c r="I312" s="188"/>
      <c r="J312" s="183"/>
      <c r="K312" s="33"/>
      <c r="L312" s="44"/>
      <c r="M312" s="33"/>
      <c r="N312" s="33"/>
      <c r="O312" s="39"/>
      <c r="P312" s="33"/>
      <c r="Q312" s="168"/>
      <c r="R312" s="169"/>
      <c r="S312" s="39"/>
      <c r="T312" s="119"/>
      <c r="U312" s="109"/>
      <c r="V312" s="109"/>
      <c r="W312" s="109"/>
      <c r="X312" s="45"/>
      <c r="Y312" s="45"/>
    </row>
    <row r="313" spans="1:25" s="43" customFormat="1" ht="12.9" customHeight="1">
      <c r="A313" s="189"/>
      <c r="B313" s="170"/>
      <c r="C313" s="170"/>
      <c r="D313" s="170"/>
      <c r="E313" s="170"/>
      <c r="F313" s="170"/>
      <c r="G313" s="170"/>
      <c r="H313" s="170"/>
      <c r="I313" s="184"/>
      <c r="J313" s="183"/>
      <c r="K313" s="33"/>
      <c r="L313" s="44"/>
      <c r="M313" s="33"/>
      <c r="N313" s="33"/>
      <c r="O313" s="39"/>
      <c r="P313" s="33"/>
      <c r="Q313" s="168"/>
      <c r="R313" s="169"/>
      <c r="S313" s="39"/>
      <c r="T313" s="119"/>
      <c r="U313" s="109"/>
      <c r="V313" s="109"/>
      <c r="W313" s="109"/>
      <c r="X313" s="45"/>
      <c r="Y313" s="45"/>
    </row>
    <row r="314" spans="1:25" s="43" customFormat="1" ht="12.9" customHeight="1">
      <c r="A314" s="189"/>
      <c r="B314" s="170"/>
      <c r="C314" s="170"/>
      <c r="D314" s="170"/>
      <c r="E314" s="170"/>
      <c r="F314" s="170"/>
      <c r="G314" s="170"/>
      <c r="H314" s="170"/>
      <c r="I314" s="184"/>
      <c r="J314" s="183"/>
      <c r="K314" s="33"/>
      <c r="L314" s="44"/>
      <c r="M314" s="33"/>
      <c r="N314" s="33"/>
      <c r="O314" s="39"/>
      <c r="P314" s="33"/>
      <c r="Q314" s="168"/>
      <c r="R314" s="169"/>
      <c r="S314" s="39"/>
      <c r="T314" s="119"/>
      <c r="U314" s="109"/>
      <c r="V314" s="109"/>
      <c r="W314" s="109"/>
      <c r="X314" s="45"/>
      <c r="Y314" s="45"/>
    </row>
    <row r="315" spans="1:25" s="43" customFormat="1" ht="12.9" customHeight="1">
      <c r="A315" s="189"/>
      <c r="B315" s="170"/>
      <c r="C315" s="170"/>
      <c r="D315" s="170"/>
      <c r="E315" s="170"/>
      <c r="F315" s="170"/>
      <c r="G315" s="170"/>
      <c r="H315" s="170"/>
      <c r="I315" s="184"/>
      <c r="J315" s="183"/>
      <c r="K315" s="33"/>
      <c r="L315" s="44"/>
      <c r="M315" s="33"/>
      <c r="N315" s="33"/>
      <c r="O315" s="39"/>
      <c r="P315" s="33"/>
      <c r="Q315" s="168"/>
      <c r="R315" s="169"/>
      <c r="S315" s="39"/>
      <c r="T315" s="119"/>
      <c r="U315" s="109"/>
      <c r="V315" s="109"/>
      <c r="W315" s="109"/>
      <c r="X315" s="45"/>
      <c r="Y315" s="45"/>
    </row>
    <row r="316" spans="1:25" s="43" customFormat="1" ht="12.9" customHeight="1">
      <c r="A316" s="189"/>
      <c r="B316" s="170"/>
      <c r="C316" s="170"/>
      <c r="D316" s="170"/>
      <c r="E316" s="170"/>
      <c r="F316" s="170"/>
      <c r="G316" s="170"/>
      <c r="H316" s="170"/>
      <c r="I316" s="184"/>
      <c r="J316" s="183"/>
      <c r="K316" s="33"/>
      <c r="L316" s="44"/>
      <c r="M316" s="33"/>
      <c r="N316" s="33"/>
      <c r="O316" s="39"/>
      <c r="P316" s="33"/>
      <c r="Q316" s="168"/>
      <c r="R316" s="169"/>
      <c r="S316" s="39"/>
      <c r="T316" s="119"/>
      <c r="U316" s="109"/>
      <c r="V316" s="109"/>
      <c r="W316" s="109"/>
      <c r="X316" s="45"/>
      <c r="Y316" s="45"/>
    </row>
    <row r="317" spans="1:25" s="43" customFormat="1" ht="12.9" customHeight="1">
      <c r="A317" s="189"/>
      <c r="B317" s="170"/>
      <c r="C317" s="170"/>
      <c r="D317" s="170"/>
      <c r="E317" s="170"/>
      <c r="F317" s="170"/>
      <c r="G317" s="170"/>
      <c r="H317" s="170"/>
      <c r="I317" s="184"/>
      <c r="J317" s="183"/>
      <c r="K317" s="33"/>
      <c r="L317" s="44"/>
      <c r="M317" s="33"/>
      <c r="N317" s="33"/>
      <c r="O317" s="39"/>
      <c r="P317" s="33"/>
      <c r="Q317" s="168"/>
      <c r="R317" s="169"/>
      <c r="S317" s="39"/>
      <c r="T317" s="119"/>
      <c r="U317" s="109"/>
      <c r="V317" s="109"/>
      <c r="W317" s="109"/>
      <c r="X317" s="45"/>
      <c r="Y317" s="45"/>
    </row>
    <row r="318" spans="1:25" s="43" customFormat="1" ht="12.9" customHeight="1">
      <c r="A318" s="189"/>
      <c r="B318" s="170"/>
      <c r="C318" s="170"/>
      <c r="D318" s="170"/>
      <c r="E318" s="170"/>
      <c r="F318" s="170"/>
      <c r="G318" s="170"/>
      <c r="H318" s="170"/>
      <c r="I318" s="184"/>
      <c r="J318" s="183"/>
      <c r="K318" s="33"/>
      <c r="L318" s="44"/>
      <c r="M318" s="33"/>
      <c r="N318" s="33"/>
      <c r="O318" s="39"/>
      <c r="P318" s="33"/>
      <c r="Q318" s="168"/>
      <c r="R318" s="169"/>
      <c r="S318" s="39"/>
      <c r="T318" s="119"/>
      <c r="U318" s="109"/>
      <c r="V318" s="109"/>
      <c r="W318" s="109"/>
      <c r="X318" s="45"/>
      <c r="Y318" s="45"/>
    </row>
    <row r="319" spans="1:25" s="43" customFormat="1" ht="12.9" customHeight="1">
      <c r="A319" s="189"/>
      <c r="B319" s="170"/>
      <c r="C319" s="170"/>
      <c r="D319" s="170"/>
      <c r="E319" s="170"/>
      <c r="F319" s="170"/>
      <c r="G319" s="170"/>
      <c r="H319" s="170"/>
      <c r="I319" s="184"/>
      <c r="J319" s="183"/>
      <c r="K319" s="33"/>
      <c r="L319" s="44"/>
      <c r="M319" s="33"/>
      <c r="N319" s="33"/>
      <c r="O319" s="39"/>
      <c r="P319" s="33"/>
      <c r="Q319" s="168"/>
      <c r="R319" s="169"/>
      <c r="S319" s="39"/>
      <c r="T319" s="119"/>
      <c r="U319" s="109"/>
      <c r="V319" s="109"/>
      <c r="W319" s="109"/>
      <c r="X319" s="45"/>
      <c r="Y319" s="45"/>
    </row>
    <row r="320" spans="1:25" s="43" customFormat="1" ht="12.9" customHeight="1">
      <c r="A320" s="189"/>
      <c r="B320" s="170"/>
      <c r="C320" s="170"/>
      <c r="D320" s="170"/>
      <c r="E320" s="170"/>
      <c r="F320" s="170"/>
      <c r="G320" s="170"/>
      <c r="H320" s="170"/>
      <c r="I320" s="184"/>
      <c r="J320" s="183"/>
      <c r="K320" s="33"/>
      <c r="L320" s="44"/>
      <c r="M320" s="33"/>
      <c r="N320" s="33"/>
      <c r="O320" s="39"/>
      <c r="P320" s="33"/>
      <c r="Q320" s="168"/>
      <c r="R320" s="169"/>
      <c r="S320" s="39"/>
      <c r="T320" s="119"/>
      <c r="U320" s="109"/>
      <c r="V320" s="109"/>
      <c r="W320" s="109"/>
      <c r="X320" s="45"/>
      <c r="Y320" s="45"/>
    </row>
    <row r="321" spans="1:25" s="43" customFormat="1" ht="12.9" customHeight="1">
      <c r="A321" s="189"/>
      <c r="B321" s="170"/>
      <c r="C321" s="170"/>
      <c r="D321" s="170"/>
      <c r="E321" s="170"/>
      <c r="F321" s="170"/>
      <c r="G321" s="170"/>
      <c r="H321" s="170"/>
      <c r="I321" s="184"/>
      <c r="J321" s="183"/>
      <c r="K321" s="33"/>
      <c r="L321" s="44"/>
      <c r="M321" s="33"/>
      <c r="N321" s="33"/>
      <c r="O321" s="39"/>
      <c r="P321" s="33"/>
      <c r="Q321" s="168"/>
      <c r="R321" s="169"/>
      <c r="S321" s="39"/>
      <c r="T321" s="119"/>
      <c r="U321" s="109"/>
      <c r="V321" s="109"/>
      <c r="W321" s="109"/>
      <c r="X321" s="45"/>
      <c r="Y321" s="45"/>
    </row>
    <row r="322" spans="1:25" s="43" customFormat="1" ht="12.9" customHeight="1">
      <c r="A322" s="189"/>
      <c r="B322" s="170"/>
      <c r="C322" s="170"/>
      <c r="D322" s="170"/>
      <c r="E322" s="170"/>
      <c r="F322" s="170"/>
      <c r="G322" s="170"/>
      <c r="H322" s="170"/>
      <c r="I322" s="188"/>
      <c r="J322" s="183"/>
      <c r="K322" s="33"/>
      <c r="L322" s="44"/>
      <c r="M322" s="33"/>
      <c r="N322" s="33"/>
      <c r="O322" s="39"/>
      <c r="P322" s="33"/>
      <c r="Q322" s="168"/>
      <c r="R322" s="169"/>
      <c r="S322" s="39"/>
      <c r="T322" s="119"/>
      <c r="U322" s="109"/>
      <c r="V322" s="109"/>
      <c r="W322" s="109"/>
      <c r="X322" s="45"/>
      <c r="Y322" s="45"/>
    </row>
    <row r="323" spans="1:25" s="43" customFormat="1" ht="12.9" customHeight="1">
      <c r="A323" s="189"/>
      <c r="B323" s="170"/>
      <c r="C323" s="170"/>
      <c r="D323" s="170"/>
      <c r="E323" s="170"/>
      <c r="F323" s="170"/>
      <c r="G323" s="170"/>
      <c r="H323" s="170"/>
      <c r="I323" s="188"/>
      <c r="J323" s="183"/>
      <c r="K323" s="33"/>
      <c r="L323" s="44"/>
      <c r="M323" s="33"/>
      <c r="N323" s="33"/>
      <c r="O323" s="39"/>
      <c r="P323" s="33"/>
      <c r="Q323" s="168"/>
      <c r="R323" s="169"/>
      <c r="S323" s="39"/>
      <c r="T323" s="119"/>
      <c r="U323" s="109"/>
      <c r="V323" s="109"/>
      <c r="W323" s="109"/>
      <c r="X323" s="45"/>
      <c r="Y323" s="45"/>
    </row>
    <row r="324" spans="1:25" s="43" customFormat="1" ht="12.9" customHeight="1">
      <c r="A324" s="189"/>
      <c r="B324" s="170"/>
      <c r="C324" s="170"/>
      <c r="D324" s="170"/>
      <c r="E324" s="170"/>
      <c r="F324" s="170"/>
      <c r="G324" s="170"/>
      <c r="H324" s="170"/>
      <c r="I324" s="184"/>
      <c r="J324" s="183"/>
      <c r="K324" s="33"/>
      <c r="L324" s="44"/>
      <c r="M324" s="33"/>
      <c r="N324" s="33"/>
      <c r="O324" s="39"/>
      <c r="P324" s="33"/>
      <c r="Q324" s="168"/>
      <c r="R324" s="169"/>
      <c r="S324" s="39"/>
      <c r="T324" s="119"/>
      <c r="U324" s="109"/>
      <c r="V324" s="109"/>
      <c r="W324" s="109"/>
      <c r="X324" s="45"/>
      <c r="Y324" s="45"/>
    </row>
    <row r="325" spans="1:25" s="43" customFormat="1" ht="12.9" customHeight="1">
      <c r="A325" s="189"/>
      <c r="B325" s="170"/>
      <c r="C325" s="170"/>
      <c r="D325" s="170"/>
      <c r="E325" s="170"/>
      <c r="F325" s="170"/>
      <c r="G325" s="170"/>
      <c r="H325" s="170"/>
      <c r="I325" s="184"/>
      <c r="J325" s="183"/>
      <c r="K325" s="33"/>
      <c r="L325" s="44"/>
      <c r="M325" s="33"/>
      <c r="N325" s="33"/>
      <c r="O325" s="39"/>
      <c r="P325" s="33"/>
      <c r="Q325" s="168"/>
      <c r="R325" s="169"/>
      <c r="S325" s="39"/>
      <c r="T325" s="119"/>
      <c r="U325" s="109"/>
      <c r="V325" s="109"/>
      <c r="W325" s="109"/>
      <c r="X325" s="45"/>
      <c r="Y325" s="45"/>
    </row>
    <row r="326" spans="1:25" s="43" customFormat="1" ht="12.9" customHeight="1">
      <c r="A326" s="189"/>
      <c r="B326" s="170"/>
      <c r="C326" s="170"/>
      <c r="D326" s="170"/>
      <c r="E326" s="170"/>
      <c r="F326" s="170"/>
      <c r="G326" s="170"/>
      <c r="H326" s="170"/>
      <c r="I326" s="184"/>
      <c r="J326" s="183"/>
      <c r="K326" s="33"/>
      <c r="L326" s="44"/>
      <c r="M326" s="33"/>
      <c r="N326" s="33"/>
      <c r="O326" s="39"/>
      <c r="P326" s="33"/>
      <c r="Q326" s="168"/>
      <c r="R326" s="169"/>
      <c r="S326" s="39"/>
      <c r="T326" s="119"/>
      <c r="U326" s="109"/>
      <c r="V326" s="109"/>
      <c r="W326" s="109"/>
      <c r="X326" s="45"/>
      <c r="Y326" s="45"/>
    </row>
    <row r="327" spans="1:25" s="43" customFormat="1" ht="12.9" customHeight="1">
      <c r="A327" s="189"/>
      <c r="B327" s="170"/>
      <c r="C327" s="170"/>
      <c r="D327" s="170"/>
      <c r="E327" s="170"/>
      <c r="F327" s="170"/>
      <c r="G327" s="170"/>
      <c r="H327" s="170"/>
      <c r="I327" s="184"/>
      <c r="J327" s="183"/>
      <c r="K327" s="33"/>
      <c r="L327" s="44"/>
      <c r="M327" s="33"/>
      <c r="N327" s="33"/>
      <c r="O327" s="39"/>
      <c r="P327" s="33"/>
      <c r="Q327" s="168"/>
      <c r="R327" s="169"/>
      <c r="S327" s="39"/>
      <c r="T327" s="119"/>
      <c r="U327" s="109"/>
      <c r="V327" s="109"/>
      <c r="W327" s="109"/>
      <c r="X327" s="45"/>
      <c r="Y327" s="45"/>
    </row>
    <row r="328" spans="1:25" s="43" customFormat="1" ht="12.9" customHeight="1">
      <c r="A328" s="189"/>
      <c r="B328" s="170"/>
      <c r="C328" s="170"/>
      <c r="D328" s="170"/>
      <c r="E328" s="170"/>
      <c r="F328" s="170"/>
      <c r="G328" s="170"/>
      <c r="H328" s="170"/>
      <c r="I328" s="184"/>
      <c r="J328" s="183"/>
      <c r="K328" s="33"/>
      <c r="L328" s="44"/>
      <c r="M328" s="33"/>
      <c r="N328" s="33"/>
      <c r="O328" s="39"/>
      <c r="P328" s="33"/>
      <c r="Q328" s="168"/>
      <c r="R328" s="169"/>
      <c r="S328" s="39"/>
      <c r="T328" s="119"/>
      <c r="U328" s="109"/>
      <c r="V328" s="109"/>
      <c r="W328" s="109"/>
      <c r="X328" s="45"/>
      <c r="Y328" s="45"/>
    </row>
    <row r="329" spans="1:25" s="43" customFormat="1" ht="12.9" customHeight="1">
      <c r="A329" s="189"/>
      <c r="B329" s="170"/>
      <c r="C329" s="170"/>
      <c r="D329" s="170"/>
      <c r="E329" s="170"/>
      <c r="F329" s="170"/>
      <c r="G329" s="170"/>
      <c r="H329" s="170"/>
      <c r="I329" s="184"/>
      <c r="J329" s="183"/>
      <c r="K329" s="33"/>
      <c r="L329" s="44"/>
      <c r="M329" s="33"/>
      <c r="N329" s="33"/>
      <c r="O329" s="39"/>
      <c r="P329" s="33"/>
      <c r="Q329" s="168"/>
      <c r="R329" s="169"/>
      <c r="S329" s="39"/>
      <c r="T329" s="119"/>
      <c r="U329" s="109"/>
      <c r="V329" s="109"/>
      <c r="W329" s="109"/>
      <c r="X329" s="45"/>
      <c r="Y329" s="45"/>
    </row>
    <row r="330" spans="1:25" s="43" customFormat="1" ht="12.9" customHeight="1">
      <c r="A330" s="189"/>
      <c r="B330" s="170"/>
      <c r="C330" s="170"/>
      <c r="D330" s="170"/>
      <c r="E330" s="170"/>
      <c r="F330" s="170"/>
      <c r="G330" s="170"/>
      <c r="H330" s="170"/>
      <c r="I330" s="184"/>
      <c r="J330" s="183"/>
      <c r="K330" s="33"/>
      <c r="L330" s="44"/>
      <c r="M330" s="33"/>
      <c r="N330" s="33"/>
      <c r="O330" s="39"/>
      <c r="P330" s="33"/>
      <c r="Q330" s="168"/>
      <c r="R330" s="169"/>
      <c r="S330" s="39"/>
      <c r="T330" s="119"/>
      <c r="U330" s="109"/>
      <c r="V330" s="109"/>
      <c r="W330" s="109"/>
      <c r="X330" s="45"/>
      <c r="Y330" s="45"/>
    </row>
    <row r="331" spans="1:25" s="43" customFormat="1" ht="12.9" customHeight="1">
      <c r="A331" s="189"/>
      <c r="B331" s="170"/>
      <c r="C331" s="170"/>
      <c r="D331" s="170"/>
      <c r="E331" s="170"/>
      <c r="F331" s="170"/>
      <c r="G331" s="170"/>
      <c r="H331" s="170"/>
      <c r="I331" s="184"/>
      <c r="J331" s="183"/>
      <c r="K331" s="33"/>
      <c r="L331" s="44"/>
      <c r="M331" s="33"/>
      <c r="N331" s="33"/>
      <c r="O331" s="39"/>
      <c r="P331" s="33"/>
      <c r="Q331" s="168"/>
      <c r="R331" s="169"/>
      <c r="S331" s="39"/>
      <c r="T331" s="119"/>
      <c r="U331" s="109"/>
      <c r="V331" s="109"/>
      <c r="W331" s="109"/>
      <c r="X331" s="45"/>
      <c r="Y331" s="45"/>
    </row>
    <row r="332" spans="1:25" s="43" customFormat="1" ht="12.9" customHeight="1">
      <c r="A332" s="189"/>
      <c r="B332" s="170"/>
      <c r="C332" s="170"/>
      <c r="D332" s="170"/>
      <c r="E332" s="170"/>
      <c r="F332" s="170"/>
      <c r="G332" s="170"/>
      <c r="H332" s="170"/>
      <c r="I332" s="184"/>
      <c r="J332" s="183"/>
      <c r="K332" s="33"/>
      <c r="L332" s="44"/>
      <c r="M332" s="33"/>
      <c r="N332" s="33"/>
      <c r="O332" s="39"/>
      <c r="P332" s="33"/>
      <c r="Q332" s="168"/>
      <c r="R332" s="169"/>
      <c r="S332" s="39"/>
      <c r="T332" s="119"/>
      <c r="U332" s="109"/>
      <c r="V332" s="109"/>
      <c r="W332" s="109"/>
      <c r="X332" s="45"/>
      <c r="Y332" s="45"/>
    </row>
    <row r="333" spans="1:25" s="43" customFormat="1" ht="12.9" customHeight="1">
      <c r="A333" s="189"/>
      <c r="B333" s="170"/>
      <c r="C333" s="170"/>
      <c r="D333" s="170"/>
      <c r="E333" s="170"/>
      <c r="F333" s="170"/>
      <c r="G333" s="170"/>
      <c r="H333" s="170"/>
      <c r="I333" s="184"/>
      <c r="J333" s="183"/>
      <c r="K333" s="33"/>
      <c r="L333" s="44"/>
      <c r="M333" s="33"/>
      <c r="N333" s="33"/>
      <c r="O333" s="39"/>
      <c r="P333" s="33"/>
      <c r="Q333" s="168"/>
      <c r="R333" s="169"/>
      <c r="S333" s="39"/>
      <c r="T333" s="119"/>
      <c r="U333" s="109"/>
      <c r="V333" s="109"/>
      <c r="W333" s="109"/>
      <c r="X333" s="45"/>
      <c r="Y333" s="45"/>
    </row>
    <row r="334" spans="1:25" s="43" customFormat="1" ht="12.9" customHeight="1">
      <c r="A334" s="189"/>
      <c r="B334" s="170"/>
      <c r="C334" s="170"/>
      <c r="D334" s="170"/>
      <c r="E334" s="170"/>
      <c r="F334" s="170"/>
      <c r="G334" s="170"/>
      <c r="H334" s="170"/>
      <c r="I334" s="188"/>
      <c r="J334" s="183"/>
      <c r="K334" s="33"/>
      <c r="L334" s="44"/>
      <c r="M334" s="33"/>
      <c r="N334" s="33"/>
      <c r="O334" s="39"/>
      <c r="P334" s="33"/>
      <c r="Q334" s="168"/>
      <c r="R334" s="169"/>
      <c r="S334" s="39"/>
      <c r="T334" s="119"/>
      <c r="U334" s="109"/>
      <c r="V334" s="109"/>
      <c r="W334" s="109"/>
      <c r="X334" s="45"/>
      <c r="Y334" s="45"/>
    </row>
    <row r="335" spans="1:25" s="43" customFormat="1" ht="12.9" customHeight="1">
      <c r="A335" s="189"/>
      <c r="B335" s="170"/>
      <c r="C335" s="170"/>
      <c r="D335" s="170"/>
      <c r="E335" s="170"/>
      <c r="F335" s="170"/>
      <c r="G335" s="170"/>
      <c r="H335" s="170"/>
      <c r="I335" s="188"/>
      <c r="J335" s="183"/>
      <c r="K335" s="33"/>
      <c r="L335" s="44"/>
      <c r="M335" s="33"/>
      <c r="N335" s="33"/>
      <c r="O335" s="39"/>
      <c r="P335" s="33"/>
      <c r="Q335" s="168"/>
      <c r="R335" s="169"/>
      <c r="S335" s="39"/>
      <c r="T335" s="119"/>
      <c r="U335" s="109"/>
      <c r="V335" s="109"/>
      <c r="W335" s="109"/>
      <c r="X335" s="45"/>
      <c r="Y335" s="45"/>
    </row>
    <row r="336" spans="1:25" s="43" customFormat="1" ht="12.9" customHeight="1">
      <c r="A336" s="189"/>
      <c r="B336" s="170"/>
      <c r="C336" s="170"/>
      <c r="D336" s="170"/>
      <c r="E336" s="170"/>
      <c r="F336" s="170"/>
      <c r="G336" s="170"/>
      <c r="H336" s="170"/>
      <c r="I336" s="184"/>
      <c r="J336" s="183"/>
      <c r="K336" s="33"/>
      <c r="L336" s="44"/>
      <c r="M336" s="33"/>
      <c r="N336" s="33"/>
      <c r="O336" s="39"/>
      <c r="P336" s="33"/>
      <c r="Q336" s="168"/>
      <c r="R336" s="169"/>
      <c r="S336" s="39"/>
      <c r="T336" s="119"/>
      <c r="U336" s="109"/>
      <c r="V336" s="109"/>
      <c r="W336" s="109"/>
      <c r="X336" s="45"/>
      <c r="Y336" s="45"/>
    </row>
    <row r="337" spans="1:25" s="43" customFormat="1" ht="12.9" customHeight="1">
      <c r="A337" s="189"/>
      <c r="B337" s="170"/>
      <c r="C337" s="170"/>
      <c r="D337" s="170"/>
      <c r="E337" s="170"/>
      <c r="F337" s="170"/>
      <c r="G337" s="170"/>
      <c r="H337" s="170"/>
      <c r="I337" s="184"/>
      <c r="J337" s="183"/>
      <c r="K337" s="33"/>
      <c r="L337" s="44"/>
      <c r="M337" s="33"/>
      <c r="N337" s="33"/>
      <c r="O337" s="39"/>
      <c r="P337" s="33"/>
      <c r="Q337" s="168"/>
      <c r="R337" s="169"/>
      <c r="S337" s="39"/>
      <c r="T337" s="119"/>
      <c r="U337" s="109"/>
      <c r="V337" s="109"/>
      <c r="W337" s="109"/>
      <c r="X337" s="45"/>
      <c r="Y337" s="45"/>
    </row>
    <row r="338" spans="1:25" s="43" customFormat="1" ht="12.9" customHeight="1">
      <c r="A338" s="189"/>
      <c r="B338" s="170"/>
      <c r="C338" s="170"/>
      <c r="D338" s="170"/>
      <c r="E338" s="170"/>
      <c r="F338" s="170"/>
      <c r="G338" s="170"/>
      <c r="H338" s="170"/>
      <c r="I338" s="184"/>
      <c r="J338" s="183"/>
      <c r="K338" s="33"/>
      <c r="L338" s="44"/>
      <c r="M338" s="33"/>
      <c r="N338" s="33"/>
      <c r="O338" s="39"/>
      <c r="P338" s="33"/>
      <c r="Q338" s="168"/>
      <c r="R338" s="169"/>
      <c r="S338" s="39"/>
      <c r="T338" s="119"/>
      <c r="U338" s="109"/>
      <c r="V338" s="109"/>
      <c r="W338" s="109"/>
      <c r="X338" s="45"/>
      <c r="Y338" s="45"/>
    </row>
    <row r="339" spans="1:25" s="43" customFormat="1" ht="12.9" customHeight="1">
      <c r="A339" s="189"/>
      <c r="B339" s="170"/>
      <c r="C339" s="170"/>
      <c r="D339" s="170"/>
      <c r="E339" s="170"/>
      <c r="F339" s="170"/>
      <c r="G339" s="170"/>
      <c r="H339" s="170"/>
      <c r="I339" s="184"/>
      <c r="J339" s="183"/>
      <c r="K339" s="33"/>
      <c r="L339" s="44"/>
      <c r="M339" s="33"/>
      <c r="N339" s="33"/>
      <c r="O339" s="39"/>
      <c r="P339" s="33"/>
      <c r="Q339" s="168"/>
      <c r="R339" s="169"/>
      <c r="S339" s="39"/>
      <c r="T339" s="119"/>
      <c r="U339" s="109"/>
      <c r="V339" s="109"/>
      <c r="W339" s="109"/>
      <c r="X339" s="45"/>
      <c r="Y339" s="45"/>
    </row>
    <row r="340" spans="1:25" s="43" customFormat="1" ht="12.9" customHeight="1">
      <c r="A340" s="189"/>
      <c r="B340" s="170"/>
      <c r="C340" s="170"/>
      <c r="D340" s="170"/>
      <c r="E340" s="170"/>
      <c r="F340" s="170"/>
      <c r="G340" s="170"/>
      <c r="H340" s="170"/>
      <c r="I340" s="184"/>
      <c r="J340" s="183"/>
      <c r="K340" s="33"/>
      <c r="L340" s="44"/>
      <c r="M340" s="33"/>
      <c r="N340" s="33"/>
      <c r="O340" s="39"/>
      <c r="P340" s="33"/>
      <c r="Q340" s="168"/>
      <c r="R340" s="169"/>
      <c r="S340" s="39"/>
      <c r="T340" s="119"/>
      <c r="U340" s="109"/>
      <c r="V340" s="109"/>
      <c r="W340" s="109"/>
      <c r="X340" s="45"/>
      <c r="Y340" s="45"/>
    </row>
    <row r="341" spans="1:25" s="43" customFormat="1" ht="12.9" customHeight="1">
      <c r="A341" s="189"/>
      <c r="B341" s="170"/>
      <c r="C341" s="170"/>
      <c r="D341" s="170"/>
      <c r="E341" s="170"/>
      <c r="F341" s="170"/>
      <c r="G341" s="170"/>
      <c r="H341" s="170"/>
      <c r="I341" s="184"/>
      <c r="J341" s="183"/>
      <c r="K341" s="33"/>
      <c r="L341" s="44"/>
      <c r="M341" s="33"/>
      <c r="N341" s="33"/>
      <c r="O341" s="39"/>
      <c r="P341" s="33"/>
      <c r="Q341" s="168"/>
      <c r="R341" s="169"/>
      <c r="S341" s="39"/>
      <c r="T341" s="119"/>
      <c r="U341" s="109"/>
      <c r="V341" s="109"/>
      <c r="W341" s="109"/>
      <c r="X341" s="45"/>
      <c r="Y341" s="45"/>
    </row>
    <row r="342" spans="1:25" s="43" customFormat="1" ht="12.9" customHeight="1">
      <c r="A342" s="189"/>
      <c r="B342" s="170"/>
      <c r="C342" s="170"/>
      <c r="D342" s="170"/>
      <c r="E342" s="170"/>
      <c r="F342" s="170"/>
      <c r="G342" s="170"/>
      <c r="H342" s="170"/>
      <c r="I342" s="184"/>
      <c r="J342" s="183"/>
      <c r="K342" s="33"/>
      <c r="L342" s="44"/>
      <c r="M342" s="33"/>
      <c r="N342" s="33"/>
      <c r="O342" s="39"/>
      <c r="P342" s="33"/>
      <c r="Q342" s="168"/>
      <c r="R342" s="169"/>
      <c r="S342" s="39"/>
      <c r="T342" s="119"/>
      <c r="U342" s="109"/>
      <c r="V342" s="109"/>
      <c r="W342" s="109"/>
      <c r="X342" s="45"/>
      <c r="Y342" s="45"/>
    </row>
    <row r="343" spans="1:25" s="43" customFormat="1" ht="12.9" customHeight="1">
      <c r="A343" s="189"/>
      <c r="B343" s="170"/>
      <c r="C343" s="170"/>
      <c r="D343" s="170"/>
      <c r="E343" s="170"/>
      <c r="F343" s="170"/>
      <c r="G343" s="170"/>
      <c r="H343" s="170"/>
      <c r="I343" s="184"/>
      <c r="J343" s="183"/>
      <c r="K343" s="33"/>
      <c r="L343" s="44"/>
      <c r="M343" s="33"/>
      <c r="N343" s="33"/>
      <c r="O343" s="39"/>
      <c r="P343" s="33"/>
      <c r="Q343" s="168"/>
      <c r="R343" s="169"/>
      <c r="S343" s="39"/>
      <c r="T343" s="119"/>
      <c r="U343" s="109"/>
      <c r="V343" s="109"/>
      <c r="W343" s="109"/>
      <c r="X343" s="45"/>
      <c r="Y343" s="45"/>
    </row>
    <row r="344" spans="1:25" s="43" customFormat="1" ht="12.9" customHeight="1">
      <c r="A344" s="189"/>
      <c r="B344" s="170"/>
      <c r="C344" s="170"/>
      <c r="D344" s="170"/>
      <c r="E344" s="170"/>
      <c r="F344" s="170"/>
      <c r="G344" s="170"/>
      <c r="H344" s="170"/>
      <c r="I344" s="184"/>
      <c r="J344" s="183"/>
      <c r="K344" s="33"/>
      <c r="L344" s="44"/>
      <c r="M344" s="33"/>
      <c r="N344" s="33"/>
      <c r="O344" s="39"/>
      <c r="P344" s="33"/>
      <c r="Q344" s="168"/>
      <c r="R344" s="169"/>
      <c r="S344" s="39"/>
      <c r="T344" s="119"/>
      <c r="U344" s="109"/>
      <c r="V344" s="109"/>
      <c r="W344" s="109"/>
      <c r="X344" s="45"/>
      <c r="Y344" s="45"/>
    </row>
    <row r="345" spans="1:25" s="43" customFormat="1" ht="12.9" customHeight="1">
      <c r="A345" s="189"/>
      <c r="B345" s="111"/>
      <c r="C345" s="111"/>
      <c r="D345" s="111"/>
      <c r="E345" s="111"/>
      <c r="F345" s="111"/>
      <c r="G345" s="111"/>
      <c r="H345" s="111"/>
      <c r="I345" s="117"/>
      <c r="J345" s="118"/>
      <c r="K345" s="33"/>
      <c r="L345" s="44"/>
      <c r="M345" s="33"/>
      <c r="N345" s="33"/>
      <c r="O345" s="39"/>
      <c r="P345" s="33"/>
      <c r="Q345" s="168"/>
      <c r="R345" s="169"/>
      <c r="S345" s="39"/>
      <c r="T345" s="119"/>
      <c r="U345" s="109"/>
      <c r="V345" s="109"/>
      <c r="W345" s="109"/>
      <c r="X345" s="45"/>
      <c r="Y345" s="45"/>
    </row>
    <row r="346" spans="1:25" s="43" customFormat="1" ht="12.9" customHeight="1">
      <c r="A346" s="189"/>
      <c r="B346" s="111"/>
      <c r="C346" s="111"/>
      <c r="D346" s="111"/>
      <c r="E346" s="111"/>
      <c r="F346" s="111"/>
      <c r="G346" s="111"/>
      <c r="H346" s="111"/>
      <c r="I346" s="117"/>
      <c r="J346" s="118"/>
      <c r="K346" s="33"/>
      <c r="L346" s="44"/>
      <c r="M346" s="33"/>
      <c r="N346" s="33"/>
      <c r="O346" s="39"/>
      <c r="P346" s="33"/>
      <c r="Q346" s="168"/>
      <c r="R346" s="169"/>
      <c r="S346" s="39"/>
      <c r="T346" s="119"/>
      <c r="U346" s="109"/>
      <c r="V346" s="109"/>
      <c r="W346" s="109"/>
      <c r="X346" s="45"/>
      <c r="Y346" s="45"/>
    </row>
    <row r="347" spans="1:25" s="43" customFormat="1" ht="12.9" customHeight="1">
      <c r="A347" s="189"/>
      <c r="B347" s="111"/>
      <c r="C347" s="111"/>
      <c r="D347" s="111"/>
      <c r="E347" s="111"/>
      <c r="F347" s="111"/>
      <c r="G347" s="111"/>
      <c r="H347" s="111"/>
      <c r="I347" s="116"/>
      <c r="J347" s="118"/>
      <c r="K347" s="33"/>
      <c r="L347" s="44"/>
      <c r="M347" s="33"/>
      <c r="N347" s="33"/>
      <c r="O347" s="39"/>
      <c r="P347" s="33"/>
      <c r="Q347" s="168"/>
      <c r="R347" s="169"/>
      <c r="S347" s="39"/>
      <c r="T347" s="119"/>
      <c r="U347" s="109"/>
      <c r="V347" s="109"/>
      <c r="W347" s="109"/>
      <c r="X347" s="45"/>
      <c r="Y347" s="45"/>
    </row>
    <row r="348" spans="1:25" s="43" customFormat="1" ht="12.9" customHeight="1">
      <c r="A348" s="189"/>
      <c r="B348" s="111"/>
      <c r="C348" s="111"/>
      <c r="D348" s="111"/>
      <c r="E348" s="111"/>
      <c r="F348" s="111"/>
      <c r="G348" s="111"/>
      <c r="H348" s="111"/>
      <c r="I348" s="116"/>
      <c r="J348" s="118"/>
      <c r="K348" s="33"/>
      <c r="L348" s="44"/>
      <c r="M348" s="33"/>
      <c r="N348" s="33"/>
      <c r="O348" s="39"/>
      <c r="P348" s="33"/>
      <c r="Q348" s="168"/>
      <c r="R348" s="169"/>
      <c r="S348" s="39"/>
      <c r="T348" s="119"/>
      <c r="U348" s="109"/>
      <c r="V348" s="109"/>
      <c r="W348" s="109"/>
      <c r="X348" s="45"/>
      <c r="Y348" s="45"/>
    </row>
    <row r="349" spans="1:25" s="43" customFormat="1" ht="12.9" customHeight="1">
      <c r="A349" s="189"/>
      <c r="B349" s="111"/>
      <c r="C349" s="111"/>
      <c r="D349" s="111"/>
      <c r="E349" s="111"/>
      <c r="F349" s="111"/>
      <c r="G349" s="111"/>
      <c r="H349" s="111"/>
      <c r="I349" s="116"/>
      <c r="J349" s="118"/>
      <c r="K349" s="33"/>
      <c r="L349" s="44"/>
      <c r="M349" s="33"/>
      <c r="N349" s="33"/>
      <c r="O349" s="39"/>
      <c r="P349" s="33"/>
      <c r="Q349" s="168"/>
      <c r="R349" s="169"/>
      <c r="S349" s="39"/>
      <c r="T349" s="119"/>
      <c r="U349" s="109"/>
      <c r="V349" s="109"/>
      <c r="W349" s="109"/>
      <c r="X349" s="45"/>
      <c r="Y349" s="45"/>
    </row>
    <row r="350" spans="1:25" s="43" customFormat="1" ht="12.9" customHeight="1">
      <c r="A350" s="189"/>
      <c r="B350" s="111"/>
      <c r="C350" s="111"/>
      <c r="D350" s="111"/>
      <c r="E350" s="111"/>
      <c r="F350" s="111"/>
      <c r="G350" s="111"/>
      <c r="H350" s="111"/>
      <c r="I350" s="116"/>
      <c r="J350" s="118"/>
      <c r="K350" s="33"/>
      <c r="L350" s="44"/>
      <c r="M350" s="33"/>
      <c r="N350" s="33"/>
      <c r="O350" s="39"/>
      <c r="P350" s="33"/>
      <c r="Q350" s="168"/>
      <c r="R350" s="169"/>
      <c r="S350" s="39"/>
      <c r="T350" s="119"/>
      <c r="U350" s="109"/>
      <c r="V350" s="109"/>
      <c r="W350" s="109"/>
      <c r="X350" s="45"/>
      <c r="Y350" s="45"/>
    </row>
    <row r="351" spans="1:25" s="43" customFormat="1" ht="12.9" customHeight="1">
      <c r="A351" s="189"/>
      <c r="B351" s="111"/>
      <c r="C351" s="111"/>
      <c r="D351" s="111"/>
      <c r="E351" s="111"/>
      <c r="F351" s="111"/>
      <c r="G351" s="111"/>
      <c r="H351" s="111"/>
      <c r="I351" s="116"/>
      <c r="J351" s="118"/>
      <c r="K351" s="33"/>
      <c r="L351" s="44"/>
      <c r="M351" s="33"/>
      <c r="N351" s="33"/>
      <c r="O351" s="39"/>
      <c r="P351" s="33"/>
      <c r="Q351" s="168"/>
      <c r="R351" s="169"/>
      <c r="S351" s="39"/>
      <c r="T351" s="119"/>
      <c r="U351" s="109"/>
      <c r="V351" s="109"/>
      <c r="W351" s="109"/>
      <c r="X351" s="45"/>
      <c r="Y351" s="45"/>
    </row>
    <row r="352" spans="1:25" s="43" customFormat="1" ht="12.9" customHeight="1">
      <c r="A352" s="189"/>
      <c r="B352" s="111"/>
      <c r="C352" s="111"/>
      <c r="D352" s="111"/>
      <c r="E352" s="111"/>
      <c r="F352" s="111"/>
      <c r="G352" s="111"/>
      <c r="H352" s="111"/>
      <c r="I352" s="116"/>
      <c r="J352" s="118"/>
      <c r="K352" s="33"/>
      <c r="L352" s="44"/>
      <c r="M352" s="33"/>
      <c r="N352" s="33"/>
      <c r="O352" s="39"/>
      <c r="P352" s="33"/>
      <c r="Q352" s="168"/>
      <c r="R352" s="169"/>
      <c r="S352" s="39"/>
      <c r="T352" s="119"/>
      <c r="U352" s="109"/>
      <c r="V352" s="109"/>
      <c r="W352" s="109"/>
      <c r="X352" s="45"/>
      <c r="Y352" s="45"/>
    </row>
    <row r="353" spans="1:25" s="43" customFormat="1" ht="12.9" customHeight="1">
      <c r="A353" s="189"/>
      <c r="B353" s="111"/>
      <c r="C353" s="111"/>
      <c r="D353" s="111"/>
      <c r="E353" s="111"/>
      <c r="F353" s="111"/>
      <c r="G353" s="111"/>
      <c r="H353" s="111"/>
      <c r="I353" s="116"/>
      <c r="J353" s="118"/>
      <c r="K353" s="33"/>
      <c r="L353" s="44"/>
      <c r="M353" s="33"/>
      <c r="N353" s="33"/>
      <c r="O353" s="39"/>
      <c r="P353" s="33"/>
      <c r="Q353" s="168"/>
      <c r="R353" s="169"/>
      <c r="S353" s="39"/>
      <c r="T353" s="119"/>
      <c r="U353" s="109"/>
      <c r="V353" s="109"/>
      <c r="W353" s="109"/>
      <c r="X353" s="45"/>
      <c r="Y353" s="45"/>
    </row>
    <row r="354" spans="1:25" s="43" customFormat="1" ht="12.9" customHeight="1">
      <c r="A354" s="189"/>
      <c r="B354" s="111"/>
      <c r="C354" s="111"/>
      <c r="D354" s="111"/>
      <c r="E354" s="111"/>
      <c r="F354" s="111"/>
      <c r="G354" s="111"/>
      <c r="H354" s="111"/>
      <c r="I354" s="116"/>
      <c r="J354" s="118"/>
      <c r="K354" s="33"/>
      <c r="L354" s="44"/>
      <c r="M354" s="33"/>
      <c r="N354" s="33"/>
      <c r="O354" s="39"/>
      <c r="P354" s="33"/>
      <c r="Q354" s="168"/>
      <c r="R354" s="169"/>
      <c r="S354" s="39"/>
      <c r="T354" s="119"/>
      <c r="U354" s="109"/>
      <c r="V354" s="109"/>
      <c r="W354" s="109"/>
      <c r="X354" s="45"/>
      <c r="Y354" s="45"/>
    </row>
    <row r="355" spans="1:25" s="43" customFormat="1" ht="12.9" customHeight="1">
      <c r="A355" s="189"/>
      <c r="B355" s="111"/>
      <c r="C355" s="111"/>
      <c r="D355" s="111"/>
      <c r="E355" s="111"/>
      <c r="F355" s="111"/>
      <c r="G355" s="111"/>
      <c r="H355" s="111"/>
      <c r="I355" s="116"/>
      <c r="J355" s="118"/>
      <c r="K355" s="33"/>
      <c r="L355" s="44"/>
      <c r="M355" s="33"/>
      <c r="N355" s="33"/>
      <c r="O355" s="39"/>
      <c r="P355" s="33"/>
      <c r="Q355" s="168"/>
      <c r="R355" s="169"/>
      <c r="S355" s="39"/>
      <c r="T355" s="119"/>
      <c r="U355" s="109"/>
      <c r="V355" s="109"/>
      <c r="W355" s="109"/>
      <c r="X355" s="45"/>
      <c r="Y355" s="45"/>
    </row>
    <row r="356" spans="1:25" s="43" customFormat="1" ht="12.9" customHeight="1">
      <c r="A356" s="189"/>
      <c r="B356" s="111"/>
      <c r="C356" s="111"/>
      <c r="D356" s="111"/>
      <c r="E356" s="111"/>
      <c r="F356" s="111"/>
      <c r="G356" s="111"/>
      <c r="H356" s="111"/>
      <c r="I356" s="117"/>
      <c r="J356" s="118"/>
      <c r="K356" s="33"/>
      <c r="L356" s="44"/>
      <c r="M356" s="33"/>
      <c r="N356" s="33"/>
      <c r="O356" s="39"/>
      <c r="P356" s="33"/>
      <c r="Q356" s="168"/>
      <c r="R356" s="169"/>
      <c r="S356" s="39"/>
      <c r="T356" s="119"/>
      <c r="U356" s="109"/>
      <c r="V356" s="109"/>
      <c r="W356" s="109"/>
      <c r="X356" s="45"/>
      <c r="Y356" s="45"/>
    </row>
    <row r="357" spans="1:25" s="43" customFormat="1" ht="12.9" customHeight="1">
      <c r="A357" s="189"/>
      <c r="B357" s="111"/>
      <c r="C357" s="111"/>
      <c r="D357" s="111"/>
      <c r="E357" s="111"/>
      <c r="F357" s="111"/>
      <c r="G357" s="111"/>
      <c r="H357" s="111"/>
      <c r="I357" s="117"/>
      <c r="J357" s="118"/>
      <c r="K357" s="33"/>
      <c r="L357" s="44"/>
      <c r="M357" s="33"/>
      <c r="N357" s="33"/>
      <c r="O357" s="39"/>
      <c r="P357" s="33"/>
      <c r="Q357" s="168"/>
      <c r="R357" s="169"/>
      <c r="S357" s="39"/>
      <c r="T357" s="119"/>
      <c r="U357" s="109"/>
      <c r="V357" s="109"/>
      <c r="W357" s="109"/>
      <c r="X357" s="45"/>
      <c r="Y357" s="45"/>
    </row>
    <row r="358" spans="1:25" s="43" customFormat="1" ht="12.9" customHeight="1">
      <c r="A358" s="189"/>
      <c r="B358" s="111"/>
      <c r="C358" s="111"/>
      <c r="D358" s="111"/>
      <c r="E358" s="111"/>
      <c r="F358" s="111"/>
      <c r="G358" s="111"/>
      <c r="H358" s="111"/>
      <c r="I358" s="116"/>
      <c r="J358" s="118"/>
      <c r="K358" s="33"/>
      <c r="L358" s="44"/>
      <c r="M358" s="33"/>
      <c r="N358" s="33"/>
      <c r="O358" s="39"/>
      <c r="P358" s="33"/>
      <c r="Q358" s="168"/>
      <c r="R358" s="169"/>
      <c r="S358" s="39"/>
      <c r="T358" s="119"/>
      <c r="U358" s="109"/>
      <c r="V358" s="109"/>
      <c r="W358" s="109"/>
      <c r="X358" s="45"/>
      <c r="Y358" s="45"/>
    </row>
    <row r="359" spans="1:25" s="43" customFormat="1" ht="12.9" customHeight="1">
      <c r="A359" s="189"/>
      <c r="B359" s="111"/>
      <c r="C359" s="111"/>
      <c r="D359" s="111"/>
      <c r="E359" s="111"/>
      <c r="F359" s="111"/>
      <c r="G359" s="111"/>
      <c r="H359" s="111"/>
      <c r="I359" s="116"/>
      <c r="J359" s="118"/>
      <c r="K359" s="33"/>
      <c r="L359" s="44"/>
      <c r="M359" s="33"/>
      <c r="N359" s="33"/>
      <c r="O359" s="39"/>
      <c r="P359" s="33"/>
      <c r="Q359" s="168"/>
      <c r="R359" s="169"/>
      <c r="S359" s="39"/>
      <c r="T359" s="119"/>
      <c r="U359" s="109"/>
      <c r="V359" s="109"/>
      <c r="W359" s="109"/>
      <c r="X359" s="45"/>
      <c r="Y359" s="45"/>
    </row>
    <row r="360" spans="1:25" s="43" customFormat="1" ht="12.9" customHeight="1">
      <c r="A360" s="189"/>
      <c r="B360" s="111"/>
      <c r="C360" s="111"/>
      <c r="D360" s="111"/>
      <c r="E360" s="111"/>
      <c r="F360" s="111"/>
      <c r="G360" s="111"/>
      <c r="H360" s="111"/>
      <c r="I360" s="116"/>
      <c r="J360" s="118"/>
      <c r="K360" s="33"/>
      <c r="L360" s="44"/>
      <c r="M360" s="33"/>
      <c r="N360" s="33"/>
      <c r="O360" s="39"/>
      <c r="P360" s="33"/>
      <c r="Q360" s="168"/>
      <c r="R360" s="169"/>
      <c r="S360" s="39"/>
      <c r="T360" s="119"/>
      <c r="U360" s="109"/>
      <c r="V360" s="109"/>
      <c r="W360" s="109"/>
      <c r="X360" s="45"/>
      <c r="Y360" s="45"/>
    </row>
    <row r="361" spans="1:25" s="43" customFormat="1" ht="12.9" customHeight="1">
      <c r="A361" s="189"/>
      <c r="B361" s="111"/>
      <c r="C361" s="111"/>
      <c r="D361" s="111"/>
      <c r="E361" s="111"/>
      <c r="F361" s="111"/>
      <c r="G361" s="111"/>
      <c r="H361" s="111"/>
      <c r="I361" s="116"/>
      <c r="J361" s="118"/>
      <c r="K361" s="33"/>
      <c r="L361" s="44"/>
      <c r="M361" s="33"/>
      <c r="N361" s="33"/>
      <c r="O361" s="39"/>
      <c r="P361" s="33"/>
      <c r="Q361" s="168"/>
      <c r="R361" s="169"/>
      <c r="S361" s="39"/>
      <c r="T361" s="119"/>
      <c r="U361" s="109"/>
      <c r="V361" s="109"/>
      <c r="W361" s="109"/>
      <c r="X361" s="45"/>
      <c r="Y361" s="45"/>
    </row>
    <row r="362" spans="1:25" s="43" customFormat="1" ht="12.9" customHeight="1">
      <c r="A362" s="189"/>
      <c r="B362" s="111"/>
      <c r="C362" s="111"/>
      <c r="D362" s="111"/>
      <c r="E362" s="111"/>
      <c r="F362" s="111"/>
      <c r="G362" s="111"/>
      <c r="H362" s="111"/>
      <c r="I362" s="116"/>
      <c r="J362" s="118"/>
      <c r="K362" s="33"/>
      <c r="L362" s="44"/>
      <c r="M362" s="33"/>
      <c r="N362" s="33"/>
      <c r="O362" s="39"/>
      <c r="P362" s="33"/>
      <c r="Q362" s="168"/>
      <c r="R362" s="169"/>
      <c r="S362" s="39"/>
      <c r="T362" s="119"/>
      <c r="U362" s="109"/>
      <c r="V362" s="109"/>
      <c r="W362" s="109"/>
      <c r="X362" s="45"/>
      <c r="Y362" s="45"/>
    </row>
    <row r="363" spans="1:25" s="43" customFormat="1" ht="12.9" customHeight="1">
      <c r="A363" s="189"/>
      <c r="B363" s="111"/>
      <c r="C363" s="111"/>
      <c r="D363" s="111"/>
      <c r="E363" s="111"/>
      <c r="F363" s="111"/>
      <c r="G363" s="111"/>
      <c r="H363" s="111"/>
      <c r="I363" s="116"/>
      <c r="J363" s="118"/>
      <c r="K363" s="33"/>
      <c r="L363" s="44"/>
      <c r="M363" s="33"/>
      <c r="N363" s="33"/>
      <c r="O363" s="39"/>
      <c r="P363" s="33"/>
      <c r="Q363" s="168"/>
      <c r="R363" s="169"/>
      <c r="S363" s="39"/>
      <c r="T363" s="119"/>
      <c r="U363" s="109"/>
      <c r="V363" s="109"/>
      <c r="W363" s="109"/>
      <c r="X363" s="45"/>
      <c r="Y363" s="45"/>
    </row>
    <row r="364" spans="1:25" s="43" customFormat="1" ht="12.9" customHeight="1">
      <c r="A364" s="189"/>
      <c r="B364" s="111"/>
      <c r="C364" s="111"/>
      <c r="D364" s="111"/>
      <c r="E364" s="111"/>
      <c r="F364" s="111"/>
      <c r="G364" s="111"/>
      <c r="H364" s="111"/>
      <c r="I364" s="116"/>
      <c r="J364" s="118"/>
      <c r="K364" s="33"/>
      <c r="L364" s="44"/>
      <c r="M364" s="33"/>
      <c r="N364" s="33"/>
      <c r="O364" s="39"/>
      <c r="P364" s="33"/>
      <c r="Q364" s="168"/>
      <c r="R364" s="169"/>
      <c r="S364" s="39"/>
      <c r="T364" s="119"/>
      <c r="U364" s="109"/>
      <c r="V364" s="109"/>
      <c r="W364" s="109"/>
      <c r="X364" s="45"/>
      <c r="Y364" s="45"/>
    </row>
    <row r="365" spans="1:25" s="43" customFormat="1" ht="12.9" customHeight="1">
      <c r="A365" s="189"/>
      <c r="B365" s="111"/>
      <c r="C365" s="111"/>
      <c r="D365" s="111"/>
      <c r="E365" s="111"/>
      <c r="F365" s="111"/>
      <c r="G365" s="111"/>
      <c r="H365" s="111"/>
      <c r="I365" s="116"/>
      <c r="J365" s="118"/>
      <c r="K365" s="33"/>
      <c r="L365" s="44"/>
      <c r="M365" s="33"/>
      <c r="N365" s="33"/>
      <c r="O365" s="39"/>
      <c r="P365" s="33"/>
      <c r="Q365" s="168"/>
      <c r="R365" s="169"/>
      <c r="S365" s="39"/>
      <c r="T365" s="119"/>
      <c r="U365" s="109"/>
      <c r="V365" s="109"/>
      <c r="W365" s="109"/>
      <c r="X365" s="45"/>
      <c r="Y365" s="45"/>
    </row>
    <row r="366" spans="1:25" s="43" customFormat="1" ht="12.9" customHeight="1">
      <c r="A366" s="189"/>
      <c r="B366" s="111"/>
      <c r="C366" s="111"/>
      <c r="D366" s="111"/>
      <c r="E366" s="111"/>
      <c r="F366" s="111"/>
      <c r="G366" s="111"/>
      <c r="H366" s="111"/>
      <c r="I366" s="116"/>
      <c r="J366" s="118"/>
      <c r="K366" s="33"/>
      <c r="L366" s="44"/>
      <c r="M366" s="33"/>
      <c r="N366" s="33"/>
      <c r="O366" s="39"/>
      <c r="P366" s="33"/>
      <c r="Q366" s="168"/>
      <c r="R366" s="169"/>
      <c r="S366" s="39"/>
      <c r="T366" s="119"/>
      <c r="U366" s="109"/>
      <c r="V366" s="109"/>
      <c r="W366" s="109"/>
      <c r="X366" s="45"/>
      <c r="Y366" s="45"/>
    </row>
    <row r="367" spans="1:25" s="43" customFormat="1" ht="12.9" customHeight="1">
      <c r="A367" s="189"/>
      <c r="B367" s="111"/>
      <c r="C367" s="111"/>
      <c r="D367" s="111"/>
      <c r="E367" s="111"/>
      <c r="F367" s="111"/>
      <c r="G367" s="111"/>
      <c r="H367" s="111"/>
      <c r="I367" s="116"/>
      <c r="J367" s="118"/>
      <c r="K367" s="33"/>
      <c r="L367" s="44"/>
      <c r="M367" s="33"/>
      <c r="N367" s="33"/>
      <c r="O367" s="39"/>
      <c r="P367" s="33"/>
      <c r="Q367" s="168"/>
      <c r="R367" s="169"/>
      <c r="S367" s="39"/>
      <c r="T367" s="119"/>
      <c r="U367" s="109"/>
      <c r="V367" s="109"/>
      <c r="W367" s="109"/>
      <c r="X367" s="45"/>
      <c r="Y367" s="45"/>
    </row>
    <row r="368" spans="1:25" s="43" customFormat="1" ht="12.9" customHeight="1">
      <c r="A368" s="189"/>
      <c r="B368" s="111"/>
      <c r="C368" s="111"/>
      <c r="D368" s="111"/>
      <c r="E368" s="111"/>
      <c r="F368" s="111"/>
      <c r="G368" s="111"/>
      <c r="H368" s="111"/>
      <c r="I368" s="117"/>
      <c r="J368" s="118"/>
      <c r="K368" s="33"/>
      <c r="L368" s="44"/>
      <c r="M368" s="33"/>
      <c r="N368" s="33"/>
      <c r="O368" s="39"/>
      <c r="P368" s="33"/>
      <c r="Q368" s="168"/>
      <c r="R368" s="169"/>
      <c r="S368" s="39"/>
      <c r="T368" s="119"/>
      <c r="U368" s="109"/>
      <c r="V368" s="109"/>
      <c r="W368" s="109"/>
      <c r="X368" s="45"/>
      <c r="Y368" s="45"/>
    </row>
    <row r="369" spans="1:25" s="43" customFormat="1" ht="12.9" customHeight="1">
      <c r="A369" s="189"/>
      <c r="B369" s="111"/>
      <c r="C369" s="111"/>
      <c r="D369" s="111"/>
      <c r="E369" s="111"/>
      <c r="F369" s="111"/>
      <c r="G369" s="111"/>
      <c r="H369" s="111"/>
      <c r="I369" s="117"/>
      <c r="J369" s="118"/>
      <c r="K369" s="33"/>
      <c r="L369" s="44"/>
      <c r="M369" s="33"/>
      <c r="N369" s="33"/>
      <c r="O369" s="39"/>
      <c r="P369" s="33"/>
      <c r="Q369" s="168"/>
      <c r="R369" s="169"/>
      <c r="S369" s="39"/>
      <c r="T369" s="119"/>
      <c r="U369" s="109"/>
      <c r="V369" s="109"/>
      <c r="W369" s="109"/>
      <c r="X369" s="45"/>
      <c r="Y369" s="45"/>
    </row>
    <row r="370" spans="1:25" s="43" customFormat="1" ht="12.9" customHeight="1">
      <c r="A370" s="189"/>
      <c r="B370" s="111"/>
      <c r="C370" s="111"/>
      <c r="D370" s="111"/>
      <c r="E370" s="111"/>
      <c r="F370" s="111"/>
      <c r="G370" s="111"/>
      <c r="H370" s="111"/>
      <c r="I370" s="116"/>
      <c r="J370" s="118"/>
      <c r="K370" s="33"/>
      <c r="L370" s="44"/>
      <c r="M370" s="33"/>
      <c r="N370" s="33"/>
      <c r="O370" s="39"/>
      <c r="P370" s="33"/>
      <c r="Q370" s="168"/>
      <c r="R370" s="169"/>
      <c r="S370" s="39"/>
      <c r="T370" s="119"/>
      <c r="U370" s="109"/>
      <c r="V370" s="109"/>
      <c r="W370" s="109"/>
      <c r="X370" s="45"/>
      <c r="Y370" s="45"/>
    </row>
    <row r="371" spans="1:25" s="43" customFormat="1" ht="12.9" customHeight="1">
      <c r="A371" s="189"/>
      <c r="B371" s="111"/>
      <c r="C371" s="111"/>
      <c r="D371" s="111"/>
      <c r="E371" s="111"/>
      <c r="F371" s="111"/>
      <c r="G371" s="111"/>
      <c r="H371" s="111"/>
      <c r="I371" s="116"/>
      <c r="J371" s="118"/>
      <c r="K371" s="33"/>
      <c r="L371" s="44"/>
      <c r="M371" s="33"/>
      <c r="N371" s="33"/>
      <c r="O371" s="39"/>
      <c r="P371" s="33"/>
      <c r="Q371" s="168"/>
      <c r="R371" s="169"/>
      <c r="S371" s="39"/>
      <c r="T371" s="119"/>
      <c r="U371" s="109"/>
      <c r="V371" s="109"/>
      <c r="W371" s="109"/>
      <c r="X371" s="45"/>
      <c r="Y371" s="45"/>
    </row>
    <row r="372" spans="1:25" s="43" customFormat="1" ht="12.9" customHeight="1">
      <c r="A372" s="189"/>
      <c r="B372" s="111"/>
      <c r="C372" s="111"/>
      <c r="D372" s="111"/>
      <c r="E372" s="111"/>
      <c r="F372" s="111"/>
      <c r="G372" s="111"/>
      <c r="H372" s="111"/>
      <c r="I372" s="116"/>
      <c r="J372" s="118"/>
      <c r="K372" s="33"/>
      <c r="L372" s="44"/>
      <c r="M372" s="33"/>
      <c r="N372" s="33"/>
      <c r="O372" s="39"/>
      <c r="P372" s="33"/>
      <c r="Q372" s="168"/>
      <c r="R372" s="169"/>
      <c r="S372" s="39"/>
      <c r="T372" s="119"/>
      <c r="U372" s="109"/>
      <c r="V372" s="109"/>
      <c r="W372" s="109"/>
      <c r="X372" s="45"/>
      <c r="Y372" s="45"/>
    </row>
    <row r="373" spans="1:25" s="43" customFormat="1" ht="12.9" customHeight="1">
      <c r="A373" s="189"/>
      <c r="B373" s="111"/>
      <c r="C373" s="111"/>
      <c r="D373" s="111"/>
      <c r="E373" s="111"/>
      <c r="F373" s="111"/>
      <c r="G373" s="111"/>
      <c r="H373" s="111"/>
      <c r="I373" s="116"/>
      <c r="J373" s="118"/>
      <c r="K373" s="33"/>
      <c r="L373" s="44"/>
      <c r="M373" s="33"/>
      <c r="N373" s="33"/>
      <c r="O373" s="39"/>
      <c r="P373" s="33"/>
      <c r="Q373" s="168"/>
      <c r="R373" s="169"/>
      <c r="S373" s="39"/>
      <c r="T373" s="119"/>
      <c r="U373" s="109"/>
      <c r="V373" s="109"/>
      <c r="W373" s="109"/>
      <c r="X373" s="45"/>
      <c r="Y373" s="45"/>
    </row>
    <row r="374" spans="1:25" s="43" customFormat="1" ht="12.9" customHeight="1">
      <c r="A374" s="189"/>
      <c r="B374" s="111"/>
      <c r="C374" s="111"/>
      <c r="D374" s="111"/>
      <c r="E374" s="111"/>
      <c r="F374" s="111"/>
      <c r="G374" s="111"/>
      <c r="H374" s="111"/>
      <c r="I374" s="116"/>
      <c r="J374" s="118"/>
      <c r="K374" s="33"/>
      <c r="L374" s="44"/>
      <c r="M374" s="33"/>
      <c r="N374" s="33"/>
      <c r="O374" s="39"/>
      <c r="P374" s="33"/>
      <c r="Q374" s="168"/>
      <c r="R374" s="169"/>
      <c r="S374" s="39"/>
      <c r="T374" s="119"/>
      <c r="U374" s="109"/>
      <c r="V374" s="109"/>
      <c r="W374" s="109"/>
      <c r="X374" s="45"/>
      <c r="Y374" s="45"/>
    </row>
    <row r="375" spans="1:25" s="43" customFormat="1" ht="12.9" customHeight="1">
      <c r="A375" s="189"/>
      <c r="B375" s="111"/>
      <c r="C375" s="111"/>
      <c r="D375" s="111"/>
      <c r="E375" s="111"/>
      <c r="F375" s="111"/>
      <c r="G375" s="111"/>
      <c r="H375" s="111"/>
      <c r="I375" s="116"/>
      <c r="J375" s="118"/>
      <c r="K375" s="33"/>
      <c r="L375" s="44"/>
      <c r="M375" s="33"/>
      <c r="N375" s="33"/>
      <c r="O375" s="39"/>
      <c r="P375" s="33"/>
      <c r="Q375" s="168"/>
      <c r="R375" s="169"/>
      <c r="S375" s="39"/>
      <c r="T375" s="119"/>
      <c r="U375" s="109"/>
      <c r="V375" s="109"/>
      <c r="W375" s="109"/>
      <c r="X375" s="45"/>
      <c r="Y375" s="45"/>
    </row>
    <row r="376" spans="1:25" s="43" customFormat="1" ht="12.9" customHeight="1">
      <c r="A376" s="189"/>
      <c r="B376" s="111"/>
      <c r="C376" s="111"/>
      <c r="D376" s="111"/>
      <c r="E376" s="111"/>
      <c r="F376" s="111"/>
      <c r="G376" s="111"/>
      <c r="H376" s="111"/>
      <c r="I376" s="116"/>
      <c r="J376" s="118"/>
      <c r="K376" s="33"/>
      <c r="L376" s="44"/>
      <c r="M376" s="33"/>
      <c r="N376" s="33"/>
      <c r="O376" s="39"/>
      <c r="P376" s="33"/>
      <c r="Q376" s="168"/>
      <c r="R376" s="169"/>
      <c r="S376" s="39"/>
      <c r="T376" s="119"/>
      <c r="U376" s="109"/>
      <c r="V376" s="109"/>
      <c r="W376" s="109"/>
      <c r="X376" s="45"/>
      <c r="Y376" s="45"/>
    </row>
    <row r="377" spans="1:25" s="43" customFormat="1" ht="12.9" customHeight="1">
      <c r="A377" s="189"/>
      <c r="B377" s="111"/>
      <c r="C377" s="111"/>
      <c r="D377" s="111"/>
      <c r="E377" s="111"/>
      <c r="F377" s="111"/>
      <c r="G377" s="111"/>
      <c r="H377" s="111"/>
      <c r="I377" s="116"/>
      <c r="J377" s="118"/>
      <c r="K377" s="33"/>
      <c r="L377" s="44"/>
      <c r="M377" s="33"/>
      <c r="N377" s="33"/>
      <c r="O377" s="39"/>
      <c r="P377" s="33"/>
      <c r="Q377" s="168"/>
      <c r="R377" s="169"/>
      <c r="S377" s="39"/>
      <c r="T377" s="119"/>
      <c r="U377" s="109"/>
      <c r="V377" s="109"/>
      <c r="W377" s="109"/>
      <c r="X377" s="45"/>
      <c r="Y377" s="45"/>
    </row>
    <row r="378" spans="1:25" s="43" customFormat="1" ht="12.9" customHeight="1">
      <c r="A378" s="189"/>
      <c r="B378" s="111"/>
      <c r="C378" s="111"/>
      <c r="D378" s="111"/>
      <c r="E378" s="111"/>
      <c r="F378" s="111"/>
      <c r="G378" s="111"/>
      <c r="H378" s="111"/>
      <c r="I378" s="116"/>
      <c r="J378" s="118"/>
      <c r="K378" s="33"/>
      <c r="L378" s="44"/>
      <c r="M378" s="33"/>
      <c r="N378" s="33"/>
      <c r="O378" s="39"/>
      <c r="P378" s="33"/>
      <c r="Q378" s="168"/>
      <c r="R378" s="169"/>
      <c r="S378" s="39"/>
      <c r="T378" s="119"/>
      <c r="U378" s="109"/>
      <c r="V378" s="109"/>
      <c r="W378" s="109"/>
      <c r="X378" s="45"/>
      <c r="Y378" s="45"/>
    </row>
    <row r="379" spans="1:25" s="43" customFormat="1" ht="12.9" customHeight="1">
      <c r="A379" s="189"/>
      <c r="B379" s="111"/>
      <c r="C379" s="111"/>
      <c r="D379" s="111"/>
      <c r="E379" s="111"/>
      <c r="F379" s="111"/>
      <c r="G379" s="111"/>
      <c r="H379" s="111"/>
      <c r="I379" s="117"/>
      <c r="J379" s="118"/>
      <c r="K379" s="33"/>
      <c r="L379" s="44"/>
      <c r="M379" s="33"/>
      <c r="N379" s="33"/>
      <c r="O379" s="39"/>
      <c r="P379" s="33"/>
      <c r="Q379" s="168"/>
      <c r="R379" s="169"/>
      <c r="S379" s="39"/>
      <c r="T379" s="119"/>
      <c r="U379" s="109"/>
      <c r="V379" s="109"/>
      <c r="W379" s="109"/>
      <c r="X379" s="45"/>
      <c r="Y379" s="45"/>
    </row>
    <row r="380" spans="1:25" s="43" customFormat="1" ht="12.9" customHeight="1">
      <c r="A380" s="189"/>
      <c r="B380" s="111"/>
      <c r="C380" s="111"/>
      <c r="D380" s="111"/>
      <c r="E380" s="111"/>
      <c r="F380" s="111"/>
      <c r="G380" s="111"/>
      <c r="H380" s="111"/>
      <c r="I380" s="117"/>
      <c r="J380" s="118"/>
      <c r="K380" s="33"/>
      <c r="L380" s="44"/>
      <c r="M380" s="33"/>
      <c r="N380" s="33"/>
      <c r="O380" s="39"/>
      <c r="P380" s="33"/>
      <c r="Q380" s="168"/>
      <c r="R380" s="169"/>
      <c r="S380" s="39"/>
      <c r="T380" s="119"/>
      <c r="U380" s="109"/>
      <c r="V380" s="109"/>
      <c r="W380" s="109"/>
      <c r="X380" s="45"/>
      <c r="Y380" s="45"/>
    </row>
    <row r="381" spans="1:25" s="43" customFormat="1" ht="12.9" customHeight="1">
      <c r="A381" s="189"/>
      <c r="B381" s="111"/>
      <c r="C381" s="111"/>
      <c r="D381" s="111"/>
      <c r="E381" s="111"/>
      <c r="F381" s="111"/>
      <c r="G381" s="111"/>
      <c r="H381" s="111"/>
      <c r="I381" s="116"/>
      <c r="J381" s="118"/>
      <c r="K381" s="33"/>
      <c r="L381" s="44"/>
      <c r="M381" s="33"/>
      <c r="N381" s="33"/>
      <c r="O381" s="39"/>
      <c r="P381" s="33"/>
      <c r="Q381" s="168"/>
      <c r="R381" s="169"/>
      <c r="S381" s="39"/>
      <c r="T381" s="119"/>
      <c r="U381" s="109"/>
      <c r="V381" s="109"/>
      <c r="W381" s="109"/>
      <c r="X381" s="45"/>
      <c r="Y381" s="45"/>
    </row>
    <row r="382" spans="1:25" s="43" customFormat="1" ht="12.9" customHeight="1">
      <c r="A382" s="189"/>
      <c r="B382" s="111"/>
      <c r="C382" s="111"/>
      <c r="D382" s="111"/>
      <c r="E382" s="111"/>
      <c r="F382" s="111"/>
      <c r="G382" s="111"/>
      <c r="H382" s="111"/>
      <c r="I382" s="116"/>
      <c r="J382" s="118"/>
      <c r="K382" s="33"/>
      <c r="L382" s="44"/>
      <c r="M382" s="33"/>
      <c r="N382" s="33"/>
      <c r="O382" s="39"/>
      <c r="P382" s="33"/>
      <c r="Q382" s="168"/>
      <c r="R382" s="169"/>
      <c r="S382" s="39"/>
      <c r="T382" s="119"/>
      <c r="U382" s="109"/>
      <c r="V382" s="109"/>
      <c r="W382" s="109"/>
      <c r="X382" s="45"/>
      <c r="Y382" s="45"/>
    </row>
    <row r="383" spans="1:25" s="43" customFormat="1" ht="12.9" customHeight="1">
      <c r="A383" s="189"/>
      <c r="B383" s="111"/>
      <c r="C383" s="111"/>
      <c r="D383" s="111"/>
      <c r="E383" s="111"/>
      <c r="F383" s="111"/>
      <c r="G383" s="111"/>
      <c r="H383" s="111"/>
      <c r="I383" s="116"/>
      <c r="J383" s="118"/>
      <c r="K383" s="33"/>
      <c r="L383" s="44"/>
      <c r="M383" s="33"/>
      <c r="N383" s="33"/>
      <c r="O383" s="39"/>
      <c r="P383" s="33"/>
      <c r="Q383" s="168"/>
      <c r="R383" s="169"/>
      <c r="S383" s="39"/>
      <c r="T383" s="119"/>
      <c r="U383" s="109"/>
      <c r="V383" s="109"/>
      <c r="W383" s="109"/>
      <c r="X383" s="45"/>
      <c r="Y383" s="45"/>
    </row>
    <row r="384" spans="1:25" s="43" customFormat="1" ht="12.9" customHeight="1">
      <c r="A384" s="189"/>
      <c r="B384" s="111"/>
      <c r="C384" s="111"/>
      <c r="D384" s="111"/>
      <c r="E384" s="111"/>
      <c r="F384" s="111"/>
      <c r="G384" s="111"/>
      <c r="H384" s="111"/>
      <c r="I384" s="116"/>
      <c r="J384" s="118"/>
      <c r="K384" s="33"/>
      <c r="L384" s="44"/>
      <c r="M384" s="33"/>
      <c r="N384" s="33"/>
      <c r="O384" s="39"/>
      <c r="P384" s="33"/>
      <c r="Q384" s="168"/>
      <c r="R384" s="169"/>
      <c r="S384" s="39"/>
      <c r="T384" s="119"/>
      <c r="U384" s="109"/>
      <c r="V384" s="109"/>
      <c r="W384" s="109"/>
      <c r="X384" s="45"/>
      <c r="Y384" s="45"/>
    </row>
    <row r="385" spans="1:25" s="43" customFormat="1" ht="12.9" customHeight="1">
      <c r="A385" s="189"/>
      <c r="B385" s="111"/>
      <c r="C385" s="111"/>
      <c r="D385" s="111"/>
      <c r="E385" s="111"/>
      <c r="F385" s="111"/>
      <c r="G385" s="111"/>
      <c r="H385" s="111"/>
      <c r="I385" s="116"/>
      <c r="J385" s="118"/>
      <c r="K385" s="33"/>
      <c r="L385" s="44"/>
      <c r="M385" s="33"/>
      <c r="N385" s="33"/>
      <c r="O385" s="39"/>
      <c r="P385" s="33"/>
      <c r="Q385" s="168"/>
      <c r="R385" s="169"/>
      <c r="S385" s="39"/>
      <c r="T385" s="119"/>
      <c r="U385" s="109"/>
      <c r="V385" s="109"/>
      <c r="W385" s="109"/>
      <c r="X385" s="45"/>
      <c r="Y385" s="45"/>
    </row>
    <row r="386" spans="1:25" s="43" customFormat="1" ht="12.9" customHeight="1">
      <c r="A386" s="189"/>
      <c r="B386" s="111"/>
      <c r="C386" s="111"/>
      <c r="D386" s="111"/>
      <c r="E386" s="111"/>
      <c r="F386" s="111"/>
      <c r="G386" s="111"/>
      <c r="H386" s="111"/>
      <c r="I386" s="116"/>
      <c r="J386" s="118"/>
      <c r="K386" s="33"/>
      <c r="L386" s="44"/>
      <c r="M386" s="33"/>
      <c r="N386" s="33"/>
      <c r="O386" s="39"/>
      <c r="P386" s="33"/>
      <c r="Q386" s="168"/>
      <c r="R386" s="169"/>
      <c r="S386" s="39"/>
      <c r="T386" s="119"/>
      <c r="U386" s="109"/>
      <c r="V386" s="109"/>
      <c r="W386" s="109"/>
      <c r="X386" s="45"/>
      <c r="Y386" s="45"/>
    </row>
    <row r="387" spans="1:25" s="43" customFormat="1" ht="12.9" customHeight="1">
      <c r="A387" s="189"/>
      <c r="B387" s="111"/>
      <c r="C387" s="111"/>
      <c r="D387" s="111"/>
      <c r="E387" s="111"/>
      <c r="F387" s="111"/>
      <c r="G387" s="111"/>
      <c r="H387" s="111"/>
      <c r="I387" s="116"/>
      <c r="J387" s="118"/>
      <c r="K387" s="33"/>
      <c r="L387" s="44"/>
      <c r="M387" s="33"/>
      <c r="N387" s="33"/>
      <c r="O387" s="39"/>
      <c r="P387" s="33"/>
      <c r="Q387" s="168"/>
      <c r="R387" s="169"/>
      <c r="S387" s="39"/>
      <c r="T387" s="119"/>
      <c r="U387" s="109"/>
      <c r="V387" s="109"/>
      <c r="W387" s="109"/>
      <c r="X387" s="45"/>
      <c r="Y387" s="45"/>
    </row>
    <row r="388" spans="1:25" s="43" customFormat="1" ht="12.9" customHeight="1">
      <c r="A388" s="189"/>
      <c r="B388" s="111"/>
      <c r="C388" s="111"/>
      <c r="D388" s="111"/>
      <c r="E388" s="111"/>
      <c r="F388" s="111"/>
      <c r="G388" s="111"/>
      <c r="H388" s="111"/>
      <c r="I388" s="116"/>
      <c r="J388" s="118"/>
      <c r="K388" s="33"/>
      <c r="L388" s="44"/>
      <c r="M388" s="33"/>
      <c r="N388" s="33"/>
      <c r="O388" s="39"/>
      <c r="P388" s="33"/>
      <c r="Q388" s="168"/>
      <c r="R388" s="169"/>
      <c r="S388" s="39"/>
      <c r="T388" s="119"/>
      <c r="U388" s="109"/>
      <c r="V388" s="109"/>
      <c r="W388" s="109"/>
      <c r="X388" s="45"/>
      <c r="Y388" s="45"/>
    </row>
    <row r="389" spans="1:25" s="43" customFormat="1" ht="12.9" customHeight="1">
      <c r="A389" s="189"/>
      <c r="B389" s="111"/>
      <c r="C389" s="111"/>
      <c r="D389" s="111"/>
      <c r="E389" s="111"/>
      <c r="F389" s="111"/>
      <c r="G389" s="111"/>
      <c r="H389" s="111"/>
      <c r="I389" s="116"/>
      <c r="J389" s="118"/>
      <c r="K389" s="33"/>
      <c r="L389" s="44"/>
      <c r="M389" s="33"/>
      <c r="N389" s="33"/>
      <c r="O389" s="39"/>
      <c r="P389" s="33"/>
      <c r="Q389" s="168"/>
      <c r="R389" s="169"/>
      <c r="S389" s="39"/>
      <c r="T389" s="119"/>
      <c r="U389" s="109"/>
      <c r="V389" s="109"/>
      <c r="W389" s="109"/>
      <c r="X389" s="45"/>
      <c r="Y389" s="45"/>
    </row>
    <row r="390" spans="1:25" s="43" customFormat="1" ht="12.9" customHeight="1">
      <c r="A390" s="189"/>
      <c r="B390" s="111"/>
      <c r="C390" s="111"/>
      <c r="D390" s="111"/>
      <c r="E390" s="111"/>
      <c r="F390" s="111"/>
      <c r="G390" s="111"/>
      <c r="H390" s="111"/>
      <c r="I390" s="117"/>
      <c r="J390" s="118"/>
      <c r="K390" s="33"/>
      <c r="L390" s="44"/>
      <c r="M390" s="33"/>
      <c r="N390" s="33"/>
      <c r="O390" s="39"/>
      <c r="P390" s="33"/>
      <c r="Q390" s="168"/>
      <c r="R390" s="169"/>
      <c r="S390" s="39"/>
      <c r="T390" s="119"/>
      <c r="U390" s="109"/>
      <c r="V390" s="109"/>
      <c r="W390" s="109"/>
      <c r="X390" s="45"/>
      <c r="Y390" s="45"/>
    </row>
    <row r="391" spans="1:25" s="43" customFormat="1" ht="12.9" customHeight="1">
      <c r="A391" s="189"/>
      <c r="B391" s="111"/>
      <c r="C391" s="111"/>
      <c r="D391" s="111"/>
      <c r="E391" s="111"/>
      <c r="F391" s="111"/>
      <c r="G391" s="111"/>
      <c r="H391" s="111"/>
      <c r="I391" s="116"/>
      <c r="J391" s="118"/>
      <c r="K391" s="33"/>
      <c r="L391" s="44"/>
      <c r="M391" s="33"/>
      <c r="N391" s="33"/>
      <c r="O391" s="39"/>
      <c r="P391" s="33"/>
      <c r="Q391" s="168"/>
      <c r="R391" s="169"/>
      <c r="S391" s="39"/>
      <c r="T391" s="119"/>
      <c r="U391" s="109"/>
      <c r="V391" s="109"/>
      <c r="W391" s="109"/>
      <c r="X391" s="45"/>
      <c r="Y391" s="45"/>
    </row>
    <row r="392" spans="1:25" s="43" customFormat="1" ht="12.9" customHeight="1">
      <c r="A392" s="189"/>
      <c r="B392" s="111"/>
      <c r="C392" s="111"/>
      <c r="D392" s="111"/>
      <c r="E392" s="111"/>
      <c r="F392" s="111"/>
      <c r="G392" s="111"/>
      <c r="H392" s="111"/>
      <c r="I392" s="116"/>
      <c r="J392" s="118"/>
      <c r="K392" s="33"/>
      <c r="L392" s="44"/>
      <c r="M392" s="33"/>
      <c r="N392" s="33"/>
      <c r="O392" s="39"/>
      <c r="P392" s="33"/>
      <c r="Q392" s="168"/>
      <c r="R392" s="169"/>
      <c r="S392" s="39"/>
      <c r="T392" s="119"/>
      <c r="U392" s="109"/>
      <c r="V392" s="109"/>
      <c r="W392" s="109"/>
      <c r="X392" s="45"/>
      <c r="Y392" s="45"/>
    </row>
    <row r="393" spans="1:25" s="43" customFormat="1" ht="12.9" customHeight="1">
      <c r="A393" s="189"/>
      <c r="B393" s="111"/>
      <c r="C393" s="111"/>
      <c r="D393" s="111"/>
      <c r="E393" s="111"/>
      <c r="F393" s="111"/>
      <c r="G393" s="111"/>
      <c r="H393" s="111"/>
      <c r="I393" s="116"/>
      <c r="J393" s="118"/>
      <c r="K393" s="33"/>
      <c r="L393" s="44"/>
      <c r="M393" s="33"/>
      <c r="N393" s="33"/>
      <c r="O393" s="39"/>
      <c r="P393" s="33"/>
      <c r="Q393" s="168"/>
      <c r="R393" s="169"/>
      <c r="S393" s="39"/>
      <c r="T393" s="119"/>
      <c r="U393" s="109"/>
      <c r="V393" s="109"/>
      <c r="W393" s="109"/>
      <c r="X393" s="45"/>
      <c r="Y393" s="45"/>
    </row>
    <row r="394" spans="1:25" s="43" customFormat="1" ht="12.9" customHeight="1">
      <c r="A394" s="189"/>
      <c r="B394" s="111"/>
      <c r="C394" s="111"/>
      <c r="D394" s="111"/>
      <c r="E394" s="111"/>
      <c r="F394" s="111"/>
      <c r="G394" s="111"/>
      <c r="H394" s="111"/>
      <c r="I394" s="116"/>
      <c r="J394" s="118"/>
      <c r="K394" s="33"/>
      <c r="L394" s="44"/>
      <c r="M394" s="33"/>
      <c r="N394" s="33"/>
      <c r="O394" s="39"/>
      <c r="P394" s="33"/>
      <c r="Q394" s="168"/>
      <c r="R394" s="169"/>
      <c r="S394" s="39"/>
      <c r="T394" s="119"/>
      <c r="U394" s="109"/>
      <c r="V394" s="109"/>
      <c r="W394" s="109"/>
      <c r="X394" s="45"/>
      <c r="Y394" s="45"/>
    </row>
    <row r="395" spans="1:25" s="43" customFormat="1" ht="12.9" customHeight="1">
      <c r="A395" s="189"/>
      <c r="B395" s="111"/>
      <c r="C395" s="111"/>
      <c r="D395" s="111"/>
      <c r="E395" s="111"/>
      <c r="F395" s="111"/>
      <c r="G395" s="111"/>
      <c r="H395" s="111"/>
      <c r="I395" s="116"/>
      <c r="J395" s="118"/>
      <c r="K395" s="33"/>
      <c r="L395" s="44"/>
      <c r="M395" s="33"/>
      <c r="N395" s="33"/>
      <c r="O395" s="39"/>
      <c r="P395" s="33"/>
      <c r="Q395" s="168"/>
      <c r="R395" s="169"/>
      <c r="S395" s="39"/>
      <c r="T395" s="119"/>
      <c r="U395" s="109"/>
      <c r="V395" s="109"/>
      <c r="W395" s="109"/>
      <c r="X395" s="45"/>
      <c r="Y395" s="45"/>
    </row>
    <row r="396" spans="1:25" s="43" customFormat="1" ht="12.9" customHeight="1">
      <c r="A396" s="189"/>
      <c r="B396" s="111"/>
      <c r="C396" s="111"/>
      <c r="D396" s="111"/>
      <c r="E396" s="111"/>
      <c r="F396" s="111"/>
      <c r="G396" s="111"/>
      <c r="H396" s="111"/>
      <c r="I396" s="116"/>
      <c r="J396" s="118"/>
      <c r="K396" s="33"/>
      <c r="L396" s="44"/>
      <c r="M396" s="33"/>
      <c r="N396" s="33"/>
      <c r="O396" s="39"/>
      <c r="P396" s="33"/>
      <c r="Q396" s="168"/>
      <c r="R396" s="169"/>
      <c r="S396" s="39"/>
      <c r="T396" s="119"/>
      <c r="U396" s="109"/>
      <c r="V396" s="109"/>
      <c r="W396" s="109"/>
      <c r="X396" s="45"/>
      <c r="Y396" s="45"/>
    </row>
    <row r="397" spans="1:25" s="43" customFormat="1" ht="12.9" customHeight="1">
      <c r="A397" s="189"/>
      <c r="B397" s="111"/>
      <c r="C397" s="111"/>
      <c r="D397" s="111"/>
      <c r="E397" s="111"/>
      <c r="F397" s="111"/>
      <c r="G397" s="111"/>
      <c r="H397" s="111"/>
      <c r="I397" s="117"/>
      <c r="J397" s="118"/>
      <c r="K397" s="33"/>
      <c r="L397" s="44"/>
      <c r="M397" s="33"/>
      <c r="N397" s="33"/>
      <c r="O397" s="39"/>
      <c r="P397" s="33"/>
      <c r="Q397" s="168"/>
      <c r="R397" s="169"/>
      <c r="S397" s="39"/>
      <c r="T397" s="119"/>
      <c r="U397" s="109"/>
      <c r="V397" s="109"/>
      <c r="W397" s="109"/>
      <c r="X397" s="45"/>
      <c r="Y397" s="45"/>
    </row>
    <row r="398" spans="1:25" s="43" customFormat="1" ht="12.9" customHeight="1">
      <c r="A398" s="189"/>
      <c r="B398" s="111"/>
      <c r="C398" s="111"/>
      <c r="D398" s="111"/>
      <c r="E398" s="111"/>
      <c r="F398" s="111"/>
      <c r="G398" s="111"/>
      <c r="H398" s="111"/>
      <c r="I398" s="117"/>
      <c r="J398" s="118"/>
      <c r="K398" s="33"/>
      <c r="L398" s="44"/>
      <c r="M398" s="33"/>
      <c r="N398" s="33"/>
      <c r="O398" s="39"/>
      <c r="P398" s="33"/>
      <c r="Q398" s="168"/>
      <c r="R398" s="169"/>
      <c r="S398" s="39"/>
      <c r="T398" s="119"/>
      <c r="U398" s="109"/>
      <c r="V398" s="109"/>
      <c r="W398" s="109"/>
      <c r="X398" s="45"/>
      <c r="Y398" s="45"/>
    </row>
    <row r="399" spans="1:25" s="43" customFormat="1" ht="12.9" customHeight="1">
      <c r="A399" s="189"/>
      <c r="B399" s="111"/>
      <c r="C399" s="111"/>
      <c r="D399" s="111"/>
      <c r="E399" s="111"/>
      <c r="F399" s="111"/>
      <c r="G399" s="111"/>
      <c r="H399" s="111"/>
      <c r="I399" s="116"/>
      <c r="J399" s="118"/>
      <c r="K399" s="33"/>
      <c r="L399" s="44"/>
      <c r="M399" s="33"/>
      <c r="N399" s="33"/>
      <c r="O399" s="39"/>
      <c r="P399" s="33"/>
      <c r="Q399" s="168"/>
      <c r="R399" s="169"/>
      <c r="S399" s="39"/>
      <c r="T399" s="119"/>
      <c r="U399" s="109"/>
      <c r="V399" s="109"/>
      <c r="W399" s="109"/>
      <c r="X399" s="45"/>
      <c r="Y399" s="45"/>
    </row>
    <row r="400" spans="1:25" s="43" customFormat="1" ht="12.9" customHeight="1">
      <c r="A400" s="189"/>
      <c r="B400" s="111"/>
      <c r="C400" s="111"/>
      <c r="D400" s="111"/>
      <c r="E400" s="111"/>
      <c r="F400" s="111"/>
      <c r="G400" s="111"/>
      <c r="H400" s="111"/>
      <c r="I400" s="116"/>
      <c r="J400" s="118"/>
      <c r="K400" s="33"/>
      <c r="L400" s="44"/>
      <c r="M400" s="33"/>
      <c r="N400" s="33"/>
      <c r="O400" s="39"/>
      <c r="P400" s="33"/>
      <c r="Q400" s="168"/>
      <c r="R400" s="169"/>
      <c r="S400" s="39"/>
      <c r="T400" s="119"/>
      <c r="U400" s="109"/>
      <c r="V400" s="109"/>
      <c r="W400" s="109"/>
      <c r="X400" s="45"/>
      <c r="Y400" s="45"/>
    </row>
    <row r="401" spans="1:25" s="43" customFormat="1" ht="12.9" customHeight="1">
      <c r="A401" s="189"/>
      <c r="B401" s="111"/>
      <c r="C401" s="111"/>
      <c r="D401" s="111"/>
      <c r="E401" s="111"/>
      <c r="F401" s="111"/>
      <c r="G401" s="111"/>
      <c r="H401" s="111"/>
      <c r="I401" s="116"/>
      <c r="J401" s="118"/>
      <c r="K401" s="33"/>
      <c r="L401" s="44"/>
      <c r="M401" s="33"/>
      <c r="N401" s="33"/>
      <c r="O401" s="39"/>
      <c r="P401" s="33"/>
      <c r="Q401" s="168"/>
      <c r="R401" s="169"/>
      <c r="S401" s="39"/>
      <c r="T401" s="119"/>
      <c r="U401" s="109"/>
      <c r="V401" s="109"/>
      <c r="W401" s="109"/>
      <c r="X401" s="45"/>
      <c r="Y401" s="45"/>
    </row>
    <row r="402" spans="1:25" s="43" customFormat="1" ht="12.9" customHeight="1">
      <c r="A402" s="189"/>
      <c r="B402" s="111"/>
      <c r="C402" s="111"/>
      <c r="D402" s="111"/>
      <c r="E402" s="111"/>
      <c r="F402" s="111"/>
      <c r="G402" s="111"/>
      <c r="H402" s="111"/>
      <c r="I402" s="116"/>
      <c r="J402" s="118"/>
      <c r="K402" s="33"/>
      <c r="L402" s="44"/>
      <c r="M402" s="33"/>
      <c r="N402" s="33"/>
      <c r="O402" s="39"/>
      <c r="P402" s="33"/>
      <c r="Q402" s="168"/>
      <c r="R402" s="169"/>
      <c r="S402" s="39"/>
      <c r="T402" s="119"/>
      <c r="U402" s="109"/>
      <c r="V402" s="109"/>
      <c r="W402" s="109"/>
      <c r="X402" s="45"/>
      <c r="Y402" s="45"/>
    </row>
    <row r="403" spans="1:25" s="43" customFormat="1" ht="12.9" customHeight="1">
      <c r="A403" s="189"/>
      <c r="B403" s="111"/>
      <c r="C403" s="111"/>
      <c r="D403" s="111"/>
      <c r="E403" s="111"/>
      <c r="F403" s="111"/>
      <c r="G403" s="111"/>
      <c r="H403" s="111"/>
      <c r="I403" s="116"/>
      <c r="J403" s="118"/>
      <c r="K403" s="33"/>
      <c r="L403" s="44"/>
      <c r="M403" s="33"/>
      <c r="N403" s="33"/>
      <c r="O403" s="39"/>
      <c r="P403" s="33"/>
      <c r="Q403" s="168"/>
      <c r="R403" s="169"/>
      <c r="S403" s="39"/>
      <c r="T403" s="119"/>
      <c r="U403" s="109"/>
      <c r="V403" s="109"/>
      <c r="W403" s="109"/>
      <c r="X403" s="45"/>
      <c r="Y403" s="45"/>
    </row>
    <row r="404" spans="1:25" s="43" customFormat="1" ht="12.9" customHeight="1">
      <c r="A404" s="189"/>
      <c r="B404" s="111"/>
      <c r="C404" s="111"/>
      <c r="D404" s="111"/>
      <c r="E404" s="111"/>
      <c r="F404" s="111"/>
      <c r="G404" s="111"/>
      <c r="H404" s="111"/>
      <c r="I404" s="116"/>
      <c r="J404" s="118"/>
      <c r="K404" s="33"/>
      <c r="L404" s="44"/>
      <c r="M404" s="33"/>
      <c r="N404" s="33"/>
      <c r="O404" s="39"/>
      <c r="P404" s="33"/>
      <c r="Q404" s="168"/>
      <c r="R404" s="169"/>
      <c r="S404" s="39"/>
      <c r="T404" s="119"/>
      <c r="U404" s="109"/>
      <c r="V404" s="109"/>
      <c r="W404" s="109"/>
      <c r="X404" s="45"/>
      <c r="Y404" s="45"/>
    </row>
    <row r="405" spans="1:25" s="43" customFormat="1" ht="12.9" customHeight="1">
      <c r="A405" s="189"/>
      <c r="B405" s="111"/>
      <c r="C405" s="111"/>
      <c r="D405" s="111"/>
      <c r="E405" s="111"/>
      <c r="F405" s="111"/>
      <c r="G405" s="111"/>
      <c r="H405" s="111"/>
      <c r="I405" s="116"/>
      <c r="J405" s="118"/>
      <c r="K405" s="33"/>
      <c r="L405" s="44"/>
      <c r="M405" s="33"/>
      <c r="N405" s="33"/>
      <c r="O405" s="39"/>
      <c r="P405" s="33"/>
      <c r="Q405" s="168"/>
      <c r="R405" s="169"/>
      <c r="S405" s="39"/>
      <c r="T405" s="119"/>
      <c r="U405" s="109"/>
      <c r="V405" s="109"/>
      <c r="W405" s="109"/>
      <c r="X405" s="45"/>
      <c r="Y405" s="45"/>
    </row>
    <row r="406" spans="1:25" s="43" customFormat="1" ht="12.9" customHeight="1">
      <c r="A406" s="189"/>
      <c r="B406" s="111"/>
      <c r="C406" s="111"/>
      <c r="D406" s="111"/>
      <c r="E406" s="111"/>
      <c r="F406" s="111"/>
      <c r="G406" s="111"/>
      <c r="H406" s="111"/>
      <c r="I406" s="116"/>
      <c r="J406" s="118"/>
      <c r="K406" s="33"/>
      <c r="L406" s="44"/>
      <c r="M406" s="33"/>
      <c r="N406" s="33"/>
      <c r="O406" s="39"/>
      <c r="P406" s="33"/>
      <c r="Q406" s="168"/>
      <c r="R406" s="169"/>
      <c r="S406" s="39"/>
      <c r="T406" s="119"/>
      <c r="U406" s="109"/>
      <c r="V406" s="109"/>
      <c r="W406" s="109"/>
      <c r="X406" s="45"/>
      <c r="Y406" s="45"/>
    </row>
    <row r="407" spans="1:25" s="43" customFormat="1" ht="12.9" customHeight="1">
      <c r="A407" s="189"/>
      <c r="B407" s="111"/>
      <c r="C407" s="111"/>
      <c r="D407" s="111"/>
      <c r="E407" s="111"/>
      <c r="F407" s="111"/>
      <c r="G407" s="111"/>
      <c r="H407" s="111"/>
      <c r="I407" s="116"/>
      <c r="J407" s="118"/>
      <c r="K407" s="33"/>
      <c r="L407" s="44"/>
      <c r="M407" s="33"/>
      <c r="N407" s="33"/>
      <c r="O407" s="39"/>
      <c r="P407" s="33"/>
      <c r="Q407" s="168"/>
      <c r="R407" s="169"/>
      <c r="S407" s="39"/>
      <c r="T407" s="119"/>
      <c r="U407" s="109"/>
      <c r="V407" s="109"/>
      <c r="W407" s="109"/>
      <c r="X407" s="45"/>
      <c r="Y407" s="45"/>
    </row>
    <row r="408" spans="1:25" s="43" customFormat="1" ht="12.9" customHeight="1">
      <c r="A408" s="189"/>
      <c r="B408" s="111"/>
      <c r="C408" s="111"/>
      <c r="D408" s="111"/>
      <c r="E408" s="111"/>
      <c r="F408" s="111"/>
      <c r="G408" s="111"/>
      <c r="H408" s="111"/>
      <c r="I408" s="117"/>
      <c r="J408" s="118"/>
      <c r="K408" s="33"/>
      <c r="L408" s="44"/>
      <c r="M408" s="33"/>
      <c r="N408" s="33"/>
      <c r="O408" s="39"/>
      <c r="P408" s="33"/>
      <c r="Q408" s="168"/>
      <c r="R408" s="169"/>
      <c r="S408" s="39"/>
      <c r="T408" s="119"/>
      <c r="U408" s="109"/>
      <c r="V408" s="109"/>
      <c r="W408" s="109"/>
      <c r="X408" s="45"/>
      <c r="Y408" s="45"/>
    </row>
    <row r="409" spans="1:25" s="43" customFormat="1" ht="12.9" customHeight="1">
      <c r="A409" s="189"/>
      <c r="B409" s="111"/>
      <c r="C409" s="111"/>
      <c r="D409" s="111"/>
      <c r="E409" s="111"/>
      <c r="F409" s="111"/>
      <c r="G409" s="111"/>
      <c r="H409" s="111"/>
      <c r="I409" s="117"/>
      <c r="J409" s="118"/>
      <c r="K409" s="33"/>
      <c r="L409" s="44"/>
      <c r="M409" s="33"/>
      <c r="N409" s="33"/>
      <c r="O409" s="39"/>
      <c r="P409" s="33"/>
      <c r="Q409" s="168"/>
      <c r="R409" s="169"/>
      <c r="S409" s="39"/>
      <c r="T409" s="119"/>
      <c r="U409" s="109"/>
      <c r="V409" s="109"/>
      <c r="W409" s="109"/>
      <c r="X409" s="45"/>
      <c r="Y409" s="45"/>
    </row>
    <row r="410" spans="1:25" s="43" customFormat="1" ht="12.9" customHeight="1">
      <c r="A410" s="189"/>
      <c r="B410" s="111"/>
      <c r="C410" s="111"/>
      <c r="D410" s="111"/>
      <c r="E410" s="111"/>
      <c r="F410" s="111"/>
      <c r="G410" s="111"/>
      <c r="H410" s="111"/>
      <c r="I410" s="116"/>
      <c r="J410" s="118"/>
      <c r="K410" s="33"/>
      <c r="L410" s="44"/>
      <c r="M410" s="33"/>
      <c r="N410" s="33"/>
      <c r="O410" s="39"/>
      <c r="P410" s="33"/>
      <c r="Q410" s="168"/>
      <c r="R410" s="169"/>
      <c r="S410" s="39"/>
      <c r="T410" s="119"/>
      <c r="U410" s="109"/>
      <c r="V410" s="109"/>
      <c r="W410" s="109"/>
      <c r="X410" s="45"/>
      <c r="Y410" s="45"/>
    </row>
    <row r="411" spans="1:25" s="43" customFormat="1" ht="12.9" customHeight="1">
      <c r="A411" s="189"/>
      <c r="B411" s="111"/>
      <c r="C411" s="111"/>
      <c r="D411" s="111"/>
      <c r="E411" s="111"/>
      <c r="F411" s="111"/>
      <c r="G411" s="111"/>
      <c r="H411" s="111"/>
      <c r="I411" s="116"/>
      <c r="J411" s="118"/>
      <c r="K411" s="33"/>
      <c r="L411" s="44"/>
      <c r="M411" s="33"/>
      <c r="N411" s="33"/>
      <c r="O411" s="39"/>
      <c r="P411" s="33"/>
      <c r="Q411" s="168"/>
      <c r="R411" s="169"/>
      <c r="S411" s="39"/>
      <c r="T411" s="119"/>
      <c r="U411" s="109"/>
      <c r="V411" s="109"/>
      <c r="W411" s="109"/>
      <c r="X411" s="45"/>
      <c r="Y411" s="45"/>
    </row>
    <row r="412" spans="1:25" s="43" customFormat="1" ht="12.9" customHeight="1">
      <c r="A412" s="189"/>
      <c r="B412" s="111"/>
      <c r="C412" s="111"/>
      <c r="D412" s="111"/>
      <c r="E412" s="111"/>
      <c r="F412" s="111"/>
      <c r="G412" s="111"/>
      <c r="H412" s="111"/>
      <c r="I412" s="116"/>
      <c r="J412" s="118"/>
      <c r="K412" s="33"/>
      <c r="L412" s="44"/>
      <c r="M412" s="33"/>
      <c r="N412" s="33"/>
      <c r="O412" s="39"/>
      <c r="P412" s="33"/>
      <c r="Q412" s="168"/>
      <c r="R412" s="169"/>
      <c r="S412" s="39"/>
      <c r="T412" s="119"/>
      <c r="U412" s="109"/>
      <c r="V412" s="109"/>
      <c r="W412" s="109"/>
      <c r="X412" s="45"/>
      <c r="Y412" s="45"/>
    </row>
    <row r="413" spans="1:25" s="43" customFormat="1" ht="12.9" customHeight="1">
      <c r="A413" s="189"/>
      <c r="B413" s="111"/>
      <c r="C413" s="111"/>
      <c r="D413" s="111"/>
      <c r="E413" s="111"/>
      <c r="F413" s="111"/>
      <c r="G413" s="111"/>
      <c r="H413" s="111"/>
      <c r="I413" s="116"/>
      <c r="J413" s="118"/>
      <c r="K413" s="33"/>
      <c r="L413" s="44"/>
      <c r="M413" s="33"/>
      <c r="N413" s="33"/>
      <c r="O413" s="39"/>
      <c r="P413" s="33"/>
      <c r="Q413" s="168"/>
      <c r="R413" s="169"/>
      <c r="S413" s="39"/>
      <c r="T413" s="119"/>
      <c r="U413" s="109"/>
      <c r="V413" s="109"/>
      <c r="W413" s="109"/>
      <c r="X413" s="45"/>
      <c r="Y413" s="45"/>
    </row>
    <row r="414" spans="1:25" s="43" customFormat="1" ht="12.9" customHeight="1">
      <c r="A414" s="189"/>
      <c r="B414" s="111"/>
      <c r="C414" s="111"/>
      <c r="D414" s="111"/>
      <c r="E414" s="111"/>
      <c r="F414" s="111"/>
      <c r="G414" s="111"/>
      <c r="H414" s="111"/>
      <c r="I414" s="116"/>
      <c r="J414" s="118"/>
      <c r="K414" s="33"/>
      <c r="L414" s="44"/>
      <c r="M414" s="33"/>
      <c r="N414" s="33"/>
      <c r="O414" s="39"/>
      <c r="P414" s="33"/>
      <c r="Q414" s="168"/>
      <c r="R414" s="169"/>
      <c r="S414" s="39"/>
      <c r="T414" s="119"/>
      <c r="U414" s="109"/>
      <c r="V414" s="109"/>
      <c r="W414" s="109"/>
      <c r="X414" s="45"/>
      <c r="Y414" s="45"/>
    </row>
    <row r="415" spans="1:25" s="43" customFormat="1" ht="12.9" customHeight="1">
      <c r="A415" s="189"/>
      <c r="B415" s="111"/>
      <c r="C415" s="111"/>
      <c r="D415" s="111"/>
      <c r="E415" s="111"/>
      <c r="F415" s="111"/>
      <c r="G415" s="111"/>
      <c r="H415" s="111"/>
      <c r="I415" s="116"/>
      <c r="J415" s="118"/>
      <c r="K415" s="33"/>
      <c r="L415" s="44"/>
      <c r="M415" s="33"/>
      <c r="N415" s="33"/>
      <c r="O415" s="39"/>
      <c r="P415" s="33"/>
      <c r="Q415" s="168"/>
      <c r="R415" s="169"/>
      <c r="S415" s="39"/>
      <c r="T415" s="119"/>
      <c r="U415" s="109"/>
      <c r="V415" s="109"/>
      <c r="W415" s="109"/>
      <c r="X415" s="45"/>
      <c r="Y415" s="45"/>
    </row>
    <row r="416" spans="1:25" s="43" customFormat="1" ht="12.9" customHeight="1">
      <c r="A416" s="189"/>
      <c r="B416" s="111"/>
      <c r="C416" s="111"/>
      <c r="D416" s="111"/>
      <c r="E416" s="111"/>
      <c r="F416" s="111"/>
      <c r="G416" s="111"/>
      <c r="H416" s="111"/>
      <c r="I416" s="116"/>
      <c r="J416" s="118"/>
      <c r="K416" s="33"/>
      <c r="L416" s="44"/>
      <c r="M416" s="33"/>
      <c r="N416" s="33"/>
      <c r="O416" s="39"/>
      <c r="P416" s="33"/>
      <c r="Q416" s="168"/>
      <c r="R416" s="169"/>
      <c r="S416" s="39"/>
      <c r="T416" s="119"/>
      <c r="U416" s="109"/>
      <c r="V416" s="109"/>
      <c r="W416" s="109"/>
      <c r="X416" s="45"/>
      <c r="Y416" s="45"/>
    </row>
    <row r="417" spans="1:25" s="43" customFormat="1" ht="12.9" customHeight="1">
      <c r="A417" s="189"/>
      <c r="B417" s="111"/>
      <c r="C417" s="111"/>
      <c r="D417" s="111"/>
      <c r="E417" s="111"/>
      <c r="F417" s="111"/>
      <c r="G417" s="111"/>
      <c r="H417" s="111"/>
      <c r="I417" s="116"/>
      <c r="J417" s="118"/>
      <c r="K417" s="33"/>
      <c r="L417" s="44"/>
      <c r="M417" s="33"/>
      <c r="N417" s="33"/>
      <c r="O417" s="39"/>
      <c r="P417" s="33"/>
      <c r="Q417" s="168"/>
      <c r="R417" s="169"/>
      <c r="S417" s="39"/>
      <c r="T417" s="119"/>
      <c r="U417" s="109"/>
      <c r="V417" s="109"/>
      <c r="W417" s="109"/>
      <c r="X417" s="45"/>
      <c r="Y417" s="45"/>
    </row>
    <row r="418" spans="1:25" s="43" customFormat="1" ht="12.9" customHeight="1">
      <c r="A418" s="189"/>
      <c r="B418" s="111"/>
      <c r="C418" s="111"/>
      <c r="D418" s="111"/>
      <c r="E418" s="111"/>
      <c r="F418" s="111"/>
      <c r="G418" s="111"/>
      <c r="H418" s="111"/>
      <c r="I418" s="116"/>
      <c r="J418" s="118"/>
      <c r="K418" s="33"/>
      <c r="L418" s="44"/>
      <c r="M418" s="33"/>
      <c r="N418" s="33"/>
      <c r="O418" s="39"/>
      <c r="P418" s="33"/>
      <c r="Q418" s="168"/>
      <c r="R418" s="169"/>
      <c r="S418" s="39"/>
      <c r="T418" s="119"/>
      <c r="U418" s="109"/>
      <c r="V418" s="109"/>
      <c r="W418" s="109"/>
      <c r="X418" s="45"/>
      <c r="Y418" s="45"/>
    </row>
    <row r="419" spans="1:25" s="43" customFormat="1" ht="12.9" customHeight="1">
      <c r="A419" s="189"/>
      <c r="B419" s="111"/>
      <c r="C419" s="111"/>
      <c r="D419" s="111"/>
      <c r="E419" s="111"/>
      <c r="F419" s="111"/>
      <c r="G419" s="111"/>
      <c r="H419" s="111"/>
      <c r="I419" s="117"/>
      <c r="J419" s="118"/>
      <c r="K419" s="33"/>
      <c r="L419" s="44"/>
      <c r="M419" s="33"/>
      <c r="N419" s="33"/>
      <c r="O419" s="39"/>
      <c r="P419" s="33"/>
      <c r="Q419" s="168"/>
      <c r="R419" s="169"/>
      <c r="S419" s="39"/>
      <c r="T419" s="119"/>
      <c r="U419" s="109"/>
      <c r="V419" s="109"/>
      <c r="W419" s="109"/>
      <c r="X419" s="45"/>
      <c r="Y419" s="45"/>
    </row>
    <row r="420" spans="1:25" s="43" customFormat="1" ht="12.9" customHeight="1">
      <c r="A420" s="189"/>
      <c r="B420" s="111"/>
      <c r="C420" s="111"/>
      <c r="D420" s="111"/>
      <c r="E420" s="111"/>
      <c r="F420" s="111"/>
      <c r="G420" s="111"/>
      <c r="H420" s="111"/>
      <c r="I420" s="117"/>
      <c r="J420" s="118"/>
      <c r="K420" s="33"/>
      <c r="L420" s="44"/>
      <c r="M420" s="33"/>
      <c r="N420" s="33"/>
      <c r="O420" s="39"/>
      <c r="P420" s="33"/>
      <c r="Q420" s="168"/>
      <c r="R420" s="169"/>
      <c r="S420" s="39"/>
      <c r="T420" s="119"/>
      <c r="U420" s="109"/>
      <c r="V420" s="109"/>
      <c r="W420" s="109"/>
      <c r="X420" s="45"/>
      <c r="Y420" s="45"/>
    </row>
    <row r="421" spans="1:25" s="43" customFormat="1" ht="12.9" customHeight="1">
      <c r="A421" s="189"/>
      <c r="B421" s="111"/>
      <c r="C421" s="111"/>
      <c r="D421" s="111"/>
      <c r="E421" s="111"/>
      <c r="F421" s="111"/>
      <c r="G421" s="111"/>
      <c r="H421" s="111"/>
      <c r="I421" s="116"/>
      <c r="J421" s="118"/>
      <c r="K421" s="33"/>
      <c r="L421" s="44"/>
      <c r="M421" s="33"/>
      <c r="N421" s="33"/>
      <c r="O421" s="39"/>
      <c r="P421" s="33"/>
      <c r="Q421" s="168"/>
      <c r="R421" s="169"/>
      <c r="S421" s="39"/>
      <c r="T421" s="119"/>
      <c r="U421" s="109"/>
      <c r="V421" s="109"/>
      <c r="W421" s="109"/>
      <c r="X421" s="45"/>
      <c r="Y421" s="45"/>
    </row>
    <row r="422" spans="1:25" s="43" customFormat="1" ht="12.9" customHeight="1">
      <c r="A422" s="189"/>
      <c r="B422" s="111"/>
      <c r="C422" s="111"/>
      <c r="D422" s="111"/>
      <c r="E422" s="111"/>
      <c r="F422" s="111"/>
      <c r="G422" s="111"/>
      <c r="H422" s="111"/>
      <c r="I422" s="116"/>
      <c r="J422" s="118"/>
      <c r="K422" s="33"/>
      <c r="L422" s="44"/>
      <c r="M422" s="33"/>
      <c r="N422" s="33"/>
      <c r="O422" s="39"/>
      <c r="P422" s="33"/>
      <c r="Q422" s="168"/>
      <c r="R422" s="169"/>
      <c r="S422" s="39"/>
      <c r="T422" s="119"/>
      <c r="U422" s="109"/>
      <c r="V422" s="109"/>
      <c r="W422" s="109"/>
      <c r="X422" s="45"/>
      <c r="Y422" s="45"/>
    </row>
    <row r="423" spans="1:25" s="43" customFormat="1" ht="12.9" customHeight="1">
      <c r="A423" s="189"/>
      <c r="B423" s="111"/>
      <c r="C423" s="111"/>
      <c r="D423" s="111"/>
      <c r="E423" s="111"/>
      <c r="F423" s="111"/>
      <c r="G423" s="111"/>
      <c r="H423" s="111"/>
      <c r="I423" s="116"/>
      <c r="J423" s="118"/>
      <c r="K423" s="33"/>
      <c r="L423" s="44"/>
      <c r="M423" s="33"/>
      <c r="N423" s="33"/>
      <c r="O423" s="39"/>
      <c r="P423" s="33"/>
      <c r="Q423" s="168"/>
      <c r="R423" s="169"/>
      <c r="S423" s="39"/>
      <c r="T423" s="119"/>
      <c r="U423" s="109"/>
      <c r="V423" s="109"/>
      <c r="W423" s="109"/>
      <c r="X423" s="45"/>
      <c r="Y423" s="45"/>
    </row>
    <row r="424" spans="1:25" s="43" customFormat="1" ht="12.9" customHeight="1">
      <c r="A424" s="189"/>
      <c r="B424" s="111"/>
      <c r="C424" s="111"/>
      <c r="D424" s="111"/>
      <c r="E424" s="111"/>
      <c r="F424" s="111"/>
      <c r="G424" s="111"/>
      <c r="H424" s="111"/>
      <c r="I424" s="117"/>
      <c r="J424" s="118"/>
      <c r="K424" s="33"/>
      <c r="L424" s="44"/>
      <c r="M424" s="33"/>
      <c r="N424" s="33"/>
      <c r="O424" s="39"/>
      <c r="P424" s="33"/>
      <c r="Q424" s="168"/>
      <c r="R424" s="169"/>
      <c r="S424" s="39"/>
      <c r="T424" s="119"/>
      <c r="U424" s="109"/>
      <c r="V424" s="109"/>
      <c r="W424" s="109"/>
      <c r="X424" s="45"/>
      <c r="Y424" s="45"/>
    </row>
    <row r="425" spans="1:25" s="43" customFormat="1" ht="12.9" customHeight="1">
      <c r="A425" s="189"/>
      <c r="B425" s="111"/>
      <c r="C425" s="111"/>
      <c r="D425" s="111"/>
      <c r="E425" s="111"/>
      <c r="F425" s="111"/>
      <c r="G425" s="111"/>
      <c r="H425" s="111"/>
      <c r="I425" s="116"/>
      <c r="J425" s="118"/>
      <c r="K425" s="33"/>
      <c r="L425" s="44"/>
      <c r="M425" s="33"/>
      <c r="N425" s="33"/>
      <c r="O425" s="39"/>
      <c r="P425" s="33"/>
      <c r="Q425" s="168"/>
      <c r="R425" s="169"/>
      <c r="S425" s="39"/>
      <c r="T425" s="119"/>
      <c r="U425" s="109"/>
      <c r="V425" s="109"/>
      <c r="W425" s="109"/>
      <c r="X425" s="45"/>
      <c r="Y425" s="45"/>
    </row>
    <row r="426" spans="1:25" s="43" customFormat="1" ht="12.9" customHeight="1">
      <c r="A426" s="189"/>
      <c r="B426" s="111"/>
      <c r="C426" s="111"/>
      <c r="D426" s="111"/>
      <c r="E426" s="111"/>
      <c r="F426" s="111"/>
      <c r="G426" s="111"/>
      <c r="H426" s="111"/>
      <c r="I426" s="116"/>
      <c r="J426" s="118"/>
      <c r="K426" s="33"/>
      <c r="L426" s="44"/>
      <c r="M426" s="33"/>
      <c r="N426" s="33"/>
      <c r="O426" s="39"/>
      <c r="P426" s="33"/>
      <c r="Q426" s="168"/>
      <c r="R426" s="169"/>
      <c r="S426" s="39"/>
      <c r="T426" s="119"/>
      <c r="U426" s="109"/>
      <c r="V426" s="109"/>
      <c r="W426" s="109"/>
      <c r="X426" s="45"/>
      <c r="Y426" s="45"/>
    </row>
    <row r="427" spans="1:25" s="43" customFormat="1" ht="12.9" customHeight="1">
      <c r="A427" s="189"/>
      <c r="B427" s="111"/>
      <c r="C427" s="111"/>
      <c r="D427" s="111"/>
      <c r="E427" s="111"/>
      <c r="F427" s="111"/>
      <c r="G427" s="111"/>
      <c r="H427" s="111"/>
      <c r="I427" s="116"/>
      <c r="J427" s="118"/>
      <c r="K427" s="33"/>
      <c r="L427" s="44"/>
      <c r="M427" s="33"/>
      <c r="N427" s="33"/>
      <c r="O427" s="39"/>
      <c r="P427" s="33"/>
      <c r="Q427" s="168"/>
      <c r="R427" s="169"/>
      <c r="S427" s="39"/>
      <c r="T427" s="119"/>
      <c r="U427" s="109"/>
      <c r="V427" s="109"/>
      <c r="W427" s="109"/>
      <c r="X427" s="45"/>
      <c r="Y427" s="45"/>
    </row>
    <row r="428" spans="1:25" s="43" customFormat="1" ht="12.9" customHeight="1">
      <c r="A428" s="189"/>
      <c r="B428" s="111"/>
      <c r="C428" s="111"/>
      <c r="D428" s="111"/>
      <c r="E428" s="111"/>
      <c r="F428" s="111"/>
      <c r="G428" s="111"/>
      <c r="H428" s="111"/>
      <c r="I428" s="116"/>
      <c r="J428" s="118"/>
      <c r="K428" s="33"/>
      <c r="L428" s="44"/>
      <c r="M428" s="33"/>
      <c r="N428" s="33"/>
      <c r="O428" s="39"/>
      <c r="P428" s="33"/>
      <c r="Q428" s="168"/>
      <c r="R428" s="169"/>
      <c r="S428" s="39"/>
      <c r="T428" s="119"/>
      <c r="U428" s="109"/>
      <c r="V428" s="109"/>
      <c r="W428" s="109"/>
      <c r="X428" s="45"/>
      <c r="Y428" s="45"/>
    </row>
    <row r="429" spans="1:25" s="43" customFormat="1" ht="12.9" customHeight="1">
      <c r="A429" s="189"/>
      <c r="B429" s="111"/>
      <c r="C429" s="111"/>
      <c r="D429" s="111"/>
      <c r="E429" s="111"/>
      <c r="F429" s="111"/>
      <c r="G429" s="111"/>
      <c r="H429" s="111"/>
      <c r="I429" s="116"/>
      <c r="J429" s="118"/>
      <c r="K429" s="33"/>
      <c r="L429" s="44"/>
      <c r="M429" s="33"/>
      <c r="N429" s="33"/>
      <c r="O429" s="39"/>
      <c r="P429" s="33"/>
      <c r="Q429" s="168"/>
      <c r="R429" s="169"/>
      <c r="S429" s="39"/>
      <c r="T429" s="119"/>
      <c r="U429" s="109"/>
      <c r="V429" s="109"/>
      <c r="W429" s="109"/>
      <c r="X429" s="45"/>
      <c r="Y429" s="45"/>
    </row>
    <row r="430" spans="1:25" s="43" customFormat="1" ht="12.9" customHeight="1">
      <c r="A430" s="189"/>
      <c r="B430" s="111"/>
      <c r="C430" s="111"/>
      <c r="D430" s="111"/>
      <c r="E430" s="111"/>
      <c r="F430" s="111"/>
      <c r="G430" s="111"/>
      <c r="H430" s="111"/>
      <c r="I430" s="116"/>
      <c r="J430" s="118"/>
      <c r="K430" s="33"/>
      <c r="L430" s="44"/>
      <c r="M430" s="33"/>
      <c r="N430" s="33"/>
      <c r="O430" s="39"/>
      <c r="P430" s="33"/>
      <c r="Q430" s="168"/>
      <c r="R430" s="169"/>
      <c r="S430" s="39"/>
      <c r="T430" s="119"/>
      <c r="U430" s="109"/>
      <c r="V430" s="109"/>
      <c r="W430" s="109"/>
      <c r="X430" s="45"/>
      <c r="Y430" s="45"/>
    </row>
    <row r="431" spans="1:25" s="43" customFormat="1" ht="12.9" customHeight="1">
      <c r="A431" s="189"/>
      <c r="B431" s="111"/>
      <c r="C431" s="111"/>
      <c r="D431" s="111"/>
      <c r="E431" s="111"/>
      <c r="F431" s="111"/>
      <c r="G431" s="111"/>
      <c r="H431" s="111"/>
      <c r="I431" s="117"/>
      <c r="J431" s="118"/>
      <c r="K431" s="33"/>
      <c r="L431" s="44"/>
      <c r="M431" s="33"/>
      <c r="N431" s="33"/>
      <c r="O431" s="39"/>
      <c r="P431" s="33"/>
      <c r="Q431" s="168"/>
      <c r="R431" s="169"/>
      <c r="S431" s="39"/>
      <c r="T431" s="119"/>
      <c r="U431" s="109"/>
      <c r="V431" s="109"/>
      <c r="W431" s="109"/>
      <c r="X431" s="45"/>
      <c r="Y431" s="45"/>
    </row>
    <row r="432" spans="1:25" s="43" customFormat="1" ht="12.9" customHeight="1">
      <c r="A432" s="189"/>
      <c r="B432" s="111"/>
      <c r="C432" s="111"/>
      <c r="D432" s="111"/>
      <c r="E432" s="111"/>
      <c r="F432" s="111"/>
      <c r="G432" s="111"/>
      <c r="H432" s="111"/>
      <c r="I432" s="117"/>
      <c r="J432" s="118"/>
      <c r="K432" s="33"/>
      <c r="L432" s="44"/>
      <c r="M432" s="33"/>
      <c r="N432" s="33"/>
      <c r="O432" s="39"/>
      <c r="P432" s="33"/>
      <c r="Q432" s="168"/>
      <c r="R432" s="169"/>
      <c r="S432" s="39"/>
      <c r="T432" s="119"/>
      <c r="U432" s="109"/>
      <c r="V432" s="109"/>
      <c r="W432" s="109"/>
      <c r="X432" s="45"/>
      <c r="Y432" s="45"/>
    </row>
    <row r="433" spans="1:25" s="43" customFormat="1" ht="12.9" customHeight="1">
      <c r="A433" s="189"/>
      <c r="B433" s="111"/>
      <c r="C433" s="111"/>
      <c r="D433" s="111"/>
      <c r="E433" s="111"/>
      <c r="F433" s="111"/>
      <c r="G433" s="111"/>
      <c r="H433" s="111"/>
      <c r="I433" s="116"/>
      <c r="J433" s="118"/>
      <c r="K433" s="33"/>
      <c r="L433" s="44"/>
      <c r="M433" s="33"/>
      <c r="N433" s="33"/>
      <c r="O433" s="39"/>
      <c r="P433" s="33"/>
      <c r="Q433" s="168"/>
      <c r="R433" s="169"/>
      <c r="S433" s="39"/>
      <c r="T433" s="119"/>
      <c r="U433" s="109"/>
      <c r="V433" s="109"/>
      <c r="W433" s="109"/>
      <c r="X433" s="45"/>
      <c r="Y433" s="45"/>
    </row>
    <row r="434" spans="1:25" s="43" customFormat="1" ht="12.9" customHeight="1">
      <c r="A434" s="189"/>
      <c r="B434" s="111"/>
      <c r="C434" s="111"/>
      <c r="D434" s="111"/>
      <c r="E434" s="111"/>
      <c r="F434" s="111"/>
      <c r="G434" s="111"/>
      <c r="H434" s="111"/>
      <c r="I434" s="116"/>
      <c r="J434" s="118"/>
      <c r="K434" s="33"/>
      <c r="L434" s="44"/>
      <c r="M434" s="33"/>
      <c r="N434" s="33"/>
      <c r="O434" s="39"/>
      <c r="P434" s="33"/>
      <c r="Q434" s="168"/>
      <c r="R434" s="169"/>
      <c r="S434" s="39"/>
      <c r="T434" s="119"/>
      <c r="U434" s="109"/>
      <c r="V434" s="109"/>
      <c r="W434" s="109"/>
      <c r="X434" s="45"/>
      <c r="Y434" s="45"/>
    </row>
    <row r="435" spans="1:25" s="43" customFormat="1" ht="12.9" customHeight="1">
      <c r="A435" s="189"/>
      <c r="B435" s="111"/>
      <c r="C435" s="111"/>
      <c r="D435" s="111"/>
      <c r="E435" s="111"/>
      <c r="F435" s="111"/>
      <c r="G435" s="111"/>
      <c r="H435" s="111"/>
      <c r="I435" s="116"/>
      <c r="J435" s="118"/>
      <c r="K435" s="33"/>
      <c r="L435" s="44"/>
      <c r="M435" s="33"/>
      <c r="N435" s="33"/>
      <c r="O435" s="39"/>
      <c r="P435" s="33"/>
      <c r="Q435" s="168"/>
      <c r="R435" s="169"/>
      <c r="S435" s="39"/>
      <c r="T435" s="119"/>
      <c r="U435" s="109"/>
      <c r="V435" s="109"/>
      <c r="W435" s="109"/>
      <c r="X435" s="45"/>
      <c r="Y435" s="45"/>
    </row>
    <row r="436" spans="1:25" s="43" customFormat="1" ht="12.9" customHeight="1">
      <c r="A436" s="189"/>
      <c r="B436" s="111"/>
      <c r="C436" s="111"/>
      <c r="D436" s="111"/>
      <c r="E436" s="111"/>
      <c r="F436" s="111"/>
      <c r="G436" s="111"/>
      <c r="H436" s="111"/>
      <c r="I436" s="116"/>
      <c r="J436" s="118"/>
      <c r="K436" s="33"/>
      <c r="L436" s="44"/>
      <c r="M436" s="33"/>
      <c r="N436" s="33"/>
      <c r="O436" s="39"/>
      <c r="P436" s="33"/>
      <c r="Q436" s="168"/>
      <c r="R436" s="169"/>
      <c r="S436" s="39"/>
      <c r="T436" s="119"/>
      <c r="U436" s="109"/>
      <c r="V436" s="109"/>
      <c r="W436" s="109"/>
      <c r="X436" s="45"/>
      <c r="Y436" s="45"/>
    </row>
    <row r="437" spans="1:25" s="43" customFormat="1" ht="12.9" customHeight="1">
      <c r="A437" s="189"/>
      <c r="B437" s="111"/>
      <c r="C437" s="111"/>
      <c r="D437" s="111"/>
      <c r="E437" s="111"/>
      <c r="F437" s="111"/>
      <c r="G437" s="111"/>
      <c r="H437" s="111"/>
      <c r="I437" s="116"/>
      <c r="J437" s="118"/>
      <c r="K437" s="33"/>
      <c r="L437" s="44"/>
      <c r="M437" s="33"/>
      <c r="N437" s="33"/>
      <c r="O437" s="39"/>
      <c r="P437" s="33"/>
      <c r="Q437" s="168"/>
      <c r="R437" s="169"/>
      <c r="S437" s="39"/>
      <c r="T437" s="119"/>
      <c r="U437" s="109"/>
      <c r="V437" s="109"/>
      <c r="W437" s="109"/>
      <c r="X437" s="45"/>
      <c r="Y437" s="45"/>
    </row>
    <row r="438" spans="1:25" s="43" customFormat="1" ht="12.9" customHeight="1">
      <c r="A438" s="189"/>
      <c r="B438" s="111"/>
      <c r="C438" s="111"/>
      <c r="D438" s="111"/>
      <c r="E438" s="111"/>
      <c r="F438" s="111"/>
      <c r="G438" s="111"/>
      <c r="H438" s="111"/>
      <c r="I438" s="116"/>
      <c r="J438" s="118"/>
      <c r="K438" s="33"/>
      <c r="L438" s="44"/>
      <c r="M438" s="33"/>
      <c r="N438" s="33"/>
      <c r="O438" s="39"/>
      <c r="P438" s="33"/>
      <c r="Q438" s="168"/>
      <c r="R438" s="169"/>
      <c r="S438" s="39"/>
      <c r="T438" s="119"/>
      <c r="U438" s="109"/>
      <c r="V438" s="109"/>
      <c r="W438" s="109"/>
      <c r="X438" s="45"/>
      <c r="Y438" s="45"/>
    </row>
    <row r="439" spans="1:25" s="43" customFormat="1" ht="12.9" customHeight="1">
      <c r="A439" s="189"/>
      <c r="B439" s="111"/>
      <c r="C439" s="111"/>
      <c r="D439" s="111"/>
      <c r="E439" s="111"/>
      <c r="F439" s="111"/>
      <c r="G439" s="111"/>
      <c r="H439" s="111"/>
      <c r="I439" s="116"/>
      <c r="J439" s="118"/>
      <c r="K439" s="33"/>
      <c r="L439" s="44"/>
      <c r="M439" s="33"/>
      <c r="N439" s="33"/>
      <c r="O439" s="39"/>
      <c r="P439" s="33"/>
      <c r="Q439" s="168"/>
      <c r="R439" s="169"/>
      <c r="S439" s="39"/>
      <c r="T439" s="119"/>
      <c r="U439" s="109"/>
      <c r="V439" s="109"/>
      <c r="W439" s="109"/>
      <c r="X439" s="45"/>
      <c r="Y439" s="45"/>
    </row>
    <row r="440" spans="1:25" s="43" customFormat="1" ht="12.9" customHeight="1">
      <c r="A440" s="189"/>
      <c r="B440" s="111"/>
      <c r="C440" s="111"/>
      <c r="D440" s="111"/>
      <c r="E440" s="111"/>
      <c r="F440" s="111"/>
      <c r="G440" s="111"/>
      <c r="H440" s="111"/>
      <c r="I440" s="116"/>
      <c r="J440" s="118"/>
      <c r="K440" s="33"/>
      <c r="L440" s="44"/>
      <c r="M440" s="33"/>
      <c r="N440" s="33"/>
      <c r="O440" s="39"/>
      <c r="P440" s="33"/>
      <c r="Q440" s="168"/>
      <c r="R440" s="169"/>
      <c r="S440" s="39"/>
      <c r="T440" s="119"/>
      <c r="U440" s="109"/>
      <c r="V440" s="109"/>
      <c r="W440" s="109"/>
      <c r="X440" s="45"/>
      <c r="Y440" s="45"/>
    </row>
    <row r="441" spans="1:25" s="43" customFormat="1" ht="12.9" customHeight="1">
      <c r="A441" s="189"/>
      <c r="B441" s="111"/>
      <c r="C441" s="111"/>
      <c r="D441" s="111"/>
      <c r="E441" s="111"/>
      <c r="F441" s="111"/>
      <c r="G441" s="111"/>
      <c r="H441" s="111"/>
      <c r="I441" s="116"/>
      <c r="J441" s="118"/>
      <c r="K441" s="33"/>
      <c r="L441" s="44"/>
      <c r="M441" s="33"/>
      <c r="N441" s="33"/>
      <c r="O441" s="39"/>
      <c r="P441" s="33"/>
      <c r="Q441" s="168"/>
      <c r="R441" s="169"/>
      <c r="S441" s="39"/>
      <c r="T441" s="119"/>
      <c r="U441" s="109"/>
      <c r="V441" s="109"/>
      <c r="W441" s="109"/>
      <c r="X441" s="45"/>
      <c r="Y441" s="45"/>
    </row>
    <row r="442" spans="1:25" s="43" customFormat="1" ht="12.9" customHeight="1">
      <c r="A442" s="189"/>
      <c r="B442" s="111"/>
      <c r="C442" s="111"/>
      <c r="D442" s="111"/>
      <c r="E442" s="111"/>
      <c r="F442" s="111"/>
      <c r="G442" s="111"/>
      <c r="H442" s="111"/>
      <c r="I442" s="117"/>
      <c r="J442" s="118"/>
      <c r="K442" s="33"/>
      <c r="L442" s="44"/>
      <c r="M442" s="33"/>
      <c r="N442" s="33"/>
      <c r="O442" s="39"/>
      <c r="P442" s="33"/>
      <c r="Q442" s="168"/>
      <c r="R442" s="169"/>
      <c r="S442" s="39"/>
      <c r="T442" s="119"/>
      <c r="U442" s="109"/>
      <c r="V442" s="109"/>
      <c r="W442" s="109"/>
      <c r="X442" s="45"/>
      <c r="Y442" s="45"/>
    </row>
    <row r="443" spans="1:25" s="43" customFormat="1" ht="12.9" customHeight="1">
      <c r="A443" s="189"/>
      <c r="B443" s="111"/>
      <c r="C443" s="111"/>
      <c r="D443" s="111"/>
      <c r="E443" s="111"/>
      <c r="F443" s="111"/>
      <c r="G443" s="111"/>
      <c r="H443" s="111"/>
      <c r="I443" s="117"/>
      <c r="J443" s="118"/>
      <c r="K443" s="33"/>
      <c r="L443" s="44"/>
      <c r="M443" s="33"/>
      <c r="N443" s="33"/>
      <c r="O443" s="39"/>
      <c r="P443" s="33"/>
      <c r="Q443" s="168"/>
      <c r="R443" s="169"/>
      <c r="S443" s="39"/>
      <c r="T443" s="119"/>
      <c r="U443" s="109"/>
      <c r="V443" s="109"/>
      <c r="W443" s="109"/>
      <c r="X443" s="45"/>
      <c r="Y443" s="45"/>
    </row>
    <row r="444" spans="1:25" s="43" customFormat="1" ht="12.9" customHeight="1">
      <c r="A444" s="189"/>
      <c r="B444" s="111"/>
      <c r="C444" s="111"/>
      <c r="D444" s="111"/>
      <c r="E444" s="111"/>
      <c r="F444" s="111"/>
      <c r="G444" s="111"/>
      <c r="H444" s="111"/>
      <c r="I444" s="116"/>
      <c r="J444" s="118"/>
      <c r="K444" s="33"/>
      <c r="L444" s="44"/>
      <c r="M444" s="33"/>
      <c r="N444" s="33"/>
      <c r="O444" s="39"/>
      <c r="P444" s="33"/>
      <c r="Q444" s="168"/>
      <c r="R444" s="169"/>
      <c r="S444" s="39"/>
      <c r="T444" s="119"/>
      <c r="U444" s="109"/>
      <c r="V444" s="109"/>
      <c r="W444" s="109"/>
      <c r="X444" s="45"/>
      <c r="Y444" s="45"/>
    </row>
    <row r="445" spans="1:25" s="43" customFormat="1" ht="12.9" customHeight="1">
      <c r="A445" s="189"/>
      <c r="B445" s="111"/>
      <c r="C445" s="111"/>
      <c r="D445" s="111"/>
      <c r="E445" s="111"/>
      <c r="F445" s="111"/>
      <c r="G445" s="111"/>
      <c r="H445" s="111"/>
      <c r="I445" s="116"/>
      <c r="J445" s="118"/>
      <c r="K445" s="33"/>
      <c r="L445" s="44"/>
      <c r="M445" s="33"/>
      <c r="N445" s="33"/>
      <c r="O445" s="39"/>
      <c r="P445" s="33"/>
      <c r="Q445" s="168"/>
      <c r="R445" s="169"/>
      <c r="S445" s="39"/>
      <c r="T445" s="119"/>
      <c r="U445" s="109"/>
      <c r="V445" s="109"/>
      <c r="W445" s="109"/>
      <c r="X445" s="45"/>
      <c r="Y445" s="45"/>
    </row>
    <row r="446" spans="1:25" s="43" customFormat="1" ht="12.9" customHeight="1">
      <c r="A446" s="189"/>
      <c r="B446" s="111"/>
      <c r="C446" s="111"/>
      <c r="D446" s="111"/>
      <c r="E446" s="111"/>
      <c r="F446" s="111"/>
      <c r="G446" s="111"/>
      <c r="H446" s="111"/>
      <c r="I446" s="116"/>
      <c r="J446" s="118"/>
      <c r="K446" s="33"/>
      <c r="L446" s="44"/>
      <c r="M446" s="33"/>
      <c r="N446" s="33"/>
      <c r="O446" s="39"/>
      <c r="P446" s="33"/>
      <c r="Q446" s="168"/>
      <c r="R446" s="169"/>
      <c r="S446" s="39"/>
      <c r="T446" s="119"/>
      <c r="U446" s="109"/>
      <c r="V446" s="109"/>
      <c r="W446" s="109"/>
      <c r="X446" s="45"/>
      <c r="Y446" s="45"/>
    </row>
    <row r="447" spans="1:25" s="43" customFormat="1" ht="12.9" customHeight="1">
      <c r="A447" s="189"/>
      <c r="B447" s="111"/>
      <c r="C447" s="111"/>
      <c r="D447" s="111"/>
      <c r="E447" s="111"/>
      <c r="F447" s="111"/>
      <c r="G447" s="111"/>
      <c r="H447" s="111"/>
      <c r="I447" s="116"/>
      <c r="J447" s="118"/>
      <c r="K447" s="33"/>
      <c r="L447" s="44"/>
      <c r="M447" s="33"/>
      <c r="N447" s="33"/>
      <c r="O447" s="39"/>
      <c r="P447" s="33"/>
      <c r="Q447" s="168"/>
      <c r="R447" s="169"/>
      <c r="S447" s="39"/>
      <c r="T447" s="119"/>
      <c r="U447" s="109"/>
      <c r="V447" s="109"/>
      <c r="W447" s="109"/>
      <c r="X447" s="45"/>
      <c r="Y447" s="45"/>
    </row>
    <row r="448" spans="1:25" s="43" customFormat="1" ht="12.9" customHeight="1">
      <c r="A448" s="189"/>
      <c r="B448" s="111"/>
      <c r="C448" s="111"/>
      <c r="D448" s="111"/>
      <c r="E448" s="111"/>
      <c r="F448" s="111"/>
      <c r="G448" s="111"/>
      <c r="H448" s="111"/>
      <c r="I448" s="116"/>
      <c r="J448" s="118"/>
      <c r="K448" s="33"/>
      <c r="L448" s="44"/>
      <c r="M448" s="33"/>
      <c r="N448" s="33"/>
      <c r="O448" s="39"/>
      <c r="P448" s="33"/>
      <c r="Q448" s="168"/>
      <c r="R448" s="169"/>
      <c r="S448" s="39"/>
      <c r="T448" s="119"/>
      <c r="U448" s="109"/>
      <c r="V448" s="109"/>
      <c r="W448" s="109"/>
      <c r="X448" s="45"/>
      <c r="Y448" s="45"/>
    </row>
    <row r="449" spans="1:25" s="43" customFormat="1" ht="12.9" customHeight="1">
      <c r="A449" s="189"/>
      <c r="B449" s="111"/>
      <c r="C449" s="111"/>
      <c r="D449" s="111"/>
      <c r="E449" s="111"/>
      <c r="F449" s="111"/>
      <c r="G449" s="111"/>
      <c r="H449" s="111"/>
      <c r="I449" s="116"/>
      <c r="J449" s="118"/>
      <c r="K449" s="33"/>
      <c r="L449" s="44"/>
      <c r="M449" s="33"/>
      <c r="N449" s="33"/>
      <c r="O449" s="39"/>
      <c r="P449" s="33"/>
      <c r="Q449" s="168"/>
      <c r="R449" s="169"/>
      <c r="S449" s="39"/>
      <c r="T449" s="119"/>
      <c r="U449" s="109"/>
      <c r="V449" s="109"/>
      <c r="W449" s="109"/>
      <c r="X449" s="45"/>
      <c r="Y449" s="45"/>
    </row>
    <row r="450" spans="1:25" s="43" customFormat="1" ht="12.9" customHeight="1">
      <c r="A450" s="189"/>
      <c r="B450" s="111"/>
      <c r="C450" s="111"/>
      <c r="D450" s="111"/>
      <c r="E450" s="111"/>
      <c r="F450" s="111"/>
      <c r="G450" s="111"/>
      <c r="H450" s="111"/>
      <c r="I450" s="116"/>
      <c r="J450" s="118"/>
      <c r="K450" s="33"/>
      <c r="L450" s="44"/>
      <c r="M450" s="33"/>
      <c r="N450" s="33"/>
      <c r="O450" s="39"/>
      <c r="P450" s="33"/>
      <c r="Q450" s="168"/>
      <c r="R450" s="169"/>
      <c r="S450" s="39"/>
      <c r="T450" s="119"/>
      <c r="U450" s="109"/>
      <c r="V450" s="109"/>
      <c r="W450" s="109"/>
      <c r="X450" s="45"/>
      <c r="Y450" s="45"/>
    </row>
    <row r="451" spans="1:25" s="43" customFormat="1" ht="12.9" customHeight="1">
      <c r="A451" s="189"/>
      <c r="B451" s="111"/>
      <c r="C451" s="111"/>
      <c r="D451" s="111"/>
      <c r="E451" s="111"/>
      <c r="F451" s="111"/>
      <c r="G451" s="111"/>
      <c r="H451" s="111"/>
      <c r="I451" s="116"/>
      <c r="J451" s="118"/>
      <c r="K451" s="33"/>
      <c r="L451" s="44"/>
      <c r="M451" s="33"/>
      <c r="N451" s="33"/>
      <c r="O451" s="39"/>
      <c r="P451" s="33"/>
      <c r="Q451" s="168"/>
      <c r="R451" s="169"/>
      <c r="S451" s="39"/>
      <c r="T451" s="119"/>
      <c r="U451" s="109"/>
      <c r="V451" s="109"/>
      <c r="W451" s="109"/>
      <c r="X451" s="45"/>
      <c r="Y451" s="45"/>
    </row>
    <row r="452" spans="1:25" s="43" customFormat="1" ht="12.9" customHeight="1">
      <c r="A452" s="189"/>
      <c r="B452" s="111"/>
      <c r="C452" s="111"/>
      <c r="D452" s="111"/>
      <c r="E452" s="111"/>
      <c r="F452" s="111"/>
      <c r="G452" s="111"/>
      <c r="H452" s="111"/>
      <c r="I452" s="116"/>
      <c r="J452" s="118"/>
      <c r="K452" s="33"/>
      <c r="L452" s="44"/>
      <c r="M452" s="33"/>
      <c r="N452" s="33"/>
      <c r="O452" s="39"/>
      <c r="P452" s="33"/>
      <c r="Q452" s="168"/>
      <c r="R452" s="169"/>
      <c r="S452" s="39"/>
      <c r="T452" s="119"/>
      <c r="U452" s="109"/>
      <c r="V452" s="109"/>
      <c r="W452" s="109"/>
      <c r="X452" s="45"/>
      <c r="Y452" s="45"/>
    </row>
    <row r="453" spans="1:25" s="43" customFormat="1" ht="12.9" customHeight="1">
      <c r="A453" s="189"/>
      <c r="B453" s="111"/>
      <c r="C453" s="111"/>
      <c r="D453" s="111"/>
      <c r="E453" s="111"/>
      <c r="F453" s="111"/>
      <c r="G453" s="111"/>
      <c r="H453" s="111"/>
      <c r="I453" s="117"/>
      <c r="J453" s="118"/>
      <c r="K453" s="33"/>
      <c r="L453" s="44"/>
      <c r="M453" s="33"/>
      <c r="N453" s="33"/>
      <c r="O453" s="39"/>
      <c r="P453" s="33"/>
      <c r="Q453" s="168"/>
      <c r="R453" s="169"/>
      <c r="S453" s="39"/>
      <c r="T453" s="119"/>
      <c r="U453" s="109"/>
      <c r="V453" s="109"/>
      <c r="W453" s="109"/>
      <c r="X453" s="45"/>
      <c r="Y453" s="45"/>
    </row>
    <row r="454" spans="1:25" s="43" customFormat="1" ht="12.9" customHeight="1">
      <c r="A454" s="189"/>
      <c r="B454" s="111"/>
      <c r="C454" s="111"/>
      <c r="D454" s="111"/>
      <c r="E454" s="111"/>
      <c r="F454" s="111"/>
      <c r="G454" s="111"/>
      <c r="H454" s="111"/>
      <c r="I454" s="117"/>
      <c r="J454" s="118"/>
      <c r="K454" s="33"/>
      <c r="L454" s="44"/>
      <c r="M454" s="33"/>
      <c r="N454" s="33"/>
      <c r="O454" s="39"/>
      <c r="P454" s="33"/>
      <c r="Q454" s="168"/>
      <c r="R454" s="169"/>
      <c r="S454" s="39"/>
      <c r="T454" s="119"/>
      <c r="U454" s="109"/>
      <c r="V454" s="109"/>
      <c r="W454" s="109"/>
      <c r="X454" s="45"/>
      <c r="Y454" s="45"/>
    </row>
    <row r="455" spans="1:25" s="43" customFormat="1" ht="12.9" customHeight="1">
      <c r="A455" s="189"/>
      <c r="B455" s="111"/>
      <c r="C455" s="111"/>
      <c r="D455" s="111"/>
      <c r="E455" s="111"/>
      <c r="F455" s="111"/>
      <c r="G455" s="111"/>
      <c r="H455" s="111"/>
      <c r="I455" s="116"/>
      <c r="J455" s="118"/>
      <c r="K455" s="33"/>
      <c r="L455" s="44"/>
      <c r="M455" s="33"/>
      <c r="N455" s="33"/>
      <c r="O455" s="39"/>
      <c r="P455" s="33"/>
      <c r="Q455" s="168"/>
      <c r="R455" s="169"/>
      <c r="S455" s="39"/>
      <c r="T455" s="119"/>
      <c r="U455" s="109"/>
      <c r="V455" s="109"/>
      <c r="W455" s="109"/>
      <c r="X455" s="45"/>
      <c r="Y455" s="45"/>
    </row>
    <row r="456" spans="1:25" s="43" customFormat="1" ht="12.9" customHeight="1">
      <c r="A456" s="189"/>
      <c r="B456" s="111"/>
      <c r="C456" s="111"/>
      <c r="D456" s="111"/>
      <c r="E456" s="111"/>
      <c r="F456" s="111"/>
      <c r="G456" s="111"/>
      <c r="H456" s="111"/>
      <c r="I456" s="116"/>
      <c r="J456" s="118"/>
      <c r="K456" s="33"/>
      <c r="L456" s="44"/>
      <c r="M456" s="33"/>
      <c r="N456" s="33"/>
      <c r="O456" s="39"/>
      <c r="P456" s="33"/>
      <c r="Q456" s="168"/>
      <c r="R456" s="169"/>
      <c r="S456" s="39"/>
      <c r="T456" s="119"/>
      <c r="U456" s="109"/>
      <c r="V456" s="109"/>
      <c r="W456" s="109"/>
      <c r="X456" s="45"/>
      <c r="Y456" s="45"/>
    </row>
    <row r="457" spans="1:25" s="43" customFormat="1" ht="12.9" customHeight="1">
      <c r="A457" s="189"/>
      <c r="B457" s="111"/>
      <c r="C457" s="111"/>
      <c r="D457" s="111"/>
      <c r="E457" s="111"/>
      <c r="F457" s="111"/>
      <c r="G457" s="111"/>
      <c r="H457" s="111"/>
      <c r="I457" s="116"/>
      <c r="J457" s="118"/>
      <c r="K457" s="33"/>
      <c r="L457" s="44"/>
      <c r="M457" s="33"/>
      <c r="N457" s="33"/>
      <c r="O457" s="39"/>
      <c r="P457" s="33"/>
      <c r="Q457" s="168"/>
      <c r="R457" s="169"/>
      <c r="S457" s="39"/>
      <c r="T457" s="119"/>
      <c r="U457" s="109"/>
      <c r="V457" s="109"/>
      <c r="W457" s="109"/>
      <c r="X457" s="45"/>
      <c r="Y457" s="45"/>
    </row>
    <row r="458" spans="1:25" s="43" customFormat="1" ht="12.9" customHeight="1">
      <c r="A458" s="189"/>
      <c r="B458" s="111"/>
      <c r="C458" s="111"/>
      <c r="D458" s="111"/>
      <c r="E458" s="111"/>
      <c r="F458" s="111"/>
      <c r="G458" s="111"/>
      <c r="H458" s="111"/>
      <c r="I458" s="116"/>
      <c r="J458" s="118"/>
      <c r="K458" s="33"/>
      <c r="L458" s="44"/>
      <c r="M458" s="33"/>
      <c r="N458" s="33"/>
      <c r="O458" s="39"/>
      <c r="P458" s="33"/>
      <c r="Q458" s="168"/>
      <c r="R458" s="169"/>
      <c r="S458" s="39"/>
      <c r="T458" s="119"/>
      <c r="U458" s="109"/>
      <c r="V458" s="109"/>
      <c r="W458" s="109"/>
      <c r="X458" s="45"/>
      <c r="Y458" s="45"/>
    </row>
    <row r="459" spans="1:25" s="43" customFormat="1" ht="12.9" customHeight="1">
      <c r="A459" s="189"/>
      <c r="B459" s="111"/>
      <c r="C459" s="111"/>
      <c r="D459" s="111"/>
      <c r="E459" s="111"/>
      <c r="F459" s="111"/>
      <c r="G459" s="111"/>
      <c r="H459" s="111"/>
      <c r="I459" s="116"/>
      <c r="J459" s="118"/>
      <c r="K459" s="33"/>
      <c r="L459" s="44"/>
      <c r="M459" s="33"/>
      <c r="N459" s="33"/>
      <c r="O459" s="39"/>
      <c r="P459" s="33"/>
      <c r="Q459" s="168"/>
      <c r="R459" s="169"/>
      <c r="S459" s="39"/>
      <c r="T459" s="119"/>
      <c r="U459" s="109"/>
      <c r="V459" s="109"/>
      <c r="W459" s="109"/>
      <c r="X459" s="45"/>
      <c r="Y459" s="45"/>
    </row>
    <row r="460" spans="1:25" s="43" customFormat="1" ht="12.9" customHeight="1">
      <c r="A460" s="189"/>
      <c r="B460" s="111"/>
      <c r="C460" s="111"/>
      <c r="D460" s="111"/>
      <c r="E460" s="111"/>
      <c r="F460" s="111"/>
      <c r="G460" s="111"/>
      <c r="H460" s="111"/>
      <c r="I460" s="116"/>
      <c r="J460" s="118"/>
      <c r="K460" s="33"/>
      <c r="L460" s="44"/>
      <c r="M460" s="33"/>
      <c r="N460" s="33"/>
      <c r="O460" s="39"/>
      <c r="P460" s="33"/>
      <c r="Q460" s="168"/>
      <c r="R460" s="169"/>
      <c r="S460" s="39"/>
      <c r="T460" s="119"/>
      <c r="U460" s="109"/>
      <c r="V460" s="109"/>
      <c r="W460" s="109"/>
      <c r="X460" s="45"/>
      <c r="Y460" s="45"/>
    </row>
    <row r="461" spans="1:25" s="43" customFormat="1" ht="12.9" customHeight="1">
      <c r="A461" s="189"/>
      <c r="B461" s="111"/>
      <c r="C461" s="111"/>
      <c r="D461" s="111"/>
      <c r="E461" s="111"/>
      <c r="F461" s="111"/>
      <c r="G461" s="111"/>
      <c r="H461" s="111"/>
      <c r="I461" s="116"/>
      <c r="J461" s="118"/>
      <c r="K461" s="33"/>
      <c r="L461" s="44"/>
      <c r="M461" s="33"/>
      <c r="N461" s="33"/>
      <c r="O461" s="39"/>
      <c r="P461" s="33"/>
      <c r="Q461" s="168"/>
      <c r="R461" s="169"/>
      <c r="S461" s="39"/>
      <c r="T461" s="119"/>
      <c r="U461" s="109"/>
      <c r="V461" s="109"/>
      <c r="W461" s="109"/>
      <c r="X461" s="45"/>
      <c r="Y461" s="45"/>
    </row>
    <row r="462" spans="1:25" s="43" customFormat="1" ht="12.9" customHeight="1">
      <c r="A462" s="189"/>
      <c r="B462" s="111"/>
      <c r="C462" s="111"/>
      <c r="D462" s="111"/>
      <c r="E462" s="111"/>
      <c r="F462" s="111"/>
      <c r="G462" s="111"/>
      <c r="H462" s="111"/>
      <c r="I462" s="116"/>
      <c r="J462" s="118"/>
      <c r="K462" s="33"/>
      <c r="L462" s="44"/>
      <c r="M462" s="33"/>
      <c r="N462" s="33"/>
      <c r="O462" s="39"/>
      <c r="P462" s="33"/>
      <c r="Q462" s="168"/>
      <c r="R462" s="169"/>
      <c r="S462" s="39"/>
      <c r="T462" s="119"/>
      <c r="U462" s="109"/>
      <c r="V462" s="109"/>
      <c r="W462" s="109"/>
      <c r="X462" s="45"/>
      <c r="Y462" s="45"/>
    </row>
    <row r="463" spans="1:25" s="43" customFormat="1" ht="12.9" customHeight="1">
      <c r="A463" s="189"/>
      <c r="B463" s="111"/>
      <c r="C463" s="111"/>
      <c r="D463" s="111"/>
      <c r="E463" s="111"/>
      <c r="F463" s="111"/>
      <c r="G463" s="111"/>
      <c r="H463" s="111"/>
      <c r="I463" s="116"/>
      <c r="J463" s="118"/>
      <c r="K463" s="33"/>
      <c r="L463" s="44"/>
      <c r="M463" s="33"/>
      <c r="N463" s="33"/>
      <c r="O463" s="39"/>
      <c r="P463" s="33"/>
      <c r="Q463" s="168"/>
      <c r="R463" s="169"/>
      <c r="S463" s="39"/>
      <c r="T463" s="119"/>
      <c r="U463" s="109"/>
      <c r="V463" s="109"/>
      <c r="W463" s="109"/>
      <c r="X463" s="45"/>
      <c r="Y463" s="45"/>
    </row>
    <row r="464" spans="1:25" s="43" customFormat="1" ht="12.9" customHeight="1">
      <c r="A464" s="189"/>
      <c r="B464" s="111"/>
      <c r="C464" s="111"/>
      <c r="D464" s="111"/>
      <c r="E464" s="111"/>
      <c r="F464" s="111"/>
      <c r="G464" s="111"/>
      <c r="H464" s="111"/>
      <c r="I464" s="116"/>
      <c r="J464" s="118"/>
      <c r="K464" s="33"/>
      <c r="L464" s="44"/>
      <c r="M464" s="33"/>
      <c r="N464" s="33"/>
      <c r="O464" s="39"/>
      <c r="P464" s="33"/>
      <c r="Q464" s="168"/>
      <c r="R464" s="169"/>
      <c r="S464" s="39"/>
      <c r="T464" s="119"/>
      <c r="U464" s="109"/>
      <c r="V464" s="109"/>
      <c r="W464" s="109"/>
      <c r="X464" s="45"/>
      <c r="Y464" s="45"/>
    </row>
    <row r="465" spans="1:25" s="43" customFormat="1" ht="12.9" customHeight="1">
      <c r="A465" s="189"/>
      <c r="B465" s="111"/>
      <c r="C465" s="111"/>
      <c r="D465" s="111"/>
      <c r="E465" s="111"/>
      <c r="F465" s="111"/>
      <c r="G465" s="111"/>
      <c r="H465" s="111"/>
      <c r="I465" s="117"/>
      <c r="J465" s="118"/>
      <c r="K465" s="33"/>
      <c r="L465" s="44"/>
      <c r="M465" s="33"/>
      <c r="N465" s="33"/>
      <c r="O465" s="39"/>
      <c r="P465" s="33"/>
      <c r="Q465" s="168"/>
      <c r="R465" s="169"/>
      <c r="S465" s="39"/>
      <c r="T465" s="119"/>
      <c r="U465" s="109"/>
      <c r="V465" s="109"/>
      <c r="W465" s="109"/>
      <c r="X465" s="45"/>
      <c r="Y465" s="45"/>
    </row>
    <row r="466" spans="1:25" s="43" customFormat="1" ht="12.9" customHeight="1">
      <c r="A466" s="189"/>
      <c r="B466" s="111"/>
      <c r="C466" s="111"/>
      <c r="D466" s="111"/>
      <c r="E466" s="111"/>
      <c r="F466" s="111"/>
      <c r="G466" s="111"/>
      <c r="H466" s="111"/>
      <c r="I466" s="117"/>
      <c r="J466" s="118"/>
      <c r="K466" s="33"/>
      <c r="L466" s="44"/>
      <c r="M466" s="33"/>
      <c r="N466" s="33"/>
      <c r="O466" s="39"/>
      <c r="P466" s="33"/>
      <c r="Q466" s="168"/>
      <c r="R466" s="169"/>
      <c r="S466" s="39"/>
      <c r="T466" s="119"/>
      <c r="U466" s="109"/>
      <c r="V466" s="109"/>
      <c r="W466" s="109"/>
      <c r="X466" s="45"/>
      <c r="Y466" s="45"/>
    </row>
    <row r="467" spans="1:25" s="43" customFormat="1" ht="12.9" customHeight="1">
      <c r="A467" s="189"/>
      <c r="B467" s="111"/>
      <c r="C467" s="111"/>
      <c r="D467" s="111"/>
      <c r="E467" s="111"/>
      <c r="F467" s="111"/>
      <c r="G467" s="111"/>
      <c r="H467" s="111"/>
      <c r="I467" s="116"/>
      <c r="J467" s="118"/>
      <c r="K467" s="33"/>
      <c r="L467" s="44"/>
      <c r="M467" s="33"/>
      <c r="N467" s="33"/>
      <c r="O467" s="39"/>
      <c r="P467" s="33"/>
      <c r="Q467" s="168"/>
      <c r="R467" s="169"/>
      <c r="S467" s="39"/>
      <c r="T467" s="119"/>
      <c r="U467" s="109"/>
      <c r="V467" s="109"/>
      <c r="W467" s="109"/>
      <c r="X467" s="45"/>
      <c r="Y467" s="45"/>
    </row>
    <row r="468" spans="1:25" s="43" customFormat="1" ht="12.9" customHeight="1">
      <c r="A468" s="189"/>
      <c r="B468" s="111"/>
      <c r="C468" s="111"/>
      <c r="D468" s="111"/>
      <c r="E468" s="111"/>
      <c r="F468" s="111"/>
      <c r="G468" s="111"/>
      <c r="H468" s="111"/>
      <c r="I468" s="116"/>
      <c r="J468" s="118"/>
      <c r="K468" s="33"/>
      <c r="L468" s="44"/>
      <c r="M468" s="33"/>
      <c r="N468" s="33"/>
      <c r="O468" s="39"/>
      <c r="P468" s="33"/>
      <c r="Q468" s="168"/>
      <c r="R468" s="169"/>
      <c r="S468" s="39"/>
      <c r="T468" s="119"/>
      <c r="U468" s="109"/>
      <c r="V468" s="109"/>
      <c r="W468" s="109"/>
      <c r="X468" s="45"/>
      <c r="Y468" s="45"/>
    </row>
    <row r="469" spans="1:25" s="43" customFormat="1" ht="12.9" customHeight="1">
      <c r="A469" s="189"/>
      <c r="B469" s="111"/>
      <c r="C469" s="111"/>
      <c r="D469" s="111"/>
      <c r="E469" s="111"/>
      <c r="F469" s="111"/>
      <c r="G469" s="111"/>
      <c r="H469" s="111"/>
      <c r="I469" s="116"/>
      <c r="J469" s="118"/>
      <c r="K469" s="33"/>
      <c r="L469" s="44"/>
      <c r="M469" s="33"/>
      <c r="N469" s="33"/>
      <c r="O469" s="39"/>
      <c r="P469" s="33"/>
      <c r="Q469" s="168"/>
      <c r="R469" s="169"/>
      <c r="S469" s="39"/>
      <c r="T469" s="119"/>
      <c r="U469" s="109"/>
      <c r="V469" s="109"/>
      <c r="W469" s="109"/>
      <c r="X469" s="45"/>
      <c r="Y469" s="45"/>
    </row>
    <row r="470" spans="1:25" s="43" customFormat="1" ht="12.9" customHeight="1">
      <c r="A470" s="189"/>
      <c r="B470" s="111"/>
      <c r="C470" s="111"/>
      <c r="D470" s="111"/>
      <c r="E470" s="111"/>
      <c r="F470" s="111"/>
      <c r="G470" s="111"/>
      <c r="H470" s="111"/>
      <c r="I470" s="116"/>
      <c r="J470" s="118"/>
      <c r="K470" s="33"/>
      <c r="L470" s="44"/>
      <c r="M470" s="33"/>
      <c r="N470" s="33"/>
      <c r="O470" s="39"/>
      <c r="P470" s="33"/>
      <c r="Q470" s="168"/>
      <c r="R470" s="169"/>
      <c r="S470" s="39"/>
      <c r="T470" s="119"/>
      <c r="U470" s="109"/>
      <c r="V470" s="109"/>
      <c r="W470" s="109"/>
      <c r="X470" s="45"/>
      <c r="Y470" s="45"/>
    </row>
    <row r="471" spans="1:25" s="43" customFormat="1" ht="12.9" customHeight="1">
      <c r="A471" s="189"/>
      <c r="B471" s="111"/>
      <c r="C471" s="111"/>
      <c r="D471" s="111"/>
      <c r="E471" s="111"/>
      <c r="F471" s="111"/>
      <c r="G471" s="111"/>
      <c r="H471" s="111"/>
      <c r="I471" s="116"/>
      <c r="J471" s="118"/>
      <c r="K471" s="33"/>
      <c r="L471" s="44"/>
      <c r="M471" s="33"/>
      <c r="N471" s="33"/>
      <c r="O471" s="39"/>
      <c r="P471" s="33"/>
      <c r="Q471" s="168"/>
      <c r="R471" s="169"/>
      <c r="S471" s="39"/>
      <c r="T471" s="119"/>
      <c r="U471" s="109"/>
      <c r="V471" s="109"/>
      <c r="W471" s="109"/>
      <c r="X471" s="45"/>
      <c r="Y471" s="45"/>
    </row>
    <row r="472" spans="1:25" s="43" customFormat="1" ht="12.9" customHeight="1">
      <c r="A472" s="189"/>
      <c r="B472" s="111"/>
      <c r="C472" s="111"/>
      <c r="D472" s="111"/>
      <c r="E472" s="111"/>
      <c r="F472" s="111"/>
      <c r="G472" s="111"/>
      <c r="H472" s="111"/>
      <c r="I472" s="116"/>
      <c r="J472" s="118"/>
      <c r="K472" s="33"/>
      <c r="L472" s="44"/>
      <c r="M472" s="33"/>
      <c r="N472" s="33"/>
      <c r="O472" s="39"/>
      <c r="P472" s="33"/>
      <c r="Q472" s="168"/>
      <c r="R472" s="169"/>
      <c r="S472" s="39"/>
      <c r="T472" s="119"/>
      <c r="U472" s="109"/>
      <c r="V472" s="109"/>
      <c r="W472" s="109"/>
      <c r="X472" s="45"/>
      <c r="Y472" s="45"/>
    </row>
    <row r="473" spans="1:25" s="43" customFormat="1" ht="12.9" customHeight="1">
      <c r="A473" s="189"/>
      <c r="B473" s="111"/>
      <c r="C473" s="111"/>
      <c r="D473" s="111"/>
      <c r="E473" s="111"/>
      <c r="F473" s="111"/>
      <c r="G473" s="111"/>
      <c r="H473" s="111"/>
      <c r="I473" s="116"/>
      <c r="J473" s="118"/>
      <c r="K473" s="33"/>
      <c r="L473" s="44"/>
      <c r="M473" s="33"/>
      <c r="N473" s="33"/>
      <c r="O473" s="39"/>
      <c r="P473" s="33"/>
      <c r="Q473" s="168"/>
      <c r="R473" s="169"/>
      <c r="S473" s="39"/>
      <c r="T473" s="119"/>
      <c r="U473" s="109"/>
      <c r="V473" s="109"/>
      <c r="W473" s="109"/>
      <c r="X473" s="45"/>
      <c r="Y473" s="45"/>
    </row>
    <row r="474" spans="1:25" s="43" customFormat="1" ht="12.9" customHeight="1">
      <c r="A474" s="189"/>
      <c r="B474" s="111"/>
      <c r="C474" s="111"/>
      <c r="D474" s="111"/>
      <c r="E474" s="111"/>
      <c r="F474" s="111"/>
      <c r="G474" s="111"/>
      <c r="H474" s="111"/>
      <c r="I474" s="116"/>
      <c r="J474" s="118"/>
      <c r="K474" s="33"/>
      <c r="L474" s="44"/>
      <c r="M474" s="33"/>
      <c r="N474" s="33"/>
      <c r="O474" s="39"/>
      <c r="P474" s="33"/>
      <c r="Q474" s="168"/>
      <c r="R474" s="169"/>
      <c r="S474" s="39"/>
      <c r="T474" s="119"/>
      <c r="U474" s="109"/>
      <c r="V474" s="109"/>
      <c r="W474" s="109"/>
      <c r="X474" s="45"/>
      <c r="Y474" s="45"/>
    </row>
    <row r="475" spans="1:25" s="43" customFormat="1" ht="12.9" customHeight="1">
      <c r="A475" s="189"/>
      <c r="B475" s="111"/>
      <c r="C475" s="111"/>
      <c r="D475" s="111"/>
      <c r="E475" s="111"/>
      <c r="F475" s="111"/>
      <c r="G475" s="111"/>
      <c r="H475" s="111"/>
      <c r="I475" s="116"/>
      <c r="J475" s="118"/>
      <c r="K475" s="33"/>
      <c r="L475" s="44"/>
      <c r="M475" s="33"/>
      <c r="N475" s="33"/>
      <c r="O475" s="39"/>
      <c r="P475" s="33"/>
      <c r="Q475" s="168"/>
      <c r="R475" s="169"/>
      <c r="S475" s="39"/>
      <c r="T475" s="119"/>
      <c r="U475" s="109"/>
      <c r="V475" s="109"/>
      <c r="W475" s="109"/>
      <c r="X475" s="45"/>
      <c r="Y475" s="45"/>
    </row>
    <row r="476" spans="1:25" s="43" customFormat="1" ht="12.9" customHeight="1">
      <c r="A476" s="189"/>
      <c r="B476" s="111"/>
      <c r="C476" s="111"/>
      <c r="D476" s="111"/>
      <c r="E476" s="111"/>
      <c r="F476" s="111"/>
      <c r="G476" s="111"/>
      <c r="H476" s="111"/>
      <c r="I476" s="117"/>
      <c r="J476" s="118"/>
      <c r="K476" s="33"/>
      <c r="L476" s="44"/>
      <c r="M476" s="33"/>
      <c r="N476" s="33"/>
      <c r="O476" s="39"/>
      <c r="P476" s="33"/>
      <c r="Q476" s="168"/>
      <c r="R476" s="169"/>
      <c r="S476" s="39"/>
      <c r="T476" s="119"/>
      <c r="U476" s="109"/>
      <c r="V476" s="109"/>
      <c r="W476" s="109"/>
      <c r="X476" s="45"/>
      <c r="Y476" s="45"/>
    </row>
    <row r="477" spans="1:25" s="43" customFormat="1" ht="12.9" customHeight="1">
      <c r="A477" s="189"/>
      <c r="B477" s="111"/>
      <c r="C477" s="111"/>
      <c r="D477" s="111"/>
      <c r="E477" s="111"/>
      <c r="F477" s="111"/>
      <c r="G477" s="111"/>
      <c r="H477" s="111"/>
      <c r="I477" s="117"/>
      <c r="J477" s="118"/>
      <c r="K477" s="33"/>
      <c r="L477" s="44"/>
      <c r="M477" s="33"/>
      <c r="N477" s="33"/>
      <c r="O477" s="39"/>
      <c r="P477" s="33"/>
      <c r="Q477" s="168"/>
      <c r="R477" s="169"/>
      <c r="S477" s="39"/>
      <c r="T477" s="119"/>
      <c r="U477" s="109"/>
      <c r="V477" s="109"/>
      <c r="W477" s="109"/>
      <c r="X477" s="45"/>
      <c r="Y477" s="45"/>
    </row>
    <row r="478" spans="1:25" s="43" customFormat="1" ht="12.9" customHeight="1">
      <c r="A478" s="189"/>
      <c r="B478" s="111"/>
      <c r="C478" s="111"/>
      <c r="D478" s="111"/>
      <c r="E478" s="111"/>
      <c r="F478" s="111"/>
      <c r="G478" s="111"/>
      <c r="H478" s="111"/>
      <c r="I478" s="116"/>
      <c r="J478" s="118"/>
      <c r="K478" s="33"/>
      <c r="L478" s="44"/>
      <c r="M478" s="33"/>
      <c r="N478" s="33"/>
      <c r="O478" s="39"/>
      <c r="P478" s="33"/>
      <c r="Q478" s="168"/>
      <c r="R478" s="169"/>
      <c r="S478" s="39"/>
      <c r="T478" s="119"/>
      <c r="U478" s="109"/>
      <c r="V478" s="109"/>
      <c r="W478" s="109"/>
      <c r="X478" s="45"/>
      <c r="Y478" s="45"/>
    </row>
    <row r="479" spans="1:25" s="43" customFormat="1" ht="12.9" customHeight="1">
      <c r="A479" s="189"/>
      <c r="B479" s="111"/>
      <c r="C479" s="111"/>
      <c r="D479" s="111"/>
      <c r="E479" s="111"/>
      <c r="F479" s="111"/>
      <c r="G479" s="111"/>
      <c r="H479" s="111"/>
      <c r="I479" s="116"/>
      <c r="J479" s="118"/>
      <c r="K479" s="33"/>
      <c r="L479" s="44"/>
      <c r="M479" s="33"/>
      <c r="N479" s="33"/>
      <c r="O479" s="39"/>
      <c r="P479" s="33"/>
      <c r="Q479" s="168"/>
      <c r="R479" s="169"/>
      <c r="S479" s="39"/>
      <c r="T479" s="119"/>
      <c r="U479" s="109"/>
      <c r="V479" s="109"/>
      <c r="W479" s="109"/>
      <c r="X479" s="45"/>
      <c r="Y479" s="45"/>
    </row>
    <row r="480" spans="1:25" s="43" customFormat="1" ht="12.9" customHeight="1">
      <c r="A480" s="189"/>
      <c r="B480" s="111"/>
      <c r="C480" s="111"/>
      <c r="D480" s="111"/>
      <c r="E480" s="111"/>
      <c r="F480" s="111"/>
      <c r="G480" s="111"/>
      <c r="H480" s="111"/>
      <c r="I480" s="116"/>
      <c r="J480" s="118"/>
      <c r="K480" s="33"/>
      <c r="L480" s="44"/>
      <c r="M480" s="33"/>
      <c r="N480" s="33"/>
      <c r="O480" s="39"/>
      <c r="P480" s="33"/>
      <c r="Q480" s="168"/>
      <c r="R480" s="169"/>
      <c r="S480" s="39"/>
      <c r="T480" s="119"/>
      <c r="U480" s="109"/>
      <c r="V480" s="109"/>
      <c r="W480" s="109"/>
      <c r="X480" s="45"/>
      <c r="Y480" s="45"/>
    </row>
    <row r="481" spans="1:25" s="43" customFormat="1" ht="12.9" customHeight="1">
      <c r="A481" s="189"/>
      <c r="B481" s="111"/>
      <c r="C481" s="111"/>
      <c r="D481" s="111"/>
      <c r="E481" s="111"/>
      <c r="F481" s="111"/>
      <c r="G481" s="111"/>
      <c r="H481" s="111"/>
      <c r="I481" s="116"/>
      <c r="J481" s="118"/>
      <c r="K481" s="33"/>
      <c r="L481" s="44"/>
      <c r="M481" s="33"/>
      <c r="N481" s="33"/>
      <c r="O481" s="39"/>
      <c r="P481" s="33"/>
      <c r="Q481" s="168"/>
      <c r="R481" s="169"/>
      <c r="S481" s="39"/>
      <c r="T481" s="119"/>
      <c r="U481" s="109"/>
      <c r="V481" s="109"/>
      <c r="W481" s="109"/>
      <c r="X481" s="45"/>
      <c r="Y481" s="45"/>
    </row>
    <row r="482" spans="1:25" s="43" customFormat="1" ht="12.9" customHeight="1">
      <c r="A482" s="189"/>
      <c r="B482" s="111"/>
      <c r="C482" s="111"/>
      <c r="D482" s="111"/>
      <c r="E482" s="111"/>
      <c r="F482" s="111"/>
      <c r="G482" s="111"/>
      <c r="H482" s="111"/>
      <c r="I482" s="116"/>
      <c r="J482" s="118"/>
      <c r="K482" s="33"/>
      <c r="L482" s="44"/>
      <c r="M482" s="33"/>
      <c r="N482" s="33"/>
      <c r="O482" s="39"/>
      <c r="P482" s="33"/>
      <c r="Q482" s="168"/>
      <c r="R482" s="169"/>
      <c r="S482" s="39"/>
      <c r="T482" s="119"/>
      <c r="U482" s="109"/>
      <c r="V482" s="109"/>
      <c r="W482" s="109"/>
      <c r="X482" s="45"/>
      <c r="Y482" s="45"/>
    </row>
    <row r="483" spans="1:25" s="43" customFormat="1" ht="12.9" customHeight="1">
      <c r="A483" s="189"/>
      <c r="B483" s="111"/>
      <c r="C483" s="111"/>
      <c r="D483" s="111"/>
      <c r="E483" s="111"/>
      <c r="F483" s="111"/>
      <c r="G483" s="111"/>
      <c r="H483" s="111"/>
      <c r="I483" s="116"/>
      <c r="J483" s="118"/>
      <c r="K483" s="33"/>
      <c r="L483" s="44"/>
      <c r="M483" s="33"/>
      <c r="N483" s="33"/>
      <c r="O483" s="39"/>
      <c r="P483" s="33"/>
      <c r="Q483" s="168"/>
      <c r="R483" s="169"/>
      <c r="S483" s="39"/>
      <c r="T483" s="119"/>
      <c r="U483" s="109"/>
      <c r="V483" s="109"/>
      <c r="W483" s="109"/>
      <c r="X483" s="45"/>
      <c r="Y483" s="45"/>
    </row>
    <row r="484" spans="1:25" s="43" customFormat="1" ht="12.9" customHeight="1">
      <c r="A484" s="189"/>
      <c r="B484" s="111"/>
      <c r="C484" s="111"/>
      <c r="D484" s="111"/>
      <c r="E484" s="111"/>
      <c r="F484" s="111"/>
      <c r="G484" s="111"/>
      <c r="H484" s="111"/>
      <c r="I484" s="116"/>
      <c r="J484" s="118"/>
      <c r="K484" s="33"/>
      <c r="L484" s="44"/>
      <c r="M484" s="33"/>
      <c r="N484" s="33"/>
      <c r="O484" s="39"/>
      <c r="P484" s="33"/>
      <c r="Q484" s="168"/>
      <c r="R484" s="169"/>
      <c r="S484" s="39"/>
      <c r="T484" s="119"/>
      <c r="U484" s="109"/>
      <c r="V484" s="109"/>
      <c r="W484" s="109"/>
      <c r="X484" s="45"/>
      <c r="Y484" s="45"/>
    </row>
    <row r="485" spans="1:25" s="43" customFormat="1" ht="12.9" customHeight="1">
      <c r="A485" s="189"/>
      <c r="B485" s="111"/>
      <c r="C485" s="111"/>
      <c r="D485" s="111"/>
      <c r="E485" s="111"/>
      <c r="F485" s="111"/>
      <c r="G485" s="111"/>
      <c r="H485" s="111"/>
      <c r="I485" s="116"/>
      <c r="J485" s="118"/>
      <c r="K485" s="33"/>
      <c r="L485" s="44"/>
      <c r="M485" s="33"/>
      <c r="N485" s="33"/>
      <c r="O485" s="39"/>
      <c r="P485" s="33"/>
      <c r="Q485" s="168"/>
      <c r="R485" s="169"/>
      <c r="S485" s="39"/>
      <c r="T485" s="119"/>
      <c r="U485" s="109"/>
      <c r="V485" s="109"/>
      <c r="W485" s="109"/>
      <c r="X485" s="45"/>
      <c r="Y485" s="45"/>
    </row>
    <row r="486" spans="1:25" s="43" customFormat="1" ht="12.9" customHeight="1">
      <c r="A486" s="189"/>
      <c r="B486" s="111"/>
      <c r="C486" s="111"/>
      <c r="D486" s="111"/>
      <c r="E486" s="111"/>
      <c r="F486" s="111"/>
      <c r="G486" s="111"/>
      <c r="H486" s="111"/>
      <c r="I486" s="116"/>
      <c r="J486" s="118"/>
      <c r="K486" s="33"/>
      <c r="L486" s="44"/>
      <c r="M486" s="33"/>
      <c r="N486" s="33"/>
      <c r="O486" s="39"/>
      <c r="P486" s="33"/>
      <c r="Q486" s="168"/>
      <c r="R486" s="169"/>
      <c r="S486" s="39"/>
      <c r="T486" s="119"/>
      <c r="U486" s="109"/>
      <c r="V486" s="109"/>
      <c r="W486" s="109"/>
      <c r="X486" s="45"/>
      <c r="Y486" s="45"/>
    </row>
    <row r="487" spans="1:25" s="43" customFormat="1" ht="12.9" customHeight="1">
      <c r="A487" s="189"/>
      <c r="B487" s="111"/>
      <c r="C487" s="111"/>
      <c r="D487" s="111"/>
      <c r="E487" s="111"/>
      <c r="F487" s="111"/>
      <c r="G487" s="111"/>
      <c r="H487" s="111"/>
      <c r="I487" s="117"/>
      <c r="J487" s="118"/>
      <c r="K487" s="33"/>
      <c r="L487" s="44"/>
      <c r="M487" s="33"/>
      <c r="N487" s="33"/>
      <c r="O487" s="39"/>
      <c r="P487" s="33"/>
      <c r="Q487" s="168"/>
      <c r="R487" s="169"/>
      <c r="S487" s="39"/>
      <c r="T487" s="119"/>
      <c r="U487" s="109"/>
      <c r="V487" s="109"/>
      <c r="W487" s="109"/>
      <c r="X487" s="45"/>
      <c r="Y487" s="45"/>
    </row>
    <row r="488" spans="1:25" s="43" customFormat="1" ht="12.9" customHeight="1">
      <c r="A488" s="189"/>
      <c r="B488" s="111"/>
      <c r="C488" s="111"/>
      <c r="D488" s="111"/>
      <c r="E488" s="111"/>
      <c r="F488" s="111"/>
      <c r="G488" s="111"/>
      <c r="H488" s="111"/>
      <c r="I488" s="117"/>
      <c r="J488" s="118"/>
      <c r="K488" s="33"/>
      <c r="L488" s="44"/>
      <c r="M488" s="33"/>
      <c r="N488" s="33"/>
      <c r="O488" s="39"/>
      <c r="P488" s="33"/>
      <c r="Q488" s="168"/>
      <c r="R488" s="169"/>
      <c r="S488" s="39"/>
      <c r="T488" s="119"/>
      <c r="U488" s="109"/>
      <c r="V488" s="109"/>
      <c r="W488" s="109"/>
      <c r="X488" s="45"/>
      <c r="Y488" s="45"/>
    </row>
    <row r="489" spans="1:25" s="43" customFormat="1" ht="12.9" customHeight="1">
      <c r="A489" s="189"/>
      <c r="B489" s="111"/>
      <c r="C489" s="111"/>
      <c r="D489" s="111"/>
      <c r="E489" s="111"/>
      <c r="F489" s="111"/>
      <c r="G489" s="111"/>
      <c r="H489" s="111"/>
      <c r="I489" s="116"/>
      <c r="J489" s="118"/>
      <c r="K489" s="33"/>
      <c r="L489" s="44"/>
      <c r="M489" s="33"/>
      <c r="N489" s="33"/>
      <c r="O489" s="39"/>
      <c r="P489" s="33"/>
      <c r="Q489" s="168"/>
      <c r="R489" s="169"/>
      <c r="S489" s="39"/>
      <c r="T489" s="119"/>
      <c r="U489" s="109"/>
      <c r="V489" s="109"/>
      <c r="W489" s="109"/>
      <c r="X489" s="45"/>
      <c r="Y489" s="45"/>
    </row>
    <row r="490" spans="1:25" s="43" customFormat="1" ht="12.9" customHeight="1">
      <c r="A490" s="189"/>
      <c r="B490" s="111"/>
      <c r="C490" s="111"/>
      <c r="D490" s="111"/>
      <c r="E490" s="111"/>
      <c r="F490" s="111"/>
      <c r="G490" s="111"/>
      <c r="H490" s="111"/>
      <c r="I490" s="116"/>
      <c r="J490" s="118"/>
      <c r="K490" s="33"/>
      <c r="L490" s="44"/>
      <c r="M490" s="33"/>
      <c r="N490" s="33"/>
      <c r="O490" s="39"/>
      <c r="P490" s="33"/>
      <c r="Q490" s="168"/>
      <c r="R490" s="169"/>
      <c r="S490" s="39"/>
      <c r="T490" s="119"/>
      <c r="U490" s="109"/>
      <c r="V490" s="109"/>
      <c r="W490" s="109"/>
      <c r="X490" s="45"/>
      <c r="Y490" s="45"/>
    </row>
    <row r="491" spans="1:25" s="43" customFormat="1" ht="12.9" customHeight="1">
      <c r="A491" s="189"/>
      <c r="B491" s="111"/>
      <c r="C491" s="111"/>
      <c r="D491" s="111"/>
      <c r="E491" s="111"/>
      <c r="F491" s="111"/>
      <c r="G491" s="111"/>
      <c r="H491" s="111"/>
      <c r="I491" s="116"/>
      <c r="J491" s="118"/>
      <c r="K491" s="33"/>
      <c r="L491" s="44"/>
      <c r="M491" s="33"/>
      <c r="N491" s="33"/>
      <c r="O491" s="39"/>
      <c r="P491" s="33"/>
      <c r="Q491" s="168"/>
      <c r="R491" s="169"/>
      <c r="S491" s="39"/>
      <c r="T491" s="119"/>
      <c r="U491" s="109"/>
      <c r="V491" s="109"/>
      <c r="W491" s="109"/>
      <c r="X491" s="45"/>
      <c r="Y491" s="45"/>
    </row>
    <row r="492" spans="1:25" s="43" customFormat="1" ht="12.9" customHeight="1">
      <c r="A492" s="189"/>
      <c r="B492" s="111"/>
      <c r="C492" s="111"/>
      <c r="D492" s="111"/>
      <c r="E492" s="111"/>
      <c r="F492" s="111"/>
      <c r="G492" s="111"/>
      <c r="H492" s="111"/>
      <c r="I492" s="116"/>
      <c r="J492" s="118"/>
      <c r="K492" s="33"/>
      <c r="L492" s="44"/>
      <c r="M492" s="33"/>
      <c r="N492" s="33"/>
      <c r="O492" s="39"/>
      <c r="P492" s="33"/>
      <c r="Q492" s="168"/>
      <c r="R492" s="169"/>
      <c r="S492" s="39"/>
      <c r="T492" s="119"/>
      <c r="U492" s="109"/>
      <c r="V492" s="109"/>
      <c r="W492" s="109"/>
      <c r="X492" s="45"/>
      <c r="Y492" s="45"/>
    </row>
    <row r="493" spans="1:25" s="43" customFormat="1" ht="12.9" customHeight="1">
      <c r="A493" s="189"/>
      <c r="B493" s="111"/>
      <c r="C493" s="111"/>
      <c r="D493" s="111"/>
      <c r="E493" s="111"/>
      <c r="F493" s="111"/>
      <c r="G493" s="111"/>
      <c r="H493" s="111"/>
      <c r="I493" s="116"/>
      <c r="J493" s="118"/>
      <c r="K493" s="33"/>
      <c r="L493" s="44"/>
      <c r="M493" s="33"/>
      <c r="N493" s="33"/>
      <c r="O493" s="39"/>
      <c r="P493" s="33"/>
      <c r="Q493" s="168"/>
      <c r="R493" s="169"/>
      <c r="S493" s="39"/>
      <c r="T493" s="119"/>
      <c r="U493" s="109"/>
      <c r="V493" s="109"/>
      <c r="W493" s="109"/>
      <c r="X493" s="45"/>
      <c r="Y493" s="45"/>
    </row>
    <row r="494" spans="1:25" s="43" customFormat="1" ht="12.9" customHeight="1">
      <c r="A494" s="189"/>
      <c r="B494" s="111"/>
      <c r="C494" s="111"/>
      <c r="D494" s="111"/>
      <c r="E494" s="111"/>
      <c r="F494" s="111"/>
      <c r="G494" s="111"/>
      <c r="H494" s="111"/>
      <c r="I494" s="116"/>
      <c r="J494" s="118"/>
      <c r="K494" s="33"/>
      <c r="L494" s="44"/>
      <c r="M494" s="33"/>
      <c r="N494" s="33"/>
      <c r="O494" s="39"/>
      <c r="P494" s="33"/>
      <c r="Q494" s="168"/>
      <c r="R494" s="169"/>
      <c r="S494" s="39"/>
      <c r="T494" s="119"/>
      <c r="U494" s="109"/>
      <c r="V494" s="109"/>
      <c r="W494" s="109"/>
      <c r="X494" s="45"/>
      <c r="Y494" s="45"/>
    </row>
    <row r="495" spans="1:25" s="43" customFormat="1" ht="12.9" customHeight="1">
      <c r="A495" s="189"/>
      <c r="B495" s="111"/>
      <c r="C495" s="111"/>
      <c r="D495" s="111"/>
      <c r="E495" s="111"/>
      <c r="F495" s="111"/>
      <c r="G495" s="111"/>
      <c r="H495" s="111"/>
      <c r="I495" s="116"/>
      <c r="J495" s="118"/>
      <c r="K495" s="33"/>
      <c r="L495" s="44"/>
      <c r="M495" s="33"/>
      <c r="N495" s="33"/>
      <c r="O495" s="39"/>
      <c r="P495" s="33"/>
      <c r="Q495" s="168"/>
      <c r="R495" s="169"/>
      <c r="S495" s="39"/>
      <c r="T495" s="119"/>
      <c r="U495" s="109"/>
      <c r="V495" s="109"/>
      <c r="W495" s="109"/>
      <c r="X495" s="45"/>
      <c r="Y495" s="45"/>
    </row>
    <row r="496" spans="1:25" s="43" customFormat="1" ht="12.9" customHeight="1">
      <c r="A496" s="189"/>
      <c r="B496" s="111"/>
      <c r="C496" s="111"/>
      <c r="D496" s="111"/>
      <c r="E496" s="111"/>
      <c r="F496" s="111"/>
      <c r="G496" s="111"/>
      <c r="H496" s="111"/>
      <c r="I496" s="116"/>
      <c r="J496" s="118"/>
      <c r="K496" s="33"/>
      <c r="L496" s="44"/>
      <c r="M496" s="33"/>
      <c r="N496" s="33"/>
      <c r="O496" s="39"/>
      <c r="P496" s="33"/>
      <c r="Q496" s="168"/>
      <c r="R496" s="169"/>
      <c r="S496" s="39"/>
      <c r="T496" s="119"/>
      <c r="U496" s="109"/>
      <c r="V496" s="109"/>
      <c r="W496" s="109"/>
      <c r="X496" s="45"/>
      <c r="Y496" s="45"/>
    </row>
    <row r="497" spans="1:25" s="43" customFormat="1" ht="12.9" customHeight="1">
      <c r="A497" s="189"/>
      <c r="B497" s="111"/>
      <c r="C497" s="111"/>
      <c r="D497" s="111"/>
      <c r="E497" s="111"/>
      <c r="F497" s="111"/>
      <c r="G497" s="111"/>
      <c r="H497" s="111"/>
      <c r="I497" s="116"/>
      <c r="J497" s="118"/>
      <c r="K497" s="33"/>
      <c r="L497" s="44"/>
      <c r="M497" s="33"/>
      <c r="N497" s="33"/>
      <c r="O497" s="39"/>
      <c r="P497" s="33"/>
      <c r="Q497" s="168"/>
      <c r="R497" s="169"/>
      <c r="S497" s="39"/>
      <c r="T497" s="119"/>
      <c r="U497" s="109"/>
      <c r="V497" s="109"/>
      <c r="W497" s="109"/>
      <c r="X497" s="45"/>
      <c r="Y497" s="45"/>
    </row>
    <row r="498" spans="1:25" s="43" customFormat="1" ht="12.9" customHeight="1">
      <c r="A498" s="189"/>
      <c r="B498" s="111"/>
      <c r="C498" s="111"/>
      <c r="D498" s="111"/>
      <c r="E498" s="111"/>
      <c r="F498" s="111"/>
      <c r="G498" s="111"/>
      <c r="H498" s="111"/>
      <c r="I498" s="116"/>
      <c r="J498" s="118"/>
      <c r="K498" s="33"/>
      <c r="L498" s="44"/>
      <c r="M498" s="33"/>
      <c r="N498" s="33"/>
      <c r="O498" s="39"/>
      <c r="P498" s="33"/>
      <c r="Q498" s="168"/>
      <c r="R498" s="169"/>
      <c r="S498" s="39"/>
      <c r="T498" s="119"/>
      <c r="U498" s="109"/>
      <c r="V498" s="109"/>
      <c r="W498" s="109"/>
      <c r="X498" s="45"/>
      <c r="Y498" s="45"/>
    </row>
    <row r="499" spans="1:25" s="43" customFormat="1" ht="12.9" customHeight="1">
      <c r="A499" s="189"/>
      <c r="B499" s="111"/>
      <c r="C499" s="111"/>
      <c r="D499" s="111"/>
      <c r="E499" s="111"/>
      <c r="F499" s="111"/>
      <c r="G499" s="111"/>
      <c r="H499" s="111"/>
      <c r="I499" s="117"/>
      <c r="J499" s="118"/>
      <c r="K499" s="33"/>
      <c r="L499" s="44"/>
      <c r="M499" s="33"/>
      <c r="N499" s="33"/>
      <c r="O499" s="39"/>
      <c r="P499" s="33"/>
      <c r="Q499" s="168"/>
      <c r="R499" s="169"/>
      <c r="S499" s="39"/>
      <c r="T499" s="119"/>
      <c r="U499" s="109"/>
      <c r="V499" s="109"/>
      <c r="W499" s="109"/>
      <c r="X499" s="45"/>
      <c r="Y499" s="45"/>
    </row>
    <row r="500" spans="1:25" s="43" customFormat="1" ht="12.9" customHeight="1">
      <c r="A500" s="189"/>
      <c r="B500" s="111"/>
      <c r="C500" s="111"/>
      <c r="D500" s="111"/>
      <c r="E500" s="111"/>
      <c r="F500" s="111"/>
      <c r="G500" s="111"/>
      <c r="H500" s="111"/>
      <c r="I500" s="117"/>
      <c r="J500" s="118"/>
      <c r="K500" s="33"/>
      <c r="L500" s="44"/>
      <c r="M500" s="33"/>
      <c r="N500" s="33"/>
      <c r="O500" s="39"/>
      <c r="P500" s="33"/>
      <c r="Q500" s="168"/>
      <c r="R500" s="169"/>
      <c r="S500" s="39"/>
      <c r="T500" s="119"/>
      <c r="U500" s="109"/>
      <c r="V500" s="109"/>
      <c r="W500" s="109"/>
      <c r="X500" s="45"/>
      <c r="Y500" s="45"/>
    </row>
    <row r="501" spans="1:25" s="43" customFormat="1" ht="12.9" customHeight="1">
      <c r="A501" s="189"/>
      <c r="B501" s="111"/>
      <c r="C501" s="111"/>
      <c r="D501" s="111"/>
      <c r="E501" s="111"/>
      <c r="F501" s="111"/>
      <c r="G501" s="111"/>
      <c r="H501" s="111"/>
      <c r="I501" s="116"/>
      <c r="J501" s="118"/>
      <c r="K501" s="33"/>
      <c r="L501" s="44"/>
      <c r="M501" s="33"/>
      <c r="N501" s="33"/>
      <c r="O501" s="39"/>
      <c r="P501" s="33"/>
      <c r="Q501" s="168"/>
      <c r="R501" s="169"/>
      <c r="S501" s="39"/>
      <c r="T501" s="119"/>
      <c r="U501" s="109"/>
      <c r="V501" s="109"/>
      <c r="W501" s="109"/>
      <c r="X501" s="45"/>
      <c r="Y501" s="45"/>
    </row>
    <row r="502" spans="1:25" s="43" customFormat="1" ht="12.9" customHeight="1">
      <c r="A502" s="189"/>
      <c r="B502" s="111"/>
      <c r="C502" s="111"/>
      <c r="D502" s="111"/>
      <c r="E502" s="111"/>
      <c r="F502" s="111"/>
      <c r="G502" s="111"/>
      <c r="H502" s="111"/>
      <c r="I502" s="116"/>
      <c r="J502" s="118"/>
      <c r="K502" s="33"/>
      <c r="L502" s="44"/>
      <c r="M502" s="33"/>
      <c r="N502" s="33"/>
      <c r="O502" s="39"/>
      <c r="P502" s="33"/>
      <c r="Q502" s="168"/>
      <c r="R502" s="169"/>
      <c r="S502" s="39"/>
      <c r="T502" s="119"/>
      <c r="U502" s="109"/>
      <c r="V502" s="109"/>
      <c r="W502" s="109"/>
      <c r="X502" s="45"/>
      <c r="Y502" s="45"/>
    </row>
    <row r="503" spans="1:25" s="43" customFormat="1" ht="12.9" customHeight="1">
      <c r="A503" s="189"/>
      <c r="B503" s="111"/>
      <c r="C503" s="111"/>
      <c r="D503" s="111"/>
      <c r="E503" s="111"/>
      <c r="F503" s="111"/>
      <c r="G503" s="111"/>
      <c r="H503" s="111"/>
      <c r="I503" s="116"/>
      <c r="J503" s="118"/>
      <c r="K503" s="33"/>
      <c r="L503" s="44"/>
      <c r="M503" s="33"/>
      <c r="N503" s="33"/>
      <c r="O503" s="39"/>
      <c r="P503" s="33"/>
      <c r="Q503" s="168"/>
      <c r="R503" s="169"/>
      <c r="S503" s="39"/>
      <c r="T503" s="119"/>
      <c r="U503" s="109"/>
      <c r="V503" s="109"/>
      <c r="W503" s="109"/>
      <c r="X503" s="45"/>
      <c r="Y503" s="45"/>
    </row>
    <row r="504" spans="1:25" s="43" customFormat="1" ht="12.9" customHeight="1">
      <c r="A504" s="189"/>
      <c r="B504" s="111"/>
      <c r="C504" s="111"/>
      <c r="D504" s="111"/>
      <c r="E504" s="111"/>
      <c r="F504" s="111"/>
      <c r="G504" s="111"/>
      <c r="H504" s="111"/>
      <c r="I504" s="116"/>
      <c r="J504" s="118"/>
      <c r="K504" s="33"/>
      <c r="L504" s="44"/>
      <c r="M504" s="33"/>
      <c r="N504" s="33"/>
      <c r="O504" s="39"/>
      <c r="P504" s="33"/>
      <c r="Q504" s="168"/>
      <c r="R504" s="169"/>
      <c r="S504" s="39"/>
      <c r="T504" s="119"/>
      <c r="U504" s="109"/>
      <c r="V504" s="109"/>
      <c r="W504" s="109"/>
      <c r="X504" s="45"/>
      <c r="Y504" s="45"/>
    </row>
    <row r="505" spans="1:25" s="43" customFormat="1" ht="12.9" customHeight="1">
      <c r="A505" s="189"/>
      <c r="B505" s="111"/>
      <c r="C505" s="111"/>
      <c r="D505" s="111"/>
      <c r="E505" s="111"/>
      <c r="F505" s="111"/>
      <c r="G505" s="111"/>
      <c r="H505" s="111"/>
      <c r="I505" s="116"/>
      <c r="J505" s="118"/>
      <c r="K505" s="33"/>
      <c r="L505" s="44"/>
      <c r="M505" s="33"/>
      <c r="N505" s="33"/>
      <c r="O505" s="39"/>
      <c r="P505" s="33"/>
      <c r="Q505" s="168"/>
      <c r="R505" s="169"/>
      <c r="S505" s="39"/>
      <c r="T505" s="119"/>
      <c r="U505" s="109"/>
      <c r="V505" s="109"/>
      <c r="W505" s="109"/>
      <c r="X505" s="45"/>
      <c r="Y505" s="45"/>
    </row>
    <row r="506" spans="1:25" s="43" customFormat="1" ht="12.9" customHeight="1">
      <c r="A506" s="189"/>
      <c r="B506" s="111"/>
      <c r="C506" s="111"/>
      <c r="D506" s="111"/>
      <c r="E506" s="111"/>
      <c r="F506" s="111"/>
      <c r="G506" s="111"/>
      <c r="H506" s="111"/>
      <c r="I506" s="116"/>
      <c r="J506" s="118"/>
      <c r="K506" s="33"/>
      <c r="L506" s="44"/>
      <c r="M506" s="33"/>
      <c r="N506" s="33"/>
      <c r="O506" s="39"/>
      <c r="P506" s="33"/>
      <c r="Q506" s="168"/>
      <c r="R506" s="169"/>
      <c r="S506" s="39"/>
      <c r="T506" s="119"/>
      <c r="U506" s="109"/>
      <c r="V506" s="109"/>
      <c r="W506" s="109"/>
      <c r="X506" s="45"/>
      <c r="Y506" s="45"/>
    </row>
    <row r="507" spans="1:25" s="43" customFormat="1" ht="12.9" customHeight="1">
      <c r="A507" s="189"/>
      <c r="B507" s="111"/>
      <c r="C507" s="111"/>
      <c r="D507" s="111"/>
      <c r="E507" s="111"/>
      <c r="F507" s="111"/>
      <c r="G507" s="111"/>
      <c r="H507" s="111"/>
      <c r="I507" s="116"/>
      <c r="J507" s="118"/>
      <c r="K507" s="33"/>
      <c r="L507" s="44"/>
      <c r="M507" s="33"/>
      <c r="N507" s="33"/>
      <c r="O507" s="39"/>
      <c r="P507" s="33"/>
      <c r="Q507" s="168"/>
      <c r="R507" s="169"/>
      <c r="S507" s="39"/>
      <c r="T507" s="119"/>
      <c r="U507" s="109"/>
      <c r="V507" s="109"/>
      <c r="W507" s="109"/>
      <c r="X507" s="45"/>
      <c r="Y507" s="45"/>
    </row>
    <row r="508" spans="1:25" s="43" customFormat="1" ht="12.9" customHeight="1">
      <c r="A508" s="189"/>
      <c r="B508" s="111"/>
      <c r="C508" s="111"/>
      <c r="D508" s="111"/>
      <c r="E508" s="111"/>
      <c r="F508" s="111"/>
      <c r="G508" s="111"/>
      <c r="H508" s="111"/>
      <c r="I508" s="116"/>
      <c r="J508" s="118"/>
      <c r="K508" s="33"/>
      <c r="L508" s="44"/>
      <c r="M508" s="33"/>
      <c r="N508" s="33"/>
      <c r="O508" s="39"/>
      <c r="P508" s="33"/>
      <c r="Q508" s="168"/>
      <c r="R508" s="169"/>
      <c r="S508" s="39"/>
      <c r="T508" s="119"/>
      <c r="U508" s="109"/>
      <c r="V508" s="109"/>
      <c r="W508" s="109"/>
      <c r="X508" s="45"/>
      <c r="Y508" s="45"/>
    </row>
    <row r="509" spans="1:25" s="43" customFormat="1" ht="12.9" customHeight="1">
      <c r="A509" s="189"/>
      <c r="B509" s="111"/>
      <c r="C509" s="111"/>
      <c r="D509" s="111"/>
      <c r="E509" s="111"/>
      <c r="F509" s="111"/>
      <c r="G509" s="111"/>
      <c r="H509" s="111"/>
      <c r="I509" s="116"/>
      <c r="J509" s="118"/>
      <c r="K509" s="33"/>
      <c r="L509" s="44"/>
      <c r="M509" s="33"/>
      <c r="N509" s="33"/>
      <c r="O509" s="39"/>
      <c r="P509" s="33"/>
      <c r="Q509" s="168"/>
      <c r="R509" s="169"/>
      <c r="S509" s="39"/>
      <c r="T509" s="119"/>
      <c r="U509" s="109"/>
      <c r="V509" s="109"/>
      <c r="W509" s="109"/>
      <c r="X509" s="45"/>
      <c r="Y509" s="45"/>
    </row>
    <row r="510" spans="1:25" s="43" customFormat="1" ht="12.9" customHeight="1">
      <c r="A510" s="189"/>
      <c r="B510" s="111"/>
      <c r="C510" s="111"/>
      <c r="D510" s="111"/>
      <c r="E510" s="111"/>
      <c r="F510" s="111"/>
      <c r="G510" s="111"/>
      <c r="H510" s="111"/>
      <c r="I510" s="117"/>
      <c r="J510" s="118"/>
      <c r="K510" s="33"/>
      <c r="L510" s="44"/>
      <c r="M510" s="33"/>
      <c r="N510" s="33"/>
      <c r="O510" s="39"/>
      <c r="P510" s="33"/>
      <c r="Q510" s="168"/>
      <c r="R510" s="169"/>
      <c r="S510" s="39"/>
      <c r="T510" s="119"/>
      <c r="U510" s="109"/>
      <c r="V510" s="109"/>
      <c r="W510" s="109"/>
      <c r="X510" s="45"/>
      <c r="Y510" s="45"/>
    </row>
    <row r="511" spans="1:25" s="43" customFormat="1" ht="12.9" customHeight="1">
      <c r="A511" s="189"/>
      <c r="B511" s="111"/>
      <c r="C511" s="111"/>
      <c r="D511" s="111"/>
      <c r="E511" s="111"/>
      <c r="F511" s="111"/>
      <c r="G511" s="111"/>
      <c r="H511" s="111"/>
      <c r="I511" s="117"/>
      <c r="J511" s="118"/>
      <c r="K511" s="33"/>
      <c r="L511" s="44"/>
      <c r="M511" s="33"/>
      <c r="N511" s="33"/>
      <c r="O511" s="39"/>
      <c r="P511" s="33"/>
      <c r="Q511" s="168"/>
      <c r="R511" s="169"/>
      <c r="S511" s="39"/>
      <c r="T511" s="119"/>
      <c r="U511" s="109"/>
      <c r="V511" s="109"/>
      <c r="W511" s="109"/>
      <c r="X511" s="45"/>
      <c r="Y511" s="45"/>
    </row>
    <row r="512" spans="1:25" s="43" customFormat="1" ht="12.9" customHeight="1">
      <c r="A512" s="189"/>
      <c r="B512" s="111"/>
      <c r="C512" s="111"/>
      <c r="D512" s="111"/>
      <c r="E512" s="111"/>
      <c r="F512" s="111"/>
      <c r="G512" s="111"/>
      <c r="H512" s="111"/>
      <c r="I512" s="116"/>
      <c r="J512" s="118"/>
      <c r="K512" s="33"/>
      <c r="L512" s="44"/>
      <c r="M512" s="33"/>
      <c r="N512" s="33"/>
      <c r="O512" s="39"/>
      <c r="P512" s="33"/>
      <c r="Q512" s="168"/>
      <c r="R512" s="169"/>
      <c r="S512" s="39"/>
      <c r="T512" s="119"/>
      <c r="U512" s="109"/>
      <c r="V512" s="109"/>
      <c r="W512" s="109"/>
      <c r="X512" s="45"/>
      <c r="Y512" s="45"/>
    </row>
    <row r="513" spans="1:25" s="43" customFormat="1" ht="12.9" customHeight="1">
      <c r="A513" s="189"/>
      <c r="B513" s="111"/>
      <c r="C513" s="111"/>
      <c r="D513" s="111"/>
      <c r="E513" s="111"/>
      <c r="F513" s="111"/>
      <c r="G513" s="111"/>
      <c r="H513" s="111"/>
      <c r="I513" s="116"/>
      <c r="J513" s="118"/>
      <c r="K513" s="33"/>
      <c r="L513" s="44"/>
      <c r="M513" s="33"/>
      <c r="N513" s="33"/>
      <c r="O513" s="39"/>
      <c r="P513" s="33"/>
      <c r="Q513" s="168"/>
      <c r="R513" s="169"/>
      <c r="S513" s="39"/>
      <c r="T513" s="119"/>
      <c r="U513" s="109"/>
      <c r="V513" s="109"/>
      <c r="W513" s="109"/>
      <c r="X513" s="45"/>
      <c r="Y513" s="45"/>
    </row>
    <row r="514" spans="1:25" s="43" customFormat="1" ht="12.9" customHeight="1">
      <c r="A514" s="189"/>
      <c r="B514" s="111"/>
      <c r="C514" s="111"/>
      <c r="D514" s="111"/>
      <c r="E514" s="111"/>
      <c r="F514" s="111"/>
      <c r="G514" s="111"/>
      <c r="H514" s="111"/>
      <c r="I514" s="116"/>
      <c r="J514" s="118"/>
      <c r="K514" s="33"/>
      <c r="L514" s="44"/>
      <c r="M514" s="33"/>
      <c r="N514" s="33"/>
      <c r="O514" s="39"/>
      <c r="P514" s="33"/>
      <c r="Q514" s="168"/>
      <c r="R514" s="169"/>
      <c r="S514" s="39"/>
      <c r="T514" s="119"/>
      <c r="U514" s="109"/>
      <c r="V514" s="109"/>
      <c r="W514" s="109"/>
      <c r="X514" s="45"/>
      <c r="Y514" s="45"/>
    </row>
    <row r="515" spans="1:25" s="43" customFormat="1" ht="12.9" customHeight="1">
      <c r="A515" s="189"/>
      <c r="B515" s="111"/>
      <c r="C515" s="111"/>
      <c r="D515" s="111"/>
      <c r="E515" s="111"/>
      <c r="F515" s="111"/>
      <c r="G515" s="111"/>
      <c r="H515" s="111"/>
      <c r="I515" s="116"/>
      <c r="J515" s="118"/>
      <c r="K515" s="33"/>
      <c r="L515" s="44"/>
      <c r="M515" s="33"/>
      <c r="N515" s="33"/>
      <c r="O515" s="39"/>
      <c r="P515" s="33"/>
      <c r="Q515" s="168"/>
      <c r="R515" s="169"/>
      <c r="S515" s="39"/>
      <c r="T515" s="119"/>
      <c r="U515" s="109"/>
      <c r="V515" s="109"/>
      <c r="W515" s="109"/>
      <c r="X515" s="45"/>
      <c r="Y515" s="45"/>
    </row>
    <row r="516" spans="1:25" s="43" customFormat="1" ht="12.9" customHeight="1">
      <c r="A516" s="189"/>
      <c r="B516" s="111"/>
      <c r="C516" s="111"/>
      <c r="D516" s="111"/>
      <c r="E516" s="111"/>
      <c r="F516" s="111"/>
      <c r="G516" s="111"/>
      <c r="H516" s="111"/>
      <c r="I516" s="116"/>
      <c r="J516" s="118"/>
      <c r="K516" s="33"/>
      <c r="L516" s="44"/>
      <c r="M516" s="33"/>
      <c r="N516" s="33"/>
      <c r="O516" s="39"/>
      <c r="P516" s="33"/>
      <c r="Q516" s="168"/>
      <c r="R516" s="169"/>
      <c r="S516" s="39"/>
      <c r="T516" s="119"/>
      <c r="U516" s="109"/>
      <c r="V516" s="109"/>
      <c r="W516" s="109"/>
      <c r="X516" s="45"/>
      <c r="Y516" s="45"/>
    </row>
    <row r="517" spans="1:25" s="43" customFormat="1" ht="12.9" customHeight="1">
      <c r="A517" s="189"/>
      <c r="B517" s="111"/>
      <c r="C517" s="111"/>
      <c r="D517" s="111"/>
      <c r="E517" s="111"/>
      <c r="F517" s="111"/>
      <c r="G517" s="111"/>
      <c r="H517" s="111"/>
      <c r="I517" s="116"/>
      <c r="J517" s="118"/>
      <c r="K517" s="33"/>
      <c r="L517" s="44"/>
      <c r="M517" s="33"/>
      <c r="N517" s="33"/>
      <c r="O517" s="39"/>
      <c r="P517" s="33"/>
      <c r="Q517" s="168"/>
      <c r="R517" s="169"/>
      <c r="S517" s="39"/>
      <c r="T517" s="119"/>
      <c r="U517" s="109"/>
      <c r="V517" s="109"/>
      <c r="W517" s="109"/>
      <c r="X517" s="45"/>
      <c r="Y517" s="45"/>
    </row>
    <row r="518" spans="1:25" s="43" customFormat="1" ht="12.9" customHeight="1">
      <c r="A518" s="189"/>
      <c r="B518" s="111"/>
      <c r="C518" s="111"/>
      <c r="D518" s="111"/>
      <c r="E518" s="111"/>
      <c r="F518" s="111"/>
      <c r="G518" s="111"/>
      <c r="H518" s="111"/>
      <c r="I518" s="116"/>
      <c r="J518" s="118"/>
      <c r="K518" s="33"/>
      <c r="L518" s="44"/>
      <c r="M518" s="33"/>
      <c r="N518" s="33"/>
      <c r="O518" s="39"/>
      <c r="P518" s="33"/>
      <c r="Q518" s="168"/>
      <c r="R518" s="169"/>
      <c r="S518" s="39"/>
      <c r="T518" s="119"/>
      <c r="U518" s="109"/>
      <c r="V518" s="109"/>
      <c r="W518" s="109"/>
      <c r="X518" s="45"/>
      <c r="Y518" s="45"/>
    </row>
    <row r="519" spans="1:25" s="43" customFormat="1" ht="12.9" customHeight="1">
      <c r="A519" s="189"/>
      <c r="B519" s="111"/>
      <c r="C519" s="111"/>
      <c r="D519" s="111"/>
      <c r="E519" s="111"/>
      <c r="F519" s="111"/>
      <c r="G519" s="111"/>
      <c r="H519" s="111"/>
      <c r="I519" s="116"/>
      <c r="J519" s="118"/>
      <c r="K519" s="33"/>
      <c r="L519" s="44"/>
      <c r="M519" s="33"/>
      <c r="N519" s="33"/>
      <c r="O519" s="39"/>
      <c r="P519" s="33"/>
      <c r="Q519" s="168"/>
      <c r="R519" s="169"/>
      <c r="S519" s="39"/>
      <c r="T519" s="119"/>
      <c r="U519" s="109"/>
      <c r="V519" s="109"/>
      <c r="W519" s="109"/>
      <c r="X519" s="45"/>
      <c r="Y519" s="45"/>
    </row>
    <row r="520" spans="1:25" s="43" customFormat="1" ht="12.9" customHeight="1">
      <c r="A520" s="189"/>
      <c r="B520" s="111"/>
      <c r="C520" s="111"/>
      <c r="D520" s="111"/>
      <c r="E520" s="111"/>
      <c r="F520" s="111"/>
      <c r="G520" s="111"/>
      <c r="H520" s="111"/>
      <c r="I520" s="116"/>
      <c r="J520" s="118"/>
      <c r="K520" s="33"/>
      <c r="L520" s="44"/>
      <c r="M520" s="33"/>
      <c r="N520" s="33"/>
      <c r="O520" s="39"/>
      <c r="P520" s="33"/>
      <c r="Q520" s="168"/>
      <c r="R520" s="169"/>
      <c r="S520" s="39"/>
      <c r="T520" s="119"/>
      <c r="U520" s="109"/>
      <c r="V520" s="109"/>
      <c r="W520" s="109"/>
      <c r="X520" s="45"/>
      <c r="Y520" s="45"/>
    </row>
    <row r="521" spans="1:25" s="43" customFormat="1" ht="12.9" customHeight="1">
      <c r="A521" s="189"/>
      <c r="B521" s="111"/>
      <c r="C521" s="111"/>
      <c r="D521" s="111"/>
      <c r="E521" s="111"/>
      <c r="F521" s="111"/>
      <c r="G521" s="111"/>
      <c r="H521" s="111"/>
      <c r="I521" s="117"/>
      <c r="J521" s="118"/>
      <c r="K521" s="33"/>
      <c r="L521" s="44"/>
      <c r="M521" s="33"/>
      <c r="N521" s="33"/>
      <c r="O521" s="39"/>
      <c r="P521" s="33"/>
      <c r="Q521" s="168"/>
      <c r="R521" s="169"/>
      <c r="S521" s="39"/>
      <c r="T521" s="119"/>
      <c r="U521" s="109"/>
      <c r="V521" s="109"/>
      <c r="W521" s="109"/>
      <c r="X521" s="45"/>
      <c r="Y521" s="45"/>
    </row>
    <row r="522" spans="1:25" s="43" customFormat="1" ht="12.9" customHeight="1">
      <c r="A522" s="189"/>
      <c r="B522" s="111"/>
      <c r="C522" s="111"/>
      <c r="D522" s="111"/>
      <c r="E522" s="111"/>
      <c r="F522" s="111"/>
      <c r="G522" s="111"/>
      <c r="H522" s="111"/>
      <c r="I522" s="117"/>
      <c r="J522" s="118"/>
      <c r="K522" s="33"/>
      <c r="L522" s="44"/>
      <c r="M522" s="33"/>
      <c r="N522" s="33"/>
      <c r="O522" s="39"/>
      <c r="P522" s="33"/>
      <c r="Q522" s="168"/>
      <c r="R522" s="169"/>
      <c r="S522" s="39"/>
      <c r="T522" s="119"/>
      <c r="U522" s="109"/>
      <c r="V522" s="109"/>
      <c r="W522" s="109"/>
      <c r="X522" s="45"/>
      <c r="Y522" s="45"/>
    </row>
    <row r="523" spans="1:25" s="43" customFormat="1" ht="12.9" customHeight="1">
      <c r="A523" s="189"/>
      <c r="B523" s="111"/>
      <c r="C523" s="111"/>
      <c r="D523" s="111"/>
      <c r="E523" s="111"/>
      <c r="F523" s="111"/>
      <c r="G523" s="111"/>
      <c r="H523" s="111"/>
      <c r="I523" s="116"/>
      <c r="J523" s="118"/>
      <c r="K523" s="33"/>
      <c r="L523" s="44"/>
      <c r="M523" s="33"/>
      <c r="N523" s="33"/>
      <c r="O523" s="39"/>
      <c r="P523" s="33"/>
      <c r="Q523" s="168"/>
      <c r="R523" s="169"/>
      <c r="S523" s="39"/>
      <c r="T523" s="119"/>
      <c r="U523" s="109"/>
      <c r="V523" s="109"/>
      <c r="W523" s="109"/>
      <c r="X523" s="45"/>
      <c r="Y523" s="45"/>
    </row>
    <row r="524" spans="1:25" s="43" customFormat="1" ht="12.9" customHeight="1">
      <c r="A524" s="189"/>
      <c r="B524" s="111"/>
      <c r="C524" s="111"/>
      <c r="D524" s="111"/>
      <c r="E524" s="111"/>
      <c r="F524" s="111"/>
      <c r="G524" s="111"/>
      <c r="H524" s="111"/>
      <c r="I524" s="116"/>
      <c r="J524" s="118"/>
      <c r="K524" s="33"/>
      <c r="L524" s="44"/>
      <c r="M524" s="33"/>
      <c r="N524" s="33"/>
      <c r="O524" s="39"/>
      <c r="P524" s="33"/>
      <c r="Q524" s="168"/>
      <c r="R524" s="169"/>
      <c r="S524" s="39"/>
      <c r="T524" s="119"/>
      <c r="U524" s="109"/>
      <c r="V524" s="109"/>
      <c r="W524" s="109"/>
      <c r="X524" s="45"/>
      <c r="Y524" s="45"/>
    </row>
    <row r="525" spans="1:25" s="43" customFormat="1" ht="12.9" customHeight="1">
      <c r="A525" s="189"/>
      <c r="B525" s="111"/>
      <c r="C525" s="111"/>
      <c r="D525" s="111"/>
      <c r="E525" s="111"/>
      <c r="F525" s="111"/>
      <c r="G525" s="111"/>
      <c r="H525" s="111"/>
      <c r="I525" s="116"/>
      <c r="J525" s="118"/>
      <c r="K525" s="33"/>
      <c r="L525" s="44"/>
      <c r="M525" s="33"/>
      <c r="N525" s="33"/>
      <c r="O525" s="39"/>
      <c r="P525" s="33"/>
      <c r="Q525" s="168"/>
      <c r="R525" s="169"/>
      <c r="S525" s="39"/>
      <c r="T525" s="119"/>
      <c r="U525" s="109"/>
      <c r="V525" s="109"/>
      <c r="W525" s="109"/>
      <c r="X525" s="45"/>
      <c r="Y525" s="45"/>
    </row>
    <row r="526" spans="1:25" s="43" customFormat="1" ht="12.9" customHeight="1">
      <c r="A526" s="189"/>
      <c r="B526" s="111"/>
      <c r="C526" s="111"/>
      <c r="D526" s="111"/>
      <c r="E526" s="111"/>
      <c r="F526" s="111"/>
      <c r="G526" s="111"/>
      <c r="H526" s="111"/>
      <c r="I526" s="116"/>
      <c r="J526" s="118"/>
      <c r="K526" s="33"/>
      <c r="L526" s="44"/>
      <c r="M526" s="33"/>
      <c r="N526" s="33"/>
      <c r="O526" s="39"/>
      <c r="P526" s="33"/>
      <c r="Q526" s="168"/>
      <c r="R526" s="169"/>
      <c r="S526" s="39"/>
      <c r="T526" s="119"/>
      <c r="U526" s="109"/>
      <c r="V526" s="109"/>
      <c r="W526" s="109"/>
      <c r="X526" s="45"/>
      <c r="Y526" s="45"/>
    </row>
    <row r="527" spans="1:25" s="43" customFormat="1" ht="12.9" customHeight="1">
      <c r="A527" s="189"/>
      <c r="B527" s="111"/>
      <c r="C527" s="111"/>
      <c r="D527" s="111"/>
      <c r="E527" s="111"/>
      <c r="F527" s="111"/>
      <c r="G527" s="111"/>
      <c r="H527" s="111"/>
      <c r="I527" s="116"/>
      <c r="J527" s="118"/>
      <c r="K527" s="33"/>
      <c r="L527" s="44"/>
      <c r="M527" s="33"/>
      <c r="N527" s="33"/>
      <c r="O527" s="39"/>
      <c r="P527" s="33"/>
      <c r="Q527" s="168"/>
      <c r="R527" s="169"/>
      <c r="S527" s="39"/>
      <c r="T527" s="119"/>
      <c r="U527" s="109"/>
      <c r="V527" s="109"/>
      <c r="W527" s="109"/>
      <c r="X527" s="45"/>
      <c r="Y527" s="45"/>
    </row>
    <row r="528" spans="1:25" s="43" customFormat="1" ht="12.9" customHeight="1">
      <c r="A528" s="189"/>
      <c r="B528" s="111"/>
      <c r="C528" s="111"/>
      <c r="D528" s="111"/>
      <c r="E528" s="111"/>
      <c r="F528" s="111"/>
      <c r="G528" s="111"/>
      <c r="H528" s="111"/>
      <c r="I528" s="116"/>
      <c r="J528" s="118"/>
      <c r="K528" s="33"/>
      <c r="L528" s="44"/>
      <c r="M528" s="33"/>
      <c r="N528" s="33"/>
      <c r="O528" s="39"/>
      <c r="P528" s="33"/>
      <c r="Q528" s="168"/>
      <c r="R528" s="169"/>
      <c r="S528" s="39"/>
      <c r="T528" s="119"/>
      <c r="U528" s="109"/>
      <c r="V528" s="109"/>
      <c r="W528" s="109"/>
      <c r="X528" s="45"/>
      <c r="Y528" s="45"/>
    </row>
    <row r="529" spans="1:25" s="43" customFormat="1" ht="12.9" customHeight="1">
      <c r="A529" s="189"/>
      <c r="B529" s="111"/>
      <c r="C529" s="111"/>
      <c r="D529" s="111"/>
      <c r="E529" s="111"/>
      <c r="F529" s="111"/>
      <c r="G529" s="111"/>
      <c r="H529" s="111"/>
      <c r="I529" s="116"/>
      <c r="J529" s="118"/>
      <c r="K529" s="33"/>
      <c r="L529" s="44"/>
      <c r="M529" s="33"/>
      <c r="N529" s="33"/>
      <c r="O529" s="39"/>
      <c r="P529" s="33"/>
      <c r="Q529" s="168"/>
      <c r="R529" s="169"/>
      <c r="S529" s="39"/>
      <c r="T529" s="119"/>
      <c r="U529" s="109"/>
      <c r="V529" s="109"/>
      <c r="W529" s="109"/>
      <c r="X529" s="45"/>
      <c r="Y529" s="45"/>
    </row>
    <row r="530" spans="1:25" s="43" customFormat="1" ht="12.9" customHeight="1">
      <c r="A530" s="189"/>
      <c r="B530" s="111"/>
      <c r="C530" s="111"/>
      <c r="D530" s="111"/>
      <c r="E530" s="111"/>
      <c r="F530" s="111"/>
      <c r="G530" s="111"/>
      <c r="H530" s="111"/>
      <c r="I530" s="116"/>
      <c r="J530" s="118"/>
      <c r="K530" s="33"/>
      <c r="L530" s="44"/>
      <c r="M530" s="33"/>
      <c r="N530" s="33"/>
      <c r="O530" s="39"/>
      <c r="P530" s="33"/>
      <c r="Q530" s="168"/>
      <c r="R530" s="169"/>
      <c r="S530" s="39"/>
      <c r="T530" s="119"/>
      <c r="U530" s="109"/>
      <c r="V530" s="109"/>
      <c r="W530" s="109"/>
      <c r="X530" s="45"/>
      <c r="Y530" s="45"/>
    </row>
    <row r="531" spans="1:25" s="43" customFormat="1" ht="12.9" customHeight="1">
      <c r="A531" s="189"/>
      <c r="B531" s="111"/>
      <c r="C531" s="111"/>
      <c r="D531" s="111"/>
      <c r="E531" s="111"/>
      <c r="F531" s="111"/>
      <c r="G531" s="111"/>
      <c r="H531" s="111"/>
      <c r="I531" s="116"/>
      <c r="J531" s="118"/>
      <c r="K531" s="33"/>
      <c r="L531" s="44"/>
      <c r="M531" s="33"/>
      <c r="N531" s="33"/>
      <c r="O531" s="39"/>
      <c r="P531" s="33"/>
      <c r="Q531" s="168"/>
      <c r="R531" s="169"/>
      <c r="S531" s="39"/>
      <c r="T531" s="119"/>
      <c r="U531" s="109"/>
      <c r="V531" s="109"/>
      <c r="W531" s="109"/>
      <c r="X531" s="45"/>
      <c r="Y531" s="45"/>
    </row>
    <row r="532" spans="1:25" s="43" customFormat="1" ht="12.9" customHeight="1">
      <c r="A532" s="189"/>
      <c r="B532" s="111"/>
      <c r="C532" s="111"/>
      <c r="D532" s="111"/>
      <c r="E532" s="111"/>
      <c r="F532" s="111"/>
      <c r="G532" s="111"/>
      <c r="H532" s="111"/>
      <c r="I532" s="116"/>
      <c r="J532" s="118"/>
      <c r="K532" s="33"/>
      <c r="L532" s="44"/>
      <c r="M532" s="33"/>
      <c r="N532" s="33"/>
      <c r="O532" s="39"/>
      <c r="P532" s="33"/>
      <c r="Q532" s="168"/>
      <c r="R532" s="169"/>
      <c r="S532" s="39"/>
      <c r="T532" s="119"/>
      <c r="U532" s="109"/>
      <c r="V532" s="109"/>
      <c r="W532" s="109"/>
      <c r="X532" s="45"/>
      <c r="Y532" s="45"/>
    </row>
    <row r="533" spans="1:25" s="43" customFormat="1" ht="12.9" customHeight="1">
      <c r="A533" s="189"/>
      <c r="B533" s="111"/>
      <c r="C533" s="111"/>
      <c r="D533" s="111"/>
      <c r="E533" s="111"/>
      <c r="F533" s="111"/>
      <c r="G533" s="111"/>
      <c r="H533" s="111"/>
      <c r="I533" s="117"/>
      <c r="J533" s="118"/>
      <c r="K533" s="33"/>
      <c r="L533" s="44"/>
      <c r="M533" s="33"/>
      <c r="N533" s="33"/>
      <c r="O533" s="39"/>
      <c r="P533" s="33"/>
      <c r="Q533" s="168"/>
      <c r="R533" s="169"/>
      <c r="S533" s="39"/>
      <c r="T533" s="119"/>
      <c r="U533" s="109"/>
      <c r="V533" s="109"/>
      <c r="W533" s="109"/>
      <c r="X533" s="45"/>
      <c r="Y533" s="45"/>
    </row>
    <row r="534" spans="1:25" s="43" customFormat="1" ht="12.9" customHeight="1">
      <c r="A534" s="189"/>
      <c r="B534" s="111"/>
      <c r="C534" s="111"/>
      <c r="D534" s="111"/>
      <c r="E534" s="111"/>
      <c r="F534" s="111"/>
      <c r="G534" s="111"/>
      <c r="H534" s="111"/>
      <c r="I534" s="117"/>
      <c r="J534" s="118"/>
      <c r="K534" s="33"/>
      <c r="L534" s="44"/>
      <c r="M534" s="33"/>
      <c r="N534" s="33"/>
      <c r="O534" s="39"/>
      <c r="P534" s="33"/>
      <c r="Q534" s="168"/>
      <c r="R534" s="169"/>
      <c r="S534" s="39"/>
      <c r="T534" s="119"/>
      <c r="U534" s="109"/>
      <c r="V534" s="109"/>
      <c r="W534" s="109"/>
      <c r="X534" s="45"/>
      <c r="Y534" s="45"/>
    </row>
    <row r="535" spans="1:25" s="43" customFormat="1" ht="12.9" customHeight="1">
      <c r="A535" s="189"/>
      <c r="B535" s="111"/>
      <c r="C535" s="111"/>
      <c r="D535" s="111"/>
      <c r="E535" s="111"/>
      <c r="F535" s="111"/>
      <c r="G535" s="111"/>
      <c r="H535" s="111"/>
      <c r="I535" s="116"/>
      <c r="J535" s="118"/>
      <c r="K535" s="33"/>
      <c r="L535" s="44"/>
      <c r="M535" s="33"/>
      <c r="N535" s="33"/>
      <c r="O535" s="39"/>
      <c r="P535" s="33"/>
      <c r="Q535" s="168"/>
      <c r="R535" s="169"/>
      <c r="S535" s="39"/>
      <c r="T535" s="119"/>
      <c r="U535" s="109"/>
      <c r="V535" s="109"/>
      <c r="W535" s="109"/>
      <c r="X535" s="45"/>
      <c r="Y535" s="45"/>
    </row>
    <row r="536" spans="1:25" s="43" customFormat="1" ht="12.9" customHeight="1">
      <c r="A536" s="189"/>
      <c r="B536" s="111"/>
      <c r="C536" s="111"/>
      <c r="D536" s="111"/>
      <c r="E536" s="111"/>
      <c r="F536" s="111"/>
      <c r="G536" s="111"/>
      <c r="H536" s="111"/>
      <c r="I536" s="116"/>
      <c r="J536" s="118"/>
      <c r="K536" s="33"/>
      <c r="L536" s="44"/>
      <c r="M536" s="33"/>
      <c r="N536" s="33"/>
      <c r="O536" s="39"/>
      <c r="P536" s="33"/>
      <c r="Q536" s="168"/>
      <c r="R536" s="169"/>
      <c r="S536" s="39"/>
      <c r="T536" s="119"/>
      <c r="U536" s="109"/>
      <c r="V536" s="109"/>
      <c r="W536" s="109"/>
      <c r="X536" s="45"/>
      <c r="Y536" s="45"/>
    </row>
    <row r="537" spans="1:25" s="43" customFormat="1" ht="12.9" customHeight="1">
      <c r="A537" s="189"/>
      <c r="B537" s="111"/>
      <c r="C537" s="111"/>
      <c r="D537" s="111"/>
      <c r="E537" s="111"/>
      <c r="F537" s="111"/>
      <c r="G537" s="111"/>
      <c r="H537" s="111"/>
      <c r="I537" s="116"/>
      <c r="J537" s="118"/>
      <c r="K537" s="33"/>
      <c r="L537" s="44"/>
      <c r="M537" s="33"/>
      <c r="N537" s="33"/>
      <c r="O537" s="39"/>
      <c r="P537" s="33"/>
      <c r="Q537" s="168"/>
      <c r="R537" s="169"/>
      <c r="S537" s="39"/>
      <c r="T537" s="119"/>
      <c r="U537" s="109"/>
      <c r="V537" s="109"/>
      <c r="W537" s="109"/>
      <c r="X537" s="45"/>
      <c r="Y537" s="45"/>
    </row>
    <row r="538" spans="1:25" s="43" customFormat="1" ht="12.9" customHeight="1">
      <c r="A538" s="189"/>
      <c r="B538" s="111"/>
      <c r="C538" s="111"/>
      <c r="D538" s="111"/>
      <c r="E538" s="111"/>
      <c r="F538" s="111"/>
      <c r="G538" s="111"/>
      <c r="H538" s="111"/>
      <c r="I538" s="116"/>
      <c r="J538" s="118"/>
      <c r="K538" s="33"/>
      <c r="L538" s="44"/>
      <c r="M538" s="33"/>
      <c r="N538" s="33"/>
      <c r="O538" s="39"/>
      <c r="P538" s="33"/>
      <c r="Q538" s="168"/>
      <c r="R538" s="169"/>
      <c r="S538" s="39"/>
      <c r="T538" s="119"/>
      <c r="U538" s="109"/>
      <c r="V538" s="109"/>
      <c r="W538" s="109"/>
      <c r="X538" s="45"/>
      <c r="Y538" s="45"/>
    </row>
    <row r="539" spans="1:25" s="43" customFormat="1" ht="12.9" customHeight="1">
      <c r="A539" s="189"/>
      <c r="B539" s="111"/>
      <c r="C539" s="111"/>
      <c r="D539" s="111"/>
      <c r="E539" s="111"/>
      <c r="F539" s="111"/>
      <c r="G539" s="111"/>
      <c r="H539" s="111"/>
      <c r="I539" s="116"/>
      <c r="J539" s="118"/>
      <c r="K539" s="33"/>
      <c r="L539" s="44"/>
      <c r="M539" s="33"/>
      <c r="N539" s="33"/>
      <c r="O539" s="39"/>
      <c r="P539" s="33"/>
      <c r="Q539" s="168"/>
      <c r="R539" s="169"/>
      <c r="S539" s="39"/>
      <c r="T539" s="119"/>
      <c r="U539" s="109"/>
      <c r="V539" s="109"/>
      <c r="W539" s="109"/>
      <c r="X539" s="45"/>
      <c r="Y539" s="45"/>
    </row>
    <row r="540" spans="1:25" s="43" customFormat="1" ht="12.9" customHeight="1">
      <c r="A540" s="189"/>
      <c r="B540" s="111"/>
      <c r="C540" s="111"/>
      <c r="D540" s="111"/>
      <c r="E540" s="111"/>
      <c r="F540" s="111"/>
      <c r="G540" s="111"/>
      <c r="H540" s="111"/>
      <c r="I540" s="116"/>
      <c r="J540" s="118"/>
      <c r="K540" s="33"/>
      <c r="L540" s="44"/>
      <c r="M540" s="33"/>
      <c r="N540" s="33"/>
      <c r="O540" s="39"/>
      <c r="P540" s="33"/>
      <c r="Q540" s="168"/>
      <c r="R540" s="169"/>
      <c r="S540" s="39"/>
      <c r="T540" s="119"/>
      <c r="U540" s="109"/>
      <c r="V540" s="109"/>
      <c r="W540" s="109"/>
      <c r="X540" s="45"/>
      <c r="Y540" s="45"/>
    </row>
    <row r="541" spans="1:25" s="43" customFormat="1" ht="12.9" customHeight="1">
      <c r="A541" s="189"/>
      <c r="B541" s="111"/>
      <c r="C541" s="111"/>
      <c r="D541" s="111"/>
      <c r="E541" s="111"/>
      <c r="F541" s="111"/>
      <c r="G541" s="111"/>
      <c r="H541" s="111"/>
      <c r="I541" s="116"/>
      <c r="J541" s="118"/>
      <c r="K541" s="33"/>
      <c r="L541" s="44"/>
      <c r="M541" s="33"/>
      <c r="N541" s="33"/>
      <c r="O541" s="39"/>
      <c r="P541" s="33"/>
      <c r="Q541" s="168"/>
      <c r="R541" s="169"/>
      <c r="S541" s="39"/>
      <c r="T541" s="119"/>
      <c r="U541" s="109"/>
      <c r="V541" s="109"/>
      <c r="W541" s="109"/>
      <c r="X541" s="45"/>
      <c r="Y541" s="45"/>
    </row>
    <row r="542" spans="1:25" s="43" customFormat="1" ht="12.9" customHeight="1">
      <c r="A542" s="189"/>
      <c r="B542" s="111"/>
      <c r="C542" s="111"/>
      <c r="D542" s="111"/>
      <c r="E542" s="111"/>
      <c r="F542" s="111"/>
      <c r="G542" s="111"/>
      <c r="H542" s="111"/>
      <c r="I542" s="116"/>
      <c r="J542" s="118"/>
      <c r="K542" s="33"/>
      <c r="L542" s="44"/>
      <c r="M542" s="33"/>
      <c r="N542" s="33"/>
      <c r="O542" s="39"/>
      <c r="P542" s="33"/>
      <c r="Q542" s="168"/>
      <c r="R542" s="169"/>
      <c r="S542" s="39"/>
      <c r="T542" s="119"/>
      <c r="U542" s="109"/>
      <c r="V542" s="109"/>
      <c r="W542" s="109"/>
      <c r="X542" s="45"/>
      <c r="Y542" s="45"/>
    </row>
    <row r="543" spans="1:25" s="43" customFormat="1" ht="12.9" customHeight="1">
      <c r="A543" s="189"/>
      <c r="B543" s="111"/>
      <c r="C543" s="111"/>
      <c r="D543" s="111"/>
      <c r="E543" s="111"/>
      <c r="F543" s="111"/>
      <c r="G543" s="111"/>
      <c r="H543" s="111"/>
      <c r="I543" s="116"/>
      <c r="J543" s="118"/>
      <c r="K543" s="33"/>
      <c r="L543" s="44"/>
      <c r="M543" s="33"/>
      <c r="N543" s="33"/>
      <c r="O543" s="39"/>
      <c r="P543" s="33"/>
      <c r="Q543" s="168"/>
      <c r="R543" s="169"/>
      <c r="S543" s="39"/>
      <c r="T543" s="119"/>
      <c r="U543" s="109"/>
      <c r="V543" s="109"/>
      <c r="W543" s="109"/>
      <c r="X543" s="45"/>
      <c r="Y543" s="45"/>
    </row>
    <row r="544" spans="1:25" s="43" customFormat="1" ht="12.9" customHeight="1">
      <c r="A544" s="189"/>
      <c r="B544" s="111"/>
      <c r="C544" s="111"/>
      <c r="D544" s="111"/>
      <c r="E544" s="111"/>
      <c r="F544" s="111"/>
      <c r="G544" s="111"/>
      <c r="H544" s="111"/>
      <c r="I544" s="117"/>
      <c r="J544" s="118"/>
      <c r="K544" s="33"/>
      <c r="L544" s="44"/>
      <c r="M544" s="33"/>
      <c r="N544" s="33"/>
      <c r="O544" s="39"/>
      <c r="P544" s="33"/>
      <c r="Q544" s="168"/>
      <c r="R544" s="169"/>
      <c r="S544" s="39"/>
      <c r="T544" s="119"/>
      <c r="U544" s="109"/>
      <c r="V544" s="109"/>
      <c r="W544" s="109"/>
      <c r="X544" s="45"/>
      <c r="Y544" s="45"/>
    </row>
    <row r="545" spans="1:25" s="43" customFormat="1" ht="12.9" customHeight="1">
      <c r="A545" s="189"/>
      <c r="B545" s="111"/>
      <c r="C545" s="111"/>
      <c r="D545" s="111"/>
      <c r="E545" s="111"/>
      <c r="F545" s="111"/>
      <c r="G545" s="111"/>
      <c r="H545" s="111"/>
      <c r="I545" s="117"/>
      <c r="J545" s="118"/>
      <c r="K545" s="33"/>
      <c r="L545" s="44"/>
      <c r="M545" s="33"/>
      <c r="N545" s="33"/>
      <c r="O545" s="39"/>
      <c r="P545" s="33"/>
      <c r="Q545" s="168"/>
      <c r="R545" s="169"/>
      <c r="S545" s="39"/>
      <c r="T545" s="119"/>
      <c r="U545" s="109"/>
      <c r="V545" s="109"/>
      <c r="W545" s="109"/>
      <c r="X545" s="45"/>
      <c r="Y545" s="45"/>
    </row>
    <row r="546" spans="1:25" s="43" customFormat="1" ht="12.9" customHeight="1">
      <c r="A546" s="189"/>
      <c r="B546" s="111"/>
      <c r="C546" s="111"/>
      <c r="D546" s="111"/>
      <c r="E546" s="111"/>
      <c r="F546" s="111"/>
      <c r="G546" s="111"/>
      <c r="H546" s="111"/>
      <c r="I546" s="116"/>
      <c r="J546" s="118"/>
      <c r="K546" s="33"/>
      <c r="L546" s="44"/>
      <c r="M546" s="33"/>
      <c r="N546" s="33"/>
      <c r="O546" s="39"/>
      <c r="P546" s="33"/>
      <c r="Q546" s="168"/>
      <c r="R546" s="169"/>
      <c r="S546" s="39"/>
      <c r="T546" s="119"/>
      <c r="U546" s="109"/>
      <c r="V546" s="109"/>
      <c r="W546" s="109"/>
      <c r="X546" s="45"/>
      <c r="Y546" s="45"/>
    </row>
    <row r="547" spans="1:25" s="43" customFormat="1" ht="12.9" customHeight="1">
      <c r="A547" s="189"/>
      <c r="B547" s="111"/>
      <c r="C547" s="111"/>
      <c r="D547" s="111"/>
      <c r="E547" s="111"/>
      <c r="F547" s="111"/>
      <c r="G547" s="111"/>
      <c r="H547" s="111"/>
      <c r="I547" s="116"/>
      <c r="J547" s="118"/>
      <c r="K547" s="33"/>
      <c r="L547" s="44"/>
      <c r="M547" s="33"/>
      <c r="N547" s="33"/>
      <c r="O547" s="39"/>
      <c r="P547" s="33"/>
      <c r="Q547" s="168"/>
      <c r="R547" s="169"/>
      <c r="S547" s="39"/>
      <c r="T547" s="119"/>
      <c r="U547" s="109"/>
      <c r="V547" s="109"/>
      <c r="W547" s="109"/>
      <c r="X547" s="45"/>
      <c r="Y547" s="45"/>
    </row>
    <row r="548" spans="1:25" s="43" customFormat="1" ht="12.9" customHeight="1">
      <c r="A548" s="189"/>
      <c r="B548" s="111"/>
      <c r="C548" s="111"/>
      <c r="D548" s="111"/>
      <c r="E548" s="111"/>
      <c r="F548" s="111"/>
      <c r="G548" s="111"/>
      <c r="H548" s="111"/>
      <c r="I548" s="116"/>
      <c r="J548" s="118"/>
      <c r="K548" s="33"/>
      <c r="L548" s="44"/>
      <c r="M548" s="33"/>
      <c r="N548" s="33"/>
      <c r="O548" s="39"/>
      <c r="P548" s="33"/>
      <c r="Q548" s="168"/>
      <c r="R548" s="169"/>
      <c r="S548" s="39"/>
      <c r="T548" s="119"/>
      <c r="U548" s="109"/>
      <c r="V548" s="109"/>
      <c r="W548" s="109"/>
      <c r="X548" s="45"/>
      <c r="Y548" s="45"/>
    </row>
    <row r="549" spans="1:25" s="43" customFormat="1" ht="12.9" customHeight="1">
      <c r="A549" s="189"/>
      <c r="B549" s="111"/>
      <c r="C549" s="111"/>
      <c r="D549" s="111"/>
      <c r="E549" s="111"/>
      <c r="F549" s="111"/>
      <c r="G549" s="111"/>
      <c r="H549" s="111"/>
      <c r="I549" s="116"/>
      <c r="J549" s="118"/>
      <c r="K549" s="33"/>
      <c r="L549" s="44"/>
      <c r="M549" s="33"/>
      <c r="N549" s="33"/>
      <c r="O549" s="39"/>
      <c r="P549" s="33"/>
      <c r="Q549" s="168"/>
      <c r="R549" s="169"/>
      <c r="S549" s="39"/>
      <c r="T549" s="119"/>
      <c r="U549" s="109"/>
      <c r="V549" s="109"/>
      <c r="W549" s="109"/>
      <c r="X549" s="45"/>
      <c r="Y549" s="45"/>
    </row>
    <row r="550" spans="1:25" s="43" customFormat="1" ht="12.9" customHeight="1">
      <c r="A550" s="189"/>
      <c r="B550" s="111"/>
      <c r="C550" s="111"/>
      <c r="D550" s="111"/>
      <c r="E550" s="111"/>
      <c r="F550" s="111"/>
      <c r="G550" s="111"/>
      <c r="H550" s="111"/>
      <c r="I550" s="116"/>
      <c r="J550" s="118"/>
      <c r="K550" s="33"/>
      <c r="L550" s="44"/>
      <c r="M550" s="33"/>
      <c r="N550" s="33"/>
      <c r="O550" s="39"/>
      <c r="P550" s="33"/>
      <c r="Q550" s="168"/>
      <c r="R550" s="169"/>
      <c r="S550" s="39"/>
      <c r="T550" s="119"/>
      <c r="U550" s="109"/>
      <c r="V550" s="109"/>
      <c r="W550" s="109"/>
      <c r="X550" s="45"/>
      <c r="Y550" s="45"/>
    </row>
    <row r="551" spans="1:25" s="43" customFormat="1" ht="12.9" customHeight="1">
      <c r="A551" s="189"/>
      <c r="B551" s="111"/>
      <c r="C551" s="111"/>
      <c r="D551" s="111"/>
      <c r="E551" s="111"/>
      <c r="F551" s="111"/>
      <c r="G551" s="111"/>
      <c r="H551" s="111"/>
      <c r="I551" s="116"/>
      <c r="J551" s="118"/>
      <c r="K551" s="33"/>
      <c r="L551" s="44"/>
      <c r="M551" s="33"/>
      <c r="N551" s="33"/>
      <c r="O551" s="39"/>
      <c r="P551" s="33"/>
      <c r="Q551" s="168"/>
      <c r="R551" s="169"/>
      <c r="S551" s="39"/>
      <c r="T551" s="119"/>
      <c r="U551" s="109"/>
      <c r="V551" s="109"/>
      <c r="W551" s="109"/>
      <c r="X551" s="45"/>
      <c r="Y551" s="45"/>
    </row>
    <row r="552" spans="1:25" s="43" customFormat="1" ht="12.9" customHeight="1">
      <c r="A552" s="189"/>
      <c r="B552" s="111"/>
      <c r="C552" s="111"/>
      <c r="D552" s="111"/>
      <c r="E552" s="111"/>
      <c r="F552" s="111"/>
      <c r="G552" s="111"/>
      <c r="H552" s="111"/>
      <c r="I552" s="116"/>
      <c r="J552" s="118"/>
      <c r="K552" s="33"/>
      <c r="L552" s="44"/>
      <c r="M552" s="33"/>
      <c r="N552" s="33"/>
      <c r="O552" s="39"/>
      <c r="P552" s="33"/>
      <c r="Q552" s="168"/>
      <c r="R552" s="169"/>
      <c r="S552" s="39"/>
      <c r="T552" s="119"/>
      <c r="U552" s="109"/>
      <c r="V552" s="109"/>
      <c r="W552" s="109"/>
      <c r="X552" s="45"/>
      <c r="Y552" s="45"/>
    </row>
    <row r="553" spans="1:25" s="43" customFormat="1" ht="12.9" customHeight="1">
      <c r="A553" s="189"/>
      <c r="B553" s="111"/>
      <c r="C553" s="111"/>
      <c r="D553" s="111"/>
      <c r="E553" s="111"/>
      <c r="F553" s="111"/>
      <c r="G553" s="111"/>
      <c r="H553" s="111"/>
      <c r="I553" s="116"/>
      <c r="J553" s="118"/>
      <c r="K553" s="33"/>
      <c r="L553" s="44"/>
      <c r="M553" s="33"/>
      <c r="N553" s="33"/>
      <c r="O553" s="39"/>
      <c r="P553" s="33"/>
      <c r="Q553" s="168"/>
      <c r="R553" s="169"/>
      <c r="S553" s="39"/>
      <c r="T553" s="119"/>
      <c r="U553" s="109"/>
      <c r="V553" s="109"/>
      <c r="W553" s="109"/>
      <c r="X553" s="45"/>
      <c r="Y553" s="45"/>
    </row>
    <row r="554" spans="1:25" s="43" customFormat="1" ht="12.9" customHeight="1">
      <c r="A554" s="189"/>
      <c r="B554" s="111"/>
      <c r="C554" s="111"/>
      <c r="D554" s="111"/>
      <c r="E554" s="111"/>
      <c r="F554" s="111"/>
      <c r="G554" s="111"/>
      <c r="H554" s="111"/>
      <c r="I554" s="116"/>
      <c r="J554" s="118"/>
      <c r="K554" s="33"/>
      <c r="L554" s="44"/>
      <c r="M554" s="33"/>
      <c r="N554" s="33"/>
      <c r="O554" s="39"/>
      <c r="P554" s="33"/>
      <c r="Q554" s="168"/>
      <c r="R554" s="169"/>
      <c r="S554" s="39"/>
      <c r="T554" s="119"/>
      <c r="U554" s="109"/>
      <c r="V554" s="109"/>
      <c r="W554" s="109"/>
      <c r="X554" s="45"/>
      <c r="Y554" s="45"/>
    </row>
    <row r="555" spans="1:25" s="43" customFormat="1" ht="12.9" customHeight="1">
      <c r="A555" s="189"/>
      <c r="B555" s="111"/>
      <c r="C555" s="111"/>
      <c r="D555" s="111"/>
      <c r="E555" s="111"/>
      <c r="F555" s="111"/>
      <c r="G555" s="111"/>
      <c r="H555" s="111"/>
      <c r="I555" s="117"/>
      <c r="J555" s="118"/>
      <c r="K555" s="33"/>
      <c r="L555" s="44"/>
      <c r="M555" s="33"/>
      <c r="N555" s="33"/>
      <c r="O555" s="39"/>
      <c r="P555" s="33"/>
      <c r="Q555" s="168"/>
      <c r="R555" s="169"/>
      <c r="S555" s="39"/>
      <c r="T555" s="119"/>
      <c r="U555" s="109"/>
      <c r="V555" s="109"/>
      <c r="W555" s="109"/>
      <c r="X555" s="45"/>
      <c r="Y555" s="45"/>
    </row>
    <row r="556" spans="1:25" s="43" customFormat="1" ht="12.9" customHeight="1">
      <c r="A556" s="189"/>
      <c r="B556" s="111"/>
      <c r="C556" s="111"/>
      <c r="D556" s="111"/>
      <c r="E556" s="111"/>
      <c r="F556" s="111"/>
      <c r="G556" s="111"/>
      <c r="H556" s="111"/>
      <c r="I556" s="117"/>
      <c r="J556" s="118"/>
      <c r="K556" s="33"/>
      <c r="L556" s="44"/>
      <c r="M556" s="33"/>
      <c r="N556" s="33"/>
      <c r="O556" s="39"/>
      <c r="P556" s="33"/>
      <c r="Q556" s="168"/>
      <c r="R556" s="169"/>
      <c r="S556" s="39"/>
      <c r="T556" s="119"/>
      <c r="U556" s="109"/>
      <c r="V556" s="109"/>
      <c r="W556" s="109"/>
      <c r="X556" s="45"/>
      <c r="Y556" s="45"/>
    </row>
    <row r="557" spans="1:25" s="43" customFormat="1" ht="12.9" customHeight="1">
      <c r="A557" s="189"/>
      <c r="B557" s="111"/>
      <c r="C557" s="111"/>
      <c r="D557" s="111"/>
      <c r="E557" s="111"/>
      <c r="F557" s="111"/>
      <c r="G557" s="111"/>
      <c r="H557" s="111"/>
      <c r="I557" s="116"/>
      <c r="J557" s="118"/>
      <c r="K557" s="33"/>
      <c r="L557" s="44"/>
      <c r="M557" s="33"/>
      <c r="N557" s="33"/>
      <c r="O557" s="39"/>
      <c r="P557" s="33"/>
      <c r="Q557" s="168"/>
      <c r="R557" s="169"/>
      <c r="S557" s="39"/>
      <c r="T557" s="119"/>
      <c r="U557" s="109"/>
      <c r="V557" s="109"/>
      <c r="W557" s="109"/>
      <c r="X557" s="45"/>
      <c r="Y557" s="45"/>
    </row>
    <row r="558" spans="1:25" s="43" customFormat="1" ht="12.9" customHeight="1">
      <c r="A558" s="189"/>
      <c r="B558" s="111"/>
      <c r="C558" s="111"/>
      <c r="D558" s="111"/>
      <c r="E558" s="111"/>
      <c r="F558" s="111"/>
      <c r="G558" s="111"/>
      <c r="H558" s="111"/>
      <c r="I558" s="116"/>
      <c r="J558" s="118"/>
      <c r="K558" s="33"/>
      <c r="L558" s="44"/>
      <c r="M558" s="33"/>
      <c r="N558" s="33"/>
      <c r="O558" s="39"/>
      <c r="P558" s="33"/>
      <c r="Q558" s="168"/>
      <c r="R558" s="169"/>
      <c r="S558" s="39"/>
      <c r="T558" s="119"/>
      <c r="U558" s="109"/>
      <c r="V558" s="109"/>
      <c r="W558" s="109"/>
      <c r="X558" s="45"/>
      <c r="Y558" s="45"/>
    </row>
    <row r="559" spans="1:25" s="43" customFormat="1" ht="12.9" customHeight="1">
      <c r="A559" s="189"/>
      <c r="B559" s="111"/>
      <c r="C559" s="111"/>
      <c r="D559" s="111"/>
      <c r="E559" s="111"/>
      <c r="F559" s="111"/>
      <c r="G559" s="111"/>
      <c r="H559" s="111"/>
      <c r="I559" s="116"/>
      <c r="J559" s="118"/>
      <c r="K559" s="33"/>
      <c r="L559" s="44"/>
      <c r="M559" s="33"/>
      <c r="N559" s="33"/>
      <c r="O559" s="39"/>
      <c r="P559" s="33"/>
      <c r="Q559" s="168"/>
      <c r="R559" s="169"/>
      <c r="S559" s="39"/>
      <c r="T559" s="119"/>
      <c r="U559" s="109"/>
      <c r="V559" s="109"/>
      <c r="W559" s="109"/>
      <c r="X559" s="45"/>
      <c r="Y559" s="45"/>
    </row>
    <row r="560" spans="1:25" s="43" customFormat="1" ht="12.9" customHeight="1">
      <c r="A560" s="189"/>
      <c r="B560" s="111"/>
      <c r="C560" s="111"/>
      <c r="D560" s="111"/>
      <c r="E560" s="111"/>
      <c r="F560" s="111"/>
      <c r="G560" s="111"/>
      <c r="H560" s="111"/>
      <c r="I560" s="116"/>
      <c r="J560" s="118"/>
      <c r="K560" s="33"/>
      <c r="L560" s="44"/>
      <c r="M560" s="33"/>
      <c r="N560" s="33"/>
      <c r="O560" s="39"/>
      <c r="P560" s="33"/>
      <c r="Q560" s="168"/>
      <c r="R560" s="169"/>
      <c r="S560" s="39"/>
      <c r="T560" s="119"/>
      <c r="U560" s="109"/>
      <c r="V560" s="109"/>
      <c r="W560" s="109"/>
      <c r="X560" s="45"/>
      <c r="Y560" s="45"/>
    </row>
    <row r="561" spans="1:25" s="43" customFormat="1" ht="12.9" customHeight="1">
      <c r="A561" s="189"/>
      <c r="B561" s="111"/>
      <c r="C561" s="111"/>
      <c r="D561" s="111"/>
      <c r="E561" s="111"/>
      <c r="F561" s="111"/>
      <c r="G561" s="111"/>
      <c r="H561" s="111"/>
      <c r="I561" s="116"/>
      <c r="J561" s="118"/>
      <c r="K561" s="33"/>
      <c r="L561" s="44"/>
      <c r="M561" s="33"/>
      <c r="N561" s="33"/>
      <c r="O561" s="39"/>
      <c r="P561" s="33"/>
      <c r="Q561" s="168"/>
      <c r="R561" s="169"/>
      <c r="S561" s="39"/>
      <c r="T561" s="119"/>
      <c r="U561" s="109"/>
      <c r="V561" s="109"/>
      <c r="W561" s="109"/>
      <c r="X561" s="45"/>
      <c r="Y561" s="45"/>
    </row>
    <row r="562" spans="1:25" s="43" customFormat="1" ht="12.9" customHeight="1">
      <c r="A562" s="189"/>
      <c r="B562" s="111"/>
      <c r="C562" s="111"/>
      <c r="D562" s="111"/>
      <c r="E562" s="111"/>
      <c r="F562" s="111"/>
      <c r="G562" s="111"/>
      <c r="H562" s="111"/>
      <c r="I562" s="116"/>
      <c r="J562" s="118"/>
      <c r="K562" s="33"/>
      <c r="L562" s="44"/>
      <c r="M562" s="33"/>
      <c r="N562" s="33"/>
      <c r="O562" s="39"/>
      <c r="P562" s="33"/>
      <c r="Q562" s="168"/>
      <c r="R562" s="169"/>
      <c r="S562" s="39"/>
      <c r="T562" s="119"/>
      <c r="U562" s="109"/>
      <c r="V562" s="109"/>
      <c r="W562" s="109"/>
      <c r="X562" s="45"/>
      <c r="Y562" s="45"/>
    </row>
    <row r="563" spans="1:25" s="43" customFormat="1" ht="12.9" customHeight="1">
      <c r="A563" s="189"/>
      <c r="B563" s="111"/>
      <c r="C563" s="111"/>
      <c r="D563" s="111"/>
      <c r="E563" s="111"/>
      <c r="F563" s="111"/>
      <c r="G563" s="111"/>
      <c r="H563" s="111"/>
      <c r="I563" s="116"/>
      <c r="J563" s="118"/>
      <c r="K563" s="33"/>
      <c r="L563" s="44"/>
      <c r="M563" s="33"/>
      <c r="N563" s="33"/>
      <c r="O563" s="39"/>
      <c r="P563" s="33"/>
      <c r="Q563" s="168"/>
      <c r="R563" s="169"/>
      <c r="S563" s="39"/>
      <c r="T563" s="119"/>
      <c r="U563" s="109"/>
      <c r="V563" s="109"/>
      <c r="W563" s="109"/>
      <c r="X563" s="45"/>
      <c r="Y563" s="45"/>
    </row>
    <row r="564" spans="1:25" s="43" customFormat="1" ht="12.9" customHeight="1">
      <c r="A564" s="189"/>
      <c r="B564" s="111"/>
      <c r="C564" s="111"/>
      <c r="D564" s="111"/>
      <c r="E564" s="111"/>
      <c r="F564" s="111"/>
      <c r="G564" s="111"/>
      <c r="H564" s="111"/>
      <c r="I564" s="116"/>
      <c r="J564" s="118"/>
      <c r="K564" s="33"/>
      <c r="L564" s="44"/>
      <c r="M564" s="33"/>
      <c r="N564" s="33"/>
      <c r="O564" s="39"/>
      <c r="P564" s="33"/>
      <c r="Q564" s="168"/>
      <c r="R564" s="169"/>
      <c r="S564" s="39"/>
      <c r="T564" s="119"/>
      <c r="U564" s="109"/>
      <c r="V564" s="109"/>
      <c r="W564" s="109"/>
      <c r="X564" s="45"/>
      <c r="Y564" s="45"/>
    </row>
    <row r="565" spans="1:25" s="43" customFormat="1" ht="12.9" customHeight="1">
      <c r="A565" s="189"/>
      <c r="B565" s="111"/>
      <c r="C565" s="111"/>
      <c r="D565" s="111"/>
      <c r="E565" s="111"/>
      <c r="F565" s="111"/>
      <c r="G565" s="111"/>
      <c r="H565" s="111"/>
      <c r="I565" s="116"/>
      <c r="J565" s="118"/>
      <c r="K565" s="33"/>
      <c r="L565" s="44"/>
      <c r="M565" s="33"/>
      <c r="N565" s="33"/>
      <c r="O565" s="39"/>
      <c r="P565" s="33"/>
      <c r="Q565" s="168"/>
      <c r="R565" s="169"/>
      <c r="S565" s="39"/>
      <c r="T565" s="119"/>
      <c r="U565" s="109"/>
      <c r="V565" s="109"/>
      <c r="W565" s="109"/>
      <c r="X565" s="45"/>
      <c r="Y565" s="45"/>
    </row>
    <row r="566" spans="1:25" s="43" customFormat="1" ht="12.9" customHeight="1">
      <c r="A566" s="189"/>
      <c r="B566" s="111"/>
      <c r="C566" s="111"/>
      <c r="D566" s="111"/>
      <c r="E566" s="111"/>
      <c r="F566" s="111"/>
      <c r="G566" s="111"/>
      <c r="H566" s="111"/>
      <c r="I566" s="116"/>
      <c r="J566" s="118"/>
      <c r="K566" s="33"/>
      <c r="L566" s="44"/>
      <c r="M566" s="33"/>
      <c r="N566" s="33"/>
      <c r="O566" s="39"/>
      <c r="P566" s="33"/>
      <c r="Q566" s="168"/>
      <c r="R566" s="169"/>
      <c r="S566" s="39"/>
      <c r="T566" s="119"/>
      <c r="U566" s="109"/>
      <c r="V566" s="109"/>
      <c r="W566" s="109"/>
      <c r="X566" s="45"/>
      <c r="Y566" s="45"/>
    </row>
    <row r="567" spans="1:25" s="43" customFormat="1" ht="12.9" customHeight="1">
      <c r="A567" s="189"/>
      <c r="B567" s="111"/>
      <c r="C567" s="111"/>
      <c r="D567" s="111"/>
      <c r="E567" s="111"/>
      <c r="F567" s="111"/>
      <c r="G567" s="111"/>
      <c r="H567" s="111"/>
      <c r="I567" s="117"/>
      <c r="J567" s="118"/>
      <c r="K567" s="33"/>
      <c r="L567" s="44"/>
      <c r="M567" s="33"/>
      <c r="N567" s="33"/>
      <c r="O567" s="39"/>
      <c r="P567" s="33"/>
      <c r="Q567" s="168"/>
      <c r="R567" s="169"/>
      <c r="S567" s="39"/>
      <c r="T567" s="119"/>
      <c r="U567" s="109"/>
      <c r="V567" s="109"/>
      <c r="W567" s="109"/>
      <c r="X567" s="45"/>
      <c r="Y567" s="45"/>
    </row>
    <row r="568" spans="1:25" s="43" customFormat="1" ht="12.9" customHeight="1">
      <c r="A568" s="189"/>
      <c r="B568" s="111"/>
      <c r="C568" s="111"/>
      <c r="D568" s="111"/>
      <c r="E568" s="111"/>
      <c r="F568" s="111"/>
      <c r="G568" s="111"/>
      <c r="H568" s="111"/>
      <c r="I568" s="117"/>
      <c r="J568" s="118"/>
      <c r="K568" s="33"/>
      <c r="L568" s="44"/>
      <c r="M568" s="33"/>
      <c r="N568" s="33"/>
      <c r="O568" s="39"/>
      <c r="P568" s="33"/>
      <c r="Q568" s="168"/>
      <c r="R568" s="169"/>
      <c r="S568" s="39"/>
      <c r="T568" s="119"/>
      <c r="U568" s="109"/>
      <c r="V568" s="109"/>
      <c r="W568" s="109"/>
      <c r="X568" s="45"/>
      <c r="Y568" s="45"/>
    </row>
    <row r="569" spans="1:25" s="43" customFormat="1" ht="12.9" customHeight="1">
      <c r="A569" s="189"/>
      <c r="B569" s="111"/>
      <c r="C569" s="111"/>
      <c r="D569" s="111"/>
      <c r="E569" s="111"/>
      <c r="F569" s="111"/>
      <c r="G569" s="111"/>
      <c r="H569" s="111"/>
      <c r="I569" s="116"/>
      <c r="J569" s="118"/>
      <c r="K569" s="33"/>
      <c r="L569" s="44"/>
      <c r="M569" s="33"/>
      <c r="N569" s="33"/>
      <c r="O569" s="39"/>
      <c r="P569" s="33"/>
      <c r="Q569" s="168"/>
      <c r="R569" s="169"/>
      <c r="S569" s="39"/>
      <c r="T569" s="119"/>
      <c r="U569" s="109"/>
      <c r="V569" s="109"/>
      <c r="W569" s="109"/>
      <c r="X569" s="45"/>
      <c r="Y569" s="45"/>
    </row>
    <row r="570" spans="1:25" s="43" customFormat="1" ht="12.9" customHeight="1">
      <c r="A570" s="189"/>
      <c r="B570" s="111"/>
      <c r="C570" s="111"/>
      <c r="D570" s="111"/>
      <c r="E570" s="111"/>
      <c r="F570" s="111"/>
      <c r="G570" s="111"/>
      <c r="H570" s="111"/>
      <c r="I570" s="116"/>
      <c r="J570" s="118"/>
      <c r="K570" s="33"/>
      <c r="L570" s="44"/>
      <c r="M570" s="33"/>
      <c r="N570" s="33"/>
      <c r="O570" s="39"/>
      <c r="P570" s="33"/>
      <c r="Q570" s="168"/>
      <c r="R570" s="169"/>
      <c r="S570" s="39"/>
      <c r="T570" s="119"/>
      <c r="U570" s="109"/>
      <c r="V570" s="109"/>
      <c r="W570" s="109"/>
      <c r="X570" s="45"/>
      <c r="Y570" s="45"/>
    </row>
    <row r="571" spans="1:25" s="43" customFormat="1" ht="12.9" customHeight="1">
      <c r="A571" s="189"/>
      <c r="B571" s="111"/>
      <c r="C571" s="111"/>
      <c r="D571" s="111"/>
      <c r="E571" s="111"/>
      <c r="F571" s="111"/>
      <c r="G571" s="111"/>
      <c r="H571" s="111"/>
      <c r="I571" s="116"/>
      <c r="J571" s="118"/>
      <c r="K571" s="33"/>
      <c r="L571" s="44"/>
      <c r="M571" s="33"/>
      <c r="N571" s="33"/>
      <c r="O571" s="39"/>
      <c r="P571" s="33"/>
      <c r="Q571" s="168"/>
      <c r="R571" s="169"/>
      <c r="S571" s="39"/>
      <c r="T571" s="119"/>
      <c r="U571" s="109"/>
      <c r="V571" s="109"/>
      <c r="W571" s="109"/>
      <c r="X571" s="45"/>
      <c r="Y571" s="45"/>
    </row>
    <row r="572" spans="1:25" s="43" customFormat="1" ht="12.9" customHeight="1">
      <c r="A572" s="189"/>
      <c r="B572" s="111"/>
      <c r="C572" s="111"/>
      <c r="D572" s="111"/>
      <c r="E572" s="111"/>
      <c r="F572" s="111"/>
      <c r="G572" s="111"/>
      <c r="H572" s="111"/>
      <c r="I572" s="116"/>
      <c r="J572" s="118"/>
      <c r="K572" s="33"/>
      <c r="L572" s="44"/>
      <c r="M572" s="33"/>
      <c r="N572" s="33"/>
      <c r="O572" s="39"/>
      <c r="P572" s="33"/>
      <c r="Q572" s="168"/>
      <c r="R572" s="169"/>
      <c r="S572" s="39"/>
      <c r="T572" s="119"/>
      <c r="U572" s="109"/>
      <c r="V572" s="109"/>
      <c r="W572" s="109"/>
      <c r="X572" s="45"/>
      <c r="Y572" s="45"/>
    </row>
    <row r="573" spans="1:25" s="43" customFormat="1" ht="12.9" customHeight="1">
      <c r="A573" s="189"/>
      <c r="B573" s="111"/>
      <c r="C573" s="111"/>
      <c r="D573" s="111"/>
      <c r="E573" s="111"/>
      <c r="F573" s="111"/>
      <c r="G573" s="111"/>
      <c r="H573" s="111"/>
      <c r="I573" s="116"/>
      <c r="J573" s="118"/>
      <c r="K573" s="33"/>
      <c r="L573" s="44"/>
      <c r="M573" s="33"/>
      <c r="N573" s="33"/>
      <c r="O573" s="39"/>
      <c r="P573" s="33"/>
      <c r="Q573" s="168"/>
      <c r="R573" s="169"/>
      <c r="S573" s="39"/>
      <c r="T573" s="119"/>
      <c r="U573" s="109"/>
      <c r="V573" s="109"/>
      <c r="W573" s="109"/>
      <c r="X573" s="45"/>
      <c r="Y573" s="45"/>
    </row>
    <row r="574" spans="1:25" s="43" customFormat="1" ht="12.9" customHeight="1">
      <c r="A574" s="189"/>
      <c r="B574" s="111"/>
      <c r="C574" s="111"/>
      <c r="D574" s="111"/>
      <c r="E574" s="111"/>
      <c r="F574" s="111"/>
      <c r="G574" s="111"/>
      <c r="H574" s="111"/>
      <c r="I574" s="116"/>
      <c r="J574" s="118"/>
      <c r="K574" s="33"/>
      <c r="L574" s="44"/>
      <c r="M574" s="33"/>
      <c r="N574" s="33"/>
      <c r="O574" s="39"/>
      <c r="P574" s="33"/>
      <c r="Q574" s="168"/>
      <c r="R574" s="169"/>
      <c r="S574" s="39"/>
      <c r="T574" s="119"/>
      <c r="U574" s="109"/>
      <c r="V574" s="109"/>
      <c r="W574" s="109"/>
      <c r="X574" s="45"/>
      <c r="Y574" s="45"/>
    </row>
    <row r="575" spans="1:25" s="43" customFormat="1" ht="12.9" customHeight="1">
      <c r="A575" s="189"/>
      <c r="B575" s="111"/>
      <c r="C575" s="111"/>
      <c r="D575" s="111"/>
      <c r="E575" s="111"/>
      <c r="F575" s="111"/>
      <c r="G575" s="111"/>
      <c r="H575" s="111"/>
      <c r="I575" s="116"/>
      <c r="J575" s="118"/>
      <c r="K575" s="33"/>
      <c r="L575" s="44"/>
      <c r="M575" s="33"/>
      <c r="N575" s="33"/>
      <c r="O575" s="39"/>
      <c r="P575" s="33"/>
      <c r="Q575" s="168"/>
      <c r="R575" s="169"/>
      <c r="S575" s="39"/>
      <c r="T575" s="119"/>
      <c r="U575" s="109"/>
      <c r="V575" s="109"/>
      <c r="W575" s="109"/>
      <c r="X575" s="45"/>
      <c r="Y575" s="45"/>
    </row>
    <row r="576" spans="1:25" s="43" customFormat="1" ht="12.9" customHeight="1">
      <c r="A576" s="189"/>
      <c r="B576" s="111"/>
      <c r="C576" s="111"/>
      <c r="D576" s="111"/>
      <c r="E576" s="111"/>
      <c r="F576" s="111"/>
      <c r="G576" s="111"/>
      <c r="H576" s="111"/>
      <c r="I576" s="116"/>
      <c r="J576" s="118"/>
      <c r="K576" s="33"/>
      <c r="L576" s="44"/>
      <c r="M576" s="33"/>
      <c r="N576" s="33"/>
      <c r="O576" s="39"/>
      <c r="P576" s="33"/>
      <c r="Q576" s="168"/>
      <c r="R576" s="169"/>
      <c r="S576" s="39"/>
      <c r="T576" s="119"/>
      <c r="U576" s="109"/>
      <c r="V576" s="109"/>
      <c r="W576" s="109"/>
      <c r="X576" s="45"/>
      <c r="Y576" s="45"/>
    </row>
    <row r="577" spans="1:25" s="43" customFormat="1" ht="12.9" customHeight="1">
      <c r="A577" s="189"/>
      <c r="B577" s="111"/>
      <c r="C577" s="111"/>
      <c r="D577" s="111"/>
      <c r="E577" s="111"/>
      <c r="F577" s="111"/>
      <c r="G577" s="111"/>
      <c r="H577" s="111"/>
      <c r="I577" s="116"/>
      <c r="J577" s="118"/>
      <c r="K577" s="33"/>
      <c r="L577" s="44"/>
      <c r="M577" s="33"/>
      <c r="N577" s="33"/>
      <c r="O577" s="39"/>
      <c r="P577" s="33"/>
      <c r="Q577" s="168"/>
      <c r="R577" s="169"/>
      <c r="S577" s="39"/>
      <c r="T577" s="119"/>
      <c r="U577" s="109"/>
      <c r="V577" s="109"/>
      <c r="W577" s="109"/>
      <c r="X577" s="45"/>
      <c r="Y577" s="45"/>
    </row>
    <row r="578" spans="1:25" s="43" customFormat="1" ht="12.9" customHeight="1">
      <c r="A578" s="189"/>
      <c r="B578" s="111"/>
      <c r="C578" s="111"/>
      <c r="D578" s="111"/>
      <c r="E578" s="111"/>
      <c r="F578" s="111"/>
      <c r="G578" s="111"/>
      <c r="H578" s="111"/>
      <c r="I578" s="117"/>
      <c r="J578" s="118"/>
      <c r="K578" s="33"/>
      <c r="L578" s="44"/>
      <c r="M578" s="33"/>
      <c r="N578" s="33"/>
      <c r="O578" s="39"/>
      <c r="P578" s="33"/>
      <c r="Q578" s="168"/>
      <c r="R578" s="169"/>
      <c r="S578" s="39"/>
      <c r="T578" s="119"/>
      <c r="U578" s="109"/>
      <c r="V578" s="109"/>
      <c r="W578" s="109"/>
      <c r="X578" s="45"/>
      <c r="Y578" s="45"/>
    </row>
    <row r="579" spans="1:25" s="43" customFormat="1" ht="12.9" customHeight="1">
      <c r="A579" s="189"/>
      <c r="B579" s="111"/>
      <c r="C579" s="111"/>
      <c r="D579" s="111"/>
      <c r="E579" s="111"/>
      <c r="F579" s="111"/>
      <c r="G579" s="111"/>
      <c r="H579" s="111"/>
      <c r="I579" s="117"/>
      <c r="J579" s="118"/>
      <c r="K579" s="33"/>
      <c r="L579" s="44"/>
      <c r="M579" s="33"/>
      <c r="N579" s="33"/>
      <c r="O579" s="39"/>
      <c r="P579" s="33"/>
      <c r="Q579" s="168"/>
      <c r="R579" s="169"/>
      <c r="S579" s="39"/>
      <c r="T579" s="119"/>
      <c r="U579" s="109"/>
      <c r="V579" s="109"/>
      <c r="W579" s="109"/>
      <c r="X579" s="45"/>
      <c r="Y579" s="45"/>
    </row>
    <row r="580" spans="1:25" s="43" customFormat="1" ht="12.9" customHeight="1">
      <c r="A580" s="189"/>
      <c r="B580" s="111"/>
      <c r="C580" s="111"/>
      <c r="D580" s="111"/>
      <c r="E580" s="111"/>
      <c r="F580" s="111"/>
      <c r="G580" s="111"/>
      <c r="H580" s="111"/>
      <c r="I580" s="116"/>
      <c r="J580" s="118"/>
      <c r="K580" s="33"/>
      <c r="L580" s="44"/>
      <c r="M580" s="33"/>
      <c r="N580" s="33"/>
      <c r="O580" s="39"/>
      <c r="P580" s="33"/>
      <c r="Q580" s="168"/>
      <c r="R580" s="169"/>
      <c r="S580" s="39"/>
      <c r="T580" s="119"/>
      <c r="U580" s="109"/>
      <c r="V580" s="109"/>
      <c r="W580" s="109"/>
      <c r="X580" s="45"/>
      <c r="Y580" s="45"/>
    </row>
    <row r="581" spans="1:25" s="43" customFormat="1" ht="12.9" customHeight="1">
      <c r="A581" s="189"/>
      <c r="B581" s="111"/>
      <c r="C581" s="111"/>
      <c r="D581" s="111"/>
      <c r="E581" s="111"/>
      <c r="F581" s="111"/>
      <c r="G581" s="111"/>
      <c r="H581" s="111"/>
      <c r="I581" s="116"/>
      <c r="J581" s="118"/>
      <c r="K581" s="33"/>
      <c r="L581" s="44"/>
      <c r="M581" s="33"/>
      <c r="N581" s="33"/>
      <c r="O581" s="39"/>
      <c r="P581" s="33"/>
      <c r="Q581" s="168"/>
      <c r="R581" s="169"/>
      <c r="S581" s="39"/>
      <c r="T581" s="119"/>
      <c r="U581" s="109"/>
      <c r="V581" s="109"/>
      <c r="W581" s="109"/>
      <c r="X581" s="45"/>
      <c r="Y581" s="45"/>
    </row>
    <row r="582" spans="1:25" s="43" customFormat="1" ht="12.9" customHeight="1">
      <c r="A582" s="189"/>
      <c r="B582" s="111"/>
      <c r="C582" s="111"/>
      <c r="D582" s="111"/>
      <c r="E582" s="111"/>
      <c r="F582" s="111"/>
      <c r="G582" s="111"/>
      <c r="H582" s="111"/>
      <c r="I582" s="116"/>
      <c r="J582" s="118"/>
      <c r="K582" s="33"/>
      <c r="L582" s="44"/>
      <c r="M582" s="33"/>
      <c r="N582" s="33"/>
      <c r="O582" s="39"/>
      <c r="P582" s="33"/>
      <c r="Q582" s="168"/>
      <c r="R582" s="169"/>
      <c r="S582" s="39"/>
      <c r="T582" s="119"/>
      <c r="U582" s="109"/>
      <c r="V582" s="109"/>
      <c r="W582" s="109"/>
      <c r="X582" s="45"/>
      <c r="Y582" s="45"/>
    </row>
    <row r="583" spans="1:25" s="43" customFormat="1" ht="12.9" customHeight="1">
      <c r="A583" s="189"/>
      <c r="B583" s="111"/>
      <c r="C583" s="111"/>
      <c r="D583" s="111"/>
      <c r="E583" s="111"/>
      <c r="F583" s="111"/>
      <c r="G583" s="111"/>
      <c r="H583" s="111"/>
      <c r="I583" s="116"/>
      <c r="J583" s="118"/>
      <c r="K583" s="33"/>
      <c r="L583" s="44"/>
      <c r="M583" s="33"/>
      <c r="N583" s="33"/>
      <c r="O583" s="39"/>
      <c r="P583" s="33"/>
      <c r="Q583" s="168"/>
      <c r="R583" s="169"/>
      <c r="S583" s="39"/>
      <c r="T583" s="119"/>
      <c r="U583" s="109"/>
      <c r="V583" s="109"/>
      <c r="W583" s="109"/>
      <c r="X583" s="45"/>
      <c r="Y583" s="45"/>
    </row>
    <row r="584" spans="1:25" s="43" customFormat="1" ht="12.9" customHeight="1">
      <c r="A584" s="189"/>
      <c r="B584" s="111"/>
      <c r="C584" s="111"/>
      <c r="D584" s="111"/>
      <c r="E584" s="111"/>
      <c r="F584" s="111"/>
      <c r="G584" s="111"/>
      <c r="H584" s="111"/>
      <c r="I584" s="116"/>
      <c r="J584" s="118"/>
      <c r="K584" s="33"/>
      <c r="L584" s="44"/>
      <c r="M584" s="33"/>
      <c r="N584" s="33"/>
      <c r="O584" s="39"/>
      <c r="P584" s="33"/>
      <c r="Q584" s="168"/>
      <c r="R584" s="169"/>
      <c r="S584" s="39"/>
      <c r="T584" s="119"/>
      <c r="U584" s="109"/>
      <c r="V584" s="109"/>
      <c r="W584" s="109"/>
      <c r="X584" s="45"/>
      <c r="Y584" s="45"/>
    </row>
    <row r="585" spans="1:25" s="43" customFormat="1" ht="12.9" customHeight="1">
      <c r="A585" s="189"/>
      <c r="B585" s="111"/>
      <c r="C585" s="111"/>
      <c r="D585" s="111"/>
      <c r="E585" s="111"/>
      <c r="F585" s="111"/>
      <c r="G585" s="111"/>
      <c r="H585" s="111"/>
      <c r="I585" s="116"/>
      <c r="J585" s="118"/>
      <c r="K585" s="33"/>
      <c r="L585" s="44"/>
      <c r="M585" s="33"/>
      <c r="N585" s="33"/>
      <c r="O585" s="39"/>
      <c r="P585" s="33"/>
      <c r="Q585" s="168"/>
      <c r="R585" s="169"/>
      <c r="S585" s="39"/>
      <c r="T585" s="119"/>
      <c r="U585" s="109"/>
      <c r="V585" s="109"/>
      <c r="W585" s="109"/>
      <c r="X585" s="45"/>
      <c r="Y585" s="45"/>
    </row>
    <row r="586" spans="1:25" s="43" customFormat="1" ht="12.9" customHeight="1">
      <c r="A586" s="189"/>
      <c r="B586" s="111"/>
      <c r="C586" s="111"/>
      <c r="D586" s="111"/>
      <c r="E586" s="111"/>
      <c r="F586" s="111"/>
      <c r="G586" s="111"/>
      <c r="H586" s="111"/>
      <c r="I586" s="116"/>
      <c r="J586" s="118"/>
      <c r="K586" s="33"/>
      <c r="L586" s="44"/>
      <c r="M586" s="33"/>
      <c r="N586" s="33"/>
      <c r="O586" s="39"/>
      <c r="P586" s="33"/>
      <c r="Q586" s="168"/>
      <c r="R586" s="169"/>
      <c r="S586" s="39"/>
      <c r="T586" s="119"/>
      <c r="U586" s="109"/>
      <c r="V586" s="109"/>
      <c r="W586" s="109"/>
      <c r="X586" s="45"/>
      <c r="Y586" s="45"/>
    </row>
    <row r="587" spans="1:25" s="43" customFormat="1" ht="12.9" customHeight="1">
      <c r="A587" s="189"/>
      <c r="B587" s="111"/>
      <c r="C587" s="111"/>
      <c r="D587" s="111"/>
      <c r="E587" s="111"/>
      <c r="F587" s="111"/>
      <c r="G587" s="111"/>
      <c r="H587" s="111"/>
      <c r="I587" s="116"/>
      <c r="J587" s="118"/>
      <c r="K587" s="33"/>
      <c r="L587" s="44"/>
      <c r="M587" s="33"/>
      <c r="N587" s="33"/>
      <c r="O587" s="39"/>
      <c r="P587" s="33"/>
      <c r="Q587" s="168"/>
      <c r="R587" s="169"/>
      <c r="S587" s="39"/>
      <c r="T587" s="119"/>
      <c r="U587" s="109"/>
      <c r="V587" s="109"/>
      <c r="W587" s="109"/>
      <c r="X587" s="45"/>
      <c r="Y587" s="45"/>
    </row>
    <row r="588" spans="1:25" s="43" customFormat="1" ht="12.9" customHeight="1">
      <c r="A588" s="189"/>
      <c r="B588" s="111"/>
      <c r="C588" s="111"/>
      <c r="D588" s="111"/>
      <c r="E588" s="111"/>
      <c r="F588" s="111"/>
      <c r="G588" s="111"/>
      <c r="H588" s="111"/>
      <c r="I588" s="116"/>
      <c r="J588" s="118"/>
      <c r="K588" s="33"/>
      <c r="L588" s="44"/>
      <c r="M588" s="33"/>
      <c r="N588" s="33"/>
      <c r="O588" s="39"/>
      <c r="P588" s="33"/>
      <c r="Q588" s="168"/>
      <c r="R588" s="169"/>
      <c r="S588" s="39"/>
      <c r="T588" s="119"/>
      <c r="U588" s="109"/>
      <c r="V588" s="109"/>
      <c r="W588" s="109"/>
      <c r="X588" s="45"/>
      <c r="Y588" s="45"/>
    </row>
    <row r="589" spans="1:25" s="43" customFormat="1" ht="12.9" customHeight="1">
      <c r="A589" s="189"/>
      <c r="B589" s="111"/>
      <c r="C589" s="111"/>
      <c r="D589" s="111"/>
      <c r="E589" s="111"/>
      <c r="F589" s="111"/>
      <c r="G589" s="111"/>
      <c r="H589" s="111"/>
      <c r="I589" s="117"/>
      <c r="J589" s="118"/>
      <c r="K589" s="33"/>
      <c r="L589" s="44"/>
      <c r="M589" s="33"/>
      <c r="N589" s="33"/>
      <c r="O589" s="39"/>
      <c r="P589" s="33"/>
      <c r="Q589" s="168"/>
      <c r="R589" s="169"/>
      <c r="S589" s="39"/>
      <c r="T589" s="119"/>
      <c r="U589" s="109"/>
      <c r="V589" s="109"/>
      <c r="W589" s="109"/>
      <c r="X589" s="45"/>
      <c r="Y589" s="45"/>
    </row>
    <row r="590" spans="1:25" s="43" customFormat="1" ht="12.9" customHeight="1">
      <c r="A590" s="189"/>
      <c r="B590" s="111"/>
      <c r="C590" s="111"/>
      <c r="D590" s="111"/>
      <c r="E590" s="111"/>
      <c r="F590" s="111"/>
      <c r="G590" s="111"/>
      <c r="H590" s="111"/>
      <c r="I590" s="116"/>
      <c r="J590" s="118"/>
      <c r="K590" s="33"/>
      <c r="L590" s="44"/>
      <c r="M590" s="33"/>
      <c r="N590" s="33"/>
      <c r="O590" s="39"/>
      <c r="P590" s="33"/>
      <c r="Q590" s="168"/>
      <c r="R590" s="169"/>
      <c r="S590" s="39"/>
      <c r="T590" s="119"/>
      <c r="U590" s="109"/>
      <c r="V590" s="109"/>
      <c r="W590" s="109"/>
      <c r="X590" s="45"/>
      <c r="Y590" s="45"/>
    </row>
    <row r="591" spans="1:25" s="43" customFormat="1" ht="12.9" customHeight="1">
      <c r="A591" s="189"/>
      <c r="B591" s="111"/>
      <c r="C591" s="111"/>
      <c r="D591" s="111"/>
      <c r="E591" s="111"/>
      <c r="F591" s="111"/>
      <c r="G591" s="111"/>
      <c r="H591" s="111"/>
      <c r="I591" s="116"/>
      <c r="J591" s="118"/>
      <c r="K591" s="33"/>
      <c r="L591" s="44"/>
      <c r="M591" s="33"/>
      <c r="N591" s="33"/>
      <c r="O591" s="39"/>
      <c r="P591" s="33"/>
      <c r="Q591" s="168"/>
      <c r="R591" s="169"/>
      <c r="S591" s="39"/>
      <c r="T591" s="119"/>
      <c r="U591" s="109"/>
      <c r="V591" s="109"/>
      <c r="W591" s="109"/>
      <c r="X591" s="45"/>
      <c r="Y591" s="45"/>
    </row>
    <row r="592" spans="1:25" s="43" customFormat="1" ht="12.9" customHeight="1">
      <c r="A592" s="189"/>
      <c r="B592" s="111"/>
      <c r="C592" s="111"/>
      <c r="D592" s="111"/>
      <c r="E592" s="111"/>
      <c r="F592" s="111"/>
      <c r="G592" s="111"/>
      <c r="H592" s="111"/>
      <c r="I592" s="116"/>
      <c r="J592" s="118"/>
      <c r="K592" s="33"/>
      <c r="L592" s="44"/>
      <c r="M592" s="33"/>
      <c r="N592" s="33"/>
      <c r="O592" s="39"/>
      <c r="P592" s="33"/>
      <c r="Q592" s="168"/>
      <c r="R592" s="169"/>
      <c r="S592" s="39"/>
      <c r="T592" s="119"/>
      <c r="U592" s="109"/>
      <c r="V592" s="109"/>
      <c r="W592" s="109"/>
      <c r="X592" s="45"/>
      <c r="Y592" s="45"/>
    </row>
    <row r="593" spans="1:25" s="43" customFormat="1" ht="12.9" customHeight="1">
      <c r="A593" s="189"/>
      <c r="B593" s="111"/>
      <c r="C593" s="111"/>
      <c r="D593" s="111"/>
      <c r="E593" s="111"/>
      <c r="F593" s="111"/>
      <c r="G593" s="111"/>
      <c r="H593" s="111"/>
      <c r="I593" s="116"/>
      <c r="J593" s="118"/>
      <c r="K593" s="33"/>
      <c r="L593" s="44"/>
      <c r="M593" s="33"/>
      <c r="N593" s="33"/>
      <c r="O593" s="39"/>
      <c r="P593" s="33"/>
      <c r="Q593" s="168"/>
      <c r="R593" s="169"/>
      <c r="S593" s="39"/>
      <c r="T593" s="119"/>
      <c r="U593" s="109"/>
      <c r="V593" s="109"/>
      <c r="W593" s="109"/>
      <c r="X593" s="45"/>
      <c r="Y593" s="45"/>
    </row>
    <row r="594" spans="1:25" s="43" customFormat="1" ht="12.9" customHeight="1">
      <c r="A594" s="189"/>
      <c r="B594" s="111"/>
      <c r="C594" s="111"/>
      <c r="D594" s="111"/>
      <c r="E594" s="111"/>
      <c r="F594" s="111"/>
      <c r="G594" s="111"/>
      <c r="H594" s="111"/>
      <c r="I594" s="116"/>
      <c r="J594" s="118"/>
      <c r="K594" s="33"/>
      <c r="L594" s="44"/>
      <c r="M594" s="33"/>
      <c r="N594" s="33"/>
      <c r="O594" s="39"/>
      <c r="P594" s="33"/>
      <c r="Q594" s="168"/>
      <c r="R594" s="169"/>
      <c r="S594" s="39"/>
      <c r="T594" s="119"/>
      <c r="U594" s="109"/>
      <c r="V594" s="109"/>
      <c r="W594" s="109"/>
      <c r="X594" s="45"/>
      <c r="Y594" s="45"/>
    </row>
    <row r="595" spans="1:25" s="43" customFormat="1" ht="12.9" customHeight="1">
      <c r="A595" s="189"/>
      <c r="B595" s="111"/>
      <c r="C595" s="111"/>
      <c r="D595" s="111"/>
      <c r="E595" s="111"/>
      <c r="F595" s="111"/>
      <c r="G595" s="111"/>
      <c r="H595" s="111"/>
      <c r="I595" s="116"/>
      <c r="J595" s="118"/>
      <c r="K595" s="33"/>
      <c r="L595" s="44"/>
      <c r="M595" s="33"/>
      <c r="N595" s="33"/>
      <c r="O595" s="39"/>
      <c r="P595" s="33"/>
      <c r="Q595" s="168"/>
      <c r="R595" s="169"/>
      <c r="S595" s="39"/>
      <c r="T595" s="119"/>
      <c r="U595" s="109"/>
      <c r="V595" s="109"/>
      <c r="W595" s="109"/>
      <c r="X595" s="45"/>
      <c r="Y595" s="45"/>
    </row>
    <row r="596" spans="1:25" s="43" customFormat="1" ht="12.9" customHeight="1">
      <c r="A596" s="189"/>
      <c r="B596" s="111"/>
      <c r="C596" s="111"/>
      <c r="D596" s="111"/>
      <c r="E596" s="111"/>
      <c r="F596" s="111"/>
      <c r="G596" s="111"/>
      <c r="H596" s="111"/>
      <c r="I596" s="117"/>
      <c r="J596" s="118"/>
      <c r="K596" s="33"/>
      <c r="L596" s="44"/>
      <c r="M596" s="33"/>
      <c r="N596" s="33"/>
      <c r="O596" s="39"/>
      <c r="P596" s="33"/>
      <c r="Q596" s="168"/>
      <c r="R596" s="169"/>
      <c r="S596" s="39"/>
      <c r="T596" s="119"/>
      <c r="U596" s="109"/>
      <c r="V596" s="109"/>
      <c r="W596" s="109"/>
      <c r="X596" s="45"/>
      <c r="Y596" s="45"/>
    </row>
    <row r="597" spans="1:25" s="43" customFormat="1" ht="12.9" customHeight="1">
      <c r="A597" s="189"/>
      <c r="B597" s="111"/>
      <c r="C597" s="111"/>
      <c r="D597" s="111"/>
      <c r="E597" s="111"/>
      <c r="F597" s="111"/>
      <c r="G597" s="111"/>
      <c r="H597" s="111"/>
      <c r="I597" s="117"/>
      <c r="J597" s="118"/>
      <c r="K597" s="33"/>
      <c r="L597" s="44"/>
      <c r="M597" s="33"/>
      <c r="N597" s="33"/>
      <c r="O597" s="39"/>
      <c r="P597" s="33"/>
      <c r="Q597" s="168"/>
      <c r="R597" s="169"/>
      <c r="S597" s="39"/>
      <c r="T597" s="119"/>
      <c r="U597" s="109"/>
      <c r="V597" s="109"/>
      <c r="W597" s="109"/>
      <c r="X597" s="45"/>
      <c r="Y597" s="45"/>
    </row>
    <row r="598" spans="1:25" s="43" customFormat="1" ht="12.9" customHeight="1">
      <c r="A598" s="189"/>
      <c r="B598" s="111"/>
      <c r="C598" s="111"/>
      <c r="D598" s="111"/>
      <c r="E598" s="111"/>
      <c r="F598" s="111"/>
      <c r="G598" s="111"/>
      <c r="H598" s="111"/>
      <c r="I598" s="116"/>
      <c r="J598" s="118"/>
      <c r="K598" s="33"/>
      <c r="L598" s="44"/>
      <c r="M598" s="33"/>
      <c r="N598" s="33"/>
      <c r="O598" s="39"/>
      <c r="P598" s="33"/>
      <c r="Q598" s="168"/>
      <c r="R598" s="169"/>
      <c r="S598" s="39"/>
      <c r="T598" s="119"/>
      <c r="U598" s="109"/>
      <c r="V598" s="109"/>
      <c r="W598" s="109"/>
      <c r="X598" s="45"/>
      <c r="Y598" s="45"/>
    </row>
    <row r="599" spans="1:25" s="43" customFormat="1" ht="12.9" customHeight="1">
      <c r="A599" s="189"/>
      <c r="B599" s="111"/>
      <c r="C599" s="111"/>
      <c r="D599" s="111"/>
      <c r="E599" s="111"/>
      <c r="F599" s="111"/>
      <c r="G599" s="111"/>
      <c r="H599" s="111"/>
      <c r="I599" s="116"/>
      <c r="J599" s="118"/>
      <c r="K599" s="33"/>
      <c r="L599" s="44"/>
      <c r="M599" s="33"/>
      <c r="N599" s="33"/>
      <c r="O599" s="39"/>
      <c r="P599" s="33"/>
      <c r="Q599" s="168"/>
      <c r="R599" s="169"/>
      <c r="S599" s="39"/>
      <c r="T599" s="119"/>
      <c r="U599" s="109"/>
      <c r="V599" s="109"/>
      <c r="W599" s="109"/>
      <c r="X599" s="45"/>
      <c r="Y599" s="45"/>
    </row>
    <row r="600" spans="1:25" s="43" customFormat="1" ht="12.9" customHeight="1">
      <c r="A600" s="189"/>
      <c r="B600" s="111"/>
      <c r="C600" s="111"/>
      <c r="D600" s="111"/>
      <c r="E600" s="111"/>
      <c r="F600" s="111"/>
      <c r="G600" s="111"/>
      <c r="H600" s="111"/>
      <c r="I600" s="116"/>
      <c r="J600" s="118"/>
      <c r="K600" s="33"/>
      <c r="L600" s="44"/>
      <c r="M600" s="33"/>
      <c r="N600" s="33"/>
      <c r="O600" s="39"/>
      <c r="P600" s="33"/>
      <c r="Q600" s="168"/>
      <c r="R600" s="169"/>
      <c r="S600" s="39"/>
      <c r="T600" s="119"/>
      <c r="U600" s="109"/>
      <c r="V600" s="109"/>
      <c r="W600" s="109"/>
      <c r="X600" s="45"/>
      <c r="Y600" s="45"/>
    </row>
    <row r="601" spans="1:25" s="43" customFormat="1" ht="12.9" customHeight="1">
      <c r="A601" s="189"/>
      <c r="B601" s="111"/>
      <c r="C601" s="111"/>
      <c r="D601" s="111"/>
      <c r="E601" s="111"/>
      <c r="F601" s="111"/>
      <c r="G601" s="111"/>
      <c r="H601" s="111"/>
      <c r="I601" s="116"/>
      <c r="J601" s="118"/>
      <c r="K601" s="33"/>
      <c r="L601" s="44"/>
      <c r="M601" s="33"/>
      <c r="N601" s="33"/>
      <c r="O601" s="39"/>
      <c r="P601" s="33"/>
      <c r="Q601" s="168"/>
      <c r="R601" s="169"/>
      <c r="S601" s="39"/>
      <c r="T601" s="119"/>
      <c r="U601" s="109"/>
      <c r="V601" s="109"/>
      <c r="W601" s="109"/>
      <c r="X601" s="45"/>
      <c r="Y601" s="45"/>
    </row>
    <row r="602" spans="1:25" s="43" customFormat="1" ht="12.9" customHeight="1">
      <c r="A602" s="189"/>
      <c r="B602" s="111"/>
      <c r="C602" s="111"/>
      <c r="D602" s="111"/>
      <c r="E602" s="111"/>
      <c r="F602" s="111"/>
      <c r="G602" s="111"/>
      <c r="H602" s="111"/>
      <c r="I602" s="116"/>
      <c r="J602" s="118"/>
      <c r="K602" s="33"/>
      <c r="L602" s="44"/>
      <c r="M602" s="33"/>
      <c r="N602" s="33"/>
      <c r="O602" s="39"/>
      <c r="P602" s="33"/>
      <c r="Q602" s="168"/>
      <c r="R602" s="169"/>
      <c r="S602" s="39"/>
      <c r="T602" s="119"/>
      <c r="U602" s="109"/>
      <c r="V602" s="109"/>
      <c r="W602" s="109"/>
      <c r="X602" s="45"/>
      <c r="Y602" s="45"/>
    </row>
    <row r="603" spans="1:25" s="43" customFormat="1" ht="12.9" customHeight="1">
      <c r="A603" s="189"/>
      <c r="B603" s="111"/>
      <c r="C603" s="111"/>
      <c r="D603" s="111"/>
      <c r="E603" s="111"/>
      <c r="F603" s="111"/>
      <c r="G603" s="111"/>
      <c r="H603" s="111"/>
      <c r="I603" s="116"/>
      <c r="J603" s="118"/>
      <c r="K603" s="33"/>
      <c r="L603" s="44"/>
      <c r="M603" s="33"/>
      <c r="N603" s="33"/>
      <c r="O603" s="39"/>
      <c r="P603" s="33"/>
      <c r="Q603" s="168"/>
      <c r="R603" s="169"/>
      <c r="S603" s="39"/>
      <c r="T603" s="119"/>
      <c r="U603" s="109"/>
      <c r="V603" s="109"/>
      <c r="W603" s="109"/>
      <c r="X603" s="45"/>
      <c r="Y603" s="45"/>
    </row>
    <row r="604" spans="1:25" s="43" customFormat="1" ht="12.9" customHeight="1">
      <c r="A604" s="189"/>
      <c r="B604" s="111"/>
      <c r="C604" s="111"/>
      <c r="D604" s="111"/>
      <c r="E604" s="111"/>
      <c r="F604" s="111"/>
      <c r="G604" s="111"/>
      <c r="H604" s="111"/>
      <c r="I604" s="116"/>
      <c r="J604" s="118"/>
      <c r="K604" s="33"/>
      <c r="L604" s="44"/>
      <c r="M604" s="33"/>
      <c r="N604" s="33"/>
      <c r="O604" s="39"/>
      <c r="P604" s="33"/>
      <c r="Q604" s="168"/>
      <c r="R604" s="169"/>
      <c r="S604" s="39"/>
      <c r="T604" s="119"/>
      <c r="U604" s="109"/>
      <c r="V604" s="109"/>
      <c r="W604" s="109"/>
      <c r="X604" s="45"/>
      <c r="Y604" s="45"/>
    </row>
    <row r="605" spans="1:25" s="43" customFormat="1" ht="12.9" customHeight="1">
      <c r="A605" s="189"/>
      <c r="B605" s="111"/>
      <c r="C605" s="111"/>
      <c r="D605" s="111"/>
      <c r="E605" s="111"/>
      <c r="F605" s="111"/>
      <c r="G605" s="111"/>
      <c r="H605" s="111"/>
      <c r="I605" s="116"/>
      <c r="J605" s="118"/>
      <c r="K605" s="33"/>
      <c r="L605" s="44"/>
      <c r="M605" s="33"/>
      <c r="N605" s="33"/>
      <c r="O605" s="39"/>
      <c r="P605" s="33"/>
      <c r="Q605" s="168"/>
      <c r="R605" s="169"/>
      <c r="S605" s="39"/>
      <c r="T605" s="119"/>
      <c r="U605" s="109"/>
      <c r="V605" s="109"/>
      <c r="W605" s="109"/>
      <c r="X605" s="45"/>
      <c r="Y605" s="45"/>
    </row>
    <row r="606" spans="1:25" s="43" customFormat="1" ht="12.9" customHeight="1">
      <c r="A606" s="189"/>
      <c r="B606" s="111"/>
      <c r="C606" s="111"/>
      <c r="D606" s="111"/>
      <c r="E606" s="111"/>
      <c r="F606" s="111"/>
      <c r="G606" s="111"/>
      <c r="H606" s="111"/>
      <c r="I606" s="116"/>
      <c r="J606" s="118"/>
      <c r="K606" s="33"/>
      <c r="L606" s="44"/>
      <c r="M606" s="33"/>
      <c r="N606" s="33"/>
      <c r="O606" s="39"/>
      <c r="P606" s="33"/>
      <c r="Q606" s="168"/>
      <c r="R606" s="169"/>
      <c r="S606" s="39"/>
      <c r="T606" s="119"/>
      <c r="U606" s="109"/>
      <c r="V606" s="109"/>
      <c r="W606" s="109"/>
      <c r="X606" s="45"/>
      <c r="Y606" s="45"/>
    </row>
    <row r="607" spans="1:25" s="43" customFormat="1" ht="12.9" customHeight="1">
      <c r="A607" s="189"/>
      <c r="B607" s="111"/>
      <c r="C607" s="111"/>
      <c r="D607" s="111"/>
      <c r="E607" s="111"/>
      <c r="F607" s="111"/>
      <c r="G607" s="111"/>
      <c r="H607" s="111"/>
      <c r="I607" s="117"/>
      <c r="J607" s="118"/>
      <c r="K607" s="33"/>
      <c r="L607" s="44"/>
      <c r="M607" s="33"/>
      <c r="N607" s="33"/>
      <c r="O607" s="39"/>
      <c r="P607" s="33"/>
      <c r="Q607" s="168"/>
      <c r="R607" s="169"/>
      <c r="S607" s="39"/>
      <c r="T607" s="119"/>
      <c r="U607" s="109"/>
      <c r="V607" s="109"/>
      <c r="W607" s="109"/>
      <c r="X607" s="45"/>
      <c r="Y607" s="45"/>
    </row>
    <row r="608" spans="1:25" s="43" customFormat="1" ht="12.9" customHeight="1">
      <c r="A608" s="189"/>
      <c r="B608" s="111"/>
      <c r="C608" s="111"/>
      <c r="D608" s="111"/>
      <c r="E608" s="111"/>
      <c r="F608" s="111"/>
      <c r="G608" s="111"/>
      <c r="H608" s="111"/>
      <c r="I608" s="117"/>
      <c r="J608" s="118"/>
      <c r="K608" s="33"/>
      <c r="L608" s="44"/>
      <c r="M608" s="33"/>
      <c r="N608" s="33"/>
      <c r="O608" s="39"/>
      <c r="P608" s="33"/>
      <c r="Q608" s="168"/>
      <c r="R608" s="169"/>
      <c r="S608" s="39"/>
      <c r="T608" s="119"/>
      <c r="U608" s="109"/>
      <c r="V608" s="109"/>
      <c r="W608" s="109"/>
      <c r="X608" s="45"/>
      <c r="Y608" s="45"/>
    </row>
    <row r="609" spans="1:25" s="43" customFormat="1" ht="12.9" customHeight="1">
      <c r="A609" s="189"/>
      <c r="B609" s="111"/>
      <c r="C609" s="111"/>
      <c r="D609" s="111"/>
      <c r="E609" s="111"/>
      <c r="F609" s="111"/>
      <c r="G609" s="111"/>
      <c r="H609" s="111"/>
      <c r="I609" s="116"/>
      <c r="J609" s="118"/>
      <c r="K609" s="33"/>
      <c r="L609" s="44"/>
      <c r="M609" s="33"/>
      <c r="N609" s="33"/>
      <c r="O609" s="39"/>
      <c r="P609" s="33"/>
      <c r="Q609" s="168"/>
      <c r="R609" s="169"/>
      <c r="S609" s="39"/>
      <c r="T609" s="119"/>
      <c r="U609" s="109"/>
      <c r="V609" s="109"/>
      <c r="W609" s="109"/>
      <c r="X609" s="45"/>
      <c r="Y609" s="45"/>
    </row>
    <row r="610" spans="1:25" s="43" customFormat="1" ht="12.9" customHeight="1">
      <c r="A610" s="189"/>
      <c r="B610" s="111"/>
      <c r="C610" s="111"/>
      <c r="D610" s="111"/>
      <c r="E610" s="111"/>
      <c r="F610" s="111"/>
      <c r="G610" s="111"/>
      <c r="H610" s="111"/>
      <c r="I610" s="116"/>
      <c r="J610" s="118"/>
      <c r="K610" s="33"/>
      <c r="L610" s="44"/>
      <c r="M610" s="33"/>
      <c r="N610" s="33"/>
      <c r="O610" s="39"/>
      <c r="P610" s="33"/>
      <c r="Q610" s="168"/>
      <c r="R610" s="169"/>
      <c r="S610" s="39"/>
      <c r="T610" s="119"/>
      <c r="U610" s="109"/>
      <c r="V610" s="109"/>
      <c r="W610" s="109"/>
      <c r="X610" s="45"/>
      <c r="Y610" s="45"/>
    </row>
    <row r="611" spans="1:25" s="43" customFormat="1" ht="12.9" customHeight="1">
      <c r="A611" s="189"/>
      <c r="B611" s="111"/>
      <c r="C611" s="111"/>
      <c r="D611" s="111"/>
      <c r="E611" s="111"/>
      <c r="F611" s="111"/>
      <c r="G611" s="111"/>
      <c r="H611" s="111"/>
      <c r="I611" s="116"/>
      <c r="J611" s="118"/>
      <c r="K611" s="33"/>
      <c r="L611" s="44"/>
      <c r="M611" s="33"/>
      <c r="N611" s="33"/>
      <c r="O611" s="39"/>
      <c r="P611" s="33"/>
      <c r="Q611" s="168"/>
      <c r="R611" s="169"/>
      <c r="S611" s="39"/>
      <c r="T611" s="119"/>
      <c r="U611" s="109"/>
      <c r="V611" s="109"/>
      <c r="W611" s="109"/>
      <c r="X611" s="45"/>
      <c r="Y611" s="45"/>
    </row>
    <row r="612" spans="1:25" s="43" customFormat="1" ht="12.9" customHeight="1">
      <c r="A612" s="189"/>
      <c r="B612" s="111"/>
      <c r="C612" s="111"/>
      <c r="D612" s="111"/>
      <c r="E612" s="111"/>
      <c r="F612" s="111"/>
      <c r="G612" s="111"/>
      <c r="H612" s="111"/>
      <c r="I612" s="116"/>
      <c r="J612" s="118"/>
      <c r="K612" s="33"/>
      <c r="L612" s="44"/>
      <c r="M612" s="33"/>
      <c r="N612" s="33"/>
      <c r="O612" s="39"/>
      <c r="P612" s="33"/>
      <c r="Q612" s="168"/>
      <c r="R612" s="169"/>
      <c r="S612" s="39"/>
      <c r="T612" s="119"/>
      <c r="U612" s="109"/>
      <c r="V612" s="109"/>
      <c r="W612" s="109"/>
      <c r="X612" s="45"/>
      <c r="Y612" s="45"/>
    </row>
    <row r="613" spans="1:25" s="43" customFormat="1" ht="12.9" customHeight="1">
      <c r="A613" s="189"/>
      <c r="B613" s="111"/>
      <c r="C613" s="111"/>
      <c r="D613" s="111"/>
      <c r="E613" s="111"/>
      <c r="F613" s="111"/>
      <c r="G613" s="111"/>
      <c r="H613" s="111"/>
      <c r="I613" s="116"/>
      <c r="J613" s="118"/>
      <c r="K613" s="33"/>
      <c r="L613" s="44"/>
      <c r="M613" s="33"/>
      <c r="N613" s="33"/>
      <c r="O613" s="39"/>
      <c r="P613" s="33"/>
      <c r="Q613" s="168"/>
      <c r="R613" s="169"/>
      <c r="S613" s="39"/>
      <c r="T613" s="119"/>
      <c r="U613" s="109"/>
      <c r="V613" s="109"/>
      <c r="W613" s="109"/>
      <c r="X613" s="45"/>
      <c r="Y613" s="45"/>
    </row>
    <row r="614" spans="1:25" s="43" customFormat="1" ht="12.9" customHeight="1">
      <c r="A614" s="189"/>
      <c r="B614" s="111"/>
      <c r="C614" s="111"/>
      <c r="D614" s="111"/>
      <c r="E614" s="111"/>
      <c r="F614" s="111"/>
      <c r="G614" s="111"/>
      <c r="H614" s="111"/>
      <c r="I614" s="116"/>
      <c r="J614" s="118"/>
      <c r="K614" s="33"/>
      <c r="L614" s="44"/>
      <c r="M614" s="33"/>
      <c r="N614" s="33"/>
      <c r="O614" s="39"/>
      <c r="P614" s="33"/>
      <c r="Q614" s="168"/>
      <c r="R614" s="169"/>
      <c r="S614" s="39"/>
      <c r="T614" s="119"/>
      <c r="U614" s="109"/>
      <c r="V614" s="109"/>
      <c r="W614" s="109"/>
      <c r="X614" s="45"/>
      <c r="Y614" s="45"/>
    </row>
    <row r="615" spans="1:25" s="43" customFormat="1" ht="12.9" customHeight="1">
      <c r="A615" s="189"/>
      <c r="B615" s="111"/>
      <c r="C615" s="111"/>
      <c r="D615" s="111"/>
      <c r="E615" s="111"/>
      <c r="F615" s="111"/>
      <c r="G615" s="111"/>
      <c r="H615" s="111"/>
      <c r="I615" s="116"/>
      <c r="J615" s="118"/>
      <c r="K615" s="33"/>
      <c r="L615" s="44"/>
      <c r="M615" s="33"/>
      <c r="N615" s="33"/>
      <c r="O615" s="39"/>
      <c r="P615" s="33"/>
      <c r="Q615" s="168"/>
      <c r="R615" s="169"/>
      <c r="S615" s="39"/>
      <c r="T615" s="119"/>
      <c r="U615" s="109"/>
      <c r="V615" s="109"/>
      <c r="W615" s="109"/>
      <c r="X615" s="45"/>
      <c r="Y615" s="45"/>
    </row>
    <row r="616" spans="1:25" s="43" customFormat="1" ht="12.9" customHeight="1">
      <c r="A616" s="189"/>
      <c r="B616" s="111"/>
      <c r="C616" s="111"/>
      <c r="D616" s="111"/>
      <c r="E616" s="111"/>
      <c r="F616" s="111"/>
      <c r="G616" s="111"/>
      <c r="H616" s="111"/>
      <c r="I616" s="116"/>
      <c r="J616" s="118"/>
      <c r="K616" s="33"/>
      <c r="L616" s="44"/>
      <c r="M616" s="33"/>
      <c r="N616" s="33"/>
      <c r="O616" s="39"/>
      <c r="P616" s="33"/>
      <c r="Q616" s="168"/>
      <c r="R616" s="169"/>
      <c r="S616" s="39"/>
      <c r="T616" s="119"/>
      <c r="U616" s="109"/>
      <c r="V616" s="109"/>
      <c r="W616" s="109"/>
      <c r="X616" s="45"/>
      <c r="Y616" s="45"/>
    </row>
    <row r="617" spans="1:25" s="43" customFormat="1" ht="12.9" customHeight="1">
      <c r="A617" s="189"/>
      <c r="B617" s="111"/>
      <c r="C617" s="111"/>
      <c r="D617" s="111"/>
      <c r="E617" s="111"/>
      <c r="F617" s="111"/>
      <c r="G617" s="111"/>
      <c r="H617" s="111"/>
      <c r="I617" s="116"/>
      <c r="J617" s="118"/>
      <c r="K617" s="33"/>
      <c r="L617" s="44"/>
      <c r="M617" s="33"/>
      <c r="N617" s="33"/>
      <c r="O617" s="39"/>
      <c r="P617" s="33"/>
      <c r="Q617" s="168"/>
      <c r="R617" s="169"/>
      <c r="S617" s="39"/>
      <c r="T617" s="119"/>
      <c r="U617" s="109"/>
      <c r="V617" s="109"/>
      <c r="W617" s="109"/>
      <c r="X617" s="45"/>
      <c r="Y617" s="45"/>
    </row>
    <row r="618" spans="1:25" s="43" customFormat="1" ht="12.9" customHeight="1">
      <c r="A618" s="189"/>
      <c r="B618" s="111"/>
      <c r="C618" s="111"/>
      <c r="D618" s="111"/>
      <c r="E618" s="111"/>
      <c r="F618" s="111"/>
      <c r="G618" s="111"/>
      <c r="H618" s="111"/>
      <c r="I618" s="117"/>
      <c r="J618" s="118"/>
      <c r="K618" s="33"/>
      <c r="L618" s="44"/>
      <c r="M618" s="33"/>
      <c r="N618" s="33"/>
      <c r="O618" s="39"/>
      <c r="P618" s="33"/>
      <c r="Q618" s="168"/>
      <c r="R618" s="169"/>
      <c r="S618" s="39"/>
      <c r="T618" s="119"/>
      <c r="U618" s="109"/>
      <c r="V618" s="109"/>
      <c r="W618" s="109"/>
      <c r="X618" s="45"/>
      <c r="Y618" s="45"/>
    </row>
    <row r="619" spans="1:25" s="43" customFormat="1" ht="12.9" customHeight="1">
      <c r="A619" s="189"/>
      <c r="B619" s="111"/>
      <c r="C619" s="111"/>
      <c r="D619" s="111"/>
      <c r="E619" s="111"/>
      <c r="F619" s="111"/>
      <c r="G619" s="111"/>
      <c r="H619" s="111"/>
      <c r="I619" s="117"/>
      <c r="J619" s="118"/>
      <c r="K619" s="33"/>
      <c r="L619" s="44"/>
      <c r="M619" s="33"/>
      <c r="N619" s="33"/>
      <c r="O619" s="39"/>
      <c r="P619" s="33"/>
      <c r="Q619" s="168"/>
      <c r="R619" s="169"/>
      <c r="S619" s="39"/>
      <c r="T619" s="119"/>
      <c r="U619" s="109"/>
      <c r="V619" s="109"/>
      <c r="W619" s="109"/>
      <c r="X619" s="45"/>
      <c r="Y619" s="45"/>
    </row>
    <row r="620" spans="1:25" s="43" customFormat="1" ht="12.9" customHeight="1">
      <c r="A620" s="189"/>
      <c r="B620" s="111"/>
      <c r="C620" s="111"/>
      <c r="D620" s="111"/>
      <c r="E620" s="111"/>
      <c r="F620" s="111"/>
      <c r="G620" s="111"/>
      <c r="H620" s="111"/>
      <c r="I620" s="116"/>
      <c r="J620" s="118"/>
      <c r="K620" s="33"/>
      <c r="L620" s="44"/>
      <c r="M620" s="33"/>
      <c r="N620" s="33"/>
      <c r="O620" s="39"/>
      <c r="P620" s="33"/>
      <c r="Q620" s="168"/>
      <c r="R620" s="169"/>
      <c r="S620" s="39"/>
      <c r="T620" s="119"/>
      <c r="U620" s="109"/>
      <c r="V620" s="109"/>
      <c r="W620" s="109"/>
      <c r="X620" s="45"/>
      <c r="Y620" s="45"/>
    </row>
    <row r="621" spans="1:25" s="43" customFormat="1" ht="12.9" customHeight="1">
      <c r="A621" s="189"/>
      <c r="B621" s="111"/>
      <c r="C621" s="111"/>
      <c r="D621" s="111"/>
      <c r="E621" s="111"/>
      <c r="F621" s="111"/>
      <c r="G621" s="111"/>
      <c r="H621" s="111"/>
      <c r="I621" s="116"/>
      <c r="J621" s="118"/>
      <c r="K621" s="33"/>
      <c r="L621" s="44"/>
      <c r="M621" s="33"/>
      <c r="N621" s="33"/>
      <c r="O621" s="39"/>
      <c r="P621" s="33"/>
      <c r="Q621" s="168"/>
      <c r="R621" s="169"/>
      <c r="S621" s="39"/>
      <c r="T621" s="119"/>
      <c r="U621" s="109"/>
      <c r="V621" s="109"/>
      <c r="W621" s="109"/>
      <c r="X621" s="45"/>
      <c r="Y621" s="45"/>
    </row>
    <row r="622" spans="1:25" s="43" customFormat="1" ht="12.9" customHeight="1">
      <c r="A622" s="189"/>
      <c r="B622" s="111"/>
      <c r="C622" s="111"/>
      <c r="D622" s="111"/>
      <c r="E622" s="111"/>
      <c r="F622" s="111"/>
      <c r="G622" s="111"/>
      <c r="H622" s="111"/>
      <c r="I622" s="116"/>
      <c r="J622" s="118"/>
      <c r="K622" s="33"/>
      <c r="L622" s="44"/>
      <c r="M622" s="33"/>
      <c r="N622" s="33"/>
      <c r="O622" s="39"/>
      <c r="P622" s="33"/>
      <c r="Q622" s="168"/>
      <c r="R622" s="169"/>
      <c r="S622" s="39"/>
      <c r="T622" s="119"/>
      <c r="U622" s="109"/>
      <c r="V622" s="109"/>
      <c r="W622" s="109"/>
      <c r="X622" s="45"/>
      <c r="Y622" s="45"/>
    </row>
    <row r="623" spans="1:25" s="43" customFormat="1" ht="12.9" customHeight="1">
      <c r="A623" s="189"/>
      <c r="B623" s="111"/>
      <c r="C623" s="111"/>
      <c r="D623" s="111"/>
      <c r="E623" s="111"/>
      <c r="F623" s="111"/>
      <c r="G623" s="111"/>
      <c r="H623" s="111"/>
      <c r="I623" s="117"/>
      <c r="J623" s="118"/>
      <c r="K623" s="33"/>
      <c r="L623" s="44"/>
      <c r="M623" s="33"/>
      <c r="N623" s="33"/>
      <c r="O623" s="39"/>
      <c r="P623" s="33"/>
      <c r="Q623" s="168"/>
      <c r="R623" s="169"/>
      <c r="S623" s="39"/>
      <c r="T623" s="119"/>
      <c r="U623" s="109"/>
      <c r="V623" s="109"/>
      <c r="W623" s="109"/>
      <c r="X623" s="45"/>
      <c r="Y623" s="45"/>
    </row>
    <row r="624" spans="1:25" s="43" customFormat="1" ht="12.9" customHeight="1">
      <c r="A624" s="189"/>
      <c r="B624" s="111"/>
      <c r="C624" s="111"/>
      <c r="D624" s="111"/>
      <c r="E624" s="111"/>
      <c r="F624" s="111"/>
      <c r="G624" s="111"/>
      <c r="H624" s="111"/>
      <c r="I624" s="116"/>
      <c r="J624" s="118"/>
      <c r="K624" s="33"/>
      <c r="L624" s="44"/>
      <c r="M624" s="33"/>
      <c r="N624" s="33"/>
      <c r="O624" s="39"/>
      <c r="P624" s="33"/>
      <c r="Q624" s="168"/>
      <c r="R624" s="169"/>
      <c r="S624" s="39"/>
      <c r="T624" s="119"/>
      <c r="U624" s="109"/>
      <c r="V624" s="109"/>
      <c r="W624" s="109"/>
      <c r="X624" s="45"/>
      <c r="Y624" s="45"/>
    </row>
    <row r="625" spans="1:25" s="43" customFormat="1" ht="12.9" customHeight="1">
      <c r="A625" s="189"/>
      <c r="B625" s="111"/>
      <c r="C625" s="111"/>
      <c r="D625" s="111"/>
      <c r="E625" s="111"/>
      <c r="F625" s="111"/>
      <c r="G625" s="111"/>
      <c r="H625" s="111"/>
      <c r="I625" s="116"/>
      <c r="J625" s="118"/>
      <c r="K625" s="33"/>
      <c r="L625" s="44"/>
      <c r="M625" s="33"/>
      <c r="N625" s="33"/>
      <c r="O625" s="39"/>
      <c r="P625" s="33"/>
      <c r="Q625" s="168"/>
      <c r="R625" s="169"/>
      <c r="S625" s="39"/>
      <c r="T625" s="119"/>
      <c r="U625" s="109"/>
      <c r="V625" s="109"/>
      <c r="W625" s="109"/>
      <c r="X625" s="45"/>
      <c r="Y625" s="45"/>
    </row>
    <row r="626" spans="1:25" s="43" customFormat="1" ht="12.9" customHeight="1">
      <c r="A626" s="189"/>
      <c r="B626" s="111"/>
      <c r="C626" s="111"/>
      <c r="D626" s="111"/>
      <c r="E626" s="111"/>
      <c r="F626" s="111"/>
      <c r="G626" s="111"/>
      <c r="H626" s="111"/>
      <c r="I626" s="116"/>
      <c r="J626" s="118"/>
      <c r="K626" s="33"/>
      <c r="L626" s="44"/>
      <c r="M626" s="33"/>
      <c r="N626" s="33"/>
      <c r="O626" s="39"/>
      <c r="P626" s="33"/>
      <c r="Q626" s="168"/>
      <c r="R626" s="169"/>
      <c r="S626" s="39"/>
      <c r="T626" s="119"/>
      <c r="U626" s="109"/>
      <c r="V626" s="109"/>
      <c r="W626" s="109"/>
      <c r="X626" s="45"/>
      <c r="Y626" s="45"/>
    </row>
    <row r="627" spans="1:25" s="43" customFormat="1" ht="12.9" customHeight="1">
      <c r="A627" s="189"/>
      <c r="B627" s="111"/>
      <c r="C627" s="111"/>
      <c r="D627" s="111"/>
      <c r="E627" s="111"/>
      <c r="F627" s="111"/>
      <c r="G627" s="111"/>
      <c r="H627" s="111"/>
      <c r="I627" s="116"/>
      <c r="J627" s="118"/>
      <c r="K627" s="33"/>
      <c r="L627" s="44"/>
      <c r="M627" s="33"/>
      <c r="N627" s="33"/>
      <c r="O627" s="39"/>
      <c r="P627" s="33"/>
      <c r="Q627" s="168"/>
      <c r="R627" s="169"/>
      <c r="S627" s="39"/>
      <c r="T627" s="119"/>
      <c r="U627" s="109"/>
      <c r="V627" s="109"/>
      <c r="W627" s="109"/>
      <c r="X627" s="45"/>
      <c r="Y627" s="45"/>
    </row>
    <row r="628" spans="1:25" s="43" customFormat="1" ht="12.9" customHeight="1">
      <c r="A628" s="189"/>
      <c r="B628" s="111"/>
      <c r="C628" s="111"/>
      <c r="D628" s="111"/>
      <c r="E628" s="111"/>
      <c r="F628" s="111"/>
      <c r="G628" s="111"/>
      <c r="H628" s="111"/>
      <c r="I628" s="116"/>
      <c r="J628" s="118"/>
      <c r="K628" s="33"/>
      <c r="L628" s="44"/>
      <c r="M628" s="33"/>
      <c r="N628" s="33"/>
      <c r="O628" s="39"/>
      <c r="P628" s="33"/>
      <c r="Q628" s="168"/>
      <c r="R628" s="169"/>
      <c r="S628" s="39"/>
      <c r="T628" s="119"/>
      <c r="U628" s="109"/>
      <c r="V628" s="109"/>
      <c r="W628" s="109"/>
      <c r="X628" s="45"/>
      <c r="Y628" s="45"/>
    </row>
    <row r="629" spans="1:25" s="43" customFormat="1" ht="12.9" customHeight="1">
      <c r="A629" s="189"/>
      <c r="B629" s="111"/>
      <c r="C629" s="111"/>
      <c r="D629" s="111"/>
      <c r="E629" s="111"/>
      <c r="F629" s="111"/>
      <c r="G629" s="111"/>
      <c r="H629" s="111"/>
      <c r="I629" s="116"/>
      <c r="J629" s="118"/>
      <c r="K629" s="33"/>
      <c r="L629" s="44"/>
      <c r="M629" s="33"/>
      <c r="N629" s="33"/>
      <c r="O629" s="39"/>
      <c r="P629" s="33"/>
      <c r="Q629" s="168"/>
      <c r="R629" s="169"/>
      <c r="S629" s="39"/>
      <c r="T629" s="119"/>
      <c r="U629" s="109"/>
      <c r="V629" s="109"/>
      <c r="W629" s="109"/>
      <c r="X629" s="45"/>
      <c r="Y629" s="45"/>
    </row>
    <row r="630" spans="1:25" s="43" customFormat="1" ht="12.9" customHeight="1">
      <c r="A630" s="189"/>
      <c r="B630" s="111"/>
      <c r="C630" s="111"/>
      <c r="D630" s="111"/>
      <c r="E630" s="111"/>
      <c r="F630" s="111"/>
      <c r="G630" s="111"/>
      <c r="H630" s="111"/>
      <c r="I630" s="117"/>
      <c r="J630" s="118"/>
      <c r="K630" s="33"/>
      <c r="L630" s="44"/>
      <c r="M630" s="33"/>
      <c r="N630" s="33"/>
      <c r="O630" s="39"/>
      <c r="P630" s="33"/>
      <c r="Q630" s="168"/>
      <c r="R630" s="169"/>
      <c r="S630" s="39"/>
      <c r="T630" s="119"/>
      <c r="U630" s="109"/>
      <c r="V630" s="109"/>
      <c r="W630" s="109"/>
      <c r="X630" s="45"/>
      <c r="Y630" s="45"/>
    </row>
    <row r="631" spans="1:25" s="43" customFormat="1" ht="12.9" customHeight="1">
      <c r="A631" s="189"/>
      <c r="B631" s="111"/>
      <c r="C631" s="111"/>
      <c r="D631" s="111"/>
      <c r="E631" s="111"/>
      <c r="F631" s="111"/>
      <c r="G631" s="111"/>
      <c r="H631" s="111"/>
      <c r="I631" s="117"/>
      <c r="J631" s="118"/>
      <c r="K631" s="33"/>
      <c r="L631" s="44"/>
      <c r="M631" s="33"/>
      <c r="N631" s="33"/>
      <c r="O631" s="39"/>
      <c r="P631" s="33"/>
      <c r="Q631" s="168"/>
      <c r="R631" s="169"/>
      <c r="S631" s="39"/>
      <c r="T631" s="119"/>
      <c r="U631" s="109"/>
      <c r="V631" s="109"/>
      <c r="W631" s="109"/>
      <c r="X631" s="45"/>
      <c r="Y631" s="45"/>
    </row>
    <row r="632" spans="1:25" s="43" customFormat="1" ht="12.9" customHeight="1">
      <c r="A632" s="189"/>
      <c r="B632" s="111"/>
      <c r="C632" s="111"/>
      <c r="D632" s="111"/>
      <c r="E632" s="111"/>
      <c r="F632" s="111"/>
      <c r="G632" s="111"/>
      <c r="H632" s="111"/>
      <c r="I632" s="116"/>
      <c r="J632" s="118"/>
      <c r="K632" s="33"/>
      <c r="L632" s="44"/>
      <c r="M632" s="33"/>
      <c r="N632" s="33"/>
      <c r="O632" s="39"/>
      <c r="P632" s="33"/>
      <c r="Q632" s="168"/>
      <c r="R632" s="169"/>
      <c r="S632" s="39"/>
      <c r="T632" s="119"/>
      <c r="U632" s="109"/>
      <c r="V632" s="109"/>
      <c r="W632" s="109"/>
      <c r="X632" s="45"/>
      <c r="Y632" s="45"/>
    </row>
    <row r="633" spans="1:25" s="43" customFormat="1" ht="12.9" customHeight="1">
      <c r="A633" s="189"/>
      <c r="B633" s="111"/>
      <c r="C633" s="111"/>
      <c r="D633" s="111"/>
      <c r="E633" s="111"/>
      <c r="F633" s="111"/>
      <c r="G633" s="111"/>
      <c r="H633" s="111"/>
      <c r="I633" s="116"/>
      <c r="J633" s="118"/>
      <c r="K633" s="33"/>
      <c r="L633" s="44"/>
      <c r="M633" s="33"/>
      <c r="N633" s="33"/>
      <c r="O633" s="39"/>
      <c r="P633" s="33"/>
      <c r="Q633" s="168"/>
      <c r="R633" s="169"/>
      <c r="S633" s="39"/>
      <c r="T633" s="119"/>
      <c r="U633" s="109"/>
      <c r="V633" s="109"/>
      <c r="W633" s="109"/>
      <c r="X633" s="45"/>
      <c r="Y633" s="45"/>
    </row>
    <row r="634" spans="1:25" s="43" customFormat="1" ht="12.9" customHeight="1">
      <c r="A634" s="189"/>
      <c r="B634" s="111"/>
      <c r="C634" s="111"/>
      <c r="D634" s="111"/>
      <c r="E634" s="111"/>
      <c r="F634" s="111"/>
      <c r="G634" s="111"/>
      <c r="H634" s="111"/>
      <c r="I634" s="116"/>
      <c r="J634" s="118"/>
      <c r="K634" s="33"/>
      <c r="L634" s="44"/>
      <c r="M634" s="33"/>
      <c r="N634" s="33"/>
      <c r="O634" s="39"/>
      <c r="P634" s="33"/>
      <c r="Q634" s="168"/>
      <c r="R634" s="169"/>
      <c r="S634" s="39"/>
      <c r="T634" s="119"/>
      <c r="U634" s="109"/>
      <c r="V634" s="109"/>
      <c r="W634" s="109"/>
      <c r="X634" s="45"/>
      <c r="Y634" s="45"/>
    </row>
    <row r="635" spans="1:25" s="43" customFormat="1" ht="12.9" customHeight="1">
      <c r="A635" s="189"/>
      <c r="B635" s="111"/>
      <c r="C635" s="111"/>
      <c r="D635" s="111"/>
      <c r="E635" s="111"/>
      <c r="F635" s="111"/>
      <c r="G635" s="111"/>
      <c r="H635" s="111"/>
      <c r="I635" s="116"/>
      <c r="J635" s="118"/>
      <c r="K635" s="33"/>
      <c r="L635" s="44"/>
      <c r="M635" s="33"/>
      <c r="N635" s="33"/>
      <c r="O635" s="39"/>
      <c r="P635" s="33"/>
      <c r="Q635" s="168"/>
      <c r="R635" s="169"/>
      <c r="S635" s="39"/>
      <c r="T635" s="119"/>
      <c r="U635" s="109"/>
      <c r="V635" s="109"/>
      <c r="W635" s="109"/>
      <c r="X635" s="45"/>
      <c r="Y635" s="45"/>
    </row>
    <row r="636" spans="1:25" s="43" customFormat="1" ht="12.9" customHeight="1">
      <c r="A636" s="189"/>
      <c r="B636" s="111"/>
      <c r="C636" s="111"/>
      <c r="D636" s="111"/>
      <c r="E636" s="111"/>
      <c r="F636" s="111"/>
      <c r="G636" s="111"/>
      <c r="H636" s="111"/>
      <c r="I636" s="116"/>
      <c r="J636" s="118"/>
      <c r="K636" s="33"/>
      <c r="L636" s="44"/>
      <c r="M636" s="33"/>
      <c r="N636" s="33"/>
      <c r="O636" s="39"/>
      <c r="P636" s="33"/>
      <c r="Q636" s="168"/>
      <c r="R636" s="169"/>
      <c r="S636" s="39"/>
      <c r="T636" s="119"/>
      <c r="U636" s="109"/>
      <c r="V636" s="109"/>
      <c r="W636" s="109"/>
      <c r="X636" s="45"/>
      <c r="Y636" s="45"/>
    </row>
    <row r="637" spans="1:25" s="43" customFormat="1" ht="12.9" customHeight="1">
      <c r="A637" s="189"/>
      <c r="B637" s="111"/>
      <c r="C637" s="111"/>
      <c r="D637" s="111"/>
      <c r="E637" s="111"/>
      <c r="F637" s="111"/>
      <c r="G637" s="111"/>
      <c r="H637" s="111"/>
      <c r="I637" s="116"/>
      <c r="J637" s="118"/>
      <c r="K637" s="33"/>
      <c r="L637" s="44"/>
      <c r="M637" s="33"/>
      <c r="N637" s="33"/>
      <c r="O637" s="39"/>
      <c r="P637" s="33"/>
      <c r="Q637" s="168"/>
      <c r="R637" s="169"/>
      <c r="S637" s="39"/>
      <c r="T637" s="119"/>
      <c r="U637" s="109"/>
      <c r="V637" s="109"/>
      <c r="W637" s="109"/>
      <c r="X637" s="45"/>
      <c r="Y637" s="45"/>
    </row>
    <row r="638" spans="1:25" s="43" customFormat="1" ht="12.9" customHeight="1">
      <c r="A638" s="189"/>
      <c r="B638" s="111"/>
      <c r="C638" s="111"/>
      <c r="D638" s="111"/>
      <c r="E638" s="111"/>
      <c r="F638" s="111"/>
      <c r="G638" s="111"/>
      <c r="H638" s="111"/>
      <c r="I638" s="116"/>
      <c r="J638" s="118"/>
      <c r="K638" s="33"/>
      <c r="L638" s="44"/>
      <c r="M638" s="33"/>
      <c r="N638" s="33"/>
      <c r="O638" s="39"/>
      <c r="P638" s="33"/>
      <c r="Q638" s="168"/>
      <c r="R638" s="169"/>
      <c r="S638" s="39"/>
      <c r="T638" s="119"/>
      <c r="U638" s="109"/>
      <c r="V638" s="109"/>
      <c r="W638" s="109"/>
      <c r="X638" s="45"/>
      <c r="Y638" s="45"/>
    </row>
    <row r="639" spans="1:25" s="43" customFormat="1" ht="12.9" customHeight="1">
      <c r="A639" s="189"/>
      <c r="B639" s="111"/>
      <c r="C639" s="111"/>
      <c r="D639" s="111"/>
      <c r="E639" s="111"/>
      <c r="F639" s="111"/>
      <c r="G639" s="111"/>
      <c r="H639" s="111"/>
      <c r="I639" s="116"/>
      <c r="J639" s="118"/>
      <c r="K639" s="33"/>
      <c r="L639" s="44"/>
      <c r="M639" s="33"/>
      <c r="N639" s="33"/>
      <c r="O639" s="39"/>
      <c r="P639" s="33"/>
      <c r="Q639" s="168"/>
      <c r="R639" s="169"/>
      <c r="S639" s="39"/>
      <c r="T639" s="119"/>
      <c r="U639" s="109"/>
      <c r="V639" s="109"/>
      <c r="W639" s="109"/>
      <c r="X639" s="45"/>
      <c r="Y639" s="45"/>
    </row>
    <row r="640" spans="1:25" s="43" customFormat="1" ht="12.9" customHeight="1">
      <c r="A640" s="189"/>
      <c r="B640" s="111"/>
      <c r="C640" s="111"/>
      <c r="D640" s="111"/>
      <c r="E640" s="111"/>
      <c r="F640" s="111"/>
      <c r="G640" s="111"/>
      <c r="H640" s="111"/>
      <c r="I640" s="116"/>
      <c r="J640" s="118"/>
      <c r="K640" s="33"/>
      <c r="L640" s="44"/>
      <c r="M640" s="33"/>
      <c r="N640" s="33"/>
      <c r="O640" s="39"/>
      <c r="P640" s="33"/>
      <c r="Q640" s="168"/>
      <c r="R640" s="169"/>
      <c r="S640" s="39"/>
      <c r="T640" s="119"/>
      <c r="U640" s="109"/>
      <c r="V640" s="109"/>
      <c r="W640" s="109"/>
      <c r="X640" s="45"/>
      <c r="Y640" s="45"/>
    </row>
    <row r="641" spans="1:25" s="43" customFormat="1" ht="12.9" customHeight="1">
      <c r="A641" s="189"/>
      <c r="B641" s="111"/>
      <c r="C641" s="111"/>
      <c r="D641" s="111"/>
      <c r="E641" s="111"/>
      <c r="F641" s="111"/>
      <c r="G641" s="111"/>
      <c r="H641" s="111"/>
      <c r="I641" s="117"/>
      <c r="J641" s="118"/>
      <c r="K641" s="33"/>
      <c r="L641" s="44"/>
      <c r="M641" s="33"/>
      <c r="N641" s="33"/>
      <c r="O641" s="39"/>
      <c r="P641" s="33"/>
      <c r="Q641" s="168"/>
      <c r="R641" s="169"/>
      <c r="S641" s="39"/>
      <c r="T641" s="119"/>
      <c r="U641" s="109"/>
      <c r="V641" s="109"/>
      <c r="W641" s="109"/>
      <c r="X641" s="45"/>
      <c r="Y641" s="45"/>
    </row>
    <row r="642" spans="1:25" s="43" customFormat="1" ht="12.9" customHeight="1">
      <c r="A642" s="189"/>
      <c r="B642" s="111"/>
      <c r="C642" s="111"/>
      <c r="D642" s="111"/>
      <c r="E642" s="111"/>
      <c r="F642" s="111"/>
      <c r="G642" s="111"/>
      <c r="H642" s="111"/>
      <c r="I642" s="117"/>
      <c r="J642" s="118"/>
      <c r="K642" s="33"/>
      <c r="L642" s="44"/>
      <c r="M642" s="33"/>
      <c r="N642" s="33"/>
      <c r="O642" s="39"/>
      <c r="P642" s="33"/>
      <c r="Q642" s="168"/>
      <c r="R642" s="169"/>
      <c r="S642" s="39"/>
      <c r="T642" s="119"/>
      <c r="U642" s="109"/>
      <c r="V642" s="109"/>
      <c r="W642" s="109"/>
      <c r="X642" s="45"/>
      <c r="Y642" s="45"/>
    </row>
    <row r="643" spans="1:25" s="43" customFormat="1" ht="12.9" customHeight="1">
      <c r="A643" s="189"/>
      <c r="B643" s="111"/>
      <c r="C643" s="111"/>
      <c r="D643" s="111"/>
      <c r="E643" s="111"/>
      <c r="F643" s="111"/>
      <c r="G643" s="111"/>
      <c r="H643" s="111"/>
      <c r="I643" s="116"/>
      <c r="J643" s="118"/>
      <c r="K643" s="33"/>
      <c r="L643" s="44"/>
      <c r="M643" s="33"/>
      <c r="N643" s="33"/>
      <c r="O643" s="39"/>
      <c r="P643" s="33"/>
      <c r="Q643" s="168"/>
      <c r="R643" s="169"/>
      <c r="S643" s="39"/>
      <c r="T643" s="119"/>
      <c r="U643" s="109"/>
      <c r="V643" s="109"/>
      <c r="W643" s="109"/>
      <c r="X643" s="45"/>
      <c r="Y643" s="45"/>
    </row>
    <row r="644" spans="1:25" s="43" customFormat="1" ht="12.9" customHeight="1">
      <c r="A644" s="189"/>
      <c r="B644" s="111"/>
      <c r="C644" s="111"/>
      <c r="D644" s="111"/>
      <c r="E644" s="111"/>
      <c r="F644" s="111"/>
      <c r="G644" s="111"/>
      <c r="H644" s="111"/>
      <c r="I644" s="116"/>
      <c r="J644" s="118"/>
      <c r="K644" s="33"/>
      <c r="L644" s="44"/>
      <c r="M644" s="33"/>
      <c r="N644" s="33"/>
      <c r="O644" s="39"/>
      <c r="P644" s="33"/>
      <c r="Q644" s="168"/>
      <c r="R644" s="169"/>
      <c r="S644" s="39"/>
      <c r="T644" s="119"/>
      <c r="U644" s="109"/>
      <c r="V644" s="109"/>
      <c r="W644" s="109"/>
      <c r="X644" s="45"/>
      <c r="Y644" s="45"/>
    </row>
    <row r="645" spans="1:25" s="43" customFormat="1" ht="12.9" customHeight="1">
      <c r="A645" s="189"/>
      <c r="B645" s="111"/>
      <c r="C645" s="111"/>
      <c r="D645" s="111"/>
      <c r="E645" s="111"/>
      <c r="F645" s="111"/>
      <c r="G645" s="111"/>
      <c r="H645" s="111"/>
      <c r="I645" s="116"/>
      <c r="J645" s="118"/>
      <c r="K645" s="33"/>
      <c r="L645" s="44"/>
      <c r="M645" s="33"/>
      <c r="N645" s="33"/>
      <c r="O645" s="39"/>
      <c r="P645" s="33"/>
      <c r="Q645" s="168"/>
      <c r="R645" s="169"/>
      <c r="S645" s="39"/>
      <c r="T645" s="119"/>
      <c r="U645" s="109"/>
      <c r="V645" s="109"/>
      <c r="W645" s="109"/>
      <c r="X645" s="45"/>
      <c r="Y645" s="45"/>
    </row>
    <row r="646" spans="1:25" s="43" customFormat="1" ht="12.9" customHeight="1">
      <c r="A646" s="189"/>
      <c r="B646" s="111"/>
      <c r="C646" s="111"/>
      <c r="D646" s="111"/>
      <c r="E646" s="111"/>
      <c r="F646" s="111"/>
      <c r="G646" s="111"/>
      <c r="H646" s="111"/>
      <c r="I646" s="116"/>
      <c r="J646" s="118"/>
      <c r="K646" s="33"/>
      <c r="L646" s="44"/>
      <c r="M646" s="33"/>
      <c r="N646" s="33"/>
      <c r="O646" s="39"/>
      <c r="P646" s="33"/>
      <c r="Q646" s="168"/>
      <c r="R646" s="169"/>
      <c r="S646" s="39"/>
      <c r="T646" s="119"/>
      <c r="U646" s="109"/>
      <c r="V646" s="109"/>
      <c r="W646" s="109"/>
      <c r="X646" s="45"/>
      <c r="Y646" s="45"/>
    </row>
    <row r="647" spans="1:25" s="43" customFormat="1" ht="12.9" customHeight="1">
      <c r="A647" s="189"/>
      <c r="B647" s="111"/>
      <c r="C647" s="111"/>
      <c r="D647" s="111"/>
      <c r="E647" s="111"/>
      <c r="F647" s="111"/>
      <c r="G647" s="111"/>
      <c r="H647" s="111"/>
      <c r="I647" s="116"/>
      <c r="J647" s="118"/>
      <c r="K647" s="33"/>
      <c r="L647" s="44"/>
      <c r="M647" s="33"/>
      <c r="N647" s="33"/>
      <c r="O647" s="39"/>
      <c r="P647" s="33"/>
      <c r="Q647" s="168"/>
      <c r="R647" s="169"/>
      <c r="S647" s="39"/>
      <c r="T647" s="119"/>
      <c r="U647" s="109"/>
      <c r="V647" s="109"/>
      <c r="W647" s="109"/>
      <c r="X647" s="45"/>
      <c r="Y647" s="45"/>
    </row>
    <row r="648" spans="1:25" s="43" customFormat="1" ht="12.9" customHeight="1">
      <c r="A648" s="189"/>
      <c r="B648" s="111"/>
      <c r="C648" s="111"/>
      <c r="D648" s="111"/>
      <c r="E648" s="111"/>
      <c r="F648" s="111"/>
      <c r="G648" s="111"/>
      <c r="H648" s="111"/>
      <c r="I648" s="116"/>
      <c r="J648" s="118"/>
      <c r="K648" s="33"/>
      <c r="L648" s="44"/>
      <c r="M648" s="33"/>
      <c r="N648" s="33"/>
      <c r="O648" s="39"/>
      <c r="P648" s="33"/>
      <c r="Q648" s="168"/>
      <c r="R648" s="169"/>
      <c r="S648" s="39"/>
      <c r="T648" s="119"/>
      <c r="U648" s="109"/>
      <c r="V648" s="109"/>
      <c r="W648" s="109"/>
      <c r="X648" s="45"/>
      <c r="Y648" s="45"/>
    </row>
    <row r="649" spans="1:25" s="43" customFormat="1" ht="12.9" customHeight="1">
      <c r="A649" s="189"/>
      <c r="B649" s="111"/>
      <c r="C649" s="111"/>
      <c r="D649" s="111"/>
      <c r="E649" s="111"/>
      <c r="F649" s="111"/>
      <c r="G649" s="111"/>
      <c r="H649" s="111"/>
      <c r="I649" s="116"/>
      <c r="J649" s="118"/>
      <c r="K649" s="33"/>
      <c r="L649" s="44"/>
      <c r="M649" s="33"/>
      <c r="N649" s="33"/>
      <c r="O649" s="39"/>
      <c r="P649" s="33"/>
      <c r="Q649" s="168"/>
      <c r="R649" s="169"/>
      <c r="S649" s="39"/>
      <c r="T649" s="119"/>
      <c r="U649" s="109"/>
      <c r="V649" s="109"/>
      <c r="W649" s="109"/>
      <c r="X649" s="45"/>
      <c r="Y649" s="45"/>
    </row>
    <row r="650" spans="1:25" s="43" customFormat="1" ht="12.9" customHeight="1">
      <c r="A650" s="189"/>
      <c r="B650" s="111"/>
      <c r="C650" s="111"/>
      <c r="D650" s="111"/>
      <c r="E650" s="111"/>
      <c r="F650" s="111"/>
      <c r="G650" s="111"/>
      <c r="H650" s="111"/>
      <c r="I650" s="116"/>
      <c r="J650" s="118"/>
      <c r="K650" s="33"/>
      <c r="L650" s="44"/>
      <c r="M650" s="33"/>
      <c r="N650" s="33"/>
      <c r="O650" s="39"/>
      <c r="P650" s="33"/>
      <c r="Q650" s="168"/>
      <c r="R650" s="169"/>
      <c r="S650" s="39"/>
      <c r="T650" s="119"/>
      <c r="U650" s="109"/>
      <c r="V650" s="109"/>
      <c r="W650" s="109"/>
      <c r="X650" s="45"/>
      <c r="Y650" s="45"/>
    </row>
    <row r="651" spans="1:25" s="43" customFormat="1" ht="12.9" customHeight="1">
      <c r="A651" s="189"/>
      <c r="B651" s="111"/>
      <c r="C651" s="111"/>
      <c r="D651" s="111"/>
      <c r="E651" s="111"/>
      <c r="F651" s="111"/>
      <c r="G651" s="111"/>
      <c r="H651" s="111"/>
      <c r="I651" s="116"/>
      <c r="J651" s="118"/>
      <c r="K651" s="33"/>
      <c r="L651" s="44"/>
      <c r="M651" s="33"/>
      <c r="N651" s="33"/>
      <c r="O651" s="39"/>
      <c r="P651" s="33"/>
      <c r="Q651" s="168"/>
      <c r="R651" s="169"/>
      <c r="S651" s="39"/>
      <c r="T651" s="119"/>
      <c r="U651" s="109"/>
      <c r="V651" s="109"/>
      <c r="W651" s="109"/>
      <c r="X651" s="45"/>
      <c r="Y651" s="45"/>
    </row>
    <row r="652" spans="1:25" s="43" customFormat="1" ht="12.9" customHeight="1">
      <c r="A652" s="189"/>
      <c r="B652" s="111"/>
      <c r="C652" s="111"/>
      <c r="D652" s="111"/>
      <c r="E652" s="111"/>
      <c r="F652" s="111"/>
      <c r="G652" s="111"/>
      <c r="H652" s="111"/>
      <c r="I652" s="117"/>
      <c r="J652" s="118"/>
      <c r="K652" s="33"/>
      <c r="L652" s="44"/>
      <c r="M652" s="33"/>
      <c r="N652" s="33"/>
      <c r="O652" s="39"/>
      <c r="P652" s="33"/>
      <c r="Q652" s="168"/>
      <c r="R652" s="169"/>
      <c r="S652" s="39"/>
      <c r="T652" s="119"/>
      <c r="U652" s="109"/>
      <c r="V652" s="109"/>
      <c r="W652" s="109"/>
      <c r="X652" s="45"/>
      <c r="Y652" s="45"/>
    </row>
    <row r="653" spans="1:25" s="43" customFormat="1" ht="12.9" customHeight="1">
      <c r="A653" s="189"/>
      <c r="B653" s="111"/>
      <c r="C653" s="111"/>
      <c r="D653" s="111"/>
      <c r="E653" s="111"/>
      <c r="F653" s="111"/>
      <c r="G653" s="111"/>
      <c r="H653" s="111"/>
      <c r="I653" s="117"/>
      <c r="J653" s="118"/>
      <c r="K653" s="33"/>
      <c r="L653" s="44"/>
      <c r="M653" s="33"/>
      <c r="N653" s="33"/>
      <c r="O653" s="39"/>
      <c r="P653" s="33"/>
      <c r="Q653" s="168"/>
      <c r="R653" s="169"/>
      <c r="S653" s="39"/>
      <c r="T653" s="119"/>
      <c r="U653" s="109"/>
      <c r="V653" s="109"/>
      <c r="W653" s="109"/>
      <c r="X653" s="45"/>
      <c r="Y653" s="45"/>
    </row>
    <row r="654" spans="1:25" s="43" customFormat="1" ht="12.9" customHeight="1">
      <c r="A654" s="189"/>
      <c r="B654" s="111"/>
      <c r="C654" s="111"/>
      <c r="D654" s="111"/>
      <c r="E654" s="111"/>
      <c r="F654" s="111"/>
      <c r="G654" s="111"/>
      <c r="H654" s="111"/>
      <c r="I654" s="116"/>
      <c r="J654" s="118"/>
      <c r="K654" s="33"/>
      <c r="L654" s="44"/>
      <c r="M654" s="33"/>
      <c r="N654" s="33"/>
      <c r="O654" s="39"/>
      <c r="P654" s="33"/>
      <c r="Q654" s="168"/>
      <c r="R654" s="169"/>
      <c r="S654" s="39"/>
      <c r="T654" s="119"/>
      <c r="U654" s="109"/>
      <c r="V654" s="109"/>
      <c r="W654" s="109"/>
      <c r="X654" s="45"/>
      <c r="Y654" s="45"/>
    </row>
    <row r="655" spans="1:25" s="43" customFormat="1" ht="12.9" customHeight="1">
      <c r="A655" s="189"/>
      <c r="B655" s="111"/>
      <c r="C655" s="111"/>
      <c r="D655" s="111"/>
      <c r="E655" s="111"/>
      <c r="F655" s="111"/>
      <c r="G655" s="111"/>
      <c r="H655" s="111"/>
      <c r="I655" s="116"/>
      <c r="J655" s="118"/>
      <c r="K655" s="33"/>
      <c r="L655" s="44"/>
      <c r="M655" s="33"/>
      <c r="N655" s="33"/>
      <c r="O655" s="39"/>
      <c r="P655" s="33"/>
      <c r="Q655" s="168"/>
      <c r="R655" s="169"/>
      <c r="S655" s="39"/>
      <c r="T655" s="119"/>
      <c r="U655" s="109"/>
      <c r="V655" s="109"/>
      <c r="W655" s="109"/>
      <c r="X655" s="45"/>
      <c r="Y655" s="45"/>
    </row>
    <row r="656" spans="1:25" s="43" customFormat="1" ht="12.9" customHeight="1">
      <c r="A656" s="189"/>
      <c r="B656" s="111"/>
      <c r="C656" s="111"/>
      <c r="D656" s="111"/>
      <c r="E656" s="111"/>
      <c r="F656" s="111"/>
      <c r="G656" s="111"/>
      <c r="H656" s="111"/>
      <c r="I656" s="116"/>
      <c r="J656" s="118"/>
      <c r="K656" s="33"/>
      <c r="L656" s="44"/>
      <c r="M656" s="33"/>
      <c r="N656" s="33"/>
      <c r="O656" s="39"/>
      <c r="P656" s="33"/>
      <c r="Q656" s="168"/>
      <c r="R656" s="169"/>
      <c r="S656" s="39"/>
      <c r="T656" s="119"/>
      <c r="U656" s="109"/>
      <c r="V656" s="109"/>
      <c r="W656" s="109"/>
      <c r="X656" s="45"/>
      <c r="Y656" s="45"/>
    </row>
    <row r="657" spans="1:25" s="43" customFormat="1" ht="12.9" customHeight="1">
      <c r="A657" s="189"/>
      <c r="B657" s="111"/>
      <c r="C657" s="111"/>
      <c r="D657" s="111"/>
      <c r="E657" s="111"/>
      <c r="F657" s="111"/>
      <c r="G657" s="111"/>
      <c r="H657" s="111"/>
      <c r="I657" s="116"/>
      <c r="J657" s="118"/>
      <c r="K657" s="33"/>
      <c r="L657" s="44"/>
      <c r="M657" s="33"/>
      <c r="N657" s="33"/>
      <c r="O657" s="39"/>
      <c r="P657" s="33"/>
      <c r="Q657" s="168"/>
      <c r="R657" s="169"/>
      <c r="S657" s="39"/>
      <c r="T657" s="119"/>
      <c r="U657" s="109"/>
      <c r="V657" s="109"/>
      <c r="W657" s="109"/>
      <c r="X657" s="45"/>
      <c r="Y657" s="45"/>
    </row>
    <row r="658" spans="1:25" s="43" customFormat="1" ht="12.9" customHeight="1">
      <c r="A658" s="189"/>
      <c r="B658" s="111"/>
      <c r="C658" s="111"/>
      <c r="D658" s="111"/>
      <c r="E658" s="111"/>
      <c r="F658" s="111"/>
      <c r="G658" s="111"/>
      <c r="H658" s="111"/>
      <c r="I658" s="116"/>
      <c r="J658" s="118"/>
      <c r="K658" s="33"/>
      <c r="L658" s="44"/>
      <c r="M658" s="33"/>
      <c r="N658" s="33"/>
      <c r="O658" s="39"/>
      <c r="P658" s="33"/>
      <c r="Q658" s="168"/>
      <c r="R658" s="169"/>
      <c r="S658" s="39"/>
      <c r="T658" s="119"/>
      <c r="U658" s="109"/>
      <c r="V658" s="109"/>
      <c r="W658" s="109"/>
      <c r="X658" s="45"/>
      <c r="Y658" s="45"/>
    </row>
    <row r="659" spans="1:25" s="43" customFormat="1" ht="12.9" customHeight="1">
      <c r="A659" s="189"/>
      <c r="B659" s="111"/>
      <c r="C659" s="111"/>
      <c r="D659" s="111"/>
      <c r="E659" s="111"/>
      <c r="F659" s="111"/>
      <c r="G659" s="111"/>
      <c r="H659" s="111"/>
      <c r="I659" s="116"/>
      <c r="J659" s="118"/>
      <c r="K659" s="33"/>
      <c r="L659" s="44"/>
      <c r="M659" s="33"/>
      <c r="N659" s="33"/>
      <c r="O659" s="39"/>
      <c r="P659" s="33"/>
      <c r="Q659" s="168"/>
      <c r="R659" s="169"/>
      <c r="S659" s="39"/>
      <c r="T659" s="119"/>
      <c r="U659" s="109"/>
      <c r="V659" s="109"/>
      <c r="W659" s="109"/>
      <c r="X659" s="45"/>
      <c r="Y659" s="45"/>
    </row>
    <row r="660" spans="1:25" s="43" customFormat="1" ht="12.9" customHeight="1">
      <c r="A660" s="189"/>
      <c r="B660" s="111"/>
      <c r="C660" s="111"/>
      <c r="D660" s="111"/>
      <c r="E660" s="111"/>
      <c r="F660" s="111"/>
      <c r="G660" s="111"/>
      <c r="H660" s="111"/>
      <c r="I660" s="116"/>
      <c r="J660" s="118"/>
      <c r="K660" s="33"/>
      <c r="L660" s="44"/>
      <c r="M660" s="33"/>
      <c r="N660" s="33"/>
      <c r="O660" s="39"/>
      <c r="P660" s="33"/>
      <c r="Q660" s="168"/>
      <c r="R660" s="169"/>
      <c r="S660" s="39"/>
      <c r="T660" s="119"/>
      <c r="U660" s="109"/>
      <c r="V660" s="109"/>
      <c r="W660" s="109"/>
      <c r="X660" s="45"/>
      <c r="Y660" s="45"/>
    </row>
    <row r="661" spans="1:25" s="43" customFormat="1" ht="12.9" customHeight="1">
      <c r="A661" s="189"/>
      <c r="B661" s="111"/>
      <c r="C661" s="111"/>
      <c r="D661" s="111"/>
      <c r="E661" s="111"/>
      <c r="F661" s="111"/>
      <c r="G661" s="111"/>
      <c r="H661" s="111"/>
      <c r="I661" s="116"/>
      <c r="J661" s="118"/>
      <c r="K661" s="33"/>
      <c r="L661" s="44"/>
      <c r="M661" s="33"/>
      <c r="N661" s="33"/>
      <c r="O661" s="39"/>
      <c r="P661" s="33"/>
      <c r="Q661" s="168"/>
      <c r="R661" s="169"/>
      <c r="S661" s="39"/>
      <c r="T661" s="119"/>
      <c r="U661" s="109"/>
      <c r="V661" s="109"/>
      <c r="W661" s="109"/>
      <c r="X661" s="45"/>
      <c r="Y661" s="45"/>
    </row>
    <row r="662" spans="1:25" s="43" customFormat="1" ht="12.9" customHeight="1">
      <c r="A662" s="189"/>
      <c r="B662" s="111"/>
      <c r="C662" s="111"/>
      <c r="D662" s="111"/>
      <c r="E662" s="111"/>
      <c r="F662" s="111"/>
      <c r="G662" s="111"/>
      <c r="H662" s="111"/>
      <c r="I662" s="116"/>
      <c r="J662" s="118"/>
      <c r="K662" s="33"/>
      <c r="L662" s="44"/>
      <c r="M662" s="33"/>
      <c r="N662" s="33"/>
      <c r="O662" s="39"/>
      <c r="P662" s="33"/>
      <c r="Q662" s="168"/>
      <c r="R662" s="169"/>
      <c r="S662" s="39"/>
      <c r="T662" s="119"/>
      <c r="U662" s="109"/>
      <c r="V662" s="109"/>
      <c r="W662" s="109"/>
      <c r="X662" s="45"/>
      <c r="Y662" s="45"/>
    </row>
    <row r="663" spans="1:25" s="43" customFormat="1" ht="12.9" customHeight="1">
      <c r="A663" s="189"/>
      <c r="B663" s="111"/>
      <c r="C663" s="111"/>
      <c r="D663" s="111"/>
      <c r="E663" s="111"/>
      <c r="F663" s="111"/>
      <c r="G663" s="111"/>
      <c r="H663" s="111"/>
      <c r="I663" s="116"/>
      <c r="J663" s="118"/>
      <c r="K663" s="33"/>
      <c r="L663" s="44"/>
      <c r="M663" s="33"/>
      <c r="N663" s="33"/>
      <c r="O663" s="39"/>
      <c r="P663" s="33"/>
      <c r="Q663" s="168"/>
      <c r="R663" s="169"/>
      <c r="S663" s="39"/>
      <c r="T663" s="119"/>
      <c r="U663" s="109"/>
      <c r="V663" s="109"/>
      <c r="W663" s="109"/>
      <c r="X663" s="45"/>
      <c r="Y663" s="45"/>
    </row>
    <row r="664" spans="1:25" s="43" customFormat="1" ht="12.9" customHeight="1">
      <c r="A664" s="189"/>
      <c r="B664" s="111"/>
      <c r="C664" s="111"/>
      <c r="D664" s="111"/>
      <c r="E664" s="111"/>
      <c r="F664" s="111"/>
      <c r="G664" s="111"/>
      <c r="H664" s="111"/>
      <c r="I664" s="117"/>
      <c r="J664" s="118"/>
      <c r="K664" s="33"/>
      <c r="L664" s="44"/>
      <c r="M664" s="33"/>
      <c r="N664" s="33"/>
      <c r="O664" s="39"/>
      <c r="P664" s="33"/>
      <c r="Q664" s="168"/>
      <c r="R664" s="169"/>
      <c r="S664" s="39"/>
      <c r="T664" s="119"/>
      <c r="U664" s="109"/>
      <c r="V664" s="109"/>
      <c r="W664" s="109"/>
      <c r="X664" s="45"/>
      <c r="Y664" s="45"/>
    </row>
    <row r="665" spans="1:25" s="43" customFormat="1" ht="12.9" customHeight="1">
      <c r="A665" s="189"/>
      <c r="B665" s="111"/>
      <c r="C665" s="111"/>
      <c r="D665" s="111"/>
      <c r="E665" s="111"/>
      <c r="F665" s="111"/>
      <c r="G665" s="111"/>
      <c r="H665" s="111"/>
      <c r="I665" s="117"/>
      <c r="J665" s="118"/>
      <c r="K665" s="33"/>
      <c r="L665" s="44"/>
      <c r="M665" s="33"/>
      <c r="N665" s="33"/>
      <c r="O665" s="39"/>
      <c r="P665" s="33"/>
      <c r="Q665" s="168"/>
      <c r="R665" s="169"/>
      <c r="S665" s="39"/>
      <c r="T665" s="119"/>
      <c r="U665" s="109"/>
      <c r="V665" s="109"/>
      <c r="W665" s="109"/>
      <c r="X665" s="45"/>
      <c r="Y665" s="45"/>
    </row>
    <row r="666" spans="1:25" s="43" customFormat="1" ht="12.9" customHeight="1">
      <c r="A666" s="189"/>
      <c r="B666" s="111"/>
      <c r="C666" s="111"/>
      <c r="D666" s="111"/>
      <c r="E666" s="111"/>
      <c r="F666" s="111"/>
      <c r="G666" s="111"/>
      <c r="H666" s="111"/>
      <c r="I666" s="116"/>
      <c r="J666" s="118"/>
      <c r="K666" s="33"/>
      <c r="L666" s="44"/>
      <c r="M666" s="33"/>
      <c r="N666" s="33"/>
      <c r="O666" s="39"/>
      <c r="P666" s="33"/>
      <c r="Q666" s="168"/>
      <c r="R666" s="169"/>
      <c r="S666" s="39"/>
      <c r="T666" s="119"/>
      <c r="U666" s="109"/>
      <c r="V666" s="109"/>
      <c r="W666" s="109"/>
      <c r="X666" s="45"/>
      <c r="Y666" s="45"/>
    </row>
    <row r="667" spans="1:25" s="43" customFormat="1" ht="12.9" customHeight="1">
      <c r="A667" s="189"/>
      <c r="B667" s="111"/>
      <c r="C667" s="111"/>
      <c r="D667" s="111"/>
      <c r="E667" s="111"/>
      <c r="F667" s="111"/>
      <c r="G667" s="111"/>
      <c r="H667" s="111"/>
      <c r="I667" s="116"/>
      <c r="J667" s="118"/>
      <c r="K667" s="33"/>
      <c r="L667" s="44"/>
      <c r="M667" s="33"/>
      <c r="N667" s="33"/>
      <c r="O667" s="39"/>
      <c r="P667" s="33"/>
      <c r="Q667" s="168"/>
      <c r="R667" s="169"/>
      <c r="S667" s="39"/>
      <c r="T667" s="119"/>
      <c r="U667" s="109"/>
      <c r="V667" s="109"/>
      <c r="W667" s="109"/>
      <c r="X667" s="45"/>
      <c r="Y667" s="45"/>
    </row>
    <row r="668" spans="1:25" s="43" customFormat="1" ht="12.9" customHeight="1">
      <c r="A668" s="189"/>
      <c r="B668" s="111"/>
      <c r="C668" s="111"/>
      <c r="D668" s="111"/>
      <c r="E668" s="111"/>
      <c r="F668" s="111"/>
      <c r="G668" s="111"/>
      <c r="H668" s="111"/>
      <c r="I668" s="116"/>
      <c r="J668" s="118"/>
      <c r="K668" s="33"/>
      <c r="L668" s="44"/>
      <c r="M668" s="33"/>
      <c r="N668" s="33"/>
      <c r="O668" s="39"/>
      <c r="P668" s="33"/>
      <c r="Q668" s="168"/>
      <c r="R668" s="169"/>
      <c r="S668" s="39"/>
      <c r="T668" s="119"/>
      <c r="U668" s="109"/>
      <c r="V668" s="109"/>
      <c r="W668" s="109"/>
      <c r="X668" s="45"/>
      <c r="Y668" s="45"/>
    </row>
    <row r="669" spans="1:25" s="43" customFormat="1" ht="12.9" customHeight="1">
      <c r="A669" s="189"/>
      <c r="B669" s="111"/>
      <c r="C669" s="111"/>
      <c r="D669" s="111"/>
      <c r="E669" s="111"/>
      <c r="F669" s="111"/>
      <c r="G669" s="111"/>
      <c r="H669" s="111"/>
      <c r="I669" s="116"/>
      <c r="J669" s="118"/>
      <c r="K669" s="33"/>
      <c r="L669" s="44"/>
      <c r="M669" s="33"/>
      <c r="N669" s="33"/>
      <c r="O669" s="39"/>
      <c r="P669" s="33"/>
      <c r="Q669" s="168"/>
      <c r="R669" s="169"/>
      <c r="S669" s="39"/>
      <c r="T669" s="119"/>
      <c r="U669" s="109"/>
      <c r="V669" s="109"/>
      <c r="W669" s="109"/>
      <c r="X669" s="45"/>
      <c r="Y669" s="45"/>
    </row>
    <row r="670" spans="1:25" s="43" customFormat="1" ht="12.9" customHeight="1">
      <c r="A670" s="189"/>
      <c r="B670" s="111"/>
      <c r="C670" s="111"/>
      <c r="D670" s="111"/>
      <c r="E670" s="111"/>
      <c r="F670" s="111"/>
      <c r="G670" s="111"/>
      <c r="H670" s="111"/>
      <c r="I670" s="116"/>
      <c r="J670" s="118"/>
      <c r="K670" s="33"/>
      <c r="L670" s="44"/>
      <c r="M670" s="33"/>
      <c r="N670" s="33"/>
      <c r="O670" s="39"/>
      <c r="P670" s="33"/>
      <c r="Q670" s="168"/>
      <c r="R670" s="169"/>
      <c r="S670" s="39"/>
      <c r="T670" s="119"/>
      <c r="U670" s="109"/>
      <c r="V670" s="109"/>
      <c r="W670" s="109"/>
      <c r="X670" s="45"/>
      <c r="Y670" s="45"/>
    </row>
    <row r="671" spans="1:25" s="43" customFormat="1" ht="12.9" customHeight="1">
      <c r="A671" s="189"/>
      <c r="B671" s="111"/>
      <c r="C671" s="111"/>
      <c r="D671" s="111"/>
      <c r="E671" s="111"/>
      <c r="F671" s="111"/>
      <c r="G671" s="111"/>
      <c r="H671" s="111"/>
      <c r="I671" s="116"/>
      <c r="J671" s="118"/>
      <c r="K671" s="33"/>
      <c r="L671" s="44"/>
      <c r="M671" s="33"/>
      <c r="N671" s="33"/>
      <c r="O671" s="39"/>
      <c r="P671" s="33"/>
      <c r="Q671" s="168"/>
      <c r="R671" s="169"/>
      <c r="S671" s="39"/>
      <c r="T671" s="119"/>
      <c r="U671" s="109"/>
      <c r="V671" s="109"/>
      <c r="W671" s="109"/>
      <c r="X671" s="45"/>
      <c r="Y671" s="45"/>
    </row>
    <row r="672" spans="1:25" s="43" customFormat="1" ht="12.9" customHeight="1">
      <c r="A672" s="189"/>
      <c r="B672" s="111"/>
      <c r="C672" s="111"/>
      <c r="D672" s="111"/>
      <c r="E672" s="111"/>
      <c r="F672" s="111"/>
      <c r="G672" s="111"/>
      <c r="H672" s="111"/>
      <c r="I672" s="116"/>
      <c r="J672" s="118"/>
      <c r="K672" s="33"/>
      <c r="L672" s="44"/>
      <c r="M672" s="33"/>
      <c r="N672" s="33"/>
      <c r="O672" s="39"/>
      <c r="P672" s="33"/>
      <c r="Q672" s="168"/>
      <c r="R672" s="169"/>
      <c r="S672" s="39"/>
      <c r="T672" s="119"/>
      <c r="U672" s="109"/>
      <c r="V672" s="109"/>
      <c r="W672" s="109"/>
      <c r="X672" s="45"/>
      <c r="Y672" s="45"/>
    </row>
    <row r="673" spans="1:25" s="43" customFormat="1" ht="12.9" customHeight="1">
      <c r="A673" s="189"/>
      <c r="B673" s="111"/>
      <c r="C673" s="111"/>
      <c r="D673" s="111"/>
      <c r="E673" s="111"/>
      <c r="F673" s="111"/>
      <c r="G673" s="111"/>
      <c r="H673" s="111"/>
      <c r="I673" s="116"/>
      <c r="J673" s="118"/>
      <c r="K673" s="33"/>
      <c r="L673" s="44"/>
      <c r="M673" s="33"/>
      <c r="N673" s="33"/>
      <c r="O673" s="39"/>
      <c r="P673" s="33"/>
      <c r="Q673" s="168"/>
      <c r="R673" s="169"/>
      <c r="S673" s="39"/>
      <c r="T673" s="119"/>
      <c r="U673" s="109"/>
      <c r="V673" s="109"/>
      <c r="W673" s="109"/>
      <c r="X673" s="45"/>
      <c r="Y673" s="45"/>
    </row>
    <row r="674" spans="1:25" s="43" customFormat="1" ht="12.9" customHeight="1">
      <c r="A674" s="189"/>
      <c r="B674" s="111"/>
      <c r="C674" s="111"/>
      <c r="D674" s="111"/>
      <c r="E674" s="111"/>
      <c r="F674" s="111"/>
      <c r="G674" s="111"/>
      <c r="H674" s="111"/>
      <c r="I674" s="116"/>
      <c r="J674" s="118"/>
      <c r="K674" s="33"/>
      <c r="L674" s="44"/>
      <c r="M674" s="33"/>
      <c r="N674" s="33"/>
      <c r="O674" s="39"/>
      <c r="P674" s="33"/>
      <c r="Q674" s="168"/>
      <c r="R674" s="169"/>
      <c r="S674" s="39"/>
      <c r="T674" s="119"/>
      <c r="U674" s="109"/>
      <c r="V674" s="109"/>
      <c r="W674" s="109"/>
      <c r="X674" s="45"/>
      <c r="Y674" s="45"/>
    </row>
    <row r="675" spans="1:25" s="43" customFormat="1" ht="12.9" customHeight="1">
      <c r="A675" s="189"/>
      <c r="B675" s="111"/>
      <c r="C675" s="111"/>
      <c r="D675" s="111"/>
      <c r="E675" s="111"/>
      <c r="F675" s="111"/>
      <c r="G675" s="111"/>
      <c r="H675" s="111"/>
      <c r="I675" s="117"/>
      <c r="J675" s="118"/>
      <c r="K675" s="33"/>
      <c r="L675" s="44"/>
      <c r="M675" s="33"/>
      <c r="N675" s="33"/>
      <c r="O675" s="39"/>
      <c r="P675" s="33"/>
      <c r="Q675" s="168"/>
      <c r="R675" s="169"/>
      <c r="S675" s="39"/>
      <c r="T675" s="119"/>
      <c r="U675" s="109"/>
      <c r="V675" s="109"/>
      <c r="W675" s="109"/>
      <c r="X675" s="45"/>
      <c r="Y675" s="45"/>
    </row>
    <row r="676" spans="1:25" s="43" customFormat="1" ht="12.9" customHeight="1">
      <c r="A676" s="189"/>
      <c r="B676" s="111"/>
      <c r="C676" s="111"/>
      <c r="D676" s="111"/>
      <c r="E676" s="111"/>
      <c r="F676" s="111"/>
      <c r="G676" s="111"/>
      <c r="H676" s="111"/>
      <c r="I676" s="117"/>
      <c r="J676" s="118"/>
      <c r="K676" s="33"/>
      <c r="L676" s="44"/>
      <c r="M676" s="33"/>
      <c r="N676" s="33"/>
      <c r="O676" s="39"/>
      <c r="P676" s="33"/>
      <c r="Q676" s="168"/>
      <c r="R676" s="169"/>
      <c r="S676" s="39"/>
      <c r="T676" s="119"/>
      <c r="U676" s="109"/>
      <c r="V676" s="109"/>
      <c r="W676" s="109"/>
      <c r="X676" s="45"/>
      <c r="Y676" s="45"/>
    </row>
    <row r="677" spans="1:25" s="43" customFormat="1" ht="12.9" customHeight="1">
      <c r="A677" s="189"/>
      <c r="B677" s="111"/>
      <c r="C677" s="111"/>
      <c r="D677" s="111"/>
      <c r="E677" s="111"/>
      <c r="F677" s="111"/>
      <c r="G677" s="111"/>
      <c r="H677" s="111"/>
      <c r="I677" s="116"/>
      <c r="J677" s="118"/>
      <c r="K677" s="33"/>
      <c r="L677" s="44"/>
      <c r="M677" s="33"/>
      <c r="N677" s="33"/>
      <c r="O677" s="39"/>
      <c r="P677" s="33"/>
      <c r="Q677" s="168"/>
      <c r="R677" s="169"/>
      <c r="S677" s="39"/>
      <c r="T677" s="119"/>
      <c r="U677" s="109"/>
      <c r="V677" s="109"/>
      <c r="W677" s="109"/>
      <c r="X677" s="45"/>
      <c r="Y677" s="45"/>
    </row>
    <row r="678" spans="1:25" s="43" customFormat="1" ht="12.9" customHeight="1">
      <c r="A678" s="189"/>
      <c r="B678" s="111"/>
      <c r="C678" s="111"/>
      <c r="D678" s="111"/>
      <c r="E678" s="111"/>
      <c r="F678" s="111"/>
      <c r="G678" s="111"/>
      <c r="H678" s="111"/>
      <c r="I678" s="116"/>
      <c r="J678" s="118"/>
      <c r="K678" s="33"/>
      <c r="L678" s="44"/>
      <c r="M678" s="33"/>
      <c r="N678" s="33"/>
      <c r="O678" s="39"/>
      <c r="P678" s="33"/>
      <c r="Q678" s="168"/>
      <c r="R678" s="169"/>
      <c r="S678" s="39"/>
      <c r="T678" s="119"/>
      <c r="U678" s="109"/>
      <c r="V678" s="109"/>
      <c r="W678" s="109"/>
      <c r="X678" s="45"/>
      <c r="Y678" s="45"/>
    </row>
    <row r="679" spans="1:25" s="43" customFormat="1" ht="12.9" customHeight="1">
      <c r="A679" s="189"/>
      <c r="B679" s="111"/>
      <c r="C679" s="111"/>
      <c r="D679" s="111"/>
      <c r="E679" s="111"/>
      <c r="F679" s="111"/>
      <c r="G679" s="111"/>
      <c r="H679" s="111"/>
      <c r="I679" s="116"/>
      <c r="J679" s="118"/>
      <c r="K679" s="33"/>
      <c r="L679" s="44"/>
      <c r="M679" s="33"/>
      <c r="N679" s="33"/>
      <c r="O679" s="39"/>
      <c r="P679" s="33"/>
      <c r="Q679" s="168"/>
      <c r="R679" s="169"/>
      <c r="S679" s="39"/>
      <c r="T679" s="119"/>
      <c r="U679" s="109"/>
      <c r="V679" s="109"/>
      <c r="W679" s="109"/>
      <c r="X679" s="45"/>
      <c r="Y679" s="45"/>
    </row>
    <row r="680" spans="1:25" s="43" customFormat="1" ht="12.9" customHeight="1">
      <c r="A680" s="189"/>
      <c r="B680" s="111"/>
      <c r="C680" s="111"/>
      <c r="D680" s="111"/>
      <c r="E680" s="111"/>
      <c r="F680" s="111"/>
      <c r="G680" s="111"/>
      <c r="H680" s="111"/>
      <c r="I680" s="116"/>
      <c r="J680" s="118"/>
      <c r="K680" s="33"/>
      <c r="L680" s="44"/>
      <c r="M680" s="33"/>
      <c r="N680" s="33"/>
      <c r="O680" s="39"/>
      <c r="P680" s="33"/>
      <c r="Q680" s="168"/>
      <c r="R680" s="169"/>
      <c r="S680" s="39"/>
      <c r="T680" s="119"/>
      <c r="U680" s="109"/>
      <c r="V680" s="109"/>
      <c r="W680" s="109"/>
      <c r="X680" s="45"/>
      <c r="Y680" s="45"/>
    </row>
    <row r="681" spans="1:25" s="43" customFormat="1" ht="12.9" customHeight="1">
      <c r="A681" s="189"/>
      <c r="B681" s="111"/>
      <c r="C681" s="111"/>
      <c r="D681" s="111"/>
      <c r="E681" s="111"/>
      <c r="F681" s="111"/>
      <c r="G681" s="111"/>
      <c r="H681" s="111"/>
      <c r="I681" s="116"/>
      <c r="J681" s="118"/>
      <c r="K681" s="33"/>
      <c r="L681" s="44"/>
      <c r="M681" s="33"/>
      <c r="N681" s="33"/>
      <c r="O681" s="39"/>
      <c r="P681" s="33"/>
      <c r="Q681" s="168"/>
      <c r="R681" s="169"/>
      <c r="S681" s="39"/>
      <c r="T681" s="119"/>
      <c r="U681" s="109"/>
      <c r="V681" s="109"/>
      <c r="W681" s="109"/>
      <c r="X681" s="45"/>
      <c r="Y681" s="45"/>
    </row>
    <row r="682" spans="1:25" s="43" customFormat="1" ht="12.9" customHeight="1">
      <c r="A682" s="189"/>
      <c r="B682" s="111"/>
      <c r="C682" s="111"/>
      <c r="D682" s="111"/>
      <c r="E682" s="111"/>
      <c r="F682" s="111"/>
      <c r="G682" s="111"/>
      <c r="H682" s="111"/>
      <c r="I682" s="116"/>
      <c r="J682" s="118"/>
      <c r="K682" s="33"/>
      <c r="L682" s="44"/>
      <c r="M682" s="33"/>
      <c r="N682" s="33"/>
      <c r="O682" s="39"/>
      <c r="P682" s="33"/>
      <c r="Q682" s="168"/>
      <c r="R682" s="169"/>
      <c r="S682" s="39"/>
      <c r="T682" s="119"/>
      <c r="U682" s="109"/>
      <c r="V682" s="109"/>
      <c r="W682" s="109"/>
      <c r="X682" s="45"/>
      <c r="Y682" s="45"/>
    </row>
    <row r="683" spans="1:25" s="43" customFormat="1" ht="12.9" customHeight="1">
      <c r="A683" s="189"/>
      <c r="B683" s="111"/>
      <c r="C683" s="111"/>
      <c r="D683" s="111"/>
      <c r="E683" s="111"/>
      <c r="F683" s="111"/>
      <c r="G683" s="111"/>
      <c r="H683" s="111"/>
      <c r="I683" s="116"/>
      <c r="J683" s="118"/>
      <c r="K683" s="33"/>
      <c r="L683" s="44"/>
      <c r="M683" s="33"/>
      <c r="N683" s="33"/>
      <c r="O683" s="39"/>
      <c r="P683" s="33"/>
      <c r="Q683" s="168"/>
      <c r="R683" s="169"/>
      <c r="S683" s="39"/>
      <c r="T683" s="119"/>
      <c r="U683" s="109"/>
      <c r="V683" s="109"/>
      <c r="W683" s="109"/>
      <c r="X683" s="45"/>
      <c r="Y683" s="45"/>
    </row>
    <row r="684" spans="1:25" s="43" customFormat="1" ht="12.9" customHeight="1">
      <c r="A684" s="189"/>
      <c r="B684" s="111"/>
      <c r="C684" s="111"/>
      <c r="D684" s="111"/>
      <c r="E684" s="111"/>
      <c r="F684" s="111"/>
      <c r="G684" s="111"/>
      <c r="H684" s="111"/>
      <c r="I684" s="116"/>
      <c r="J684" s="118"/>
      <c r="K684" s="33"/>
      <c r="L684" s="44"/>
      <c r="M684" s="33"/>
      <c r="N684" s="33"/>
      <c r="O684" s="39"/>
      <c r="P684" s="33"/>
      <c r="Q684" s="168"/>
      <c r="R684" s="169"/>
      <c r="S684" s="39"/>
      <c r="T684" s="119"/>
      <c r="U684" s="109"/>
      <c r="V684" s="109"/>
      <c r="W684" s="109"/>
      <c r="X684" s="45"/>
      <c r="Y684" s="45"/>
    </row>
    <row r="685" spans="1:25" s="43" customFormat="1" ht="12.9" customHeight="1">
      <c r="A685" s="189"/>
      <c r="B685" s="111"/>
      <c r="C685" s="111"/>
      <c r="D685" s="111"/>
      <c r="E685" s="111"/>
      <c r="F685" s="111"/>
      <c r="G685" s="111"/>
      <c r="H685" s="111"/>
      <c r="I685" s="116"/>
      <c r="J685" s="118"/>
      <c r="K685" s="33"/>
      <c r="L685" s="44"/>
      <c r="M685" s="33"/>
      <c r="N685" s="33"/>
      <c r="O685" s="39"/>
      <c r="P685" s="33"/>
      <c r="Q685" s="168"/>
      <c r="R685" s="169"/>
      <c r="S685" s="39"/>
      <c r="T685" s="119"/>
      <c r="U685" s="109"/>
      <c r="V685" s="109"/>
      <c r="W685" s="109"/>
      <c r="X685" s="45"/>
      <c r="Y685" s="45"/>
    </row>
    <row r="686" spans="1:25" s="43" customFormat="1" ht="12.9" customHeight="1">
      <c r="A686" s="189"/>
      <c r="B686" s="111"/>
      <c r="C686" s="111"/>
      <c r="D686" s="111"/>
      <c r="E686" s="111"/>
      <c r="F686" s="111"/>
      <c r="G686" s="111"/>
      <c r="H686" s="111"/>
      <c r="I686" s="117"/>
      <c r="J686" s="118"/>
      <c r="K686" s="33"/>
      <c r="L686" s="44"/>
      <c r="M686" s="33"/>
      <c r="N686" s="33"/>
      <c r="O686" s="39"/>
      <c r="P686" s="33"/>
      <c r="Q686" s="168"/>
      <c r="R686" s="169"/>
      <c r="S686" s="39"/>
      <c r="T686" s="119"/>
      <c r="U686" s="109"/>
      <c r="V686" s="109"/>
      <c r="W686" s="109"/>
      <c r="X686" s="45"/>
      <c r="Y686" s="45"/>
    </row>
    <row r="687" spans="1:25" s="43" customFormat="1" ht="12.9" customHeight="1">
      <c r="A687" s="189"/>
      <c r="B687" s="111"/>
      <c r="C687" s="111"/>
      <c r="D687" s="111"/>
      <c r="E687" s="111"/>
      <c r="F687" s="111"/>
      <c r="G687" s="111"/>
      <c r="H687" s="111"/>
      <c r="I687" s="117"/>
      <c r="J687" s="118"/>
      <c r="K687" s="33"/>
      <c r="L687" s="44"/>
      <c r="M687" s="33"/>
      <c r="N687" s="33"/>
      <c r="O687" s="39"/>
      <c r="P687" s="33"/>
      <c r="Q687" s="168"/>
      <c r="R687" s="169"/>
      <c r="S687" s="39"/>
      <c r="T687" s="119"/>
      <c r="U687" s="109"/>
      <c r="V687" s="109"/>
      <c r="W687" s="109"/>
      <c r="X687" s="45"/>
      <c r="Y687" s="45"/>
    </row>
    <row r="688" spans="1:25" s="43" customFormat="1" ht="12.9" customHeight="1">
      <c r="A688" s="189"/>
      <c r="B688" s="111"/>
      <c r="C688" s="111"/>
      <c r="D688" s="111"/>
      <c r="E688" s="111"/>
      <c r="F688" s="111"/>
      <c r="G688" s="111"/>
      <c r="H688" s="111"/>
      <c r="I688" s="116"/>
      <c r="J688" s="118"/>
      <c r="K688" s="33"/>
      <c r="L688" s="44"/>
      <c r="M688" s="33"/>
      <c r="N688" s="33"/>
      <c r="O688" s="39"/>
      <c r="P688" s="33"/>
      <c r="Q688" s="168"/>
      <c r="R688" s="169"/>
      <c r="S688" s="39"/>
      <c r="T688" s="119"/>
      <c r="U688" s="109"/>
      <c r="V688" s="109"/>
      <c r="W688" s="109"/>
      <c r="X688" s="45"/>
      <c r="Y688" s="45"/>
    </row>
    <row r="689" spans="1:25" s="43" customFormat="1" ht="12.9" customHeight="1">
      <c r="A689" s="189"/>
      <c r="B689" s="111"/>
      <c r="C689" s="111"/>
      <c r="D689" s="111"/>
      <c r="E689" s="111"/>
      <c r="F689" s="111"/>
      <c r="G689" s="111"/>
      <c r="H689" s="111"/>
      <c r="I689" s="116"/>
      <c r="J689" s="118"/>
      <c r="K689" s="33"/>
      <c r="L689" s="44"/>
      <c r="M689" s="33"/>
      <c r="N689" s="33"/>
      <c r="O689" s="39"/>
      <c r="P689" s="33"/>
      <c r="Q689" s="168"/>
      <c r="R689" s="169"/>
      <c r="S689" s="39"/>
      <c r="T689" s="119"/>
      <c r="U689" s="109"/>
      <c r="V689" s="109"/>
      <c r="W689" s="109"/>
      <c r="X689" s="45"/>
      <c r="Y689" s="45"/>
    </row>
    <row r="690" spans="1:25" s="43" customFormat="1" ht="12.9" customHeight="1">
      <c r="A690" s="189"/>
      <c r="B690" s="111"/>
      <c r="C690" s="111"/>
      <c r="D690" s="111"/>
      <c r="E690" s="111"/>
      <c r="F690" s="111"/>
      <c r="G690" s="111"/>
      <c r="H690" s="111"/>
      <c r="I690" s="116"/>
      <c r="J690" s="118"/>
      <c r="K690" s="33"/>
      <c r="L690" s="44"/>
      <c r="M690" s="33"/>
      <c r="N690" s="33"/>
      <c r="O690" s="39"/>
      <c r="P690" s="33"/>
      <c r="Q690" s="168"/>
      <c r="R690" s="169"/>
      <c r="S690" s="39"/>
      <c r="T690" s="119"/>
      <c r="U690" s="109"/>
      <c r="V690" s="109"/>
      <c r="W690" s="109"/>
      <c r="X690" s="45"/>
      <c r="Y690" s="45"/>
    </row>
    <row r="691" spans="1:25" s="43" customFormat="1" ht="12.9" customHeight="1">
      <c r="A691" s="189"/>
      <c r="B691" s="111"/>
      <c r="C691" s="111"/>
      <c r="D691" s="111"/>
      <c r="E691" s="111"/>
      <c r="F691" s="111"/>
      <c r="G691" s="111"/>
      <c r="H691" s="111"/>
      <c r="I691" s="116"/>
      <c r="J691" s="118"/>
      <c r="K691" s="33"/>
      <c r="L691" s="44"/>
      <c r="M691" s="33"/>
      <c r="N691" s="33"/>
      <c r="O691" s="39"/>
      <c r="P691" s="33"/>
      <c r="Q691" s="168"/>
      <c r="R691" s="169"/>
      <c r="S691" s="39"/>
      <c r="T691" s="119"/>
      <c r="U691" s="109"/>
      <c r="V691" s="109"/>
      <c r="W691" s="109"/>
      <c r="X691" s="45"/>
      <c r="Y691" s="45"/>
    </row>
    <row r="692" spans="1:25" s="43" customFormat="1" ht="12.9" customHeight="1">
      <c r="A692" s="189"/>
      <c r="B692" s="111"/>
      <c r="C692" s="111"/>
      <c r="D692" s="111"/>
      <c r="E692" s="111"/>
      <c r="F692" s="111"/>
      <c r="G692" s="111"/>
      <c r="H692" s="111"/>
      <c r="I692" s="116"/>
      <c r="J692" s="118"/>
      <c r="K692" s="33"/>
      <c r="L692" s="44"/>
      <c r="M692" s="33"/>
      <c r="N692" s="33"/>
      <c r="O692" s="39"/>
      <c r="P692" s="33"/>
      <c r="Q692" s="168"/>
      <c r="R692" s="169"/>
      <c r="S692" s="39"/>
      <c r="T692" s="119"/>
      <c r="U692" s="109"/>
      <c r="V692" s="109"/>
      <c r="W692" s="109"/>
      <c r="X692" s="45"/>
      <c r="Y692" s="45"/>
    </row>
    <row r="693" spans="1:25" s="43" customFormat="1" ht="12.9" customHeight="1">
      <c r="A693" s="189"/>
      <c r="B693" s="111"/>
      <c r="C693" s="111"/>
      <c r="D693" s="111"/>
      <c r="E693" s="111"/>
      <c r="F693" s="111"/>
      <c r="G693" s="111"/>
      <c r="H693" s="111"/>
      <c r="I693" s="116"/>
      <c r="J693" s="118"/>
      <c r="K693" s="33"/>
      <c r="L693" s="44"/>
      <c r="M693" s="33"/>
      <c r="N693" s="33"/>
      <c r="O693" s="39"/>
      <c r="P693" s="33"/>
      <c r="Q693" s="168"/>
      <c r="R693" s="169"/>
      <c r="S693" s="39"/>
      <c r="T693" s="119"/>
      <c r="U693" s="109"/>
      <c r="V693" s="109"/>
      <c r="W693" s="109"/>
      <c r="X693" s="45"/>
      <c r="Y693" s="45"/>
    </row>
    <row r="694" spans="1:25" s="43" customFormat="1" ht="12.9" customHeight="1">
      <c r="A694" s="189"/>
      <c r="B694" s="111"/>
      <c r="C694" s="111"/>
      <c r="D694" s="111"/>
      <c r="E694" s="111"/>
      <c r="F694" s="111"/>
      <c r="G694" s="111"/>
      <c r="H694" s="111"/>
      <c r="I694" s="116"/>
      <c r="J694" s="118"/>
      <c r="K694" s="33"/>
      <c r="L694" s="44"/>
      <c r="M694" s="33"/>
      <c r="N694" s="33"/>
      <c r="O694" s="39"/>
      <c r="P694" s="33"/>
      <c r="Q694" s="168"/>
      <c r="R694" s="169"/>
      <c r="S694" s="39"/>
      <c r="T694" s="119"/>
      <c r="U694" s="109"/>
      <c r="V694" s="109"/>
      <c r="W694" s="109"/>
      <c r="X694" s="45"/>
      <c r="Y694" s="45"/>
    </row>
    <row r="695" spans="1:25" s="43" customFormat="1" ht="12.9" customHeight="1">
      <c r="A695" s="189"/>
      <c r="B695" s="111"/>
      <c r="C695" s="111"/>
      <c r="D695" s="111"/>
      <c r="E695" s="111"/>
      <c r="F695" s="111"/>
      <c r="G695" s="111"/>
      <c r="H695" s="111"/>
      <c r="I695" s="116"/>
      <c r="J695" s="118"/>
      <c r="K695" s="33"/>
      <c r="L695" s="44"/>
      <c r="M695" s="33"/>
      <c r="N695" s="33"/>
      <c r="O695" s="39"/>
      <c r="P695" s="33"/>
      <c r="Q695" s="168"/>
      <c r="R695" s="169"/>
      <c r="S695" s="39"/>
      <c r="T695" s="119"/>
      <c r="U695" s="109"/>
      <c r="V695" s="109"/>
      <c r="W695" s="109"/>
      <c r="X695" s="45"/>
      <c r="Y695" s="45"/>
    </row>
    <row r="696" spans="1:25" s="43" customFormat="1" ht="12.9" customHeight="1">
      <c r="A696" s="189"/>
      <c r="B696" s="111"/>
      <c r="C696" s="111"/>
      <c r="D696" s="111"/>
      <c r="E696" s="111"/>
      <c r="F696" s="111"/>
      <c r="G696" s="111"/>
      <c r="H696" s="111"/>
      <c r="I696" s="116"/>
      <c r="J696" s="118"/>
      <c r="K696" s="33"/>
      <c r="L696" s="44"/>
      <c r="M696" s="33"/>
      <c r="N696" s="33"/>
      <c r="O696" s="39"/>
      <c r="P696" s="33"/>
      <c r="Q696" s="168"/>
      <c r="R696" s="169"/>
      <c r="S696" s="39"/>
      <c r="T696" s="119"/>
      <c r="U696" s="109"/>
      <c r="V696" s="109"/>
      <c r="W696" s="109"/>
      <c r="X696" s="45"/>
      <c r="Y696" s="45"/>
    </row>
    <row r="697" spans="1:25" s="43" customFormat="1" ht="12.9" customHeight="1">
      <c r="A697" s="189"/>
      <c r="B697" s="111"/>
      <c r="C697" s="111"/>
      <c r="D697" s="111"/>
      <c r="E697" s="111"/>
      <c r="F697" s="111"/>
      <c r="G697" s="111"/>
      <c r="H697" s="111"/>
      <c r="I697" s="116"/>
      <c r="J697" s="118"/>
      <c r="K697" s="33"/>
      <c r="L697" s="44"/>
      <c r="M697" s="33"/>
      <c r="N697" s="33"/>
      <c r="O697" s="39"/>
      <c r="P697" s="33"/>
      <c r="Q697" s="168"/>
      <c r="R697" s="169"/>
      <c r="S697" s="39"/>
      <c r="T697" s="119"/>
      <c r="U697" s="109"/>
      <c r="V697" s="109"/>
      <c r="W697" s="109"/>
      <c r="X697" s="45"/>
      <c r="Y697" s="45"/>
    </row>
    <row r="698" spans="1:25" s="43" customFormat="1" ht="12.9" customHeight="1">
      <c r="A698" s="189"/>
      <c r="B698" s="111"/>
      <c r="C698" s="111"/>
      <c r="D698" s="111"/>
      <c r="E698" s="111"/>
      <c r="F698" s="111"/>
      <c r="G698" s="111"/>
      <c r="H698" s="111"/>
      <c r="I698" s="117"/>
      <c r="J698" s="118"/>
      <c r="K698" s="33"/>
      <c r="L698" s="44"/>
      <c r="M698" s="33"/>
      <c r="N698" s="33"/>
      <c r="O698" s="39"/>
      <c r="P698" s="33"/>
      <c r="Q698" s="168"/>
      <c r="R698" s="169"/>
      <c r="S698" s="39"/>
      <c r="T698" s="119"/>
      <c r="U698" s="109"/>
      <c r="V698" s="109"/>
      <c r="W698" s="109"/>
      <c r="X698" s="45"/>
      <c r="Y698" s="45"/>
    </row>
    <row r="699" spans="1:25" s="43" customFormat="1" ht="12.9" customHeight="1">
      <c r="A699" s="189"/>
      <c r="B699" s="111"/>
      <c r="C699" s="111"/>
      <c r="D699" s="111"/>
      <c r="E699" s="111"/>
      <c r="F699" s="111"/>
      <c r="G699" s="111"/>
      <c r="H699" s="111"/>
      <c r="I699" s="117"/>
      <c r="J699" s="118"/>
      <c r="K699" s="33"/>
      <c r="L699" s="44"/>
      <c r="M699" s="33"/>
      <c r="N699" s="33"/>
      <c r="O699" s="39"/>
      <c r="P699" s="33"/>
      <c r="Q699" s="168"/>
      <c r="R699" s="169"/>
      <c r="S699" s="39"/>
      <c r="T699" s="119"/>
      <c r="U699" s="109"/>
      <c r="V699" s="109"/>
      <c r="W699" s="109"/>
      <c r="X699" s="45"/>
      <c r="Y699" s="45"/>
    </row>
    <row r="700" spans="1:25" s="43" customFormat="1" ht="12.9" customHeight="1">
      <c r="A700" s="189"/>
      <c r="B700" s="111"/>
      <c r="C700" s="111"/>
      <c r="D700" s="111"/>
      <c r="E700" s="111"/>
      <c r="F700" s="111"/>
      <c r="G700" s="111"/>
      <c r="H700" s="111"/>
      <c r="I700" s="116"/>
      <c r="J700" s="118"/>
      <c r="K700" s="33"/>
      <c r="L700" s="44"/>
      <c r="M700" s="33"/>
      <c r="N700" s="33"/>
      <c r="O700" s="39"/>
      <c r="P700" s="33"/>
      <c r="Q700" s="168"/>
      <c r="R700" s="169"/>
      <c r="S700" s="39"/>
      <c r="T700" s="119"/>
      <c r="U700" s="109"/>
      <c r="V700" s="109"/>
      <c r="W700" s="109"/>
      <c r="X700" s="45"/>
      <c r="Y700" s="45"/>
    </row>
    <row r="701" spans="1:25" s="43" customFormat="1" ht="12.9" customHeight="1">
      <c r="A701" s="189"/>
      <c r="B701" s="111"/>
      <c r="C701" s="111"/>
      <c r="D701" s="111"/>
      <c r="E701" s="111"/>
      <c r="F701" s="111"/>
      <c r="G701" s="111"/>
      <c r="H701" s="111"/>
      <c r="I701" s="116"/>
      <c r="J701" s="118"/>
      <c r="K701" s="33"/>
      <c r="L701" s="44"/>
      <c r="M701" s="33"/>
      <c r="N701" s="33"/>
      <c r="O701" s="39"/>
      <c r="P701" s="33"/>
      <c r="Q701" s="168"/>
      <c r="R701" s="169"/>
      <c r="S701" s="39"/>
      <c r="T701" s="119"/>
      <c r="U701" s="109"/>
      <c r="V701" s="109"/>
      <c r="W701" s="109"/>
      <c r="X701" s="45"/>
      <c r="Y701" s="45"/>
    </row>
    <row r="702" spans="1:25" s="43" customFormat="1" ht="12.9" customHeight="1">
      <c r="A702" s="189"/>
      <c r="B702" s="111"/>
      <c r="C702" s="111"/>
      <c r="D702" s="111"/>
      <c r="E702" s="111"/>
      <c r="F702" s="111"/>
      <c r="G702" s="111"/>
      <c r="H702" s="111"/>
      <c r="I702" s="116"/>
      <c r="J702" s="118"/>
      <c r="K702" s="33"/>
      <c r="L702" s="44"/>
      <c r="M702" s="33"/>
      <c r="N702" s="33"/>
      <c r="O702" s="39"/>
      <c r="P702" s="33"/>
      <c r="Q702" s="168"/>
      <c r="R702" s="169"/>
      <c r="S702" s="39"/>
      <c r="T702" s="119"/>
      <c r="U702" s="109"/>
      <c r="V702" s="109"/>
      <c r="W702" s="109"/>
      <c r="X702" s="45"/>
      <c r="Y702" s="45"/>
    </row>
    <row r="703" spans="1:25" s="43" customFormat="1" ht="12.9" customHeight="1">
      <c r="A703" s="189"/>
      <c r="B703" s="111"/>
      <c r="C703" s="111"/>
      <c r="D703" s="111"/>
      <c r="E703" s="111"/>
      <c r="F703" s="111"/>
      <c r="G703" s="111"/>
      <c r="H703" s="111"/>
      <c r="I703" s="116"/>
      <c r="J703" s="118"/>
      <c r="K703" s="33"/>
      <c r="L703" s="44"/>
      <c r="M703" s="33"/>
      <c r="N703" s="33"/>
      <c r="O703" s="39"/>
      <c r="P703" s="33"/>
      <c r="Q703" s="168"/>
      <c r="R703" s="169"/>
      <c r="S703" s="39"/>
      <c r="T703" s="119"/>
      <c r="U703" s="109"/>
      <c r="V703" s="109"/>
      <c r="W703" s="109"/>
      <c r="X703" s="45"/>
      <c r="Y703" s="45"/>
    </row>
    <row r="704" spans="1:25" s="43" customFormat="1" ht="12.9" customHeight="1">
      <c r="A704" s="189"/>
      <c r="B704" s="111"/>
      <c r="C704" s="111"/>
      <c r="D704" s="111"/>
      <c r="E704" s="111"/>
      <c r="F704" s="111"/>
      <c r="G704" s="111"/>
      <c r="H704" s="111"/>
      <c r="I704" s="116"/>
      <c r="J704" s="118"/>
      <c r="K704" s="33"/>
      <c r="L704" s="44"/>
      <c r="M704" s="33"/>
      <c r="N704" s="33"/>
      <c r="O704" s="39"/>
      <c r="P704" s="33"/>
      <c r="Q704" s="168"/>
      <c r="R704" s="169"/>
      <c r="S704" s="39"/>
      <c r="T704" s="119"/>
      <c r="U704" s="109"/>
      <c r="V704" s="109"/>
      <c r="W704" s="109"/>
      <c r="X704" s="45"/>
      <c r="Y704" s="45"/>
    </row>
    <row r="705" spans="1:25" s="43" customFormat="1" ht="12.9" customHeight="1">
      <c r="A705" s="189"/>
      <c r="B705" s="111"/>
      <c r="C705" s="111"/>
      <c r="D705" s="111"/>
      <c r="E705" s="111"/>
      <c r="F705" s="111"/>
      <c r="G705" s="111"/>
      <c r="H705" s="111"/>
      <c r="I705" s="116"/>
      <c r="J705" s="118"/>
      <c r="K705" s="33"/>
      <c r="L705" s="44"/>
      <c r="M705" s="33"/>
      <c r="N705" s="33"/>
      <c r="O705" s="39"/>
      <c r="P705" s="33"/>
      <c r="Q705" s="168"/>
      <c r="R705" s="169"/>
      <c r="S705" s="39"/>
      <c r="T705" s="119"/>
      <c r="U705" s="109"/>
      <c r="V705" s="109"/>
      <c r="W705" s="109"/>
      <c r="X705" s="45"/>
      <c r="Y705" s="45"/>
    </row>
    <row r="706" spans="1:25" s="43" customFormat="1" ht="12.9" customHeight="1">
      <c r="A706" s="189"/>
      <c r="B706" s="111"/>
      <c r="C706" s="111"/>
      <c r="D706" s="111"/>
      <c r="E706" s="111"/>
      <c r="F706" s="111"/>
      <c r="G706" s="111"/>
      <c r="H706" s="111"/>
      <c r="I706" s="116"/>
      <c r="J706" s="118"/>
      <c r="K706" s="33"/>
      <c r="L706" s="44"/>
      <c r="M706" s="33"/>
      <c r="N706" s="33"/>
      <c r="O706" s="39"/>
      <c r="P706" s="33"/>
      <c r="Q706" s="168"/>
      <c r="R706" s="169"/>
      <c r="S706" s="39"/>
      <c r="T706" s="119"/>
      <c r="U706" s="109"/>
      <c r="V706" s="109"/>
      <c r="W706" s="109"/>
      <c r="X706" s="45"/>
      <c r="Y706" s="45"/>
    </row>
    <row r="707" spans="1:25" s="43" customFormat="1" ht="12.9" customHeight="1">
      <c r="A707" s="189"/>
      <c r="B707" s="111"/>
      <c r="C707" s="111"/>
      <c r="D707" s="111"/>
      <c r="E707" s="111"/>
      <c r="F707" s="111"/>
      <c r="G707" s="111"/>
      <c r="H707" s="111"/>
      <c r="I707" s="116"/>
      <c r="J707" s="118"/>
      <c r="K707" s="33"/>
      <c r="L707" s="44"/>
      <c r="M707" s="33"/>
      <c r="N707" s="33"/>
      <c r="O707" s="39"/>
      <c r="P707" s="33"/>
      <c r="Q707" s="168"/>
      <c r="R707" s="169"/>
      <c r="S707" s="39"/>
      <c r="T707" s="119"/>
      <c r="U707" s="109"/>
      <c r="V707" s="109"/>
      <c r="W707" s="109"/>
      <c r="X707" s="45"/>
      <c r="Y707" s="45"/>
    </row>
    <row r="708" spans="1:25" s="43" customFormat="1" ht="12.9" customHeight="1">
      <c r="A708" s="189"/>
      <c r="B708" s="111"/>
      <c r="C708" s="111"/>
      <c r="D708" s="111"/>
      <c r="E708" s="111"/>
      <c r="F708" s="111"/>
      <c r="G708" s="111"/>
      <c r="H708" s="111"/>
      <c r="I708" s="116"/>
      <c r="J708" s="118"/>
      <c r="K708" s="33"/>
      <c r="L708" s="44"/>
      <c r="M708" s="33"/>
      <c r="N708" s="33"/>
      <c r="O708" s="39"/>
      <c r="P708" s="33"/>
      <c r="Q708" s="168"/>
      <c r="R708" s="169"/>
      <c r="S708" s="39"/>
      <c r="T708" s="119"/>
      <c r="U708" s="109"/>
      <c r="V708" s="109"/>
      <c r="W708" s="109"/>
      <c r="X708" s="45"/>
      <c r="Y708" s="45"/>
    </row>
    <row r="709" spans="1:25" s="43" customFormat="1" ht="12.9" customHeight="1">
      <c r="A709" s="189"/>
      <c r="B709" s="111"/>
      <c r="C709" s="111"/>
      <c r="D709" s="111"/>
      <c r="E709" s="111"/>
      <c r="F709" s="111"/>
      <c r="G709" s="111"/>
      <c r="H709" s="111"/>
      <c r="I709" s="117"/>
      <c r="J709" s="118"/>
      <c r="K709" s="33"/>
      <c r="L709" s="44"/>
      <c r="M709" s="33"/>
      <c r="N709" s="33"/>
      <c r="O709" s="39"/>
      <c r="P709" s="33"/>
      <c r="Q709" s="168"/>
      <c r="R709" s="169"/>
      <c r="S709" s="39"/>
      <c r="T709" s="119"/>
      <c r="U709" s="109"/>
      <c r="V709" s="109"/>
      <c r="W709" s="109"/>
      <c r="X709" s="45"/>
      <c r="Y709" s="45"/>
    </row>
    <row r="710" spans="1:25" s="43" customFormat="1" ht="12.9" customHeight="1">
      <c r="A710" s="189"/>
      <c r="B710" s="111"/>
      <c r="C710" s="111"/>
      <c r="D710" s="111"/>
      <c r="E710" s="111"/>
      <c r="F710" s="111"/>
      <c r="G710" s="111"/>
      <c r="H710" s="111"/>
      <c r="I710" s="117"/>
      <c r="J710" s="118"/>
      <c r="K710" s="33"/>
      <c r="L710" s="44"/>
      <c r="M710" s="33"/>
      <c r="N710" s="33"/>
      <c r="O710" s="39"/>
      <c r="P710" s="33"/>
      <c r="Q710" s="168"/>
      <c r="R710" s="169"/>
      <c r="S710" s="39"/>
      <c r="T710" s="119"/>
      <c r="U710" s="109"/>
      <c r="V710" s="109"/>
      <c r="W710" s="109"/>
      <c r="X710" s="45"/>
      <c r="Y710" s="45"/>
    </row>
    <row r="711" spans="1:25" s="43" customFormat="1" ht="12.9" customHeight="1">
      <c r="A711" s="189"/>
      <c r="B711" s="111"/>
      <c r="C711" s="111"/>
      <c r="D711" s="111"/>
      <c r="E711" s="111"/>
      <c r="F711" s="111"/>
      <c r="G711" s="111"/>
      <c r="H711" s="111"/>
      <c r="I711" s="116"/>
      <c r="J711" s="118"/>
      <c r="K711" s="33"/>
      <c r="L711" s="44"/>
      <c r="M711" s="33"/>
      <c r="N711" s="33"/>
      <c r="O711" s="39"/>
      <c r="P711" s="33"/>
      <c r="Q711" s="168"/>
      <c r="R711" s="169"/>
      <c r="S711" s="39"/>
      <c r="T711" s="119"/>
      <c r="U711" s="109"/>
      <c r="V711" s="109"/>
      <c r="W711" s="109"/>
      <c r="X711" s="45"/>
      <c r="Y711" s="45"/>
    </row>
    <row r="712" spans="1:25" s="43" customFormat="1" ht="12.9" customHeight="1">
      <c r="A712" s="189"/>
      <c r="B712" s="111"/>
      <c r="C712" s="111"/>
      <c r="D712" s="111"/>
      <c r="E712" s="111"/>
      <c r="F712" s="111"/>
      <c r="G712" s="111"/>
      <c r="H712" s="111"/>
      <c r="I712" s="116"/>
      <c r="J712" s="118"/>
      <c r="K712" s="33"/>
      <c r="L712" s="44"/>
      <c r="M712" s="33"/>
      <c r="N712" s="33"/>
      <c r="O712" s="39"/>
      <c r="P712" s="33"/>
      <c r="Q712" s="168"/>
      <c r="R712" s="169"/>
      <c r="S712" s="39"/>
      <c r="T712" s="119"/>
      <c r="U712" s="109"/>
      <c r="V712" s="109"/>
      <c r="W712" s="109"/>
      <c r="X712" s="45"/>
      <c r="Y712" s="45"/>
    </row>
    <row r="713" spans="1:25" s="43" customFormat="1" ht="12.9" customHeight="1">
      <c r="A713" s="189"/>
      <c r="B713" s="111"/>
      <c r="C713" s="111"/>
      <c r="D713" s="111"/>
      <c r="E713" s="111"/>
      <c r="F713" s="111"/>
      <c r="G713" s="111"/>
      <c r="H713" s="111"/>
      <c r="I713" s="116"/>
      <c r="J713" s="118"/>
      <c r="K713" s="33"/>
      <c r="L713" s="44"/>
      <c r="M713" s="33"/>
      <c r="N713" s="33"/>
      <c r="O713" s="39"/>
      <c r="P713" s="33"/>
      <c r="Q713" s="168"/>
      <c r="R713" s="169"/>
      <c r="S713" s="39"/>
      <c r="T713" s="119"/>
      <c r="U713" s="109"/>
      <c r="V713" s="109"/>
      <c r="W713" s="109"/>
      <c r="X713" s="45"/>
      <c r="Y713" s="45"/>
    </row>
    <row r="714" spans="1:25" s="43" customFormat="1" ht="12.9" customHeight="1">
      <c r="A714" s="189"/>
      <c r="B714" s="111"/>
      <c r="C714" s="111"/>
      <c r="D714" s="111"/>
      <c r="E714" s="111"/>
      <c r="F714" s="111"/>
      <c r="G714" s="111"/>
      <c r="H714" s="111"/>
      <c r="I714" s="116"/>
      <c r="J714" s="118"/>
      <c r="K714" s="33"/>
      <c r="L714" s="44"/>
      <c r="M714" s="33"/>
      <c r="N714" s="33"/>
      <c r="O714" s="39"/>
      <c r="P714" s="33"/>
      <c r="Q714" s="168"/>
      <c r="R714" s="169"/>
      <c r="S714" s="39"/>
      <c r="T714" s="119"/>
      <c r="U714" s="109"/>
      <c r="V714" s="109"/>
      <c r="W714" s="109"/>
      <c r="X714" s="45"/>
      <c r="Y714" s="45"/>
    </row>
    <row r="715" spans="1:25" s="43" customFormat="1" ht="12.9" customHeight="1">
      <c r="A715" s="189"/>
      <c r="B715" s="111"/>
      <c r="C715" s="111"/>
      <c r="D715" s="111"/>
      <c r="E715" s="111"/>
      <c r="F715" s="111"/>
      <c r="G715" s="111"/>
      <c r="H715" s="111"/>
      <c r="I715" s="116"/>
      <c r="J715" s="118"/>
      <c r="K715" s="33"/>
      <c r="L715" s="44"/>
      <c r="M715" s="33"/>
      <c r="N715" s="33"/>
      <c r="O715" s="39"/>
      <c r="P715" s="33"/>
      <c r="Q715" s="168"/>
      <c r="R715" s="169"/>
      <c r="S715" s="39"/>
      <c r="T715" s="119"/>
      <c r="U715" s="109"/>
      <c r="V715" s="109"/>
      <c r="W715" s="109"/>
      <c r="X715" s="45"/>
      <c r="Y715" s="45"/>
    </row>
    <row r="716" spans="1:25" s="43" customFormat="1" ht="12.9" customHeight="1">
      <c r="A716" s="189"/>
      <c r="B716" s="111"/>
      <c r="C716" s="111"/>
      <c r="D716" s="111"/>
      <c r="E716" s="111"/>
      <c r="F716" s="111"/>
      <c r="G716" s="111"/>
      <c r="H716" s="111"/>
      <c r="I716" s="116"/>
      <c r="J716" s="118"/>
      <c r="K716" s="33"/>
      <c r="L716" s="44"/>
      <c r="M716" s="33"/>
      <c r="N716" s="33"/>
      <c r="O716" s="39"/>
      <c r="P716" s="33"/>
      <c r="Q716" s="168"/>
      <c r="R716" s="169"/>
      <c r="S716" s="39"/>
      <c r="T716" s="119"/>
      <c r="U716" s="109"/>
      <c r="V716" s="109"/>
      <c r="W716" s="109"/>
      <c r="X716" s="45"/>
      <c r="Y716" s="45"/>
    </row>
    <row r="717" spans="1:25" s="43" customFormat="1" ht="12.9" customHeight="1">
      <c r="A717" s="189"/>
      <c r="B717" s="111"/>
      <c r="C717" s="111"/>
      <c r="D717" s="111"/>
      <c r="E717" s="111"/>
      <c r="F717" s="111"/>
      <c r="G717" s="111"/>
      <c r="H717" s="111"/>
      <c r="I717" s="116"/>
      <c r="J717" s="118"/>
      <c r="K717" s="33"/>
      <c r="L717" s="44"/>
      <c r="M717" s="33"/>
      <c r="N717" s="33"/>
      <c r="O717" s="39"/>
      <c r="P717" s="33"/>
      <c r="Q717" s="168"/>
      <c r="R717" s="169"/>
      <c r="S717" s="39"/>
      <c r="T717" s="119"/>
      <c r="U717" s="109"/>
      <c r="V717" s="109"/>
      <c r="W717" s="109"/>
      <c r="X717" s="45"/>
      <c r="Y717" s="45"/>
    </row>
    <row r="718" spans="1:25" s="43" customFormat="1" ht="12.9" customHeight="1">
      <c r="A718" s="189"/>
      <c r="B718" s="111"/>
      <c r="C718" s="111"/>
      <c r="D718" s="111"/>
      <c r="E718" s="111"/>
      <c r="F718" s="111"/>
      <c r="G718" s="111"/>
      <c r="H718" s="111"/>
      <c r="I718" s="116"/>
      <c r="J718" s="118"/>
      <c r="K718" s="33"/>
      <c r="L718" s="44"/>
      <c r="M718" s="33"/>
      <c r="N718" s="33"/>
      <c r="O718" s="39"/>
      <c r="P718" s="33"/>
      <c r="Q718" s="168"/>
      <c r="R718" s="169"/>
      <c r="S718" s="39"/>
      <c r="T718" s="119"/>
      <c r="U718" s="109"/>
      <c r="V718" s="109"/>
      <c r="W718" s="109"/>
      <c r="X718" s="45"/>
      <c r="Y718" s="45"/>
    </row>
    <row r="719" spans="1:25" s="43" customFormat="1" ht="12.9" customHeight="1">
      <c r="A719" s="189"/>
      <c r="B719" s="111"/>
      <c r="C719" s="111"/>
      <c r="D719" s="111"/>
      <c r="E719" s="111"/>
      <c r="F719" s="111"/>
      <c r="G719" s="111"/>
      <c r="H719" s="111"/>
      <c r="I719" s="116"/>
      <c r="J719" s="118"/>
      <c r="K719" s="33"/>
      <c r="L719" s="44"/>
      <c r="M719" s="33"/>
      <c r="N719" s="33"/>
      <c r="O719" s="39"/>
      <c r="P719" s="33"/>
      <c r="Q719" s="168"/>
      <c r="R719" s="169"/>
      <c r="S719" s="39"/>
      <c r="T719" s="119"/>
      <c r="U719" s="109"/>
      <c r="V719" s="109"/>
      <c r="W719" s="109"/>
      <c r="X719" s="45"/>
      <c r="Y719" s="45"/>
    </row>
    <row r="720" spans="1:25" s="43" customFormat="1" ht="12.9" customHeight="1">
      <c r="A720" s="189"/>
      <c r="B720" s="111"/>
      <c r="C720" s="111"/>
      <c r="D720" s="111"/>
      <c r="E720" s="111"/>
      <c r="F720" s="111"/>
      <c r="G720" s="111"/>
      <c r="H720" s="111"/>
      <c r="I720" s="117"/>
      <c r="J720" s="118"/>
      <c r="K720" s="33"/>
      <c r="L720" s="44"/>
      <c r="M720" s="33"/>
      <c r="N720" s="33"/>
      <c r="O720" s="39"/>
      <c r="P720" s="33"/>
      <c r="Q720" s="168"/>
      <c r="R720" s="169"/>
      <c r="S720" s="39"/>
      <c r="T720" s="119"/>
      <c r="U720" s="109"/>
      <c r="V720" s="109"/>
      <c r="W720" s="109"/>
      <c r="X720" s="45"/>
      <c r="Y720" s="45"/>
    </row>
    <row r="721" spans="1:25" s="43" customFormat="1" ht="12.9" customHeight="1">
      <c r="A721" s="189"/>
      <c r="B721" s="111"/>
      <c r="C721" s="111"/>
      <c r="D721" s="111"/>
      <c r="E721" s="111"/>
      <c r="F721" s="111"/>
      <c r="G721" s="111"/>
      <c r="H721" s="111"/>
      <c r="I721" s="117"/>
      <c r="J721" s="118"/>
      <c r="K721" s="33"/>
      <c r="L721" s="44"/>
      <c r="M721" s="33"/>
      <c r="N721" s="33"/>
      <c r="O721" s="39"/>
      <c r="P721" s="33"/>
      <c r="Q721" s="168"/>
      <c r="R721" s="169"/>
      <c r="S721" s="39"/>
      <c r="T721" s="119"/>
      <c r="U721" s="109"/>
      <c r="V721" s="109"/>
      <c r="W721" s="109"/>
      <c r="X721" s="45"/>
      <c r="Y721" s="45"/>
    </row>
    <row r="722" spans="1:25" s="43" customFormat="1" ht="12.9" customHeight="1">
      <c r="A722" s="189"/>
      <c r="B722" s="111"/>
      <c r="C722" s="111"/>
      <c r="D722" s="111"/>
      <c r="E722" s="111"/>
      <c r="F722" s="111"/>
      <c r="G722" s="111"/>
      <c r="H722" s="111"/>
      <c r="I722" s="116"/>
      <c r="J722" s="118"/>
      <c r="K722" s="33"/>
      <c r="L722" s="44"/>
      <c r="M722" s="33"/>
      <c r="N722" s="33"/>
      <c r="O722" s="39"/>
      <c r="P722" s="33"/>
      <c r="Q722" s="168"/>
      <c r="R722" s="169"/>
      <c r="S722" s="39"/>
      <c r="T722" s="119"/>
      <c r="U722" s="109"/>
      <c r="V722" s="109"/>
      <c r="W722" s="109"/>
      <c r="X722" s="45"/>
      <c r="Y722" s="45"/>
    </row>
    <row r="723" spans="1:25" s="43" customFormat="1" ht="12.9" customHeight="1">
      <c r="A723" s="189"/>
      <c r="B723" s="111"/>
      <c r="C723" s="111"/>
      <c r="D723" s="111"/>
      <c r="E723" s="111"/>
      <c r="F723" s="111"/>
      <c r="G723" s="111"/>
      <c r="H723" s="111"/>
      <c r="I723" s="116"/>
      <c r="J723" s="118"/>
      <c r="K723" s="33"/>
      <c r="L723" s="44"/>
      <c r="M723" s="33"/>
      <c r="N723" s="33"/>
      <c r="O723" s="39"/>
      <c r="P723" s="33"/>
      <c r="Q723" s="168"/>
      <c r="R723" s="169"/>
      <c r="S723" s="39"/>
      <c r="T723" s="119"/>
      <c r="U723" s="109"/>
      <c r="V723" s="109"/>
      <c r="W723" s="109"/>
      <c r="X723" s="45"/>
      <c r="Y723" s="45"/>
    </row>
    <row r="724" spans="1:25" s="43" customFormat="1" ht="12.9" customHeight="1">
      <c r="A724" s="189"/>
      <c r="B724" s="111"/>
      <c r="C724" s="111"/>
      <c r="D724" s="111"/>
      <c r="E724" s="111"/>
      <c r="F724" s="111"/>
      <c r="G724" s="111"/>
      <c r="H724" s="111"/>
      <c r="I724" s="116"/>
      <c r="J724" s="118"/>
      <c r="K724" s="33"/>
      <c r="L724" s="44"/>
      <c r="M724" s="33"/>
      <c r="N724" s="33"/>
      <c r="O724" s="39"/>
      <c r="P724" s="33"/>
      <c r="Q724" s="168"/>
      <c r="R724" s="169"/>
      <c r="S724" s="39"/>
      <c r="T724" s="119"/>
      <c r="U724" s="109"/>
      <c r="V724" s="109"/>
      <c r="W724" s="109"/>
      <c r="X724" s="45"/>
      <c r="Y724" s="45"/>
    </row>
    <row r="725" spans="1:25" s="43" customFormat="1" ht="12.9" customHeight="1">
      <c r="A725" s="189"/>
      <c r="B725" s="111"/>
      <c r="C725" s="111"/>
      <c r="D725" s="111"/>
      <c r="E725" s="111"/>
      <c r="F725" s="111"/>
      <c r="G725" s="111"/>
      <c r="H725" s="111"/>
      <c r="I725" s="116"/>
      <c r="J725" s="118"/>
      <c r="K725" s="33"/>
      <c r="L725" s="44"/>
      <c r="M725" s="33"/>
      <c r="N725" s="33"/>
      <c r="O725" s="39"/>
      <c r="P725" s="33"/>
      <c r="Q725" s="168"/>
      <c r="R725" s="169"/>
      <c r="S725" s="39"/>
      <c r="T725" s="119"/>
      <c r="U725" s="109"/>
      <c r="V725" s="109"/>
      <c r="W725" s="109"/>
      <c r="X725" s="45"/>
      <c r="Y725" s="45"/>
    </row>
    <row r="726" spans="1:25" s="43" customFormat="1" ht="12.9" customHeight="1">
      <c r="A726" s="189"/>
      <c r="B726" s="111"/>
      <c r="C726" s="111"/>
      <c r="D726" s="111"/>
      <c r="E726" s="111"/>
      <c r="F726" s="111"/>
      <c r="G726" s="111"/>
      <c r="H726" s="111"/>
      <c r="I726" s="116"/>
      <c r="J726" s="118"/>
      <c r="K726" s="33"/>
      <c r="L726" s="44"/>
      <c r="M726" s="33"/>
      <c r="N726" s="33"/>
      <c r="O726" s="39"/>
      <c r="P726" s="33"/>
      <c r="Q726" s="168"/>
      <c r="R726" s="169"/>
      <c r="S726" s="39"/>
      <c r="T726" s="119"/>
      <c r="U726" s="109"/>
      <c r="V726" s="109"/>
      <c r="W726" s="109"/>
      <c r="X726" s="45"/>
      <c r="Y726" s="45"/>
    </row>
    <row r="727" spans="1:25" s="43" customFormat="1" ht="12.9" customHeight="1">
      <c r="A727" s="189"/>
      <c r="B727" s="111"/>
      <c r="C727" s="111"/>
      <c r="D727" s="111"/>
      <c r="E727" s="111"/>
      <c r="F727" s="111"/>
      <c r="G727" s="111"/>
      <c r="H727" s="111"/>
      <c r="I727" s="116"/>
      <c r="J727" s="118"/>
      <c r="K727" s="33"/>
      <c r="L727" s="44"/>
      <c r="M727" s="33"/>
      <c r="N727" s="33"/>
      <c r="O727" s="39"/>
      <c r="P727" s="33"/>
      <c r="Q727" s="168"/>
      <c r="R727" s="169"/>
      <c r="S727" s="39"/>
      <c r="T727" s="119"/>
      <c r="U727" s="109"/>
      <c r="V727" s="109"/>
      <c r="W727" s="109"/>
      <c r="X727" s="45"/>
      <c r="Y727" s="45"/>
    </row>
    <row r="728" spans="1:25" s="43" customFormat="1" ht="12.9" customHeight="1">
      <c r="A728" s="189"/>
      <c r="B728" s="111"/>
      <c r="C728" s="111"/>
      <c r="D728" s="111"/>
      <c r="E728" s="111"/>
      <c r="F728" s="111"/>
      <c r="G728" s="111"/>
      <c r="H728" s="111"/>
      <c r="I728" s="116"/>
      <c r="J728" s="118"/>
      <c r="K728" s="33"/>
      <c r="L728" s="44"/>
      <c r="M728" s="33"/>
      <c r="N728" s="33"/>
      <c r="O728" s="39"/>
      <c r="P728" s="33"/>
      <c r="Q728" s="168"/>
      <c r="R728" s="169"/>
      <c r="S728" s="39"/>
      <c r="T728" s="119"/>
      <c r="U728" s="109"/>
      <c r="V728" s="109"/>
      <c r="W728" s="109"/>
      <c r="X728" s="45"/>
      <c r="Y728" s="45"/>
    </row>
    <row r="729" spans="1:25" s="43" customFormat="1" ht="12.9" customHeight="1">
      <c r="A729" s="189"/>
      <c r="B729" s="111"/>
      <c r="C729" s="111"/>
      <c r="D729" s="111"/>
      <c r="E729" s="111"/>
      <c r="F729" s="111"/>
      <c r="G729" s="111"/>
      <c r="H729" s="111"/>
      <c r="I729" s="116"/>
      <c r="J729" s="118"/>
      <c r="K729" s="33"/>
      <c r="L729" s="44"/>
      <c r="M729" s="33"/>
      <c r="N729" s="33"/>
      <c r="O729" s="39"/>
      <c r="P729" s="33"/>
      <c r="Q729" s="168"/>
      <c r="R729" s="169"/>
      <c r="S729" s="39"/>
      <c r="T729" s="119"/>
      <c r="U729" s="109"/>
      <c r="V729" s="109"/>
      <c r="W729" s="109"/>
      <c r="X729" s="45"/>
      <c r="Y729" s="45"/>
    </row>
    <row r="730" spans="1:25" s="43" customFormat="1" ht="12.9" customHeight="1">
      <c r="A730" s="189"/>
      <c r="B730" s="111"/>
      <c r="C730" s="111"/>
      <c r="D730" s="111"/>
      <c r="E730" s="111"/>
      <c r="F730" s="111"/>
      <c r="G730" s="111"/>
      <c r="H730" s="111"/>
      <c r="I730" s="116"/>
      <c r="J730" s="118"/>
      <c r="K730" s="33"/>
      <c r="L730" s="44"/>
      <c r="M730" s="33"/>
      <c r="N730" s="33"/>
      <c r="O730" s="39"/>
      <c r="P730" s="33"/>
      <c r="Q730" s="168"/>
      <c r="R730" s="169"/>
      <c r="S730" s="39"/>
      <c r="T730" s="119"/>
      <c r="U730" s="109"/>
      <c r="V730" s="109"/>
      <c r="W730" s="109"/>
      <c r="X730" s="45"/>
      <c r="Y730" s="45"/>
    </row>
    <row r="731" spans="1:25" s="43" customFormat="1" ht="12.9" customHeight="1">
      <c r="A731" s="189"/>
      <c r="B731" s="111"/>
      <c r="C731" s="111"/>
      <c r="D731" s="111"/>
      <c r="E731" s="111"/>
      <c r="F731" s="111"/>
      <c r="G731" s="111"/>
      <c r="H731" s="111"/>
      <c r="I731" s="116"/>
      <c r="J731" s="118"/>
      <c r="K731" s="33"/>
      <c r="L731" s="44"/>
      <c r="M731" s="33"/>
      <c r="N731" s="33"/>
      <c r="O731" s="39"/>
      <c r="P731" s="33"/>
      <c r="Q731" s="168"/>
      <c r="R731" s="169"/>
      <c r="S731" s="39"/>
      <c r="T731" s="119"/>
      <c r="U731" s="109"/>
      <c r="V731" s="109"/>
      <c r="W731" s="109"/>
      <c r="X731" s="45"/>
      <c r="Y731" s="45"/>
    </row>
    <row r="732" spans="1:25" s="43" customFormat="1" ht="12.9" customHeight="1">
      <c r="A732" s="189"/>
      <c r="B732" s="111"/>
      <c r="C732" s="111"/>
      <c r="D732" s="111"/>
      <c r="E732" s="111"/>
      <c r="F732" s="111"/>
      <c r="G732" s="111"/>
      <c r="H732" s="111"/>
      <c r="I732" s="117"/>
      <c r="J732" s="118"/>
      <c r="K732" s="33"/>
      <c r="L732" s="44"/>
      <c r="M732" s="33"/>
      <c r="N732" s="33"/>
      <c r="O732" s="39"/>
      <c r="P732" s="33"/>
      <c r="Q732" s="168"/>
      <c r="R732" s="169"/>
      <c r="S732" s="39"/>
      <c r="T732" s="119"/>
      <c r="U732" s="109"/>
      <c r="V732" s="109"/>
      <c r="W732" s="109"/>
      <c r="X732" s="45"/>
      <c r="Y732" s="45"/>
    </row>
    <row r="733" spans="1:25" s="43" customFormat="1" ht="12.9" customHeight="1">
      <c r="A733" s="189"/>
      <c r="B733" s="111"/>
      <c r="C733" s="111"/>
      <c r="D733" s="111"/>
      <c r="E733" s="111"/>
      <c r="F733" s="111"/>
      <c r="G733" s="111"/>
      <c r="H733" s="111"/>
      <c r="I733" s="117"/>
      <c r="J733" s="118"/>
      <c r="K733" s="33"/>
      <c r="L733" s="44"/>
      <c r="M733" s="33"/>
      <c r="N733" s="33"/>
      <c r="O733" s="39"/>
      <c r="P733" s="33"/>
      <c r="Q733" s="168"/>
      <c r="R733" s="169"/>
      <c r="S733" s="39"/>
      <c r="T733" s="119"/>
      <c r="U733" s="109"/>
      <c r="V733" s="109"/>
      <c r="W733" s="109"/>
      <c r="X733" s="45"/>
      <c r="Y733" s="45"/>
    </row>
    <row r="734" spans="1:25" s="43" customFormat="1" ht="12.9" customHeight="1">
      <c r="A734" s="189"/>
      <c r="B734" s="111"/>
      <c r="C734" s="111"/>
      <c r="D734" s="111"/>
      <c r="E734" s="111"/>
      <c r="F734" s="111"/>
      <c r="G734" s="111"/>
      <c r="H734" s="111"/>
      <c r="I734" s="116"/>
      <c r="J734" s="118"/>
      <c r="K734" s="33"/>
      <c r="L734" s="44"/>
      <c r="M734" s="33"/>
      <c r="N734" s="33"/>
      <c r="O734" s="39"/>
      <c r="P734" s="33"/>
      <c r="Q734" s="168"/>
      <c r="R734" s="169"/>
      <c r="S734" s="39"/>
      <c r="T734" s="119"/>
      <c r="U734" s="109"/>
      <c r="V734" s="109"/>
      <c r="W734" s="109"/>
      <c r="X734" s="45"/>
      <c r="Y734" s="45"/>
    </row>
    <row r="735" spans="1:25" s="43" customFormat="1" ht="12.9" customHeight="1">
      <c r="A735" s="189"/>
      <c r="B735" s="111"/>
      <c r="C735" s="111"/>
      <c r="D735" s="111"/>
      <c r="E735" s="111"/>
      <c r="F735" s="111"/>
      <c r="G735" s="111"/>
      <c r="H735" s="111"/>
      <c r="I735" s="116"/>
      <c r="J735" s="118"/>
      <c r="K735" s="33"/>
      <c r="L735" s="44"/>
      <c r="M735" s="33"/>
      <c r="N735" s="33"/>
      <c r="O735" s="39"/>
      <c r="P735" s="33"/>
      <c r="Q735" s="168"/>
      <c r="R735" s="169"/>
      <c r="S735" s="39"/>
      <c r="T735" s="119"/>
      <c r="U735" s="109"/>
      <c r="V735" s="109"/>
      <c r="W735" s="109"/>
      <c r="X735" s="45"/>
      <c r="Y735" s="45"/>
    </row>
    <row r="736" spans="1:25" s="43" customFormat="1" ht="12.9" customHeight="1">
      <c r="A736" s="189"/>
      <c r="B736" s="111"/>
      <c r="C736" s="111"/>
      <c r="D736" s="111"/>
      <c r="E736" s="111"/>
      <c r="F736" s="111"/>
      <c r="G736" s="111"/>
      <c r="H736" s="111"/>
      <c r="I736" s="116"/>
      <c r="J736" s="118"/>
      <c r="K736" s="33"/>
      <c r="L736" s="44"/>
      <c r="M736" s="33"/>
      <c r="N736" s="33"/>
      <c r="O736" s="39"/>
      <c r="P736" s="33"/>
      <c r="Q736" s="168"/>
      <c r="R736" s="169"/>
      <c r="S736" s="39"/>
      <c r="T736" s="119"/>
      <c r="U736" s="109"/>
      <c r="V736" s="109"/>
      <c r="W736" s="109"/>
      <c r="X736" s="45"/>
      <c r="Y736" s="45"/>
    </row>
    <row r="737" spans="1:25" s="43" customFormat="1" ht="12.9" customHeight="1">
      <c r="A737" s="189"/>
      <c r="B737" s="111"/>
      <c r="C737" s="111"/>
      <c r="D737" s="111"/>
      <c r="E737" s="111"/>
      <c r="F737" s="111"/>
      <c r="G737" s="111"/>
      <c r="H737" s="111"/>
      <c r="I737" s="116"/>
      <c r="J737" s="118"/>
      <c r="K737" s="33"/>
      <c r="L737" s="44"/>
      <c r="M737" s="33"/>
      <c r="N737" s="33"/>
      <c r="O737" s="39"/>
      <c r="P737" s="33"/>
      <c r="Q737" s="168"/>
      <c r="R737" s="169"/>
      <c r="S737" s="39"/>
      <c r="T737" s="119"/>
      <c r="U737" s="109"/>
      <c r="V737" s="109"/>
      <c r="W737" s="109"/>
      <c r="X737" s="45"/>
      <c r="Y737" s="45"/>
    </row>
    <row r="738" spans="1:25" s="43" customFormat="1" ht="12.9" customHeight="1">
      <c r="A738" s="189"/>
      <c r="B738" s="111"/>
      <c r="C738" s="111"/>
      <c r="D738" s="111"/>
      <c r="E738" s="111"/>
      <c r="F738" s="111"/>
      <c r="G738" s="111"/>
      <c r="H738" s="111"/>
      <c r="I738" s="116"/>
      <c r="J738" s="118"/>
      <c r="K738" s="33"/>
      <c r="L738" s="44"/>
      <c r="M738" s="33"/>
      <c r="N738" s="33"/>
      <c r="O738" s="39"/>
      <c r="P738" s="33"/>
      <c r="Q738" s="168"/>
      <c r="R738" s="169"/>
      <c r="S738" s="39"/>
      <c r="T738" s="119"/>
      <c r="U738" s="109"/>
      <c r="V738" s="109"/>
      <c r="W738" s="109"/>
      <c r="X738" s="45"/>
      <c r="Y738" s="45"/>
    </row>
    <row r="739" spans="1:25" s="43" customFormat="1" ht="12.9" customHeight="1">
      <c r="A739" s="189"/>
      <c r="B739" s="111"/>
      <c r="C739" s="111"/>
      <c r="D739" s="111"/>
      <c r="E739" s="111"/>
      <c r="F739" s="111"/>
      <c r="G739" s="111"/>
      <c r="H739" s="111"/>
      <c r="I739" s="116"/>
      <c r="J739" s="118"/>
      <c r="K739" s="33"/>
      <c r="L739" s="44"/>
      <c r="M739" s="33"/>
      <c r="N739" s="33"/>
      <c r="O739" s="39"/>
      <c r="P739" s="33"/>
      <c r="Q739" s="168"/>
      <c r="R739" s="169"/>
      <c r="S739" s="39"/>
      <c r="T739" s="119"/>
      <c r="U739" s="109"/>
      <c r="V739" s="109"/>
      <c r="W739" s="109"/>
      <c r="X739" s="45"/>
      <c r="Y739" s="45"/>
    </row>
    <row r="740" spans="1:25" s="43" customFormat="1" ht="12.9" customHeight="1">
      <c r="A740" s="189"/>
      <c r="B740" s="111"/>
      <c r="C740" s="111"/>
      <c r="D740" s="111"/>
      <c r="E740" s="111"/>
      <c r="F740" s="111"/>
      <c r="G740" s="111"/>
      <c r="H740" s="111"/>
      <c r="I740" s="116"/>
      <c r="J740" s="118"/>
      <c r="K740" s="33"/>
      <c r="L740" s="44"/>
      <c r="M740" s="33"/>
      <c r="N740" s="33"/>
      <c r="O740" s="39"/>
      <c r="P740" s="33"/>
      <c r="Q740" s="168"/>
      <c r="R740" s="169"/>
      <c r="S740" s="39"/>
      <c r="T740" s="119"/>
      <c r="U740" s="109"/>
      <c r="V740" s="109"/>
      <c r="W740" s="109"/>
      <c r="X740" s="45"/>
      <c r="Y740" s="45"/>
    </row>
    <row r="741" spans="1:25" s="43" customFormat="1" ht="12.9" customHeight="1">
      <c r="A741" s="189"/>
      <c r="B741" s="111"/>
      <c r="C741" s="111"/>
      <c r="D741" s="111"/>
      <c r="E741" s="111"/>
      <c r="F741" s="111"/>
      <c r="G741" s="111"/>
      <c r="H741" s="111"/>
      <c r="I741" s="116"/>
      <c r="J741" s="118"/>
      <c r="K741" s="33"/>
      <c r="L741" s="44"/>
      <c r="M741" s="33"/>
      <c r="N741" s="33"/>
      <c r="O741" s="39"/>
      <c r="P741" s="33"/>
      <c r="Q741" s="168"/>
      <c r="R741" s="169"/>
      <c r="S741" s="39"/>
      <c r="T741" s="119"/>
      <c r="U741" s="109"/>
      <c r="V741" s="109"/>
      <c r="W741" s="109"/>
      <c r="X741" s="45"/>
      <c r="Y741" s="45"/>
    </row>
    <row r="742" spans="1:25" s="43" customFormat="1" ht="12.9" customHeight="1">
      <c r="A742" s="189"/>
      <c r="B742" s="111"/>
      <c r="C742" s="111"/>
      <c r="D742" s="111"/>
      <c r="E742" s="111"/>
      <c r="F742" s="111"/>
      <c r="G742" s="111"/>
      <c r="H742" s="111"/>
      <c r="I742" s="116"/>
      <c r="J742" s="118"/>
      <c r="K742" s="33"/>
      <c r="L742" s="44"/>
      <c r="M742" s="33"/>
      <c r="N742" s="33"/>
      <c r="O742" s="39"/>
      <c r="P742" s="33"/>
      <c r="Q742" s="168"/>
      <c r="R742" s="169"/>
      <c r="S742" s="39"/>
      <c r="T742" s="119"/>
      <c r="U742" s="109"/>
      <c r="V742" s="109"/>
      <c r="W742" s="109"/>
      <c r="X742" s="45"/>
      <c r="Y742" s="45"/>
    </row>
    <row r="743" spans="1:25" s="43" customFormat="1" ht="12.9" customHeight="1">
      <c r="A743" s="189"/>
      <c r="B743" s="111"/>
      <c r="C743" s="111"/>
      <c r="D743" s="111"/>
      <c r="E743" s="111"/>
      <c r="F743" s="111"/>
      <c r="G743" s="111"/>
      <c r="H743" s="111"/>
      <c r="I743" s="117"/>
      <c r="J743" s="118"/>
      <c r="K743" s="33"/>
      <c r="L743" s="44"/>
      <c r="M743" s="33"/>
      <c r="N743" s="33"/>
      <c r="O743" s="39"/>
      <c r="P743" s="33"/>
      <c r="Q743" s="168"/>
      <c r="R743" s="169"/>
      <c r="S743" s="39"/>
      <c r="T743" s="119"/>
      <c r="U743" s="109"/>
      <c r="V743" s="109"/>
      <c r="W743" s="109"/>
      <c r="X743" s="45"/>
      <c r="Y743" s="45"/>
    </row>
    <row r="744" spans="1:25" s="43" customFormat="1" ht="12.9" customHeight="1">
      <c r="A744" s="189"/>
      <c r="B744" s="111"/>
      <c r="C744" s="111"/>
      <c r="D744" s="111"/>
      <c r="E744" s="111"/>
      <c r="F744" s="111"/>
      <c r="G744" s="111"/>
      <c r="H744" s="111"/>
      <c r="I744" s="117"/>
      <c r="J744" s="118"/>
      <c r="K744" s="33"/>
      <c r="L744" s="44"/>
      <c r="M744" s="33"/>
      <c r="N744" s="33"/>
      <c r="O744" s="39"/>
      <c r="P744" s="33"/>
      <c r="Q744" s="168"/>
      <c r="R744" s="169"/>
      <c r="S744" s="39"/>
      <c r="T744" s="119"/>
      <c r="U744" s="109"/>
      <c r="V744" s="109"/>
      <c r="W744" s="109"/>
      <c r="X744" s="45"/>
      <c r="Y744" s="45"/>
    </row>
    <row r="745" spans="1:25" s="43" customFormat="1" ht="12.9" customHeight="1">
      <c r="A745" s="189"/>
      <c r="B745" s="111"/>
      <c r="C745" s="111"/>
      <c r="D745" s="111"/>
      <c r="E745" s="111"/>
      <c r="F745" s="111"/>
      <c r="G745" s="111"/>
      <c r="H745" s="111"/>
      <c r="I745" s="116"/>
      <c r="J745" s="118"/>
      <c r="K745" s="33"/>
      <c r="L745" s="44"/>
      <c r="M745" s="33"/>
      <c r="N745" s="33"/>
      <c r="O745" s="39"/>
      <c r="P745" s="33"/>
      <c r="Q745" s="168"/>
      <c r="R745" s="169"/>
      <c r="S745" s="39"/>
      <c r="T745" s="119"/>
      <c r="U745" s="109"/>
      <c r="V745" s="109"/>
      <c r="W745" s="109"/>
      <c r="X745" s="45"/>
      <c r="Y745" s="45"/>
    </row>
    <row r="746" spans="1:25" s="43" customFormat="1" ht="12.9" customHeight="1">
      <c r="A746" s="189"/>
      <c r="B746" s="111"/>
      <c r="C746" s="111"/>
      <c r="D746" s="111"/>
      <c r="E746" s="111"/>
      <c r="F746" s="111"/>
      <c r="G746" s="111"/>
      <c r="H746" s="111"/>
      <c r="I746" s="116"/>
      <c r="J746" s="118"/>
      <c r="K746" s="33"/>
      <c r="L746" s="44"/>
      <c r="M746" s="33"/>
      <c r="N746" s="33"/>
      <c r="O746" s="39"/>
      <c r="P746" s="33"/>
      <c r="Q746" s="168"/>
      <c r="R746" s="169"/>
      <c r="S746" s="39"/>
      <c r="T746" s="119"/>
      <c r="U746" s="109"/>
      <c r="V746" s="109"/>
      <c r="W746" s="109"/>
      <c r="X746" s="45"/>
      <c r="Y746" s="45"/>
    </row>
    <row r="747" spans="1:25" s="43" customFormat="1" ht="12.9" customHeight="1">
      <c r="A747" s="189"/>
      <c r="B747" s="111"/>
      <c r="C747" s="111"/>
      <c r="D747" s="111"/>
      <c r="E747" s="111"/>
      <c r="F747" s="111"/>
      <c r="G747" s="111"/>
      <c r="H747" s="111"/>
      <c r="I747" s="116"/>
      <c r="J747" s="118"/>
      <c r="K747" s="33"/>
      <c r="L747" s="44"/>
      <c r="M747" s="33"/>
      <c r="N747" s="33"/>
      <c r="O747" s="39"/>
      <c r="P747" s="33"/>
      <c r="Q747" s="168"/>
      <c r="R747" s="169"/>
      <c r="S747" s="39"/>
      <c r="T747" s="119"/>
      <c r="U747" s="109"/>
      <c r="V747" s="109"/>
      <c r="W747" s="109"/>
      <c r="X747" s="45"/>
      <c r="Y747" s="45"/>
    </row>
    <row r="748" spans="1:25" s="43" customFormat="1" ht="12.9" customHeight="1">
      <c r="A748" s="189"/>
      <c r="B748" s="111"/>
      <c r="C748" s="111"/>
      <c r="D748" s="111"/>
      <c r="E748" s="111"/>
      <c r="F748" s="111"/>
      <c r="G748" s="111"/>
      <c r="H748" s="111"/>
      <c r="I748" s="116"/>
      <c r="J748" s="118"/>
      <c r="K748" s="33"/>
      <c r="L748" s="44"/>
      <c r="M748" s="33"/>
      <c r="N748" s="33"/>
      <c r="O748" s="39"/>
      <c r="P748" s="33"/>
      <c r="Q748" s="168"/>
      <c r="R748" s="169"/>
      <c r="S748" s="39"/>
      <c r="T748" s="119"/>
      <c r="U748" s="109"/>
      <c r="V748" s="109"/>
      <c r="W748" s="109"/>
      <c r="X748" s="45"/>
      <c r="Y748" s="45"/>
    </row>
    <row r="749" spans="1:25" s="43" customFormat="1" ht="12.9" customHeight="1">
      <c r="A749" s="189"/>
      <c r="B749" s="111"/>
      <c r="C749" s="111"/>
      <c r="D749" s="111"/>
      <c r="E749" s="111"/>
      <c r="F749" s="111"/>
      <c r="G749" s="111"/>
      <c r="H749" s="111"/>
      <c r="I749" s="116"/>
      <c r="J749" s="118"/>
      <c r="K749" s="33"/>
      <c r="L749" s="44"/>
      <c r="M749" s="33"/>
      <c r="N749" s="33"/>
      <c r="O749" s="39"/>
      <c r="P749" s="33"/>
      <c r="Q749" s="168"/>
      <c r="R749" s="169"/>
      <c r="S749" s="39"/>
      <c r="T749" s="119"/>
      <c r="U749" s="109"/>
      <c r="V749" s="109"/>
      <c r="W749" s="109"/>
      <c r="X749" s="45"/>
      <c r="Y749" s="45"/>
    </row>
    <row r="750" spans="1:25" s="43" customFormat="1" ht="12.9" customHeight="1">
      <c r="A750" s="189"/>
      <c r="B750" s="111"/>
      <c r="C750" s="111"/>
      <c r="D750" s="111"/>
      <c r="E750" s="111"/>
      <c r="F750" s="111"/>
      <c r="G750" s="111"/>
      <c r="H750" s="111"/>
      <c r="I750" s="116"/>
      <c r="J750" s="118"/>
      <c r="K750" s="33"/>
      <c r="L750" s="44"/>
      <c r="M750" s="33"/>
      <c r="N750" s="33"/>
      <c r="O750" s="39"/>
      <c r="P750" s="33"/>
      <c r="Q750" s="168"/>
      <c r="R750" s="169"/>
      <c r="S750" s="39"/>
      <c r="T750" s="119"/>
      <c r="U750" s="109"/>
      <c r="V750" s="109"/>
      <c r="W750" s="109"/>
      <c r="X750" s="45"/>
      <c r="Y750" s="45"/>
    </row>
    <row r="751" spans="1:25" s="43" customFormat="1" ht="12.9" customHeight="1">
      <c r="A751" s="189"/>
      <c r="B751" s="111"/>
      <c r="C751" s="111"/>
      <c r="D751" s="111"/>
      <c r="E751" s="111"/>
      <c r="F751" s="111"/>
      <c r="G751" s="111"/>
      <c r="H751" s="111"/>
      <c r="I751" s="116"/>
      <c r="J751" s="118"/>
      <c r="K751" s="33"/>
      <c r="L751" s="44"/>
      <c r="M751" s="33"/>
      <c r="N751" s="33"/>
      <c r="O751" s="39"/>
      <c r="P751" s="33"/>
      <c r="Q751" s="168"/>
      <c r="R751" s="169"/>
      <c r="S751" s="39"/>
      <c r="T751" s="119"/>
      <c r="U751" s="109"/>
      <c r="V751" s="109"/>
      <c r="W751" s="109"/>
      <c r="X751" s="45"/>
      <c r="Y751" s="45"/>
    </row>
    <row r="752" spans="1:25" s="43" customFormat="1" ht="12.9" customHeight="1">
      <c r="A752" s="189"/>
      <c r="B752" s="111"/>
      <c r="C752" s="111"/>
      <c r="D752" s="111"/>
      <c r="E752" s="111"/>
      <c r="F752" s="111"/>
      <c r="G752" s="111"/>
      <c r="H752" s="111"/>
      <c r="I752" s="116"/>
      <c r="J752" s="118"/>
      <c r="K752" s="33"/>
      <c r="L752" s="44"/>
      <c r="M752" s="33"/>
      <c r="N752" s="33"/>
      <c r="O752" s="39"/>
      <c r="P752" s="33"/>
      <c r="Q752" s="168"/>
      <c r="R752" s="169"/>
      <c r="S752" s="39"/>
      <c r="T752" s="119"/>
      <c r="U752" s="109"/>
      <c r="V752" s="109"/>
      <c r="W752" s="109"/>
      <c r="X752" s="45"/>
      <c r="Y752" s="45"/>
    </row>
    <row r="753" spans="1:25" s="43" customFormat="1" ht="12.9" customHeight="1">
      <c r="A753" s="189"/>
      <c r="B753" s="111"/>
      <c r="C753" s="111"/>
      <c r="D753" s="111"/>
      <c r="E753" s="111"/>
      <c r="F753" s="111"/>
      <c r="G753" s="111"/>
      <c r="H753" s="111"/>
      <c r="I753" s="116"/>
      <c r="J753" s="118"/>
      <c r="K753" s="33"/>
      <c r="L753" s="44"/>
      <c r="M753" s="33"/>
      <c r="N753" s="33"/>
      <c r="O753" s="39"/>
      <c r="P753" s="33"/>
      <c r="Q753" s="168"/>
      <c r="R753" s="169"/>
      <c r="S753" s="39"/>
      <c r="T753" s="119"/>
      <c r="U753" s="109"/>
      <c r="V753" s="109"/>
      <c r="W753" s="109"/>
      <c r="X753" s="45"/>
      <c r="Y753" s="45"/>
    </row>
    <row r="754" spans="1:25" s="43" customFormat="1" ht="12.9" customHeight="1">
      <c r="A754" s="189"/>
      <c r="B754" s="111"/>
      <c r="C754" s="111"/>
      <c r="D754" s="111"/>
      <c r="E754" s="111"/>
      <c r="F754" s="111"/>
      <c r="G754" s="111"/>
      <c r="H754" s="111"/>
      <c r="I754" s="117"/>
      <c r="J754" s="118"/>
      <c r="K754" s="33"/>
      <c r="L754" s="44"/>
      <c r="M754" s="33"/>
      <c r="N754" s="33"/>
      <c r="O754" s="39"/>
      <c r="P754" s="33"/>
      <c r="Q754" s="168"/>
      <c r="R754" s="169"/>
      <c r="S754" s="39"/>
      <c r="T754" s="119"/>
      <c r="U754" s="109"/>
      <c r="V754" s="109"/>
      <c r="W754" s="109"/>
      <c r="X754" s="45"/>
      <c r="Y754" s="45"/>
    </row>
    <row r="755" spans="1:25" s="43" customFormat="1" ht="12.9" customHeight="1">
      <c r="A755" s="189"/>
      <c r="B755" s="111"/>
      <c r="C755" s="111"/>
      <c r="D755" s="111"/>
      <c r="E755" s="111"/>
      <c r="F755" s="111"/>
      <c r="G755" s="111"/>
      <c r="H755" s="111"/>
      <c r="I755" s="117"/>
      <c r="J755" s="118"/>
      <c r="K755" s="33"/>
      <c r="L755" s="44"/>
      <c r="M755" s="33"/>
      <c r="N755" s="33"/>
      <c r="O755" s="39"/>
      <c r="P755" s="33"/>
      <c r="Q755" s="168"/>
      <c r="R755" s="169"/>
      <c r="S755" s="39"/>
      <c r="T755" s="119"/>
      <c r="U755" s="109"/>
      <c r="V755" s="109"/>
      <c r="W755" s="109"/>
      <c r="X755" s="45"/>
      <c r="Y755" s="45"/>
    </row>
    <row r="756" spans="1:25" s="43" customFormat="1" ht="12.9" customHeight="1">
      <c r="A756" s="189"/>
      <c r="B756" s="111"/>
      <c r="C756" s="111"/>
      <c r="D756" s="111"/>
      <c r="E756" s="111"/>
      <c r="F756" s="111"/>
      <c r="G756" s="111"/>
      <c r="H756" s="111"/>
      <c r="I756" s="116"/>
      <c r="J756" s="118"/>
      <c r="K756" s="33"/>
      <c r="L756" s="44"/>
      <c r="M756" s="33"/>
      <c r="N756" s="33"/>
      <c r="O756" s="39"/>
      <c r="P756" s="33"/>
      <c r="Q756" s="168"/>
      <c r="R756" s="169"/>
      <c r="S756" s="39"/>
      <c r="T756" s="119"/>
      <c r="U756" s="109"/>
      <c r="V756" s="109"/>
      <c r="W756" s="109"/>
      <c r="X756" s="45"/>
      <c r="Y756" s="45"/>
    </row>
    <row r="757" spans="1:25" s="43" customFormat="1" ht="12.9" customHeight="1">
      <c r="A757" s="189"/>
      <c r="B757" s="111"/>
      <c r="C757" s="111"/>
      <c r="D757" s="111"/>
      <c r="E757" s="111"/>
      <c r="F757" s="111"/>
      <c r="G757" s="111"/>
      <c r="H757" s="111"/>
      <c r="I757" s="116"/>
      <c r="J757" s="118"/>
      <c r="K757" s="33"/>
      <c r="L757" s="44"/>
      <c r="M757" s="33"/>
      <c r="N757" s="33"/>
      <c r="O757" s="39"/>
      <c r="P757" s="33"/>
      <c r="Q757" s="168"/>
      <c r="R757" s="169"/>
      <c r="S757" s="39"/>
      <c r="T757" s="119"/>
      <c r="U757" s="109"/>
      <c r="V757" s="109"/>
      <c r="W757" s="109"/>
      <c r="X757" s="45"/>
      <c r="Y757" s="45"/>
    </row>
    <row r="758" spans="1:25" s="43" customFormat="1" ht="12.9" customHeight="1">
      <c r="A758" s="189"/>
      <c r="B758" s="111"/>
      <c r="C758" s="111"/>
      <c r="D758" s="111"/>
      <c r="E758" s="111"/>
      <c r="F758" s="111"/>
      <c r="G758" s="111"/>
      <c r="H758" s="111"/>
      <c r="I758" s="116"/>
      <c r="J758" s="118"/>
      <c r="K758" s="33"/>
      <c r="L758" s="44"/>
      <c r="M758" s="33"/>
      <c r="N758" s="33"/>
      <c r="O758" s="39"/>
      <c r="P758" s="33"/>
      <c r="Q758" s="168"/>
      <c r="R758" s="169"/>
      <c r="S758" s="39"/>
      <c r="T758" s="119"/>
      <c r="U758" s="109"/>
      <c r="V758" s="109"/>
      <c r="W758" s="109"/>
      <c r="X758" s="45"/>
      <c r="Y758" s="45"/>
    </row>
    <row r="759" spans="1:25" s="43" customFormat="1" ht="12.9" customHeight="1">
      <c r="A759" s="189"/>
      <c r="B759" s="111"/>
      <c r="C759" s="111"/>
      <c r="D759" s="111"/>
      <c r="E759" s="111"/>
      <c r="F759" s="111"/>
      <c r="G759" s="111"/>
      <c r="H759" s="111"/>
      <c r="I759" s="116"/>
      <c r="J759" s="118"/>
      <c r="K759" s="33"/>
      <c r="L759" s="44"/>
      <c r="M759" s="33"/>
      <c r="N759" s="33"/>
      <c r="O759" s="39"/>
      <c r="P759" s="33"/>
      <c r="Q759" s="168"/>
      <c r="R759" s="169"/>
      <c r="S759" s="39"/>
      <c r="T759" s="119"/>
      <c r="U759" s="109"/>
      <c r="V759" s="109"/>
      <c r="W759" s="109"/>
      <c r="X759" s="45"/>
      <c r="Y759" s="45"/>
    </row>
    <row r="760" spans="1:25" s="43" customFormat="1" ht="12.9" customHeight="1">
      <c r="A760" s="189"/>
      <c r="B760" s="111"/>
      <c r="C760" s="111"/>
      <c r="D760" s="111"/>
      <c r="E760" s="111"/>
      <c r="F760" s="111"/>
      <c r="G760" s="111"/>
      <c r="H760" s="111"/>
      <c r="I760" s="116"/>
      <c r="J760" s="118"/>
      <c r="K760" s="33"/>
      <c r="L760" s="44"/>
      <c r="M760" s="33"/>
      <c r="N760" s="33"/>
      <c r="O760" s="39"/>
      <c r="P760" s="33"/>
      <c r="Q760" s="168"/>
      <c r="R760" s="169"/>
      <c r="S760" s="39"/>
      <c r="T760" s="119"/>
      <c r="U760" s="109"/>
      <c r="V760" s="109"/>
      <c r="W760" s="109"/>
      <c r="X760" s="45"/>
      <c r="Y760" s="45"/>
    </row>
    <row r="761" spans="1:25" s="43" customFormat="1" ht="12.9" customHeight="1">
      <c r="A761" s="189"/>
      <c r="B761" s="111"/>
      <c r="C761" s="111"/>
      <c r="D761" s="111"/>
      <c r="E761" s="111"/>
      <c r="F761" s="111"/>
      <c r="G761" s="111"/>
      <c r="H761" s="111"/>
      <c r="I761" s="116"/>
      <c r="J761" s="118"/>
      <c r="K761" s="33"/>
      <c r="L761" s="44"/>
      <c r="M761" s="33"/>
      <c r="N761" s="33"/>
      <c r="O761" s="39"/>
      <c r="P761" s="33"/>
      <c r="Q761" s="168"/>
      <c r="R761" s="169"/>
      <c r="S761" s="39"/>
      <c r="T761" s="119"/>
      <c r="U761" s="109"/>
      <c r="V761" s="109"/>
      <c r="W761" s="109"/>
      <c r="X761" s="45"/>
      <c r="Y761" s="45"/>
    </row>
    <row r="762" spans="1:25" s="43" customFormat="1" ht="12.9" customHeight="1">
      <c r="A762" s="189"/>
      <c r="B762" s="111"/>
      <c r="C762" s="111"/>
      <c r="D762" s="111"/>
      <c r="E762" s="111"/>
      <c r="F762" s="111"/>
      <c r="G762" s="111"/>
      <c r="H762" s="111"/>
      <c r="I762" s="116"/>
      <c r="J762" s="118"/>
      <c r="K762" s="33"/>
      <c r="L762" s="44"/>
      <c r="M762" s="33"/>
      <c r="N762" s="33"/>
      <c r="O762" s="39"/>
      <c r="P762" s="33"/>
      <c r="Q762" s="168"/>
      <c r="R762" s="169"/>
      <c r="S762" s="39"/>
      <c r="T762" s="119"/>
      <c r="U762" s="109"/>
      <c r="V762" s="109"/>
      <c r="W762" s="109"/>
      <c r="X762" s="45"/>
      <c r="Y762" s="45"/>
    </row>
    <row r="763" spans="1:25" s="43" customFormat="1" ht="12.9" customHeight="1">
      <c r="A763" s="189"/>
      <c r="B763" s="111"/>
      <c r="C763" s="111"/>
      <c r="D763" s="111"/>
      <c r="E763" s="111"/>
      <c r="F763" s="111"/>
      <c r="G763" s="111"/>
      <c r="H763" s="111"/>
      <c r="I763" s="116"/>
      <c r="J763" s="118"/>
      <c r="K763" s="33"/>
      <c r="L763" s="44"/>
      <c r="M763" s="33"/>
      <c r="N763" s="33"/>
      <c r="O763" s="39"/>
      <c r="P763" s="33"/>
      <c r="Q763" s="168"/>
      <c r="R763" s="169"/>
      <c r="S763" s="39"/>
      <c r="T763" s="119"/>
      <c r="U763" s="109"/>
      <c r="V763" s="109"/>
      <c r="W763" s="109"/>
      <c r="X763" s="45"/>
      <c r="Y763" s="45"/>
    </row>
    <row r="764" spans="1:25" s="43" customFormat="1" ht="12.9" customHeight="1">
      <c r="A764" s="189"/>
      <c r="B764" s="111"/>
      <c r="C764" s="111"/>
      <c r="D764" s="111"/>
      <c r="E764" s="111"/>
      <c r="F764" s="111"/>
      <c r="G764" s="111"/>
      <c r="H764" s="111"/>
      <c r="I764" s="116"/>
      <c r="J764" s="118"/>
      <c r="K764" s="33"/>
      <c r="L764" s="44"/>
      <c r="M764" s="33"/>
      <c r="N764" s="33"/>
      <c r="O764" s="39"/>
      <c r="P764" s="33"/>
      <c r="Q764" s="168"/>
      <c r="R764" s="169"/>
      <c r="S764" s="39"/>
      <c r="T764" s="119"/>
      <c r="U764" s="109"/>
      <c r="V764" s="109"/>
      <c r="W764" s="109"/>
      <c r="X764" s="45"/>
      <c r="Y764" s="45"/>
    </row>
    <row r="765" spans="1:25" s="43" customFormat="1" ht="12.9" customHeight="1">
      <c r="A765" s="189"/>
      <c r="B765" s="111"/>
      <c r="C765" s="111"/>
      <c r="D765" s="111"/>
      <c r="E765" s="111"/>
      <c r="F765" s="111"/>
      <c r="G765" s="111"/>
      <c r="H765" s="111"/>
      <c r="I765" s="116"/>
      <c r="J765" s="118"/>
      <c r="K765" s="33"/>
      <c r="L765" s="44"/>
      <c r="M765" s="33"/>
      <c r="N765" s="33"/>
      <c r="O765" s="39"/>
      <c r="P765" s="33"/>
      <c r="Q765" s="168"/>
      <c r="R765" s="169"/>
      <c r="S765" s="39"/>
      <c r="T765" s="119"/>
      <c r="U765" s="109"/>
      <c r="V765" s="109"/>
      <c r="W765" s="109"/>
      <c r="X765" s="45"/>
      <c r="Y765" s="45"/>
    </row>
    <row r="766" spans="1:25" s="43" customFormat="1" ht="12.9" customHeight="1">
      <c r="A766" s="189"/>
      <c r="B766" s="111"/>
      <c r="C766" s="111"/>
      <c r="D766" s="111"/>
      <c r="E766" s="111"/>
      <c r="F766" s="111"/>
      <c r="G766" s="111"/>
      <c r="H766" s="111"/>
      <c r="I766" s="117"/>
      <c r="J766" s="118"/>
      <c r="K766" s="33"/>
      <c r="L766" s="44"/>
      <c r="M766" s="33"/>
      <c r="N766" s="33"/>
      <c r="O766" s="39"/>
      <c r="P766" s="33"/>
      <c r="Q766" s="168"/>
      <c r="R766" s="169"/>
      <c r="S766" s="39"/>
      <c r="T766" s="119"/>
      <c r="U766" s="109"/>
      <c r="V766" s="109"/>
      <c r="W766" s="109"/>
      <c r="X766" s="45"/>
      <c r="Y766" s="45"/>
    </row>
    <row r="767" spans="1:25" s="43" customFormat="1" ht="12.9" customHeight="1">
      <c r="A767" s="189"/>
      <c r="B767" s="111"/>
      <c r="C767" s="111"/>
      <c r="D767" s="111"/>
      <c r="E767" s="111"/>
      <c r="F767" s="111"/>
      <c r="G767" s="111"/>
      <c r="H767" s="111"/>
      <c r="I767" s="117"/>
      <c r="J767" s="118"/>
      <c r="K767" s="33"/>
      <c r="L767" s="44"/>
      <c r="M767" s="33"/>
      <c r="N767" s="33"/>
      <c r="O767" s="39"/>
      <c r="P767" s="33"/>
      <c r="Q767" s="168"/>
      <c r="R767" s="169"/>
      <c r="S767" s="39"/>
      <c r="T767" s="119"/>
      <c r="U767" s="109"/>
      <c r="V767" s="109"/>
      <c r="W767" s="109"/>
      <c r="X767" s="45"/>
      <c r="Y767" s="45"/>
    </row>
    <row r="768" spans="1:25" s="43" customFormat="1" ht="12.9" customHeight="1">
      <c r="A768" s="189"/>
      <c r="B768" s="111"/>
      <c r="C768" s="111"/>
      <c r="D768" s="111"/>
      <c r="E768" s="111"/>
      <c r="F768" s="111"/>
      <c r="G768" s="111"/>
      <c r="H768" s="111"/>
      <c r="I768" s="116"/>
      <c r="J768" s="118"/>
      <c r="K768" s="33"/>
      <c r="L768" s="44"/>
      <c r="M768" s="33"/>
      <c r="N768" s="33"/>
      <c r="O768" s="39"/>
      <c r="P768" s="33"/>
      <c r="Q768" s="168"/>
      <c r="R768" s="169"/>
      <c r="S768" s="39"/>
      <c r="T768" s="119"/>
      <c r="U768" s="109"/>
      <c r="V768" s="109"/>
      <c r="W768" s="109"/>
      <c r="X768" s="45"/>
      <c r="Y768" s="45"/>
    </row>
    <row r="769" spans="1:25" s="43" customFormat="1" ht="12.9" customHeight="1">
      <c r="A769" s="189"/>
      <c r="B769" s="111"/>
      <c r="C769" s="111"/>
      <c r="D769" s="111"/>
      <c r="E769" s="111"/>
      <c r="F769" s="111"/>
      <c r="G769" s="111"/>
      <c r="H769" s="111"/>
      <c r="I769" s="116"/>
      <c r="J769" s="118"/>
      <c r="K769" s="33"/>
      <c r="L769" s="44"/>
      <c r="M769" s="33"/>
      <c r="N769" s="33"/>
      <c r="O769" s="39"/>
      <c r="P769" s="33"/>
      <c r="Q769" s="168"/>
      <c r="R769" s="169"/>
      <c r="S769" s="39"/>
      <c r="T769" s="119"/>
      <c r="U769" s="109"/>
      <c r="V769" s="109"/>
      <c r="W769" s="109"/>
      <c r="X769" s="45"/>
      <c r="Y769" s="45"/>
    </row>
    <row r="770" spans="1:25" s="43" customFormat="1" ht="12.9" customHeight="1">
      <c r="A770" s="189"/>
      <c r="B770" s="111"/>
      <c r="C770" s="111"/>
      <c r="D770" s="111"/>
      <c r="E770" s="111"/>
      <c r="F770" s="111"/>
      <c r="G770" s="111"/>
      <c r="H770" s="111"/>
      <c r="I770" s="116"/>
      <c r="J770" s="118"/>
      <c r="K770" s="33"/>
      <c r="L770" s="44"/>
      <c r="M770" s="33"/>
      <c r="N770" s="33"/>
      <c r="O770" s="39"/>
      <c r="P770" s="33"/>
      <c r="Q770" s="168"/>
      <c r="R770" s="169"/>
      <c r="S770" s="39"/>
      <c r="T770" s="119"/>
      <c r="U770" s="109"/>
      <c r="V770" s="109"/>
      <c r="W770" s="109"/>
      <c r="X770" s="45"/>
      <c r="Y770" s="45"/>
    </row>
    <row r="771" spans="1:25" s="43" customFormat="1" ht="12.9" customHeight="1">
      <c r="A771" s="189"/>
      <c r="B771" s="111"/>
      <c r="C771" s="111"/>
      <c r="D771" s="111"/>
      <c r="E771" s="111"/>
      <c r="F771" s="111"/>
      <c r="G771" s="111"/>
      <c r="H771" s="111"/>
      <c r="I771" s="116"/>
      <c r="J771" s="118"/>
      <c r="K771" s="33"/>
      <c r="L771" s="44"/>
      <c r="M771" s="33"/>
      <c r="N771" s="33"/>
      <c r="O771" s="39"/>
      <c r="P771" s="33"/>
      <c r="Q771" s="168"/>
      <c r="R771" s="169"/>
      <c r="S771" s="39"/>
      <c r="T771" s="119"/>
      <c r="U771" s="109"/>
      <c r="V771" s="109"/>
      <c r="W771" s="109"/>
      <c r="X771" s="45"/>
      <c r="Y771" s="45"/>
    </row>
    <row r="772" spans="1:25" s="43" customFormat="1" ht="12.9" customHeight="1">
      <c r="A772" s="189"/>
      <c r="B772" s="111"/>
      <c r="C772" s="111"/>
      <c r="D772" s="111"/>
      <c r="E772" s="111"/>
      <c r="F772" s="111"/>
      <c r="G772" s="111"/>
      <c r="H772" s="111"/>
      <c r="I772" s="116"/>
      <c r="J772" s="118"/>
      <c r="K772" s="33"/>
      <c r="L772" s="44"/>
      <c r="M772" s="33"/>
      <c r="N772" s="33"/>
      <c r="O772" s="39"/>
      <c r="P772" s="33"/>
      <c r="Q772" s="168"/>
      <c r="R772" s="169"/>
      <c r="S772" s="39"/>
      <c r="T772" s="119"/>
      <c r="U772" s="109"/>
      <c r="V772" s="109"/>
      <c r="W772" s="109"/>
      <c r="X772" s="45"/>
      <c r="Y772" s="45"/>
    </row>
    <row r="773" spans="1:25" s="43" customFormat="1" ht="12.9" customHeight="1">
      <c r="A773" s="189"/>
      <c r="B773" s="111"/>
      <c r="C773" s="111"/>
      <c r="D773" s="111"/>
      <c r="E773" s="111"/>
      <c r="F773" s="111"/>
      <c r="G773" s="111"/>
      <c r="H773" s="111"/>
      <c r="I773" s="116"/>
      <c r="J773" s="118"/>
      <c r="K773" s="33"/>
      <c r="L773" s="44"/>
      <c r="M773" s="33"/>
      <c r="N773" s="33"/>
      <c r="O773" s="39"/>
      <c r="P773" s="33"/>
      <c r="Q773" s="168"/>
      <c r="R773" s="169"/>
      <c r="S773" s="39"/>
      <c r="T773" s="119"/>
      <c r="U773" s="109"/>
      <c r="V773" s="109"/>
      <c r="W773" s="109"/>
      <c r="X773" s="45"/>
      <c r="Y773" s="45"/>
    </row>
    <row r="774" spans="1:25" s="43" customFormat="1" ht="12.9" customHeight="1">
      <c r="A774" s="189"/>
      <c r="B774" s="111"/>
      <c r="C774" s="111"/>
      <c r="D774" s="111"/>
      <c r="E774" s="111"/>
      <c r="F774" s="111"/>
      <c r="G774" s="111"/>
      <c r="H774" s="111"/>
      <c r="I774" s="116"/>
      <c r="J774" s="118"/>
      <c r="K774" s="33"/>
      <c r="L774" s="44"/>
      <c r="M774" s="33"/>
      <c r="N774" s="33"/>
      <c r="O774" s="39"/>
      <c r="P774" s="33"/>
      <c r="Q774" s="168"/>
      <c r="R774" s="169"/>
      <c r="S774" s="39"/>
      <c r="T774" s="119"/>
      <c r="U774" s="109"/>
      <c r="V774" s="109"/>
      <c r="W774" s="109"/>
      <c r="X774" s="45"/>
      <c r="Y774" s="45"/>
    </row>
    <row r="775" spans="1:25" s="43" customFormat="1" ht="12.9" customHeight="1">
      <c r="A775" s="189"/>
      <c r="B775" s="111"/>
      <c r="C775" s="111"/>
      <c r="D775" s="111"/>
      <c r="E775" s="111"/>
      <c r="F775" s="111"/>
      <c r="G775" s="111"/>
      <c r="H775" s="111"/>
      <c r="I775" s="116"/>
      <c r="J775" s="118"/>
      <c r="K775" s="33"/>
      <c r="L775" s="44"/>
      <c r="M775" s="33"/>
      <c r="N775" s="33"/>
      <c r="O775" s="39"/>
      <c r="P775" s="33"/>
      <c r="Q775" s="168"/>
      <c r="R775" s="169"/>
      <c r="S775" s="39"/>
      <c r="T775" s="119"/>
      <c r="U775" s="109"/>
      <c r="V775" s="109"/>
      <c r="W775" s="109"/>
      <c r="X775" s="45"/>
      <c r="Y775" s="45"/>
    </row>
    <row r="776" spans="1:25" s="43" customFormat="1" ht="12.9" customHeight="1">
      <c r="A776" s="189"/>
      <c r="B776" s="111"/>
      <c r="C776" s="111"/>
      <c r="D776" s="111"/>
      <c r="E776" s="111"/>
      <c r="F776" s="111"/>
      <c r="G776" s="111"/>
      <c r="H776" s="111"/>
      <c r="I776" s="116"/>
      <c r="J776" s="118"/>
      <c r="K776" s="33"/>
      <c r="L776" s="44"/>
      <c r="M776" s="33"/>
      <c r="N776" s="33"/>
      <c r="O776" s="39"/>
      <c r="P776" s="33"/>
      <c r="Q776" s="168"/>
      <c r="R776" s="169"/>
      <c r="S776" s="39"/>
      <c r="T776" s="119"/>
      <c r="U776" s="109"/>
      <c r="V776" s="109"/>
      <c r="W776" s="109"/>
      <c r="X776" s="45"/>
      <c r="Y776" s="45"/>
    </row>
    <row r="777" spans="1:25" s="43" customFormat="1" ht="12.9" customHeight="1">
      <c r="A777" s="189"/>
      <c r="B777" s="111"/>
      <c r="C777" s="111"/>
      <c r="D777" s="111"/>
      <c r="E777" s="111"/>
      <c r="F777" s="111"/>
      <c r="G777" s="111"/>
      <c r="H777" s="111"/>
      <c r="I777" s="117"/>
      <c r="J777" s="118"/>
      <c r="K777" s="33"/>
      <c r="L777" s="44"/>
      <c r="M777" s="33"/>
      <c r="N777" s="33"/>
      <c r="O777" s="39"/>
      <c r="P777" s="33"/>
      <c r="Q777" s="168"/>
      <c r="R777" s="169"/>
      <c r="S777" s="39"/>
      <c r="T777" s="119"/>
      <c r="U777" s="109"/>
      <c r="V777" s="109"/>
      <c r="W777" s="109"/>
      <c r="X777" s="45"/>
      <c r="Y777" s="45"/>
    </row>
    <row r="778" spans="1:25" s="43" customFormat="1" ht="12.9" customHeight="1">
      <c r="A778" s="189"/>
      <c r="B778" s="111"/>
      <c r="C778" s="111"/>
      <c r="D778" s="111"/>
      <c r="E778" s="111"/>
      <c r="F778" s="111"/>
      <c r="G778" s="111"/>
      <c r="H778" s="111"/>
      <c r="I778" s="117"/>
      <c r="J778" s="118"/>
      <c r="K778" s="33"/>
      <c r="L778" s="44"/>
      <c r="M778" s="33"/>
      <c r="N778" s="33"/>
      <c r="O778" s="39"/>
      <c r="P778" s="33"/>
      <c r="Q778" s="168"/>
      <c r="R778" s="169"/>
      <c r="S778" s="39"/>
      <c r="T778" s="119"/>
      <c r="U778" s="109"/>
      <c r="V778" s="109"/>
      <c r="W778" s="109"/>
      <c r="X778" s="45"/>
      <c r="Y778" s="45"/>
    </row>
    <row r="779" spans="1:25" s="43" customFormat="1" ht="12.9" customHeight="1">
      <c r="A779" s="189"/>
      <c r="B779" s="111"/>
      <c r="C779" s="111"/>
      <c r="D779" s="111"/>
      <c r="E779" s="111"/>
      <c r="F779" s="111"/>
      <c r="G779" s="111"/>
      <c r="H779" s="111"/>
      <c r="I779" s="116"/>
      <c r="J779" s="118"/>
      <c r="K779" s="33"/>
      <c r="L779" s="44"/>
      <c r="M779" s="33"/>
      <c r="N779" s="33"/>
      <c r="O779" s="39"/>
      <c r="P779" s="33"/>
      <c r="Q779" s="168"/>
      <c r="R779" s="169"/>
      <c r="S779" s="39"/>
      <c r="T779" s="119"/>
      <c r="U779" s="109"/>
      <c r="V779" s="109"/>
      <c r="W779" s="109"/>
      <c r="X779" s="45"/>
      <c r="Y779" s="45"/>
    </row>
    <row r="780" spans="1:25" s="43" customFormat="1" ht="12.9" customHeight="1">
      <c r="A780" s="189"/>
      <c r="B780" s="111"/>
      <c r="C780" s="111"/>
      <c r="D780" s="111"/>
      <c r="E780" s="111"/>
      <c r="F780" s="111"/>
      <c r="G780" s="111"/>
      <c r="H780" s="111"/>
      <c r="I780" s="116"/>
      <c r="J780" s="118"/>
      <c r="K780" s="33"/>
      <c r="L780" s="44"/>
      <c r="M780" s="33"/>
      <c r="N780" s="33"/>
      <c r="O780" s="39"/>
      <c r="P780" s="33"/>
      <c r="Q780" s="168"/>
      <c r="R780" s="169"/>
      <c r="S780" s="39"/>
      <c r="T780" s="119"/>
      <c r="U780" s="109"/>
      <c r="V780" s="109"/>
      <c r="W780" s="109"/>
      <c r="X780" s="45"/>
      <c r="Y780" s="45"/>
    </row>
    <row r="781" spans="1:25" s="43" customFormat="1" ht="12.9" customHeight="1">
      <c r="A781" s="189"/>
      <c r="B781" s="111"/>
      <c r="C781" s="111"/>
      <c r="D781" s="111"/>
      <c r="E781" s="111"/>
      <c r="F781" s="111"/>
      <c r="G781" s="111"/>
      <c r="H781" s="111"/>
      <c r="I781" s="116"/>
      <c r="J781" s="118"/>
      <c r="K781" s="33"/>
      <c r="L781" s="44"/>
      <c r="M781" s="33"/>
      <c r="N781" s="33"/>
      <c r="O781" s="39"/>
      <c r="P781" s="33"/>
      <c r="Q781" s="168"/>
      <c r="R781" s="169"/>
      <c r="S781" s="39"/>
      <c r="T781" s="119"/>
      <c r="U781" s="109"/>
      <c r="V781" s="109"/>
      <c r="W781" s="109"/>
      <c r="X781" s="45"/>
      <c r="Y781" s="45"/>
    </row>
    <row r="782" spans="1:25" s="43" customFormat="1" ht="12.9" customHeight="1">
      <c r="A782" s="189"/>
      <c r="B782" s="111"/>
      <c r="C782" s="111"/>
      <c r="D782" s="111"/>
      <c r="E782" s="111"/>
      <c r="F782" s="111"/>
      <c r="G782" s="111"/>
      <c r="H782" s="111"/>
      <c r="I782" s="116"/>
      <c r="J782" s="118"/>
      <c r="K782" s="33"/>
      <c r="L782" s="44"/>
      <c r="M782" s="33"/>
      <c r="N782" s="33"/>
      <c r="O782" s="39"/>
      <c r="P782" s="33"/>
      <c r="Q782" s="168"/>
      <c r="R782" s="169"/>
      <c r="S782" s="39"/>
      <c r="T782" s="119"/>
      <c r="U782" s="109"/>
      <c r="V782" s="109"/>
      <c r="W782" s="109"/>
      <c r="X782" s="45"/>
      <c r="Y782" s="45"/>
    </row>
    <row r="783" spans="1:25" s="43" customFormat="1" ht="12.9" customHeight="1">
      <c r="A783" s="189"/>
      <c r="B783" s="111"/>
      <c r="C783" s="111"/>
      <c r="D783" s="111"/>
      <c r="E783" s="111"/>
      <c r="F783" s="111"/>
      <c r="G783" s="111"/>
      <c r="H783" s="111"/>
      <c r="I783" s="116"/>
      <c r="J783" s="118"/>
      <c r="K783" s="33"/>
      <c r="L783" s="44"/>
      <c r="M783" s="33"/>
      <c r="N783" s="33"/>
      <c r="O783" s="39"/>
      <c r="P783" s="33"/>
      <c r="Q783" s="168"/>
      <c r="R783" s="169"/>
      <c r="S783" s="39"/>
      <c r="T783" s="119"/>
      <c r="U783" s="109"/>
      <c r="V783" s="109"/>
      <c r="W783" s="109"/>
      <c r="X783" s="45"/>
      <c r="Y783" s="45"/>
    </row>
    <row r="784" spans="1:25" s="43" customFormat="1" ht="12.9" customHeight="1">
      <c r="A784" s="189"/>
      <c r="B784" s="111"/>
      <c r="C784" s="111"/>
      <c r="D784" s="111"/>
      <c r="E784" s="111"/>
      <c r="F784" s="111"/>
      <c r="G784" s="111"/>
      <c r="H784" s="111"/>
      <c r="I784" s="116"/>
      <c r="J784" s="118"/>
      <c r="K784" s="33"/>
      <c r="L784" s="44"/>
      <c r="M784" s="33"/>
      <c r="N784" s="33"/>
      <c r="O784" s="39"/>
      <c r="P784" s="33"/>
      <c r="Q784" s="168"/>
      <c r="R784" s="169"/>
      <c r="S784" s="39"/>
      <c r="T784" s="119"/>
      <c r="U784" s="109"/>
      <c r="V784" s="109"/>
      <c r="W784" s="109"/>
      <c r="X784" s="45"/>
      <c r="Y784" s="45"/>
    </row>
    <row r="785" spans="1:25" s="43" customFormat="1" ht="12.9" customHeight="1">
      <c r="A785" s="189"/>
      <c r="B785" s="111"/>
      <c r="C785" s="111"/>
      <c r="D785" s="111"/>
      <c r="E785" s="111"/>
      <c r="F785" s="111"/>
      <c r="G785" s="111"/>
      <c r="H785" s="111"/>
      <c r="I785" s="116"/>
      <c r="J785" s="118"/>
      <c r="K785" s="33"/>
      <c r="L785" s="44"/>
      <c r="M785" s="33"/>
      <c r="N785" s="33"/>
      <c r="O785" s="39"/>
      <c r="P785" s="33"/>
      <c r="Q785" s="168"/>
      <c r="R785" s="169"/>
      <c r="S785" s="39"/>
      <c r="T785" s="119"/>
      <c r="U785" s="109"/>
      <c r="V785" s="109"/>
      <c r="W785" s="109"/>
      <c r="X785" s="45"/>
      <c r="Y785" s="45"/>
    </row>
    <row r="786" spans="1:25" s="43" customFormat="1" ht="12.9" customHeight="1">
      <c r="A786" s="189"/>
      <c r="B786" s="111"/>
      <c r="C786" s="111"/>
      <c r="D786" s="111"/>
      <c r="E786" s="111"/>
      <c r="F786" s="111"/>
      <c r="G786" s="111"/>
      <c r="H786" s="111"/>
      <c r="I786" s="116"/>
      <c r="J786" s="118"/>
      <c r="K786" s="33"/>
      <c r="L786" s="44"/>
      <c r="M786" s="33"/>
      <c r="N786" s="33"/>
      <c r="O786" s="39"/>
      <c r="P786" s="33"/>
      <c r="Q786" s="168"/>
      <c r="R786" s="169"/>
      <c r="S786" s="39"/>
      <c r="T786" s="119"/>
      <c r="U786" s="109"/>
      <c r="V786" s="109"/>
      <c r="W786" s="109"/>
      <c r="X786" s="45"/>
      <c r="Y786" s="45"/>
    </row>
    <row r="787" spans="1:25" s="43" customFormat="1" ht="12.9" customHeight="1">
      <c r="A787" s="189"/>
      <c r="B787" s="111"/>
      <c r="C787" s="111"/>
      <c r="D787" s="111"/>
      <c r="E787" s="111"/>
      <c r="F787" s="111"/>
      <c r="G787" s="111"/>
      <c r="H787" s="111"/>
      <c r="I787" s="116"/>
      <c r="J787" s="118"/>
      <c r="K787" s="33"/>
      <c r="L787" s="44"/>
      <c r="M787" s="33"/>
      <c r="N787" s="33"/>
      <c r="O787" s="39"/>
      <c r="P787" s="33"/>
      <c r="Q787" s="168"/>
      <c r="R787" s="169"/>
      <c r="S787" s="39"/>
      <c r="T787" s="119"/>
      <c r="U787" s="109"/>
      <c r="V787" s="109"/>
      <c r="W787" s="109"/>
      <c r="X787" s="45"/>
      <c r="Y787" s="45"/>
    </row>
    <row r="788" spans="1:25" s="43" customFormat="1" ht="12.9" customHeight="1">
      <c r="A788" s="189"/>
      <c r="B788" s="111"/>
      <c r="C788" s="111"/>
      <c r="D788" s="111"/>
      <c r="E788" s="111"/>
      <c r="F788" s="111"/>
      <c r="G788" s="111"/>
      <c r="H788" s="111"/>
      <c r="I788" s="117"/>
      <c r="J788" s="118"/>
      <c r="K788" s="33"/>
      <c r="L788" s="44"/>
      <c r="M788" s="33"/>
      <c r="N788" s="33"/>
      <c r="O788" s="39"/>
      <c r="P788" s="33"/>
      <c r="Q788" s="168"/>
      <c r="R788" s="169"/>
      <c r="S788" s="39"/>
      <c r="T788" s="119"/>
      <c r="U788" s="109"/>
      <c r="V788" s="109"/>
      <c r="W788" s="109"/>
      <c r="X788" s="45"/>
      <c r="Y788" s="45"/>
    </row>
    <row r="789" spans="1:25" s="43" customFormat="1" ht="12.9" customHeight="1">
      <c r="A789" s="189"/>
      <c r="B789" s="111"/>
      <c r="C789" s="111"/>
      <c r="D789" s="111"/>
      <c r="E789" s="111"/>
      <c r="F789" s="111"/>
      <c r="G789" s="111"/>
      <c r="H789" s="111"/>
      <c r="I789" s="116"/>
      <c r="J789" s="118"/>
      <c r="K789" s="33"/>
      <c r="L789" s="44"/>
      <c r="M789" s="33"/>
      <c r="N789" s="33"/>
      <c r="O789" s="39"/>
      <c r="P789" s="33"/>
      <c r="Q789" s="168"/>
      <c r="R789" s="169"/>
      <c r="S789" s="39"/>
      <c r="T789" s="119"/>
      <c r="U789" s="109"/>
      <c r="V789" s="109"/>
      <c r="W789" s="109"/>
      <c r="X789" s="45"/>
      <c r="Y789" s="45"/>
    </row>
    <row r="790" spans="1:25" s="43" customFormat="1" ht="12.9" customHeight="1">
      <c r="A790" s="189"/>
      <c r="B790" s="111"/>
      <c r="C790" s="111"/>
      <c r="D790" s="111"/>
      <c r="E790" s="111"/>
      <c r="F790" s="111"/>
      <c r="G790" s="111"/>
      <c r="H790" s="111"/>
      <c r="I790" s="116"/>
      <c r="J790" s="118"/>
      <c r="K790" s="33"/>
      <c r="L790" s="44"/>
      <c r="M790" s="33"/>
      <c r="N790" s="33"/>
      <c r="O790" s="39"/>
      <c r="P790" s="33"/>
      <c r="Q790" s="168"/>
      <c r="R790" s="169"/>
      <c r="S790" s="39"/>
      <c r="T790" s="119"/>
      <c r="U790" s="109"/>
      <c r="V790" s="109"/>
      <c r="W790" s="109"/>
      <c r="X790" s="45"/>
      <c r="Y790" s="45"/>
    </row>
    <row r="791" spans="1:25" s="43" customFormat="1" ht="12.9" customHeight="1">
      <c r="A791" s="189"/>
      <c r="B791" s="111"/>
      <c r="C791" s="111"/>
      <c r="D791" s="111"/>
      <c r="E791" s="111"/>
      <c r="F791" s="111"/>
      <c r="G791" s="111"/>
      <c r="H791" s="111"/>
      <c r="I791" s="116"/>
      <c r="J791" s="118"/>
      <c r="K791" s="33"/>
      <c r="L791" s="44"/>
      <c r="M791" s="33"/>
      <c r="N791" s="33"/>
      <c r="O791" s="39"/>
      <c r="P791" s="33"/>
      <c r="Q791" s="168"/>
      <c r="R791" s="169"/>
      <c r="S791" s="39"/>
      <c r="T791" s="119"/>
      <c r="U791" s="109"/>
      <c r="V791" s="109"/>
      <c r="W791" s="109"/>
      <c r="X791" s="45"/>
      <c r="Y791" s="45"/>
    </row>
    <row r="792" spans="1:25" s="43" customFormat="1" ht="12.9" customHeight="1">
      <c r="A792" s="189"/>
      <c r="B792" s="111"/>
      <c r="C792" s="111"/>
      <c r="D792" s="111"/>
      <c r="E792" s="111"/>
      <c r="F792" s="111"/>
      <c r="G792" s="111"/>
      <c r="H792" s="111"/>
      <c r="I792" s="116"/>
      <c r="J792" s="118"/>
      <c r="K792" s="33"/>
      <c r="L792" s="44"/>
      <c r="M792" s="33"/>
      <c r="N792" s="33"/>
      <c r="O792" s="39"/>
      <c r="P792" s="33"/>
      <c r="Q792" s="168"/>
      <c r="R792" s="169"/>
      <c r="S792" s="39"/>
      <c r="T792" s="119"/>
      <c r="U792" s="109"/>
      <c r="V792" s="109"/>
      <c r="W792" s="109"/>
      <c r="X792" s="45"/>
      <c r="Y792" s="45"/>
    </row>
    <row r="793" spans="1:25" s="43" customFormat="1" ht="12.9" customHeight="1">
      <c r="A793" s="189"/>
      <c r="B793" s="111"/>
      <c r="C793" s="111"/>
      <c r="D793" s="111"/>
      <c r="E793" s="111"/>
      <c r="F793" s="111"/>
      <c r="G793" s="111"/>
      <c r="H793" s="111"/>
      <c r="I793" s="116"/>
      <c r="J793" s="118"/>
      <c r="K793" s="33"/>
      <c r="L793" s="44"/>
      <c r="M793" s="33"/>
      <c r="N793" s="33"/>
      <c r="O793" s="39"/>
      <c r="P793" s="33"/>
      <c r="Q793" s="168"/>
      <c r="R793" s="169"/>
      <c r="S793" s="39"/>
      <c r="T793" s="119"/>
      <c r="U793" s="109"/>
      <c r="V793" s="109"/>
      <c r="W793" s="109"/>
      <c r="X793" s="45"/>
      <c r="Y793" s="45"/>
    </row>
    <row r="794" spans="1:25" s="43" customFormat="1" ht="12.9" customHeight="1">
      <c r="A794" s="189"/>
      <c r="B794" s="111"/>
      <c r="C794" s="111"/>
      <c r="D794" s="111"/>
      <c r="E794" s="111"/>
      <c r="F794" s="111"/>
      <c r="G794" s="111"/>
      <c r="H794" s="111"/>
      <c r="I794" s="116"/>
      <c r="J794" s="118"/>
      <c r="K794" s="33"/>
      <c r="L794" s="44"/>
      <c r="M794" s="33"/>
      <c r="N794" s="33"/>
      <c r="O794" s="39"/>
      <c r="P794" s="33"/>
      <c r="Q794" s="168"/>
      <c r="R794" s="169"/>
      <c r="S794" s="39"/>
      <c r="T794" s="119"/>
      <c r="U794" s="109"/>
      <c r="V794" s="109"/>
      <c r="W794" s="109"/>
      <c r="X794" s="45"/>
      <c r="Y794" s="45"/>
    </row>
    <row r="795" spans="1:25" s="43" customFormat="1" ht="12.9" customHeight="1">
      <c r="A795" s="189"/>
      <c r="B795" s="111"/>
      <c r="C795" s="111"/>
      <c r="D795" s="111"/>
      <c r="E795" s="111"/>
      <c r="F795" s="111"/>
      <c r="G795" s="111"/>
      <c r="H795" s="111"/>
      <c r="I795" s="117"/>
      <c r="J795" s="118"/>
      <c r="K795" s="33"/>
      <c r="L795" s="44"/>
      <c r="M795" s="33"/>
      <c r="N795" s="33"/>
      <c r="O795" s="39"/>
      <c r="P795" s="33"/>
      <c r="Q795" s="168"/>
      <c r="R795" s="169"/>
      <c r="S795" s="39"/>
      <c r="T795" s="119"/>
      <c r="U795" s="109"/>
      <c r="V795" s="109"/>
      <c r="W795" s="109"/>
      <c r="X795" s="45"/>
      <c r="Y795" s="45"/>
    </row>
    <row r="796" spans="1:25" s="43" customFormat="1" ht="12.9" customHeight="1">
      <c r="A796" s="189"/>
      <c r="B796" s="111"/>
      <c r="C796" s="111"/>
      <c r="D796" s="111"/>
      <c r="E796" s="111"/>
      <c r="F796" s="111"/>
      <c r="G796" s="111"/>
      <c r="H796" s="111"/>
      <c r="I796" s="117"/>
      <c r="J796" s="118"/>
      <c r="K796" s="33"/>
      <c r="L796" s="44"/>
      <c r="M796" s="33"/>
      <c r="N796" s="33"/>
      <c r="O796" s="39"/>
      <c r="P796" s="33"/>
      <c r="Q796" s="168"/>
      <c r="R796" s="169"/>
      <c r="S796" s="39"/>
      <c r="T796" s="119"/>
      <c r="U796" s="109"/>
      <c r="V796" s="109"/>
      <c r="W796" s="109"/>
      <c r="X796" s="45"/>
      <c r="Y796" s="45"/>
    </row>
    <row r="797" spans="1:25" s="43" customFormat="1" ht="12.9" customHeight="1">
      <c r="A797" s="189"/>
      <c r="B797" s="111"/>
      <c r="C797" s="111"/>
      <c r="D797" s="111"/>
      <c r="E797" s="111"/>
      <c r="F797" s="111"/>
      <c r="G797" s="111"/>
      <c r="H797" s="111"/>
      <c r="I797" s="116"/>
      <c r="J797" s="118"/>
      <c r="K797" s="33"/>
      <c r="L797" s="44"/>
      <c r="M797" s="33"/>
      <c r="N797" s="33"/>
      <c r="O797" s="39"/>
      <c r="P797" s="33"/>
      <c r="Q797" s="168"/>
      <c r="R797" s="169"/>
      <c r="S797" s="39"/>
      <c r="T797" s="119"/>
      <c r="U797" s="109"/>
      <c r="V797" s="109"/>
      <c r="W797" s="109"/>
      <c r="X797" s="45"/>
      <c r="Y797" s="45"/>
    </row>
    <row r="798" spans="1:25" s="43" customFormat="1" ht="12.9" customHeight="1">
      <c r="A798" s="189"/>
      <c r="B798" s="111"/>
      <c r="C798" s="111"/>
      <c r="D798" s="111"/>
      <c r="E798" s="111"/>
      <c r="F798" s="111"/>
      <c r="G798" s="111"/>
      <c r="H798" s="111"/>
      <c r="I798" s="116"/>
      <c r="J798" s="118"/>
      <c r="K798" s="33"/>
      <c r="L798" s="44"/>
      <c r="M798" s="33"/>
      <c r="N798" s="33"/>
      <c r="O798" s="39"/>
      <c r="P798" s="33"/>
      <c r="Q798" s="168"/>
      <c r="R798" s="169"/>
      <c r="S798" s="39"/>
      <c r="T798" s="119"/>
      <c r="U798" s="109"/>
      <c r="V798" s="109"/>
      <c r="W798" s="109"/>
      <c r="X798" s="45"/>
      <c r="Y798" s="45"/>
    </row>
    <row r="799" spans="1:25" s="43" customFormat="1" ht="12.9" customHeight="1">
      <c r="A799" s="189"/>
      <c r="B799" s="111"/>
      <c r="C799" s="111"/>
      <c r="D799" s="111"/>
      <c r="E799" s="111"/>
      <c r="F799" s="111"/>
      <c r="G799" s="111"/>
      <c r="H799" s="111"/>
      <c r="I799" s="116"/>
      <c r="J799" s="118"/>
      <c r="K799" s="33"/>
      <c r="L799" s="44"/>
      <c r="M799" s="33"/>
      <c r="N799" s="33"/>
      <c r="O799" s="39"/>
      <c r="P799" s="33"/>
      <c r="Q799" s="168"/>
      <c r="R799" s="169"/>
      <c r="S799" s="39"/>
      <c r="T799" s="119"/>
      <c r="U799" s="109"/>
      <c r="V799" s="109"/>
      <c r="W799" s="109"/>
      <c r="X799" s="45"/>
      <c r="Y799" s="45"/>
    </row>
    <row r="800" spans="1:25" s="43" customFormat="1" ht="12.9" customHeight="1">
      <c r="A800" s="189"/>
      <c r="B800" s="111"/>
      <c r="C800" s="111"/>
      <c r="D800" s="111"/>
      <c r="E800" s="111"/>
      <c r="F800" s="111"/>
      <c r="G800" s="111"/>
      <c r="H800" s="111"/>
      <c r="I800" s="116"/>
      <c r="J800" s="118"/>
      <c r="K800" s="33"/>
      <c r="L800" s="44"/>
      <c r="M800" s="33"/>
      <c r="N800" s="33"/>
      <c r="O800" s="39"/>
      <c r="P800" s="33"/>
      <c r="Q800" s="168"/>
      <c r="R800" s="169"/>
      <c r="S800" s="39"/>
      <c r="T800" s="119"/>
      <c r="U800" s="109"/>
      <c r="V800" s="109"/>
      <c r="W800" s="109"/>
      <c r="X800" s="45"/>
      <c r="Y800" s="45"/>
    </row>
    <row r="801" spans="1:25" s="43" customFormat="1" ht="12.9" customHeight="1">
      <c r="A801" s="189"/>
      <c r="B801" s="111"/>
      <c r="C801" s="111"/>
      <c r="D801" s="111"/>
      <c r="E801" s="111"/>
      <c r="F801" s="111"/>
      <c r="G801" s="111"/>
      <c r="H801" s="111"/>
      <c r="I801" s="116"/>
      <c r="J801" s="118"/>
      <c r="K801" s="33"/>
      <c r="L801" s="44"/>
      <c r="M801" s="33"/>
      <c r="N801" s="33"/>
      <c r="O801" s="39"/>
      <c r="P801" s="33"/>
      <c r="Q801" s="168"/>
      <c r="R801" s="169"/>
      <c r="S801" s="39"/>
      <c r="T801" s="119"/>
      <c r="U801" s="109"/>
      <c r="V801" s="109"/>
      <c r="W801" s="109"/>
      <c r="X801" s="45"/>
      <c r="Y801" s="45"/>
    </row>
    <row r="802" spans="1:25" s="43" customFormat="1" ht="12.9" customHeight="1">
      <c r="A802" s="189"/>
      <c r="B802" s="111"/>
      <c r="C802" s="111"/>
      <c r="D802" s="111"/>
      <c r="E802" s="111"/>
      <c r="F802" s="111"/>
      <c r="G802" s="111"/>
      <c r="H802" s="111"/>
      <c r="I802" s="116"/>
      <c r="J802" s="118"/>
      <c r="K802" s="33"/>
      <c r="L802" s="44"/>
      <c r="M802" s="33"/>
      <c r="N802" s="33"/>
      <c r="O802" s="39"/>
      <c r="P802" s="33"/>
      <c r="Q802" s="168"/>
      <c r="R802" s="169"/>
      <c r="S802" s="39"/>
      <c r="T802" s="119"/>
      <c r="U802" s="109"/>
      <c r="V802" s="109"/>
      <c r="W802" s="109"/>
      <c r="X802" s="45"/>
      <c r="Y802" s="45"/>
    </row>
    <row r="803" spans="1:25" s="43" customFormat="1" ht="12.9" customHeight="1">
      <c r="A803" s="189"/>
      <c r="B803" s="111"/>
      <c r="C803" s="111"/>
      <c r="D803" s="111"/>
      <c r="E803" s="111"/>
      <c r="F803" s="111"/>
      <c r="G803" s="111"/>
      <c r="H803" s="111"/>
      <c r="I803" s="116"/>
      <c r="J803" s="118"/>
      <c r="K803" s="33"/>
      <c r="L803" s="44"/>
      <c r="M803" s="33"/>
      <c r="N803" s="33"/>
      <c r="O803" s="39"/>
      <c r="P803" s="33"/>
      <c r="Q803" s="168"/>
      <c r="R803" s="169"/>
      <c r="S803" s="39"/>
      <c r="T803" s="119"/>
      <c r="U803" s="109"/>
      <c r="V803" s="109"/>
      <c r="W803" s="109"/>
      <c r="X803" s="45"/>
      <c r="Y803" s="45"/>
    </row>
    <row r="804" spans="1:25" s="43" customFormat="1" ht="12.9" customHeight="1">
      <c r="A804" s="189"/>
      <c r="B804" s="111"/>
      <c r="C804" s="111"/>
      <c r="D804" s="111"/>
      <c r="E804" s="111"/>
      <c r="F804" s="111"/>
      <c r="G804" s="111"/>
      <c r="H804" s="111"/>
      <c r="I804" s="116"/>
      <c r="J804" s="118"/>
      <c r="K804" s="33"/>
      <c r="L804" s="44"/>
      <c r="M804" s="33"/>
      <c r="N804" s="33"/>
      <c r="O804" s="39"/>
      <c r="P804" s="33"/>
      <c r="Q804" s="168"/>
      <c r="R804" s="169"/>
      <c r="S804" s="39"/>
      <c r="T804" s="119"/>
      <c r="U804" s="109"/>
      <c r="V804" s="109"/>
      <c r="W804" s="109"/>
      <c r="X804" s="45"/>
      <c r="Y804" s="45"/>
    </row>
    <row r="805" spans="1:25" s="43" customFormat="1" ht="12.9" customHeight="1">
      <c r="A805" s="189"/>
      <c r="B805" s="111"/>
      <c r="C805" s="111"/>
      <c r="D805" s="111"/>
      <c r="E805" s="111"/>
      <c r="F805" s="111"/>
      <c r="G805" s="111"/>
      <c r="H805" s="111"/>
      <c r="I805" s="116"/>
      <c r="J805" s="118"/>
      <c r="K805" s="33"/>
      <c r="L805" s="44"/>
      <c r="M805" s="33"/>
      <c r="N805" s="33"/>
      <c r="O805" s="39"/>
      <c r="P805" s="33"/>
      <c r="Q805" s="168"/>
      <c r="R805" s="169"/>
      <c r="S805" s="39"/>
      <c r="T805" s="119"/>
      <c r="U805" s="109"/>
      <c r="V805" s="109"/>
      <c r="W805" s="109"/>
      <c r="X805" s="45"/>
      <c r="Y805" s="45"/>
    </row>
    <row r="806" spans="1:25" s="43" customFormat="1" ht="12.9" customHeight="1">
      <c r="A806" s="189"/>
      <c r="B806" s="111"/>
      <c r="C806" s="111"/>
      <c r="D806" s="111"/>
      <c r="E806" s="111"/>
      <c r="F806" s="111"/>
      <c r="G806" s="111"/>
      <c r="H806" s="111"/>
      <c r="I806" s="117"/>
      <c r="J806" s="118"/>
      <c r="K806" s="33"/>
      <c r="L806" s="44"/>
      <c r="M806" s="33"/>
      <c r="N806" s="33"/>
      <c r="O806" s="39"/>
      <c r="P806" s="33"/>
      <c r="Q806" s="168"/>
      <c r="R806" s="169"/>
      <c r="S806" s="39"/>
      <c r="T806" s="119"/>
      <c r="U806" s="109"/>
      <c r="V806" s="109"/>
      <c r="W806" s="109"/>
      <c r="X806" s="45"/>
      <c r="Y806" s="45"/>
    </row>
    <row r="807" spans="1:25" s="43" customFormat="1" ht="12.9" customHeight="1">
      <c r="A807" s="189"/>
      <c r="B807" s="111"/>
      <c r="C807" s="111"/>
      <c r="D807" s="111"/>
      <c r="E807" s="111"/>
      <c r="F807" s="111"/>
      <c r="G807" s="111"/>
      <c r="H807" s="111"/>
      <c r="I807" s="117"/>
      <c r="J807" s="118"/>
      <c r="K807" s="33"/>
      <c r="L807" s="44"/>
      <c r="M807" s="33"/>
      <c r="N807" s="33"/>
      <c r="O807" s="39"/>
      <c r="P807" s="33"/>
      <c r="Q807" s="168"/>
      <c r="R807" s="169"/>
      <c r="S807" s="39"/>
      <c r="T807" s="119"/>
      <c r="U807" s="109"/>
      <c r="V807" s="109"/>
      <c r="W807" s="109"/>
      <c r="X807" s="45"/>
      <c r="Y807" s="45"/>
    </row>
    <row r="808" spans="1:25" s="43" customFormat="1" ht="12.9" customHeight="1">
      <c r="A808" s="189"/>
      <c r="B808" s="111"/>
      <c r="C808" s="111"/>
      <c r="D808" s="111"/>
      <c r="E808" s="111"/>
      <c r="F808" s="111"/>
      <c r="G808" s="111"/>
      <c r="H808" s="111"/>
      <c r="I808" s="116"/>
      <c r="J808" s="118"/>
      <c r="K808" s="33"/>
      <c r="L808" s="44"/>
      <c r="M808" s="33"/>
      <c r="N808" s="33"/>
      <c r="O808" s="39"/>
      <c r="P808" s="33"/>
      <c r="Q808" s="168"/>
      <c r="R808" s="169"/>
      <c r="S808" s="39"/>
      <c r="T808" s="119"/>
      <c r="U808" s="109"/>
      <c r="V808" s="109"/>
      <c r="W808" s="109"/>
      <c r="X808" s="45"/>
      <c r="Y808" s="45"/>
    </row>
    <row r="809" spans="1:25" s="43" customFormat="1" ht="12.9" customHeight="1">
      <c r="A809" s="189"/>
      <c r="B809" s="111"/>
      <c r="C809" s="111"/>
      <c r="D809" s="111"/>
      <c r="E809" s="111"/>
      <c r="F809" s="111"/>
      <c r="G809" s="111"/>
      <c r="H809" s="111"/>
      <c r="I809" s="116"/>
      <c r="J809" s="118"/>
      <c r="K809" s="33"/>
      <c r="L809" s="44"/>
      <c r="M809" s="33"/>
      <c r="N809" s="33"/>
      <c r="O809" s="39"/>
      <c r="P809" s="33"/>
      <c r="Q809" s="168"/>
      <c r="R809" s="169"/>
      <c r="S809" s="39"/>
      <c r="T809" s="119"/>
      <c r="U809" s="109"/>
      <c r="V809" s="109"/>
      <c r="W809" s="109"/>
      <c r="X809" s="45"/>
      <c r="Y809" s="45"/>
    </row>
    <row r="810" spans="1:25" s="43" customFormat="1" ht="12.9" customHeight="1">
      <c r="A810" s="189"/>
      <c r="B810" s="111"/>
      <c r="C810" s="111"/>
      <c r="D810" s="111"/>
      <c r="E810" s="111"/>
      <c r="F810" s="111"/>
      <c r="G810" s="111"/>
      <c r="H810" s="111"/>
      <c r="I810" s="116"/>
      <c r="J810" s="118"/>
      <c r="K810" s="33"/>
      <c r="L810" s="44"/>
      <c r="M810" s="33"/>
      <c r="N810" s="33"/>
      <c r="O810" s="39"/>
      <c r="P810" s="33"/>
      <c r="Q810" s="168"/>
      <c r="R810" s="169"/>
      <c r="S810" s="39"/>
      <c r="T810" s="119"/>
      <c r="U810" s="109"/>
      <c r="V810" s="109"/>
      <c r="W810" s="109"/>
      <c r="X810" s="45"/>
      <c r="Y810" s="45"/>
    </row>
    <row r="811" spans="1:25" s="43" customFormat="1" ht="12.9" customHeight="1">
      <c r="A811" s="189"/>
      <c r="B811" s="111"/>
      <c r="C811" s="111"/>
      <c r="D811" s="111"/>
      <c r="E811" s="111"/>
      <c r="F811" s="111"/>
      <c r="G811" s="111"/>
      <c r="H811" s="111"/>
      <c r="I811" s="116"/>
      <c r="J811" s="118"/>
      <c r="K811" s="33"/>
      <c r="L811" s="44"/>
      <c r="M811" s="33"/>
      <c r="N811" s="33"/>
      <c r="O811" s="39"/>
      <c r="P811" s="33"/>
      <c r="Q811" s="168"/>
      <c r="R811" s="169"/>
      <c r="S811" s="39"/>
      <c r="T811" s="119"/>
      <c r="U811" s="109"/>
      <c r="V811" s="109"/>
      <c r="W811" s="109"/>
      <c r="X811" s="45"/>
      <c r="Y811" s="45"/>
    </row>
    <row r="812" spans="1:25" s="43" customFormat="1" ht="12.9" customHeight="1">
      <c r="A812" s="189"/>
      <c r="B812" s="111"/>
      <c r="C812" s="111"/>
      <c r="D812" s="111"/>
      <c r="E812" s="111"/>
      <c r="F812" s="111"/>
      <c r="G812" s="111"/>
      <c r="H812" s="111"/>
      <c r="I812" s="116"/>
      <c r="J812" s="118"/>
      <c r="K812" s="33"/>
      <c r="L812" s="44"/>
      <c r="M812" s="33"/>
      <c r="N812" s="33"/>
      <c r="O812" s="39"/>
      <c r="P812" s="33"/>
      <c r="Q812" s="168"/>
      <c r="R812" s="169"/>
      <c r="S812" s="39"/>
      <c r="T812" s="119"/>
      <c r="U812" s="109"/>
      <c r="V812" s="109"/>
      <c r="W812" s="109"/>
      <c r="X812" s="45"/>
      <c r="Y812" s="45"/>
    </row>
    <row r="813" spans="1:25" s="43" customFormat="1" ht="12.9" customHeight="1">
      <c r="A813" s="189"/>
      <c r="B813" s="111"/>
      <c r="C813" s="111"/>
      <c r="D813" s="111"/>
      <c r="E813" s="111"/>
      <c r="F813" s="111"/>
      <c r="G813" s="111"/>
      <c r="H813" s="111"/>
      <c r="I813" s="116"/>
      <c r="J813" s="118"/>
      <c r="K813" s="33"/>
      <c r="L813" s="44"/>
      <c r="M813" s="33"/>
      <c r="N813" s="33"/>
      <c r="O813" s="39"/>
      <c r="P813" s="33"/>
      <c r="Q813" s="168"/>
      <c r="R813" s="169"/>
      <c r="S813" s="39"/>
      <c r="T813" s="119"/>
      <c r="U813" s="109"/>
      <c r="V813" s="109"/>
      <c r="W813" s="109"/>
      <c r="X813" s="45"/>
      <c r="Y813" s="45"/>
    </row>
    <row r="814" spans="1:25" s="43" customFormat="1" ht="12.9" customHeight="1">
      <c r="A814" s="189"/>
      <c r="B814" s="111"/>
      <c r="C814" s="111"/>
      <c r="D814" s="111"/>
      <c r="E814" s="111"/>
      <c r="F814" s="111"/>
      <c r="G814" s="111"/>
      <c r="H814" s="111"/>
      <c r="I814" s="116"/>
      <c r="J814" s="118"/>
      <c r="K814" s="33"/>
      <c r="L814" s="44"/>
      <c r="M814" s="33"/>
      <c r="N814" s="33"/>
      <c r="O814" s="39"/>
      <c r="P814" s="33"/>
      <c r="Q814" s="168"/>
      <c r="R814" s="169"/>
      <c r="S814" s="39"/>
      <c r="T814" s="119"/>
      <c r="U814" s="109"/>
      <c r="V814" s="109"/>
      <c r="W814" s="109"/>
      <c r="X814" s="45"/>
      <c r="Y814" s="45"/>
    </row>
    <row r="815" spans="1:25" s="43" customFormat="1" ht="12.9" customHeight="1">
      <c r="A815" s="189"/>
      <c r="B815" s="111"/>
      <c r="C815" s="111"/>
      <c r="D815" s="111"/>
      <c r="E815" s="111"/>
      <c r="F815" s="111"/>
      <c r="G815" s="111"/>
      <c r="H815" s="111"/>
      <c r="I815" s="116"/>
      <c r="J815" s="118"/>
      <c r="K815" s="33"/>
      <c r="L815" s="44"/>
      <c r="M815" s="33"/>
      <c r="N815" s="33"/>
      <c r="O815" s="39"/>
      <c r="P815" s="33"/>
      <c r="Q815" s="168"/>
      <c r="R815" s="169"/>
      <c r="S815" s="39"/>
      <c r="T815" s="119"/>
      <c r="U815" s="109"/>
      <c r="V815" s="109"/>
      <c r="W815" s="109"/>
      <c r="X815" s="45"/>
      <c r="Y815" s="45"/>
    </row>
    <row r="816" spans="1:25" s="43" customFormat="1" ht="12.9" customHeight="1">
      <c r="A816" s="189"/>
      <c r="B816" s="111"/>
      <c r="C816" s="111"/>
      <c r="D816" s="111"/>
      <c r="E816" s="111"/>
      <c r="F816" s="111"/>
      <c r="G816" s="111"/>
      <c r="H816" s="111"/>
      <c r="I816" s="116"/>
      <c r="J816" s="118"/>
      <c r="K816" s="33"/>
      <c r="L816" s="44"/>
      <c r="M816" s="33"/>
      <c r="N816" s="33"/>
      <c r="O816" s="39"/>
      <c r="P816" s="33"/>
      <c r="Q816" s="168"/>
      <c r="R816" s="169"/>
      <c r="S816" s="39"/>
      <c r="T816" s="119"/>
      <c r="U816" s="109"/>
      <c r="V816" s="109"/>
      <c r="W816" s="109"/>
      <c r="X816" s="45"/>
      <c r="Y816" s="45"/>
    </row>
    <row r="817" spans="1:25" s="43" customFormat="1" ht="12.9" customHeight="1">
      <c r="A817" s="189"/>
      <c r="B817" s="111"/>
      <c r="C817" s="111"/>
      <c r="D817" s="111"/>
      <c r="E817" s="111"/>
      <c r="F817" s="111"/>
      <c r="G817" s="111"/>
      <c r="H817" s="111"/>
      <c r="I817" s="117"/>
      <c r="J817" s="118"/>
      <c r="K817" s="33"/>
      <c r="L817" s="44"/>
      <c r="M817" s="33"/>
      <c r="N817" s="33"/>
      <c r="O817" s="39"/>
      <c r="P817" s="33"/>
      <c r="Q817" s="168"/>
      <c r="R817" s="169"/>
      <c r="S817" s="39"/>
      <c r="T817" s="119"/>
      <c r="U817" s="109"/>
      <c r="V817" s="109"/>
      <c r="W817" s="109"/>
      <c r="X817" s="45"/>
      <c r="Y817" s="45"/>
    </row>
    <row r="818" spans="1:25" s="43" customFormat="1" ht="12.9" customHeight="1">
      <c r="A818" s="189"/>
      <c r="B818" s="111"/>
      <c r="C818" s="111"/>
      <c r="D818" s="111"/>
      <c r="E818" s="111"/>
      <c r="F818" s="111"/>
      <c r="G818" s="111"/>
      <c r="H818" s="111"/>
      <c r="I818" s="117"/>
      <c r="J818" s="118"/>
      <c r="K818" s="33"/>
      <c r="L818" s="44"/>
      <c r="M818" s="33"/>
      <c r="N818" s="33"/>
      <c r="O818" s="39"/>
      <c r="P818" s="33"/>
      <c r="Q818" s="168"/>
      <c r="R818" s="169"/>
      <c r="S818" s="39"/>
      <c r="T818" s="119"/>
      <c r="U818" s="109"/>
      <c r="V818" s="109"/>
      <c r="W818" s="109"/>
      <c r="X818" s="45"/>
      <c r="Y818" s="45"/>
    </row>
    <row r="819" spans="1:25" s="43" customFormat="1" ht="12.9" customHeight="1">
      <c r="A819" s="189"/>
      <c r="B819" s="111"/>
      <c r="C819" s="111"/>
      <c r="D819" s="111"/>
      <c r="E819" s="111"/>
      <c r="F819" s="111"/>
      <c r="G819" s="111"/>
      <c r="H819" s="111"/>
      <c r="I819" s="116"/>
      <c r="J819" s="118"/>
      <c r="K819" s="33"/>
      <c r="L819" s="44"/>
      <c r="M819" s="33"/>
      <c r="N819" s="33"/>
      <c r="O819" s="39"/>
      <c r="P819" s="33"/>
      <c r="Q819" s="168"/>
      <c r="R819" s="169"/>
      <c r="S819" s="39"/>
      <c r="T819" s="119"/>
      <c r="U819" s="109"/>
      <c r="V819" s="109"/>
      <c r="W819" s="109"/>
      <c r="X819" s="45"/>
      <c r="Y819" s="45"/>
    </row>
    <row r="820" spans="1:25" s="43" customFormat="1" ht="12.9" customHeight="1">
      <c r="A820" s="189"/>
      <c r="B820" s="111"/>
      <c r="C820" s="111"/>
      <c r="D820" s="111"/>
      <c r="E820" s="111"/>
      <c r="F820" s="111"/>
      <c r="G820" s="111"/>
      <c r="H820" s="111"/>
      <c r="I820" s="116"/>
      <c r="J820" s="118"/>
      <c r="K820" s="33"/>
      <c r="L820" s="44"/>
      <c r="M820" s="33"/>
      <c r="N820" s="33"/>
      <c r="O820" s="39"/>
      <c r="P820" s="33"/>
      <c r="Q820" s="168"/>
      <c r="R820" s="169"/>
      <c r="S820" s="39"/>
      <c r="T820" s="119"/>
      <c r="U820" s="109"/>
      <c r="V820" s="109"/>
      <c r="W820" s="109"/>
      <c r="X820" s="45"/>
      <c r="Y820" s="45"/>
    </row>
    <row r="821" spans="1:25" s="43" customFormat="1" ht="12.9" customHeight="1">
      <c r="A821" s="189"/>
      <c r="B821" s="111"/>
      <c r="C821" s="111"/>
      <c r="D821" s="111"/>
      <c r="E821" s="111"/>
      <c r="F821" s="111"/>
      <c r="G821" s="111"/>
      <c r="H821" s="111"/>
      <c r="I821" s="116"/>
      <c r="J821" s="118"/>
      <c r="K821" s="33"/>
      <c r="L821" s="44"/>
      <c r="M821" s="33"/>
      <c r="N821" s="33"/>
      <c r="O821" s="39"/>
      <c r="P821" s="33"/>
      <c r="Q821" s="168"/>
      <c r="R821" s="169"/>
      <c r="S821" s="39"/>
      <c r="T821" s="119"/>
      <c r="U821" s="109"/>
      <c r="V821" s="109"/>
      <c r="W821" s="109"/>
      <c r="X821" s="45"/>
      <c r="Y821" s="45"/>
    </row>
    <row r="822" spans="1:25" s="43" customFormat="1" ht="12.9" customHeight="1">
      <c r="A822" s="189"/>
      <c r="B822" s="111"/>
      <c r="C822" s="111"/>
      <c r="D822" s="111"/>
      <c r="E822" s="111"/>
      <c r="F822" s="111"/>
      <c r="G822" s="111"/>
      <c r="H822" s="111"/>
      <c r="I822" s="117"/>
      <c r="J822" s="118"/>
      <c r="K822" s="33"/>
      <c r="L822" s="44"/>
      <c r="M822" s="33"/>
      <c r="N822" s="33"/>
      <c r="O822" s="39"/>
      <c r="P822" s="33"/>
      <c r="Q822" s="168"/>
      <c r="R822" s="169"/>
      <c r="S822" s="39"/>
      <c r="T822" s="119"/>
      <c r="U822" s="109"/>
      <c r="V822" s="109"/>
      <c r="W822" s="109"/>
      <c r="X822" s="45"/>
      <c r="Y822" s="45"/>
    </row>
    <row r="823" spans="1:25" s="43" customFormat="1" ht="12.9" customHeight="1">
      <c r="A823" s="189"/>
      <c r="B823" s="111"/>
      <c r="C823" s="111"/>
      <c r="D823" s="111"/>
      <c r="E823" s="111"/>
      <c r="F823" s="111"/>
      <c r="G823" s="111"/>
      <c r="H823" s="111"/>
      <c r="I823" s="116"/>
      <c r="J823" s="118"/>
      <c r="K823" s="33"/>
      <c r="L823" s="44"/>
      <c r="M823" s="33"/>
      <c r="N823" s="33"/>
      <c r="O823" s="39"/>
      <c r="P823" s="33"/>
      <c r="Q823" s="168"/>
      <c r="R823" s="169"/>
      <c r="S823" s="39"/>
      <c r="T823" s="119"/>
      <c r="U823" s="109"/>
      <c r="V823" s="109"/>
      <c r="W823" s="109"/>
      <c r="X823" s="45"/>
      <c r="Y823" s="45"/>
    </row>
    <row r="824" spans="1:25" s="43" customFormat="1" ht="12.9" customHeight="1">
      <c r="A824" s="189"/>
      <c r="B824" s="111"/>
      <c r="C824" s="111"/>
      <c r="D824" s="111"/>
      <c r="E824" s="111"/>
      <c r="F824" s="111"/>
      <c r="G824" s="111"/>
      <c r="H824" s="111"/>
      <c r="I824" s="116"/>
      <c r="J824" s="118"/>
      <c r="K824" s="33"/>
      <c r="L824" s="44"/>
      <c r="M824" s="33"/>
      <c r="N824" s="33"/>
      <c r="O824" s="39"/>
      <c r="P824" s="33"/>
      <c r="Q824" s="168"/>
      <c r="R824" s="169"/>
      <c r="S824" s="39"/>
      <c r="T824" s="119"/>
      <c r="U824" s="109"/>
      <c r="V824" s="109"/>
      <c r="W824" s="109"/>
      <c r="X824" s="45"/>
      <c r="Y824" s="45"/>
    </row>
    <row r="825" spans="1:25" s="43" customFormat="1" ht="12.9" customHeight="1">
      <c r="A825" s="189"/>
      <c r="B825" s="111"/>
      <c r="C825" s="111"/>
      <c r="D825" s="111"/>
      <c r="E825" s="111"/>
      <c r="F825" s="111"/>
      <c r="G825" s="111"/>
      <c r="H825" s="111"/>
      <c r="I825" s="116"/>
      <c r="J825" s="118"/>
      <c r="K825" s="33"/>
      <c r="L825" s="44"/>
      <c r="M825" s="33"/>
      <c r="N825" s="33"/>
      <c r="O825" s="39"/>
      <c r="P825" s="33"/>
      <c r="Q825" s="168"/>
      <c r="R825" s="169"/>
      <c r="S825" s="39"/>
      <c r="T825" s="119"/>
      <c r="U825" s="109"/>
      <c r="V825" s="109"/>
      <c r="W825" s="109"/>
      <c r="X825" s="45"/>
      <c r="Y825" s="45"/>
    </row>
    <row r="826" spans="1:25" s="43" customFormat="1" ht="12.9" customHeight="1">
      <c r="A826" s="189"/>
      <c r="B826" s="111"/>
      <c r="C826" s="111"/>
      <c r="D826" s="111"/>
      <c r="E826" s="111"/>
      <c r="F826" s="111"/>
      <c r="G826" s="111"/>
      <c r="H826" s="111"/>
      <c r="I826" s="116"/>
      <c r="J826" s="118"/>
      <c r="K826" s="33"/>
      <c r="L826" s="44"/>
      <c r="M826" s="33"/>
      <c r="N826" s="33"/>
      <c r="O826" s="39"/>
      <c r="P826" s="33"/>
      <c r="Q826" s="168"/>
      <c r="R826" s="169"/>
      <c r="S826" s="39"/>
      <c r="T826" s="119"/>
      <c r="U826" s="109"/>
      <c r="V826" s="109"/>
      <c r="W826" s="109"/>
      <c r="X826" s="45"/>
      <c r="Y826" s="45"/>
    </row>
    <row r="827" spans="1:25" s="43" customFormat="1" ht="12.9" customHeight="1">
      <c r="A827" s="189"/>
      <c r="B827" s="111"/>
      <c r="C827" s="111"/>
      <c r="D827" s="111"/>
      <c r="E827" s="111"/>
      <c r="F827" s="111"/>
      <c r="G827" s="111"/>
      <c r="H827" s="111"/>
      <c r="I827" s="116"/>
      <c r="J827" s="118"/>
      <c r="K827" s="33"/>
      <c r="L827" s="44"/>
      <c r="M827" s="33"/>
      <c r="N827" s="33"/>
      <c r="O827" s="39"/>
      <c r="P827" s="33"/>
      <c r="Q827" s="168"/>
      <c r="R827" s="169"/>
      <c r="S827" s="39"/>
      <c r="T827" s="119"/>
      <c r="U827" s="109"/>
      <c r="V827" s="109"/>
      <c r="W827" s="109"/>
      <c r="X827" s="45"/>
      <c r="Y827" s="45"/>
    </row>
    <row r="828" spans="1:25" s="43" customFormat="1" ht="12.9" customHeight="1">
      <c r="A828" s="189"/>
      <c r="B828" s="111"/>
      <c r="C828" s="111"/>
      <c r="D828" s="111"/>
      <c r="E828" s="111"/>
      <c r="F828" s="111"/>
      <c r="G828" s="111"/>
      <c r="H828" s="111"/>
      <c r="I828" s="116"/>
      <c r="J828" s="118"/>
      <c r="K828" s="33"/>
      <c r="L828" s="44"/>
      <c r="M828" s="33"/>
      <c r="N828" s="33"/>
      <c r="O828" s="39"/>
      <c r="P828" s="33"/>
      <c r="Q828" s="168"/>
      <c r="R828" s="169"/>
      <c r="S828" s="39"/>
      <c r="T828" s="119"/>
      <c r="U828" s="109"/>
      <c r="V828" s="109"/>
      <c r="W828" s="109"/>
      <c r="X828" s="45"/>
      <c r="Y828" s="45"/>
    </row>
    <row r="829" spans="1:25" s="43" customFormat="1" ht="12.9" customHeight="1">
      <c r="A829" s="189"/>
      <c r="B829" s="111"/>
      <c r="C829" s="111"/>
      <c r="D829" s="111"/>
      <c r="E829" s="111"/>
      <c r="F829" s="111"/>
      <c r="G829" s="111"/>
      <c r="H829" s="111"/>
      <c r="I829" s="117"/>
      <c r="J829" s="118"/>
      <c r="K829" s="33"/>
      <c r="L829" s="44"/>
      <c r="M829" s="33"/>
      <c r="N829" s="33"/>
      <c r="O829" s="39"/>
      <c r="P829" s="33"/>
      <c r="Q829" s="168"/>
      <c r="R829" s="169"/>
      <c r="S829" s="39"/>
      <c r="T829" s="119"/>
      <c r="U829" s="109"/>
      <c r="V829" s="109"/>
      <c r="W829" s="109"/>
      <c r="X829" s="45"/>
      <c r="Y829" s="45"/>
    </row>
    <row r="830" spans="1:25" s="43" customFormat="1" ht="12.9" customHeight="1">
      <c r="A830" s="189"/>
      <c r="B830" s="111"/>
      <c r="C830" s="111"/>
      <c r="D830" s="111"/>
      <c r="E830" s="111"/>
      <c r="F830" s="111"/>
      <c r="G830" s="111"/>
      <c r="H830" s="111"/>
      <c r="I830" s="117"/>
      <c r="J830" s="118"/>
      <c r="K830" s="33"/>
      <c r="L830" s="44"/>
      <c r="M830" s="33"/>
      <c r="N830" s="33"/>
      <c r="O830" s="39"/>
      <c r="P830" s="33"/>
      <c r="Q830" s="168"/>
      <c r="R830" s="169"/>
      <c r="S830" s="39"/>
      <c r="T830" s="119"/>
      <c r="U830" s="109"/>
      <c r="V830" s="109"/>
      <c r="W830" s="109"/>
      <c r="X830" s="45"/>
      <c r="Y830" s="45"/>
    </row>
    <row r="831" spans="1:25" s="43" customFormat="1" ht="12.9" customHeight="1">
      <c r="A831" s="189"/>
      <c r="B831" s="111"/>
      <c r="C831" s="111"/>
      <c r="D831" s="111"/>
      <c r="E831" s="111"/>
      <c r="F831" s="111"/>
      <c r="G831" s="111"/>
      <c r="H831" s="111"/>
      <c r="I831" s="116"/>
      <c r="J831" s="118"/>
      <c r="K831" s="33"/>
      <c r="L831" s="44"/>
      <c r="M831" s="33"/>
      <c r="N831" s="33"/>
      <c r="O831" s="39"/>
      <c r="P831" s="33"/>
      <c r="Q831" s="168"/>
      <c r="R831" s="169"/>
      <c r="S831" s="39"/>
      <c r="T831" s="119"/>
      <c r="U831" s="109"/>
      <c r="V831" s="109"/>
      <c r="W831" s="109"/>
      <c r="X831" s="45"/>
      <c r="Y831" s="45"/>
    </row>
    <row r="832" spans="1:25" s="43" customFormat="1" ht="12.9" customHeight="1">
      <c r="A832" s="189"/>
      <c r="B832" s="111"/>
      <c r="C832" s="111"/>
      <c r="D832" s="111"/>
      <c r="E832" s="111"/>
      <c r="F832" s="111"/>
      <c r="G832" s="111"/>
      <c r="H832" s="111"/>
      <c r="I832" s="116"/>
      <c r="J832" s="118"/>
      <c r="K832" s="33"/>
      <c r="L832" s="44"/>
      <c r="M832" s="33"/>
      <c r="N832" s="33"/>
      <c r="O832" s="39"/>
      <c r="P832" s="33"/>
      <c r="Q832" s="168"/>
      <c r="R832" s="169"/>
      <c r="S832" s="39"/>
      <c r="T832" s="119"/>
      <c r="U832" s="109"/>
      <c r="V832" s="109"/>
      <c r="W832" s="109"/>
      <c r="X832" s="45"/>
      <c r="Y832" s="45"/>
    </row>
    <row r="833" spans="1:25" s="43" customFormat="1" ht="12.9" customHeight="1">
      <c r="A833" s="189"/>
      <c r="B833" s="111"/>
      <c r="C833" s="111"/>
      <c r="D833" s="111"/>
      <c r="E833" s="111"/>
      <c r="F833" s="111"/>
      <c r="G833" s="111"/>
      <c r="H833" s="111"/>
      <c r="I833" s="116"/>
      <c r="J833" s="118"/>
      <c r="K833" s="33"/>
      <c r="L833" s="44"/>
      <c r="M833" s="33"/>
      <c r="N833" s="33"/>
      <c r="O833" s="39"/>
      <c r="P833" s="33"/>
      <c r="Q833" s="168"/>
      <c r="R833" s="169"/>
      <c r="S833" s="39"/>
      <c r="T833" s="119"/>
      <c r="U833" s="109"/>
      <c r="V833" s="109"/>
      <c r="W833" s="109"/>
      <c r="X833" s="45"/>
      <c r="Y833" s="45"/>
    </row>
    <row r="834" spans="1:25" s="43" customFormat="1" ht="12.9" customHeight="1">
      <c r="A834" s="189"/>
      <c r="B834" s="111"/>
      <c r="C834" s="111"/>
      <c r="D834" s="111"/>
      <c r="E834" s="111"/>
      <c r="F834" s="111"/>
      <c r="G834" s="111"/>
      <c r="H834" s="111"/>
      <c r="I834" s="116"/>
      <c r="J834" s="118"/>
      <c r="K834" s="33"/>
      <c r="L834" s="44"/>
      <c r="M834" s="33"/>
      <c r="N834" s="33"/>
      <c r="O834" s="39"/>
      <c r="P834" s="33"/>
      <c r="Q834" s="168"/>
      <c r="R834" s="169"/>
      <c r="S834" s="39"/>
      <c r="T834" s="119"/>
      <c r="U834" s="109"/>
      <c r="V834" s="109"/>
      <c r="W834" s="109"/>
      <c r="X834" s="45"/>
      <c r="Y834" s="45"/>
    </row>
    <row r="835" spans="1:25" s="43" customFormat="1" ht="12.9" customHeight="1">
      <c r="A835" s="189"/>
      <c r="B835" s="111"/>
      <c r="C835" s="111"/>
      <c r="D835" s="111"/>
      <c r="E835" s="111"/>
      <c r="F835" s="111"/>
      <c r="G835" s="111"/>
      <c r="H835" s="111"/>
      <c r="I835" s="116"/>
      <c r="J835" s="118"/>
      <c r="K835" s="33"/>
      <c r="L835" s="44"/>
      <c r="M835" s="33"/>
      <c r="N835" s="33"/>
      <c r="O835" s="39"/>
      <c r="P835" s="33"/>
      <c r="Q835" s="168"/>
      <c r="R835" s="169"/>
      <c r="S835" s="39"/>
      <c r="T835" s="119"/>
      <c r="U835" s="109"/>
      <c r="V835" s="109"/>
      <c r="W835" s="109"/>
      <c r="X835" s="45"/>
      <c r="Y835" s="45"/>
    </row>
    <row r="836" spans="1:25" s="43" customFormat="1" ht="12.9" customHeight="1">
      <c r="A836" s="189"/>
      <c r="B836" s="111"/>
      <c r="C836" s="111"/>
      <c r="D836" s="111"/>
      <c r="E836" s="111"/>
      <c r="F836" s="111"/>
      <c r="G836" s="111"/>
      <c r="H836" s="111"/>
      <c r="I836" s="116"/>
      <c r="J836" s="118"/>
      <c r="K836" s="33"/>
      <c r="L836" s="44"/>
      <c r="M836" s="33"/>
      <c r="N836" s="33"/>
      <c r="O836" s="39"/>
      <c r="P836" s="33"/>
      <c r="Q836" s="168"/>
      <c r="R836" s="169"/>
      <c r="S836" s="39"/>
      <c r="T836" s="119"/>
      <c r="U836" s="109"/>
      <c r="V836" s="109"/>
      <c r="W836" s="109"/>
      <c r="X836" s="45"/>
      <c r="Y836" s="45"/>
    </row>
    <row r="837" spans="1:25" s="43" customFormat="1" ht="12.9" customHeight="1">
      <c r="A837" s="189"/>
      <c r="B837" s="111"/>
      <c r="C837" s="111"/>
      <c r="D837" s="111"/>
      <c r="E837" s="111"/>
      <c r="F837" s="111"/>
      <c r="G837" s="111"/>
      <c r="H837" s="111"/>
      <c r="I837" s="116"/>
      <c r="J837" s="118"/>
      <c r="K837" s="33"/>
      <c r="L837" s="44"/>
      <c r="M837" s="33"/>
      <c r="N837" s="33"/>
      <c r="O837" s="39"/>
      <c r="P837" s="33"/>
      <c r="Q837" s="168"/>
      <c r="R837" s="169"/>
      <c r="S837" s="39"/>
      <c r="T837" s="119"/>
      <c r="U837" s="109"/>
      <c r="V837" s="109"/>
      <c r="W837" s="109"/>
      <c r="X837" s="45"/>
      <c r="Y837" s="45"/>
    </row>
    <row r="838" spans="1:25" s="43" customFormat="1" ht="12.9" customHeight="1">
      <c r="A838" s="189"/>
      <c r="B838" s="111"/>
      <c r="C838" s="111"/>
      <c r="D838" s="111"/>
      <c r="E838" s="111"/>
      <c r="F838" s="111"/>
      <c r="G838" s="111"/>
      <c r="H838" s="111"/>
      <c r="I838" s="116"/>
      <c r="J838" s="118"/>
      <c r="K838" s="33"/>
      <c r="L838" s="44"/>
      <c r="M838" s="33"/>
      <c r="N838" s="33"/>
      <c r="O838" s="39"/>
      <c r="P838" s="33"/>
      <c r="Q838" s="168"/>
      <c r="R838" s="169"/>
      <c r="S838" s="39"/>
      <c r="T838" s="119"/>
      <c r="U838" s="109"/>
      <c r="V838" s="109"/>
      <c r="W838" s="109"/>
      <c r="X838" s="45"/>
      <c r="Y838" s="45"/>
    </row>
    <row r="839" spans="1:25" s="43" customFormat="1" ht="12.9" customHeight="1">
      <c r="A839" s="189"/>
      <c r="B839" s="111"/>
      <c r="C839" s="111"/>
      <c r="D839" s="111"/>
      <c r="E839" s="111"/>
      <c r="F839" s="111"/>
      <c r="G839" s="111"/>
      <c r="H839" s="111"/>
      <c r="I839" s="116"/>
      <c r="J839" s="118"/>
      <c r="K839" s="33"/>
      <c r="L839" s="44"/>
      <c r="M839" s="33"/>
      <c r="N839" s="33"/>
      <c r="O839" s="39"/>
      <c r="P839" s="33"/>
      <c r="Q839" s="168"/>
      <c r="R839" s="169"/>
      <c r="S839" s="39"/>
      <c r="T839" s="119"/>
      <c r="U839" s="109"/>
      <c r="V839" s="109"/>
      <c r="W839" s="109"/>
      <c r="X839" s="45"/>
      <c r="Y839" s="45"/>
    </row>
    <row r="840" spans="1:25" s="43" customFormat="1" ht="12.9" customHeight="1">
      <c r="A840" s="189"/>
      <c r="B840" s="111"/>
      <c r="C840" s="111"/>
      <c r="D840" s="111"/>
      <c r="E840" s="111"/>
      <c r="F840" s="111"/>
      <c r="G840" s="111"/>
      <c r="H840" s="111"/>
      <c r="I840" s="117"/>
      <c r="J840" s="118"/>
      <c r="K840" s="33"/>
      <c r="L840" s="44"/>
      <c r="M840" s="33"/>
      <c r="N840" s="33"/>
      <c r="O840" s="39"/>
      <c r="P840" s="33"/>
      <c r="Q840" s="168"/>
      <c r="R840" s="169"/>
      <c r="S840" s="39"/>
      <c r="T840" s="119"/>
      <c r="U840" s="109"/>
      <c r="V840" s="109"/>
      <c r="W840" s="109"/>
      <c r="X840" s="45"/>
      <c r="Y840" s="45"/>
    </row>
    <row r="841" spans="1:25" s="43" customFormat="1" ht="12.9" customHeight="1">
      <c r="A841" s="189"/>
      <c r="B841" s="111"/>
      <c r="C841" s="111"/>
      <c r="D841" s="111"/>
      <c r="E841" s="111"/>
      <c r="F841" s="111"/>
      <c r="G841" s="111"/>
      <c r="H841" s="111"/>
      <c r="I841" s="117"/>
      <c r="J841" s="118"/>
      <c r="K841" s="33"/>
      <c r="L841" s="44"/>
      <c r="M841" s="33"/>
      <c r="N841" s="33"/>
      <c r="O841" s="39"/>
      <c r="P841" s="33"/>
      <c r="Q841" s="168"/>
      <c r="R841" s="169"/>
      <c r="S841" s="39"/>
      <c r="T841" s="119"/>
      <c r="U841" s="109"/>
      <c r="V841" s="109"/>
      <c r="W841" s="109"/>
      <c r="X841" s="45"/>
      <c r="Y841" s="45"/>
    </row>
    <row r="842" spans="1:25" s="43" customFormat="1" ht="12.9" customHeight="1">
      <c r="A842" s="189"/>
      <c r="B842" s="111"/>
      <c r="C842" s="111"/>
      <c r="D842" s="111"/>
      <c r="E842" s="111"/>
      <c r="F842" s="111"/>
      <c r="G842" s="111"/>
      <c r="H842" s="111"/>
      <c r="I842" s="116"/>
      <c r="J842" s="118"/>
      <c r="K842" s="33"/>
      <c r="L842" s="44"/>
      <c r="M842" s="33"/>
      <c r="N842" s="33"/>
      <c r="O842" s="39"/>
      <c r="P842" s="33"/>
      <c r="Q842" s="168"/>
      <c r="R842" s="169"/>
      <c r="S842" s="39"/>
      <c r="T842" s="119"/>
      <c r="U842" s="109"/>
      <c r="V842" s="109"/>
      <c r="W842" s="109"/>
      <c r="X842" s="45"/>
      <c r="Y842" s="45"/>
    </row>
    <row r="843" spans="1:25" s="43" customFormat="1" ht="12.9" customHeight="1">
      <c r="A843" s="189"/>
      <c r="B843" s="111"/>
      <c r="C843" s="111"/>
      <c r="D843" s="111"/>
      <c r="E843" s="111"/>
      <c r="F843" s="111"/>
      <c r="G843" s="111"/>
      <c r="H843" s="111"/>
      <c r="I843" s="116"/>
      <c r="J843" s="118"/>
      <c r="K843" s="33"/>
      <c r="L843" s="44"/>
      <c r="M843" s="33"/>
      <c r="N843" s="33"/>
      <c r="O843" s="39"/>
      <c r="P843" s="33"/>
      <c r="Q843" s="168"/>
      <c r="R843" s="169"/>
      <c r="S843" s="39"/>
      <c r="T843" s="119"/>
      <c r="U843" s="109"/>
      <c r="V843" s="109"/>
      <c r="W843" s="109"/>
      <c r="X843" s="45"/>
      <c r="Y843" s="45"/>
    </row>
    <row r="844" spans="1:25" s="43" customFormat="1" ht="12.9" customHeight="1">
      <c r="A844" s="189"/>
      <c r="B844" s="111"/>
      <c r="C844" s="111"/>
      <c r="D844" s="111"/>
      <c r="E844" s="111"/>
      <c r="F844" s="111"/>
      <c r="G844" s="111"/>
      <c r="H844" s="111"/>
      <c r="I844" s="116"/>
      <c r="J844" s="118"/>
      <c r="K844" s="33"/>
      <c r="L844" s="44"/>
      <c r="M844" s="33"/>
      <c r="N844" s="33"/>
      <c r="O844" s="39"/>
      <c r="P844" s="33"/>
      <c r="Q844" s="168"/>
      <c r="R844" s="169"/>
      <c r="S844" s="39"/>
      <c r="T844" s="119"/>
      <c r="U844" s="109"/>
      <c r="V844" s="109"/>
      <c r="W844" s="109"/>
      <c r="X844" s="45"/>
      <c r="Y844" s="45"/>
    </row>
    <row r="845" spans="1:25" s="43" customFormat="1" ht="12.9" customHeight="1">
      <c r="A845" s="189"/>
      <c r="B845" s="111"/>
      <c r="C845" s="111"/>
      <c r="D845" s="111"/>
      <c r="E845" s="111"/>
      <c r="F845" s="111"/>
      <c r="G845" s="111"/>
      <c r="H845" s="111"/>
      <c r="I845" s="116"/>
      <c r="J845" s="118"/>
      <c r="K845" s="33"/>
      <c r="L845" s="44"/>
      <c r="M845" s="33"/>
      <c r="N845" s="33"/>
      <c r="O845" s="39"/>
      <c r="P845" s="33"/>
      <c r="Q845" s="168"/>
      <c r="R845" s="169"/>
      <c r="S845" s="39"/>
      <c r="T845" s="119"/>
      <c r="U845" s="109"/>
      <c r="V845" s="109"/>
      <c r="W845" s="109"/>
      <c r="X845" s="45"/>
      <c r="Y845" s="45"/>
    </row>
    <row r="846" spans="1:25" s="43" customFormat="1" ht="12.9" customHeight="1">
      <c r="A846" s="189"/>
      <c r="B846" s="111"/>
      <c r="C846" s="111"/>
      <c r="D846" s="111"/>
      <c r="E846" s="111"/>
      <c r="F846" s="111"/>
      <c r="G846" s="111"/>
      <c r="H846" s="111"/>
      <c r="I846" s="116"/>
      <c r="J846" s="118"/>
      <c r="K846" s="33"/>
      <c r="L846" s="44"/>
      <c r="M846" s="33"/>
      <c r="N846" s="33"/>
      <c r="O846" s="39"/>
      <c r="P846" s="33"/>
      <c r="Q846" s="168"/>
      <c r="R846" s="169"/>
      <c r="S846" s="39"/>
      <c r="T846" s="119"/>
      <c r="U846" s="109"/>
      <c r="V846" s="109"/>
      <c r="W846" s="109"/>
      <c r="X846" s="45"/>
      <c r="Y846" s="45"/>
    </row>
    <row r="847" spans="1:25" s="43" customFormat="1" ht="12.9" customHeight="1">
      <c r="A847" s="189"/>
      <c r="B847" s="111"/>
      <c r="C847" s="111"/>
      <c r="D847" s="111"/>
      <c r="E847" s="111"/>
      <c r="F847" s="111"/>
      <c r="G847" s="111"/>
      <c r="H847" s="111"/>
      <c r="I847" s="116"/>
      <c r="J847" s="118"/>
      <c r="K847" s="33"/>
      <c r="L847" s="44"/>
      <c r="M847" s="33"/>
      <c r="N847" s="33"/>
      <c r="O847" s="39"/>
      <c r="P847" s="33"/>
      <c r="Q847" s="168"/>
      <c r="R847" s="169"/>
      <c r="S847" s="39"/>
      <c r="T847" s="119"/>
      <c r="U847" s="109"/>
      <c r="V847" s="109"/>
      <c r="W847" s="109"/>
      <c r="X847" s="45"/>
      <c r="Y847" s="45"/>
    </row>
    <row r="848" spans="1:25" s="43" customFormat="1" ht="12.9" customHeight="1">
      <c r="A848" s="189"/>
      <c r="B848" s="111"/>
      <c r="C848" s="111"/>
      <c r="D848" s="111"/>
      <c r="E848" s="111"/>
      <c r="F848" s="111"/>
      <c r="G848" s="111"/>
      <c r="H848" s="111"/>
      <c r="I848" s="116"/>
      <c r="J848" s="118"/>
      <c r="K848" s="33"/>
      <c r="L848" s="44"/>
      <c r="M848" s="33"/>
      <c r="N848" s="33"/>
      <c r="O848" s="39"/>
      <c r="P848" s="33"/>
      <c r="Q848" s="168"/>
      <c r="R848" s="169"/>
      <c r="S848" s="39"/>
      <c r="T848" s="119"/>
      <c r="U848" s="109"/>
      <c r="V848" s="109"/>
      <c r="W848" s="109"/>
      <c r="X848" s="45"/>
      <c r="Y848" s="45"/>
    </row>
    <row r="849" spans="1:25" s="43" customFormat="1" ht="12.9" customHeight="1">
      <c r="A849" s="189"/>
      <c r="B849" s="111"/>
      <c r="C849" s="111"/>
      <c r="D849" s="111"/>
      <c r="E849" s="111"/>
      <c r="F849" s="111"/>
      <c r="G849" s="111"/>
      <c r="H849" s="111"/>
      <c r="I849" s="116"/>
      <c r="J849" s="118"/>
      <c r="K849" s="33"/>
      <c r="L849" s="44"/>
      <c r="M849" s="33"/>
      <c r="N849" s="33"/>
      <c r="O849" s="39"/>
      <c r="P849" s="33"/>
      <c r="Q849" s="168"/>
      <c r="R849" s="169"/>
      <c r="S849" s="39"/>
      <c r="T849" s="119"/>
      <c r="U849" s="109"/>
      <c r="V849" s="109"/>
      <c r="W849" s="109"/>
      <c r="X849" s="45"/>
      <c r="Y849" s="45"/>
    </row>
    <row r="850" spans="1:25" s="43" customFormat="1" ht="12.9" customHeight="1">
      <c r="A850" s="189"/>
      <c r="B850" s="111"/>
      <c r="C850" s="111"/>
      <c r="D850" s="111"/>
      <c r="E850" s="111"/>
      <c r="F850" s="111"/>
      <c r="G850" s="111"/>
      <c r="H850" s="111"/>
      <c r="I850" s="116"/>
      <c r="J850" s="118"/>
      <c r="K850" s="33"/>
      <c r="L850" s="44"/>
      <c r="M850" s="33"/>
      <c r="N850" s="33"/>
      <c r="O850" s="39"/>
      <c r="P850" s="33"/>
      <c r="Q850" s="168"/>
      <c r="R850" s="169"/>
      <c r="S850" s="39"/>
      <c r="T850" s="119"/>
      <c r="U850" s="109"/>
      <c r="V850" s="109"/>
      <c r="W850" s="109"/>
      <c r="X850" s="45"/>
      <c r="Y850" s="45"/>
    </row>
    <row r="851" spans="1:25" s="43" customFormat="1" ht="12.9" customHeight="1">
      <c r="A851" s="189"/>
      <c r="B851" s="111"/>
      <c r="C851" s="111"/>
      <c r="D851" s="111"/>
      <c r="E851" s="111"/>
      <c r="F851" s="111"/>
      <c r="G851" s="111"/>
      <c r="H851" s="111"/>
      <c r="I851" s="117"/>
      <c r="J851" s="118"/>
      <c r="K851" s="33"/>
      <c r="L851" s="44"/>
      <c r="M851" s="33"/>
      <c r="N851" s="33"/>
      <c r="O851" s="39"/>
      <c r="P851" s="33"/>
      <c r="Q851" s="168"/>
      <c r="R851" s="169"/>
      <c r="S851" s="39"/>
      <c r="T851" s="119"/>
      <c r="U851" s="109"/>
      <c r="V851" s="109"/>
      <c r="W851" s="109"/>
      <c r="X851" s="45"/>
      <c r="Y851" s="45"/>
    </row>
    <row r="852" spans="1:25" s="43" customFormat="1" ht="12.9" customHeight="1">
      <c r="A852" s="189"/>
      <c r="B852" s="111"/>
      <c r="C852" s="111"/>
      <c r="D852" s="111"/>
      <c r="E852" s="111"/>
      <c r="F852" s="111"/>
      <c r="G852" s="111"/>
      <c r="H852" s="111"/>
      <c r="I852" s="117"/>
      <c r="J852" s="118"/>
      <c r="K852" s="33"/>
      <c r="L852" s="44"/>
      <c r="M852" s="33"/>
      <c r="N852" s="33"/>
      <c r="O852" s="39"/>
      <c r="P852" s="33"/>
      <c r="Q852" s="168"/>
      <c r="R852" s="169"/>
      <c r="S852" s="39"/>
      <c r="T852" s="119"/>
      <c r="U852" s="109"/>
      <c r="V852" s="109"/>
      <c r="W852" s="109"/>
      <c r="X852" s="45"/>
      <c r="Y852" s="45"/>
    </row>
    <row r="853" spans="1:25" s="43" customFormat="1" ht="12.9" customHeight="1">
      <c r="A853" s="189"/>
      <c r="B853" s="111"/>
      <c r="C853" s="111"/>
      <c r="D853" s="111"/>
      <c r="E853" s="111"/>
      <c r="F853" s="111"/>
      <c r="G853" s="111"/>
      <c r="H853" s="111"/>
      <c r="I853" s="116"/>
      <c r="J853" s="118"/>
      <c r="K853" s="33"/>
      <c r="L853" s="44"/>
      <c r="M853" s="33"/>
      <c r="N853" s="33"/>
      <c r="O853" s="39"/>
      <c r="P853" s="33"/>
      <c r="Q853" s="168"/>
      <c r="R853" s="169"/>
      <c r="S853" s="39"/>
      <c r="T853" s="119"/>
      <c r="U853" s="109"/>
      <c r="V853" s="109"/>
      <c r="W853" s="109"/>
      <c r="X853" s="45"/>
      <c r="Y853" s="45"/>
    </row>
    <row r="854" spans="1:25" s="43" customFormat="1" ht="12.9" customHeight="1">
      <c r="A854" s="189"/>
      <c r="B854" s="111"/>
      <c r="C854" s="111"/>
      <c r="D854" s="111"/>
      <c r="E854" s="111"/>
      <c r="F854" s="111"/>
      <c r="G854" s="111"/>
      <c r="H854" s="111"/>
      <c r="I854" s="116"/>
      <c r="J854" s="118"/>
      <c r="K854" s="33"/>
      <c r="L854" s="44"/>
      <c r="M854" s="33"/>
      <c r="N854" s="33"/>
      <c r="O854" s="39"/>
      <c r="P854" s="33"/>
      <c r="Q854" s="168"/>
      <c r="R854" s="169"/>
      <c r="S854" s="39"/>
      <c r="T854" s="119"/>
      <c r="U854" s="109"/>
      <c r="V854" s="109"/>
      <c r="W854" s="109"/>
      <c r="X854" s="45"/>
      <c r="Y854" s="45"/>
    </row>
    <row r="855" spans="1:25" s="43" customFormat="1" ht="12.9" customHeight="1">
      <c r="A855" s="189"/>
      <c r="B855" s="111"/>
      <c r="C855" s="111"/>
      <c r="D855" s="111"/>
      <c r="E855" s="111"/>
      <c r="F855" s="111"/>
      <c r="G855" s="111"/>
      <c r="H855" s="111"/>
      <c r="I855" s="116"/>
      <c r="J855" s="118"/>
      <c r="K855" s="33"/>
      <c r="L855" s="44"/>
      <c r="M855" s="33"/>
      <c r="N855" s="33"/>
      <c r="O855" s="39"/>
      <c r="P855" s="33"/>
      <c r="Q855" s="168"/>
      <c r="R855" s="169"/>
      <c r="S855" s="39"/>
      <c r="T855" s="119"/>
      <c r="U855" s="109"/>
      <c r="V855" s="109"/>
      <c r="W855" s="109"/>
      <c r="X855" s="45"/>
      <c r="Y855" s="45"/>
    </row>
    <row r="856" spans="1:25" s="43" customFormat="1" ht="12.9" customHeight="1">
      <c r="A856" s="189"/>
      <c r="B856" s="111"/>
      <c r="C856" s="111"/>
      <c r="D856" s="111"/>
      <c r="E856" s="111"/>
      <c r="F856" s="111"/>
      <c r="G856" s="111"/>
      <c r="H856" s="111"/>
      <c r="I856" s="116"/>
      <c r="J856" s="118"/>
      <c r="K856" s="33"/>
      <c r="L856" s="44"/>
      <c r="M856" s="33"/>
      <c r="N856" s="33"/>
      <c r="O856" s="39"/>
      <c r="P856" s="33"/>
      <c r="Q856" s="168"/>
      <c r="R856" s="169"/>
      <c r="S856" s="39"/>
      <c r="T856" s="119"/>
      <c r="U856" s="109"/>
      <c r="V856" s="109"/>
      <c r="W856" s="109"/>
      <c r="X856" s="45"/>
      <c r="Y856" s="45"/>
    </row>
    <row r="857" spans="1:25" s="43" customFormat="1" ht="12.9" customHeight="1">
      <c r="A857" s="189"/>
      <c r="B857" s="111"/>
      <c r="C857" s="111"/>
      <c r="D857" s="111"/>
      <c r="E857" s="111"/>
      <c r="F857" s="111"/>
      <c r="G857" s="111"/>
      <c r="H857" s="111"/>
      <c r="I857" s="116"/>
      <c r="J857" s="118"/>
      <c r="K857" s="33"/>
      <c r="L857" s="44"/>
      <c r="M857" s="33"/>
      <c r="N857" s="33"/>
      <c r="O857" s="39"/>
      <c r="P857" s="33"/>
      <c r="Q857" s="168"/>
      <c r="R857" s="169"/>
      <c r="S857" s="39"/>
      <c r="T857" s="119"/>
      <c r="U857" s="109"/>
      <c r="V857" s="109"/>
      <c r="W857" s="109"/>
      <c r="X857" s="45"/>
      <c r="Y857" s="45"/>
    </row>
    <row r="858" spans="1:25" s="43" customFormat="1" ht="12.9" customHeight="1">
      <c r="A858" s="189"/>
      <c r="B858" s="111"/>
      <c r="C858" s="111"/>
      <c r="D858" s="111"/>
      <c r="E858" s="111"/>
      <c r="F858" s="111"/>
      <c r="G858" s="111"/>
      <c r="H858" s="111"/>
      <c r="I858" s="116"/>
      <c r="J858" s="118"/>
      <c r="K858" s="33"/>
      <c r="L858" s="44"/>
      <c r="M858" s="33"/>
      <c r="N858" s="33"/>
      <c r="O858" s="39"/>
      <c r="P858" s="33"/>
      <c r="Q858" s="168"/>
      <c r="R858" s="169"/>
      <c r="S858" s="39"/>
      <c r="T858" s="119"/>
      <c r="U858" s="109"/>
      <c r="V858" s="109"/>
      <c r="W858" s="109"/>
      <c r="X858" s="45"/>
      <c r="Y858" s="45"/>
    </row>
    <row r="859" spans="1:25" s="43" customFormat="1" ht="12.9" customHeight="1">
      <c r="A859" s="189"/>
      <c r="B859" s="111"/>
      <c r="C859" s="111"/>
      <c r="D859" s="111"/>
      <c r="E859" s="111"/>
      <c r="F859" s="111"/>
      <c r="G859" s="111"/>
      <c r="H859" s="111"/>
      <c r="I859" s="116"/>
      <c r="J859" s="118"/>
      <c r="K859" s="33"/>
      <c r="L859" s="44"/>
      <c r="M859" s="33"/>
      <c r="N859" s="33"/>
      <c r="O859" s="39"/>
      <c r="P859" s="33"/>
      <c r="Q859" s="168"/>
      <c r="R859" s="169"/>
      <c r="S859" s="39"/>
      <c r="T859" s="119"/>
      <c r="U859" s="109"/>
      <c r="V859" s="109"/>
      <c r="W859" s="109"/>
      <c r="X859" s="45"/>
      <c r="Y859" s="45"/>
    </row>
    <row r="860" spans="1:25" s="43" customFormat="1" ht="12.9" customHeight="1">
      <c r="A860" s="189"/>
      <c r="B860" s="111"/>
      <c r="C860" s="111"/>
      <c r="D860" s="111"/>
      <c r="E860" s="111"/>
      <c r="F860" s="111"/>
      <c r="G860" s="111"/>
      <c r="H860" s="111"/>
      <c r="I860" s="116"/>
      <c r="J860" s="118"/>
      <c r="K860" s="33"/>
      <c r="L860" s="44"/>
      <c r="M860" s="33"/>
      <c r="N860" s="33"/>
      <c r="O860" s="39"/>
      <c r="P860" s="33"/>
      <c r="Q860" s="168"/>
      <c r="R860" s="169"/>
      <c r="S860" s="39"/>
      <c r="T860" s="119"/>
      <c r="U860" s="109"/>
      <c r="V860" s="109"/>
      <c r="W860" s="109"/>
      <c r="X860" s="45"/>
      <c r="Y860" s="45"/>
    </row>
    <row r="861" spans="1:25" s="43" customFormat="1" ht="12.9" customHeight="1">
      <c r="A861" s="189"/>
      <c r="B861" s="111"/>
      <c r="C861" s="111"/>
      <c r="D861" s="111"/>
      <c r="E861" s="111"/>
      <c r="F861" s="111"/>
      <c r="G861" s="111"/>
      <c r="H861" s="111"/>
      <c r="I861" s="116"/>
      <c r="J861" s="118"/>
      <c r="K861" s="33"/>
      <c r="L861" s="44"/>
      <c r="M861" s="33"/>
      <c r="N861" s="33"/>
      <c r="O861" s="39"/>
      <c r="P861" s="33"/>
      <c r="Q861" s="168"/>
      <c r="R861" s="169"/>
      <c r="S861" s="39"/>
      <c r="T861" s="119"/>
      <c r="U861" s="109"/>
      <c r="V861" s="109"/>
      <c r="W861" s="109"/>
      <c r="X861" s="45"/>
      <c r="Y861" s="45"/>
    </row>
    <row r="862" spans="1:25" s="43" customFormat="1" ht="12.9" customHeight="1">
      <c r="A862" s="189"/>
      <c r="B862" s="111"/>
      <c r="C862" s="111"/>
      <c r="D862" s="111"/>
      <c r="E862" s="111"/>
      <c r="F862" s="111"/>
      <c r="G862" s="111"/>
      <c r="H862" s="111"/>
      <c r="I862" s="116"/>
      <c r="J862" s="118"/>
      <c r="K862" s="33"/>
      <c r="L862" s="44"/>
      <c r="M862" s="33"/>
      <c r="N862" s="33"/>
      <c r="O862" s="39"/>
      <c r="P862" s="33"/>
      <c r="Q862" s="168"/>
      <c r="R862" s="169"/>
      <c r="S862" s="39"/>
      <c r="T862" s="119"/>
      <c r="U862" s="109"/>
      <c r="V862" s="109"/>
      <c r="W862" s="109"/>
      <c r="X862" s="45"/>
      <c r="Y862" s="45"/>
    </row>
    <row r="863" spans="1:25" s="43" customFormat="1" ht="12.9" customHeight="1">
      <c r="A863" s="189"/>
      <c r="B863" s="111"/>
      <c r="C863" s="111"/>
      <c r="D863" s="111"/>
      <c r="E863" s="111"/>
      <c r="F863" s="111"/>
      <c r="G863" s="111"/>
      <c r="H863" s="111"/>
      <c r="I863" s="117"/>
      <c r="J863" s="118"/>
      <c r="K863" s="33"/>
      <c r="L863" s="44"/>
      <c r="M863" s="33"/>
      <c r="N863" s="33"/>
      <c r="O863" s="39"/>
      <c r="P863" s="33"/>
      <c r="Q863" s="168"/>
      <c r="R863" s="169"/>
      <c r="S863" s="39"/>
      <c r="T863" s="119"/>
      <c r="U863" s="109"/>
      <c r="V863" s="109"/>
      <c r="W863" s="109"/>
      <c r="X863" s="45"/>
      <c r="Y863" s="45"/>
    </row>
    <row r="864" spans="1:25" s="43" customFormat="1" ht="12.9" customHeight="1">
      <c r="A864" s="189"/>
      <c r="B864" s="111"/>
      <c r="C864" s="111"/>
      <c r="D864" s="111"/>
      <c r="E864" s="111"/>
      <c r="F864" s="111"/>
      <c r="G864" s="111"/>
      <c r="H864" s="111"/>
      <c r="I864" s="117"/>
      <c r="J864" s="118"/>
      <c r="K864" s="33"/>
      <c r="L864" s="44"/>
      <c r="M864" s="33"/>
      <c r="N864" s="33"/>
      <c r="O864" s="39"/>
      <c r="P864" s="33"/>
      <c r="Q864" s="168"/>
      <c r="R864" s="169"/>
      <c r="S864" s="39"/>
      <c r="T864" s="119"/>
      <c r="U864" s="109"/>
      <c r="V864" s="109"/>
      <c r="W864" s="109"/>
      <c r="X864" s="45"/>
      <c r="Y864" s="45"/>
    </row>
    <row r="865" spans="1:25" s="43" customFormat="1" ht="12.9" customHeight="1">
      <c r="A865" s="189"/>
      <c r="B865" s="111"/>
      <c r="C865" s="111"/>
      <c r="D865" s="111"/>
      <c r="E865" s="111"/>
      <c r="F865" s="111"/>
      <c r="G865" s="111"/>
      <c r="H865" s="111"/>
      <c r="I865" s="116"/>
      <c r="J865" s="118"/>
      <c r="K865" s="33"/>
      <c r="L865" s="44"/>
      <c r="M865" s="33"/>
      <c r="N865" s="33"/>
      <c r="O865" s="39"/>
      <c r="P865" s="33"/>
      <c r="Q865" s="168"/>
      <c r="R865" s="169"/>
      <c r="S865" s="39"/>
      <c r="T865" s="119"/>
      <c r="U865" s="109"/>
      <c r="V865" s="109"/>
      <c r="W865" s="109"/>
      <c r="X865" s="45"/>
      <c r="Y865" s="45"/>
    </row>
    <row r="866" spans="1:25" s="43" customFormat="1" ht="12.9" customHeight="1">
      <c r="A866" s="189"/>
      <c r="B866" s="111"/>
      <c r="C866" s="111"/>
      <c r="D866" s="111"/>
      <c r="E866" s="111"/>
      <c r="F866" s="111"/>
      <c r="G866" s="111"/>
      <c r="H866" s="111"/>
      <c r="I866" s="116"/>
      <c r="J866" s="118"/>
      <c r="K866" s="33"/>
      <c r="L866" s="44"/>
      <c r="M866" s="33"/>
      <c r="N866" s="33"/>
      <c r="O866" s="39"/>
      <c r="P866" s="33"/>
      <c r="Q866" s="168"/>
      <c r="R866" s="169"/>
      <c r="S866" s="39"/>
      <c r="T866" s="119"/>
      <c r="U866" s="109"/>
      <c r="V866" s="109"/>
      <c r="W866" s="109"/>
      <c r="X866" s="45"/>
      <c r="Y866" s="45"/>
    </row>
    <row r="867" spans="1:25" s="43" customFormat="1" ht="12.9" customHeight="1">
      <c r="A867" s="189"/>
      <c r="B867" s="111"/>
      <c r="C867" s="111"/>
      <c r="D867" s="111"/>
      <c r="E867" s="111"/>
      <c r="F867" s="111"/>
      <c r="G867" s="111"/>
      <c r="H867" s="111"/>
      <c r="I867" s="116"/>
      <c r="J867" s="118"/>
      <c r="K867" s="33"/>
      <c r="L867" s="44"/>
      <c r="M867" s="33"/>
      <c r="N867" s="33"/>
      <c r="O867" s="39"/>
      <c r="P867" s="33"/>
      <c r="Q867" s="168"/>
      <c r="R867" s="169"/>
      <c r="S867" s="39"/>
      <c r="T867" s="119"/>
      <c r="U867" s="109"/>
      <c r="V867" s="109"/>
      <c r="W867" s="109"/>
      <c r="X867" s="45"/>
      <c r="Y867" s="45"/>
    </row>
    <row r="868" spans="1:25" s="43" customFormat="1" ht="12.9" customHeight="1">
      <c r="A868" s="189"/>
      <c r="B868" s="111"/>
      <c r="C868" s="111"/>
      <c r="D868" s="111"/>
      <c r="E868" s="111"/>
      <c r="F868" s="111"/>
      <c r="G868" s="111"/>
      <c r="H868" s="111"/>
      <c r="I868" s="116"/>
      <c r="J868" s="118"/>
      <c r="K868" s="33"/>
      <c r="L868" s="44"/>
      <c r="M868" s="33"/>
      <c r="N868" s="33"/>
      <c r="O868" s="39"/>
      <c r="P868" s="33"/>
      <c r="Q868" s="168"/>
      <c r="R868" s="169"/>
      <c r="S868" s="39"/>
      <c r="T868" s="119"/>
      <c r="U868" s="109"/>
      <c r="V868" s="109"/>
      <c r="W868" s="109"/>
      <c r="X868" s="45"/>
      <c r="Y868" s="45"/>
    </row>
    <row r="869" spans="1:25" s="43" customFormat="1" ht="12.9" customHeight="1">
      <c r="A869" s="189"/>
      <c r="B869" s="111"/>
      <c r="C869" s="111"/>
      <c r="D869" s="111"/>
      <c r="E869" s="111"/>
      <c r="F869" s="111"/>
      <c r="G869" s="111"/>
      <c r="H869" s="111"/>
      <c r="I869" s="116"/>
      <c r="J869" s="118"/>
      <c r="K869" s="33"/>
      <c r="L869" s="44"/>
      <c r="M869" s="33"/>
      <c r="N869" s="33"/>
      <c r="O869" s="39"/>
      <c r="P869" s="33"/>
      <c r="Q869" s="168"/>
      <c r="R869" s="169"/>
      <c r="S869" s="39"/>
      <c r="T869" s="119"/>
      <c r="U869" s="109"/>
      <c r="V869" s="109"/>
      <c r="W869" s="109"/>
      <c r="X869" s="45"/>
      <c r="Y869" s="45"/>
    </row>
    <row r="870" spans="1:25" s="43" customFormat="1" ht="12.9" customHeight="1">
      <c r="A870" s="189"/>
      <c r="B870" s="111"/>
      <c r="C870" s="111"/>
      <c r="D870" s="111"/>
      <c r="E870" s="111"/>
      <c r="F870" s="111"/>
      <c r="G870" s="111"/>
      <c r="H870" s="111"/>
      <c r="I870" s="116"/>
      <c r="J870" s="118"/>
      <c r="K870" s="33"/>
      <c r="L870" s="44"/>
      <c r="M870" s="33"/>
      <c r="N870" s="33"/>
      <c r="O870" s="39"/>
      <c r="P870" s="33"/>
      <c r="Q870" s="168"/>
      <c r="R870" s="169"/>
      <c r="S870" s="39"/>
      <c r="T870" s="119"/>
      <c r="U870" s="109"/>
      <c r="V870" s="109"/>
      <c r="W870" s="109"/>
      <c r="X870" s="45"/>
      <c r="Y870" s="45"/>
    </row>
    <row r="871" spans="1:25" s="43" customFormat="1" ht="12.9" customHeight="1">
      <c r="A871" s="189"/>
      <c r="B871" s="111"/>
      <c r="C871" s="111"/>
      <c r="D871" s="111"/>
      <c r="E871" s="111"/>
      <c r="F871" s="111"/>
      <c r="G871" s="111"/>
      <c r="H871" s="111"/>
      <c r="I871" s="116"/>
      <c r="J871" s="118"/>
      <c r="K871" s="33"/>
      <c r="L871" s="44"/>
      <c r="M871" s="33"/>
      <c r="N871" s="33"/>
      <c r="O871" s="39"/>
      <c r="P871" s="33"/>
      <c r="Q871" s="168"/>
      <c r="R871" s="169"/>
      <c r="S871" s="39"/>
      <c r="T871" s="119"/>
      <c r="U871" s="109"/>
      <c r="V871" s="109"/>
      <c r="W871" s="109"/>
      <c r="X871" s="45"/>
      <c r="Y871" s="45"/>
    </row>
    <row r="872" spans="1:25" s="43" customFormat="1" ht="12.9" customHeight="1">
      <c r="A872" s="189"/>
      <c r="B872" s="111"/>
      <c r="C872" s="111"/>
      <c r="D872" s="111"/>
      <c r="E872" s="111"/>
      <c r="F872" s="111"/>
      <c r="G872" s="111"/>
      <c r="H872" s="111"/>
      <c r="I872" s="116"/>
      <c r="J872" s="118"/>
      <c r="K872" s="33"/>
      <c r="L872" s="44"/>
      <c r="M872" s="33"/>
      <c r="N872" s="33"/>
      <c r="O872" s="39"/>
      <c r="P872" s="33"/>
      <c r="Q872" s="168"/>
      <c r="R872" s="169"/>
      <c r="S872" s="39"/>
      <c r="T872" s="119"/>
      <c r="U872" s="109"/>
      <c r="V872" s="109"/>
      <c r="W872" s="109"/>
      <c r="X872" s="45"/>
      <c r="Y872" s="45"/>
    </row>
    <row r="873" spans="1:25" s="43" customFormat="1" ht="12.9" customHeight="1">
      <c r="A873" s="189"/>
      <c r="B873" s="111"/>
      <c r="C873" s="111"/>
      <c r="D873" s="111"/>
      <c r="E873" s="111"/>
      <c r="F873" s="111"/>
      <c r="G873" s="111"/>
      <c r="H873" s="111"/>
      <c r="I873" s="116"/>
      <c r="J873" s="118"/>
      <c r="K873" s="33"/>
      <c r="L873" s="44"/>
      <c r="M873" s="33"/>
      <c r="N873" s="33"/>
      <c r="O873" s="39"/>
      <c r="P873" s="33"/>
      <c r="Q873" s="168"/>
      <c r="R873" s="169"/>
      <c r="S873" s="39"/>
      <c r="T873" s="119"/>
      <c r="U873" s="109"/>
      <c r="V873" s="109"/>
      <c r="W873" s="109"/>
      <c r="X873" s="45"/>
      <c r="Y873" s="45"/>
    </row>
    <row r="874" spans="1:25" s="43" customFormat="1" ht="12.9" customHeight="1">
      <c r="A874" s="189"/>
      <c r="B874" s="111"/>
      <c r="C874" s="111"/>
      <c r="D874" s="111"/>
      <c r="E874" s="111"/>
      <c r="F874" s="111"/>
      <c r="G874" s="111"/>
      <c r="H874" s="111"/>
      <c r="I874" s="117"/>
      <c r="J874" s="118"/>
      <c r="K874" s="33"/>
      <c r="L874" s="44"/>
      <c r="M874" s="33"/>
      <c r="N874" s="33"/>
      <c r="O874" s="39"/>
      <c r="P874" s="33"/>
      <c r="Q874" s="168"/>
      <c r="R874" s="169"/>
      <c r="S874" s="39"/>
      <c r="T874" s="119"/>
      <c r="U874" s="109"/>
      <c r="V874" s="109"/>
      <c r="W874" s="109"/>
      <c r="X874" s="45"/>
      <c r="Y874" s="45"/>
    </row>
    <row r="875" spans="1:25" s="43" customFormat="1" ht="12.9" customHeight="1">
      <c r="A875" s="189"/>
      <c r="B875" s="111"/>
      <c r="C875" s="111"/>
      <c r="D875" s="111"/>
      <c r="E875" s="111"/>
      <c r="F875" s="111"/>
      <c r="G875" s="111"/>
      <c r="H875" s="111"/>
      <c r="I875" s="117"/>
      <c r="J875" s="118"/>
      <c r="K875" s="33"/>
      <c r="L875" s="44"/>
      <c r="M875" s="33"/>
      <c r="N875" s="33"/>
      <c r="O875" s="39"/>
      <c r="P875" s="33"/>
      <c r="Q875" s="168"/>
      <c r="R875" s="169"/>
      <c r="S875" s="39"/>
      <c r="T875" s="119"/>
      <c r="U875" s="109"/>
      <c r="V875" s="109"/>
      <c r="W875" s="109"/>
      <c r="X875" s="45"/>
      <c r="Y875" s="45"/>
    </row>
    <row r="876" spans="1:25" s="43" customFormat="1" ht="12.9" customHeight="1">
      <c r="A876" s="189"/>
      <c r="B876" s="111"/>
      <c r="C876" s="111"/>
      <c r="D876" s="111"/>
      <c r="E876" s="111"/>
      <c r="F876" s="111"/>
      <c r="G876" s="111"/>
      <c r="H876" s="111"/>
      <c r="I876" s="116"/>
      <c r="J876" s="118"/>
      <c r="K876" s="33"/>
      <c r="L876" s="44"/>
      <c r="M876" s="33"/>
      <c r="N876" s="33"/>
      <c r="O876" s="39"/>
      <c r="P876" s="33"/>
      <c r="Q876" s="168"/>
      <c r="R876" s="169"/>
      <c r="S876" s="39"/>
      <c r="T876" s="119"/>
      <c r="U876" s="109"/>
      <c r="V876" s="109"/>
      <c r="W876" s="109"/>
      <c r="X876" s="45"/>
      <c r="Y876" s="45"/>
    </row>
    <row r="877" spans="1:25" s="43" customFormat="1" ht="12.9" customHeight="1">
      <c r="A877" s="189"/>
      <c r="B877" s="111"/>
      <c r="C877" s="111"/>
      <c r="D877" s="111"/>
      <c r="E877" s="111"/>
      <c r="F877" s="111"/>
      <c r="G877" s="111"/>
      <c r="H877" s="111"/>
      <c r="I877" s="116"/>
      <c r="J877" s="118"/>
      <c r="K877" s="33"/>
      <c r="L877" s="44"/>
      <c r="M877" s="33"/>
      <c r="N877" s="33"/>
      <c r="O877" s="39"/>
      <c r="P877" s="33"/>
      <c r="Q877" s="168"/>
      <c r="R877" s="169"/>
      <c r="S877" s="39"/>
      <c r="T877" s="119"/>
      <c r="U877" s="109"/>
      <c r="V877" s="109"/>
      <c r="W877" s="109"/>
      <c r="X877" s="45"/>
      <c r="Y877" s="45"/>
    </row>
    <row r="878" spans="1:25" s="43" customFormat="1" ht="12.9" customHeight="1">
      <c r="A878" s="189"/>
      <c r="B878" s="111"/>
      <c r="C878" s="111"/>
      <c r="D878" s="111"/>
      <c r="E878" s="111"/>
      <c r="F878" s="111"/>
      <c r="G878" s="111"/>
      <c r="H878" s="111"/>
      <c r="I878" s="116"/>
      <c r="J878" s="118"/>
      <c r="K878" s="33"/>
      <c r="L878" s="44"/>
      <c r="M878" s="33"/>
      <c r="N878" s="33"/>
      <c r="O878" s="39"/>
      <c r="P878" s="33"/>
      <c r="Q878" s="168"/>
      <c r="R878" s="169"/>
      <c r="S878" s="39"/>
      <c r="T878" s="119"/>
      <c r="U878" s="109"/>
      <c r="V878" s="109"/>
      <c r="W878" s="109"/>
      <c r="X878" s="45"/>
      <c r="Y878" s="45"/>
    </row>
    <row r="879" spans="1:25" s="43" customFormat="1" ht="12.9" customHeight="1">
      <c r="A879" s="189"/>
      <c r="B879" s="111"/>
      <c r="C879" s="111"/>
      <c r="D879" s="111"/>
      <c r="E879" s="111"/>
      <c r="F879" s="111"/>
      <c r="G879" s="111"/>
      <c r="H879" s="111"/>
      <c r="I879" s="116"/>
      <c r="J879" s="118"/>
      <c r="K879" s="33"/>
      <c r="L879" s="44"/>
      <c r="M879" s="33"/>
      <c r="N879" s="33"/>
      <c r="O879" s="39"/>
      <c r="P879" s="33"/>
      <c r="Q879" s="168"/>
      <c r="R879" s="169"/>
      <c r="S879" s="39"/>
      <c r="T879" s="119"/>
      <c r="U879" s="109"/>
      <c r="V879" s="109"/>
      <c r="W879" s="109"/>
      <c r="X879" s="45"/>
      <c r="Y879" s="45"/>
    </row>
    <row r="880" spans="1:25" s="43" customFormat="1" ht="12.9" customHeight="1">
      <c r="A880" s="189"/>
      <c r="B880" s="111"/>
      <c r="C880" s="111"/>
      <c r="D880" s="111"/>
      <c r="E880" s="111"/>
      <c r="F880" s="111"/>
      <c r="G880" s="111"/>
      <c r="H880" s="111"/>
      <c r="I880" s="116"/>
      <c r="J880" s="118"/>
      <c r="K880" s="33"/>
      <c r="L880" s="44"/>
      <c r="M880" s="33"/>
      <c r="N880" s="33"/>
      <c r="O880" s="39"/>
      <c r="P880" s="33"/>
      <c r="Q880" s="168"/>
      <c r="R880" s="169"/>
      <c r="S880" s="39"/>
      <c r="T880" s="119"/>
      <c r="U880" s="109"/>
      <c r="V880" s="109"/>
      <c r="W880" s="109"/>
      <c r="X880" s="45"/>
      <c r="Y880" s="45"/>
    </row>
    <row r="881" spans="1:25" s="43" customFormat="1" ht="12.9" customHeight="1">
      <c r="A881" s="189"/>
      <c r="B881" s="111"/>
      <c r="C881" s="111"/>
      <c r="D881" s="111"/>
      <c r="E881" s="111"/>
      <c r="F881" s="111"/>
      <c r="G881" s="111"/>
      <c r="H881" s="111"/>
      <c r="I881" s="116"/>
      <c r="J881" s="118"/>
      <c r="K881" s="33"/>
      <c r="L881" s="44"/>
      <c r="M881" s="33"/>
      <c r="N881" s="33"/>
      <c r="O881" s="39"/>
      <c r="P881" s="33"/>
      <c r="Q881" s="168"/>
      <c r="R881" s="169"/>
      <c r="S881" s="39"/>
      <c r="T881" s="119"/>
      <c r="U881" s="109"/>
      <c r="V881" s="109"/>
      <c r="W881" s="109"/>
      <c r="X881" s="45"/>
      <c r="Y881" s="45"/>
    </row>
    <row r="882" spans="1:25" s="43" customFormat="1" ht="12.9" customHeight="1">
      <c r="A882" s="189"/>
      <c r="B882" s="111"/>
      <c r="C882" s="111"/>
      <c r="D882" s="111"/>
      <c r="E882" s="111"/>
      <c r="F882" s="111"/>
      <c r="G882" s="111"/>
      <c r="H882" s="111"/>
      <c r="I882" s="116"/>
      <c r="J882" s="118"/>
      <c r="K882" s="33"/>
      <c r="L882" s="44"/>
      <c r="M882" s="33"/>
      <c r="N882" s="33"/>
      <c r="O882" s="39"/>
      <c r="P882" s="33"/>
      <c r="Q882" s="168"/>
      <c r="R882" s="169"/>
      <c r="S882" s="39"/>
      <c r="T882" s="119"/>
      <c r="U882" s="109"/>
      <c r="V882" s="109"/>
      <c r="W882" s="109"/>
      <c r="X882" s="45"/>
      <c r="Y882" s="45"/>
    </row>
    <row r="883" spans="1:25" s="43" customFormat="1" ht="12.9" customHeight="1">
      <c r="A883" s="189"/>
      <c r="B883" s="111"/>
      <c r="C883" s="111"/>
      <c r="D883" s="111"/>
      <c r="E883" s="111"/>
      <c r="F883" s="111"/>
      <c r="G883" s="111"/>
      <c r="H883" s="111"/>
      <c r="I883" s="116"/>
      <c r="J883" s="118"/>
      <c r="K883" s="33"/>
      <c r="L883" s="44"/>
      <c r="M883" s="33"/>
      <c r="N883" s="33"/>
      <c r="O883" s="39"/>
      <c r="P883" s="33"/>
      <c r="Q883" s="168"/>
      <c r="R883" s="169"/>
      <c r="S883" s="39"/>
      <c r="T883" s="119"/>
      <c r="U883" s="109"/>
      <c r="V883" s="109"/>
      <c r="W883" s="109"/>
      <c r="X883" s="45"/>
      <c r="Y883" s="45"/>
    </row>
    <row r="884" spans="1:25" s="43" customFormat="1" ht="12.9" customHeight="1">
      <c r="A884" s="189"/>
      <c r="B884" s="111"/>
      <c r="C884" s="111"/>
      <c r="D884" s="111"/>
      <c r="E884" s="111"/>
      <c r="F884" s="111"/>
      <c r="G884" s="111"/>
      <c r="H884" s="111"/>
      <c r="I884" s="116"/>
      <c r="J884" s="118"/>
      <c r="K884" s="33"/>
      <c r="L884" s="44"/>
      <c r="M884" s="33"/>
      <c r="N884" s="33"/>
      <c r="O884" s="39"/>
      <c r="P884" s="33"/>
      <c r="Q884" s="168"/>
      <c r="R884" s="169"/>
      <c r="S884" s="39"/>
      <c r="T884" s="119"/>
      <c r="U884" s="109"/>
      <c r="V884" s="109"/>
      <c r="W884" s="109"/>
      <c r="X884" s="45"/>
      <c r="Y884" s="45"/>
    </row>
    <row r="885" spans="1:25" s="43" customFormat="1" ht="12.9" customHeight="1">
      <c r="A885" s="189"/>
      <c r="B885" s="111"/>
      <c r="C885" s="111"/>
      <c r="D885" s="111"/>
      <c r="E885" s="111"/>
      <c r="F885" s="111"/>
      <c r="G885" s="111"/>
      <c r="H885" s="111"/>
      <c r="I885" s="117"/>
      <c r="J885" s="118"/>
      <c r="K885" s="33"/>
      <c r="L885" s="44"/>
      <c r="M885" s="33"/>
      <c r="N885" s="33"/>
      <c r="O885" s="39"/>
      <c r="P885" s="33"/>
      <c r="Q885" s="168"/>
      <c r="R885" s="169"/>
      <c r="S885" s="39"/>
      <c r="T885" s="119"/>
      <c r="U885" s="109"/>
      <c r="V885" s="109"/>
      <c r="W885" s="109"/>
      <c r="X885" s="45"/>
      <c r="Y885" s="45"/>
    </row>
    <row r="886" spans="1:25" s="43" customFormat="1" ht="12.9" customHeight="1">
      <c r="A886" s="189"/>
      <c r="B886" s="111"/>
      <c r="C886" s="111"/>
      <c r="D886" s="111"/>
      <c r="E886" s="111"/>
      <c r="F886" s="111"/>
      <c r="G886" s="111"/>
      <c r="H886" s="111"/>
      <c r="I886" s="117"/>
      <c r="J886" s="118"/>
      <c r="K886" s="33"/>
      <c r="L886" s="44"/>
      <c r="M886" s="33"/>
      <c r="N886" s="33"/>
      <c r="O886" s="39"/>
      <c r="P886" s="33"/>
      <c r="Q886" s="168"/>
      <c r="R886" s="169"/>
      <c r="S886" s="39"/>
      <c r="T886" s="119"/>
      <c r="U886" s="109"/>
      <c r="V886" s="109"/>
      <c r="W886" s="109"/>
      <c r="X886" s="45"/>
      <c r="Y886" s="45"/>
    </row>
    <row r="887" spans="1:25" s="43" customFormat="1" ht="12.9" customHeight="1">
      <c r="A887" s="189"/>
      <c r="B887" s="111"/>
      <c r="C887" s="111"/>
      <c r="D887" s="111"/>
      <c r="E887" s="111"/>
      <c r="F887" s="111"/>
      <c r="G887" s="111"/>
      <c r="H887" s="111"/>
      <c r="I887" s="116"/>
      <c r="J887" s="118"/>
      <c r="K887" s="33"/>
      <c r="L887" s="44"/>
      <c r="M887" s="33"/>
      <c r="N887" s="33"/>
      <c r="O887" s="39"/>
      <c r="P887" s="33"/>
      <c r="Q887" s="168"/>
      <c r="R887" s="169"/>
      <c r="S887" s="39"/>
      <c r="T887" s="119"/>
      <c r="U887" s="109"/>
      <c r="V887" s="109"/>
      <c r="W887" s="109"/>
      <c r="X887" s="45"/>
      <c r="Y887" s="45"/>
    </row>
    <row r="888" spans="1:25" s="43" customFormat="1" ht="12.9" customHeight="1">
      <c r="A888" s="189"/>
      <c r="B888" s="111"/>
      <c r="C888" s="111"/>
      <c r="D888" s="111"/>
      <c r="E888" s="111"/>
      <c r="F888" s="111"/>
      <c r="G888" s="111"/>
      <c r="H888" s="111"/>
      <c r="I888" s="116"/>
      <c r="J888" s="118"/>
      <c r="K888" s="33"/>
      <c r="L888" s="44"/>
      <c r="M888" s="33"/>
      <c r="N888" s="33"/>
      <c r="O888" s="39"/>
      <c r="P888" s="33"/>
      <c r="Q888" s="168"/>
      <c r="R888" s="169"/>
      <c r="S888" s="39"/>
      <c r="T888" s="119"/>
      <c r="U888" s="109"/>
      <c r="V888" s="109"/>
      <c r="W888" s="109"/>
      <c r="X888" s="45"/>
      <c r="Y888" s="45"/>
    </row>
    <row r="889" spans="1:25" s="43" customFormat="1" ht="12.9" customHeight="1">
      <c r="A889" s="189"/>
      <c r="B889" s="111"/>
      <c r="C889" s="111"/>
      <c r="D889" s="111"/>
      <c r="E889" s="111"/>
      <c r="F889" s="111"/>
      <c r="G889" s="111"/>
      <c r="H889" s="111"/>
      <c r="I889" s="116"/>
      <c r="J889" s="118"/>
      <c r="K889" s="33"/>
      <c r="L889" s="44"/>
      <c r="M889" s="33"/>
      <c r="N889" s="33"/>
      <c r="O889" s="39"/>
      <c r="P889" s="33"/>
      <c r="Q889" s="168"/>
      <c r="R889" s="169"/>
      <c r="S889" s="39"/>
      <c r="T889" s="119"/>
      <c r="U889" s="109"/>
      <c r="V889" s="109"/>
      <c r="W889" s="109"/>
      <c r="X889" s="45"/>
      <c r="Y889" s="45"/>
    </row>
    <row r="890" spans="1:25" s="43" customFormat="1" ht="12.9" customHeight="1">
      <c r="A890" s="189"/>
      <c r="B890" s="111"/>
      <c r="C890" s="111"/>
      <c r="D890" s="111"/>
      <c r="E890" s="111"/>
      <c r="F890" s="111"/>
      <c r="G890" s="111"/>
      <c r="H890" s="111"/>
      <c r="I890" s="116"/>
      <c r="J890" s="118"/>
      <c r="K890" s="33"/>
      <c r="L890" s="44"/>
      <c r="M890" s="33"/>
      <c r="N890" s="33"/>
      <c r="O890" s="39"/>
      <c r="P890" s="33"/>
      <c r="Q890" s="168"/>
      <c r="R890" s="169"/>
      <c r="S890" s="39"/>
      <c r="T890" s="119"/>
      <c r="U890" s="109"/>
      <c r="V890" s="109"/>
      <c r="W890" s="109"/>
      <c r="X890" s="45"/>
      <c r="Y890" s="45"/>
    </row>
    <row r="891" spans="1:25" s="43" customFormat="1" ht="12.9" customHeight="1">
      <c r="A891" s="189"/>
      <c r="B891" s="111"/>
      <c r="C891" s="111"/>
      <c r="D891" s="111"/>
      <c r="E891" s="111"/>
      <c r="F891" s="111"/>
      <c r="G891" s="111"/>
      <c r="H891" s="111"/>
      <c r="I891" s="116"/>
      <c r="J891" s="118"/>
      <c r="K891" s="33"/>
      <c r="L891" s="44"/>
      <c r="M891" s="33"/>
      <c r="N891" s="33"/>
      <c r="O891" s="39"/>
      <c r="P891" s="33"/>
      <c r="Q891" s="168"/>
      <c r="R891" s="169"/>
      <c r="S891" s="39"/>
      <c r="T891" s="119"/>
      <c r="U891" s="109"/>
      <c r="V891" s="109"/>
      <c r="W891" s="109"/>
      <c r="X891" s="45"/>
      <c r="Y891" s="45"/>
    </row>
    <row r="892" spans="1:25" s="43" customFormat="1" ht="12.9" customHeight="1">
      <c r="A892" s="189"/>
      <c r="B892" s="111"/>
      <c r="C892" s="111"/>
      <c r="D892" s="111"/>
      <c r="E892" s="111"/>
      <c r="F892" s="111"/>
      <c r="G892" s="111"/>
      <c r="H892" s="111"/>
      <c r="I892" s="116"/>
      <c r="J892" s="118"/>
      <c r="K892" s="33"/>
      <c r="L892" s="44"/>
      <c r="M892" s="33"/>
      <c r="N892" s="33"/>
      <c r="O892" s="39"/>
      <c r="P892" s="33"/>
      <c r="Q892" s="168"/>
      <c r="R892" s="169"/>
      <c r="S892" s="39"/>
      <c r="T892" s="119"/>
      <c r="U892" s="109"/>
      <c r="V892" s="109"/>
      <c r="W892" s="109"/>
      <c r="X892" s="45"/>
      <c r="Y892" s="45"/>
    </row>
    <row r="893" spans="1:25" s="43" customFormat="1" ht="12.9" customHeight="1">
      <c r="A893" s="189"/>
      <c r="B893" s="111"/>
      <c r="C893" s="111"/>
      <c r="D893" s="111"/>
      <c r="E893" s="111"/>
      <c r="F893" s="111"/>
      <c r="G893" s="111"/>
      <c r="H893" s="111"/>
      <c r="I893" s="116"/>
      <c r="J893" s="118"/>
      <c r="K893" s="33"/>
      <c r="L893" s="44"/>
      <c r="M893" s="33"/>
      <c r="N893" s="33"/>
      <c r="O893" s="39"/>
      <c r="P893" s="33"/>
      <c r="Q893" s="168"/>
      <c r="R893" s="169"/>
      <c r="S893" s="39"/>
      <c r="T893" s="119"/>
      <c r="U893" s="109"/>
      <c r="V893" s="109"/>
      <c r="W893" s="109"/>
      <c r="X893" s="45"/>
      <c r="Y893" s="45"/>
    </row>
    <row r="894" spans="1:25" s="43" customFormat="1" ht="12.9" customHeight="1">
      <c r="A894" s="189"/>
      <c r="B894" s="111"/>
      <c r="C894" s="111"/>
      <c r="D894" s="111"/>
      <c r="E894" s="111"/>
      <c r="F894" s="111"/>
      <c r="G894" s="111"/>
      <c r="H894" s="111"/>
      <c r="I894" s="116"/>
      <c r="J894" s="118"/>
      <c r="K894" s="33"/>
      <c r="L894" s="44"/>
      <c r="M894" s="33"/>
      <c r="N894" s="33"/>
      <c r="O894" s="39"/>
      <c r="P894" s="33"/>
      <c r="Q894" s="168"/>
      <c r="R894" s="169"/>
      <c r="S894" s="39"/>
      <c r="T894" s="119"/>
      <c r="U894" s="109"/>
      <c r="V894" s="109"/>
      <c r="W894" s="109"/>
      <c r="X894" s="45"/>
      <c r="Y894" s="45"/>
    </row>
    <row r="895" spans="1:25" s="43" customFormat="1" ht="12.9" customHeight="1">
      <c r="A895" s="189"/>
      <c r="B895" s="111"/>
      <c r="C895" s="111"/>
      <c r="D895" s="111"/>
      <c r="E895" s="111"/>
      <c r="F895" s="111"/>
      <c r="G895" s="111"/>
      <c r="H895" s="111"/>
      <c r="I895" s="116"/>
      <c r="J895" s="118"/>
      <c r="K895" s="33"/>
      <c r="L895" s="44"/>
      <c r="M895" s="33"/>
      <c r="N895" s="33"/>
      <c r="O895" s="39"/>
      <c r="P895" s="33"/>
      <c r="Q895" s="168"/>
      <c r="R895" s="169"/>
      <c r="S895" s="39"/>
      <c r="T895" s="119"/>
      <c r="U895" s="109"/>
      <c r="V895" s="109"/>
      <c r="W895" s="109"/>
      <c r="X895" s="45"/>
      <c r="Y895" s="45"/>
    </row>
    <row r="896" spans="1:25" s="43" customFormat="1" ht="12.9" customHeight="1">
      <c r="A896" s="189"/>
      <c r="B896" s="111"/>
      <c r="C896" s="111"/>
      <c r="D896" s="111"/>
      <c r="E896" s="111"/>
      <c r="F896" s="111"/>
      <c r="G896" s="111"/>
      <c r="H896" s="111"/>
      <c r="I896" s="116"/>
      <c r="J896" s="118"/>
      <c r="K896" s="33"/>
      <c r="L896" s="44"/>
      <c r="M896" s="33"/>
      <c r="N896" s="33"/>
      <c r="O896" s="39"/>
      <c r="P896" s="33"/>
      <c r="Q896" s="168"/>
      <c r="R896" s="169"/>
      <c r="S896" s="39"/>
      <c r="T896" s="119"/>
      <c r="U896" s="109"/>
      <c r="V896" s="109"/>
      <c r="W896" s="109"/>
      <c r="X896" s="45"/>
      <c r="Y896" s="45"/>
    </row>
    <row r="897" spans="1:25" s="43" customFormat="1" ht="12.9" customHeight="1">
      <c r="A897" s="189"/>
      <c r="B897" s="111"/>
      <c r="C897" s="111"/>
      <c r="D897" s="111"/>
      <c r="E897" s="111"/>
      <c r="F897" s="111"/>
      <c r="G897" s="111"/>
      <c r="H897" s="111"/>
      <c r="I897" s="117"/>
      <c r="J897" s="118"/>
      <c r="K897" s="33"/>
      <c r="L897" s="44"/>
      <c r="M897" s="33"/>
      <c r="N897" s="33"/>
      <c r="O897" s="39"/>
      <c r="P897" s="33"/>
      <c r="Q897" s="168"/>
      <c r="R897" s="169"/>
      <c r="S897" s="39"/>
      <c r="T897" s="119"/>
      <c r="U897" s="109"/>
      <c r="V897" s="109"/>
      <c r="W897" s="109"/>
      <c r="X897" s="45"/>
      <c r="Y897" s="45"/>
    </row>
    <row r="898" spans="1:25" s="43" customFormat="1" ht="12.9" customHeight="1">
      <c r="A898" s="189"/>
      <c r="B898" s="111"/>
      <c r="C898" s="111"/>
      <c r="D898" s="111"/>
      <c r="E898" s="111"/>
      <c r="F898" s="111"/>
      <c r="G898" s="111"/>
      <c r="H898" s="111"/>
      <c r="I898" s="117"/>
      <c r="J898" s="118"/>
      <c r="K898" s="33"/>
      <c r="L898" s="44"/>
      <c r="M898" s="33"/>
      <c r="N898" s="33"/>
      <c r="O898" s="39"/>
      <c r="P898" s="33"/>
      <c r="Q898" s="168"/>
      <c r="R898" s="169"/>
      <c r="S898" s="39"/>
      <c r="T898" s="119"/>
      <c r="U898" s="109"/>
      <c r="V898" s="109"/>
      <c r="W898" s="109"/>
      <c r="X898" s="45"/>
      <c r="Y898" s="45"/>
    </row>
    <row r="899" spans="1:25" s="43" customFormat="1" ht="12.9" customHeight="1">
      <c r="A899" s="189"/>
      <c r="B899" s="111"/>
      <c r="C899" s="111"/>
      <c r="D899" s="111"/>
      <c r="E899" s="111"/>
      <c r="F899" s="111"/>
      <c r="G899" s="111"/>
      <c r="H899" s="111"/>
      <c r="I899" s="116"/>
      <c r="J899" s="118"/>
      <c r="K899" s="33"/>
      <c r="L899" s="44"/>
      <c r="M899" s="33"/>
      <c r="N899" s="33"/>
      <c r="O899" s="39"/>
      <c r="P899" s="33"/>
      <c r="Q899" s="168"/>
      <c r="R899" s="169"/>
      <c r="S899" s="39"/>
      <c r="T899" s="119"/>
      <c r="U899" s="109"/>
      <c r="V899" s="109"/>
      <c r="W899" s="109"/>
      <c r="X899" s="45"/>
      <c r="Y899" s="45"/>
    </row>
    <row r="900" spans="1:25" s="43" customFormat="1" ht="12.9" customHeight="1">
      <c r="A900" s="189"/>
      <c r="B900" s="111"/>
      <c r="C900" s="111"/>
      <c r="D900" s="111"/>
      <c r="E900" s="111"/>
      <c r="F900" s="111"/>
      <c r="G900" s="111"/>
      <c r="H900" s="111"/>
      <c r="I900" s="116"/>
      <c r="J900" s="118"/>
      <c r="K900" s="33"/>
      <c r="L900" s="44"/>
      <c r="M900" s="33"/>
      <c r="N900" s="33"/>
      <c r="O900" s="39"/>
      <c r="P900" s="33"/>
      <c r="Q900" s="168"/>
      <c r="R900" s="169"/>
      <c r="S900" s="39"/>
      <c r="T900" s="119"/>
      <c r="U900" s="109"/>
      <c r="V900" s="109"/>
      <c r="W900" s="109"/>
      <c r="X900" s="45"/>
      <c r="Y900" s="45"/>
    </row>
    <row r="901" spans="1:25" s="43" customFormat="1" ht="12.9" customHeight="1">
      <c r="A901" s="189"/>
      <c r="B901" s="111"/>
      <c r="C901" s="111"/>
      <c r="D901" s="111"/>
      <c r="E901" s="111"/>
      <c r="F901" s="111"/>
      <c r="G901" s="111"/>
      <c r="H901" s="111"/>
      <c r="I901" s="116"/>
      <c r="J901" s="118"/>
      <c r="K901" s="33"/>
      <c r="L901" s="44"/>
      <c r="M901" s="33"/>
      <c r="N901" s="33"/>
      <c r="O901" s="39"/>
      <c r="P901" s="33"/>
      <c r="Q901" s="168"/>
      <c r="R901" s="169"/>
      <c r="S901" s="39"/>
      <c r="T901" s="119"/>
      <c r="U901" s="109"/>
      <c r="V901" s="109"/>
      <c r="W901" s="109"/>
      <c r="X901" s="45"/>
      <c r="Y901" s="45"/>
    </row>
    <row r="902" spans="1:25" s="43" customFormat="1" ht="12.9" customHeight="1">
      <c r="A902" s="189"/>
      <c r="B902" s="111"/>
      <c r="C902" s="111"/>
      <c r="D902" s="111"/>
      <c r="E902" s="111"/>
      <c r="F902" s="111"/>
      <c r="G902" s="111"/>
      <c r="H902" s="111"/>
      <c r="I902" s="116"/>
      <c r="J902" s="118"/>
      <c r="K902" s="33"/>
      <c r="L902" s="44"/>
      <c r="M902" s="33"/>
      <c r="N902" s="33"/>
      <c r="O902" s="39"/>
      <c r="P902" s="33"/>
      <c r="Q902" s="168"/>
      <c r="R902" s="169"/>
      <c r="S902" s="39"/>
      <c r="T902" s="119"/>
      <c r="U902" s="109"/>
      <c r="V902" s="109"/>
      <c r="W902" s="109"/>
      <c r="X902" s="45"/>
      <c r="Y902" s="45"/>
    </row>
    <row r="903" spans="1:25" s="43" customFormat="1" ht="12.9" customHeight="1">
      <c r="A903" s="189"/>
      <c r="B903" s="111"/>
      <c r="C903" s="111"/>
      <c r="D903" s="111"/>
      <c r="E903" s="111"/>
      <c r="F903" s="111"/>
      <c r="G903" s="111"/>
      <c r="H903" s="111"/>
      <c r="I903" s="116"/>
      <c r="J903" s="118"/>
      <c r="K903" s="33"/>
      <c r="L903" s="44"/>
      <c r="M903" s="33"/>
      <c r="N903" s="33"/>
      <c r="O903" s="39"/>
      <c r="P903" s="33"/>
      <c r="Q903" s="168"/>
      <c r="R903" s="169"/>
      <c r="S903" s="39"/>
      <c r="T903" s="119"/>
      <c r="U903" s="109"/>
      <c r="V903" s="109"/>
      <c r="W903" s="109"/>
      <c r="X903" s="45"/>
      <c r="Y903" s="45"/>
    </row>
    <row r="904" spans="1:25" s="43" customFormat="1" ht="12.9" customHeight="1">
      <c r="A904" s="189"/>
      <c r="B904" s="111"/>
      <c r="C904" s="111"/>
      <c r="D904" s="111"/>
      <c r="E904" s="111"/>
      <c r="F904" s="111"/>
      <c r="G904" s="111"/>
      <c r="H904" s="111"/>
      <c r="I904" s="116"/>
      <c r="J904" s="118"/>
      <c r="K904" s="33"/>
      <c r="L904" s="44"/>
      <c r="M904" s="33"/>
      <c r="N904" s="33"/>
      <c r="O904" s="39"/>
      <c r="P904" s="33"/>
      <c r="Q904" s="168"/>
      <c r="R904" s="169"/>
      <c r="S904" s="39"/>
      <c r="T904" s="119"/>
      <c r="U904" s="109"/>
      <c r="V904" s="109"/>
      <c r="W904" s="109"/>
      <c r="X904" s="45"/>
      <c r="Y904" s="45"/>
    </row>
    <row r="905" spans="1:25" s="43" customFormat="1" ht="12.9" customHeight="1">
      <c r="A905" s="189"/>
      <c r="B905" s="111"/>
      <c r="C905" s="111"/>
      <c r="D905" s="111"/>
      <c r="E905" s="111"/>
      <c r="F905" s="111"/>
      <c r="G905" s="111"/>
      <c r="H905" s="111"/>
      <c r="I905" s="116"/>
      <c r="J905" s="118"/>
      <c r="K905" s="33"/>
      <c r="L905" s="44"/>
      <c r="M905" s="33"/>
      <c r="N905" s="33"/>
      <c r="O905" s="39"/>
      <c r="P905" s="33"/>
      <c r="Q905" s="168"/>
      <c r="R905" s="169"/>
      <c r="S905" s="39"/>
      <c r="T905" s="119"/>
      <c r="U905" s="109"/>
      <c r="V905" s="109"/>
      <c r="W905" s="109"/>
      <c r="X905" s="45"/>
      <c r="Y905" s="45"/>
    </row>
    <row r="906" spans="1:25" s="43" customFormat="1" ht="12.9" customHeight="1">
      <c r="A906" s="189"/>
      <c r="B906" s="111"/>
      <c r="C906" s="111"/>
      <c r="D906" s="111"/>
      <c r="E906" s="111"/>
      <c r="F906" s="111"/>
      <c r="G906" s="111"/>
      <c r="H906" s="111"/>
      <c r="I906" s="116"/>
      <c r="J906" s="118"/>
      <c r="K906" s="33"/>
      <c r="L906" s="44"/>
      <c r="M906" s="33"/>
      <c r="N906" s="33"/>
      <c r="O906" s="39"/>
      <c r="P906" s="33"/>
      <c r="Q906" s="168"/>
      <c r="R906" s="169"/>
      <c r="S906" s="39"/>
      <c r="T906" s="119"/>
      <c r="U906" s="109"/>
      <c r="V906" s="109"/>
      <c r="W906" s="109"/>
      <c r="X906" s="45"/>
      <c r="Y906" s="45"/>
    </row>
    <row r="907" spans="1:25" s="43" customFormat="1" ht="12.9" customHeight="1">
      <c r="A907" s="189"/>
      <c r="B907" s="111"/>
      <c r="C907" s="111"/>
      <c r="D907" s="111"/>
      <c r="E907" s="111"/>
      <c r="F907" s="111"/>
      <c r="G907" s="111"/>
      <c r="H907" s="111"/>
      <c r="I907" s="116"/>
      <c r="J907" s="118"/>
      <c r="K907" s="33"/>
      <c r="L907" s="44"/>
      <c r="M907" s="33"/>
      <c r="N907" s="33"/>
      <c r="O907" s="39"/>
      <c r="P907" s="33"/>
      <c r="Q907" s="168"/>
      <c r="R907" s="169"/>
      <c r="S907" s="39"/>
      <c r="T907" s="119"/>
      <c r="U907" s="109"/>
      <c r="V907" s="109"/>
      <c r="W907" s="109"/>
      <c r="X907" s="45"/>
      <c r="Y907" s="45"/>
    </row>
    <row r="908" spans="1:25" s="43" customFormat="1" ht="12.9" customHeight="1">
      <c r="A908" s="189"/>
      <c r="B908" s="111"/>
      <c r="C908" s="111"/>
      <c r="D908" s="111"/>
      <c r="E908" s="111"/>
      <c r="F908" s="111"/>
      <c r="G908" s="111"/>
      <c r="H908" s="111"/>
      <c r="I908" s="117"/>
      <c r="J908" s="118"/>
      <c r="K908" s="33"/>
      <c r="L908" s="44"/>
      <c r="M908" s="33"/>
      <c r="N908" s="33"/>
      <c r="O908" s="39"/>
      <c r="P908" s="33"/>
      <c r="Q908" s="168"/>
      <c r="R908" s="169"/>
      <c r="S908" s="39"/>
      <c r="T908" s="119"/>
      <c r="U908" s="109"/>
      <c r="V908" s="109"/>
      <c r="W908" s="109"/>
      <c r="X908" s="45"/>
      <c r="Y908" s="45"/>
    </row>
    <row r="909" spans="1:25" s="43" customFormat="1" ht="12.9" customHeight="1">
      <c r="A909" s="189"/>
      <c r="B909" s="111"/>
      <c r="C909" s="111"/>
      <c r="D909" s="111"/>
      <c r="E909" s="111"/>
      <c r="F909" s="111"/>
      <c r="G909" s="111"/>
      <c r="H909" s="111"/>
      <c r="I909" s="117"/>
      <c r="J909" s="118"/>
      <c r="K909" s="33"/>
      <c r="L909" s="44"/>
      <c r="M909" s="33"/>
      <c r="N909" s="33"/>
      <c r="O909" s="39"/>
      <c r="P909" s="33"/>
      <c r="Q909" s="168"/>
      <c r="R909" s="169"/>
      <c r="S909" s="39"/>
      <c r="T909" s="119"/>
      <c r="U909" s="109"/>
      <c r="V909" s="109"/>
      <c r="W909" s="109"/>
      <c r="X909" s="45"/>
      <c r="Y909" s="45"/>
    </row>
    <row r="910" spans="1:25" s="43" customFormat="1" ht="12.9" customHeight="1">
      <c r="A910" s="189"/>
      <c r="B910" s="111"/>
      <c r="C910" s="111"/>
      <c r="D910" s="111"/>
      <c r="E910" s="111"/>
      <c r="F910" s="111"/>
      <c r="G910" s="111"/>
      <c r="H910" s="111"/>
      <c r="I910" s="116"/>
      <c r="J910" s="118"/>
      <c r="K910" s="33"/>
      <c r="L910" s="44"/>
      <c r="M910" s="33"/>
      <c r="N910" s="33"/>
      <c r="O910" s="39"/>
      <c r="P910" s="33"/>
      <c r="Q910" s="168"/>
      <c r="R910" s="169"/>
      <c r="S910" s="39"/>
      <c r="T910" s="119"/>
      <c r="U910" s="109"/>
      <c r="V910" s="109"/>
      <c r="W910" s="109"/>
      <c r="X910" s="45"/>
      <c r="Y910" s="45"/>
    </row>
    <row r="911" spans="1:25" s="43" customFormat="1" ht="12.9" customHeight="1">
      <c r="A911" s="189"/>
      <c r="B911" s="111"/>
      <c r="C911" s="111"/>
      <c r="D911" s="111"/>
      <c r="E911" s="111"/>
      <c r="F911" s="111"/>
      <c r="G911" s="111"/>
      <c r="H911" s="111"/>
      <c r="I911" s="116"/>
      <c r="J911" s="118"/>
      <c r="K911" s="33"/>
      <c r="L911" s="44"/>
      <c r="M911" s="33"/>
      <c r="N911" s="33"/>
      <c r="O911" s="39"/>
      <c r="P911" s="33"/>
      <c r="Q911" s="168"/>
      <c r="R911" s="169"/>
      <c r="S911" s="39"/>
      <c r="T911" s="119"/>
      <c r="U911" s="109"/>
      <c r="V911" s="109"/>
      <c r="W911" s="109"/>
      <c r="X911" s="45"/>
      <c r="Y911" s="45"/>
    </row>
    <row r="912" spans="1:25" s="43" customFormat="1" ht="12.9" customHeight="1">
      <c r="A912" s="189"/>
      <c r="B912" s="111"/>
      <c r="C912" s="111"/>
      <c r="D912" s="111"/>
      <c r="E912" s="111"/>
      <c r="F912" s="111"/>
      <c r="G912" s="111"/>
      <c r="H912" s="111"/>
      <c r="I912" s="116"/>
      <c r="J912" s="118"/>
      <c r="K912" s="33"/>
      <c r="L912" s="44"/>
      <c r="M912" s="33"/>
      <c r="N912" s="33"/>
      <c r="O912" s="39"/>
      <c r="P912" s="33"/>
      <c r="Q912" s="168"/>
      <c r="R912" s="169"/>
      <c r="S912" s="39"/>
      <c r="T912" s="119"/>
      <c r="U912" s="109"/>
      <c r="V912" s="109"/>
      <c r="W912" s="109"/>
      <c r="X912" s="45"/>
      <c r="Y912" s="45"/>
    </row>
    <row r="913" spans="1:25" s="43" customFormat="1" ht="12.9" customHeight="1">
      <c r="A913" s="189"/>
      <c r="B913" s="111"/>
      <c r="C913" s="111"/>
      <c r="D913" s="111"/>
      <c r="E913" s="111"/>
      <c r="F913" s="111"/>
      <c r="G913" s="111"/>
      <c r="H913" s="111"/>
      <c r="I913" s="116"/>
      <c r="J913" s="118"/>
      <c r="K913" s="33"/>
      <c r="L913" s="44"/>
      <c r="M913" s="33"/>
      <c r="N913" s="33"/>
      <c r="O913" s="39"/>
      <c r="P913" s="33"/>
      <c r="Q913" s="168"/>
      <c r="R913" s="169"/>
      <c r="S913" s="39"/>
      <c r="T913" s="119"/>
      <c r="U913" s="109"/>
      <c r="V913" s="109"/>
      <c r="W913" s="109"/>
      <c r="X913" s="45"/>
      <c r="Y913" s="45"/>
    </row>
    <row r="914" spans="1:25" s="43" customFormat="1" ht="12.9" customHeight="1">
      <c r="A914" s="189"/>
      <c r="B914" s="111"/>
      <c r="C914" s="111"/>
      <c r="D914" s="111"/>
      <c r="E914" s="111"/>
      <c r="F914" s="111"/>
      <c r="G914" s="111"/>
      <c r="H914" s="111"/>
      <c r="I914" s="116"/>
      <c r="J914" s="118"/>
      <c r="K914" s="33"/>
      <c r="L914" s="44"/>
      <c r="M914" s="33"/>
      <c r="N914" s="33"/>
      <c r="O914" s="39"/>
      <c r="P914" s="33"/>
      <c r="Q914" s="168"/>
      <c r="R914" s="169"/>
      <c r="S914" s="39"/>
      <c r="T914" s="119"/>
      <c r="U914" s="109"/>
      <c r="V914" s="109"/>
      <c r="W914" s="109"/>
      <c r="X914" s="45"/>
      <c r="Y914" s="45"/>
    </row>
    <row r="915" spans="1:25" s="43" customFormat="1" ht="12.9" customHeight="1">
      <c r="A915" s="189"/>
      <c r="B915" s="111"/>
      <c r="C915" s="111"/>
      <c r="D915" s="111"/>
      <c r="E915" s="111"/>
      <c r="F915" s="111"/>
      <c r="G915" s="111"/>
      <c r="H915" s="111"/>
      <c r="I915" s="116"/>
      <c r="J915" s="118"/>
      <c r="K915" s="33"/>
      <c r="L915" s="44"/>
      <c r="M915" s="33"/>
      <c r="N915" s="33"/>
      <c r="O915" s="39"/>
      <c r="P915" s="33"/>
      <c r="Q915" s="168"/>
      <c r="R915" s="169"/>
      <c r="S915" s="39"/>
      <c r="T915" s="119"/>
      <c r="U915" s="109"/>
      <c r="V915" s="109"/>
      <c r="W915" s="109"/>
      <c r="X915" s="45"/>
      <c r="Y915" s="45"/>
    </row>
    <row r="916" spans="1:25" s="43" customFormat="1" ht="12.9" customHeight="1">
      <c r="A916" s="189"/>
      <c r="B916" s="111"/>
      <c r="C916" s="111"/>
      <c r="D916" s="111"/>
      <c r="E916" s="111"/>
      <c r="F916" s="111"/>
      <c r="G916" s="111"/>
      <c r="H916" s="111"/>
      <c r="I916" s="116"/>
      <c r="J916" s="118"/>
      <c r="K916" s="33"/>
      <c r="L916" s="44"/>
      <c r="M916" s="33"/>
      <c r="N916" s="33"/>
      <c r="O916" s="39"/>
      <c r="P916" s="33"/>
      <c r="Q916" s="168"/>
      <c r="R916" s="169"/>
      <c r="S916" s="39"/>
      <c r="T916" s="119"/>
      <c r="U916" s="109"/>
      <c r="V916" s="109"/>
      <c r="W916" s="109"/>
      <c r="X916" s="45"/>
      <c r="Y916" s="45"/>
    </row>
    <row r="917" spans="1:25" s="43" customFormat="1" ht="12.9" customHeight="1">
      <c r="A917" s="189"/>
      <c r="B917" s="111"/>
      <c r="C917" s="111"/>
      <c r="D917" s="111"/>
      <c r="E917" s="111"/>
      <c r="F917" s="111"/>
      <c r="G917" s="111"/>
      <c r="H917" s="111"/>
      <c r="I917" s="116"/>
      <c r="J917" s="118"/>
      <c r="K917" s="33"/>
      <c r="L917" s="44"/>
      <c r="M917" s="33"/>
      <c r="N917" s="33"/>
      <c r="O917" s="39"/>
      <c r="P917" s="33"/>
      <c r="Q917" s="168"/>
      <c r="R917" s="169"/>
      <c r="S917" s="39"/>
      <c r="T917" s="119"/>
      <c r="U917" s="109"/>
      <c r="V917" s="109"/>
      <c r="W917" s="109"/>
      <c r="X917" s="45"/>
      <c r="Y917" s="45"/>
    </row>
    <row r="918" spans="1:25" s="43" customFormat="1" ht="12.9" customHeight="1">
      <c r="A918" s="189"/>
      <c r="B918" s="111"/>
      <c r="C918" s="111"/>
      <c r="D918" s="111"/>
      <c r="E918" s="111"/>
      <c r="F918" s="111"/>
      <c r="G918" s="111"/>
      <c r="H918" s="111"/>
      <c r="I918" s="116"/>
      <c r="J918" s="118"/>
      <c r="K918" s="33"/>
      <c r="L918" s="44"/>
      <c r="M918" s="33"/>
      <c r="N918" s="33"/>
      <c r="O918" s="39"/>
      <c r="P918" s="33"/>
      <c r="Q918" s="168"/>
      <c r="R918" s="169"/>
      <c r="S918" s="39"/>
      <c r="T918" s="119"/>
      <c r="U918" s="109"/>
      <c r="V918" s="109"/>
      <c r="W918" s="109"/>
      <c r="X918" s="45"/>
      <c r="Y918" s="45"/>
    </row>
    <row r="919" spans="1:25" s="43" customFormat="1" ht="12.9" customHeight="1">
      <c r="A919" s="189"/>
      <c r="B919" s="111"/>
      <c r="C919" s="111"/>
      <c r="D919" s="111"/>
      <c r="E919" s="111"/>
      <c r="F919" s="111"/>
      <c r="G919" s="111"/>
      <c r="H919" s="111"/>
      <c r="I919" s="117"/>
      <c r="J919" s="118"/>
      <c r="K919" s="33"/>
      <c r="L919" s="44"/>
      <c r="M919" s="33"/>
      <c r="N919" s="33"/>
      <c r="O919" s="39"/>
      <c r="P919" s="33"/>
      <c r="Q919" s="168"/>
      <c r="R919" s="169"/>
      <c r="S919" s="39"/>
      <c r="T919" s="119"/>
      <c r="U919" s="109"/>
      <c r="V919" s="109"/>
      <c r="W919" s="109"/>
      <c r="X919" s="45"/>
      <c r="Y919" s="45"/>
    </row>
    <row r="920" spans="1:25" s="43" customFormat="1" ht="12.9" customHeight="1">
      <c r="A920" s="189"/>
      <c r="B920" s="111"/>
      <c r="C920" s="111"/>
      <c r="D920" s="111"/>
      <c r="E920" s="111"/>
      <c r="F920" s="111"/>
      <c r="G920" s="111"/>
      <c r="H920" s="111"/>
      <c r="I920" s="117"/>
      <c r="J920" s="118"/>
      <c r="K920" s="33"/>
      <c r="L920" s="44"/>
      <c r="M920" s="33"/>
      <c r="N920" s="33"/>
      <c r="O920" s="39"/>
      <c r="P920" s="33"/>
      <c r="Q920" s="168"/>
      <c r="R920" s="169"/>
      <c r="S920" s="39"/>
      <c r="T920" s="119"/>
      <c r="U920" s="109"/>
      <c r="V920" s="109"/>
      <c r="W920" s="109"/>
      <c r="X920" s="45"/>
      <c r="Y920" s="45"/>
    </row>
    <row r="921" spans="1:25" s="43" customFormat="1" ht="12.9" customHeight="1">
      <c r="A921" s="189"/>
      <c r="B921" s="111"/>
      <c r="C921" s="111"/>
      <c r="D921" s="111"/>
      <c r="E921" s="111"/>
      <c r="F921" s="111"/>
      <c r="G921" s="111"/>
      <c r="H921" s="111"/>
      <c r="I921" s="116"/>
      <c r="J921" s="118"/>
      <c r="K921" s="33"/>
      <c r="L921" s="44"/>
      <c r="M921" s="33"/>
      <c r="N921" s="33"/>
      <c r="O921" s="39"/>
      <c r="P921" s="33"/>
      <c r="Q921" s="168"/>
      <c r="R921" s="169"/>
      <c r="S921" s="39"/>
      <c r="T921" s="119"/>
      <c r="U921" s="109"/>
      <c r="V921" s="109"/>
      <c r="W921" s="109"/>
      <c r="X921" s="45"/>
      <c r="Y921" s="45"/>
    </row>
    <row r="922" spans="1:25" s="43" customFormat="1" ht="12.9" customHeight="1">
      <c r="A922" s="189"/>
      <c r="B922" s="111"/>
      <c r="C922" s="111"/>
      <c r="D922" s="111"/>
      <c r="E922" s="111"/>
      <c r="F922" s="111"/>
      <c r="G922" s="111"/>
      <c r="H922" s="111"/>
      <c r="I922" s="116"/>
      <c r="J922" s="118"/>
      <c r="K922" s="33"/>
      <c r="L922" s="44"/>
      <c r="M922" s="33"/>
      <c r="N922" s="33"/>
      <c r="O922" s="39"/>
      <c r="P922" s="33"/>
      <c r="Q922" s="168"/>
      <c r="R922" s="169"/>
      <c r="S922" s="39"/>
      <c r="T922" s="119"/>
      <c r="U922" s="109"/>
      <c r="V922" s="109"/>
      <c r="W922" s="109"/>
      <c r="X922" s="45"/>
      <c r="Y922" s="45"/>
    </row>
    <row r="923" spans="1:25" s="43" customFormat="1" ht="12.9" customHeight="1">
      <c r="A923" s="189"/>
      <c r="B923" s="111"/>
      <c r="C923" s="111"/>
      <c r="D923" s="111"/>
      <c r="E923" s="111"/>
      <c r="F923" s="111"/>
      <c r="G923" s="111"/>
      <c r="H923" s="111"/>
      <c r="I923" s="116"/>
      <c r="J923" s="118"/>
      <c r="K923" s="33"/>
      <c r="L923" s="44"/>
      <c r="M923" s="33"/>
      <c r="N923" s="33"/>
      <c r="O923" s="39"/>
      <c r="P923" s="33"/>
      <c r="Q923" s="168"/>
      <c r="R923" s="169"/>
      <c r="S923" s="39"/>
      <c r="T923" s="119"/>
      <c r="U923" s="109"/>
      <c r="V923" s="109"/>
      <c r="W923" s="109"/>
      <c r="X923" s="45"/>
      <c r="Y923" s="45"/>
    </row>
    <row r="924" spans="1:25" s="43" customFormat="1" ht="12.9" customHeight="1">
      <c r="A924" s="189"/>
      <c r="B924" s="111"/>
      <c r="C924" s="111"/>
      <c r="D924" s="111"/>
      <c r="E924" s="111"/>
      <c r="F924" s="111"/>
      <c r="G924" s="111"/>
      <c r="H924" s="111"/>
      <c r="I924" s="116"/>
      <c r="J924" s="118"/>
      <c r="K924" s="33"/>
      <c r="L924" s="44"/>
      <c r="M924" s="33"/>
      <c r="N924" s="33"/>
      <c r="O924" s="39"/>
      <c r="P924" s="33"/>
      <c r="Q924" s="168"/>
      <c r="R924" s="169"/>
      <c r="S924" s="39"/>
      <c r="T924" s="119"/>
      <c r="U924" s="109"/>
      <c r="V924" s="109"/>
      <c r="W924" s="109"/>
      <c r="X924" s="45"/>
      <c r="Y924" s="45"/>
    </row>
    <row r="925" spans="1:25" s="43" customFormat="1" ht="12.9" customHeight="1">
      <c r="A925" s="189"/>
      <c r="B925" s="111"/>
      <c r="C925" s="111"/>
      <c r="D925" s="111"/>
      <c r="E925" s="111"/>
      <c r="F925" s="111"/>
      <c r="G925" s="111"/>
      <c r="H925" s="111"/>
      <c r="I925" s="116"/>
      <c r="J925" s="118"/>
      <c r="K925" s="33"/>
      <c r="L925" s="44"/>
      <c r="M925" s="33"/>
      <c r="N925" s="33"/>
      <c r="O925" s="39"/>
      <c r="P925" s="33"/>
      <c r="Q925" s="168"/>
      <c r="R925" s="169"/>
      <c r="S925" s="39"/>
      <c r="T925" s="119"/>
      <c r="U925" s="109"/>
      <c r="V925" s="109"/>
      <c r="W925" s="109"/>
      <c r="X925" s="45"/>
      <c r="Y925" s="45"/>
    </row>
    <row r="926" spans="1:25" s="43" customFormat="1" ht="12.9" customHeight="1">
      <c r="A926" s="189"/>
      <c r="B926" s="111"/>
      <c r="C926" s="111"/>
      <c r="D926" s="111"/>
      <c r="E926" s="111"/>
      <c r="F926" s="111"/>
      <c r="G926" s="111"/>
      <c r="H926" s="111"/>
      <c r="I926" s="116"/>
      <c r="J926" s="118"/>
      <c r="K926" s="33"/>
      <c r="L926" s="44"/>
      <c r="M926" s="33"/>
      <c r="N926" s="33"/>
      <c r="O926" s="39"/>
      <c r="P926" s="33"/>
      <c r="Q926" s="168"/>
      <c r="R926" s="169"/>
      <c r="S926" s="39"/>
      <c r="T926" s="119"/>
      <c r="U926" s="109"/>
      <c r="V926" s="109"/>
      <c r="W926" s="109"/>
      <c r="X926" s="45"/>
      <c r="Y926" s="45"/>
    </row>
    <row r="927" spans="1:25" s="43" customFormat="1" ht="12.9" customHeight="1">
      <c r="A927" s="189"/>
      <c r="B927" s="111"/>
      <c r="C927" s="111"/>
      <c r="D927" s="111"/>
      <c r="E927" s="111"/>
      <c r="F927" s="111"/>
      <c r="G927" s="111"/>
      <c r="H927" s="111"/>
      <c r="I927" s="116"/>
      <c r="J927" s="118"/>
      <c r="K927" s="33"/>
      <c r="L927" s="44"/>
      <c r="M927" s="33"/>
      <c r="N927" s="33"/>
      <c r="O927" s="39"/>
      <c r="P927" s="33"/>
      <c r="Q927" s="168"/>
      <c r="R927" s="169"/>
      <c r="S927" s="39"/>
      <c r="T927" s="119"/>
      <c r="U927" s="109"/>
      <c r="V927" s="109"/>
      <c r="W927" s="109"/>
      <c r="X927" s="45"/>
      <c r="Y927" s="45"/>
    </row>
    <row r="928" spans="1:25" s="43" customFormat="1" ht="12.9" customHeight="1">
      <c r="A928" s="189"/>
      <c r="B928" s="111"/>
      <c r="C928" s="111"/>
      <c r="D928" s="111"/>
      <c r="E928" s="111"/>
      <c r="F928" s="111"/>
      <c r="G928" s="111"/>
      <c r="H928" s="111"/>
      <c r="I928" s="116"/>
      <c r="J928" s="118"/>
      <c r="K928" s="33"/>
      <c r="L928" s="44"/>
      <c r="M928" s="33"/>
      <c r="N928" s="33"/>
      <c r="O928" s="39"/>
      <c r="P928" s="33"/>
      <c r="Q928" s="168"/>
      <c r="R928" s="169"/>
      <c r="S928" s="39"/>
      <c r="T928" s="119"/>
      <c r="U928" s="109"/>
      <c r="V928" s="109"/>
      <c r="W928" s="109"/>
      <c r="X928" s="45"/>
      <c r="Y928" s="45"/>
    </row>
    <row r="929" spans="1:25" s="43" customFormat="1" ht="12.9" customHeight="1">
      <c r="A929" s="189"/>
      <c r="B929" s="111"/>
      <c r="C929" s="111"/>
      <c r="D929" s="111"/>
      <c r="E929" s="111"/>
      <c r="F929" s="111"/>
      <c r="G929" s="111"/>
      <c r="H929" s="111"/>
      <c r="I929" s="116"/>
      <c r="J929" s="118"/>
      <c r="K929" s="33"/>
      <c r="L929" s="44"/>
      <c r="M929" s="33"/>
      <c r="N929" s="33"/>
      <c r="O929" s="39"/>
      <c r="P929" s="33"/>
      <c r="Q929" s="168"/>
      <c r="R929" s="169"/>
      <c r="S929" s="39"/>
      <c r="T929" s="119"/>
      <c r="U929" s="109"/>
      <c r="V929" s="109"/>
      <c r="W929" s="109"/>
      <c r="X929" s="45"/>
      <c r="Y929" s="45"/>
    </row>
    <row r="930" spans="1:25" s="43" customFormat="1" ht="12.9" customHeight="1">
      <c r="A930" s="189"/>
      <c r="B930" s="111"/>
      <c r="C930" s="111"/>
      <c r="D930" s="111"/>
      <c r="E930" s="111"/>
      <c r="F930" s="111"/>
      <c r="G930" s="111"/>
      <c r="H930" s="111"/>
      <c r="I930" s="116"/>
      <c r="J930" s="118"/>
      <c r="K930" s="33"/>
      <c r="L930" s="44"/>
      <c r="M930" s="33"/>
      <c r="N930" s="33"/>
      <c r="O930" s="39"/>
      <c r="P930" s="33"/>
      <c r="Q930" s="168"/>
      <c r="R930" s="169"/>
      <c r="S930" s="39"/>
      <c r="T930" s="119"/>
      <c r="U930" s="109"/>
      <c r="V930" s="109"/>
      <c r="W930" s="109"/>
      <c r="X930" s="45"/>
      <c r="Y930" s="45"/>
    </row>
    <row r="931" spans="1:25" s="43" customFormat="1" ht="12.9" customHeight="1">
      <c r="A931" s="189"/>
      <c r="B931" s="111"/>
      <c r="C931" s="111"/>
      <c r="D931" s="111"/>
      <c r="E931" s="111"/>
      <c r="F931" s="111"/>
      <c r="G931" s="111"/>
      <c r="H931" s="111"/>
      <c r="I931" s="117"/>
      <c r="J931" s="118"/>
      <c r="K931" s="33"/>
      <c r="L931" s="44"/>
      <c r="M931" s="33"/>
      <c r="N931" s="33"/>
      <c r="O931" s="39"/>
      <c r="P931" s="33"/>
      <c r="Q931" s="168"/>
      <c r="R931" s="169"/>
      <c r="S931" s="39"/>
      <c r="T931" s="119"/>
      <c r="U931" s="109"/>
      <c r="V931" s="109"/>
      <c r="W931" s="109"/>
      <c r="X931" s="45"/>
      <c r="Y931" s="45"/>
    </row>
    <row r="932" spans="1:25" s="43" customFormat="1" ht="12.9" customHeight="1">
      <c r="A932" s="189"/>
      <c r="B932" s="111"/>
      <c r="C932" s="111"/>
      <c r="D932" s="111"/>
      <c r="E932" s="111"/>
      <c r="F932" s="111"/>
      <c r="G932" s="111"/>
      <c r="H932" s="111"/>
      <c r="I932" s="117"/>
      <c r="J932" s="118"/>
      <c r="K932" s="33"/>
      <c r="L932" s="44"/>
      <c r="M932" s="33"/>
      <c r="N932" s="33"/>
      <c r="O932" s="39"/>
      <c r="P932" s="33"/>
      <c r="Q932" s="168"/>
      <c r="R932" s="169"/>
      <c r="S932" s="39"/>
      <c r="T932" s="119"/>
      <c r="U932" s="109"/>
      <c r="V932" s="109"/>
      <c r="W932" s="109"/>
      <c r="X932" s="45"/>
      <c r="Y932" s="45"/>
    </row>
    <row r="933" spans="1:25" s="43" customFormat="1" ht="12.9" customHeight="1">
      <c r="A933" s="189"/>
      <c r="B933" s="111"/>
      <c r="C933" s="111"/>
      <c r="D933" s="111"/>
      <c r="E933" s="111"/>
      <c r="F933" s="111"/>
      <c r="G933" s="111"/>
      <c r="H933" s="111"/>
      <c r="I933" s="116"/>
      <c r="J933" s="118"/>
      <c r="K933" s="33"/>
      <c r="L933" s="44"/>
      <c r="M933" s="33"/>
      <c r="N933" s="33"/>
      <c r="O933" s="39"/>
      <c r="P933" s="33"/>
      <c r="Q933" s="168"/>
      <c r="R933" s="169"/>
      <c r="S933" s="39"/>
      <c r="T933" s="119"/>
      <c r="U933" s="109"/>
      <c r="V933" s="109"/>
      <c r="W933" s="109"/>
      <c r="X933" s="45"/>
      <c r="Y933" s="45"/>
    </row>
    <row r="934" spans="1:25" s="43" customFormat="1" ht="12.9" customHeight="1">
      <c r="A934" s="189"/>
      <c r="B934" s="111"/>
      <c r="C934" s="111"/>
      <c r="D934" s="111"/>
      <c r="E934" s="111"/>
      <c r="F934" s="111"/>
      <c r="G934" s="111"/>
      <c r="H934" s="111"/>
      <c r="I934" s="116"/>
      <c r="J934" s="118"/>
      <c r="K934" s="33"/>
      <c r="L934" s="44"/>
      <c r="M934" s="33"/>
      <c r="N934" s="33"/>
      <c r="O934" s="39"/>
      <c r="P934" s="33"/>
      <c r="Q934" s="168"/>
      <c r="R934" s="169"/>
      <c r="S934" s="39"/>
      <c r="T934" s="119"/>
      <c r="U934" s="109"/>
      <c r="V934" s="109"/>
      <c r="W934" s="109"/>
      <c r="X934" s="45"/>
      <c r="Y934" s="45"/>
    </row>
    <row r="935" spans="1:25" s="43" customFormat="1" ht="12.9" customHeight="1">
      <c r="A935" s="189"/>
      <c r="B935" s="111"/>
      <c r="C935" s="111"/>
      <c r="D935" s="111"/>
      <c r="E935" s="111"/>
      <c r="F935" s="111"/>
      <c r="G935" s="111"/>
      <c r="H935" s="111"/>
      <c r="I935" s="116"/>
      <c r="J935" s="118"/>
      <c r="K935" s="33"/>
      <c r="L935" s="44"/>
      <c r="M935" s="33"/>
      <c r="N935" s="33"/>
      <c r="O935" s="39"/>
      <c r="P935" s="33"/>
      <c r="Q935" s="168"/>
      <c r="R935" s="169"/>
      <c r="S935" s="39"/>
      <c r="T935" s="119"/>
      <c r="U935" s="109"/>
      <c r="V935" s="109"/>
      <c r="W935" s="109"/>
      <c r="X935" s="45"/>
      <c r="Y935" s="45"/>
    </row>
    <row r="936" spans="1:25" s="43" customFormat="1" ht="12.9" customHeight="1">
      <c r="A936" s="189"/>
      <c r="B936" s="111"/>
      <c r="C936" s="111"/>
      <c r="D936" s="111"/>
      <c r="E936" s="111"/>
      <c r="F936" s="111"/>
      <c r="G936" s="111"/>
      <c r="H936" s="111"/>
      <c r="I936" s="116"/>
      <c r="J936" s="118"/>
      <c r="K936" s="33"/>
      <c r="L936" s="44"/>
      <c r="M936" s="33"/>
      <c r="N936" s="33"/>
      <c r="O936" s="39"/>
      <c r="P936" s="33"/>
      <c r="Q936" s="168"/>
      <c r="R936" s="169"/>
      <c r="S936" s="39"/>
      <c r="T936" s="119"/>
      <c r="U936" s="109"/>
      <c r="V936" s="109"/>
      <c r="W936" s="109"/>
      <c r="X936" s="45"/>
      <c r="Y936" s="45"/>
    </row>
    <row r="937" spans="1:25" s="43" customFormat="1" ht="12.9" customHeight="1">
      <c r="A937" s="189"/>
      <c r="B937" s="111"/>
      <c r="C937" s="111"/>
      <c r="D937" s="111"/>
      <c r="E937" s="111"/>
      <c r="F937" s="111"/>
      <c r="G937" s="111"/>
      <c r="H937" s="111"/>
      <c r="I937" s="116"/>
      <c r="J937" s="118"/>
      <c r="K937" s="33"/>
      <c r="L937" s="44"/>
      <c r="M937" s="33"/>
      <c r="N937" s="33"/>
      <c r="O937" s="39"/>
      <c r="P937" s="33"/>
      <c r="Q937" s="168"/>
      <c r="R937" s="169"/>
      <c r="S937" s="39"/>
      <c r="T937" s="119"/>
      <c r="U937" s="109"/>
      <c r="V937" s="109"/>
      <c r="W937" s="109"/>
      <c r="X937" s="45"/>
      <c r="Y937" s="45"/>
    </row>
    <row r="938" spans="1:25" s="43" customFormat="1" ht="12.9" customHeight="1">
      <c r="A938" s="189"/>
      <c r="B938" s="111"/>
      <c r="C938" s="111"/>
      <c r="D938" s="111"/>
      <c r="E938" s="111"/>
      <c r="F938" s="111"/>
      <c r="G938" s="111"/>
      <c r="H938" s="111"/>
      <c r="I938" s="116"/>
      <c r="J938" s="118"/>
      <c r="K938" s="33"/>
      <c r="L938" s="44"/>
      <c r="M938" s="33"/>
      <c r="N938" s="33"/>
      <c r="O938" s="39"/>
      <c r="P938" s="33"/>
      <c r="Q938" s="168"/>
      <c r="R938" s="169"/>
      <c r="S938" s="39"/>
      <c r="T938" s="119"/>
      <c r="U938" s="109"/>
      <c r="V938" s="109"/>
      <c r="W938" s="109"/>
      <c r="X938" s="45"/>
      <c r="Y938" s="45"/>
    </row>
    <row r="939" spans="1:25" s="43" customFormat="1" ht="12.9" customHeight="1">
      <c r="A939" s="189"/>
      <c r="B939" s="111"/>
      <c r="C939" s="111"/>
      <c r="D939" s="111"/>
      <c r="E939" s="111"/>
      <c r="F939" s="111"/>
      <c r="G939" s="111"/>
      <c r="H939" s="111"/>
      <c r="I939" s="116"/>
      <c r="J939" s="118"/>
      <c r="K939" s="33"/>
      <c r="L939" s="44"/>
      <c r="M939" s="33"/>
      <c r="N939" s="33"/>
      <c r="O939" s="39"/>
      <c r="P939" s="33"/>
      <c r="Q939" s="168"/>
      <c r="R939" s="169"/>
      <c r="S939" s="39"/>
      <c r="T939" s="119"/>
      <c r="U939" s="109"/>
      <c r="V939" s="109"/>
      <c r="W939" s="109"/>
      <c r="X939" s="45"/>
      <c r="Y939" s="45"/>
    </row>
    <row r="940" spans="1:25" s="43" customFormat="1" ht="12.9" customHeight="1">
      <c r="A940" s="189"/>
      <c r="B940" s="111"/>
      <c r="C940" s="111"/>
      <c r="D940" s="111"/>
      <c r="E940" s="111"/>
      <c r="F940" s="111"/>
      <c r="G940" s="111"/>
      <c r="H940" s="111"/>
      <c r="I940" s="116"/>
      <c r="J940" s="118"/>
      <c r="K940" s="33"/>
      <c r="L940" s="44"/>
      <c r="M940" s="33"/>
      <c r="N940" s="33"/>
      <c r="O940" s="39"/>
      <c r="P940" s="33"/>
      <c r="Q940" s="168"/>
      <c r="R940" s="169"/>
      <c r="S940" s="39"/>
      <c r="T940" s="119"/>
      <c r="U940" s="109"/>
      <c r="V940" s="109"/>
      <c r="W940" s="109"/>
      <c r="X940" s="45"/>
      <c r="Y940" s="45"/>
    </row>
    <row r="941" spans="1:25" s="43" customFormat="1" ht="12.9" customHeight="1">
      <c r="A941" s="189"/>
      <c r="B941" s="111"/>
      <c r="C941" s="111"/>
      <c r="D941" s="111"/>
      <c r="E941" s="111"/>
      <c r="F941" s="111"/>
      <c r="G941" s="111"/>
      <c r="H941" s="111"/>
      <c r="I941" s="116"/>
      <c r="J941" s="118"/>
      <c r="K941" s="33"/>
      <c r="L941" s="44"/>
      <c r="M941" s="33"/>
      <c r="N941" s="33"/>
      <c r="O941" s="39"/>
      <c r="P941" s="33"/>
      <c r="Q941" s="168"/>
      <c r="R941" s="169"/>
      <c r="S941" s="39"/>
      <c r="T941" s="119"/>
      <c r="U941" s="109"/>
      <c r="V941" s="109"/>
      <c r="W941" s="109"/>
      <c r="X941" s="45"/>
      <c r="Y941" s="45"/>
    </row>
    <row r="942" spans="1:25" s="43" customFormat="1" ht="12.9" customHeight="1">
      <c r="A942" s="189"/>
      <c r="B942" s="111"/>
      <c r="C942" s="111"/>
      <c r="D942" s="111"/>
      <c r="E942" s="111"/>
      <c r="F942" s="111"/>
      <c r="G942" s="111"/>
      <c r="H942" s="111"/>
      <c r="I942" s="117"/>
      <c r="J942" s="118"/>
      <c r="K942" s="33"/>
      <c r="L942" s="44"/>
      <c r="M942" s="33"/>
      <c r="N942" s="33"/>
      <c r="O942" s="39"/>
      <c r="P942" s="33"/>
      <c r="Q942" s="168"/>
      <c r="R942" s="169"/>
      <c r="S942" s="39"/>
      <c r="T942" s="119"/>
      <c r="U942" s="109"/>
      <c r="V942" s="109"/>
      <c r="W942" s="109"/>
      <c r="X942" s="45"/>
      <c r="Y942" s="45"/>
    </row>
    <row r="943" spans="1:25" s="43" customFormat="1" ht="12.9" customHeight="1">
      <c r="A943" s="189"/>
      <c r="B943" s="111"/>
      <c r="C943" s="111"/>
      <c r="D943" s="111"/>
      <c r="E943" s="111"/>
      <c r="F943" s="111"/>
      <c r="G943" s="111"/>
      <c r="H943" s="111"/>
      <c r="I943" s="117"/>
      <c r="J943" s="118"/>
      <c r="K943" s="33"/>
      <c r="L943" s="44"/>
      <c r="M943" s="33"/>
      <c r="N943" s="33"/>
      <c r="O943" s="39"/>
      <c r="P943" s="33"/>
      <c r="Q943" s="168"/>
      <c r="R943" s="169"/>
      <c r="S943" s="39"/>
      <c r="T943" s="119"/>
      <c r="U943" s="109"/>
      <c r="V943" s="109"/>
      <c r="W943" s="109"/>
      <c r="X943" s="45"/>
      <c r="Y943" s="45"/>
    </row>
    <row r="944" spans="1:25" s="43" customFormat="1" ht="12.9" customHeight="1">
      <c r="A944" s="189"/>
      <c r="B944" s="111"/>
      <c r="C944" s="111"/>
      <c r="D944" s="111"/>
      <c r="E944" s="111"/>
      <c r="F944" s="111"/>
      <c r="G944" s="111"/>
      <c r="H944" s="111"/>
      <c r="I944" s="116"/>
      <c r="J944" s="118"/>
      <c r="K944" s="33"/>
      <c r="L944" s="44"/>
      <c r="M944" s="33"/>
      <c r="N944" s="33"/>
      <c r="O944" s="39"/>
      <c r="P944" s="33"/>
      <c r="Q944" s="168"/>
      <c r="R944" s="169"/>
      <c r="S944" s="39"/>
      <c r="T944" s="119"/>
      <c r="U944" s="109"/>
      <c r="V944" s="109"/>
      <c r="W944" s="109"/>
      <c r="X944" s="45"/>
      <c r="Y944" s="45"/>
    </row>
    <row r="945" spans="1:25" s="43" customFormat="1" ht="12.9" customHeight="1">
      <c r="A945" s="189"/>
      <c r="B945" s="111"/>
      <c r="C945" s="111"/>
      <c r="D945" s="111"/>
      <c r="E945" s="111"/>
      <c r="F945" s="111"/>
      <c r="G945" s="111"/>
      <c r="H945" s="111"/>
      <c r="I945" s="116"/>
      <c r="J945" s="118"/>
      <c r="K945" s="33"/>
      <c r="L945" s="44"/>
      <c r="M945" s="33"/>
      <c r="N945" s="33"/>
      <c r="O945" s="39"/>
      <c r="P945" s="33"/>
      <c r="Q945" s="168"/>
      <c r="R945" s="169"/>
      <c r="S945" s="39"/>
      <c r="T945" s="119"/>
      <c r="U945" s="109"/>
      <c r="V945" s="109"/>
      <c r="W945" s="109"/>
      <c r="X945" s="45"/>
      <c r="Y945" s="45"/>
    </row>
    <row r="946" spans="1:25" s="43" customFormat="1" ht="12.9" customHeight="1">
      <c r="A946" s="189"/>
      <c r="B946" s="111"/>
      <c r="C946" s="111"/>
      <c r="D946" s="111"/>
      <c r="E946" s="111"/>
      <c r="F946" s="111"/>
      <c r="G946" s="111"/>
      <c r="H946" s="111"/>
      <c r="I946" s="116"/>
      <c r="J946" s="118"/>
      <c r="K946" s="33"/>
      <c r="L946" s="44"/>
      <c r="M946" s="33"/>
      <c r="N946" s="33"/>
      <c r="O946" s="39"/>
      <c r="P946" s="33"/>
      <c r="Q946" s="168"/>
      <c r="R946" s="169"/>
      <c r="S946" s="39"/>
      <c r="T946" s="119"/>
      <c r="U946" s="109"/>
      <c r="V946" s="109"/>
      <c r="W946" s="109"/>
      <c r="X946" s="45"/>
      <c r="Y946" s="45"/>
    </row>
    <row r="947" spans="1:25" s="43" customFormat="1" ht="12.9" customHeight="1">
      <c r="A947" s="189"/>
      <c r="B947" s="111"/>
      <c r="C947" s="111"/>
      <c r="D947" s="111"/>
      <c r="E947" s="111"/>
      <c r="F947" s="111"/>
      <c r="G947" s="111"/>
      <c r="H947" s="111"/>
      <c r="I947" s="116"/>
      <c r="J947" s="118"/>
      <c r="K947" s="33"/>
      <c r="L947" s="44"/>
      <c r="M947" s="33"/>
      <c r="N947" s="33"/>
      <c r="O947" s="39"/>
      <c r="P947" s="33"/>
      <c r="Q947" s="168"/>
      <c r="R947" s="169"/>
      <c r="S947" s="39"/>
      <c r="T947" s="119"/>
      <c r="U947" s="109"/>
      <c r="V947" s="109"/>
      <c r="W947" s="109"/>
      <c r="X947" s="45"/>
      <c r="Y947" s="45"/>
    </row>
    <row r="948" spans="1:25" s="43" customFormat="1" ht="12.9" customHeight="1">
      <c r="A948" s="189"/>
      <c r="B948" s="111"/>
      <c r="C948" s="111"/>
      <c r="D948" s="111"/>
      <c r="E948" s="111"/>
      <c r="F948" s="111"/>
      <c r="G948" s="111"/>
      <c r="H948" s="111"/>
      <c r="I948" s="116"/>
      <c r="J948" s="118"/>
      <c r="K948" s="33"/>
      <c r="L948" s="44"/>
      <c r="M948" s="33"/>
      <c r="N948" s="33"/>
      <c r="O948" s="39"/>
      <c r="P948" s="33"/>
      <c r="Q948" s="168"/>
      <c r="R948" s="169"/>
      <c r="S948" s="39"/>
      <c r="T948" s="119"/>
      <c r="U948" s="109"/>
      <c r="V948" s="109"/>
      <c r="W948" s="109"/>
      <c r="X948" s="45"/>
      <c r="Y948" s="45"/>
    </row>
    <row r="949" spans="1:25" s="43" customFormat="1" ht="12.9" customHeight="1">
      <c r="A949" s="189"/>
      <c r="B949" s="111"/>
      <c r="C949" s="111"/>
      <c r="D949" s="111"/>
      <c r="E949" s="111"/>
      <c r="F949" s="111"/>
      <c r="G949" s="111"/>
      <c r="H949" s="111"/>
      <c r="I949" s="116"/>
      <c r="J949" s="118"/>
      <c r="K949" s="33"/>
      <c r="L949" s="44"/>
      <c r="M949" s="33"/>
      <c r="N949" s="33"/>
      <c r="O949" s="39"/>
      <c r="P949" s="33"/>
      <c r="Q949" s="168"/>
      <c r="R949" s="169"/>
      <c r="S949" s="39"/>
      <c r="T949" s="119"/>
      <c r="U949" s="109"/>
      <c r="V949" s="109"/>
      <c r="W949" s="109"/>
      <c r="X949" s="45"/>
      <c r="Y949" s="45"/>
    </row>
    <row r="950" spans="1:25" s="43" customFormat="1" ht="12.9" customHeight="1">
      <c r="A950" s="189"/>
      <c r="B950" s="111"/>
      <c r="C950" s="111"/>
      <c r="D950" s="111"/>
      <c r="E950" s="111"/>
      <c r="F950" s="111"/>
      <c r="G950" s="111"/>
      <c r="H950" s="111"/>
      <c r="I950" s="116"/>
      <c r="J950" s="118"/>
      <c r="K950" s="33"/>
      <c r="L950" s="44"/>
      <c r="M950" s="33"/>
      <c r="N950" s="33"/>
      <c r="O950" s="39"/>
      <c r="P950" s="33"/>
      <c r="Q950" s="168"/>
      <c r="R950" s="169"/>
      <c r="S950" s="39"/>
      <c r="T950" s="119"/>
      <c r="U950" s="109"/>
      <c r="V950" s="109"/>
      <c r="W950" s="109"/>
      <c r="X950" s="45"/>
      <c r="Y950" s="45"/>
    </row>
    <row r="951" spans="1:25" s="43" customFormat="1" ht="12.9" customHeight="1">
      <c r="A951" s="189"/>
      <c r="B951" s="111"/>
      <c r="C951" s="111"/>
      <c r="D951" s="111"/>
      <c r="E951" s="111"/>
      <c r="F951" s="111"/>
      <c r="G951" s="111"/>
      <c r="H951" s="111"/>
      <c r="I951" s="116"/>
      <c r="J951" s="118"/>
      <c r="K951" s="33"/>
      <c r="L951" s="44"/>
      <c r="M951" s="33"/>
      <c r="N951" s="33"/>
      <c r="O951" s="39"/>
      <c r="P951" s="33"/>
      <c r="Q951" s="168"/>
      <c r="R951" s="169"/>
      <c r="S951" s="39"/>
      <c r="T951" s="119"/>
      <c r="U951" s="109"/>
      <c r="V951" s="109"/>
      <c r="W951" s="109"/>
      <c r="X951" s="45"/>
      <c r="Y951" s="45"/>
    </row>
    <row r="952" spans="1:25" s="43" customFormat="1" ht="12.9" customHeight="1">
      <c r="A952" s="189"/>
      <c r="B952" s="111"/>
      <c r="C952" s="111"/>
      <c r="D952" s="111"/>
      <c r="E952" s="111"/>
      <c r="F952" s="111"/>
      <c r="G952" s="111"/>
      <c r="H952" s="111"/>
      <c r="I952" s="116"/>
      <c r="J952" s="118"/>
      <c r="K952" s="33"/>
      <c r="L952" s="44"/>
      <c r="M952" s="33"/>
      <c r="N952" s="33"/>
      <c r="O952" s="39"/>
      <c r="P952" s="33"/>
      <c r="Q952" s="168"/>
      <c r="R952" s="169"/>
      <c r="S952" s="39"/>
      <c r="T952" s="119"/>
      <c r="U952" s="109"/>
      <c r="V952" s="109"/>
      <c r="W952" s="109"/>
      <c r="X952" s="45"/>
      <c r="Y952" s="45"/>
    </row>
    <row r="953" spans="1:25" s="43" customFormat="1" ht="12.9" customHeight="1">
      <c r="A953" s="189"/>
      <c r="B953" s="111"/>
      <c r="C953" s="111"/>
      <c r="D953" s="111"/>
      <c r="E953" s="111"/>
      <c r="F953" s="111"/>
      <c r="G953" s="111"/>
      <c r="H953" s="111"/>
      <c r="I953" s="117"/>
      <c r="J953" s="118"/>
      <c r="K953" s="33"/>
      <c r="L953" s="44"/>
      <c r="M953" s="33"/>
      <c r="N953" s="33"/>
      <c r="O953" s="39"/>
      <c r="P953" s="33"/>
      <c r="Q953" s="168"/>
      <c r="R953" s="169"/>
      <c r="S953" s="39"/>
      <c r="T953" s="119"/>
      <c r="U953" s="109"/>
      <c r="V953" s="109"/>
      <c r="W953" s="109"/>
      <c r="X953" s="45"/>
      <c r="Y953" s="45"/>
    </row>
    <row r="954" spans="1:25" s="43" customFormat="1" ht="12.9" customHeight="1">
      <c r="A954" s="189"/>
      <c r="B954" s="111"/>
      <c r="C954" s="111"/>
      <c r="D954" s="111"/>
      <c r="E954" s="111"/>
      <c r="F954" s="111"/>
      <c r="G954" s="111"/>
      <c r="H954" s="111"/>
      <c r="I954" s="117"/>
      <c r="J954" s="118"/>
      <c r="K954" s="33"/>
      <c r="L954" s="44"/>
      <c r="M954" s="33"/>
      <c r="N954" s="33"/>
      <c r="O954" s="39"/>
      <c r="P954" s="33"/>
      <c r="Q954" s="168"/>
      <c r="R954" s="169"/>
      <c r="S954" s="39"/>
      <c r="T954" s="119"/>
      <c r="U954" s="109"/>
      <c r="V954" s="109"/>
      <c r="W954" s="109"/>
      <c r="X954" s="45"/>
      <c r="Y954" s="45"/>
    </row>
    <row r="955" spans="1:25" s="43" customFormat="1" ht="12.9" customHeight="1">
      <c r="A955" s="189"/>
      <c r="B955" s="111"/>
      <c r="C955" s="111"/>
      <c r="D955" s="111"/>
      <c r="E955" s="111"/>
      <c r="F955" s="111"/>
      <c r="G955" s="111"/>
      <c r="H955" s="111"/>
      <c r="I955" s="116"/>
      <c r="J955" s="118"/>
      <c r="K955" s="33"/>
      <c r="L955" s="44"/>
      <c r="M955" s="33"/>
      <c r="N955" s="33"/>
      <c r="O955" s="39"/>
      <c r="P955" s="33"/>
      <c r="Q955" s="168"/>
      <c r="R955" s="169"/>
      <c r="S955" s="39"/>
      <c r="T955" s="119"/>
      <c r="U955" s="109"/>
      <c r="V955" s="109"/>
      <c r="W955" s="109"/>
      <c r="X955" s="45"/>
      <c r="Y955" s="45"/>
    </row>
    <row r="956" spans="1:25" s="43" customFormat="1" ht="12.9" customHeight="1">
      <c r="A956" s="189"/>
      <c r="B956" s="111"/>
      <c r="C956" s="111"/>
      <c r="D956" s="111"/>
      <c r="E956" s="111"/>
      <c r="F956" s="111"/>
      <c r="G956" s="111"/>
      <c r="H956" s="111"/>
      <c r="I956" s="116"/>
      <c r="J956" s="118"/>
      <c r="K956" s="33"/>
      <c r="L956" s="44"/>
      <c r="M956" s="33"/>
      <c r="N956" s="33"/>
      <c r="O956" s="39"/>
      <c r="P956" s="33"/>
      <c r="Q956" s="168"/>
      <c r="R956" s="169"/>
      <c r="S956" s="39"/>
      <c r="T956" s="119"/>
      <c r="U956" s="109"/>
      <c r="V956" s="109"/>
      <c r="W956" s="109"/>
      <c r="X956" s="45"/>
      <c r="Y956" s="45"/>
    </row>
    <row r="957" spans="1:25" s="43" customFormat="1" ht="12.9" customHeight="1">
      <c r="A957" s="189"/>
      <c r="B957" s="111"/>
      <c r="C957" s="111"/>
      <c r="D957" s="111"/>
      <c r="E957" s="111"/>
      <c r="F957" s="111"/>
      <c r="G957" s="111"/>
      <c r="H957" s="111"/>
      <c r="I957" s="116"/>
      <c r="J957" s="118"/>
      <c r="K957" s="33"/>
      <c r="L957" s="44"/>
      <c r="M957" s="33"/>
      <c r="N957" s="33"/>
      <c r="O957" s="39"/>
      <c r="P957" s="33"/>
      <c r="Q957" s="168"/>
      <c r="R957" s="169"/>
      <c r="S957" s="39"/>
      <c r="T957" s="119"/>
      <c r="U957" s="109"/>
      <c r="V957" s="109"/>
      <c r="W957" s="109"/>
      <c r="X957" s="45"/>
      <c r="Y957" s="45"/>
    </row>
    <row r="958" spans="1:25" s="43" customFormat="1" ht="12.9" customHeight="1">
      <c r="A958" s="189"/>
      <c r="B958" s="111"/>
      <c r="C958" s="111"/>
      <c r="D958" s="111"/>
      <c r="E958" s="111"/>
      <c r="F958" s="111"/>
      <c r="G958" s="111"/>
      <c r="H958" s="111"/>
      <c r="I958" s="117"/>
      <c r="J958" s="118"/>
      <c r="K958" s="33"/>
      <c r="L958" s="44"/>
      <c r="M958" s="33"/>
      <c r="N958" s="33"/>
      <c r="O958" s="39"/>
      <c r="P958" s="33"/>
      <c r="Q958" s="168"/>
      <c r="R958" s="169"/>
      <c r="S958" s="39"/>
      <c r="T958" s="119"/>
      <c r="U958" s="109"/>
      <c r="V958" s="109"/>
      <c r="W958" s="109"/>
      <c r="X958" s="45"/>
      <c r="Y958" s="45"/>
    </row>
    <row r="959" spans="1:25" s="43" customFormat="1" ht="12.9" customHeight="1">
      <c r="A959" s="189"/>
      <c r="B959" s="170"/>
      <c r="C959" s="170"/>
      <c r="D959" s="170"/>
      <c r="E959" s="170"/>
      <c r="F959" s="170"/>
      <c r="G959" s="170"/>
      <c r="H959" s="170"/>
      <c r="I959" s="184"/>
      <c r="J959" s="183"/>
      <c r="K959" s="33"/>
      <c r="L959" s="44"/>
      <c r="M959" s="33"/>
      <c r="N959" s="33"/>
      <c r="O959" s="39"/>
      <c r="P959" s="33"/>
      <c r="Q959" s="168"/>
      <c r="R959" s="169"/>
      <c r="S959" s="39"/>
      <c r="T959" s="119"/>
      <c r="U959" s="109"/>
      <c r="V959" s="109"/>
      <c r="W959" s="109"/>
      <c r="X959" s="45"/>
      <c r="Y959" s="45"/>
    </row>
    <row r="960" spans="1:25" s="43" customFormat="1" ht="12.9" customHeight="1">
      <c r="A960" s="189"/>
      <c r="B960" s="170"/>
      <c r="C960" s="170"/>
      <c r="D960" s="170"/>
      <c r="E960" s="170"/>
      <c r="F960" s="170"/>
      <c r="G960" s="170"/>
      <c r="H960" s="170"/>
      <c r="I960" s="184"/>
      <c r="J960" s="183"/>
      <c r="K960" s="33"/>
      <c r="L960" s="44"/>
      <c r="M960" s="33"/>
      <c r="N960" s="33"/>
      <c r="O960" s="39"/>
      <c r="P960" s="33"/>
      <c r="Q960" s="168"/>
      <c r="R960" s="169"/>
      <c r="S960" s="39"/>
      <c r="T960" s="119"/>
      <c r="U960" s="109"/>
      <c r="V960" s="109"/>
      <c r="W960" s="109"/>
      <c r="X960" s="45"/>
      <c r="Y960" s="45"/>
    </row>
    <row r="961" spans="1:25" s="43" customFormat="1" ht="12.9" customHeight="1">
      <c r="A961" s="189"/>
      <c r="B961" s="170"/>
      <c r="C961" s="170"/>
      <c r="D961" s="170"/>
      <c r="E961" s="170"/>
      <c r="F961" s="170"/>
      <c r="G961" s="170"/>
      <c r="H961" s="170"/>
      <c r="I961" s="184"/>
      <c r="J961" s="183"/>
      <c r="K961" s="33"/>
      <c r="L961" s="44"/>
      <c r="M961" s="33"/>
      <c r="N961" s="33"/>
      <c r="O961" s="39"/>
      <c r="P961" s="33"/>
      <c r="Q961" s="168"/>
      <c r="R961" s="169"/>
      <c r="S961" s="39"/>
      <c r="T961" s="119"/>
      <c r="U961" s="109"/>
      <c r="V961" s="109"/>
      <c r="W961" s="109"/>
      <c r="X961" s="45"/>
      <c r="Y961" s="45"/>
    </row>
    <row r="962" spans="1:25" s="43" customFormat="1" ht="12.9" customHeight="1">
      <c r="A962" s="189"/>
      <c r="B962" s="170"/>
      <c r="C962" s="170"/>
      <c r="D962" s="170"/>
      <c r="E962" s="170"/>
      <c r="F962" s="170"/>
      <c r="G962" s="170"/>
      <c r="H962" s="170"/>
      <c r="I962" s="188"/>
      <c r="J962" s="183"/>
      <c r="K962" s="33"/>
      <c r="L962" s="44"/>
      <c r="M962" s="33"/>
      <c r="N962" s="33"/>
      <c r="O962" s="39"/>
      <c r="P962" s="33"/>
      <c r="Q962" s="168"/>
      <c r="R962" s="169"/>
      <c r="S962" s="39"/>
      <c r="T962" s="119"/>
      <c r="U962" s="109"/>
      <c r="V962" s="109"/>
      <c r="W962" s="109"/>
      <c r="X962" s="45"/>
      <c r="Y962" s="45"/>
    </row>
    <row r="963" spans="1:25" s="43" customFormat="1" ht="12.9" customHeight="1">
      <c r="A963" s="189"/>
      <c r="B963" s="170"/>
      <c r="C963" s="170"/>
      <c r="D963" s="170"/>
      <c r="E963" s="170"/>
      <c r="F963" s="170"/>
      <c r="G963" s="170"/>
      <c r="H963" s="170"/>
      <c r="I963" s="188"/>
      <c r="J963" s="183"/>
      <c r="K963" s="33"/>
      <c r="L963" s="44"/>
      <c r="M963" s="33"/>
      <c r="N963" s="33"/>
      <c r="O963" s="39"/>
      <c r="P963" s="33"/>
      <c r="Q963" s="168"/>
      <c r="R963" s="169"/>
      <c r="S963" s="39"/>
      <c r="T963" s="119"/>
      <c r="U963" s="109"/>
      <c r="V963" s="109"/>
      <c r="W963" s="109"/>
      <c r="X963" s="45"/>
      <c r="Y963" s="45"/>
    </row>
    <row r="964" spans="1:25" s="43" customFormat="1" ht="12.9" customHeight="1">
      <c r="A964" s="189"/>
      <c r="B964" s="170"/>
      <c r="C964" s="170"/>
      <c r="D964" s="170"/>
      <c r="E964" s="170"/>
      <c r="F964" s="170"/>
      <c r="G964" s="170"/>
      <c r="H964" s="170"/>
      <c r="I964" s="184"/>
      <c r="J964" s="183"/>
      <c r="K964" s="33"/>
      <c r="L964" s="44"/>
      <c r="M964" s="33"/>
      <c r="N964" s="33"/>
      <c r="O964" s="39"/>
      <c r="P964" s="33"/>
      <c r="Q964" s="168"/>
      <c r="R964" s="169"/>
      <c r="S964" s="39"/>
      <c r="T964" s="119"/>
      <c r="U964" s="109"/>
      <c r="V964" s="109"/>
      <c r="W964" s="109"/>
      <c r="X964" s="45"/>
      <c r="Y964" s="45"/>
    </row>
    <row r="965" spans="1:25" s="43" customFormat="1" ht="12.9" customHeight="1">
      <c r="A965" s="189"/>
      <c r="B965" s="170"/>
      <c r="C965" s="170"/>
      <c r="D965" s="170"/>
      <c r="E965" s="170"/>
      <c r="F965" s="170"/>
      <c r="G965" s="170"/>
      <c r="H965" s="170"/>
      <c r="I965" s="184"/>
      <c r="J965" s="183"/>
      <c r="K965" s="33"/>
      <c r="L965" s="44"/>
      <c r="M965" s="33"/>
      <c r="N965" s="33"/>
      <c r="O965" s="39"/>
      <c r="P965" s="33"/>
      <c r="Q965" s="168"/>
      <c r="R965" s="169"/>
      <c r="S965" s="39"/>
      <c r="T965" s="119"/>
      <c r="U965" s="109"/>
      <c r="V965" s="109"/>
      <c r="W965" s="109"/>
      <c r="X965" s="45"/>
      <c r="Y965" s="45"/>
    </row>
    <row r="966" spans="1:25" s="43" customFormat="1" ht="12.9" customHeight="1">
      <c r="A966" s="189"/>
      <c r="B966" s="170"/>
      <c r="C966" s="170"/>
      <c r="D966" s="170"/>
      <c r="E966" s="170"/>
      <c r="F966" s="170"/>
      <c r="G966" s="170"/>
      <c r="H966" s="170"/>
      <c r="I966" s="184"/>
      <c r="J966" s="183"/>
      <c r="K966" s="33"/>
      <c r="L966" s="44"/>
      <c r="M966" s="33"/>
      <c r="N966" s="33"/>
      <c r="O966" s="39"/>
      <c r="P966" s="33"/>
      <c r="Q966" s="168"/>
      <c r="R966" s="169"/>
      <c r="S966" s="39"/>
      <c r="T966" s="119"/>
      <c r="U966" s="109"/>
      <c r="V966" s="109"/>
      <c r="W966" s="109"/>
      <c r="X966" s="45"/>
      <c r="Y966" s="45"/>
    </row>
    <row r="967" spans="1:25" s="43" customFormat="1" ht="12.9" customHeight="1">
      <c r="A967" s="189"/>
      <c r="B967" s="170"/>
      <c r="C967" s="170"/>
      <c r="D967" s="170"/>
      <c r="E967" s="170"/>
      <c r="F967" s="170"/>
      <c r="G967" s="170"/>
      <c r="H967" s="170"/>
      <c r="I967" s="184"/>
      <c r="J967" s="183"/>
      <c r="K967" s="33"/>
      <c r="L967" s="44"/>
      <c r="M967" s="33"/>
      <c r="N967" s="33"/>
      <c r="O967" s="39"/>
      <c r="P967" s="33"/>
      <c r="Q967" s="168"/>
      <c r="R967" s="169"/>
      <c r="S967" s="39"/>
      <c r="T967" s="119"/>
      <c r="U967" s="109"/>
      <c r="V967" s="109"/>
      <c r="W967" s="109"/>
      <c r="X967" s="45"/>
      <c r="Y967" s="45"/>
    </row>
    <row r="968" spans="1:25" s="43" customFormat="1" ht="12.9" customHeight="1">
      <c r="A968" s="189"/>
      <c r="B968" s="170"/>
      <c r="C968" s="170"/>
      <c r="D968" s="170"/>
      <c r="E968" s="170"/>
      <c r="F968" s="170"/>
      <c r="G968" s="170"/>
      <c r="H968" s="170"/>
      <c r="I968" s="184"/>
      <c r="J968" s="183"/>
      <c r="K968" s="33"/>
      <c r="L968" s="44"/>
      <c r="M968" s="33"/>
      <c r="N968" s="33"/>
      <c r="O968" s="39"/>
      <c r="P968" s="33"/>
      <c r="Q968" s="168"/>
      <c r="R968" s="169"/>
      <c r="S968" s="39"/>
      <c r="T968" s="119"/>
      <c r="U968" s="109"/>
      <c r="V968" s="109"/>
      <c r="W968" s="109"/>
      <c r="X968" s="45"/>
      <c r="Y968" s="45"/>
    </row>
    <row r="969" spans="1:25" s="43" customFormat="1" ht="12.9" customHeight="1">
      <c r="A969" s="189"/>
      <c r="B969" s="170"/>
      <c r="C969" s="170"/>
      <c r="D969" s="170"/>
      <c r="E969" s="170"/>
      <c r="F969" s="170"/>
      <c r="G969" s="170"/>
      <c r="H969" s="170"/>
      <c r="I969" s="184"/>
      <c r="J969" s="183"/>
      <c r="K969" s="33"/>
      <c r="L969" s="44"/>
      <c r="M969" s="33"/>
      <c r="N969" s="33"/>
      <c r="O969" s="39"/>
      <c r="P969" s="33"/>
      <c r="Q969" s="168"/>
      <c r="R969" s="169"/>
      <c r="S969" s="39"/>
      <c r="T969" s="119"/>
      <c r="U969" s="109"/>
      <c r="V969" s="109"/>
      <c r="W969" s="109"/>
      <c r="X969" s="45"/>
      <c r="Y969" s="45"/>
    </row>
    <row r="970" spans="1:25" s="43" customFormat="1" ht="12.9" customHeight="1">
      <c r="A970" s="189"/>
      <c r="B970" s="170"/>
      <c r="C970" s="170"/>
      <c r="D970" s="170"/>
      <c r="E970" s="170"/>
      <c r="F970" s="170"/>
      <c r="G970" s="170"/>
      <c r="H970" s="170"/>
      <c r="I970" s="184"/>
      <c r="J970" s="183"/>
      <c r="K970" s="33"/>
      <c r="L970" s="44"/>
      <c r="M970" s="33"/>
      <c r="N970" s="33"/>
      <c r="O970" s="39"/>
      <c r="P970" s="33"/>
      <c r="Q970" s="168"/>
      <c r="R970" s="169"/>
      <c r="S970" s="39"/>
      <c r="T970" s="119"/>
      <c r="U970" s="109"/>
      <c r="V970" s="109"/>
      <c r="W970" s="109"/>
      <c r="X970" s="45"/>
      <c r="Y970" s="45"/>
    </row>
    <row r="971" spans="1:25" s="43" customFormat="1" ht="12.9" customHeight="1">
      <c r="A971" s="189"/>
      <c r="B971" s="170"/>
      <c r="C971" s="170"/>
      <c r="D971" s="170"/>
      <c r="E971" s="170"/>
      <c r="F971" s="170"/>
      <c r="G971" s="170"/>
      <c r="H971" s="170"/>
      <c r="I971" s="184"/>
      <c r="J971" s="183"/>
      <c r="K971" s="33"/>
      <c r="L971" s="44"/>
      <c r="M971" s="33"/>
      <c r="N971" s="33"/>
      <c r="O971" s="39"/>
      <c r="P971" s="33"/>
      <c r="Q971" s="168"/>
      <c r="R971" s="169"/>
      <c r="S971" s="39"/>
      <c r="T971" s="119"/>
      <c r="U971" s="109"/>
      <c r="V971" s="109"/>
      <c r="W971" s="109"/>
      <c r="X971" s="45"/>
      <c r="Y971" s="45"/>
    </row>
    <row r="972" spans="1:25" s="43" customFormat="1" ht="12.9" customHeight="1">
      <c r="A972" s="189"/>
      <c r="B972" s="170"/>
      <c r="C972" s="170"/>
      <c r="D972" s="170"/>
      <c r="E972" s="170"/>
      <c r="F972" s="170"/>
      <c r="G972" s="170"/>
      <c r="H972" s="170"/>
      <c r="I972" s="184"/>
      <c r="J972" s="183"/>
      <c r="K972" s="33"/>
      <c r="L972" s="44"/>
      <c r="M972" s="33"/>
      <c r="N972" s="33"/>
      <c r="O972" s="39"/>
      <c r="P972" s="33"/>
      <c r="Q972" s="168"/>
      <c r="R972" s="169"/>
      <c r="S972" s="39"/>
      <c r="T972" s="119"/>
      <c r="U972" s="109"/>
      <c r="V972" s="109"/>
      <c r="W972" s="109"/>
      <c r="X972" s="45"/>
      <c r="Y972" s="45"/>
    </row>
    <row r="973" spans="1:25" s="43" customFormat="1" ht="12.9" customHeight="1">
      <c r="A973" s="189"/>
      <c r="B973" s="170"/>
      <c r="C973" s="170"/>
      <c r="D973" s="170"/>
      <c r="E973" s="170"/>
      <c r="F973" s="170"/>
      <c r="G973" s="170"/>
      <c r="H973" s="170"/>
      <c r="I973" s="188"/>
      <c r="J973" s="183"/>
      <c r="K973" s="33"/>
      <c r="L973" s="44"/>
      <c r="M973" s="33"/>
      <c r="N973" s="33"/>
      <c r="O973" s="39"/>
      <c r="P973" s="33"/>
      <c r="Q973" s="168"/>
      <c r="R973" s="169"/>
      <c r="S973" s="39"/>
      <c r="T973" s="119"/>
      <c r="U973" s="109"/>
      <c r="V973" s="109"/>
      <c r="W973" s="109"/>
      <c r="X973" s="45"/>
      <c r="Y973" s="45"/>
    </row>
    <row r="974" spans="1:25" s="43" customFormat="1" ht="12.9" customHeight="1">
      <c r="A974" s="189"/>
      <c r="B974" s="170"/>
      <c r="C974" s="170"/>
      <c r="D974" s="170"/>
      <c r="E974" s="170"/>
      <c r="F974" s="170"/>
      <c r="G974" s="170"/>
      <c r="H974" s="170"/>
      <c r="I974" s="188"/>
      <c r="J974" s="183"/>
      <c r="K974" s="33"/>
      <c r="L974" s="44"/>
      <c r="M974" s="33"/>
      <c r="N974" s="33"/>
      <c r="O974" s="39"/>
      <c r="P974" s="33"/>
      <c r="Q974" s="168"/>
      <c r="R974" s="169"/>
      <c r="S974" s="39"/>
      <c r="T974" s="119"/>
      <c r="U974" s="109"/>
      <c r="V974" s="109"/>
      <c r="W974" s="109"/>
      <c r="X974" s="45"/>
      <c r="Y974" s="45"/>
    </row>
    <row r="975" spans="1:25" s="43" customFormat="1" ht="12.9" customHeight="1">
      <c r="A975" s="189"/>
      <c r="B975" s="170"/>
      <c r="C975" s="170"/>
      <c r="D975" s="170"/>
      <c r="E975" s="170"/>
      <c r="F975" s="170"/>
      <c r="G975" s="170"/>
      <c r="H975" s="170"/>
      <c r="I975" s="184"/>
      <c r="J975" s="183"/>
      <c r="K975" s="33"/>
      <c r="L975" s="44"/>
      <c r="M975" s="33"/>
      <c r="N975" s="33"/>
      <c r="O975" s="39"/>
      <c r="P975" s="33"/>
      <c r="Q975" s="168"/>
      <c r="R975" s="169"/>
      <c r="S975" s="39"/>
      <c r="T975" s="119"/>
      <c r="U975" s="109"/>
      <c r="V975" s="109"/>
      <c r="W975" s="109"/>
      <c r="X975" s="45"/>
      <c r="Y975" s="45"/>
    </row>
    <row r="976" spans="1:25" s="43" customFormat="1" ht="12.9" customHeight="1">
      <c r="A976" s="189"/>
      <c r="B976" s="170"/>
      <c r="C976" s="170"/>
      <c r="D976" s="170"/>
      <c r="E976" s="170"/>
      <c r="F976" s="170"/>
      <c r="G976" s="170"/>
      <c r="H976" s="170"/>
      <c r="I976" s="184"/>
      <c r="J976" s="183"/>
      <c r="K976" s="33"/>
      <c r="L976" s="44"/>
      <c r="M976" s="33"/>
      <c r="N976" s="33"/>
      <c r="O976" s="39"/>
      <c r="P976" s="33"/>
      <c r="Q976" s="168"/>
      <c r="R976" s="169"/>
      <c r="S976" s="39"/>
      <c r="T976" s="119"/>
      <c r="U976" s="109"/>
      <c r="V976" s="109"/>
      <c r="W976" s="109"/>
      <c r="X976" s="45"/>
      <c r="Y976" s="45"/>
    </row>
    <row r="977" spans="1:25" s="43" customFormat="1" ht="12.9" customHeight="1">
      <c r="A977" s="189"/>
      <c r="B977" s="170"/>
      <c r="C977" s="170"/>
      <c r="D977" s="170"/>
      <c r="E977" s="170"/>
      <c r="F977" s="170"/>
      <c r="G977" s="170"/>
      <c r="H977" s="170"/>
      <c r="I977" s="184"/>
      <c r="J977" s="183"/>
      <c r="K977" s="33"/>
      <c r="L977" s="44"/>
      <c r="M977" s="33"/>
      <c r="N977" s="33"/>
      <c r="O977" s="39"/>
      <c r="P977" s="33"/>
      <c r="Q977" s="168"/>
      <c r="R977" s="169"/>
      <c r="S977" s="39"/>
      <c r="T977" s="119"/>
      <c r="U977" s="109"/>
      <c r="V977" s="109"/>
      <c r="W977" s="109"/>
      <c r="X977" s="45"/>
      <c r="Y977" s="45"/>
    </row>
    <row r="978" spans="1:25" s="43" customFormat="1" ht="12.9" customHeight="1">
      <c r="A978" s="189"/>
      <c r="B978" s="170"/>
      <c r="C978" s="170"/>
      <c r="D978" s="170"/>
      <c r="E978" s="170"/>
      <c r="F978" s="170"/>
      <c r="G978" s="170"/>
      <c r="H978" s="170"/>
      <c r="I978" s="184"/>
      <c r="J978" s="183"/>
      <c r="K978" s="33"/>
      <c r="L978" s="44"/>
      <c r="M978" s="33"/>
      <c r="N978" s="33"/>
      <c r="O978" s="39"/>
      <c r="P978" s="33"/>
      <c r="Q978" s="168"/>
      <c r="R978" s="169"/>
      <c r="S978" s="39"/>
      <c r="T978" s="119"/>
      <c r="U978" s="109"/>
      <c r="V978" s="109"/>
      <c r="W978" s="109"/>
      <c r="X978" s="45"/>
      <c r="Y978" s="45"/>
    </row>
    <row r="979" spans="1:25" s="43" customFormat="1" ht="12.9" customHeight="1">
      <c r="A979" s="189"/>
      <c r="B979" s="170"/>
      <c r="C979" s="170"/>
      <c r="D979" s="170"/>
      <c r="E979" s="170"/>
      <c r="F979" s="170"/>
      <c r="G979" s="170"/>
      <c r="H979" s="170"/>
      <c r="I979" s="184"/>
      <c r="J979" s="183"/>
      <c r="K979" s="33"/>
      <c r="L979" s="44"/>
      <c r="M979" s="33"/>
      <c r="N979" s="33"/>
      <c r="O979" s="39"/>
      <c r="P979" s="33"/>
      <c r="Q979" s="168"/>
      <c r="R979" s="169"/>
      <c r="S979" s="39"/>
      <c r="T979" s="119"/>
      <c r="U979" s="109"/>
      <c r="V979" s="109"/>
      <c r="W979" s="109"/>
      <c r="X979" s="45"/>
      <c r="Y979" s="45"/>
    </row>
    <row r="980" spans="1:25" s="43" customFormat="1" ht="12.9" customHeight="1">
      <c r="A980" s="189"/>
      <c r="B980" s="170"/>
      <c r="C980" s="170"/>
      <c r="D980" s="170"/>
      <c r="E980" s="170"/>
      <c r="F980" s="170"/>
      <c r="G980" s="170"/>
      <c r="H980" s="170"/>
      <c r="I980" s="184"/>
      <c r="J980" s="183"/>
      <c r="K980" s="33"/>
      <c r="L980" s="44"/>
      <c r="M980" s="33"/>
      <c r="N980" s="33"/>
      <c r="O980" s="39"/>
      <c r="P980" s="33"/>
      <c r="Q980" s="168"/>
      <c r="R980" s="169"/>
      <c r="S980" s="39"/>
      <c r="T980" s="119"/>
      <c r="U980" s="109"/>
      <c r="V980" s="109"/>
      <c r="W980" s="109"/>
      <c r="X980" s="45"/>
      <c r="Y980" s="45"/>
    </row>
    <row r="981" spans="1:25" s="43" customFormat="1" ht="12.9" customHeight="1">
      <c r="A981" s="189"/>
      <c r="B981" s="170"/>
      <c r="C981" s="170"/>
      <c r="D981" s="170"/>
      <c r="E981" s="170"/>
      <c r="F981" s="170"/>
      <c r="G981" s="170"/>
      <c r="H981" s="170"/>
      <c r="I981" s="184"/>
      <c r="J981" s="183"/>
      <c r="K981" s="33"/>
      <c r="L981" s="44"/>
      <c r="M981" s="33"/>
      <c r="N981" s="33"/>
      <c r="O981" s="39"/>
      <c r="P981" s="33"/>
      <c r="Q981" s="168"/>
      <c r="R981" s="169"/>
      <c r="S981" s="39"/>
      <c r="T981" s="119"/>
      <c r="U981" s="109"/>
      <c r="V981" s="109"/>
      <c r="W981" s="109"/>
      <c r="X981" s="45"/>
      <c r="Y981" s="45"/>
    </row>
    <row r="982" spans="1:25" s="43" customFormat="1" ht="12.9" customHeight="1">
      <c r="A982" s="189"/>
      <c r="B982" s="170"/>
      <c r="C982" s="170"/>
      <c r="D982" s="170"/>
      <c r="E982" s="170"/>
      <c r="F982" s="170"/>
      <c r="G982" s="170"/>
      <c r="H982" s="170"/>
      <c r="I982" s="184"/>
      <c r="J982" s="183"/>
      <c r="K982" s="33"/>
      <c r="L982" s="44"/>
      <c r="M982" s="33"/>
      <c r="N982" s="33"/>
      <c r="O982" s="39"/>
      <c r="P982" s="33"/>
      <c r="Q982" s="168"/>
      <c r="R982" s="169"/>
      <c r="S982" s="39"/>
      <c r="T982" s="119"/>
      <c r="U982" s="109"/>
      <c r="V982" s="109"/>
      <c r="W982" s="109"/>
      <c r="X982" s="45"/>
      <c r="Y982" s="45"/>
    </row>
    <row r="983" spans="1:25" s="43" customFormat="1" ht="12.9" customHeight="1">
      <c r="A983" s="189"/>
      <c r="B983" s="170"/>
      <c r="C983" s="170"/>
      <c r="D983" s="170"/>
      <c r="E983" s="170"/>
      <c r="F983" s="170"/>
      <c r="G983" s="170"/>
      <c r="H983" s="170"/>
      <c r="I983" s="184"/>
      <c r="J983" s="183"/>
      <c r="K983" s="33"/>
      <c r="L983" s="44"/>
      <c r="M983" s="33"/>
      <c r="N983" s="33"/>
      <c r="O983" s="39"/>
      <c r="P983" s="33"/>
      <c r="Q983" s="168"/>
      <c r="R983" s="169"/>
      <c r="S983" s="39"/>
      <c r="T983" s="119"/>
      <c r="U983" s="109"/>
      <c r="V983" s="109"/>
      <c r="W983" s="109"/>
      <c r="X983" s="45"/>
      <c r="Y983" s="45"/>
    </row>
    <row r="984" spans="1:25" s="43" customFormat="1" ht="12.9" customHeight="1">
      <c r="A984" s="189"/>
      <c r="B984" s="170"/>
      <c r="C984" s="170"/>
      <c r="D984" s="170"/>
      <c r="E984" s="170"/>
      <c r="F984" s="170"/>
      <c r="G984" s="170"/>
      <c r="H984" s="170"/>
      <c r="I984" s="184"/>
      <c r="J984" s="183"/>
      <c r="K984" s="33"/>
      <c r="L984" s="44"/>
      <c r="M984" s="33"/>
      <c r="N984" s="33"/>
      <c r="O984" s="39"/>
      <c r="P984" s="33"/>
      <c r="Q984" s="168"/>
      <c r="R984" s="169"/>
      <c r="S984" s="39"/>
      <c r="T984" s="119"/>
      <c r="U984" s="109"/>
      <c r="V984" s="109"/>
      <c r="W984" s="109"/>
      <c r="X984" s="45"/>
      <c r="Y984" s="45"/>
    </row>
    <row r="985" spans="1:25" s="43" customFormat="1" ht="12.9" customHeight="1">
      <c r="A985" s="189"/>
      <c r="B985" s="170"/>
      <c r="C985" s="170"/>
      <c r="D985" s="170"/>
      <c r="E985" s="170"/>
      <c r="F985" s="170"/>
      <c r="G985" s="170"/>
      <c r="H985" s="170"/>
      <c r="I985" s="188"/>
      <c r="J985" s="183"/>
      <c r="K985" s="33"/>
      <c r="L985" s="44"/>
      <c r="M985" s="33"/>
      <c r="N985" s="33"/>
      <c r="O985" s="39"/>
      <c r="P985" s="33"/>
      <c r="Q985" s="168"/>
      <c r="R985" s="169"/>
      <c r="S985" s="39"/>
      <c r="T985" s="119"/>
      <c r="U985" s="109"/>
      <c r="V985" s="109"/>
      <c r="W985" s="109"/>
      <c r="X985" s="45"/>
      <c r="Y985" s="45"/>
    </row>
    <row r="986" spans="1:25" s="43" customFormat="1" ht="12.9" customHeight="1">
      <c r="A986" s="189"/>
      <c r="B986" s="170"/>
      <c r="C986" s="170"/>
      <c r="D986" s="170"/>
      <c r="E986" s="170"/>
      <c r="F986" s="170"/>
      <c r="G986" s="170"/>
      <c r="H986" s="170"/>
      <c r="I986" s="188"/>
      <c r="J986" s="183"/>
      <c r="K986" s="33"/>
      <c r="L986" s="44"/>
      <c r="M986" s="33"/>
      <c r="N986" s="33"/>
      <c r="O986" s="39"/>
      <c r="P986" s="33"/>
      <c r="Q986" s="168"/>
      <c r="R986" s="169"/>
      <c r="S986" s="39"/>
      <c r="T986" s="119"/>
      <c r="U986" s="109"/>
      <c r="V986" s="109"/>
      <c r="W986" s="109"/>
      <c r="X986" s="45"/>
      <c r="Y986" s="45"/>
    </row>
    <row r="987" spans="1:25" s="43" customFormat="1" ht="12.9" customHeight="1">
      <c r="A987" s="189"/>
      <c r="B987" s="170"/>
      <c r="C987" s="170"/>
      <c r="D987" s="170"/>
      <c r="E987" s="170"/>
      <c r="F987" s="170"/>
      <c r="G987" s="170"/>
      <c r="H987" s="170"/>
      <c r="I987" s="184"/>
      <c r="J987" s="183"/>
      <c r="K987" s="33"/>
      <c r="L987" s="44"/>
      <c r="M987" s="33"/>
      <c r="N987" s="33"/>
      <c r="O987" s="39"/>
      <c r="P987" s="33"/>
      <c r="Q987" s="168"/>
      <c r="R987" s="169"/>
      <c r="S987" s="39"/>
      <c r="T987" s="119"/>
      <c r="U987" s="109"/>
      <c r="V987" s="109"/>
      <c r="W987" s="109"/>
      <c r="X987" s="45"/>
      <c r="Y987" s="45"/>
    </row>
    <row r="988" spans="1:25" s="43" customFormat="1" ht="12.9" customHeight="1">
      <c r="A988" s="189"/>
      <c r="B988" s="170"/>
      <c r="C988" s="170"/>
      <c r="D988" s="170"/>
      <c r="E988" s="170"/>
      <c r="F988" s="170"/>
      <c r="G988" s="170"/>
      <c r="H988" s="170"/>
      <c r="I988" s="184"/>
      <c r="J988" s="183"/>
      <c r="K988" s="33"/>
      <c r="L988" s="44"/>
      <c r="M988" s="33"/>
      <c r="N988" s="33"/>
      <c r="O988" s="39"/>
      <c r="P988" s="33"/>
      <c r="Q988" s="168"/>
      <c r="R988" s="169"/>
      <c r="S988" s="39"/>
      <c r="T988" s="119"/>
      <c r="U988" s="109"/>
      <c r="V988" s="109"/>
      <c r="W988" s="109"/>
      <c r="X988" s="45"/>
      <c r="Y988" s="45"/>
    </row>
    <row r="989" spans="1:25" s="43" customFormat="1" ht="12.9" customHeight="1">
      <c r="A989" s="189"/>
      <c r="B989" s="170"/>
      <c r="C989" s="170"/>
      <c r="D989" s="170"/>
      <c r="E989" s="170"/>
      <c r="F989" s="170"/>
      <c r="G989" s="170"/>
      <c r="H989" s="170"/>
      <c r="I989" s="184"/>
      <c r="J989" s="183"/>
      <c r="K989" s="33"/>
      <c r="L989" s="44"/>
      <c r="M989" s="33"/>
      <c r="N989" s="33"/>
      <c r="O989" s="39"/>
      <c r="P989" s="33"/>
      <c r="Q989" s="168"/>
      <c r="R989" s="169"/>
      <c r="S989" s="39"/>
      <c r="T989" s="119"/>
      <c r="U989" s="109"/>
      <c r="V989" s="109"/>
      <c r="W989" s="109"/>
      <c r="X989" s="45"/>
      <c r="Y989" s="45"/>
    </row>
    <row r="990" spans="1:25" s="43" customFormat="1" ht="12.9" customHeight="1">
      <c r="A990" s="189"/>
      <c r="B990" s="170"/>
      <c r="C990" s="170"/>
      <c r="D990" s="170"/>
      <c r="E990" s="170"/>
      <c r="F990" s="170"/>
      <c r="G990" s="170"/>
      <c r="H990" s="170"/>
      <c r="I990" s="184"/>
      <c r="J990" s="183"/>
      <c r="K990" s="33"/>
      <c r="L990" s="44"/>
      <c r="M990" s="33"/>
      <c r="N990" s="33"/>
      <c r="O990" s="39"/>
      <c r="P990" s="33"/>
      <c r="Q990" s="168"/>
      <c r="R990" s="169"/>
      <c r="S990" s="39"/>
      <c r="T990" s="119"/>
      <c r="U990" s="109"/>
      <c r="V990" s="109"/>
      <c r="W990" s="109"/>
      <c r="X990" s="45"/>
      <c r="Y990" s="45"/>
    </row>
    <row r="991" spans="1:25" s="43" customFormat="1" ht="12.9" customHeight="1">
      <c r="A991" s="189"/>
      <c r="B991" s="170"/>
      <c r="C991" s="170"/>
      <c r="D991" s="170"/>
      <c r="E991" s="170"/>
      <c r="F991" s="170"/>
      <c r="G991" s="170"/>
      <c r="H991" s="170"/>
      <c r="I991" s="184"/>
      <c r="J991" s="183"/>
      <c r="K991" s="33"/>
      <c r="L991" s="44"/>
      <c r="M991" s="33"/>
      <c r="N991" s="33"/>
      <c r="O991" s="39"/>
      <c r="P991" s="33"/>
      <c r="Q991" s="168"/>
      <c r="R991" s="169"/>
      <c r="S991" s="39"/>
      <c r="T991" s="119"/>
      <c r="U991" s="109"/>
      <c r="V991" s="109"/>
      <c r="W991" s="109"/>
      <c r="X991" s="45"/>
      <c r="Y991" s="45"/>
    </row>
    <row r="992" spans="1:25" s="43" customFormat="1" ht="12.9" customHeight="1">
      <c r="A992" s="189"/>
      <c r="B992" s="170"/>
      <c r="C992" s="170"/>
      <c r="D992" s="170"/>
      <c r="E992" s="170"/>
      <c r="F992" s="170"/>
      <c r="G992" s="170"/>
      <c r="H992" s="170"/>
      <c r="I992" s="184"/>
      <c r="J992" s="183"/>
      <c r="K992" s="33"/>
      <c r="L992" s="44"/>
      <c r="M992" s="33"/>
      <c r="N992" s="33"/>
      <c r="O992" s="39"/>
      <c r="P992" s="33"/>
      <c r="Q992" s="168"/>
      <c r="R992" s="169"/>
      <c r="S992" s="39"/>
      <c r="T992" s="119"/>
      <c r="U992" s="109"/>
      <c r="V992" s="109"/>
      <c r="W992" s="109"/>
      <c r="X992" s="45"/>
      <c r="Y992" s="45"/>
    </row>
    <row r="993" spans="1:25" s="43" customFormat="1" ht="12.9" customHeight="1">
      <c r="A993" s="189"/>
      <c r="B993" s="170"/>
      <c r="C993" s="170"/>
      <c r="D993" s="170"/>
      <c r="E993" s="170"/>
      <c r="F993" s="170"/>
      <c r="G993" s="170"/>
      <c r="H993" s="170"/>
      <c r="I993" s="184"/>
      <c r="J993" s="183"/>
      <c r="K993" s="33"/>
      <c r="L993" s="44"/>
      <c r="M993" s="33"/>
      <c r="N993" s="33"/>
      <c r="O993" s="39"/>
      <c r="P993" s="33"/>
      <c r="Q993" s="168"/>
      <c r="R993" s="169"/>
      <c r="S993" s="39"/>
      <c r="T993" s="119"/>
      <c r="U993" s="109"/>
      <c r="V993" s="109"/>
      <c r="W993" s="109"/>
      <c r="X993" s="45"/>
      <c r="Y993" s="45"/>
    </row>
    <row r="994" spans="1:25" s="43" customFormat="1" ht="12.9" customHeight="1">
      <c r="A994" s="189"/>
      <c r="B994" s="170"/>
      <c r="C994" s="170"/>
      <c r="D994" s="170"/>
      <c r="E994" s="170"/>
      <c r="F994" s="170"/>
      <c r="G994" s="170"/>
      <c r="H994" s="170"/>
      <c r="I994" s="184"/>
      <c r="J994" s="183"/>
      <c r="K994" s="33"/>
      <c r="L994" s="44"/>
      <c r="M994" s="33"/>
      <c r="N994" s="33"/>
      <c r="O994" s="39"/>
      <c r="P994" s="33"/>
      <c r="Q994" s="168"/>
      <c r="R994" s="169"/>
      <c r="S994" s="39"/>
      <c r="T994" s="119"/>
      <c r="U994" s="109"/>
      <c r="V994" s="109"/>
      <c r="W994" s="109"/>
      <c r="X994" s="45"/>
      <c r="Y994" s="45"/>
    </row>
    <row r="995" spans="1:25" s="43" customFormat="1" ht="12.9" customHeight="1">
      <c r="A995" s="189"/>
      <c r="B995" s="170"/>
      <c r="C995" s="170"/>
      <c r="D995" s="170"/>
      <c r="E995" s="170"/>
      <c r="F995" s="170"/>
      <c r="G995" s="170"/>
      <c r="H995" s="170"/>
      <c r="I995" s="184"/>
      <c r="J995" s="183"/>
      <c r="K995" s="33"/>
      <c r="L995" s="44"/>
      <c r="M995" s="33"/>
      <c r="N995" s="33"/>
      <c r="O995" s="39"/>
      <c r="P995" s="33"/>
      <c r="Q995" s="168"/>
      <c r="R995" s="169"/>
      <c r="S995" s="39"/>
      <c r="T995" s="119"/>
      <c r="U995" s="109"/>
      <c r="V995" s="109"/>
      <c r="W995" s="109"/>
      <c r="X995" s="45"/>
      <c r="Y995" s="45"/>
    </row>
    <row r="996" spans="1:25" s="43" customFormat="1" ht="12.9" customHeight="1">
      <c r="A996" s="189"/>
      <c r="B996" s="111"/>
      <c r="C996" s="111"/>
      <c r="D996" s="111"/>
      <c r="E996" s="111"/>
      <c r="F996" s="111"/>
      <c r="G996" s="111"/>
      <c r="H996" s="111"/>
      <c r="I996" s="117"/>
      <c r="J996" s="118"/>
      <c r="K996" s="33"/>
      <c r="L996" s="44"/>
      <c r="M996" s="33"/>
      <c r="N996" s="33"/>
      <c r="O996" s="39"/>
      <c r="P996" s="33"/>
      <c r="Q996" s="168"/>
      <c r="R996" s="169"/>
      <c r="S996" s="39"/>
      <c r="T996" s="119"/>
      <c r="U996" s="109"/>
      <c r="V996" s="109"/>
      <c r="W996" s="109"/>
      <c r="X996" s="45"/>
      <c r="Y996" s="45"/>
    </row>
    <row r="997" spans="1:25" s="43" customFormat="1" ht="12.9" customHeight="1">
      <c r="A997" s="189"/>
      <c r="B997" s="111"/>
      <c r="C997" s="111"/>
      <c r="D997" s="111"/>
      <c r="E997" s="111"/>
      <c r="F997" s="111"/>
      <c r="G997" s="111"/>
      <c r="H997" s="111"/>
      <c r="I997" s="117"/>
      <c r="J997" s="118"/>
      <c r="K997" s="33"/>
      <c r="L997" s="44"/>
      <c r="M997" s="33"/>
      <c r="N997" s="33"/>
      <c r="O997" s="39"/>
      <c r="P997" s="33"/>
      <c r="Q997" s="168"/>
      <c r="R997" s="169"/>
      <c r="S997" s="39"/>
      <c r="T997" s="119"/>
      <c r="U997" s="109"/>
      <c r="V997" s="109"/>
      <c r="W997" s="109"/>
      <c r="X997" s="45"/>
      <c r="Y997" s="45"/>
    </row>
    <row r="998" spans="1:25" s="43" customFormat="1" ht="12.9" customHeight="1">
      <c r="A998" s="189"/>
      <c r="B998" s="111"/>
      <c r="C998" s="111"/>
      <c r="D998" s="111"/>
      <c r="E998" s="111"/>
      <c r="F998" s="111"/>
      <c r="G998" s="111"/>
      <c r="H998" s="111"/>
      <c r="I998" s="116"/>
      <c r="J998" s="118"/>
      <c r="K998" s="33"/>
      <c r="L998" s="44"/>
      <c r="M998" s="33"/>
      <c r="N998" s="33"/>
      <c r="O998" s="39"/>
      <c r="P998" s="33"/>
      <c r="Q998" s="168"/>
      <c r="R998" s="169"/>
      <c r="S998" s="39"/>
      <c r="T998" s="119"/>
      <c r="U998" s="109"/>
      <c r="V998" s="109"/>
      <c r="W998" s="109"/>
      <c r="X998" s="45"/>
      <c r="Y998" s="45"/>
    </row>
    <row r="999" spans="1:25" s="43" customFormat="1" ht="12.9" customHeight="1">
      <c r="A999" s="189"/>
      <c r="B999" s="111"/>
      <c r="C999" s="111"/>
      <c r="D999" s="111"/>
      <c r="E999" s="111"/>
      <c r="F999" s="111"/>
      <c r="G999" s="111"/>
      <c r="H999" s="111"/>
      <c r="I999" s="116"/>
      <c r="J999" s="118"/>
      <c r="K999" s="33"/>
      <c r="L999" s="44"/>
      <c r="M999" s="33"/>
      <c r="N999" s="33"/>
      <c r="O999" s="39"/>
      <c r="P999" s="33"/>
      <c r="Q999" s="168"/>
      <c r="R999" s="169"/>
      <c r="S999" s="39"/>
      <c r="T999" s="119"/>
      <c r="U999" s="109"/>
      <c r="V999" s="109"/>
      <c r="W999" s="109"/>
      <c r="X999" s="45"/>
      <c r="Y999" s="45"/>
    </row>
    <row r="1000" spans="1:25" s="43" customFormat="1" ht="12.9" customHeight="1">
      <c r="A1000" s="189"/>
      <c r="B1000" s="111"/>
      <c r="C1000" s="111"/>
      <c r="D1000" s="111"/>
      <c r="E1000" s="111"/>
      <c r="F1000" s="111"/>
      <c r="G1000" s="111"/>
      <c r="H1000" s="111"/>
      <c r="I1000" s="116"/>
      <c r="J1000" s="118"/>
      <c r="K1000" s="33"/>
      <c r="L1000" s="44"/>
      <c r="M1000" s="33"/>
      <c r="N1000" s="33"/>
      <c r="O1000" s="39"/>
      <c r="P1000" s="33"/>
      <c r="Q1000" s="168"/>
      <c r="R1000" s="169"/>
      <c r="S1000" s="39"/>
      <c r="T1000" s="119"/>
      <c r="U1000" s="109"/>
      <c r="V1000" s="109"/>
      <c r="W1000" s="109"/>
      <c r="X1000" s="45"/>
      <c r="Y1000" s="45"/>
    </row>
    <row r="1001" spans="1:25" s="43" customFormat="1" ht="12.9" customHeight="1">
      <c r="A1001" s="189"/>
      <c r="B1001" s="111"/>
      <c r="C1001" s="111"/>
      <c r="D1001" s="111"/>
      <c r="E1001" s="111"/>
      <c r="F1001" s="111"/>
      <c r="G1001" s="111"/>
      <c r="H1001" s="111"/>
      <c r="I1001" s="116"/>
      <c r="J1001" s="118"/>
      <c r="K1001" s="33"/>
      <c r="L1001" s="44"/>
      <c r="M1001" s="33"/>
      <c r="N1001" s="33"/>
      <c r="O1001" s="39"/>
      <c r="P1001" s="33"/>
      <c r="Q1001" s="168"/>
      <c r="R1001" s="169"/>
      <c r="S1001" s="39"/>
      <c r="T1001" s="119"/>
      <c r="U1001" s="109"/>
      <c r="V1001" s="109"/>
      <c r="W1001" s="109"/>
      <c r="X1001" s="45"/>
      <c r="Y1001" s="45"/>
    </row>
    <row r="1002" spans="1:25" s="43" customFormat="1" ht="12.9" customHeight="1">
      <c r="A1002" s="189"/>
      <c r="B1002" s="111"/>
      <c r="C1002" s="111"/>
      <c r="D1002" s="111"/>
      <c r="E1002" s="111"/>
      <c r="F1002" s="111"/>
      <c r="G1002" s="111"/>
      <c r="H1002" s="111"/>
      <c r="I1002" s="116"/>
      <c r="J1002" s="118"/>
      <c r="K1002" s="33"/>
      <c r="L1002" s="44"/>
      <c r="M1002" s="33"/>
      <c r="N1002" s="33"/>
      <c r="O1002" s="39"/>
      <c r="P1002" s="33"/>
      <c r="Q1002" s="168"/>
      <c r="R1002" s="169"/>
      <c r="S1002" s="39"/>
      <c r="T1002" s="119"/>
      <c r="U1002" s="109"/>
      <c r="V1002" s="109"/>
      <c r="W1002" s="109"/>
      <c r="X1002" s="45"/>
      <c r="Y1002" s="45"/>
    </row>
    <row r="1003" spans="1:25" s="43" customFormat="1" ht="12.9" customHeight="1">
      <c r="A1003" s="189"/>
      <c r="B1003" s="111"/>
      <c r="C1003" s="111"/>
      <c r="D1003" s="111"/>
      <c r="E1003" s="111"/>
      <c r="F1003" s="111"/>
      <c r="G1003" s="111"/>
      <c r="H1003" s="111"/>
      <c r="I1003" s="116"/>
      <c r="J1003" s="118"/>
      <c r="K1003" s="33"/>
      <c r="L1003" s="44"/>
      <c r="M1003" s="33"/>
      <c r="N1003" s="33"/>
      <c r="O1003" s="39"/>
      <c r="P1003" s="33"/>
      <c r="Q1003" s="168"/>
      <c r="R1003" s="169"/>
      <c r="S1003" s="39"/>
      <c r="T1003" s="119"/>
      <c r="U1003" s="109"/>
      <c r="V1003" s="109"/>
      <c r="W1003" s="109"/>
      <c r="X1003" s="45"/>
      <c r="Y1003" s="45"/>
    </row>
    <row r="1004" spans="1:25" s="43" customFormat="1" ht="12.9" customHeight="1">
      <c r="A1004" s="189"/>
      <c r="B1004" s="111"/>
      <c r="C1004" s="111"/>
      <c r="D1004" s="111"/>
      <c r="E1004" s="111"/>
      <c r="F1004" s="111"/>
      <c r="G1004" s="111"/>
      <c r="H1004" s="111"/>
      <c r="I1004" s="116"/>
      <c r="J1004" s="118"/>
      <c r="K1004" s="33"/>
      <c r="L1004" s="44"/>
      <c r="M1004" s="33"/>
      <c r="N1004" s="33"/>
      <c r="O1004" s="39"/>
      <c r="P1004" s="33"/>
      <c r="Q1004" s="168"/>
      <c r="R1004" s="169"/>
      <c r="S1004" s="39"/>
      <c r="T1004" s="119"/>
      <c r="U1004" s="109"/>
      <c r="V1004" s="109"/>
      <c r="W1004" s="109"/>
      <c r="X1004" s="45"/>
      <c r="Y1004" s="45"/>
    </row>
    <row r="1005" spans="1:25" s="43" customFormat="1" ht="12.9" customHeight="1">
      <c r="A1005" s="189"/>
      <c r="B1005" s="111"/>
      <c r="C1005" s="111"/>
      <c r="D1005" s="111"/>
      <c r="E1005" s="111"/>
      <c r="F1005" s="111"/>
      <c r="G1005" s="111"/>
      <c r="H1005" s="111"/>
      <c r="I1005" s="116"/>
      <c r="J1005" s="118"/>
      <c r="K1005" s="33"/>
      <c r="L1005" s="44"/>
      <c r="M1005" s="33"/>
      <c r="N1005" s="33"/>
      <c r="O1005" s="39"/>
      <c r="P1005" s="33"/>
      <c r="Q1005" s="168"/>
      <c r="R1005" s="169"/>
      <c r="S1005" s="39"/>
      <c r="T1005" s="119"/>
      <c r="U1005" s="109"/>
      <c r="V1005" s="109"/>
      <c r="W1005" s="109"/>
      <c r="X1005" s="45"/>
      <c r="Y1005" s="45"/>
    </row>
    <row r="1006" spans="1:25" s="43" customFormat="1" ht="12.9" customHeight="1">
      <c r="A1006" s="189"/>
      <c r="B1006" s="111"/>
      <c r="C1006" s="111"/>
      <c r="D1006" s="111"/>
      <c r="E1006" s="111"/>
      <c r="F1006" s="111"/>
      <c r="G1006" s="111"/>
      <c r="H1006" s="111"/>
      <c r="I1006" s="116"/>
      <c r="J1006" s="118"/>
      <c r="K1006" s="33"/>
      <c r="L1006" s="44"/>
      <c r="M1006" s="33"/>
      <c r="N1006" s="33"/>
      <c r="O1006" s="39"/>
      <c r="P1006" s="33"/>
      <c r="Q1006" s="168"/>
      <c r="R1006" s="169"/>
      <c r="S1006" s="39"/>
      <c r="T1006" s="119"/>
      <c r="U1006" s="109"/>
      <c r="V1006" s="109"/>
      <c r="W1006" s="109"/>
      <c r="X1006" s="45"/>
      <c r="Y1006" s="45"/>
    </row>
    <row r="1007" spans="1:25" s="43" customFormat="1" ht="12.9" customHeight="1">
      <c r="A1007" s="189"/>
      <c r="B1007" s="111"/>
      <c r="C1007" s="111"/>
      <c r="D1007" s="111"/>
      <c r="E1007" s="111"/>
      <c r="F1007" s="111"/>
      <c r="G1007" s="111"/>
      <c r="H1007" s="111"/>
      <c r="I1007" s="117"/>
      <c r="J1007" s="118"/>
      <c r="K1007" s="33"/>
      <c r="L1007" s="44"/>
      <c r="M1007" s="33"/>
      <c r="N1007" s="33"/>
      <c r="O1007" s="39"/>
      <c r="P1007" s="33"/>
      <c r="Q1007" s="168"/>
      <c r="R1007" s="169"/>
      <c r="S1007" s="39"/>
      <c r="T1007" s="119"/>
      <c r="U1007" s="109"/>
      <c r="V1007" s="109"/>
      <c r="W1007" s="109"/>
      <c r="X1007" s="45"/>
      <c r="Y1007" s="45"/>
    </row>
    <row r="1008" spans="1:25" s="43" customFormat="1" ht="12.9" customHeight="1">
      <c r="A1008" s="189"/>
      <c r="B1008" s="111"/>
      <c r="C1008" s="111"/>
      <c r="D1008" s="111"/>
      <c r="E1008" s="111"/>
      <c r="F1008" s="111"/>
      <c r="G1008" s="111"/>
      <c r="H1008" s="111"/>
      <c r="I1008" s="117"/>
      <c r="J1008" s="118"/>
      <c r="K1008" s="33"/>
      <c r="L1008" s="44"/>
      <c r="M1008" s="33"/>
      <c r="N1008" s="33"/>
      <c r="O1008" s="39"/>
      <c r="P1008" s="33"/>
      <c r="Q1008" s="168"/>
      <c r="R1008" s="169"/>
      <c r="S1008" s="39"/>
      <c r="T1008" s="119"/>
      <c r="U1008" s="109"/>
      <c r="V1008" s="109"/>
      <c r="W1008" s="109"/>
      <c r="X1008" s="45"/>
      <c r="Y1008" s="45"/>
    </row>
    <row r="1009" spans="1:25" s="43" customFormat="1" ht="12.9" customHeight="1">
      <c r="A1009" s="189"/>
      <c r="B1009" s="111"/>
      <c r="C1009" s="111"/>
      <c r="D1009" s="111"/>
      <c r="E1009" s="111"/>
      <c r="F1009" s="111"/>
      <c r="G1009" s="111"/>
      <c r="H1009" s="111"/>
      <c r="I1009" s="116"/>
      <c r="J1009" s="118"/>
      <c r="K1009" s="33"/>
      <c r="L1009" s="44"/>
      <c r="M1009" s="33"/>
      <c r="N1009" s="33"/>
      <c r="O1009" s="39"/>
      <c r="P1009" s="33"/>
      <c r="Q1009" s="168"/>
      <c r="R1009" s="169"/>
      <c r="S1009" s="39"/>
      <c r="T1009" s="119"/>
      <c r="U1009" s="109"/>
      <c r="V1009" s="109"/>
      <c r="W1009" s="109"/>
      <c r="X1009" s="45"/>
      <c r="Y1009" s="45"/>
    </row>
    <row r="1010" spans="1:25" s="43" customFormat="1" ht="12.9" customHeight="1">
      <c r="A1010" s="189"/>
      <c r="B1010" s="111"/>
      <c r="C1010" s="111"/>
      <c r="D1010" s="111"/>
      <c r="E1010" s="111"/>
      <c r="F1010" s="111"/>
      <c r="G1010" s="111"/>
      <c r="H1010" s="111"/>
      <c r="I1010" s="116"/>
      <c r="J1010" s="118"/>
      <c r="K1010" s="33"/>
      <c r="L1010" s="44"/>
      <c r="M1010" s="33"/>
      <c r="N1010" s="33"/>
      <c r="O1010" s="39"/>
      <c r="P1010" s="33"/>
      <c r="Q1010" s="168"/>
      <c r="R1010" s="169"/>
      <c r="S1010" s="39"/>
      <c r="T1010" s="119"/>
      <c r="U1010" s="109"/>
      <c r="V1010" s="109"/>
      <c r="W1010" s="109"/>
      <c r="X1010" s="45"/>
      <c r="Y1010" s="45"/>
    </row>
    <row r="1011" spans="1:25" s="43" customFormat="1" ht="12.9" customHeight="1">
      <c r="A1011" s="189"/>
      <c r="B1011" s="111"/>
      <c r="C1011" s="111"/>
      <c r="D1011" s="111"/>
      <c r="E1011" s="111"/>
      <c r="F1011" s="111"/>
      <c r="G1011" s="111"/>
      <c r="H1011" s="111"/>
      <c r="I1011" s="116"/>
      <c r="J1011" s="118"/>
      <c r="K1011" s="33"/>
      <c r="L1011" s="44"/>
      <c r="M1011" s="33"/>
      <c r="N1011" s="33"/>
      <c r="O1011" s="39"/>
      <c r="P1011" s="33"/>
      <c r="Q1011" s="168"/>
      <c r="R1011" s="169"/>
      <c r="S1011" s="39"/>
      <c r="T1011" s="119"/>
      <c r="U1011" s="109"/>
      <c r="V1011" s="109"/>
      <c r="W1011" s="109"/>
      <c r="X1011" s="45"/>
      <c r="Y1011" s="45"/>
    </row>
    <row r="1012" spans="1:25" s="43" customFormat="1" ht="12.9" customHeight="1">
      <c r="A1012" s="189"/>
      <c r="B1012" s="111"/>
      <c r="C1012" s="111"/>
      <c r="D1012" s="111"/>
      <c r="E1012" s="111"/>
      <c r="F1012" s="111"/>
      <c r="G1012" s="111"/>
      <c r="H1012" s="111"/>
      <c r="I1012" s="116"/>
      <c r="J1012" s="118"/>
      <c r="K1012" s="33"/>
      <c r="L1012" s="44"/>
      <c r="M1012" s="33"/>
      <c r="N1012" s="33"/>
      <c r="O1012" s="39"/>
      <c r="P1012" s="33"/>
      <c r="Q1012" s="168"/>
      <c r="R1012" s="169"/>
      <c r="S1012" s="39"/>
      <c r="T1012" s="119"/>
      <c r="U1012" s="109"/>
      <c r="V1012" s="109"/>
      <c r="W1012" s="109"/>
      <c r="X1012" s="45"/>
      <c r="Y1012" s="45"/>
    </row>
    <row r="1013" spans="1:25" s="43" customFormat="1" ht="12.9" customHeight="1">
      <c r="A1013" s="189"/>
      <c r="B1013" s="111"/>
      <c r="C1013" s="111"/>
      <c r="D1013" s="111"/>
      <c r="E1013" s="111"/>
      <c r="F1013" s="111"/>
      <c r="G1013" s="111"/>
      <c r="H1013" s="111"/>
      <c r="I1013" s="116"/>
      <c r="J1013" s="118"/>
      <c r="K1013" s="33"/>
      <c r="L1013" s="44"/>
      <c r="M1013" s="33"/>
      <c r="N1013" s="33"/>
      <c r="O1013" s="39"/>
      <c r="P1013" s="33"/>
      <c r="Q1013" s="168"/>
      <c r="R1013" s="169"/>
      <c r="S1013" s="39"/>
      <c r="T1013" s="119"/>
      <c r="U1013" s="109"/>
      <c r="V1013" s="109"/>
      <c r="W1013" s="109"/>
      <c r="X1013" s="45"/>
      <c r="Y1013" s="45"/>
    </row>
    <row r="1014" spans="1:25" s="43" customFormat="1" ht="12.9" customHeight="1">
      <c r="A1014" s="189"/>
      <c r="B1014" s="111"/>
      <c r="C1014" s="111"/>
      <c r="D1014" s="111"/>
      <c r="E1014" s="111"/>
      <c r="F1014" s="111"/>
      <c r="G1014" s="111"/>
      <c r="H1014" s="111"/>
      <c r="I1014" s="116"/>
      <c r="J1014" s="118"/>
      <c r="K1014" s="33"/>
      <c r="L1014" s="44"/>
      <c r="M1014" s="33"/>
      <c r="N1014" s="33"/>
      <c r="O1014" s="39"/>
      <c r="P1014" s="33"/>
      <c r="Q1014" s="168"/>
      <c r="R1014" s="169"/>
      <c r="S1014" s="39"/>
      <c r="T1014" s="119"/>
      <c r="U1014" s="109"/>
      <c r="V1014" s="109"/>
      <c r="W1014" s="109"/>
      <c r="X1014" s="45"/>
      <c r="Y1014" s="45"/>
    </row>
    <row r="1015" spans="1:25" s="43" customFormat="1" ht="12.9" customHeight="1">
      <c r="A1015" s="189"/>
      <c r="B1015" s="111"/>
      <c r="C1015" s="111"/>
      <c r="D1015" s="111"/>
      <c r="E1015" s="111"/>
      <c r="F1015" s="111"/>
      <c r="G1015" s="111"/>
      <c r="H1015" s="111"/>
      <c r="I1015" s="116"/>
      <c r="J1015" s="118"/>
      <c r="K1015" s="33"/>
      <c r="L1015" s="44"/>
      <c r="M1015" s="33"/>
      <c r="N1015" s="33"/>
      <c r="O1015" s="39"/>
      <c r="P1015" s="33"/>
      <c r="Q1015" s="168"/>
      <c r="R1015" s="169"/>
      <c r="S1015" s="39"/>
      <c r="T1015" s="119"/>
      <c r="U1015" s="109"/>
      <c r="V1015" s="109"/>
      <c r="W1015" s="109"/>
      <c r="X1015" s="45"/>
      <c r="Y1015" s="45"/>
    </row>
    <row r="1016" spans="1:25" s="43" customFormat="1" ht="12.9" customHeight="1">
      <c r="A1016" s="189"/>
      <c r="B1016" s="111"/>
      <c r="C1016" s="111"/>
      <c r="D1016" s="111"/>
      <c r="E1016" s="111"/>
      <c r="F1016" s="111"/>
      <c r="G1016" s="111"/>
      <c r="H1016" s="111"/>
      <c r="I1016" s="116"/>
      <c r="J1016" s="118"/>
      <c r="K1016" s="33"/>
      <c r="L1016" s="44"/>
      <c r="M1016" s="33"/>
      <c r="N1016" s="33"/>
      <c r="O1016" s="39"/>
      <c r="P1016" s="33"/>
      <c r="Q1016" s="168"/>
      <c r="R1016" s="169"/>
      <c r="S1016" s="39"/>
      <c r="T1016" s="119"/>
      <c r="U1016" s="109"/>
      <c r="V1016" s="109"/>
      <c r="W1016" s="109"/>
      <c r="X1016" s="45"/>
      <c r="Y1016" s="45"/>
    </row>
    <row r="1017" spans="1:25" s="43" customFormat="1" ht="12.9" customHeight="1">
      <c r="A1017" s="189"/>
      <c r="B1017" s="111"/>
      <c r="C1017" s="111"/>
      <c r="D1017" s="111"/>
      <c r="E1017" s="111"/>
      <c r="F1017" s="111"/>
      <c r="G1017" s="111"/>
      <c r="H1017" s="111"/>
      <c r="I1017" s="116"/>
      <c r="J1017" s="118"/>
      <c r="K1017" s="33"/>
      <c r="L1017" s="44"/>
      <c r="M1017" s="33"/>
      <c r="N1017" s="33"/>
      <c r="O1017" s="39"/>
      <c r="P1017" s="33"/>
      <c r="Q1017" s="168"/>
      <c r="R1017" s="169"/>
      <c r="S1017" s="39"/>
      <c r="T1017" s="119"/>
      <c r="U1017" s="109"/>
      <c r="V1017" s="109"/>
      <c r="W1017" s="109"/>
      <c r="X1017" s="45"/>
      <c r="Y1017" s="45"/>
    </row>
    <row r="1018" spans="1:25" s="43" customFormat="1" ht="12.9" customHeight="1">
      <c r="A1018" s="189"/>
      <c r="B1018" s="111"/>
      <c r="C1018" s="111"/>
      <c r="D1018" s="111"/>
      <c r="E1018" s="111"/>
      <c r="F1018" s="111"/>
      <c r="G1018" s="111"/>
      <c r="H1018" s="111"/>
      <c r="I1018" s="116"/>
      <c r="J1018" s="118"/>
      <c r="K1018" s="33"/>
      <c r="L1018" s="44"/>
      <c r="M1018" s="33"/>
      <c r="N1018" s="33"/>
      <c r="O1018" s="39"/>
      <c r="P1018" s="33"/>
      <c r="Q1018" s="168"/>
      <c r="R1018" s="169"/>
      <c r="S1018" s="39"/>
      <c r="T1018" s="119"/>
      <c r="U1018" s="109"/>
      <c r="V1018" s="109"/>
      <c r="W1018" s="109"/>
      <c r="X1018" s="45"/>
      <c r="Y1018" s="45"/>
    </row>
    <row r="1019" spans="1:25" s="43" customFormat="1" ht="12.9" customHeight="1">
      <c r="A1019" s="189"/>
      <c r="B1019" s="111"/>
      <c r="C1019" s="111"/>
      <c r="D1019" s="111"/>
      <c r="E1019" s="111"/>
      <c r="F1019" s="111"/>
      <c r="G1019" s="111"/>
      <c r="H1019" s="111"/>
      <c r="I1019" s="117"/>
      <c r="J1019" s="118"/>
      <c r="K1019" s="33"/>
      <c r="L1019" s="44"/>
      <c r="M1019" s="33"/>
      <c r="N1019" s="33"/>
      <c r="O1019" s="39"/>
      <c r="P1019" s="33"/>
      <c r="Q1019" s="168"/>
      <c r="R1019" s="169"/>
      <c r="S1019" s="39"/>
      <c r="T1019" s="119"/>
      <c r="U1019" s="109"/>
      <c r="V1019" s="109"/>
      <c r="W1019" s="109"/>
      <c r="X1019" s="45"/>
      <c r="Y1019" s="45"/>
    </row>
    <row r="1020" spans="1:25" s="43" customFormat="1" ht="12.9" customHeight="1">
      <c r="A1020" s="189"/>
      <c r="B1020" s="111"/>
      <c r="C1020" s="111"/>
      <c r="D1020" s="111"/>
      <c r="E1020" s="111"/>
      <c r="F1020" s="111"/>
      <c r="G1020" s="111"/>
      <c r="H1020" s="111"/>
      <c r="I1020" s="117"/>
      <c r="J1020" s="118"/>
      <c r="K1020" s="33"/>
      <c r="L1020" s="44"/>
      <c r="M1020" s="33"/>
      <c r="N1020" s="33"/>
      <c r="O1020" s="39"/>
      <c r="P1020" s="33"/>
      <c r="Q1020" s="168"/>
      <c r="R1020" s="169"/>
      <c r="S1020" s="39"/>
      <c r="T1020" s="119"/>
      <c r="U1020" s="109"/>
      <c r="V1020" s="109"/>
      <c r="W1020" s="109"/>
      <c r="X1020" s="45"/>
      <c r="Y1020" s="45"/>
    </row>
    <row r="1021" spans="1:25" s="43" customFormat="1" ht="12.9" customHeight="1">
      <c r="A1021" s="189"/>
      <c r="B1021" s="111"/>
      <c r="C1021" s="111"/>
      <c r="D1021" s="111"/>
      <c r="E1021" s="111"/>
      <c r="F1021" s="111"/>
      <c r="G1021" s="111"/>
      <c r="H1021" s="111"/>
      <c r="I1021" s="116"/>
      <c r="J1021" s="118"/>
      <c r="K1021" s="33"/>
      <c r="L1021" s="44"/>
      <c r="M1021" s="33"/>
      <c r="N1021" s="33"/>
      <c r="O1021" s="39"/>
      <c r="P1021" s="33"/>
      <c r="Q1021" s="168"/>
      <c r="R1021" s="169"/>
      <c r="S1021" s="39"/>
      <c r="T1021" s="119"/>
      <c r="U1021" s="109"/>
      <c r="V1021" s="109"/>
      <c r="W1021" s="109"/>
      <c r="X1021" s="45"/>
      <c r="Y1021" s="45"/>
    </row>
    <row r="1022" spans="1:25" s="43" customFormat="1" ht="12.9" customHeight="1">
      <c r="A1022" s="189"/>
      <c r="B1022" s="111"/>
      <c r="C1022" s="111"/>
      <c r="D1022" s="111"/>
      <c r="E1022" s="111"/>
      <c r="F1022" s="111"/>
      <c r="G1022" s="111"/>
      <c r="H1022" s="111"/>
      <c r="I1022" s="116"/>
      <c r="J1022" s="118"/>
      <c r="K1022" s="33"/>
      <c r="L1022" s="44"/>
      <c r="M1022" s="33"/>
      <c r="N1022" s="33"/>
      <c r="O1022" s="39"/>
      <c r="P1022" s="33"/>
      <c r="Q1022" s="168"/>
      <c r="R1022" s="169"/>
      <c r="S1022" s="39"/>
      <c r="T1022" s="119"/>
      <c r="U1022" s="109"/>
      <c r="V1022" s="109"/>
      <c r="W1022" s="109"/>
      <c r="X1022" s="45"/>
      <c r="Y1022" s="45"/>
    </row>
    <row r="1023" spans="1:25" s="43" customFormat="1" ht="12.9" customHeight="1">
      <c r="A1023" s="189"/>
      <c r="B1023" s="111"/>
      <c r="C1023" s="111"/>
      <c r="D1023" s="111"/>
      <c r="E1023" s="111"/>
      <c r="F1023" s="111"/>
      <c r="G1023" s="111"/>
      <c r="H1023" s="111"/>
      <c r="I1023" s="116"/>
      <c r="J1023" s="118"/>
      <c r="K1023" s="33"/>
      <c r="L1023" s="44"/>
      <c r="M1023" s="33"/>
      <c r="N1023" s="33"/>
      <c r="O1023" s="39"/>
      <c r="P1023" s="33"/>
      <c r="Q1023" s="168"/>
      <c r="R1023" s="169"/>
      <c r="S1023" s="39"/>
      <c r="T1023" s="119"/>
      <c r="U1023" s="109"/>
      <c r="V1023" s="109"/>
      <c r="W1023" s="109"/>
      <c r="X1023" s="45"/>
      <c r="Y1023" s="45"/>
    </row>
    <row r="1024" spans="1:25" s="43" customFormat="1" ht="12.9" customHeight="1">
      <c r="A1024" s="189"/>
      <c r="B1024" s="111"/>
      <c r="C1024" s="111"/>
      <c r="D1024" s="111"/>
      <c r="E1024" s="111"/>
      <c r="F1024" s="111"/>
      <c r="G1024" s="111"/>
      <c r="H1024" s="111"/>
      <c r="I1024" s="116"/>
      <c r="J1024" s="118"/>
      <c r="K1024" s="33"/>
      <c r="L1024" s="44"/>
      <c r="M1024" s="33"/>
      <c r="N1024" s="33"/>
      <c r="O1024" s="39"/>
      <c r="P1024" s="33"/>
      <c r="Q1024" s="168"/>
      <c r="R1024" s="169"/>
      <c r="S1024" s="39"/>
      <c r="T1024" s="119"/>
      <c r="U1024" s="109"/>
      <c r="V1024" s="109"/>
      <c r="W1024" s="109"/>
      <c r="X1024" s="45"/>
      <c r="Y1024" s="45"/>
    </row>
    <row r="1025" spans="1:25" s="43" customFormat="1" ht="12.9" customHeight="1">
      <c r="A1025" s="189"/>
      <c r="B1025" s="111"/>
      <c r="C1025" s="111"/>
      <c r="D1025" s="111"/>
      <c r="E1025" s="111"/>
      <c r="F1025" s="111"/>
      <c r="G1025" s="111"/>
      <c r="H1025" s="111"/>
      <c r="I1025" s="116"/>
      <c r="J1025" s="118"/>
      <c r="K1025" s="33"/>
      <c r="L1025" s="44"/>
      <c r="M1025" s="33"/>
      <c r="N1025" s="33"/>
      <c r="O1025" s="39"/>
      <c r="P1025" s="33"/>
      <c r="Q1025" s="168"/>
      <c r="R1025" s="169"/>
      <c r="S1025" s="39"/>
      <c r="T1025" s="119"/>
      <c r="U1025" s="109"/>
      <c r="V1025" s="109"/>
      <c r="W1025" s="109"/>
      <c r="X1025" s="45"/>
      <c r="Y1025" s="45"/>
    </row>
    <row r="1026" spans="1:25" s="43" customFormat="1" ht="12.9" customHeight="1">
      <c r="A1026" s="189"/>
      <c r="B1026" s="111"/>
      <c r="C1026" s="111"/>
      <c r="D1026" s="111"/>
      <c r="E1026" s="111"/>
      <c r="F1026" s="111"/>
      <c r="G1026" s="111"/>
      <c r="H1026" s="111"/>
      <c r="I1026" s="116"/>
      <c r="J1026" s="118"/>
      <c r="K1026" s="33"/>
      <c r="L1026" s="44"/>
      <c r="M1026" s="33"/>
      <c r="N1026" s="33"/>
      <c r="O1026" s="39"/>
      <c r="P1026" s="33"/>
      <c r="Q1026" s="168"/>
      <c r="R1026" s="169"/>
      <c r="S1026" s="39"/>
      <c r="T1026" s="119"/>
      <c r="U1026" s="109"/>
      <c r="V1026" s="109"/>
      <c r="W1026" s="109"/>
      <c r="X1026" s="45"/>
      <c r="Y1026" s="45"/>
    </row>
    <row r="1027" spans="1:25" s="43" customFormat="1" ht="12.9" customHeight="1">
      <c r="A1027" s="189"/>
      <c r="B1027" s="111"/>
      <c r="C1027" s="111"/>
      <c r="D1027" s="111"/>
      <c r="E1027" s="111"/>
      <c r="F1027" s="111"/>
      <c r="G1027" s="111"/>
      <c r="H1027" s="111"/>
      <c r="I1027" s="116"/>
      <c r="J1027" s="118"/>
      <c r="K1027" s="33"/>
      <c r="L1027" s="44"/>
      <c r="M1027" s="33"/>
      <c r="N1027" s="33"/>
      <c r="O1027" s="39"/>
      <c r="P1027" s="33"/>
      <c r="Q1027" s="168"/>
      <c r="R1027" s="169"/>
      <c r="S1027" s="39"/>
      <c r="T1027" s="119"/>
      <c r="U1027" s="109"/>
      <c r="V1027" s="109"/>
      <c r="W1027" s="109"/>
      <c r="X1027" s="45"/>
      <c r="Y1027" s="45"/>
    </row>
    <row r="1028" spans="1:25" s="43" customFormat="1" ht="12.9" customHeight="1">
      <c r="A1028" s="189"/>
      <c r="B1028" s="111"/>
      <c r="C1028" s="111"/>
      <c r="D1028" s="111"/>
      <c r="E1028" s="111"/>
      <c r="F1028" s="111"/>
      <c r="G1028" s="111"/>
      <c r="H1028" s="111"/>
      <c r="I1028" s="116"/>
      <c r="J1028" s="118"/>
      <c r="K1028" s="33"/>
      <c r="L1028" s="44"/>
      <c r="M1028" s="33"/>
      <c r="N1028" s="33"/>
      <c r="O1028" s="39"/>
      <c r="P1028" s="33"/>
      <c r="Q1028" s="168"/>
      <c r="R1028" s="169"/>
      <c r="S1028" s="39"/>
      <c r="T1028" s="119"/>
      <c r="U1028" s="109"/>
      <c r="V1028" s="109"/>
      <c r="W1028" s="109"/>
      <c r="X1028" s="45"/>
      <c r="Y1028" s="45"/>
    </row>
    <row r="1029" spans="1:25" s="43" customFormat="1" ht="12.9" customHeight="1">
      <c r="A1029" s="189"/>
      <c r="B1029" s="111"/>
      <c r="C1029" s="111"/>
      <c r="D1029" s="111"/>
      <c r="E1029" s="111"/>
      <c r="F1029" s="111"/>
      <c r="G1029" s="111"/>
      <c r="H1029" s="111"/>
      <c r="I1029" s="116"/>
      <c r="J1029" s="118"/>
      <c r="K1029" s="33"/>
      <c r="L1029" s="44"/>
      <c r="M1029" s="33"/>
      <c r="N1029" s="33"/>
      <c r="O1029" s="39"/>
      <c r="P1029" s="33"/>
      <c r="Q1029" s="168"/>
      <c r="R1029" s="169"/>
      <c r="S1029" s="39"/>
      <c r="T1029" s="119"/>
      <c r="U1029" s="109"/>
      <c r="V1029" s="109"/>
      <c r="W1029" s="109"/>
      <c r="X1029" s="45"/>
      <c r="Y1029" s="45"/>
    </row>
    <row r="1030" spans="1:25" s="43" customFormat="1" ht="12.9" customHeight="1">
      <c r="A1030" s="189"/>
      <c r="B1030" s="111"/>
      <c r="C1030" s="111"/>
      <c r="D1030" s="111"/>
      <c r="E1030" s="111"/>
      <c r="F1030" s="111"/>
      <c r="G1030" s="111"/>
      <c r="H1030" s="111"/>
      <c r="I1030" s="117"/>
      <c r="J1030" s="118"/>
      <c r="K1030" s="33"/>
      <c r="L1030" s="44"/>
      <c r="M1030" s="33"/>
      <c r="N1030" s="33"/>
      <c r="O1030" s="39"/>
      <c r="P1030" s="33"/>
      <c r="Q1030" s="168"/>
      <c r="R1030" s="169"/>
      <c r="S1030" s="39"/>
      <c r="T1030" s="119"/>
      <c r="U1030" s="109"/>
      <c r="V1030" s="109"/>
      <c r="W1030" s="109"/>
      <c r="X1030" s="45"/>
      <c r="Y1030" s="45"/>
    </row>
    <row r="1031" spans="1:25" s="43" customFormat="1" ht="12.9" customHeight="1">
      <c r="A1031" s="189"/>
      <c r="B1031" s="111"/>
      <c r="C1031" s="111"/>
      <c r="D1031" s="111"/>
      <c r="E1031" s="111"/>
      <c r="F1031" s="111"/>
      <c r="G1031" s="111"/>
      <c r="H1031" s="111"/>
      <c r="I1031" s="117"/>
      <c r="J1031" s="118"/>
      <c r="K1031" s="33"/>
      <c r="L1031" s="44"/>
      <c r="M1031" s="33"/>
      <c r="N1031" s="33"/>
      <c r="O1031" s="39"/>
      <c r="P1031" s="33"/>
      <c r="Q1031" s="168"/>
      <c r="R1031" s="169"/>
      <c r="S1031" s="39"/>
      <c r="T1031" s="119"/>
      <c r="U1031" s="109"/>
      <c r="V1031" s="109"/>
      <c r="W1031" s="109"/>
      <c r="X1031" s="45"/>
      <c r="Y1031" s="45"/>
    </row>
    <row r="1032" spans="1:25" s="43" customFormat="1" ht="12.9" customHeight="1">
      <c r="A1032" s="189"/>
      <c r="B1032" s="111"/>
      <c r="C1032" s="111"/>
      <c r="D1032" s="111"/>
      <c r="E1032" s="111"/>
      <c r="F1032" s="111"/>
      <c r="G1032" s="111"/>
      <c r="H1032" s="111"/>
      <c r="I1032" s="116"/>
      <c r="J1032" s="118"/>
      <c r="K1032" s="33"/>
      <c r="L1032" s="44"/>
      <c r="M1032" s="33"/>
      <c r="N1032" s="33"/>
      <c r="O1032" s="39"/>
      <c r="P1032" s="33"/>
      <c r="Q1032" s="168"/>
      <c r="R1032" s="169"/>
      <c r="S1032" s="39"/>
      <c r="T1032" s="119"/>
      <c r="U1032" s="109"/>
      <c r="V1032" s="109"/>
      <c r="W1032" s="109"/>
      <c r="X1032" s="45"/>
      <c r="Y1032" s="45"/>
    </row>
    <row r="1033" spans="1:25" s="43" customFormat="1" ht="12.9" customHeight="1">
      <c r="A1033" s="189"/>
      <c r="B1033" s="111"/>
      <c r="C1033" s="111"/>
      <c r="D1033" s="111"/>
      <c r="E1033" s="111"/>
      <c r="F1033" s="111"/>
      <c r="G1033" s="111"/>
      <c r="H1033" s="111"/>
      <c r="I1033" s="116"/>
      <c r="J1033" s="118"/>
      <c r="K1033" s="33"/>
      <c r="L1033" s="44"/>
      <c r="M1033" s="33"/>
      <c r="N1033" s="33"/>
      <c r="O1033" s="39"/>
      <c r="P1033" s="33"/>
      <c r="Q1033" s="168"/>
      <c r="R1033" s="169"/>
      <c r="S1033" s="39"/>
      <c r="T1033" s="119"/>
      <c r="U1033" s="109"/>
      <c r="V1033" s="109"/>
      <c r="W1033" s="109"/>
      <c r="X1033" s="45"/>
      <c r="Y1033" s="45"/>
    </row>
    <row r="1034" spans="1:25" s="43" customFormat="1" ht="12.9" customHeight="1">
      <c r="A1034" s="189"/>
      <c r="B1034" s="111"/>
      <c r="C1034" s="111"/>
      <c r="D1034" s="111"/>
      <c r="E1034" s="111"/>
      <c r="F1034" s="111"/>
      <c r="G1034" s="111"/>
      <c r="H1034" s="111"/>
      <c r="I1034" s="116"/>
      <c r="J1034" s="118"/>
      <c r="K1034" s="33"/>
      <c r="L1034" s="44"/>
      <c r="M1034" s="33"/>
      <c r="N1034" s="33"/>
      <c r="O1034" s="39"/>
      <c r="P1034" s="33"/>
      <c r="Q1034" s="168"/>
      <c r="R1034" s="169"/>
      <c r="S1034" s="39"/>
      <c r="T1034" s="119"/>
      <c r="U1034" s="109"/>
      <c r="V1034" s="109"/>
      <c r="W1034" s="109"/>
      <c r="X1034" s="45"/>
      <c r="Y1034" s="45"/>
    </row>
    <row r="1035" spans="1:25" s="43" customFormat="1" ht="12.9" customHeight="1">
      <c r="A1035" s="189"/>
      <c r="B1035" s="111"/>
      <c r="C1035" s="111"/>
      <c r="D1035" s="111"/>
      <c r="E1035" s="111"/>
      <c r="F1035" s="111"/>
      <c r="G1035" s="111"/>
      <c r="H1035" s="111"/>
      <c r="I1035" s="116"/>
      <c r="J1035" s="118"/>
      <c r="K1035" s="33"/>
      <c r="L1035" s="44"/>
      <c r="M1035" s="33"/>
      <c r="N1035" s="33"/>
      <c r="O1035" s="39"/>
      <c r="P1035" s="33"/>
      <c r="Q1035" s="168"/>
      <c r="R1035" s="169"/>
      <c r="S1035" s="39"/>
      <c r="T1035" s="119"/>
      <c r="U1035" s="109"/>
      <c r="V1035" s="109"/>
      <c r="W1035" s="109"/>
      <c r="X1035" s="45"/>
      <c r="Y1035" s="45"/>
    </row>
    <row r="1036" spans="1:25" s="43" customFormat="1" ht="12.9" customHeight="1">
      <c r="A1036" s="189"/>
      <c r="B1036" s="111"/>
      <c r="C1036" s="111"/>
      <c r="D1036" s="111"/>
      <c r="E1036" s="111"/>
      <c r="F1036" s="111"/>
      <c r="G1036" s="111"/>
      <c r="H1036" s="111"/>
      <c r="I1036" s="116"/>
      <c r="J1036" s="118"/>
      <c r="K1036" s="33"/>
      <c r="L1036" s="44"/>
      <c r="M1036" s="33"/>
      <c r="N1036" s="33"/>
      <c r="O1036" s="39"/>
      <c r="P1036" s="33"/>
      <c r="Q1036" s="168"/>
      <c r="R1036" s="169"/>
      <c r="S1036" s="39"/>
      <c r="T1036" s="119"/>
      <c r="U1036" s="109"/>
      <c r="V1036" s="109"/>
      <c r="W1036" s="109"/>
      <c r="X1036" s="45"/>
      <c r="Y1036" s="45"/>
    </row>
    <row r="1037" spans="1:25" s="43" customFormat="1" ht="12.9" customHeight="1">
      <c r="A1037" s="189"/>
      <c r="B1037" s="111"/>
      <c r="C1037" s="111"/>
      <c r="D1037" s="111"/>
      <c r="E1037" s="111"/>
      <c r="F1037" s="111"/>
      <c r="G1037" s="111"/>
      <c r="H1037" s="111"/>
      <c r="I1037" s="116"/>
      <c r="J1037" s="118"/>
      <c r="K1037" s="33"/>
      <c r="L1037" s="44"/>
      <c r="M1037" s="33"/>
      <c r="N1037" s="33"/>
      <c r="O1037" s="39"/>
      <c r="P1037" s="33"/>
      <c r="Q1037" s="168"/>
      <c r="R1037" s="169"/>
      <c r="S1037" s="39"/>
      <c r="T1037" s="119"/>
      <c r="U1037" s="109"/>
      <c r="V1037" s="109"/>
      <c r="W1037" s="109"/>
      <c r="X1037" s="45"/>
      <c r="Y1037" s="45"/>
    </row>
    <row r="1038" spans="1:25" s="43" customFormat="1" ht="12.9" customHeight="1">
      <c r="A1038" s="189"/>
      <c r="B1038" s="111"/>
      <c r="C1038" s="111"/>
      <c r="D1038" s="111"/>
      <c r="E1038" s="111"/>
      <c r="F1038" s="111"/>
      <c r="G1038" s="111"/>
      <c r="H1038" s="111"/>
      <c r="I1038" s="116"/>
      <c r="J1038" s="118"/>
      <c r="K1038" s="33"/>
      <c r="L1038" s="44"/>
      <c r="M1038" s="33"/>
      <c r="N1038" s="33"/>
      <c r="O1038" s="39"/>
      <c r="P1038" s="33"/>
      <c r="Q1038" s="168"/>
      <c r="R1038" s="169"/>
      <c r="S1038" s="39"/>
      <c r="T1038" s="119"/>
      <c r="U1038" s="109"/>
      <c r="V1038" s="109"/>
      <c r="W1038" s="109"/>
      <c r="X1038" s="45"/>
      <c r="Y1038" s="45"/>
    </row>
    <row r="1039" spans="1:25" s="43" customFormat="1" ht="12.9" customHeight="1">
      <c r="A1039" s="189"/>
      <c r="B1039" s="111"/>
      <c r="C1039" s="111"/>
      <c r="D1039" s="111"/>
      <c r="E1039" s="111"/>
      <c r="F1039" s="111"/>
      <c r="G1039" s="111"/>
      <c r="H1039" s="111"/>
      <c r="I1039" s="116"/>
      <c r="J1039" s="118"/>
      <c r="K1039" s="33"/>
      <c r="L1039" s="44"/>
      <c r="M1039" s="33"/>
      <c r="N1039" s="33"/>
      <c r="O1039" s="39"/>
      <c r="P1039" s="33"/>
      <c r="Q1039" s="168"/>
      <c r="R1039" s="169"/>
      <c r="S1039" s="39"/>
      <c r="T1039" s="119"/>
      <c r="U1039" s="109"/>
      <c r="V1039" s="109"/>
      <c r="W1039" s="109"/>
      <c r="X1039" s="45"/>
      <c r="Y1039" s="45"/>
    </row>
    <row r="1040" spans="1:25" s="43" customFormat="1" ht="12.9" customHeight="1">
      <c r="A1040" s="189"/>
      <c r="B1040" s="111"/>
      <c r="C1040" s="111"/>
      <c r="D1040" s="111"/>
      <c r="E1040" s="111"/>
      <c r="F1040" s="111"/>
      <c r="G1040" s="111"/>
      <c r="H1040" s="111"/>
      <c r="I1040" s="116"/>
      <c r="J1040" s="118"/>
      <c r="K1040" s="33"/>
      <c r="L1040" s="44"/>
      <c r="M1040" s="33"/>
      <c r="N1040" s="33"/>
      <c r="O1040" s="39"/>
      <c r="P1040" s="33"/>
      <c r="Q1040" s="168"/>
      <c r="R1040" s="169"/>
      <c r="S1040" s="39"/>
      <c r="T1040" s="119"/>
      <c r="U1040" s="109"/>
      <c r="V1040" s="109"/>
      <c r="W1040" s="109"/>
      <c r="X1040" s="45"/>
      <c r="Y1040" s="45"/>
    </row>
    <row r="1041" spans="1:25" s="43" customFormat="1" ht="12.9" customHeight="1">
      <c r="A1041" s="189"/>
      <c r="B1041" s="111"/>
      <c r="C1041" s="111"/>
      <c r="D1041" s="111"/>
      <c r="E1041" s="111"/>
      <c r="F1041" s="111"/>
      <c r="G1041" s="111"/>
      <c r="H1041" s="111"/>
      <c r="I1041" s="117"/>
      <c r="J1041" s="118"/>
      <c r="K1041" s="33"/>
      <c r="L1041" s="44"/>
      <c r="M1041" s="33"/>
      <c r="N1041" s="33"/>
      <c r="O1041" s="39"/>
      <c r="P1041" s="33"/>
      <c r="Q1041" s="168"/>
      <c r="R1041" s="169"/>
      <c r="S1041" s="39"/>
      <c r="T1041" s="119"/>
      <c r="U1041" s="109"/>
      <c r="V1041" s="109"/>
      <c r="W1041" s="109"/>
      <c r="X1041" s="45"/>
      <c r="Y1041" s="45"/>
    </row>
    <row r="1042" spans="1:25" s="43" customFormat="1" ht="12.9" customHeight="1">
      <c r="A1042" s="189"/>
      <c r="B1042" s="111"/>
      <c r="C1042" s="111"/>
      <c r="D1042" s="111"/>
      <c r="E1042" s="111"/>
      <c r="F1042" s="111"/>
      <c r="G1042" s="111"/>
      <c r="H1042" s="111"/>
      <c r="I1042" s="116"/>
      <c r="J1042" s="118"/>
      <c r="K1042" s="33"/>
      <c r="L1042" s="44"/>
      <c r="M1042" s="33"/>
      <c r="N1042" s="33"/>
      <c r="O1042" s="39"/>
      <c r="P1042" s="33"/>
      <c r="Q1042" s="168"/>
      <c r="R1042" s="169"/>
      <c r="S1042" s="39"/>
      <c r="T1042" s="119"/>
      <c r="U1042" s="109"/>
      <c r="V1042" s="109"/>
      <c r="W1042" s="109"/>
      <c r="X1042" s="45"/>
      <c r="Y1042" s="45"/>
    </row>
    <row r="1043" spans="1:25" s="43" customFormat="1" ht="12.9" customHeight="1">
      <c r="A1043" s="189"/>
      <c r="B1043" s="111"/>
      <c r="C1043" s="111"/>
      <c r="D1043" s="111"/>
      <c r="E1043" s="111"/>
      <c r="F1043" s="111"/>
      <c r="G1043" s="111"/>
      <c r="H1043" s="111"/>
      <c r="I1043" s="116"/>
      <c r="J1043" s="118"/>
      <c r="K1043" s="33"/>
      <c r="L1043" s="44"/>
      <c r="M1043" s="33"/>
      <c r="N1043" s="33"/>
      <c r="O1043" s="39"/>
      <c r="P1043" s="33"/>
      <c r="Q1043" s="168"/>
      <c r="R1043" s="169"/>
      <c r="S1043" s="39"/>
      <c r="T1043" s="119"/>
      <c r="U1043" s="109"/>
      <c r="V1043" s="109"/>
      <c r="W1043" s="109"/>
      <c r="X1043" s="45"/>
      <c r="Y1043" s="45"/>
    </row>
    <row r="1044" spans="1:25" s="43" customFormat="1" ht="12.9" customHeight="1">
      <c r="A1044" s="189"/>
      <c r="B1044" s="111"/>
      <c r="C1044" s="111"/>
      <c r="D1044" s="111"/>
      <c r="E1044" s="111"/>
      <c r="F1044" s="111"/>
      <c r="G1044" s="111"/>
      <c r="H1044" s="111"/>
      <c r="I1044" s="116"/>
      <c r="J1044" s="118"/>
      <c r="K1044" s="33"/>
      <c r="L1044" s="44"/>
      <c r="M1044" s="33"/>
      <c r="N1044" s="33"/>
      <c r="O1044" s="39"/>
      <c r="P1044" s="33"/>
      <c r="Q1044" s="168"/>
      <c r="R1044" s="169"/>
      <c r="S1044" s="39"/>
      <c r="T1044" s="119"/>
      <c r="U1044" s="109"/>
      <c r="V1044" s="109"/>
      <c r="W1044" s="109"/>
      <c r="X1044" s="45"/>
      <c r="Y1044" s="45"/>
    </row>
    <row r="1045" spans="1:25" s="43" customFormat="1" ht="12.9" customHeight="1">
      <c r="A1045" s="189"/>
      <c r="B1045" s="111"/>
      <c r="C1045" s="111"/>
      <c r="D1045" s="111"/>
      <c r="E1045" s="111"/>
      <c r="F1045" s="111"/>
      <c r="G1045" s="111"/>
      <c r="H1045" s="111"/>
      <c r="I1045" s="116"/>
      <c r="J1045" s="118"/>
      <c r="K1045" s="33"/>
      <c r="L1045" s="44"/>
      <c r="M1045" s="33"/>
      <c r="N1045" s="33"/>
      <c r="O1045" s="39"/>
      <c r="P1045" s="33"/>
      <c r="Q1045" s="168"/>
      <c r="R1045" s="169"/>
      <c r="S1045" s="39"/>
      <c r="T1045" s="119"/>
      <c r="U1045" s="109"/>
      <c r="V1045" s="109"/>
      <c r="W1045" s="109"/>
      <c r="X1045" s="45"/>
      <c r="Y1045" s="45"/>
    </row>
    <row r="1046" spans="1:25" s="43" customFormat="1" ht="12.9" customHeight="1">
      <c r="A1046" s="189"/>
      <c r="B1046" s="111"/>
      <c r="C1046" s="111"/>
      <c r="D1046" s="111"/>
      <c r="E1046" s="111"/>
      <c r="F1046" s="111"/>
      <c r="G1046" s="111"/>
      <c r="H1046" s="111"/>
      <c r="I1046" s="116"/>
      <c r="J1046" s="118"/>
      <c r="K1046" s="33"/>
      <c r="L1046" s="44"/>
      <c r="M1046" s="33"/>
      <c r="N1046" s="33"/>
      <c r="O1046" s="39"/>
      <c r="P1046" s="33"/>
      <c r="Q1046" s="168"/>
      <c r="R1046" s="169"/>
      <c r="S1046" s="39"/>
      <c r="T1046" s="119"/>
      <c r="U1046" s="109"/>
      <c r="V1046" s="109"/>
      <c r="W1046" s="109"/>
      <c r="X1046" s="45"/>
      <c r="Y1046" s="45"/>
    </row>
    <row r="1047" spans="1:25" s="43" customFormat="1" ht="12.9" customHeight="1">
      <c r="A1047" s="189"/>
      <c r="B1047" s="111"/>
      <c r="C1047" s="111"/>
      <c r="D1047" s="111"/>
      <c r="E1047" s="111"/>
      <c r="F1047" s="111"/>
      <c r="G1047" s="111"/>
      <c r="H1047" s="111"/>
      <c r="I1047" s="116"/>
      <c r="J1047" s="118"/>
      <c r="K1047" s="33"/>
      <c r="L1047" s="44"/>
      <c r="M1047" s="33"/>
      <c r="N1047" s="33"/>
      <c r="O1047" s="39"/>
      <c r="P1047" s="33"/>
      <c r="Q1047" s="168"/>
      <c r="R1047" s="169"/>
      <c r="S1047" s="39"/>
      <c r="T1047" s="119"/>
      <c r="U1047" s="109"/>
      <c r="V1047" s="109"/>
      <c r="W1047" s="109"/>
      <c r="X1047" s="45"/>
      <c r="Y1047" s="45"/>
    </row>
    <row r="1048" spans="1:25" s="43" customFormat="1" ht="12.9" customHeight="1">
      <c r="A1048" s="189"/>
      <c r="B1048" s="111"/>
      <c r="C1048" s="111"/>
      <c r="D1048" s="111"/>
      <c r="E1048" s="111"/>
      <c r="F1048" s="111"/>
      <c r="G1048" s="111"/>
      <c r="H1048" s="111"/>
      <c r="I1048" s="117"/>
      <c r="J1048" s="118"/>
      <c r="K1048" s="33"/>
      <c r="L1048" s="44"/>
      <c r="M1048" s="33"/>
      <c r="N1048" s="33"/>
      <c r="O1048" s="39"/>
      <c r="P1048" s="33"/>
      <c r="Q1048" s="168"/>
      <c r="R1048" s="169"/>
      <c r="S1048" s="39"/>
      <c r="T1048" s="119"/>
      <c r="U1048" s="109"/>
      <c r="V1048" s="109"/>
      <c r="W1048" s="109"/>
      <c r="X1048" s="45"/>
      <c r="Y1048" s="45"/>
    </row>
    <row r="1049" spans="1:25" s="43" customFormat="1" ht="12.9" customHeight="1">
      <c r="A1049" s="189"/>
      <c r="B1049" s="111"/>
      <c r="C1049" s="111"/>
      <c r="D1049" s="111"/>
      <c r="E1049" s="111"/>
      <c r="F1049" s="111"/>
      <c r="G1049" s="111"/>
      <c r="H1049" s="111"/>
      <c r="I1049" s="117"/>
      <c r="J1049" s="118"/>
      <c r="K1049" s="33"/>
      <c r="L1049" s="44"/>
      <c r="M1049" s="33"/>
      <c r="N1049" s="33"/>
      <c r="O1049" s="39"/>
      <c r="P1049" s="33"/>
      <c r="Q1049" s="168"/>
      <c r="R1049" s="169"/>
      <c r="S1049" s="39"/>
      <c r="T1049" s="119"/>
      <c r="U1049" s="109"/>
      <c r="V1049" s="109"/>
      <c r="W1049" s="109"/>
      <c r="X1049" s="45"/>
      <c r="Y1049" s="45"/>
    </row>
    <row r="1050" spans="1:25" s="43" customFormat="1" ht="12.9" customHeight="1">
      <c r="A1050" s="189"/>
      <c r="B1050" s="111"/>
      <c r="C1050" s="111"/>
      <c r="D1050" s="111"/>
      <c r="E1050" s="111"/>
      <c r="F1050" s="111"/>
      <c r="G1050" s="111"/>
      <c r="H1050" s="111"/>
      <c r="I1050" s="116"/>
      <c r="J1050" s="118"/>
      <c r="K1050" s="33"/>
      <c r="L1050" s="44"/>
      <c r="M1050" s="33"/>
      <c r="N1050" s="33"/>
      <c r="O1050" s="39"/>
      <c r="P1050" s="33"/>
      <c r="Q1050" s="168"/>
      <c r="R1050" s="169"/>
      <c r="S1050" s="39"/>
      <c r="T1050" s="119"/>
      <c r="U1050" s="109"/>
      <c r="V1050" s="109"/>
      <c r="W1050" s="109"/>
      <c r="X1050" s="45"/>
      <c r="Y1050" s="45"/>
    </row>
    <row r="1051" spans="1:25" s="43" customFormat="1" ht="12.9" customHeight="1">
      <c r="A1051" s="189"/>
      <c r="B1051" s="111"/>
      <c r="C1051" s="111"/>
      <c r="D1051" s="111"/>
      <c r="E1051" s="111"/>
      <c r="F1051" s="111"/>
      <c r="G1051" s="111"/>
      <c r="H1051" s="111"/>
      <c r="I1051" s="116"/>
      <c r="J1051" s="118"/>
      <c r="K1051" s="33"/>
      <c r="L1051" s="44"/>
      <c r="M1051" s="33"/>
      <c r="N1051" s="33"/>
      <c r="O1051" s="39"/>
      <c r="P1051" s="33"/>
      <c r="Q1051" s="168"/>
      <c r="R1051" s="169"/>
      <c r="S1051" s="39"/>
      <c r="T1051" s="119"/>
      <c r="U1051" s="109"/>
      <c r="V1051" s="109"/>
      <c r="W1051" s="109"/>
      <c r="X1051" s="45"/>
      <c r="Y1051" s="45"/>
    </row>
    <row r="1052" spans="1:25" s="43" customFormat="1" ht="12.9" customHeight="1">
      <c r="A1052" s="189"/>
      <c r="B1052" s="111"/>
      <c r="C1052" s="111"/>
      <c r="D1052" s="111"/>
      <c r="E1052" s="111"/>
      <c r="F1052" s="111"/>
      <c r="G1052" s="111"/>
      <c r="H1052" s="111"/>
      <c r="I1052" s="116"/>
      <c r="J1052" s="118"/>
      <c r="K1052" s="33"/>
      <c r="L1052" s="44"/>
      <c r="M1052" s="33"/>
      <c r="N1052" s="33"/>
      <c r="O1052" s="39"/>
      <c r="P1052" s="33"/>
      <c r="Q1052" s="168"/>
      <c r="R1052" s="169"/>
      <c r="S1052" s="39"/>
      <c r="T1052" s="119"/>
      <c r="U1052" s="109"/>
      <c r="V1052" s="109"/>
      <c r="W1052" s="109"/>
      <c r="X1052" s="45"/>
      <c r="Y1052" s="45"/>
    </row>
    <row r="1053" spans="1:25" s="43" customFormat="1" ht="12.9" customHeight="1">
      <c r="A1053" s="189"/>
      <c r="B1053" s="111"/>
      <c r="C1053" s="111"/>
      <c r="D1053" s="111"/>
      <c r="E1053" s="111"/>
      <c r="F1053" s="111"/>
      <c r="G1053" s="111"/>
      <c r="H1053" s="111"/>
      <c r="I1053" s="116"/>
      <c r="J1053" s="118"/>
      <c r="K1053" s="33"/>
      <c r="L1053" s="44"/>
      <c r="M1053" s="33"/>
      <c r="N1053" s="33"/>
      <c r="O1053" s="39"/>
      <c r="P1053" s="33"/>
      <c r="Q1053" s="168"/>
      <c r="R1053" s="169"/>
      <c r="S1053" s="39"/>
      <c r="T1053" s="119"/>
      <c r="U1053" s="109"/>
      <c r="V1053" s="109"/>
      <c r="W1053" s="109"/>
      <c r="X1053" s="45"/>
      <c r="Y1053" s="45"/>
    </row>
    <row r="1054" spans="1:25" s="43" customFormat="1" ht="12.9" customHeight="1">
      <c r="A1054" s="189"/>
      <c r="B1054" s="111"/>
      <c r="C1054" s="111"/>
      <c r="D1054" s="111"/>
      <c r="E1054" s="111"/>
      <c r="F1054" s="111"/>
      <c r="G1054" s="111"/>
      <c r="H1054" s="111"/>
      <c r="I1054" s="116"/>
      <c r="J1054" s="118"/>
      <c r="K1054" s="33"/>
      <c r="L1054" s="44"/>
      <c r="M1054" s="33"/>
      <c r="N1054" s="33"/>
      <c r="O1054" s="39"/>
      <c r="P1054" s="33"/>
      <c r="Q1054" s="168"/>
      <c r="R1054" s="169"/>
      <c r="S1054" s="39"/>
      <c r="T1054" s="119"/>
      <c r="U1054" s="109"/>
      <c r="V1054" s="109"/>
      <c r="W1054" s="109"/>
      <c r="X1054" s="45"/>
      <c r="Y1054" s="45"/>
    </row>
    <row r="1055" spans="1:25" s="43" customFormat="1" ht="12.9" customHeight="1">
      <c r="A1055" s="189"/>
      <c r="B1055" s="111"/>
      <c r="C1055" s="111"/>
      <c r="D1055" s="111"/>
      <c r="E1055" s="111"/>
      <c r="F1055" s="111"/>
      <c r="G1055" s="111"/>
      <c r="H1055" s="111"/>
      <c r="I1055" s="116"/>
      <c r="J1055" s="118"/>
      <c r="K1055" s="33"/>
      <c r="L1055" s="44"/>
      <c r="M1055" s="33"/>
      <c r="N1055" s="33"/>
      <c r="O1055" s="39"/>
      <c r="P1055" s="33"/>
      <c r="Q1055" s="168"/>
      <c r="R1055" s="169"/>
      <c r="S1055" s="39"/>
      <c r="T1055" s="119"/>
      <c r="U1055" s="109"/>
      <c r="V1055" s="109"/>
      <c r="W1055" s="109"/>
      <c r="X1055" s="45"/>
      <c r="Y1055" s="45"/>
    </row>
    <row r="1056" spans="1:25" s="43" customFormat="1" ht="12.9" customHeight="1">
      <c r="A1056" s="189"/>
      <c r="B1056" s="111"/>
      <c r="C1056" s="111"/>
      <c r="D1056" s="111"/>
      <c r="E1056" s="111"/>
      <c r="F1056" s="111"/>
      <c r="G1056" s="111"/>
      <c r="H1056" s="111"/>
      <c r="I1056" s="116"/>
      <c r="J1056" s="118"/>
      <c r="K1056" s="33"/>
      <c r="L1056" s="44"/>
      <c r="M1056" s="33"/>
      <c r="N1056" s="33"/>
      <c r="O1056" s="39"/>
      <c r="P1056" s="33"/>
      <c r="Q1056" s="168"/>
      <c r="R1056" s="169"/>
      <c r="S1056" s="39"/>
      <c r="T1056" s="119"/>
      <c r="U1056" s="109"/>
      <c r="V1056" s="109"/>
      <c r="W1056" s="109"/>
      <c r="X1056" s="45"/>
      <c r="Y1056" s="45"/>
    </row>
    <row r="1057" spans="1:25" s="43" customFormat="1" ht="12.9" customHeight="1">
      <c r="A1057" s="189"/>
      <c r="B1057" s="111"/>
      <c r="C1057" s="111"/>
      <c r="D1057" s="111"/>
      <c r="E1057" s="111"/>
      <c r="F1057" s="111"/>
      <c r="G1057" s="111"/>
      <c r="H1057" s="111"/>
      <c r="I1057" s="116"/>
      <c r="J1057" s="118"/>
      <c r="K1057" s="33"/>
      <c r="L1057" s="44"/>
      <c r="M1057" s="33"/>
      <c r="N1057" s="33"/>
      <c r="O1057" s="39"/>
      <c r="P1057" s="33"/>
      <c r="Q1057" s="168"/>
      <c r="R1057" s="169"/>
      <c r="S1057" s="39"/>
      <c r="T1057" s="119"/>
      <c r="U1057" s="109"/>
      <c r="V1057" s="109"/>
      <c r="W1057" s="109"/>
      <c r="X1057" s="45"/>
      <c r="Y1057" s="45"/>
    </row>
    <row r="1058" spans="1:25" s="43" customFormat="1" ht="12.9" customHeight="1">
      <c r="A1058" s="189"/>
      <c r="B1058" s="111"/>
      <c r="C1058" s="111"/>
      <c r="D1058" s="111"/>
      <c r="E1058" s="111"/>
      <c r="F1058" s="111"/>
      <c r="G1058" s="111"/>
      <c r="H1058" s="111"/>
      <c r="I1058" s="116"/>
      <c r="J1058" s="118"/>
      <c r="K1058" s="33"/>
      <c r="L1058" s="44"/>
      <c r="M1058" s="33"/>
      <c r="N1058" s="33"/>
      <c r="O1058" s="39"/>
      <c r="P1058" s="33"/>
      <c r="Q1058" s="168"/>
      <c r="R1058" s="169"/>
      <c r="S1058" s="39"/>
      <c r="T1058" s="119"/>
      <c r="U1058" s="109"/>
      <c r="V1058" s="109"/>
      <c r="W1058" s="109"/>
      <c r="X1058" s="45"/>
      <c r="Y1058" s="45"/>
    </row>
    <row r="1059" spans="1:25" s="43" customFormat="1" ht="12.9" customHeight="1">
      <c r="A1059" s="189"/>
      <c r="B1059" s="111"/>
      <c r="C1059" s="111"/>
      <c r="D1059" s="111"/>
      <c r="E1059" s="111"/>
      <c r="F1059" s="111"/>
      <c r="G1059" s="111"/>
      <c r="H1059" s="111"/>
      <c r="I1059" s="117"/>
      <c r="J1059" s="118"/>
      <c r="K1059" s="33"/>
      <c r="L1059" s="44"/>
      <c r="M1059" s="33"/>
      <c r="N1059" s="33"/>
      <c r="O1059" s="39"/>
      <c r="P1059" s="33"/>
      <c r="Q1059" s="168"/>
      <c r="R1059" s="169"/>
      <c r="S1059" s="39"/>
      <c r="T1059" s="119"/>
      <c r="U1059" s="109"/>
      <c r="V1059" s="109"/>
      <c r="W1059" s="109"/>
      <c r="X1059" s="45"/>
      <c r="Y1059" s="45"/>
    </row>
    <row r="1060" spans="1:25" s="43" customFormat="1" ht="12.9" customHeight="1">
      <c r="A1060" s="189"/>
      <c r="B1060" s="111"/>
      <c r="C1060" s="111"/>
      <c r="D1060" s="111"/>
      <c r="E1060" s="111"/>
      <c r="F1060" s="111"/>
      <c r="G1060" s="111"/>
      <c r="H1060" s="111"/>
      <c r="I1060" s="117"/>
      <c r="J1060" s="118"/>
      <c r="K1060" s="33"/>
      <c r="L1060" s="44"/>
      <c r="M1060" s="33"/>
      <c r="N1060" s="33"/>
      <c r="O1060" s="39"/>
      <c r="P1060" s="33"/>
      <c r="Q1060" s="168"/>
      <c r="R1060" s="169"/>
      <c r="S1060" s="39"/>
      <c r="T1060" s="119"/>
      <c r="U1060" s="109"/>
      <c r="V1060" s="109"/>
      <c r="W1060" s="109"/>
      <c r="X1060" s="45"/>
      <c r="Y1060" s="45"/>
    </row>
    <row r="1061" spans="1:25" s="43" customFormat="1" ht="12.9" customHeight="1">
      <c r="A1061" s="189"/>
      <c r="B1061" s="111"/>
      <c r="C1061" s="111"/>
      <c r="D1061" s="111"/>
      <c r="E1061" s="111"/>
      <c r="F1061" s="111"/>
      <c r="G1061" s="111"/>
      <c r="H1061" s="111"/>
      <c r="I1061" s="116"/>
      <c r="J1061" s="118"/>
      <c r="K1061" s="33"/>
      <c r="L1061" s="44"/>
      <c r="M1061" s="33"/>
      <c r="N1061" s="33"/>
      <c r="O1061" s="39"/>
      <c r="P1061" s="33"/>
      <c r="Q1061" s="168"/>
      <c r="R1061" s="169"/>
      <c r="S1061" s="39"/>
      <c r="T1061" s="119"/>
      <c r="U1061" s="109"/>
      <c r="V1061" s="109"/>
      <c r="W1061" s="109"/>
      <c r="X1061" s="45"/>
      <c r="Y1061" s="45"/>
    </row>
    <row r="1062" spans="1:25" s="43" customFormat="1" ht="12.9" customHeight="1">
      <c r="A1062" s="189"/>
      <c r="B1062" s="111"/>
      <c r="C1062" s="111"/>
      <c r="D1062" s="111"/>
      <c r="E1062" s="111"/>
      <c r="F1062" s="111"/>
      <c r="G1062" s="111"/>
      <c r="H1062" s="111"/>
      <c r="I1062" s="116"/>
      <c r="J1062" s="118"/>
      <c r="K1062" s="33"/>
      <c r="L1062" s="44"/>
      <c r="M1062" s="33"/>
      <c r="N1062" s="33"/>
      <c r="O1062" s="39"/>
      <c r="P1062" s="33"/>
      <c r="Q1062" s="168"/>
      <c r="R1062" s="169"/>
      <c r="S1062" s="39"/>
      <c r="T1062" s="119"/>
      <c r="U1062" s="109"/>
      <c r="V1062" s="109"/>
      <c r="W1062" s="109"/>
      <c r="X1062" s="45"/>
      <c r="Y1062" s="45"/>
    </row>
    <row r="1063" spans="1:25" s="43" customFormat="1" ht="12.9" customHeight="1">
      <c r="A1063" s="189"/>
      <c r="B1063" s="111"/>
      <c r="C1063" s="111"/>
      <c r="D1063" s="111"/>
      <c r="E1063" s="111"/>
      <c r="F1063" s="111"/>
      <c r="G1063" s="111"/>
      <c r="H1063" s="111"/>
      <c r="I1063" s="116"/>
      <c r="J1063" s="118"/>
      <c r="K1063" s="33"/>
      <c r="L1063" s="44"/>
      <c r="M1063" s="33"/>
      <c r="N1063" s="33"/>
      <c r="O1063" s="39"/>
      <c r="P1063" s="33"/>
      <c r="Q1063" s="168"/>
      <c r="R1063" s="169"/>
      <c r="S1063" s="39"/>
      <c r="T1063" s="119"/>
      <c r="U1063" s="109"/>
      <c r="V1063" s="109"/>
      <c r="W1063" s="109"/>
      <c r="X1063" s="45"/>
      <c r="Y1063" s="45"/>
    </row>
    <row r="1064" spans="1:25" s="43" customFormat="1" ht="12.9" customHeight="1">
      <c r="A1064" s="189"/>
      <c r="B1064" s="111"/>
      <c r="C1064" s="111"/>
      <c r="D1064" s="111"/>
      <c r="E1064" s="111"/>
      <c r="F1064" s="111"/>
      <c r="G1064" s="111"/>
      <c r="H1064" s="111"/>
      <c r="I1064" s="116"/>
      <c r="J1064" s="118"/>
      <c r="K1064" s="33"/>
      <c r="L1064" s="44"/>
      <c r="M1064" s="33"/>
      <c r="N1064" s="33"/>
      <c r="O1064" s="39"/>
      <c r="P1064" s="33"/>
      <c r="Q1064" s="168"/>
      <c r="R1064" s="169"/>
      <c r="S1064" s="39"/>
      <c r="T1064" s="119"/>
      <c r="U1064" s="109"/>
      <c r="V1064" s="109"/>
      <c r="W1064" s="109"/>
      <c r="X1064" s="45"/>
      <c r="Y1064" s="45"/>
    </row>
    <row r="1065" spans="1:25" s="43" customFormat="1" ht="12.9" customHeight="1">
      <c r="A1065" s="189"/>
      <c r="B1065" s="111"/>
      <c r="C1065" s="111"/>
      <c r="D1065" s="111"/>
      <c r="E1065" s="111"/>
      <c r="F1065" s="111"/>
      <c r="G1065" s="111"/>
      <c r="H1065" s="111"/>
      <c r="I1065" s="116"/>
      <c r="J1065" s="118"/>
      <c r="K1065" s="33"/>
      <c r="L1065" s="44"/>
      <c r="M1065" s="33"/>
      <c r="N1065" s="33"/>
      <c r="O1065" s="39"/>
      <c r="P1065" s="33"/>
      <c r="Q1065" s="168"/>
      <c r="R1065" s="169"/>
      <c r="S1065" s="39"/>
      <c r="T1065" s="119"/>
      <c r="U1065" s="109"/>
      <c r="V1065" s="109"/>
      <c r="W1065" s="109"/>
      <c r="X1065" s="45"/>
      <c r="Y1065" s="45"/>
    </row>
    <row r="1066" spans="1:25" s="43" customFormat="1" ht="12.9" customHeight="1">
      <c r="A1066" s="189"/>
      <c r="B1066" s="111"/>
      <c r="C1066" s="111"/>
      <c r="D1066" s="111"/>
      <c r="E1066" s="111"/>
      <c r="F1066" s="111"/>
      <c r="G1066" s="111"/>
      <c r="H1066" s="111"/>
      <c r="I1066" s="116"/>
      <c r="J1066" s="118"/>
      <c r="K1066" s="33"/>
      <c r="L1066" s="44"/>
      <c r="M1066" s="33"/>
      <c r="N1066" s="33"/>
      <c r="O1066" s="39"/>
      <c r="P1066" s="33"/>
      <c r="Q1066" s="168"/>
      <c r="R1066" s="169"/>
      <c r="S1066" s="39"/>
      <c r="T1066" s="119"/>
      <c r="U1066" s="109"/>
      <c r="V1066" s="109"/>
      <c r="W1066" s="109"/>
      <c r="X1066" s="45"/>
      <c r="Y1066" s="45"/>
    </row>
    <row r="1067" spans="1:25" s="43" customFormat="1" ht="12.9" customHeight="1">
      <c r="A1067" s="189"/>
      <c r="B1067" s="111"/>
      <c r="C1067" s="111"/>
      <c r="D1067" s="111"/>
      <c r="E1067" s="111"/>
      <c r="F1067" s="111"/>
      <c r="G1067" s="111"/>
      <c r="H1067" s="111"/>
      <c r="I1067" s="116"/>
      <c r="J1067" s="118"/>
      <c r="K1067" s="33"/>
      <c r="L1067" s="44"/>
      <c r="M1067" s="33"/>
      <c r="N1067" s="33"/>
      <c r="O1067" s="39"/>
      <c r="P1067" s="33"/>
      <c r="Q1067" s="168"/>
      <c r="R1067" s="169"/>
      <c r="S1067" s="39"/>
      <c r="T1067" s="119"/>
      <c r="U1067" s="109"/>
      <c r="V1067" s="109"/>
      <c r="W1067" s="109"/>
      <c r="X1067" s="45"/>
      <c r="Y1067" s="45"/>
    </row>
    <row r="1068" spans="1:25" s="43" customFormat="1" ht="12.9" customHeight="1">
      <c r="A1068" s="189"/>
      <c r="B1068" s="111"/>
      <c r="C1068" s="111"/>
      <c r="D1068" s="111"/>
      <c r="E1068" s="111"/>
      <c r="F1068" s="111"/>
      <c r="G1068" s="111"/>
      <c r="H1068" s="111"/>
      <c r="I1068" s="116"/>
      <c r="J1068" s="118"/>
      <c r="K1068" s="33"/>
      <c r="L1068" s="44"/>
      <c r="M1068" s="33"/>
      <c r="N1068" s="33"/>
      <c r="O1068" s="39"/>
      <c r="P1068" s="33"/>
      <c r="Q1068" s="168"/>
      <c r="R1068" s="169"/>
      <c r="S1068" s="39"/>
      <c r="T1068" s="119"/>
      <c r="U1068" s="109"/>
      <c r="V1068" s="109"/>
      <c r="W1068" s="109"/>
      <c r="X1068" s="45"/>
      <c r="Y1068" s="45"/>
    </row>
    <row r="1069" spans="1:25" s="43" customFormat="1" ht="12.9" customHeight="1">
      <c r="A1069" s="189"/>
      <c r="B1069" s="111"/>
      <c r="C1069" s="111"/>
      <c r="D1069" s="111"/>
      <c r="E1069" s="111"/>
      <c r="F1069" s="111"/>
      <c r="G1069" s="111"/>
      <c r="H1069" s="111"/>
      <c r="I1069" s="116"/>
      <c r="J1069" s="118"/>
      <c r="K1069" s="33"/>
      <c r="L1069" s="44"/>
      <c r="M1069" s="33"/>
      <c r="N1069" s="33"/>
      <c r="O1069" s="39"/>
      <c r="P1069" s="33"/>
      <c r="Q1069" s="168"/>
      <c r="R1069" s="169"/>
      <c r="S1069" s="39"/>
      <c r="T1069" s="119"/>
      <c r="U1069" s="109"/>
      <c r="V1069" s="109"/>
      <c r="W1069" s="109"/>
      <c r="X1069" s="45"/>
      <c r="Y1069" s="45"/>
    </row>
    <row r="1070" spans="1:25" s="43" customFormat="1" ht="12.9" customHeight="1">
      <c r="A1070" s="189"/>
      <c r="B1070" s="111"/>
      <c r="C1070" s="111"/>
      <c r="D1070" s="111"/>
      <c r="E1070" s="111"/>
      <c r="F1070" s="111"/>
      <c r="G1070" s="111"/>
      <c r="H1070" s="111"/>
      <c r="I1070" s="117"/>
      <c r="J1070" s="118"/>
      <c r="K1070" s="33"/>
      <c r="L1070" s="44"/>
      <c r="M1070" s="33"/>
      <c r="N1070" s="33"/>
      <c r="O1070" s="39"/>
      <c r="P1070" s="33"/>
      <c r="Q1070" s="168"/>
      <c r="R1070" s="169"/>
      <c r="S1070" s="39"/>
      <c r="T1070" s="119"/>
      <c r="U1070" s="109"/>
      <c r="V1070" s="109"/>
      <c r="W1070" s="109"/>
      <c r="X1070" s="45"/>
      <c r="Y1070" s="45"/>
    </row>
    <row r="1071" spans="1:25" s="43" customFormat="1" ht="12.9" customHeight="1">
      <c r="A1071" s="189"/>
      <c r="B1071" s="111"/>
      <c r="C1071" s="111"/>
      <c r="D1071" s="111"/>
      <c r="E1071" s="111"/>
      <c r="F1071" s="111"/>
      <c r="G1071" s="111"/>
      <c r="H1071" s="111"/>
      <c r="I1071" s="117"/>
      <c r="J1071" s="118"/>
      <c r="K1071" s="33"/>
      <c r="L1071" s="44"/>
      <c r="M1071" s="33"/>
      <c r="N1071" s="33"/>
      <c r="O1071" s="39"/>
      <c r="P1071" s="33"/>
      <c r="Q1071" s="168"/>
      <c r="R1071" s="169"/>
      <c r="S1071" s="39"/>
      <c r="T1071" s="119"/>
      <c r="U1071" s="109"/>
      <c r="V1071" s="109"/>
      <c r="W1071" s="109"/>
      <c r="X1071" s="45"/>
      <c r="Y1071" s="45"/>
    </row>
    <row r="1072" spans="1:25" s="43" customFormat="1" ht="12.9" customHeight="1">
      <c r="A1072" s="189"/>
      <c r="B1072" s="111"/>
      <c r="C1072" s="111"/>
      <c r="D1072" s="111"/>
      <c r="E1072" s="111"/>
      <c r="F1072" s="111"/>
      <c r="G1072" s="111"/>
      <c r="H1072" s="111"/>
      <c r="I1072" s="116"/>
      <c r="J1072" s="118"/>
      <c r="K1072" s="33"/>
      <c r="L1072" s="44"/>
      <c r="M1072" s="33"/>
      <c r="N1072" s="33"/>
      <c r="O1072" s="39"/>
      <c r="P1072" s="33"/>
      <c r="Q1072" s="168"/>
      <c r="R1072" s="169"/>
      <c r="S1072" s="39"/>
      <c r="T1072" s="119"/>
      <c r="U1072" s="109"/>
      <c r="V1072" s="109"/>
      <c r="W1072" s="109"/>
      <c r="X1072" s="45"/>
      <c r="Y1072" s="45"/>
    </row>
    <row r="1073" spans="1:25" s="43" customFormat="1" ht="12.9" customHeight="1">
      <c r="A1073" s="189"/>
      <c r="B1073" s="111"/>
      <c r="C1073" s="111"/>
      <c r="D1073" s="111"/>
      <c r="E1073" s="111"/>
      <c r="F1073" s="111"/>
      <c r="G1073" s="111"/>
      <c r="H1073" s="111"/>
      <c r="I1073" s="116"/>
      <c r="J1073" s="118"/>
      <c r="K1073" s="33"/>
      <c r="L1073" s="44"/>
      <c r="M1073" s="33"/>
      <c r="N1073" s="33"/>
      <c r="O1073" s="39"/>
      <c r="P1073" s="33"/>
      <c r="Q1073" s="168"/>
      <c r="R1073" s="169"/>
      <c r="S1073" s="39"/>
      <c r="T1073" s="119"/>
      <c r="U1073" s="109"/>
      <c r="V1073" s="109"/>
      <c r="W1073" s="109"/>
      <c r="X1073" s="45"/>
      <c r="Y1073" s="45"/>
    </row>
    <row r="1074" spans="1:25" s="43" customFormat="1" ht="12.9" customHeight="1">
      <c r="A1074" s="189"/>
      <c r="B1074" s="111"/>
      <c r="C1074" s="111"/>
      <c r="D1074" s="111"/>
      <c r="E1074" s="111"/>
      <c r="F1074" s="111"/>
      <c r="G1074" s="111"/>
      <c r="H1074" s="111"/>
      <c r="I1074" s="116"/>
      <c r="J1074" s="118"/>
      <c r="K1074" s="33"/>
      <c r="L1074" s="44"/>
      <c r="M1074" s="33"/>
      <c r="N1074" s="33"/>
      <c r="O1074" s="39"/>
      <c r="P1074" s="33"/>
      <c r="Q1074" s="168"/>
      <c r="R1074" s="169"/>
      <c r="S1074" s="39"/>
      <c r="T1074" s="119"/>
      <c r="U1074" s="109"/>
      <c r="V1074" s="109"/>
      <c r="W1074" s="109"/>
      <c r="X1074" s="45"/>
      <c r="Y1074" s="45"/>
    </row>
    <row r="1075" spans="1:25" s="43" customFormat="1" ht="12.9" customHeight="1">
      <c r="A1075" s="189"/>
      <c r="B1075" s="111"/>
      <c r="C1075" s="111"/>
      <c r="D1075" s="111"/>
      <c r="E1075" s="111"/>
      <c r="F1075" s="111"/>
      <c r="G1075" s="111"/>
      <c r="H1075" s="111"/>
      <c r="I1075" s="117"/>
      <c r="J1075" s="118"/>
      <c r="K1075" s="33"/>
      <c r="L1075" s="44"/>
      <c r="M1075" s="33"/>
      <c r="N1075" s="33"/>
      <c r="O1075" s="39"/>
      <c r="P1075" s="33"/>
      <c r="Q1075" s="168"/>
      <c r="R1075" s="169"/>
      <c r="S1075" s="39"/>
      <c r="T1075" s="119"/>
      <c r="U1075" s="109"/>
      <c r="V1075" s="109"/>
      <c r="W1075" s="109"/>
      <c r="X1075" s="45"/>
      <c r="Y1075" s="45"/>
    </row>
    <row r="1076" spans="1:25" s="43" customFormat="1" ht="12.9" customHeight="1">
      <c r="A1076" s="189"/>
      <c r="B1076" s="111"/>
      <c r="C1076" s="111"/>
      <c r="D1076" s="111"/>
      <c r="E1076" s="111"/>
      <c r="F1076" s="111"/>
      <c r="G1076" s="111"/>
      <c r="H1076" s="111"/>
      <c r="I1076" s="116"/>
      <c r="J1076" s="118"/>
      <c r="K1076" s="33"/>
      <c r="L1076" s="44">
        <f>SUM(E1076:F1076)</f>
        <v>0</v>
      </c>
      <c r="M1076" s="33" t="str">
        <f>A1076&amp;$O$1</f>
        <v>Container q'ty</v>
      </c>
      <c r="N1076" s="33" t="str">
        <f>A1076&amp;P1076</f>
        <v/>
      </c>
      <c r="O1076" s="39"/>
      <c r="P1076" s="33"/>
      <c r="Q1076" s="168"/>
      <c r="R1076" s="169"/>
      <c r="S1076" s="39"/>
      <c r="T1076" s="119"/>
      <c r="U1076" s="109"/>
      <c r="V1076" s="109"/>
      <c r="W1076" s="109"/>
      <c r="X1076" s="45"/>
      <c r="Y1076" s="45"/>
    </row>
    <row r="1077" spans="1:25" s="43" customFormat="1" ht="12.9" customHeight="1">
      <c r="A1077" s="189"/>
      <c r="B1077" s="111"/>
      <c r="C1077" s="111"/>
      <c r="D1077" s="111"/>
      <c r="E1077" s="111"/>
      <c r="F1077" s="111"/>
      <c r="G1077" s="111"/>
      <c r="H1077" s="111"/>
      <c r="I1077" s="116"/>
      <c r="J1077" s="118"/>
      <c r="K1077" s="33"/>
      <c r="L1077" s="44">
        <f>SUM(E1077:F1077)</f>
        <v>0</v>
      </c>
      <c r="M1077" s="33" t="str">
        <f>A1077&amp;$O$1</f>
        <v>Container q'ty</v>
      </c>
      <c r="N1077" s="33" t="str">
        <f>A1077&amp;P1077</f>
        <v/>
      </c>
      <c r="O1077" s="39"/>
      <c r="P1077" s="33"/>
      <c r="Q1077" s="168"/>
      <c r="R1077" s="169"/>
      <c r="S1077" s="39"/>
      <c r="T1077" s="119"/>
      <c r="U1077" s="109"/>
      <c r="V1077" s="109"/>
      <c r="W1077" s="109"/>
      <c r="X1077" s="45"/>
      <c r="Y1077" s="45"/>
    </row>
    <row r="1078" spans="1:25" s="43" customFormat="1" ht="12.9" customHeight="1">
      <c r="A1078" s="189"/>
      <c r="B1078" s="111"/>
      <c r="C1078" s="111"/>
      <c r="D1078" s="111"/>
      <c r="E1078" s="111"/>
      <c r="F1078" s="111"/>
      <c r="G1078" s="111"/>
      <c r="H1078" s="111"/>
      <c r="I1078" s="116"/>
      <c r="J1078" s="118"/>
      <c r="K1078" s="33"/>
      <c r="L1078" s="44">
        <f>SUM(E1078:F1078)</f>
        <v>0</v>
      </c>
      <c r="M1078" s="33" t="str">
        <f>A1078&amp;$O$1</f>
        <v>Container q'ty</v>
      </c>
      <c r="N1078" s="33" t="str">
        <f>A1078&amp;P1078</f>
        <v/>
      </c>
      <c r="O1078" s="39"/>
      <c r="P1078" s="33"/>
      <c r="Q1078" s="168"/>
      <c r="R1078" s="169"/>
      <c r="S1078" s="39"/>
      <c r="T1078" s="119"/>
      <c r="U1078" s="109"/>
      <c r="V1078" s="109"/>
      <c r="W1078" s="109"/>
      <c r="X1078" s="45"/>
      <c r="Y1078" s="45"/>
    </row>
    <row r="1079" spans="1:25" s="43" customFormat="1" ht="12.9" customHeight="1">
      <c r="A1079" s="189"/>
      <c r="B1079" s="111"/>
      <c r="C1079" s="111"/>
      <c r="D1079" s="111"/>
      <c r="E1079" s="111"/>
      <c r="F1079" s="111"/>
      <c r="G1079" s="111"/>
      <c r="H1079" s="111"/>
      <c r="I1079" s="116"/>
      <c r="J1079" s="118"/>
      <c r="K1079" s="33"/>
      <c r="L1079" s="44">
        <f t="shared" ref="L1079:L1087" si="29">SUM(E1079:F1079)</f>
        <v>0</v>
      </c>
      <c r="M1079" s="33" t="str">
        <f t="shared" ref="M1079:M1142" si="30">A1079&amp;$O$1</f>
        <v>Container q'ty</v>
      </c>
      <c r="N1079" s="33" t="str">
        <f t="shared" ref="N1079:N1142" si="31">A1079&amp;P1079</f>
        <v/>
      </c>
      <c r="O1079" s="39"/>
      <c r="P1079" s="33"/>
      <c r="Q1079" s="168"/>
      <c r="R1079" s="169"/>
      <c r="S1079" s="39"/>
      <c r="T1079" s="119"/>
      <c r="U1079" s="109"/>
      <c r="V1079" s="109"/>
      <c r="W1079" s="109"/>
      <c r="X1079" s="45"/>
      <c r="Y1079" s="45"/>
    </row>
    <row r="1080" spans="1:25" s="43" customFormat="1" ht="12.9" customHeight="1">
      <c r="A1080" s="189"/>
      <c r="B1080" s="111"/>
      <c r="C1080" s="111"/>
      <c r="D1080" s="111"/>
      <c r="E1080" s="111"/>
      <c r="F1080" s="111"/>
      <c r="G1080" s="111"/>
      <c r="H1080" s="111"/>
      <c r="I1080" s="116"/>
      <c r="J1080" s="118"/>
      <c r="K1080" s="33"/>
      <c r="L1080" s="44">
        <f t="shared" si="29"/>
        <v>0</v>
      </c>
      <c r="M1080" s="33" t="str">
        <f t="shared" si="30"/>
        <v>Container q'ty</v>
      </c>
      <c r="N1080" s="33" t="str">
        <f t="shared" si="31"/>
        <v/>
      </c>
      <c r="O1080" s="39"/>
      <c r="P1080" s="33"/>
      <c r="Q1080" s="168"/>
      <c r="R1080" s="169"/>
      <c r="S1080" s="39"/>
      <c r="T1080" s="119"/>
      <c r="U1080" s="109"/>
      <c r="V1080" s="109"/>
      <c r="W1080" s="109"/>
      <c r="X1080" s="45"/>
      <c r="Y1080" s="45"/>
    </row>
    <row r="1081" spans="1:25" s="43" customFormat="1" ht="12.9" customHeight="1">
      <c r="A1081" s="189"/>
      <c r="B1081" s="111"/>
      <c r="C1081" s="111"/>
      <c r="D1081" s="111"/>
      <c r="E1081" s="111"/>
      <c r="F1081" s="111"/>
      <c r="G1081" s="111"/>
      <c r="H1081" s="111"/>
      <c r="I1081" s="116"/>
      <c r="J1081" s="118"/>
      <c r="K1081" s="33"/>
      <c r="L1081" s="44">
        <f t="shared" si="29"/>
        <v>0</v>
      </c>
      <c r="M1081" s="33" t="str">
        <f t="shared" si="30"/>
        <v>Container q'ty</v>
      </c>
      <c r="N1081" s="33" t="str">
        <f t="shared" si="31"/>
        <v/>
      </c>
      <c r="O1081" s="39"/>
      <c r="P1081" s="33"/>
      <c r="Q1081" s="168"/>
      <c r="R1081" s="169"/>
      <c r="S1081" s="39"/>
      <c r="T1081" s="119"/>
      <c r="U1081" s="109"/>
      <c r="V1081" s="109"/>
      <c r="W1081" s="109"/>
      <c r="X1081" s="45"/>
      <c r="Y1081" s="45"/>
    </row>
    <row r="1082" spans="1:25" s="43" customFormat="1" ht="12.9" customHeight="1">
      <c r="A1082" s="189"/>
      <c r="B1082" s="111"/>
      <c r="C1082" s="111"/>
      <c r="D1082" s="111"/>
      <c r="E1082" s="111"/>
      <c r="F1082" s="111"/>
      <c r="G1082" s="111"/>
      <c r="H1082" s="111"/>
      <c r="I1082" s="117"/>
      <c r="J1082" s="118"/>
      <c r="K1082" s="33"/>
      <c r="L1082" s="44">
        <f t="shared" si="29"/>
        <v>0</v>
      </c>
      <c r="M1082" s="33" t="str">
        <f t="shared" si="30"/>
        <v>Container q'ty</v>
      </c>
      <c r="N1082" s="33" t="str">
        <f t="shared" si="31"/>
        <v/>
      </c>
      <c r="O1082" s="39"/>
      <c r="P1082" s="33"/>
      <c r="Q1082" s="168"/>
      <c r="R1082" s="169"/>
      <c r="S1082" s="39"/>
      <c r="T1082" s="119"/>
      <c r="U1082" s="109"/>
      <c r="V1082" s="109"/>
      <c r="W1082" s="109"/>
      <c r="X1082" s="45"/>
      <c r="Y1082" s="45"/>
    </row>
    <row r="1083" spans="1:25" s="43" customFormat="1" ht="12.9" customHeight="1">
      <c r="A1083" s="189"/>
      <c r="B1083" s="111"/>
      <c r="C1083" s="111"/>
      <c r="D1083" s="111"/>
      <c r="E1083" s="111"/>
      <c r="F1083" s="111"/>
      <c r="G1083" s="111"/>
      <c r="H1083" s="111"/>
      <c r="I1083" s="117"/>
      <c r="J1083" s="118"/>
      <c r="K1083" s="33"/>
      <c r="L1083" s="44">
        <f t="shared" si="29"/>
        <v>0</v>
      </c>
      <c r="M1083" s="33" t="str">
        <f t="shared" si="30"/>
        <v>Container q'ty</v>
      </c>
      <c r="N1083" s="33" t="str">
        <f t="shared" si="31"/>
        <v/>
      </c>
      <c r="O1083" s="39"/>
      <c r="P1083" s="33"/>
      <c r="Q1083" s="168"/>
      <c r="R1083" s="169"/>
      <c r="S1083" s="39"/>
      <c r="T1083" s="119"/>
      <c r="U1083" s="109"/>
      <c r="V1083" s="109"/>
      <c r="W1083" s="109"/>
      <c r="X1083" s="45"/>
      <c r="Y1083" s="45"/>
    </row>
    <row r="1084" spans="1:25" s="43" customFormat="1" ht="12.9" customHeight="1">
      <c r="A1084" s="189"/>
      <c r="B1084" s="111"/>
      <c r="C1084" s="111"/>
      <c r="D1084" s="111"/>
      <c r="E1084" s="111"/>
      <c r="F1084" s="111"/>
      <c r="G1084" s="111"/>
      <c r="H1084" s="111"/>
      <c r="I1084" s="116"/>
      <c r="J1084" s="118"/>
      <c r="K1084" s="33"/>
      <c r="L1084" s="44">
        <f t="shared" si="29"/>
        <v>0</v>
      </c>
      <c r="M1084" s="33" t="str">
        <f t="shared" si="30"/>
        <v>Container q'ty</v>
      </c>
      <c r="N1084" s="33" t="str">
        <f t="shared" si="31"/>
        <v/>
      </c>
      <c r="O1084" s="39"/>
      <c r="P1084" s="33"/>
      <c r="Q1084" s="168"/>
      <c r="R1084" s="169"/>
      <c r="S1084" s="39"/>
      <c r="T1084" s="119"/>
      <c r="U1084" s="109"/>
      <c r="V1084" s="109"/>
      <c r="W1084" s="109"/>
      <c r="X1084" s="45"/>
      <c r="Y1084" s="45"/>
    </row>
    <row r="1085" spans="1:25" s="43" customFormat="1" ht="12.9" customHeight="1">
      <c r="A1085" s="189"/>
      <c r="B1085" s="111"/>
      <c r="C1085" s="111"/>
      <c r="D1085" s="111"/>
      <c r="E1085" s="111"/>
      <c r="F1085" s="111"/>
      <c r="G1085" s="111"/>
      <c r="H1085" s="111"/>
      <c r="I1085" s="116"/>
      <c r="J1085" s="118"/>
      <c r="K1085" s="33"/>
      <c r="L1085" s="44">
        <f t="shared" si="29"/>
        <v>0</v>
      </c>
      <c r="M1085" s="33" t="str">
        <f t="shared" si="30"/>
        <v>Container q'ty</v>
      </c>
      <c r="N1085" s="33" t="str">
        <f t="shared" si="31"/>
        <v/>
      </c>
      <c r="O1085" s="39"/>
      <c r="P1085" s="33"/>
      <c r="Q1085" s="168"/>
      <c r="R1085" s="169"/>
      <c r="S1085" s="39"/>
      <c r="T1085" s="119"/>
      <c r="U1085" s="109"/>
      <c r="V1085" s="109"/>
      <c r="W1085" s="109"/>
      <c r="X1085" s="45"/>
      <c r="Y1085" s="45"/>
    </row>
    <row r="1086" spans="1:25" s="43" customFormat="1" ht="12.9" customHeight="1">
      <c r="A1086" s="189"/>
      <c r="B1086" s="111"/>
      <c r="C1086" s="111"/>
      <c r="D1086" s="111"/>
      <c r="E1086" s="111"/>
      <c r="F1086" s="111"/>
      <c r="G1086" s="111"/>
      <c r="H1086" s="111"/>
      <c r="I1086" s="116"/>
      <c r="J1086" s="118"/>
      <c r="K1086" s="33"/>
      <c r="L1086" s="44">
        <f t="shared" si="29"/>
        <v>0</v>
      </c>
      <c r="M1086" s="33" t="str">
        <f t="shared" si="30"/>
        <v>Container q'ty</v>
      </c>
      <c r="N1086" s="33" t="str">
        <f t="shared" si="31"/>
        <v/>
      </c>
      <c r="O1086" s="39"/>
      <c r="P1086" s="33"/>
      <c r="Q1086" s="168"/>
      <c r="R1086" s="169"/>
      <c r="S1086" s="39"/>
      <c r="T1086" s="119"/>
      <c r="U1086" s="109"/>
      <c r="V1086" s="109"/>
      <c r="W1086" s="109"/>
      <c r="X1086" s="45"/>
      <c r="Y1086" s="45"/>
    </row>
    <row r="1087" spans="1:25" s="43" customFormat="1" ht="12.9" customHeight="1">
      <c r="A1087" s="189"/>
      <c r="B1087" s="111"/>
      <c r="C1087" s="111"/>
      <c r="D1087" s="111"/>
      <c r="E1087" s="111"/>
      <c r="F1087" s="111"/>
      <c r="G1087" s="111"/>
      <c r="H1087" s="111"/>
      <c r="I1087" s="116"/>
      <c r="J1087" s="118"/>
      <c r="K1087" s="33"/>
      <c r="L1087" s="44">
        <f t="shared" si="29"/>
        <v>0</v>
      </c>
      <c r="M1087" s="33" t="str">
        <f t="shared" si="30"/>
        <v>Container q'ty</v>
      </c>
      <c r="N1087" s="33" t="str">
        <f t="shared" si="31"/>
        <v/>
      </c>
      <c r="O1087" s="39"/>
      <c r="P1087" s="33"/>
      <c r="Q1087" s="168"/>
      <c r="R1087" s="169"/>
      <c r="S1087" s="39"/>
      <c r="T1087" s="119"/>
      <c r="U1087" s="109"/>
      <c r="V1087" s="109"/>
      <c r="W1087" s="109"/>
      <c r="X1087" s="45"/>
      <c r="Y1087" s="45"/>
    </row>
    <row r="1088" spans="1:25" s="43" customFormat="1" ht="12.9" customHeight="1">
      <c r="A1088" s="189"/>
      <c r="B1088" s="111"/>
      <c r="C1088" s="111"/>
      <c r="D1088" s="111"/>
      <c r="E1088" s="111"/>
      <c r="F1088" s="111"/>
      <c r="G1088" s="111"/>
      <c r="H1088" s="111"/>
      <c r="I1088" s="116"/>
      <c r="J1088" s="118"/>
      <c r="K1088" s="33"/>
      <c r="L1088" s="44">
        <f>SUM(E1088:F1088)</f>
        <v>0</v>
      </c>
      <c r="M1088" s="33" t="str">
        <f t="shared" si="30"/>
        <v>Container q'ty</v>
      </c>
      <c r="N1088" s="33" t="str">
        <f t="shared" si="31"/>
        <v/>
      </c>
      <c r="O1088" s="39"/>
      <c r="P1088" s="33"/>
      <c r="Q1088" s="168"/>
      <c r="R1088" s="169"/>
      <c r="S1088" s="39"/>
      <c r="T1088" s="119"/>
      <c r="U1088" s="109"/>
      <c r="V1088" s="109"/>
      <c r="W1088" s="109"/>
      <c r="X1088" s="45"/>
      <c r="Y1088" s="45"/>
    </row>
    <row r="1089" spans="1:25" s="43" customFormat="1" ht="12.9" customHeight="1">
      <c r="A1089" s="189"/>
      <c r="B1089" s="111"/>
      <c r="C1089" s="111"/>
      <c r="D1089" s="111"/>
      <c r="E1089" s="111"/>
      <c r="F1089" s="111"/>
      <c r="G1089" s="111"/>
      <c r="H1089" s="111"/>
      <c r="I1089" s="116"/>
      <c r="J1089" s="118"/>
      <c r="K1089" s="33"/>
      <c r="L1089" s="44">
        <f>SUM(E1089:F1089)</f>
        <v>0</v>
      </c>
      <c r="M1089" s="33" t="str">
        <f t="shared" si="30"/>
        <v>Container q'ty</v>
      </c>
      <c r="N1089" s="33" t="str">
        <f t="shared" si="31"/>
        <v/>
      </c>
      <c r="O1089" s="39"/>
      <c r="P1089" s="33"/>
      <c r="Q1089" s="168"/>
      <c r="R1089" s="169"/>
      <c r="S1089" s="39"/>
      <c r="T1089" s="119"/>
      <c r="U1089" s="109"/>
      <c r="V1089" s="109"/>
      <c r="W1089" s="109"/>
      <c r="X1089" s="45"/>
      <c r="Y1089" s="45"/>
    </row>
    <row r="1090" spans="1:25" s="43" customFormat="1" ht="12.9" customHeight="1">
      <c r="A1090" s="189"/>
      <c r="B1090" s="111"/>
      <c r="C1090" s="111"/>
      <c r="D1090" s="111"/>
      <c r="E1090" s="111"/>
      <c r="F1090" s="111"/>
      <c r="G1090" s="111"/>
      <c r="H1090" s="111"/>
      <c r="I1090" s="116"/>
      <c r="J1090" s="118"/>
      <c r="K1090" s="33"/>
      <c r="L1090" s="44">
        <f t="shared" ref="L1090:L1098" si="32">SUM(E1090:F1090)</f>
        <v>0</v>
      </c>
      <c r="M1090" s="33" t="str">
        <f t="shared" si="30"/>
        <v>Container q'ty</v>
      </c>
      <c r="N1090" s="33" t="str">
        <f t="shared" si="31"/>
        <v/>
      </c>
      <c r="O1090" s="39"/>
      <c r="P1090" s="33"/>
      <c r="Q1090" s="168"/>
      <c r="R1090" s="169"/>
      <c r="S1090" s="39"/>
      <c r="T1090" s="119"/>
      <c r="U1090" s="109"/>
      <c r="V1090" s="109"/>
      <c r="W1090" s="109"/>
      <c r="X1090" s="45"/>
      <c r="Y1090" s="45"/>
    </row>
    <row r="1091" spans="1:25" s="43" customFormat="1" ht="12.9" customHeight="1">
      <c r="A1091" s="189"/>
      <c r="B1091" s="111"/>
      <c r="C1091" s="111"/>
      <c r="D1091" s="111"/>
      <c r="E1091" s="111"/>
      <c r="F1091" s="111"/>
      <c r="G1091" s="111"/>
      <c r="H1091" s="111"/>
      <c r="I1091" s="116"/>
      <c r="J1091" s="118"/>
      <c r="K1091" s="33"/>
      <c r="L1091" s="44">
        <f t="shared" si="32"/>
        <v>0</v>
      </c>
      <c r="M1091" s="33" t="str">
        <f t="shared" si="30"/>
        <v>Container q'ty</v>
      </c>
      <c r="N1091" s="33" t="str">
        <f t="shared" si="31"/>
        <v/>
      </c>
      <c r="O1091" s="39"/>
      <c r="P1091" s="33"/>
      <c r="Q1091" s="168"/>
      <c r="R1091" s="169"/>
      <c r="S1091" s="39"/>
      <c r="T1091" s="119"/>
      <c r="U1091" s="109"/>
      <c r="V1091" s="109"/>
      <c r="W1091" s="109"/>
      <c r="X1091" s="45"/>
      <c r="Y1091" s="45"/>
    </row>
    <row r="1092" spans="1:25" s="43" customFormat="1" ht="12.9" customHeight="1">
      <c r="A1092" s="189"/>
      <c r="B1092" s="111"/>
      <c r="C1092" s="111"/>
      <c r="D1092" s="111"/>
      <c r="E1092" s="111"/>
      <c r="F1092" s="111"/>
      <c r="G1092" s="111"/>
      <c r="H1092" s="111"/>
      <c r="I1092" s="116"/>
      <c r="J1092" s="118"/>
      <c r="K1092" s="33"/>
      <c r="L1092" s="44">
        <f t="shared" si="32"/>
        <v>0</v>
      </c>
      <c r="M1092" s="33" t="str">
        <f t="shared" si="30"/>
        <v>Container q'ty</v>
      </c>
      <c r="N1092" s="33" t="str">
        <f t="shared" si="31"/>
        <v/>
      </c>
      <c r="O1092" s="39"/>
      <c r="P1092" s="33"/>
      <c r="Q1092" s="168"/>
      <c r="R1092" s="169"/>
      <c r="S1092" s="39"/>
      <c r="T1092" s="119"/>
      <c r="U1092" s="109"/>
      <c r="V1092" s="109"/>
      <c r="W1092" s="109"/>
      <c r="X1092" s="45"/>
      <c r="Y1092" s="45"/>
    </row>
    <row r="1093" spans="1:25" s="43" customFormat="1" ht="12.9" customHeight="1">
      <c r="A1093" s="189"/>
      <c r="B1093" s="111"/>
      <c r="C1093" s="111"/>
      <c r="D1093" s="111"/>
      <c r="E1093" s="111"/>
      <c r="F1093" s="111"/>
      <c r="G1093" s="111"/>
      <c r="H1093" s="111"/>
      <c r="I1093" s="117"/>
      <c r="J1093" s="118"/>
      <c r="K1093" s="33"/>
      <c r="L1093" s="44">
        <f t="shared" si="32"/>
        <v>0</v>
      </c>
      <c r="M1093" s="33" t="str">
        <f t="shared" si="30"/>
        <v>Container q'ty</v>
      </c>
      <c r="N1093" s="33" t="str">
        <f t="shared" si="31"/>
        <v/>
      </c>
      <c r="O1093" s="39"/>
      <c r="P1093" s="33"/>
      <c r="Q1093" s="168"/>
      <c r="R1093" s="169"/>
      <c r="S1093" s="39"/>
      <c r="T1093" s="119"/>
      <c r="U1093" s="109"/>
      <c r="V1093" s="109"/>
      <c r="W1093" s="109"/>
      <c r="X1093" s="45"/>
      <c r="Y1093" s="45"/>
    </row>
    <row r="1094" spans="1:25" s="43" customFormat="1" ht="12.9" customHeight="1">
      <c r="A1094" s="189"/>
      <c r="B1094" s="111"/>
      <c r="C1094" s="111"/>
      <c r="D1094" s="111"/>
      <c r="E1094" s="111"/>
      <c r="F1094" s="111"/>
      <c r="G1094" s="111"/>
      <c r="H1094" s="111"/>
      <c r="I1094" s="117"/>
      <c r="J1094" s="118"/>
      <c r="K1094" s="33"/>
      <c r="L1094" s="44">
        <f t="shared" si="32"/>
        <v>0</v>
      </c>
      <c r="M1094" s="33" t="str">
        <f t="shared" si="30"/>
        <v>Container q'ty</v>
      </c>
      <c r="N1094" s="33" t="str">
        <f t="shared" si="31"/>
        <v/>
      </c>
      <c r="O1094" s="39"/>
      <c r="P1094" s="33"/>
      <c r="Q1094" s="168"/>
      <c r="R1094" s="169"/>
      <c r="S1094" s="39"/>
      <c r="T1094" s="119"/>
      <c r="U1094" s="109"/>
      <c r="V1094" s="109"/>
      <c r="W1094" s="109"/>
      <c r="X1094" s="45"/>
      <c r="Y1094" s="45"/>
    </row>
    <row r="1095" spans="1:25" s="43" customFormat="1" ht="12.9" customHeight="1">
      <c r="A1095" s="189"/>
      <c r="B1095" s="111"/>
      <c r="C1095" s="111"/>
      <c r="D1095" s="111"/>
      <c r="E1095" s="111"/>
      <c r="F1095" s="111"/>
      <c r="G1095" s="111"/>
      <c r="H1095" s="111"/>
      <c r="I1095" s="116"/>
      <c r="J1095" s="118"/>
      <c r="K1095" s="33"/>
      <c r="L1095" s="44">
        <f t="shared" si="32"/>
        <v>0</v>
      </c>
      <c r="M1095" s="33" t="str">
        <f t="shared" si="30"/>
        <v>Container q'ty</v>
      </c>
      <c r="N1095" s="33" t="str">
        <f t="shared" si="31"/>
        <v/>
      </c>
      <c r="O1095" s="39"/>
      <c r="P1095" s="33"/>
      <c r="Q1095" s="168"/>
      <c r="R1095" s="169"/>
      <c r="S1095" s="39"/>
      <c r="T1095" s="119"/>
      <c r="U1095" s="109"/>
      <c r="V1095" s="109"/>
      <c r="W1095" s="109"/>
      <c r="X1095" s="45"/>
      <c r="Y1095" s="45"/>
    </row>
    <row r="1096" spans="1:25" s="43" customFormat="1" ht="12.9" customHeight="1">
      <c r="A1096" s="189"/>
      <c r="B1096" s="111"/>
      <c r="C1096" s="111"/>
      <c r="D1096" s="111"/>
      <c r="E1096" s="111"/>
      <c r="F1096" s="111"/>
      <c r="G1096" s="111"/>
      <c r="H1096" s="111"/>
      <c r="I1096" s="116"/>
      <c r="J1096" s="118"/>
      <c r="K1096" s="33"/>
      <c r="L1096" s="44">
        <f t="shared" si="32"/>
        <v>0</v>
      </c>
      <c r="M1096" s="33" t="str">
        <f t="shared" si="30"/>
        <v>Container q'ty</v>
      </c>
      <c r="N1096" s="33" t="str">
        <f t="shared" si="31"/>
        <v/>
      </c>
      <c r="O1096" s="39"/>
      <c r="P1096" s="33"/>
      <c r="Q1096" s="168"/>
      <c r="R1096" s="169"/>
      <c r="S1096" s="39"/>
      <c r="T1096" s="119"/>
      <c r="U1096" s="109"/>
      <c r="V1096" s="109"/>
      <c r="W1096" s="109"/>
      <c r="X1096" s="45"/>
      <c r="Y1096" s="45"/>
    </row>
    <row r="1097" spans="1:25" s="43" customFormat="1" ht="12.9" customHeight="1">
      <c r="A1097" s="189"/>
      <c r="B1097" s="111"/>
      <c r="C1097" s="111"/>
      <c r="D1097" s="111"/>
      <c r="E1097" s="111"/>
      <c r="F1097" s="111"/>
      <c r="G1097" s="111"/>
      <c r="H1097" s="111"/>
      <c r="I1097" s="116"/>
      <c r="J1097" s="118"/>
      <c r="K1097" s="33"/>
      <c r="L1097" s="44">
        <f t="shared" si="32"/>
        <v>0</v>
      </c>
      <c r="M1097" s="33" t="str">
        <f t="shared" si="30"/>
        <v>Container q'ty</v>
      </c>
      <c r="N1097" s="33" t="str">
        <f t="shared" si="31"/>
        <v/>
      </c>
      <c r="O1097" s="39"/>
      <c r="P1097" s="33"/>
      <c r="Q1097" s="168"/>
      <c r="R1097" s="169"/>
      <c r="S1097" s="39"/>
      <c r="T1097" s="119"/>
      <c r="U1097" s="109"/>
      <c r="V1097" s="109"/>
      <c r="W1097" s="109"/>
      <c r="X1097" s="45"/>
      <c r="Y1097" s="45"/>
    </row>
    <row r="1098" spans="1:25" s="43" customFormat="1" ht="12.9" customHeight="1">
      <c r="A1098" s="189"/>
      <c r="B1098" s="111"/>
      <c r="C1098" s="111"/>
      <c r="D1098" s="111"/>
      <c r="E1098" s="111"/>
      <c r="F1098" s="111"/>
      <c r="G1098" s="111"/>
      <c r="H1098" s="111"/>
      <c r="I1098" s="116"/>
      <c r="J1098" s="118"/>
      <c r="K1098" s="33"/>
      <c r="L1098" s="44">
        <f t="shared" si="32"/>
        <v>0</v>
      </c>
      <c r="M1098" s="33" t="str">
        <f t="shared" si="30"/>
        <v>Container q'ty</v>
      </c>
      <c r="N1098" s="33" t="str">
        <f t="shared" si="31"/>
        <v/>
      </c>
      <c r="O1098" s="39"/>
      <c r="P1098" s="33"/>
      <c r="Q1098" s="168"/>
      <c r="R1098" s="169"/>
      <c r="S1098" s="39"/>
      <c r="T1098" s="119"/>
      <c r="U1098" s="109"/>
      <c r="V1098" s="109"/>
      <c r="W1098" s="109"/>
      <c r="X1098" s="45"/>
      <c r="Y1098" s="45"/>
    </row>
    <row r="1099" spans="1:25" s="43" customFormat="1" ht="12.9" customHeight="1">
      <c r="A1099" s="189"/>
      <c r="B1099" s="111"/>
      <c r="C1099" s="111"/>
      <c r="D1099" s="111"/>
      <c r="E1099" s="111"/>
      <c r="F1099" s="111"/>
      <c r="G1099" s="111"/>
      <c r="H1099" s="111"/>
      <c r="I1099" s="116"/>
      <c r="J1099" s="118"/>
      <c r="K1099" s="33"/>
      <c r="L1099" s="44">
        <f>SUM(E1099:F1099)</f>
        <v>0</v>
      </c>
      <c r="M1099" s="33" t="str">
        <f t="shared" si="30"/>
        <v>Container q'ty</v>
      </c>
      <c r="N1099" s="33" t="str">
        <f t="shared" si="31"/>
        <v/>
      </c>
      <c r="O1099" s="39"/>
      <c r="P1099" s="33"/>
      <c r="Q1099" s="168"/>
      <c r="R1099" s="169"/>
      <c r="S1099" s="39"/>
      <c r="T1099" s="119"/>
      <c r="U1099" s="109"/>
      <c r="V1099" s="109"/>
      <c r="W1099" s="109"/>
      <c r="X1099" s="45"/>
      <c r="Y1099" s="45"/>
    </row>
    <row r="1100" spans="1:25" s="43" customFormat="1" ht="12.9" customHeight="1">
      <c r="A1100" s="189"/>
      <c r="B1100" s="111"/>
      <c r="C1100" s="111"/>
      <c r="D1100" s="111"/>
      <c r="E1100" s="111"/>
      <c r="F1100" s="111"/>
      <c r="G1100" s="111"/>
      <c r="H1100" s="111"/>
      <c r="I1100" s="116"/>
      <c r="J1100" s="118"/>
      <c r="K1100" s="33"/>
      <c r="L1100" s="44">
        <f>SUM(E1100:F1100)</f>
        <v>0</v>
      </c>
      <c r="M1100" s="33" t="str">
        <f t="shared" si="30"/>
        <v>Container q'ty</v>
      </c>
      <c r="N1100" s="33" t="str">
        <f t="shared" si="31"/>
        <v/>
      </c>
      <c r="O1100" s="39"/>
      <c r="P1100" s="33"/>
      <c r="Q1100" s="168"/>
      <c r="R1100" s="169"/>
      <c r="S1100" s="39"/>
      <c r="T1100" s="119"/>
      <c r="U1100" s="109"/>
      <c r="V1100" s="109"/>
      <c r="W1100" s="109"/>
      <c r="X1100" s="45"/>
      <c r="Y1100" s="45"/>
    </row>
    <row r="1101" spans="1:25" s="43" customFormat="1" ht="12.9" customHeight="1">
      <c r="A1101" s="189"/>
      <c r="B1101" s="111"/>
      <c r="C1101" s="111"/>
      <c r="D1101" s="111"/>
      <c r="E1101" s="111"/>
      <c r="F1101" s="111"/>
      <c r="G1101" s="111"/>
      <c r="H1101" s="111"/>
      <c r="I1101" s="116"/>
      <c r="J1101" s="118"/>
      <c r="K1101" s="33"/>
      <c r="L1101" s="44">
        <f t="shared" ref="L1101:L1110" si="33">SUM(E1101:F1101)</f>
        <v>0</v>
      </c>
      <c r="M1101" s="33" t="str">
        <f t="shared" si="30"/>
        <v>Container q'ty</v>
      </c>
      <c r="N1101" s="33" t="str">
        <f t="shared" si="31"/>
        <v/>
      </c>
      <c r="O1101" s="39"/>
      <c r="P1101" s="33"/>
      <c r="Q1101" s="168"/>
      <c r="R1101" s="169"/>
      <c r="S1101" s="39"/>
      <c r="T1101" s="119"/>
      <c r="U1101" s="109"/>
      <c r="V1101" s="109"/>
      <c r="W1101" s="109"/>
      <c r="X1101" s="45"/>
      <c r="Y1101" s="45"/>
    </row>
    <row r="1102" spans="1:25" s="43" customFormat="1" ht="12.9" customHeight="1">
      <c r="A1102" s="189"/>
      <c r="B1102" s="111"/>
      <c r="C1102" s="111"/>
      <c r="D1102" s="111"/>
      <c r="E1102" s="111"/>
      <c r="F1102" s="111"/>
      <c r="G1102" s="111"/>
      <c r="H1102" s="111"/>
      <c r="I1102" s="116"/>
      <c r="J1102" s="118"/>
      <c r="K1102" s="33"/>
      <c r="L1102" s="44">
        <f t="shared" si="33"/>
        <v>0</v>
      </c>
      <c r="M1102" s="33" t="str">
        <f t="shared" si="30"/>
        <v>Container q'ty</v>
      </c>
      <c r="N1102" s="33" t="str">
        <f t="shared" si="31"/>
        <v/>
      </c>
      <c r="O1102" s="39"/>
      <c r="P1102" s="33"/>
      <c r="Q1102" s="168"/>
      <c r="R1102" s="169"/>
      <c r="S1102" s="39"/>
      <c r="T1102" s="119"/>
      <c r="U1102" s="109"/>
      <c r="V1102" s="109"/>
      <c r="W1102" s="109"/>
      <c r="X1102" s="45"/>
      <c r="Y1102" s="45"/>
    </row>
    <row r="1103" spans="1:25" s="43" customFormat="1" ht="12.9" customHeight="1">
      <c r="A1103" s="189"/>
      <c r="B1103" s="111"/>
      <c r="C1103" s="111"/>
      <c r="D1103" s="111"/>
      <c r="E1103" s="111"/>
      <c r="F1103" s="111"/>
      <c r="G1103" s="111"/>
      <c r="H1103" s="111"/>
      <c r="I1103" s="116"/>
      <c r="J1103" s="118"/>
      <c r="K1103" s="33"/>
      <c r="L1103" s="44">
        <f t="shared" si="33"/>
        <v>0</v>
      </c>
      <c r="M1103" s="33" t="str">
        <f t="shared" si="30"/>
        <v>Container q'ty</v>
      </c>
      <c r="N1103" s="33" t="str">
        <f t="shared" si="31"/>
        <v/>
      </c>
      <c r="O1103" s="39"/>
      <c r="P1103" s="33"/>
      <c r="Q1103" s="168"/>
      <c r="R1103" s="169"/>
      <c r="S1103" s="39"/>
      <c r="T1103" s="119"/>
      <c r="U1103" s="109"/>
      <c r="V1103" s="109"/>
      <c r="W1103" s="109"/>
      <c r="X1103" s="45"/>
      <c r="Y1103" s="45"/>
    </row>
    <row r="1104" spans="1:25" s="43" customFormat="1" ht="12.9" customHeight="1">
      <c r="A1104" s="189"/>
      <c r="B1104" s="111"/>
      <c r="C1104" s="111"/>
      <c r="D1104" s="111"/>
      <c r="E1104" s="111"/>
      <c r="F1104" s="111"/>
      <c r="G1104" s="111"/>
      <c r="H1104" s="111"/>
      <c r="I1104" s="117"/>
      <c r="J1104" s="118"/>
      <c r="K1104" s="33"/>
      <c r="L1104" s="44">
        <f t="shared" si="33"/>
        <v>0</v>
      </c>
      <c r="M1104" s="33" t="str">
        <f t="shared" si="30"/>
        <v>Container q'ty</v>
      </c>
      <c r="N1104" s="33" t="str">
        <f t="shared" si="31"/>
        <v/>
      </c>
      <c r="O1104" s="39"/>
      <c r="P1104" s="33"/>
      <c r="Q1104" s="168"/>
      <c r="R1104" s="169"/>
      <c r="S1104" s="39"/>
      <c r="T1104" s="119"/>
      <c r="U1104" s="109"/>
      <c r="V1104" s="109"/>
      <c r="W1104" s="109"/>
      <c r="X1104" s="45"/>
      <c r="Y1104" s="45"/>
    </row>
    <row r="1105" spans="1:25" s="43" customFormat="1" ht="12.9" customHeight="1">
      <c r="A1105" s="189"/>
      <c r="B1105" s="111"/>
      <c r="C1105" s="111"/>
      <c r="D1105" s="111"/>
      <c r="E1105" s="111"/>
      <c r="F1105" s="111"/>
      <c r="G1105" s="111"/>
      <c r="H1105" s="111"/>
      <c r="I1105" s="117"/>
      <c r="J1105" s="118"/>
      <c r="K1105" s="33"/>
      <c r="L1105" s="44">
        <f t="shared" si="33"/>
        <v>0</v>
      </c>
      <c r="M1105" s="33" t="str">
        <f t="shared" si="30"/>
        <v>Container q'ty</v>
      </c>
      <c r="N1105" s="33" t="str">
        <f t="shared" si="31"/>
        <v/>
      </c>
      <c r="O1105" s="39"/>
      <c r="P1105" s="33"/>
      <c r="Q1105" s="168"/>
      <c r="R1105" s="169"/>
      <c r="S1105" s="39"/>
      <c r="T1105" s="119"/>
      <c r="U1105" s="109"/>
      <c r="V1105" s="109"/>
      <c r="W1105" s="109"/>
      <c r="X1105" s="45"/>
      <c r="Y1105" s="45"/>
    </row>
    <row r="1106" spans="1:25" s="43" customFormat="1" ht="12.9" customHeight="1">
      <c r="A1106" s="189"/>
      <c r="B1106" s="111"/>
      <c r="C1106" s="111"/>
      <c r="D1106" s="111"/>
      <c r="E1106" s="111"/>
      <c r="F1106" s="111"/>
      <c r="G1106" s="111"/>
      <c r="H1106" s="111"/>
      <c r="I1106" s="116"/>
      <c r="J1106" s="118"/>
      <c r="K1106" s="33"/>
      <c r="L1106" s="44">
        <f t="shared" si="33"/>
        <v>0</v>
      </c>
      <c r="M1106" s="33" t="str">
        <f t="shared" si="30"/>
        <v>Container q'ty</v>
      </c>
      <c r="N1106" s="33" t="str">
        <f t="shared" si="31"/>
        <v/>
      </c>
      <c r="O1106" s="39"/>
      <c r="P1106" s="33"/>
      <c r="Q1106" s="168"/>
      <c r="R1106" s="169"/>
      <c r="S1106" s="39"/>
      <c r="T1106" s="119"/>
      <c r="U1106" s="109"/>
      <c r="V1106" s="109"/>
      <c r="W1106" s="109"/>
      <c r="X1106" s="45"/>
      <c r="Y1106" s="45"/>
    </row>
    <row r="1107" spans="1:25" s="43" customFormat="1" ht="12.9" customHeight="1">
      <c r="A1107" s="189"/>
      <c r="B1107" s="111"/>
      <c r="C1107" s="111"/>
      <c r="D1107" s="111"/>
      <c r="E1107" s="111"/>
      <c r="F1107" s="111"/>
      <c r="G1107" s="111"/>
      <c r="H1107" s="111"/>
      <c r="I1107" s="116"/>
      <c r="J1107" s="118"/>
      <c r="K1107" s="33"/>
      <c r="L1107" s="44">
        <f t="shared" si="33"/>
        <v>0</v>
      </c>
      <c r="M1107" s="33" t="str">
        <f t="shared" si="30"/>
        <v>Container q'ty</v>
      </c>
      <c r="N1107" s="33" t="str">
        <f t="shared" si="31"/>
        <v/>
      </c>
      <c r="O1107" s="39"/>
      <c r="P1107" s="33"/>
      <c r="Q1107" s="168"/>
      <c r="R1107" s="169"/>
      <c r="S1107" s="39"/>
      <c r="T1107" s="119"/>
      <c r="U1107" s="109"/>
      <c r="V1107" s="109"/>
      <c r="W1107" s="109"/>
      <c r="X1107" s="45"/>
      <c r="Y1107" s="45"/>
    </row>
    <row r="1108" spans="1:25" s="43" customFormat="1" ht="12.9" customHeight="1">
      <c r="A1108" s="189"/>
      <c r="B1108" s="111"/>
      <c r="C1108" s="111"/>
      <c r="D1108" s="111"/>
      <c r="E1108" s="111"/>
      <c r="F1108" s="111"/>
      <c r="G1108" s="111"/>
      <c r="H1108" s="111"/>
      <c r="I1108" s="116"/>
      <c r="J1108" s="118"/>
      <c r="K1108" s="33"/>
      <c r="L1108" s="44">
        <f t="shared" si="33"/>
        <v>0</v>
      </c>
      <c r="M1108" s="33" t="str">
        <f t="shared" si="30"/>
        <v>Container q'ty</v>
      </c>
      <c r="N1108" s="33" t="str">
        <f t="shared" si="31"/>
        <v/>
      </c>
      <c r="O1108" s="39"/>
      <c r="P1108" s="33"/>
      <c r="Q1108" s="168"/>
      <c r="R1108" s="169"/>
      <c r="S1108" s="39"/>
      <c r="T1108" s="119"/>
      <c r="U1108" s="109"/>
      <c r="V1108" s="109"/>
      <c r="W1108" s="109"/>
      <c r="X1108" s="45"/>
      <c r="Y1108" s="45"/>
    </row>
    <row r="1109" spans="1:25" s="43" customFormat="1" ht="12.9" customHeight="1">
      <c r="A1109" s="189"/>
      <c r="B1109" s="111"/>
      <c r="C1109" s="111"/>
      <c r="D1109" s="111"/>
      <c r="E1109" s="111"/>
      <c r="F1109" s="111"/>
      <c r="G1109" s="111"/>
      <c r="H1109" s="111"/>
      <c r="I1109" s="116"/>
      <c r="J1109" s="118"/>
      <c r="K1109" s="33"/>
      <c r="L1109" s="44">
        <f t="shared" si="33"/>
        <v>0</v>
      </c>
      <c r="M1109" s="33" t="str">
        <f t="shared" si="30"/>
        <v>Container q'ty</v>
      </c>
      <c r="N1109" s="33" t="str">
        <f t="shared" si="31"/>
        <v/>
      </c>
      <c r="O1109" s="39"/>
      <c r="P1109" s="33"/>
      <c r="Q1109" s="168"/>
      <c r="R1109" s="169"/>
      <c r="S1109" s="39"/>
      <c r="T1109" s="119"/>
      <c r="U1109" s="109"/>
      <c r="V1109" s="109"/>
      <c r="W1109" s="109"/>
      <c r="X1109" s="45"/>
      <c r="Y1109" s="45"/>
    </row>
    <row r="1110" spans="1:25" s="43" customFormat="1" ht="12.9" customHeight="1">
      <c r="A1110" s="189"/>
      <c r="B1110" s="111"/>
      <c r="C1110" s="111"/>
      <c r="D1110" s="111"/>
      <c r="E1110" s="111"/>
      <c r="F1110" s="111"/>
      <c r="G1110" s="111"/>
      <c r="H1110" s="111"/>
      <c r="I1110" s="116"/>
      <c r="J1110" s="118"/>
      <c r="K1110" s="33"/>
      <c r="L1110" s="44">
        <f t="shared" si="33"/>
        <v>0</v>
      </c>
      <c r="M1110" s="33" t="str">
        <f t="shared" si="30"/>
        <v>Container q'ty</v>
      </c>
      <c r="N1110" s="33" t="str">
        <f t="shared" si="31"/>
        <v/>
      </c>
      <c r="O1110" s="39"/>
      <c r="P1110" s="33"/>
      <c r="Q1110" s="168"/>
      <c r="R1110" s="169"/>
      <c r="S1110" s="39"/>
      <c r="T1110" s="119"/>
      <c r="U1110" s="109"/>
      <c r="V1110" s="109"/>
      <c r="W1110" s="109"/>
      <c r="X1110" s="45"/>
      <c r="Y1110" s="45"/>
    </row>
    <row r="1111" spans="1:25" s="43" customFormat="1" ht="12.9" customHeight="1">
      <c r="A1111" s="189"/>
      <c r="B1111" s="111"/>
      <c r="C1111" s="111"/>
      <c r="D1111" s="111"/>
      <c r="E1111" s="111"/>
      <c r="F1111" s="111"/>
      <c r="G1111" s="111"/>
      <c r="H1111" s="111"/>
      <c r="I1111" s="116"/>
      <c r="J1111" s="118"/>
      <c r="K1111" s="33"/>
      <c r="L1111" s="44">
        <f>SUM(E1111:F1111)</f>
        <v>0</v>
      </c>
      <c r="M1111" s="33" t="str">
        <f t="shared" si="30"/>
        <v>Container q'ty</v>
      </c>
      <c r="N1111" s="33" t="str">
        <f t="shared" si="31"/>
        <v/>
      </c>
      <c r="O1111" s="39"/>
      <c r="P1111" s="33"/>
      <c r="Q1111" s="168"/>
      <c r="R1111" s="169"/>
      <c r="S1111" s="39"/>
      <c r="T1111" s="119"/>
      <c r="U1111" s="109"/>
      <c r="V1111" s="109"/>
      <c r="W1111" s="109"/>
      <c r="X1111" s="45"/>
      <c r="Y1111" s="45"/>
    </row>
    <row r="1112" spans="1:25" s="43" customFormat="1" ht="12.9" customHeight="1">
      <c r="A1112" s="189"/>
      <c r="B1112" s="111"/>
      <c r="C1112" s="111"/>
      <c r="D1112" s="111"/>
      <c r="E1112" s="111"/>
      <c r="F1112" s="111"/>
      <c r="G1112" s="111"/>
      <c r="H1112" s="111"/>
      <c r="I1112" s="116"/>
      <c r="J1112" s="118"/>
      <c r="K1112" s="33"/>
      <c r="L1112" s="44">
        <f>SUM(E1112:F1112)</f>
        <v>0</v>
      </c>
      <c r="M1112" s="33" t="str">
        <f t="shared" si="30"/>
        <v>Container q'ty</v>
      </c>
      <c r="N1112" s="33" t="str">
        <f t="shared" si="31"/>
        <v/>
      </c>
      <c r="O1112" s="39"/>
      <c r="P1112" s="33"/>
      <c r="Q1112" s="168"/>
      <c r="R1112" s="169"/>
      <c r="S1112" s="39"/>
      <c r="T1112" s="119"/>
      <c r="U1112" s="109"/>
      <c r="V1112" s="109"/>
      <c r="W1112" s="109"/>
      <c r="X1112" s="45"/>
      <c r="Y1112" s="45"/>
    </row>
    <row r="1113" spans="1:25" s="43" customFormat="1" ht="12.9" customHeight="1">
      <c r="A1113" s="189"/>
      <c r="B1113" s="111"/>
      <c r="C1113" s="111"/>
      <c r="D1113" s="111"/>
      <c r="E1113" s="111"/>
      <c r="F1113" s="111"/>
      <c r="G1113" s="111"/>
      <c r="H1113" s="111"/>
      <c r="I1113" s="116"/>
      <c r="J1113" s="118"/>
      <c r="K1113" s="33"/>
      <c r="L1113" s="44">
        <f t="shared" ref="L1113:L1121" si="34">SUM(E1113:F1113)</f>
        <v>0</v>
      </c>
      <c r="M1113" s="33" t="str">
        <f t="shared" si="30"/>
        <v>Container q'ty</v>
      </c>
      <c r="N1113" s="33" t="str">
        <f t="shared" si="31"/>
        <v/>
      </c>
      <c r="O1113" s="39"/>
      <c r="P1113" s="33"/>
      <c r="Q1113" s="168"/>
      <c r="R1113" s="169"/>
      <c r="S1113" s="39"/>
      <c r="T1113" s="119"/>
      <c r="U1113" s="109"/>
      <c r="V1113" s="109"/>
      <c r="W1113" s="109"/>
      <c r="X1113" s="45"/>
      <c r="Y1113" s="45"/>
    </row>
    <row r="1114" spans="1:25" s="43" customFormat="1" ht="12.9" customHeight="1">
      <c r="A1114" s="189"/>
      <c r="B1114" s="111"/>
      <c r="C1114" s="111"/>
      <c r="D1114" s="111"/>
      <c r="E1114" s="111"/>
      <c r="F1114" s="111"/>
      <c r="G1114" s="111"/>
      <c r="H1114" s="111"/>
      <c r="I1114" s="116"/>
      <c r="J1114" s="118"/>
      <c r="K1114" s="33"/>
      <c r="L1114" s="44">
        <f t="shared" si="34"/>
        <v>0</v>
      </c>
      <c r="M1114" s="33" t="str">
        <f t="shared" si="30"/>
        <v>Container q'ty</v>
      </c>
      <c r="N1114" s="33" t="str">
        <f t="shared" si="31"/>
        <v/>
      </c>
      <c r="O1114" s="39"/>
      <c r="P1114" s="33"/>
      <c r="Q1114" s="168"/>
      <c r="R1114" s="169"/>
      <c r="S1114" s="39"/>
      <c r="T1114" s="119"/>
      <c r="U1114" s="109"/>
      <c r="V1114" s="109"/>
      <c r="W1114" s="109"/>
      <c r="X1114" s="45"/>
      <c r="Y1114" s="45"/>
    </row>
    <row r="1115" spans="1:25" s="43" customFormat="1" ht="12.9" customHeight="1">
      <c r="A1115" s="189"/>
      <c r="B1115" s="111"/>
      <c r="C1115" s="111"/>
      <c r="D1115" s="111"/>
      <c r="E1115" s="111"/>
      <c r="F1115" s="111"/>
      <c r="G1115" s="111"/>
      <c r="H1115" s="111"/>
      <c r="I1115" s="116"/>
      <c r="J1115" s="118"/>
      <c r="K1115" s="33"/>
      <c r="L1115" s="44">
        <f t="shared" si="34"/>
        <v>0</v>
      </c>
      <c r="M1115" s="33" t="str">
        <f t="shared" si="30"/>
        <v>Container q'ty</v>
      </c>
      <c r="N1115" s="33" t="str">
        <f t="shared" si="31"/>
        <v/>
      </c>
      <c r="O1115" s="39"/>
      <c r="P1115" s="33"/>
      <c r="Q1115" s="168"/>
      <c r="R1115" s="169"/>
      <c r="S1115" s="39"/>
      <c r="T1115" s="119"/>
      <c r="U1115" s="109"/>
      <c r="V1115" s="109"/>
      <c r="W1115" s="109"/>
      <c r="X1115" s="45"/>
      <c r="Y1115" s="45"/>
    </row>
    <row r="1116" spans="1:25" s="43" customFormat="1" ht="12.9" customHeight="1">
      <c r="A1116" s="189"/>
      <c r="B1116" s="111"/>
      <c r="C1116" s="111"/>
      <c r="D1116" s="111"/>
      <c r="E1116" s="111"/>
      <c r="F1116" s="111"/>
      <c r="G1116" s="111"/>
      <c r="H1116" s="111"/>
      <c r="I1116" s="117"/>
      <c r="J1116" s="118"/>
      <c r="K1116" s="33"/>
      <c r="L1116" s="44">
        <f t="shared" si="34"/>
        <v>0</v>
      </c>
      <c r="M1116" s="33" t="str">
        <f t="shared" si="30"/>
        <v>Container q'ty</v>
      </c>
      <c r="N1116" s="33" t="str">
        <f t="shared" si="31"/>
        <v/>
      </c>
      <c r="O1116" s="39"/>
      <c r="P1116" s="33"/>
      <c r="Q1116" s="168"/>
      <c r="R1116" s="169"/>
      <c r="S1116" s="39"/>
      <c r="T1116" s="119"/>
      <c r="U1116" s="109"/>
      <c r="V1116" s="109"/>
      <c r="W1116" s="109"/>
      <c r="X1116" s="45"/>
      <c r="Y1116" s="45"/>
    </row>
    <row r="1117" spans="1:25" s="43" customFormat="1" ht="12.9" customHeight="1">
      <c r="A1117" s="189"/>
      <c r="B1117" s="111"/>
      <c r="C1117" s="111"/>
      <c r="D1117" s="111"/>
      <c r="E1117" s="111"/>
      <c r="F1117" s="111"/>
      <c r="G1117" s="111"/>
      <c r="H1117" s="111"/>
      <c r="I1117" s="117"/>
      <c r="J1117" s="118"/>
      <c r="K1117" s="33"/>
      <c r="L1117" s="44">
        <f t="shared" si="34"/>
        <v>0</v>
      </c>
      <c r="M1117" s="33" t="str">
        <f t="shared" si="30"/>
        <v>Container q'ty</v>
      </c>
      <c r="N1117" s="33" t="str">
        <f t="shared" si="31"/>
        <v/>
      </c>
      <c r="O1117" s="39"/>
      <c r="P1117" s="33"/>
      <c r="Q1117" s="168"/>
      <c r="R1117" s="169"/>
      <c r="S1117" s="39"/>
      <c r="T1117" s="119"/>
      <c r="U1117" s="109"/>
      <c r="V1117" s="109"/>
      <c r="W1117" s="109"/>
      <c r="X1117" s="45"/>
      <c r="Y1117" s="45"/>
    </row>
    <row r="1118" spans="1:25" s="43" customFormat="1" ht="12.9" customHeight="1">
      <c r="A1118" s="189"/>
      <c r="B1118" s="111"/>
      <c r="C1118" s="111"/>
      <c r="D1118" s="111"/>
      <c r="E1118" s="111"/>
      <c r="F1118" s="111"/>
      <c r="G1118" s="111"/>
      <c r="H1118" s="111"/>
      <c r="I1118" s="116"/>
      <c r="J1118" s="118"/>
      <c r="K1118" s="33"/>
      <c r="L1118" s="44">
        <f t="shared" si="34"/>
        <v>0</v>
      </c>
      <c r="M1118" s="33" t="str">
        <f t="shared" si="30"/>
        <v>Container q'ty</v>
      </c>
      <c r="N1118" s="33" t="str">
        <f t="shared" si="31"/>
        <v/>
      </c>
      <c r="O1118" s="39"/>
      <c r="P1118" s="33"/>
      <c r="Q1118" s="168"/>
      <c r="R1118" s="169"/>
      <c r="S1118" s="39"/>
      <c r="T1118" s="119"/>
      <c r="U1118" s="109"/>
      <c r="V1118" s="109"/>
      <c r="W1118" s="109"/>
      <c r="X1118" s="45"/>
      <c r="Y1118" s="45"/>
    </row>
    <row r="1119" spans="1:25" s="43" customFormat="1" ht="12.9" customHeight="1">
      <c r="A1119" s="189"/>
      <c r="B1119" s="111"/>
      <c r="C1119" s="111"/>
      <c r="D1119" s="111"/>
      <c r="E1119" s="111"/>
      <c r="F1119" s="111"/>
      <c r="G1119" s="111"/>
      <c r="H1119" s="111"/>
      <c r="I1119" s="116"/>
      <c r="J1119" s="118"/>
      <c r="K1119" s="33"/>
      <c r="L1119" s="44">
        <f t="shared" si="34"/>
        <v>0</v>
      </c>
      <c r="M1119" s="33" t="str">
        <f t="shared" si="30"/>
        <v>Container q'ty</v>
      </c>
      <c r="N1119" s="33" t="str">
        <f t="shared" si="31"/>
        <v/>
      </c>
      <c r="O1119" s="39"/>
      <c r="P1119" s="33"/>
      <c r="Q1119" s="168"/>
      <c r="R1119" s="169"/>
      <c r="S1119" s="39"/>
      <c r="T1119" s="119"/>
      <c r="U1119" s="109"/>
      <c r="V1119" s="109"/>
      <c r="W1119" s="109"/>
      <c r="X1119" s="45"/>
      <c r="Y1119" s="45"/>
    </row>
    <row r="1120" spans="1:25" s="43" customFormat="1" ht="12.9" customHeight="1">
      <c r="A1120" s="189"/>
      <c r="B1120" s="111"/>
      <c r="C1120" s="111"/>
      <c r="D1120" s="111"/>
      <c r="E1120" s="111"/>
      <c r="F1120" s="111"/>
      <c r="G1120" s="111"/>
      <c r="H1120" s="111"/>
      <c r="I1120" s="116"/>
      <c r="J1120" s="118"/>
      <c r="K1120" s="33"/>
      <c r="L1120" s="44">
        <f t="shared" si="34"/>
        <v>0</v>
      </c>
      <c r="M1120" s="33" t="str">
        <f t="shared" si="30"/>
        <v>Container q'ty</v>
      </c>
      <c r="N1120" s="33" t="str">
        <f t="shared" si="31"/>
        <v/>
      </c>
      <c r="O1120" s="39"/>
      <c r="P1120" s="33"/>
      <c r="Q1120" s="168"/>
      <c r="R1120" s="169"/>
      <c r="S1120" s="39"/>
      <c r="T1120" s="119"/>
      <c r="U1120" s="109"/>
      <c r="V1120" s="109"/>
      <c r="W1120" s="109"/>
      <c r="X1120" s="45"/>
      <c r="Y1120" s="45"/>
    </row>
    <row r="1121" spans="1:25" s="43" customFormat="1" ht="12.9" customHeight="1">
      <c r="A1121" s="189"/>
      <c r="B1121" s="111"/>
      <c r="C1121" s="111"/>
      <c r="D1121" s="111"/>
      <c r="E1121" s="111"/>
      <c r="F1121" s="111"/>
      <c r="G1121" s="111"/>
      <c r="H1121" s="111"/>
      <c r="I1121" s="116"/>
      <c r="J1121" s="118"/>
      <c r="K1121" s="33"/>
      <c r="L1121" s="44">
        <f t="shared" si="34"/>
        <v>0</v>
      </c>
      <c r="M1121" s="33" t="str">
        <f t="shared" si="30"/>
        <v>Container q'ty</v>
      </c>
      <c r="N1121" s="33" t="str">
        <f t="shared" si="31"/>
        <v/>
      </c>
      <c r="O1121" s="39"/>
      <c r="P1121" s="33"/>
      <c r="Q1121" s="168"/>
      <c r="R1121" s="169"/>
      <c r="S1121" s="39"/>
      <c r="T1121" s="119"/>
      <c r="U1121" s="109"/>
      <c r="V1121" s="109"/>
      <c r="W1121" s="109"/>
      <c r="X1121" s="45"/>
      <c r="Y1121" s="45"/>
    </row>
    <row r="1122" spans="1:25" s="43" customFormat="1" ht="12.9" customHeight="1">
      <c r="A1122" s="189"/>
      <c r="B1122" s="111"/>
      <c r="C1122" s="111"/>
      <c r="D1122" s="111"/>
      <c r="E1122" s="111"/>
      <c r="F1122" s="111"/>
      <c r="G1122" s="111"/>
      <c r="H1122" s="111"/>
      <c r="I1122" s="116"/>
      <c r="J1122" s="118"/>
      <c r="K1122" s="33"/>
      <c r="L1122" s="44">
        <f>SUM(E1122:F1122)</f>
        <v>0</v>
      </c>
      <c r="M1122" s="33" t="str">
        <f t="shared" si="30"/>
        <v>Container q'ty</v>
      </c>
      <c r="N1122" s="33" t="str">
        <f t="shared" si="31"/>
        <v/>
      </c>
      <c r="O1122" s="39"/>
      <c r="P1122" s="33"/>
      <c r="Q1122" s="168"/>
      <c r="R1122" s="169"/>
      <c r="S1122" s="39"/>
      <c r="T1122" s="119"/>
      <c r="U1122" s="109"/>
      <c r="V1122" s="109"/>
      <c r="W1122" s="109"/>
      <c r="X1122" s="45"/>
      <c r="Y1122" s="45"/>
    </row>
    <row r="1123" spans="1:25" s="43" customFormat="1" ht="12.9" customHeight="1">
      <c r="A1123" s="189"/>
      <c r="B1123" s="111"/>
      <c r="C1123" s="111"/>
      <c r="D1123" s="111"/>
      <c r="E1123" s="111"/>
      <c r="F1123" s="111"/>
      <c r="G1123" s="111"/>
      <c r="H1123" s="111"/>
      <c r="I1123" s="116"/>
      <c r="J1123" s="118"/>
      <c r="K1123" s="33"/>
      <c r="L1123" s="44">
        <f>SUM(E1123:F1123)</f>
        <v>0</v>
      </c>
      <c r="M1123" s="33" t="str">
        <f t="shared" si="30"/>
        <v>Container q'ty</v>
      </c>
      <c r="N1123" s="33" t="str">
        <f t="shared" si="31"/>
        <v/>
      </c>
      <c r="O1123" s="39"/>
      <c r="P1123" s="33"/>
      <c r="Q1123" s="168"/>
      <c r="R1123" s="169"/>
      <c r="S1123" s="39"/>
      <c r="T1123" s="119"/>
      <c r="U1123" s="109"/>
      <c r="V1123" s="109"/>
      <c r="W1123" s="109"/>
      <c r="X1123" s="45"/>
      <c r="Y1123" s="45"/>
    </row>
    <row r="1124" spans="1:25" s="43" customFormat="1" ht="12.9" customHeight="1">
      <c r="A1124" s="189"/>
      <c r="B1124" s="111"/>
      <c r="C1124" s="111"/>
      <c r="D1124" s="111"/>
      <c r="E1124" s="111"/>
      <c r="F1124" s="111"/>
      <c r="G1124" s="111"/>
      <c r="H1124" s="111"/>
      <c r="I1124" s="116"/>
      <c r="J1124" s="118"/>
      <c r="K1124" s="33"/>
      <c r="L1124" s="44">
        <f t="shared" ref="L1124:L1132" si="35">SUM(E1124:F1124)</f>
        <v>0</v>
      </c>
      <c r="M1124" s="33" t="str">
        <f t="shared" si="30"/>
        <v>Container q'ty</v>
      </c>
      <c r="N1124" s="33" t="str">
        <f t="shared" si="31"/>
        <v/>
      </c>
      <c r="O1124" s="39"/>
      <c r="P1124" s="33"/>
      <c r="Q1124" s="168"/>
      <c r="R1124" s="169"/>
      <c r="S1124" s="39"/>
      <c r="T1124" s="119"/>
      <c r="U1124" s="109"/>
      <c r="V1124" s="109"/>
      <c r="W1124" s="109"/>
      <c r="X1124" s="45"/>
      <c r="Y1124" s="45"/>
    </row>
    <row r="1125" spans="1:25" s="43" customFormat="1" ht="12.9" customHeight="1">
      <c r="A1125" s="189"/>
      <c r="B1125" s="111"/>
      <c r="C1125" s="111"/>
      <c r="D1125" s="111"/>
      <c r="E1125" s="111"/>
      <c r="F1125" s="111"/>
      <c r="G1125" s="111"/>
      <c r="H1125" s="111"/>
      <c r="I1125" s="116"/>
      <c r="J1125" s="118"/>
      <c r="K1125" s="33"/>
      <c r="L1125" s="44">
        <f t="shared" si="35"/>
        <v>0</v>
      </c>
      <c r="M1125" s="33" t="str">
        <f t="shared" si="30"/>
        <v>Container q'ty</v>
      </c>
      <c r="N1125" s="33" t="str">
        <f t="shared" si="31"/>
        <v/>
      </c>
      <c r="O1125" s="39"/>
      <c r="P1125" s="33"/>
      <c r="Q1125" s="168"/>
      <c r="R1125" s="169"/>
      <c r="S1125" s="39"/>
      <c r="T1125" s="119"/>
      <c r="U1125" s="109"/>
      <c r="V1125" s="109"/>
      <c r="W1125" s="109"/>
      <c r="X1125" s="45"/>
      <c r="Y1125" s="45"/>
    </row>
    <row r="1126" spans="1:25" s="43" customFormat="1" ht="12.9" customHeight="1">
      <c r="A1126" s="189"/>
      <c r="B1126" s="111"/>
      <c r="C1126" s="111"/>
      <c r="D1126" s="111"/>
      <c r="E1126" s="111"/>
      <c r="F1126" s="111"/>
      <c r="G1126" s="111"/>
      <c r="H1126" s="111"/>
      <c r="I1126" s="116"/>
      <c r="J1126" s="118"/>
      <c r="K1126" s="33"/>
      <c r="L1126" s="44">
        <f t="shared" si="35"/>
        <v>0</v>
      </c>
      <c r="M1126" s="33" t="str">
        <f t="shared" si="30"/>
        <v>Container q'ty</v>
      </c>
      <c r="N1126" s="33" t="str">
        <f t="shared" si="31"/>
        <v/>
      </c>
      <c r="O1126" s="39"/>
      <c r="P1126" s="33"/>
      <c r="Q1126" s="168"/>
      <c r="R1126" s="169"/>
      <c r="S1126" s="39"/>
      <c r="T1126" s="119"/>
      <c r="U1126" s="109"/>
      <c r="V1126" s="109"/>
      <c r="W1126" s="109"/>
      <c r="X1126" s="45"/>
      <c r="Y1126" s="45"/>
    </row>
    <row r="1127" spans="1:25" s="43" customFormat="1" ht="12.9" customHeight="1">
      <c r="A1127" s="189"/>
      <c r="B1127" s="111"/>
      <c r="C1127" s="111"/>
      <c r="D1127" s="111"/>
      <c r="E1127" s="111"/>
      <c r="F1127" s="111"/>
      <c r="G1127" s="111"/>
      <c r="H1127" s="111"/>
      <c r="I1127" s="117"/>
      <c r="J1127" s="118"/>
      <c r="K1127" s="33"/>
      <c r="L1127" s="44">
        <f t="shared" si="35"/>
        <v>0</v>
      </c>
      <c r="M1127" s="33" t="str">
        <f t="shared" si="30"/>
        <v>Container q'ty</v>
      </c>
      <c r="N1127" s="33" t="str">
        <f t="shared" si="31"/>
        <v/>
      </c>
      <c r="O1127" s="39"/>
      <c r="P1127" s="33"/>
      <c r="Q1127" s="168"/>
      <c r="R1127" s="169"/>
      <c r="S1127" s="39"/>
      <c r="T1127" s="119"/>
      <c r="U1127" s="109"/>
      <c r="V1127" s="109"/>
      <c r="W1127" s="109"/>
      <c r="X1127" s="45"/>
      <c r="Y1127" s="45"/>
    </row>
    <row r="1128" spans="1:25" s="43" customFormat="1" ht="12.9" customHeight="1">
      <c r="A1128" s="189"/>
      <c r="B1128" s="111"/>
      <c r="C1128" s="111"/>
      <c r="D1128" s="111"/>
      <c r="E1128" s="111"/>
      <c r="F1128" s="111"/>
      <c r="G1128" s="111"/>
      <c r="H1128" s="111"/>
      <c r="I1128" s="117"/>
      <c r="J1128" s="118"/>
      <c r="K1128" s="33"/>
      <c r="L1128" s="44">
        <f t="shared" si="35"/>
        <v>0</v>
      </c>
      <c r="M1128" s="33" t="str">
        <f t="shared" si="30"/>
        <v>Container q'ty</v>
      </c>
      <c r="N1128" s="33" t="str">
        <f t="shared" si="31"/>
        <v/>
      </c>
      <c r="O1128" s="39"/>
      <c r="P1128" s="33"/>
      <c r="Q1128" s="168"/>
      <c r="R1128" s="169"/>
      <c r="S1128" s="39"/>
      <c r="T1128" s="119"/>
      <c r="U1128" s="109"/>
      <c r="V1128" s="109"/>
      <c r="W1128" s="109"/>
      <c r="X1128" s="45"/>
      <c r="Y1128" s="45"/>
    </row>
    <row r="1129" spans="1:25" s="43" customFormat="1" ht="12.9" customHeight="1">
      <c r="A1129" s="189"/>
      <c r="B1129" s="111"/>
      <c r="C1129" s="111"/>
      <c r="D1129" s="111"/>
      <c r="E1129" s="111"/>
      <c r="F1129" s="111"/>
      <c r="G1129" s="111"/>
      <c r="H1129" s="111"/>
      <c r="I1129" s="116"/>
      <c r="J1129" s="118"/>
      <c r="K1129" s="33"/>
      <c r="L1129" s="44">
        <f t="shared" si="35"/>
        <v>0</v>
      </c>
      <c r="M1129" s="33" t="str">
        <f t="shared" si="30"/>
        <v>Container q'ty</v>
      </c>
      <c r="N1129" s="33" t="str">
        <f t="shared" si="31"/>
        <v/>
      </c>
      <c r="O1129" s="39"/>
      <c r="P1129" s="33"/>
      <c r="Q1129" s="168"/>
      <c r="R1129" s="169"/>
      <c r="S1129" s="39"/>
      <c r="T1129" s="119"/>
      <c r="U1129" s="109"/>
      <c r="V1129" s="109"/>
      <c r="W1129" s="109"/>
      <c r="X1129" s="45"/>
      <c r="Y1129" s="45"/>
    </row>
    <row r="1130" spans="1:25" s="43" customFormat="1" ht="12.9" customHeight="1">
      <c r="A1130" s="189"/>
      <c r="B1130" s="111"/>
      <c r="C1130" s="111"/>
      <c r="D1130" s="111"/>
      <c r="E1130" s="111"/>
      <c r="F1130" s="111"/>
      <c r="G1130" s="111"/>
      <c r="H1130" s="111"/>
      <c r="I1130" s="116"/>
      <c r="J1130" s="118"/>
      <c r="K1130" s="33"/>
      <c r="L1130" s="44">
        <f t="shared" si="35"/>
        <v>0</v>
      </c>
      <c r="M1130" s="33" t="str">
        <f t="shared" si="30"/>
        <v>Container q'ty</v>
      </c>
      <c r="N1130" s="33" t="str">
        <f t="shared" si="31"/>
        <v/>
      </c>
      <c r="O1130" s="39"/>
      <c r="P1130" s="33"/>
      <c r="Q1130" s="168"/>
      <c r="R1130" s="169"/>
      <c r="S1130" s="39"/>
      <c r="T1130" s="119"/>
      <c r="U1130" s="109"/>
      <c r="V1130" s="109"/>
      <c r="W1130" s="109"/>
      <c r="X1130" s="45"/>
      <c r="Y1130" s="45"/>
    </row>
    <row r="1131" spans="1:25" s="43" customFormat="1" ht="12.9" customHeight="1">
      <c r="A1131" s="189"/>
      <c r="B1131" s="111"/>
      <c r="C1131" s="111"/>
      <c r="D1131" s="111"/>
      <c r="E1131" s="111"/>
      <c r="F1131" s="111"/>
      <c r="G1131" s="111"/>
      <c r="H1131" s="111"/>
      <c r="I1131" s="116"/>
      <c r="J1131" s="118"/>
      <c r="K1131" s="33"/>
      <c r="L1131" s="44">
        <f t="shared" si="35"/>
        <v>0</v>
      </c>
      <c r="M1131" s="33" t="str">
        <f t="shared" si="30"/>
        <v>Container q'ty</v>
      </c>
      <c r="N1131" s="33" t="str">
        <f t="shared" si="31"/>
        <v/>
      </c>
      <c r="O1131" s="39"/>
      <c r="P1131" s="33"/>
      <c r="Q1131" s="168"/>
      <c r="R1131" s="169"/>
      <c r="S1131" s="39"/>
      <c r="T1131" s="119"/>
      <c r="U1131" s="109"/>
      <c r="V1131" s="109"/>
      <c r="W1131" s="109"/>
      <c r="X1131" s="45"/>
      <c r="Y1131" s="45"/>
    </row>
    <row r="1132" spans="1:25" s="43" customFormat="1" ht="12.9" customHeight="1">
      <c r="A1132" s="189"/>
      <c r="B1132" s="111"/>
      <c r="C1132" s="111"/>
      <c r="D1132" s="111"/>
      <c r="E1132" s="111"/>
      <c r="F1132" s="111"/>
      <c r="G1132" s="111"/>
      <c r="H1132" s="111"/>
      <c r="I1132" s="116"/>
      <c r="J1132" s="118"/>
      <c r="K1132" s="33"/>
      <c r="L1132" s="44">
        <f t="shared" si="35"/>
        <v>0</v>
      </c>
      <c r="M1132" s="33" t="str">
        <f t="shared" si="30"/>
        <v>Container q'ty</v>
      </c>
      <c r="N1132" s="33" t="str">
        <f t="shared" si="31"/>
        <v/>
      </c>
      <c r="O1132" s="39"/>
      <c r="P1132" s="33"/>
      <c r="Q1132" s="168"/>
      <c r="R1132" s="169"/>
      <c r="S1132" s="39"/>
      <c r="T1132" s="119"/>
      <c r="U1132" s="109"/>
      <c r="V1132" s="109"/>
      <c r="W1132" s="109"/>
      <c r="X1132" s="45"/>
      <c r="Y1132" s="45"/>
    </row>
    <row r="1133" spans="1:25" s="43" customFormat="1" ht="12.9" customHeight="1">
      <c r="A1133" s="189"/>
      <c r="B1133" s="111"/>
      <c r="C1133" s="111"/>
      <c r="D1133" s="111"/>
      <c r="E1133" s="111"/>
      <c r="F1133" s="111"/>
      <c r="G1133" s="111"/>
      <c r="H1133" s="111"/>
      <c r="I1133" s="116"/>
      <c r="J1133" s="118"/>
      <c r="K1133" s="33"/>
      <c r="L1133" s="44">
        <f>SUM(E1133:F1133)</f>
        <v>0</v>
      </c>
      <c r="M1133" s="33" t="str">
        <f t="shared" si="30"/>
        <v>Container q'ty</v>
      </c>
      <c r="N1133" s="33" t="str">
        <f t="shared" si="31"/>
        <v/>
      </c>
      <c r="O1133" s="39"/>
      <c r="P1133" s="33"/>
      <c r="Q1133" s="168"/>
      <c r="R1133" s="169"/>
      <c r="S1133" s="39"/>
      <c r="T1133" s="119"/>
      <c r="U1133" s="109"/>
      <c r="V1133" s="109"/>
      <c r="W1133" s="109"/>
      <c r="X1133" s="45"/>
      <c r="Y1133" s="45"/>
    </row>
    <row r="1134" spans="1:25" s="43" customFormat="1" ht="12.9" customHeight="1">
      <c r="A1134" s="189"/>
      <c r="B1134" s="111"/>
      <c r="C1134" s="111"/>
      <c r="D1134" s="111"/>
      <c r="E1134" s="111"/>
      <c r="F1134" s="111"/>
      <c r="G1134" s="111"/>
      <c r="H1134" s="111"/>
      <c r="I1134" s="116"/>
      <c r="J1134" s="118"/>
      <c r="K1134" s="33"/>
      <c r="L1134" s="44">
        <f>SUM(E1134:F1134)</f>
        <v>0</v>
      </c>
      <c r="M1134" s="33" t="str">
        <f t="shared" si="30"/>
        <v>Container q'ty</v>
      </c>
      <c r="N1134" s="33" t="str">
        <f t="shared" si="31"/>
        <v/>
      </c>
      <c r="O1134" s="39"/>
      <c r="P1134" s="33"/>
      <c r="Q1134" s="168"/>
      <c r="R1134" s="169"/>
      <c r="S1134" s="39"/>
      <c r="T1134" s="119"/>
      <c r="U1134" s="109"/>
      <c r="V1134" s="109"/>
      <c r="W1134" s="109"/>
      <c r="X1134" s="45"/>
      <c r="Y1134" s="45"/>
    </row>
    <row r="1135" spans="1:25" s="43" customFormat="1" ht="12.9" customHeight="1">
      <c r="A1135" s="189"/>
      <c r="B1135" s="111"/>
      <c r="C1135" s="111"/>
      <c r="D1135" s="111"/>
      <c r="E1135" s="111"/>
      <c r="F1135" s="111"/>
      <c r="G1135" s="111"/>
      <c r="H1135" s="111"/>
      <c r="I1135" s="116"/>
      <c r="J1135" s="118"/>
      <c r="K1135" s="33"/>
      <c r="L1135" s="44">
        <f t="shared" ref="L1135:L1144" si="36">SUM(E1135:F1135)</f>
        <v>0</v>
      </c>
      <c r="M1135" s="33" t="str">
        <f t="shared" si="30"/>
        <v>Container q'ty</v>
      </c>
      <c r="N1135" s="33" t="str">
        <f t="shared" si="31"/>
        <v/>
      </c>
      <c r="O1135" s="39"/>
      <c r="P1135" s="33"/>
      <c r="Q1135" s="168"/>
      <c r="R1135" s="169"/>
      <c r="S1135" s="39"/>
      <c r="T1135" s="119"/>
      <c r="U1135" s="109"/>
      <c r="V1135" s="109"/>
      <c r="W1135" s="109"/>
      <c r="X1135" s="45"/>
      <c r="Y1135" s="45"/>
    </row>
    <row r="1136" spans="1:25" s="43" customFormat="1" ht="12.9" customHeight="1">
      <c r="A1136" s="189"/>
      <c r="B1136" s="111"/>
      <c r="C1136" s="111"/>
      <c r="D1136" s="111"/>
      <c r="E1136" s="111"/>
      <c r="F1136" s="111"/>
      <c r="G1136" s="111"/>
      <c r="H1136" s="111"/>
      <c r="I1136" s="116"/>
      <c r="J1136" s="118"/>
      <c r="K1136" s="33"/>
      <c r="L1136" s="44">
        <f t="shared" si="36"/>
        <v>0</v>
      </c>
      <c r="M1136" s="33" t="str">
        <f t="shared" si="30"/>
        <v>Container q'ty</v>
      </c>
      <c r="N1136" s="33" t="str">
        <f t="shared" si="31"/>
        <v/>
      </c>
      <c r="O1136" s="39"/>
      <c r="P1136" s="33"/>
      <c r="Q1136" s="168"/>
      <c r="R1136" s="169"/>
      <c r="S1136" s="39"/>
      <c r="T1136" s="119"/>
      <c r="U1136" s="109"/>
      <c r="V1136" s="109"/>
      <c r="W1136" s="109"/>
      <c r="X1136" s="45"/>
      <c r="Y1136" s="45"/>
    </row>
    <row r="1137" spans="1:25" s="43" customFormat="1" ht="12.9" customHeight="1">
      <c r="A1137" s="189"/>
      <c r="B1137" s="111"/>
      <c r="C1137" s="111"/>
      <c r="D1137" s="111"/>
      <c r="E1137" s="111"/>
      <c r="F1137" s="111"/>
      <c r="G1137" s="111"/>
      <c r="H1137" s="111"/>
      <c r="I1137" s="116"/>
      <c r="J1137" s="118"/>
      <c r="K1137" s="33"/>
      <c r="L1137" s="44">
        <f t="shared" si="36"/>
        <v>0</v>
      </c>
      <c r="M1137" s="33" t="str">
        <f t="shared" si="30"/>
        <v>Container q'ty</v>
      </c>
      <c r="N1137" s="33" t="str">
        <f t="shared" si="31"/>
        <v/>
      </c>
      <c r="O1137" s="39"/>
      <c r="P1137" s="33"/>
      <c r="Q1137" s="168"/>
      <c r="R1137" s="169"/>
      <c r="S1137" s="39"/>
      <c r="T1137" s="119"/>
      <c r="U1137" s="109"/>
      <c r="V1137" s="109"/>
      <c r="W1137" s="109"/>
      <c r="X1137" s="45"/>
      <c r="Y1137" s="45"/>
    </row>
    <row r="1138" spans="1:25" s="43" customFormat="1" ht="12.9" customHeight="1">
      <c r="A1138" s="189"/>
      <c r="B1138" s="111"/>
      <c r="C1138" s="111"/>
      <c r="D1138" s="111"/>
      <c r="E1138" s="111"/>
      <c r="F1138" s="111"/>
      <c r="G1138" s="111"/>
      <c r="H1138" s="111"/>
      <c r="I1138" s="117"/>
      <c r="J1138" s="118"/>
      <c r="K1138" s="33"/>
      <c r="L1138" s="44">
        <f t="shared" si="36"/>
        <v>0</v>
      </c>
      <c r="M1138" s="33" t="str">
        <f t="shared" si="30"/>
        <v>Container q'ty</v>
      </c>
      <c r="N1138" s="33" t="str">
        <f t="shared" si="31"/>
        <v/>
      </c>
      <c r="O1138" s="39"/>
      <c r="P1138" s="33"/>
      <c r="Q1138" s="168"/>
      <c r="R1138" s="169"/>
      <c r="S1138" s="39"/>
      <c r="T1138" s="119"/>
      <c r="U1138" s="109"/>
      <c r="V1138" s="109"/>
      <c r="W1138" s="109"/>
      <c r="X1138" s="45"/>
      <c r="Y1138" s="45"/>
    </row>
    <row r="1139" spans="1:25" s="43" customFormat="1" ht="12.9" customHeight="1">
      <c r="A1139" s="189"/>
      <c r="B1139" s="111"/>
      <c r="C1139" s="111"/>
      <c r="D1139" s="111"/>
      <c r="E1139" s="111"/>
      <c r="F1139" s="111"/>
      <c r="G1139" s="111"/>
      <c r="H1139" s="111"/>
      <c r="I1139" s="117"/>
      <c r="J1139" s="118"/>
      <c r="K1139" s="33"/>
      <c r="L1139" s="44">
        <f t="shared" si="36"/>
        <v>0</v>
      </c>
      <c r="M1139" s="33" t="str">
        <f t="shared" si="30"/>
        <v>Container q'ty</v>
      </c>
      <c r="N1139" s="33" t="str">
        <f t="shared" si="31"/>
        <v/>
      </c>
      <c r="O1139" s="39"/>
      <c r="P1139" s="33"/>
      <c r="Q1139" s="168"/>
      <c r="R1139" s="169"/>
      <c r="S1139" s="39"/>
      <c r="T1139" s="119"/>
      <c r="U1139" s="109"/>
      <c r="V1139" s="109"/>
      <c r="W1139" s="109"/>
      <c r="X1139" s="45"/>
      <c r="Y1139" s="45"/>
    </row>
    <row r="1140" spans="1:25" s="43" customFormat="1" ht="12.9" customHeight="1">
      <c r="A1140" s="189"/>
      <c r="B1140" s="111"/>
      <c r="C1140" s="111"/>
      <c r="D1140" s="111"/>
      <c r="E1140" s="111"/>
      <c r="F1140" s="111"/>
      <c r="G1140" s="111"/>
      <c r="H1140" s="111"/>
      <c r="I1140" s="116"/>
      <c r="J1140" s="118"/>
      <c r="K1140" s="33"/>
      <c r="L1140" s="44">
        <f t="shared" si="36"/>
        <v>0</v>
      </c>
      <c r="M1140" s="33" t="str">
        <f t="shared" si="30"/>
        <v>Container q'ty</v>
      </c>
      <c r="N1140" s="33" t="str">
        <f t="shared" si="31"/>
        <v/>
      </c>
      <c r="O1140" s="39"/>
      <c r="P1140" s="33"/>
      <c r="Q1140" s="168"/>
      <c r="R1140" s="169"/>
      <c r="S1140" s="39"/>
      <c r="T1140" s="119"/>
      <c r="U1140" s="109"/>
      <c r="V1140" s="109"/>
      <c r="W1140" s="109"/>
      <c r="X1140" s="45"/>
      <c r="Y1140" s="45"/>
    </row>
    <row r="1141" spans="1:25" s="43" customFormat="1" ht="12.9" customHeight="1">
      <c r="A1141" s="189"/>
      <c r="B1141" s="111"/>
      <c r="C1141" s="111"/>
      <c r="D1141" s="111"/>
      <c r="E1141" s="111"/>
      <c r="F1141" s="111"/>
      <c r="G1141" s="111"/>
      <c r="H1141" s="111"/>
      <c r="I1141" s="116"/>
      <c r="J1141" s="118"/>
      <c r="K1141" s="33"/>
      <c r="L1141" s="44">
        <f t="shared" si="36"/>
        <v>0</v>
      </c>
      <c r="M1141" s="33" t="str">
        <f t="shared" si="30"/>
        <v>Container q'ty</v>
      </c>
      <c r="N1141" s="33" t="str">
        <f t="shared" si="31"/>
        <v/>
      </c>
      <c r="O1141" s="39"/>
      <c r="P1141" s="33"/>
      <c r="Q1141" s="168"/>
      <c r="R1141" s="169"/>
      <c r="S1141" s="39"/>
      <c r="T1141" s="119"/>
      <c r="U1141" s="109"/>
      <c r="V1141" s="109"/>
      <c r="W1141" s="109"/>
      <c r="X1141" s="45"/>
      <c r="Y1141" s="45"/>
    </row>
    <row r="1142" spans="1:25" s="43" customFormat="1" ht="12.9" customHeight="1">
      <c r="A1142" s="189"/>
      <c r="B1142" s="111"/>
      <c r="C1142" s="111"/>
      <c r="D1142" s="111"/>
      <c r="E1142" s="111"/>
      <c r="F1142" s="111"/>
      <c r="G1142" s="111"/>
      <c r="H1142" s="111"/>
      <c r="I1142" s="116"/>
      <c r="J1142" s="118"/>
      <c r="K1142" s="33"/>
      <c r="L1142" s="44">
        <f t="shared" si="36"/>
        <v>0</v>
      </c>
      <c r="M1142" s="33" t="str">
        <f t="shared" si="30"/>
        <v>Container q'ty</v>
      </c>
      <c r="N1142" s="33" t="str">
        <f t="shared" si="31"/>
        <v/>
      </c>
      <c r="O1142" s="39"/>
      <c r="P1142" s="33"/>
      <c r="Q1142" s="168"/>
      <c r="R1142" s="169"/>
      <c r="S1142" s="39"/>
      <c r="T1142" s="119"/>
      <c r="U1142" s="109"/>
      <c r="V1142" s="109"/>
      <c r="W1142" s="109"/>
      <c r="X1142" s="45"/>
      <c r="Y1142" s="45"/>
    </row>
    <row r="1143" spans="1:25" s="43" customFormat="1" ht="12.9" customHeight="1">
      <c r="A1143" s="189"/>
      <c r="B1143" s="111"/>
      <c r="C1143" s="111"/>
      <c r="D1143" s="111"/>
      <c r="E1143" s="111"/>
      <c r="F1143" s="111"/>
      <c r="G1143" s="111"/>
      <c r="H1143" s="111"/>
      <c r="I1143" s="116"/>
      <c r="J1143" s="118"/>
      <c r="K1143" s="33"/>
      <c r="L1143" s="44">
        <f t="shared" si="36"/>
        <v>0</v>
      </c>
      <c r="M1143" s="33" t="str">
        <f t="shared" ref="M1143:M1206" si="37">A1143&amp;$O$1</f>
        <v>Container q'ty</v>
      </c>
      <c r="N1143" s="33" t="str">
        <f t="shared" ref="N1143:N1206" si="38">A1143&amp;P1143</f>
        <v/>
      </c>
      <c r="O1143" s="39"/>
      <c r="P1143" s="33"/>
      <c r="Q1143" s="168"/>
      <c r="R1143" s="169"/>
      <c r="S1143" s="39"/>
      <c r="T1143" s="119"/>
      <c r="U1143" s="109"/>
      <c r="V1143" s="109"/>
      <c r="W1143" s="109"/>
      <c r="X1143" s="45"/>
      <c r="Y1143" s="45"/>
    </row>
    <row r="1144" spans="1:25" s="43" customFormat="1" ht="12.9" customHeight="1">
      <c r="A1144" s="189"/>
      <c r="B1144" s="111"/>
      <c r="C1144" s="111"/>
      <c r="D1144" s="111"/>
      <c r="E1144" s="111"/>
      <c r="F1144" s="111"/>
      <c r="G1144" s="111"/>
      <c r="H1144" s="111"/>
      <c r="I1144" s="116"/>
      <c r="J1144" s="118"/>
      <c r="K1144" s="33"/>
      <c r="L1144" s="44">
        <f t="shared" si="36"/>
        <v>0</v>
      </c>
      <c r="M1144" s="33" t="str">
        <f t="shared" si="37"/>
        <v>Container q'ty</v>
      </c>
      <c r="N1144" s="33" t="str">
        <f t="shared" si="38"/>
        <v/>
      </c>
      <c r="O1144" s="39"/>
      <c r="P1144" s="33"/>
      <c r="Q1144" s="168"/>
      <c r="R1144" s="169"/>
      <c r="S1144" s="39"/>
      <c r="T1144" s="119"/>
      <c r="U1144" s="109"/>
      <c r="V1144" s="109"/>
      <c r="W1144" s="109"/>
      <c r="X1144" s="45"/>
      <c r="Y1144" s="45"/>
    </row>
    <row r="1145" spans="1:25" s="43" customFormat="1" ht="12.9" customHeight="1">
      <c r="A1145" s="189"/>
      <c r="B1145" s="111"/>
      <c r="C1145" s="111"/>
      <c r="D1145" s="111"/>
      <c r="E1145" s="111"/>
      <c r="F1145" s="111"/>
      <c r="G1145" s="111"/>
      <c r="H1145" s="111"/>
      <c r="I1145" s="116"/>
      <c r="J1145" s="118"/>
      <c r="K1145" s="33"/>
      <c r="L1145" s="44">
        <f>SUM(E1145:F1145)</f>
        <v>0</v>
      </c>
      <c r="M1145" s="33" t="str">
        <f t="shared" si="37"/>
        <v>Container q'ty</v>
      </c>
      <c r="N1145" s="33" t="str">
        <f t="shared" si="38"/>
        <v/>
      </c>
      <c r="O1145" s="39"/>
      <c r="P1145" s="33"/>
      <c r="Q1145" s="168"/>
      <c r="R1145" s="169"/>
      <c r="S1145" s="39"/>
      <c r="T1145" s="119"/>
      <c r="U1145" s="109"/>
      <c r="V1145" s="109"/>
      <c r="W1145" s="109"/>
      <c r="X1145" s="45"/>
      <c r="Y1145" s="45"/>
    </row>
    <row r="1146" spans="1:25" s="43" customFormat="1" ht="12.9" customHeight="1">
      <c r="A1146" s="189"/>
      <c r="B1146" s="111"/>
      <c r="C1146" s="111"/>
      <c r="D1146" s="111"/>
      <c r="E1146" s="111"/>
      <c r="F1146" s="111"/>
      <c r="G1146" s="111"/>
      <c r="H1146" s="111"/>
      <c r="I1146" s="116"/>
      <c r="J1146" s="118"/>
      <c r="K1146" s="33"/>
      <c r="L1146" s="44">
        <f>SUM(E1146:F1146)</f>
        <v>0</v>
      </c>
      <c r="M1146" s="33" t="str">
        <f t="shared" si="37"/>
        <v>Container q'ty</v>
      </c>
      <c r="N1146" s="33" t="str">
        <f t="shared" si="38"/>
        <v/>
      </c>
      <c r="O1146" s="39"/>
      <c r="P1146" s="33"/>
      <c r="Q1146" s="168"/>
      <c r="R1146" s="169"/>
      <c r="S1146" s="39"/>
      <c r="T1146" s="119"/>
      <c r="U1146" s="109"/>
      <c r="V1146" s="109"/>
      <c r="W1146" s="109"/>
      <c r="X1146" s="45"/>
      <c r="Y1146" s="45"/>
    </row>
    <row r="1147" spans="1:25" s="43" customFormat="1" ht="12.9" customHeight="1">
      <c r="A1147" s="189"/>
      <c r="B1147" s="111"/>
      <c r="C1147" s="111"/>
      <c r="D1147" s="111"/>
      <c r="E1147" s="111"/>
      <c r="F1147" s="111"/>
      <c r="G1147" s="111"/>
      <c r="H1147" s="111"/>
      <c r="I1147" s="116"/>
      <c r="J1147" s="118"/>
      <c r="K1147" s="33"/>
      <c r="L1147" s="44">
        <f t="shared" ref="L1147:L1155" si="39">SUM(E1147:F1147)</f>
        <v>0</v>
      </c>
      <c r="M1147" s="33" t="str">
        <f t="shared" si="37"/>
        <v>Container q'ty</v>
      </c>
      <c r="N1147" s="33" t="str">
        <f t="shared" si="38"/>
        <v/>
      </c>
      <c r="O1147" s="39"/>
      <c r="P1147" s="33"/>
      <c r="Q1147" s="168"/>
      <c r="R1147" s="169"/>
      <c r="S1147" s="39"/>
      <c r="T1147" s="119"/>
      <c r="U1147" s="109"/>
      <c r="V1147" s="109"/>
      <c r="W1147" s="109"/>
      <c r="X1147" s="45"/>
      <c r="Y1147" s="45"/>
    </row>
    <row r="1148" spans="1:25" s="43" customFormat="1" ht="12.9" customHeight="1">
      <c r="A1148" s="189"/>
      <c r="B1148" s="111"/>
      <c r="C1148" s="111"/>
      <c r="D1148" s="111"/>
      <c r="E1148" s="111"/>
      <c r="F1148" s="111"/>
      <c r="G1148" s="111"/>
      <c r="H1148" s="111"/>
      <c r="I1148" s="116"/>
      <c r="J1148" s="118"/>
      <c r="K1148" s="33"/>
      <c r="L1148" s="44">
        <f t="shared" si="39"/>
        <v>0</v>
      </c>
      <c r="M1148" s="33" t="str">
        <f t="shared" si="37"/>
        <v>Container q'ty</v>
      </c>
      <c r="N1148" s="33" t="str">
        <f t="shared" si="38"/>
        <v/>
      </c>
      <c r="O1148" s="39"/>
      <c r="P1148" s="33"/>
      <c r="Q1148" s="168"/>
      <c r="R1148" s="169"/>
      <c r="S1148" s="39"/>
      <c r="T1148" s="119"/>
      <c r="U1148" s="109"/>
      <c r="V1148" s="109"/>
      <c r="W1148" s="109"/>
      <c r="X1148" s="45"/>
      <c r="Y1148" s="45"/>
    </row>
    <row r="1149" spans="1:25" s="43" customFormat="1" ht="12.9" customHeight="1">
      <c r="A1149" s="189"/>
      <c r="B1149" s="111"/>
      <c r="C1149" s="111"/>
      <c r="D1149" s="111"/>
      <c r="E1149" s="111"/>
      <c r="F1149" s="111"/>
      <c r="G1149" s="111"/>
      <c r="H1149" s="111"/>
      <c r="I1149" s="116"/>
      <c r="J1149" s="118"/>
      <c r="K1149" s="33"/>
      <c r="L1149" s="44">
        <f t="shared" si="39"/>
        <v>0</v>
      </c>
      <c r="M1149" s="33" t="str">
        <f t="shared" si="37"/>
        <v>Container q'ty</v>
      </c>
      <c r="N1149" s="33" t="str">
        <f t="shared" si="38"/>
        <v/>
      </c>
      <c r="O1149" s="39"/>
      <c r="P1149" s="33"/>
      <c r="Q1149" s="168"/>
      <c r="R1149" s="169"/>
      <c r="S1149" s="39"/>
      <c r="T1149" s="119"/>
      <c r="U1149" s="109"/>
      <c r="V1149" s="109"/>
      <c r="W1149" s="109"/>
      <c r="X1149" s="45"/>
      <c r="Y1149" s="45"/>
    </row>
    <row r="1150" spans="1:25" s="43" customFormat="1" ht="12.9" customHeight="1">
      <c r="A1150" s="189"/>
      <c r="B1150" s="111"/>
      <c r="C1150" s="111"/>
      <c r="D1150" s="111"/>
      <c r="E1150" s="111"/>
      <c r="F1150" s="111"/>
      <c r="G1150" s="111"/>
      <c r="H1150" s="111"/>
      <c r="I1150" s="117"/>
      <c r="J1150" s="118"/>
      <c r="K1150" s="33"/>
      <c r="L1150" s="44">
        <f t="shared" si="39"/>
        <v>0</v>
      </c>
      <c r="M1150" s="33" t="str">
        <f t="shared" si="37"/>
        <v>Container q'ty</v>
      </c>
      <c r="N1150" s="33" t="str">
        <f t="shared" si="38"/>
        <v/>
      </c>
      <c r="O1150" s="39"/>
      <c r="P1150" s="33"/>
      <c r="Q1150" s="168"/>
      <c r="R1150" s="169"/>
      <c r="S1150" s="39"/>
      <c r="T1150" s="119"/>
      <c r="U1150" s="109"/>
      <c r="V1150" s="109"/>
      <c r="W1150" s="109"/>
      <c r="X1150" s="45"/>
      <c r="Y1150" s="45"/>
    </row>
    <row r="1151" spans="1:25" s="43" customFormat="1" ht="12.9" customHeight="1">
      <c r="A1151" s="189"/>
      <c r="B1151" s="111"/>
      <c r="C1151" s="111"/>
      <c r="D1151" s="111"/>
      <c r="E1151" s="111"/>
      <c r="F1151" s="111"/>
      <c r="G1151" s="111"/>
      <c r="H1151" s="111"/>
      <c r="I1151" s="117"/>
      <c r="J1151" s="118"/>
      <c r="K1151" s="33"/>
      <c r="L1151" s="44">
        <f t="shared" si="39"/>
        <v>0</v>
      </c>
      <c r="M1151" s="33" t="str">
        <f t="shared" si="37"/>
        <v>Container q'ty</v>
      </c>
      <c r="N1151" s="33" t="str">
        <f t="shared" si="38"/>
        <v/>
      </c>
      <c r="O1151" s="39"/>
      <c r="P1151" s="33"/>
      <c r="Q1151" s="168"/>
      <c r="R1151" s="169"/>
      <c r="S1151" s="39"/>
      <c r="T1151" s="119"/>
      <c r="U1151" s="109"/>
      <c r="V1151" s="109"/>
      <c r="W1151" s="109"/>
      <c r="X1151" s="45"/>
      <c r="Y1151" s="45"/>
    </row>
    <row r="1152" spans="1:25" s="43" customFormat="1" ht="12.9" customHeight="1">
      <c r="A1152" s="189"/>
      <c r="B1152" s="111"/>
      <c r="C1152" s="111"/>
      <c r="D1152" s="111"/>
      <c r="E1152" s="111"/>
      <c r="F1152" s="111"/>
      <c r="G1152" s="111"/>
      <c r="H1152" s="111"/>
      <c r="I1152" s="116"/>
      <c r="J1152" s="118"/>
      <c r="K1152" s="33"/>
      <c r="L1152" s="44">
        <f t="shared" si="39"/>
        <v>0</v>
      </c>
      <c r="M1152" s="33" t="str">
        <f t="shared" si="37"/>
        <v>Container q'ty</v>
      </c>
      <c r="N1152" s="33" t="str">
        <f t="shared" si="38"/>
        <v/>
      </c>
      <c r="O1152" s="39"/>
      <c r="P1152" s="33"/>
      <c r="Q1152" s="168"/>
      <c r="R1152" s="169"/>
      <c r="S1152" s="39"/>
      <c r="T1152" s="119"/>
      <c r="U1152" s="109"/>
      <c r="V1152" s="109"/>
      <c r="W1152" s="109"/>
      <c r="X1152" s="45"/>
      <c r="Y1152" s="45"/>
    </row>
    <row r="1153" spans="1:25" s="43" customFormat="1" ht="12.9" customHeight="1">
      <c r="A1153" s="189"/>
      <c r="B1153" s="111"/>
      <c r="C1153" s="111"/>
      <c r="D1153" s="111"/>
      <c r="E1153" s="111"/>
      <c r="F1153" s="111"/>
      <c r="G1153" s="111"/>
      <c r="H1153" s="111"/>
      <c r="I1153" s="116"/>
      <c r="J1153" s="118"/>
      <c r="K1153" s="33"/>
      <c r="L1153" s="44">
        <f t="shared" si="39"/>
        <v>0</v>
      </c>
      <c r="M1153" s="33" t="str">
        <f t="shared" si="37"/>
        <v>Container q'ty</v>
      </c>
      <c r="N1153" s="33" t="str">
        <f t="shared" si="38"/>
        <v/>
      </c>
      <c r="O1153" s="39"/>
      <c r="P1153" s="33"/>
      <c r="Q1153" s="168"/>
      <c r="R1153" s="169"/>
      <c r="S1153" s="39"/>
      <c r="T1153" s="119"/>
      <c r="U1153" s="109"/>
      <c r="V1153" s="109"/>
      <c r="W1153" s="109"/>
      <c r="X1153" s="45"/>
      <c r="Y1153" s="45"/>
    </row>
    <row r="1154" spans="1:25" s="43" customFormat="1" ht="12.9" customHeight="1">
      <c r="A1154" s="189"/>
      <c r="B1154" s="111"/>
      <c r="C1154" s="111"/>
      <c r="D1154" s="111"/>
      <c r="E1154" s="111"/>
      <c r="F1154" s="111"/>
      <c r="G1154" s="111"/>
      <c r="H1154" s="111"/>
      <c r="I1154" s="116"/>
      <c r="J1154" s="118"/>
      <c r="K1154" s="33"/>
      <c r="L1154" s="44">
        <f t="shared" si="39"/>
        <v>0</v>
      </c>
      <c r="M1154" s="33" t="str">
        <f t="shared" si="37"/>
        <v>Container q'ty</v>
      </c>
      <c r="N1154" s="33" t="str">
        <f t="shared" si="38"/>
        <v/>
      </c>
      <c r="O1154" s="39"/>
      <c r="P1154" s="33"/>
      <c r="Q1154" s="168"/>
      <c r="R1154" s="169"/>
      <c r="S1154" s="39"/>
      <c r="T1154" s="119"/>
      <c r="U1154" s="109"/>
      <c r="V1154" s="109"/>
      <c r="W1154" s="109"/>
      <c r="X1154" s="45"/>
      <c r="Y1154" s="45"/>
    </row>
    <row r="1155" spans="1:25" s="43" customFormat="1" ht="12.9" customHeight="1">
      <c r="A1155" s="189"/>
      <c r="B1155" s="111"/>
      <c r="C1155" s="111"/>
      <c r="D1155" s="111"/>
      <c r="E1155" s="111"/>
      <c r="F1155" s="111"/>
      <c r="G1155" s="111"/>
      <c r="H1155" s="111"/>
      <c r="I1155" s="116"/>
      <c r="J1155" s="118"/>
      <c r="K1155" s="33"/>
      <c r="L1155" s="44">
        <f t="shared" si="39"/>
        <v>0</v>
      </c>
      <c r="M1155" s="33" t="str">
        <f t="shared" si="37"/>
        <v>Container q'ty</v>
      </c>
      <c r="N1155" s="33" t="str">
        <f t="shared" si="38"/>
        <v/>
      </c>
      <c r="O1155" s="39"/>
      <c r="P1155" s="33"/>
      <c r="Q1155" s="168"/>
      <c r="R1155" s="169"/>
      <c r="S1155" s="39"/>
      <c r="T1155" s="119"/>
      <c r="U1155" s="109"/>
      <c r="V1155" s="109"/>
      <c r="W1155" s="109"/>
      <c r="X1155" s="45"/>
      <c r="Y1155" s="45"/>
    </row>
    <row r="1156" spans="1:25" s="43" customFormat="1" ht="12.9" customHeight="1">
      <c r="A1156" s="189"/>
      <c r="B1156" s="111"/>
      <c r="C1156" s="111"/>
      <c r="D1156" s="111"/>
      <c r="E1156" s="111"/>
      <c r="F1156" s="111"/>
      <c r="G1156" s="111"/>
      <c r="H1156" s="111"/>
      <c r="I1156" s="116"/>
      <c r="J1156" s="118"/>
      <c r="K1156" s="33"/>
      <c r="L1156" s="44">
        <f>SUM(E1156:F1156)</f>
        <v>0</v>
      </c>
      <c r="M1156" s="33" t="str">
        <f t="shared" si="37"/>
        <v>Container q'ty</v>
      </c>
      <c r="N1156" s="33" t="str">
        <f t="shared" si="38"/>
        <v/>
      </c>
      <c r="O1156" s="39"/>
      <c r="P1156" s="33"/>
      <c r="Q1156" s="168"/>
      <c r="R1156" s="169"/>
      <c r="S1156" s="39"/>
      <c r="T1156" s="119"/>
      <c r="U1156" s="109"/>
      <c r="V1156" s="109"/>
      <c r="W1156" s="109"/>
      <c r="X1156" s="45"/>
      <c r="Y1156" s="45"/>
    </row>
    <row r="1157" spans="1:25" s="43" customFormat="1" ht="12.9" customHeight="1">
      <c r="A1157" s="189"/>
      <c r="B1157" s="111"/>
      <c r="C1157" s="111"/>
      <c r="D1157" s="111"/>
      <c r="E1157" s="111"/>
      <c r="F1157" s="111"/>
      <c r="G1157" s="111"/>
      <c r="H1157" s="111"/>
      <c r="I1157" s="116"/>
      <c r="J1157" s="118"/>
      <c r="K1157" s="33"/>
      <c r="L1157" s="44">
        <f>SUM(E1157:F1157)</f>
        <v>0</v>
      </c>
      <c r="M1157" s="33" t="str">
        <f t="shared" si="37"/>
        <v>Container q'ty</v>
      </c>
      <c r="N1157" s="33" t="str">
        <f t="shared" si="38"/>
        <v/>
      </c>
      <c r="O1157" s="39"/>
      <c r="P1157" s="33"/>
      <c r="Q1157" s="168"/>
      <c r="R1157" s="169"/>
      <c r="S1157" s="39"/>
      <c r="T1157" s="119"/>
      <c r="U1157" s="109"/>
      <c r="V1157" s="109"/>
      <c r="W1157" s="109"/>
      <c r="X1157" s="45"/>
      <c r="Y1157" s="45"/>
    </row>
    <row r="1158" spans="1:25" s="43" customFormat="1" ht="12.9" customHeight="1">
      <c r="A1158" s="189"/>
      <c r="B1158" s="111"/>
      <c r="C1158" s="111"/>
      <c r="D1158" s="111"/>
      <c r="E1158" s="111"/>
      <c r="F1158" s="111"/>
      <c r="G1158" s="111"/>
      <c r="H1158" s="111"/>
      <c r="I1158" s="116"/>
      <c r="J1158" s="118"/>
      <c r="K1158" s="33"/>
      <c r="L1158" s="44">
        <f t="shared" ref="L1158:L1166" si="40">SUM(E1158:F1158)</f>
        <v>0</v>
      </c>
      <c r="M1158" s="33" t="str">
        <f t="shared" si="37"/>
        <v>Container q'ty</v>
      </c>
      <c r="N1158" s="33" t="str">
        <f t="shared" si="38"/>
        <v/>
      </c>
      <c r="O1158" s="39"/>
      <c r="P1158" s="33"/>
      <c r="Q1158" s="168"/>
      <c r="R1158" s="169"/>
      <c r="S1158" s="39"/>
      <c r="T1158" s="119"/>
      <c r="U1158" s="109"/>
      <c r="V1158" s="109"/>
      <c r="W1158" s="109"/>
      <c r="X1158" s="45"/>
      <c r="Y1158" s="45"/>
    </row>
    <row r="1159" spans="1:25" s="43" customFormat="1" ht="12.9" customHeight="1">
      <c r="A1159" s="189"/>
      <c r="B1159" s="111"/>
      <c r="C1159" s="111"/>
      <c r="D1159" s="111"/>
      <c r="E1159" s="111"/>
      <c r="F1159" s="111"/>
      <c r="G1159" s="111"/>
      <c r="H1159" s="111"/>
      <c r="I1159" s="116"/>
      <c r="J1159" s="118"/>
      <c r="K1159" s="33"/>
      <c r="L1159" s="44">
        <f t="shared" si="40"/>
        <v>0</v>
      </c>
      <c r="M1159" s="33" t="str">
        <f t="shared" si="37"/>
        <v>Container q'ty</v>
      </c>
      <c r="N1159" s="33" t="str">
        <f t="shared" si="38"/>
        <v/>
      </c>
      <c r="O1159" s="39"/>
      <c r="P1159" s="33"/>
      <c r="Q1159" s="168"/>
      <c r="R1159" s="169"/>
      <c r="S1159" s="39"/>
      <c r="T1159" s="119"/>
      <c r="U1159" s="109"/>
      <c r="V1159" s="109"/>
      <c r="W1159" s="109"/>
      <c r="X1159" s="45"/>
      <c r="Y1159" s="45"/>
    </row>
    <row r="1160" spans="1:25" s="43" customFormat="1" ht="12.9" customHeight="1">
      <c r="A1160" s="189"/>
      <c r="B1160" s="111"/>
      <c r="C1160" s="111"/>
      <c r="D1160" s="111"/>
      <c r="E1160" s="111"/>
      <c r="F1160" s="111"/>
      <c r="G1160" s="111"/>
      <c r="H1160" s="111"/>
      <c r="I1160" s="116"/>
      <c r="J1160" s="118"/>
      <c r="K1160" s="33"/>
      <c r="L1160" s="44">
        <f t="shared" si="40"/>
        <v>0</v>
      </c>
      <c r="M1160" s="33" t="str">
        <f t="shared" si="37"/>
        <v>Container q'ty</v>
      </c>
      <c r="N1160" s="33" t="str">
        <f t="shared" si="38"/>
        <v/>
      </c>
      <c r="O1160" s="39"/>
      <c r="P1160" s="33"/>
      <c r="Q1160" s="168"/>
      <c r="R1160" s="169"/>
      <c r="S1160" s="39"/>
      <c r="T1160" s="119"/>
      <c r="U1160" s="109"/>
      <c r="V1160" s="109"/>
      <c r="W1160" s="109"/>
      <c r="X1160" s="45"/>
      <c r="Y1160" s="45"/>
    </row>
    <row r="1161" spans="1:25" s="43" customFormat="1" ht="12.9" customHeight="1">
      <c r="A1161" s="189"/>
      <c r="B1161" s="111"/>
      <c r="C1161" s="111"/>
      <c r="D1161" s="111"/>
      <c r="E1161" s="111"/>
      <c r="F1161" s="111"/>
      <c r="G1161" s="111"/>
      <c r="H1161" s="111"/>
      <c r="I1161" s="117"/>
      <c r="J1161" s="118"/>
      <c r="K1161" s="33"/>
      <c r="L1161" s="44">
        <f t="shared" si="40"/>
        <v>0</v>
      </c>
      <c r="M1161" s="33" t="str">
        <f t="shared" si="37"/>
        <v>Container q'ty</v>
      </c>
      <c r="N1161" s="33" t="str">
        <f t="shared" si="38"/>
        <v/>
      </c>
      <c r="O1161" s="39"/>
      <c r="P1161" s="33"/>
      <c r="Q1161" s="168"/>
      <c r="R1161" s="169"/>
      <c r="S1161" s="39"/>
      <c r="T1161" s="119"/>
      <c r="U1161" s="109"/>
      <c r="V1161" s="109"/>
      <c r="W1161" s="109"/>
      <c r="X1161" s="45"/>
      <c r="Y1161" s="45"/>
    </row>
    <row r="1162" spans="1:25" s="43" customFormat="1" ht="12.9" customHeight="1">
      <c r="A1162" s="189"/>
      <c r="B1162" s="111"/>
      <c r="C1162" s="111"/>
      <c r="D1162" s="111"/>
      <c r="E1162" s="111"/>
      <c r="F1162" s="111"/>
      <c r="G1162" s="111"/>
      <c r="H1162" s="111"/>
      <c r="I1162" s="117"/>
      <c r="J1162" s="118"/>
      <c r="K1162" s="33"/>
      <c r="L1162" s="44">
        <f t="shared" si="40"/>
        <v>0</v>
      </c>
      <c r="M1162" s="33" t="str">
        <f t="shared" si="37"/>
        <v>Container q'ty</v>
      </c>
      <c r="N1162" s="33" t="str">
        <f t="shared" si="38"/>
        <v/>
      </c>
      <c r="O1162" s="39"/>
      <c r="P1162" s="33"/>
      <c r="Q1162" s="168"/>
      <c r="R1162" s="169"/>
      <c r="S1162" s="39"/>
      <c r="T1162" s="119"/>
      <c r="U1162" s="109"/>
      <c r="V1162" s="109"/>
      <c r="W1162" s="109"/>
      <c r="X1162" s="45"/>
      <c r="Y1162" s="45"/>
    </row>
    <row r="1163" spans="1:25" s="43" customFormat="1" ht="12.9" customHeight="1">
      <c r="A1163" s="189"/>
      <c r="B1163" s="111"/>
      <c r="C1163" s="111"/>
      <c r="D1163" s="111"/>
      <c r="E1163" s="111"/>
      <c r="F1163" s="111"/>
      <c r="G1163" s="111"/>
      <c r="H1163" s="111"/>
      <c r="I1163" s="116"/>
      <c r="J1163" s="118"/>
      <c r="K1163" s="33"/>
      <c r="L1163" s="44">
        <f t="shared" si="40"/>
        <v>0</v>
      </c>
      <c r="M1163" s="33" t="str">
        <f t="shared" si="37"/>
        <v>Container q'ty</v>
      </c>
      <c r="N1163" s="33" t="str">
        <f t="shared" si="38"/>
        <v/>
      </c>
      <c r="O1163" s="39"/>
      <c r="P1163" s="33"/>
      <c r="Q1163" s="168"/>
      <c r="R1163" s="169"/>
      <c r="S1163" s="39"/>
      <c r="T1163" s="119"/>
      <c r="U1163" s="109"/>
      <c r="V1163" s="109"/>
      <c r="W1163" s="109"/>
      <c r="X1163" s="45"/>
      <c r="Y1163" s="45"/>
    </row>
    <row r="1164" spans="1:25" s="43" customFormat="1" ht="12.9" customHeight="1">
      <c r="A1164" s="189"/>
      <c r="B1164" s="111"/>
      <c r="C1164" s="111"/>
      <c r="D1164" s="111"/>
      <c r="E1164" s="111"/>
      <c r="F1164" s="111"/>
      <c r="G1164" s="111"/>
      <c r="H1164" s="111"/>
      <c r="I1164" s="116"/>
      <c r="J1164" s="118"/>
      <c r="K1164" s="33"/>
      <c r="L1164" s="44">
        <f t="shared" si="40"/>
        <v>0</v>
      </c>
      <c r="M1164" s="33" t="str">
        <f t="shared" si="37"/>
        <v>Container q'ty</v>
      </c>
      <c r="N1164" s="33" t="str">
        <f t="shared" si="38"/>
        <v/>
      </c>
      <c r="O1164" s="39"/>
      <c r="P1164" s="33"/>
      <c r="Q1164" s="168"/>
      <c r="R1164" s="169"/>
      <c r="S1164" s="39"/>
      <c r="T1164" s="119"/>
      <c r="U1164" s="109"/>
      <c r="V1164" s="109"/>
      <c r="W1164" s="109"/>
      <c r="X1164" s="45"/>
      <c r="Y1164" s="45"/>
    </row>
    <row r="1165" spans="1:25" s="43" customFormat="1" ht="12.9" customHeight="1">
      <c r="A1165" s="189"/>
      <c r="B1165" s="111"/>
      <c r="C1165" s="111"/>
      <c r="D1165" s="111"/>
      <c r="E1165" s="111"/>
      <c r="F1165" s="111"/>
      <c r="G1165" s="111"/>
      <c r="H1165" s="111"/>
      <c r="I1165" s="116"/>
      <c r="J1165" s="118"/>
      <c r="K1165" s="33"/>
      <c r="L1165" s="44">
        <f t="shared" si="40"/>
        <v>0</v>
      </c>
      <c r="M1165" s="33" t="str">
        <f t="shared" si="37"/>
        <v>Container q'ty</v>
      </c>
      <c r="N1165" s="33" t="str">
        <f t="shared" si="38"/>
        <v/>
      </c>
      <c r="O1165" s="39"/>
      <c r="P1165" s="33"/>
      <c r="Q1165" s="168"/>
      <c r="R1165" s="169"/>
      <c r="S1165" s="39"/>
      <c r="T1165" s="119"/>
      <c r="U1165" s="109"/>
      <c r="V1165" s="109"/>
      <c r="W1165" s="109"/>
      <c r="X1165" s="45"/>
      <c r="Y1165" s="45"/>
    </row>
    <row r="1166" spans="1:25" s="43" customFormat="1" ht="12.9" customHeight="1">
      <c r="A1166" s="189"/>
      <c r="B1166" s="111"/>
      <c r="C1166" s="111"/>
      <c r="D1166" s="111"/>
      <c r="E1166" s="111"/>
      <c r="F1166" s="111"/>
      <c r="G1166" s="111"/>
      <c r="H1166" s="111"/>
      <c r="I1166" s="116"/>
      <c r="J1166" s="118"/>
      <c r="K1166" s="33"/>
      <c r="L1166" s="44">
        <f t="shared" si="40"/>
        <v>0</v>
      </c>
      <c r="M1166" s="33" t="str">
        <f t="shared" si="37"/>
        <v>Container q'ty</v>
      </c>
      <c r="N1166" s="33" t="str">
        <f t="shared" si="38"/>
        <v/>
      </c>
      <c r="O1166" s="39"/>
      <c r="P1166" s="33"/>
      <c r="Q1166" s="168"/>
      <c r="R1166" s="169"/>
      <c r="S1166" s="39"/>
      <c r="T1166" s="119"/>
      <c r="U1166" s="109"/>
      <c r="V1166" s="109"/>
      <c r="W1166" s="109"/>
      <c r="X1166" s="45"/>
      <c r="Y1166" s="45"/>
    </row>
    <row r="1167" spans="1:25" s="43" customFormat="1" ht="12.9" customHeight="1">
      <c r="A1167" s="189"/>
      <c r="B1167" s="111"/>
      <c r="C1167" s="111"/>
      <c r="D1167" s="111"/>
      <c r="E1167" s="111"/>
      <c r="F1167" s="111"/>
      <c r="G1167" s="111"/>
      <c r="H1167" s="111"/>
      <c r="I1167" s="116"/>
      <c r="J1167" s="118"/>
      <c r="K1167" s="33"/>
      <c r="L1167" s="44">
        <f>SUM(E1167:F1167)</f>
        <v>0</v>
      </c>
      <c r="M1167" s="33" t="str">
        <f t="shared" si="37"/>
        <v>Container q'ty</v>
      </c>
      <c r="N1167" s="33" t="str">
        <f t="shared" si="38"/>
        <v/>
      </c>
      <c r="O1167" s="39"/>
      <c r="P1167" s="33"/>
      <c r="Q1167" s="168"/>
      <c r="R1167" s="169"/>
      <c r="S1167" s="39"/>
      <c r="T1167" s="119"/>
      <c r="U1167" s="109"/>
      <c r="V1167" s="109"/>
      <c r="W1167" s="109"/>
      <c r="X1167" s="45"/>
      <c r="Y1167" s="45"/>
    </row>
    <row r="1168" spans="1:25" s="43" customFormat="1" ht="12.9" customHeight="1">
      <c r="A1168" s="189"/>
      <c r="B1168" s="111"/>
      <c r="C1168" s="111"/>
      <c r="D1168" s="111"/>
      <c r="E1168" s="111"/>
      <c r="F1168" s="111"/>
      <c r="G1168" s="111"/>
      <c r="H1168" s="111"/>
      <c r="I1168" s="116"/>
      <c r="J1168" s="118"/>
      <c r="K1168" s="33"/>
      <c r="L1168" s="44">
        <f>SUM(E1168:F1168)</f>
        <v>0</v>
      </c>
      <c r="M1168" s="33" t="str">
        <f t="shared" si="37"/>
        <v>Container q'ty</v>
      </c>
      <c r="N1168" s="33" t="str">
        <f t="shared" si="38"/>
        <v/>
      </c>
      <c r="O1168" s="39"/>
      <c r="P1168" s="33"/>
      <c r="Q1168" s="168"/>
      <c r="R1168" s="169"/>
      <c r="S1168" s="39"/>
      <c r="T1168" s="119"/>
      <c r="U1168" s="109"/>
      <c r="V1168" s="109"/>
      <c r="W1168" s="109"/>
      <c r="X1168" s="45"/>
      <c r="Y1168" s="45"/>
    </row>
    <row r="1169" spans="1:25" s="43" customFormat="1" ht="12.9" customHeight="1">
      <c r="A1169" s="189"/>
      <c r="B1169" s="111"/>
      <c r="C1169" s="111"/>
      <c r="D1169" s="111"/>
      <c r="E1169" s="111"/>
      <c r="F1169" s="111"/>
      <c r="G1169" s="111"/>
      <c r="H1169" s="111"/>
      <c r="I1169" s="116"/>
      <c r="J1169" s="118"/>
      <c r="K1169" s="33"/>
      <c r="L1169" s="44">
        <f t="shared" ref="L1169:L1178" si="41">SUM(E1169:F1169)</f>
        <v>0</v>
      </c>
      <c r="M1169" s="33" t="str">
        <f t="shared" si="37"/>
        <v>Container q'ty</v>
      </c>
      <c r="N1169" s="33" t="str">
        <f t="shared" si="38"/>
        <v/>
      </c>
      <c r="O1169" s="39"/>
      <c r="P1169" s="33"/>
      <c r="Q1169" s="168"/>
      <c r="R1169" s="169"/>
      <c r="S1169" s="39"/>
      <c r="T1169" s="119"/>
      <c r="U1169" s="109"/>
      <c r="V1169" s="109"/>
      <c r="W1169" s="109"/>
      <c r="X1169" s="45"/>
      <c r="Y1169" s="45"/>
    </row>
    <row r="1170" spans="1:25" s="43" customFormat="1" ht="12.9" customHeight="1">
      <c r="A1170" s="189"/>
      <c r="B1170" s="111"/>
      <c r="C1170" s="111"/>
      <c r="D1170" s="111"/>
      <c r="E1170" s="111"/>
      <c r="F1170" s="111"/>
      <c r="G1170" s="111"/>
      <c r="H1170" s="111"/>
      <c r="I1170" s="116"/>
      <c r="J1170" s="118"/>
      <c r="K1170" s="33"/>
      <c r="L1170" s="44">
        <f t="shared" si="41"/>
        <v>0</v>
      </c>
      <c r="M1170" s="33" t="str">
        <f t="shared" si="37"/>
        <v>Container q'ty</v>
      </c>
      <c r="N1170" s="33" t="str">
        <f t="shared" si="38"/>
        <v/>
      </c>
      <c r="O1170" s="39"/>
      <c r="P1170" s="33"/>
      <c r="Q1170" s="168"/>
      <c r="R1170" s="169"/>
      <c r="S1170" s="39"/>
      <c r="T1170" s="119"/>
      <c r="U1170" s="109"/>
      <c r="V1170" s="109"/>
      <c r="W1170" s="109"/>
      <c r="X1170" s="45"/>
      <c r="Y1170" s="45"/>
    </row>
    <row r="1171" spans="1:25" s="43" customFormat="1" ht="12.9" customHeight="1">
      <c r="A1171" s="189"/>
      <c r="B1171" s="111"/>
      <c r="C1171" s="111"/>
      <c r="D1171" s="111"/>
      <c r="E1171" s="111"/>
      <c r="F1171" s="111"/>
      <c r="G1171" s="111"/>
      <c r="H1171" s="111"/>
      <c r="I1171" s="116"/>
      <c r="J1171" s="118"/>
      <c r="K1171" s="33"/>
      <c r="L1171" s="44">
        <f t="shared" si="41"/>
        <v>0</v>
      </c>
      <c r="M1171" s="33" t="str">
        <f t="shared" si="37"/>
        <v>Container q'ty</v>
      </c>
      <c r="N1171" s="33" t="str">
        <f t="shared" si="38"/>
        <v/>
      </c>
      <c r="O1171" s="39"/>
      <c r="P1171" s="33"/>
      <c r="Q1171" s="168"/>
      <c r="R1171" s="169"/>
      <c r="S1171" s="39"/>
      <c r="T1171" s="119"/>
      <c r="U1171" s="109"/>
      <c r="V1171" s="109"/>
      <c r="W1171" s="109"/>
      <c r="X1171" s="45"/>
      <c r="Y1171" s="45"/>
    </row>
    <row r="1172" spans="1:25" s="43" customFormat="1" ht="12.9" customHeight="1">
      <c r="A1172" s="189"/>
      <c r="B1172" s="111"/>
      <c r="C1172" s="111"/>
      <c r="D1172" s="111"/>
      <c r="E1172" s="111"/>
      <c r="F1172" s="111"/>
      <c r="G1172" s="111"/>
      <c r="H1172" s="111"/>
      <c r="I1172" s="117"/>
      <c r="J1172" s="118"/>
      <c r="K1172" s="33"/>
      <c r="L1172" s="44">
        <f t="shared" si="41"/>
        <v>0</v>
      </c>
      <c r="M1172" s="33" t="str">
        <f t="shared" si="37"/>
        <v>Container q'ty</v>
      </c>
      <c r="N1172" s="33" t="str">
        <f t="shared" si="38"/>
        <v/>
      </c>
      <c r="O1172" s="39"/>
      <c r="P1172" s="33"/>
      <c r="Q1172" s="168"/>
      <c r="R1172" s="169"/>
      <c r="S1172" s="39"/>
      <c r="T1172" s="119"/>
      <c r="U1172" s="109"/>
      <c r="V1172" s="109"/>
      <c r="W1172" s="109"/>
      <c r="X1172" s="45"/>
      <c r="Y1172" s="45"/>
    </row>
    <row r="1173" spans="1:25" s="43" customFormat="1" ht="12.9" customHeight="1">
      <c r="A1173" s="189"/>
      <c r="B1173" s="111"/>
      <c r="C1173" s="111"/>
      <c r="D1173" s="111"/>
      <c r="E1173" s="111"/>
      <c r="F1173" s="111"/>
      <c r="G1173" s="111"/>
      <c r="H1173" s="111"/>
      <c r="I1173" s="117"/>
      <c r="J1173" s="118"/>
      <c r="K1173" s="33"/>
      <c r="L1173" s="44">
        <f t="shared" si="41"/>
        <v>0</v>
      </c>
      <c r="M1173" s="33" t="str">
        <f t="shared" si="37"/>
        <v>Container q'ty</v>
      </c>
      <c r="N1173" s="33" t="str">
        <f t="shared" si="38"/>
        <v/>
      </c>
      <c r="O1173" s="39"/>
      <c r="P1173" s="33"/>
      <c r="Q1173" s="168"/>
      <c r="R1173" s="169"/>
      <c r="S1173" s="39"/>
      <c r="T1173" s="119"/>
      <c r="U1173" s="109"/>
      <c r="V1173" s="109"/>
      <c r="W1173" s="109"/>
      <c r="X1173" s="45"/>
      <c r="Y1173" s="45"/>
    </row>
    <row r="1174" spans="1:25" s="43" customFormat="1" ht="12.9" customHeight="1">
      <c r="A1174" s="189"/>
      <c r="B1174" s="111"/>
      <c r="C1174" s="111"/>
      <c r="D1174" s="111"/>
      <c r="E1174" s="111"/>
      <c r="F1174" s="111"/>
      <c r="G1174" s="111"/>
      <c r="H1174" s="111"/>
      <c r="I1174" s="116"/>
      <c r="J1174" s="118"/>
      <c r="K1174" s="33"/>
      <c r="L1174" s="44">
        <f t="shared" si="41"/>
        <v>0</v>
      </c>
      <c r="M1174" s="33" t="str">
        <f t="shared" si="37"/>
        <v>Container q'ty</v>
      </c>
      <c r="N1174" s="33" t="str">
        <f t="shared" si="38"/>
        <v/>
      </c>
      <c r="O1174" s="39"/>
      <c r="P1174" s="33"/>
      <c r="Q1174" s="168"/>
      <c r="R1174" s="169"/>
      <c r="S1174" s="39"/>
      <c r="T1174" s="119"/>
      <c r="U1174" s="109"/>
      <c r="V1174" s="109"/>
      <c r="W1174" s="109"/>
      <c r="X1174" s="45"/>
      <c r="Y1174" s="45"/>
    </row>
    <row r="1175" spans="1:25" s="43" customFormat="1" ht="12.9" customHeight="1">
      <c r="A1175" s="189"/>
      <c r="B1175" s="111"/>
      <c r="C1175" s="111"/>
      <c r="D1175" s="111"/>
      <c r="E1175" s="111"/>
      <c r="F1175" s="111"/>
      <c r="G1175" s="111"/>
      <c r="H1175" s="111"/>
      <c r="I1175" s="116"/>
      <c r="J1175" s="118"/>
      <c r="K1175" s="33"/>
      <c r="L1175" s="44">
        <f t="shared" si="41"/>
        <v>0</v>
      </c>
      <c r="M1175" s="33" t="str">
        <f t="shared" si="37"/>
        <v>Container q'ty</v>
      </c>
      <c r="N1175" s="33" t="str">
        <f t="shared" si="38"/>
        <v/>
      </c>
      <c r="O1175" s="39"/>
      <c r="P1175" s="33"/>
      <c r="Q1175" s="168"/>
      <c r="R1175" s="169"/>
      <c r="S1175" s="39"/>
      <c r="T1175" s="119"/>
      <c r="U1175" s="109"/>
      <c r="V1175" s="109"/>
      <c r="W1175" s="109"/>
      <c r="X1175" s="45"/>
      <c r="Y1175" s="45"/>
    </row>
    <row r="1176" spans="1:25" s="43" customFormat="1" ht="12.9" customHeight="1">
      <c r="A1176" s="189"/>
      <c r="B1176" s="111"/>
      <c r="C1176" s="111"/>
      <c r="D1176" s="111"/>
      <c r="E1176" s="111"/>
      <c r="F1176" s="111"/>
      <c r="G1176" s="111"/>
      <c r="H1176" s="111"/>
      <c r="I1176" s="116"/>
      <c r="J1176" s="118"/>
      <c r="K1176" s="33"/>
      <c r="L1176" s="44">
        <f t="shared" si="41"/>
        <v>0</v>
      </c>
      <c r="M1176" s="33" t="str">
        <f t="shared" si="37"/>
        <v>Container q'ty</v>
      </c>
      <c r="N1176" s="33" t="str">
        <f t="shared" si="38"/>
        <v/>
      </c>
      <c r="O1176" s="39"/>
      <c r="P1176" s="33"/>
      <c r="Q1176" s="168"/>
      <c r="R1176" s="169"/>
      <c r="S1176" s="39"/>
      <c r="T1176" s="119"/>
      <c r="U1176" s="109"/>
      <c r="V1176" s="109"/>
      <c r="W1176" s="109"/>
      <c r="X1176" s="45"/>
      <c r="Y1176" s="45"/>
    </row>
    <row r="1177" spans="1:25" s="43" customFormat="1" ht="12.9" customHeight="1">
      <c r="A1177" s="189"/>
      <c r="B1177" s="111"/>
      <c r="C1177" s="111"/>
      <c r="D1177" s="111"/>
      <c r="E1177" s="111"/>
      <c r="F1177" s="111"/>
      <c r="G1177" s="111"/>
      <c r="H1177" s="111"/>
      <c r="I1177" s="116"/>
      <c r="J1177" s="118"/>
      <c r="K1177" s="33"/>
      <c r="L1177" s="44">
        <f t="shared" si="41"/>
        <v>0</v>
      </c>
      <c r="M1177" s="33" t="str">
        <f t="shared" si="37"/>
        <v>Container q'ty</v>
      </c>
      <c r="N1177" s="33" t="str">
        <f t="shared" si="38"/>
        <v/>
      </c>
      <c r="O1177" s="39"/>
      <c r="P1177" s="33"/>
      <c r="Q1177" s="168"/>
      <c r="R1177" s="169"/>
      <c r="S1177" s="39"/>
      <c r="T1177" s="119"/>
      <c r="U1177" s="109"/>
      <c r="V1177" s="109"/>
      <c r="W1177" s="109"/>
      <c r="X1177" s="45"/>
      <c r="Y1177" s="45"/>
    </row>
    <row r="1178" spans="1:25" s="43" customFormat="1" ht="12.9" customHeight="1">
      <c r="A1178" s="189"/>
      <c r="B1178" s="111"/>
      <c r="C1178" s="111"/>
      <c r="D1178" s="111"/>
      <c r="E1178" s="111"/>
      <c r="F1178" s="111"/>
      <c r="G1178" s="111"/>
      <c r="H1178" s="111"/>
      <c r="I1178" s="116"/>
      <c r="J1178" s="118"/>
      <c r="K1178" s="33"/>
      <c r="L1178" s="44">
        <f t="shared" si="41"/>
        <v>0</v>
      </c>
      <c r="M1178" s="33" t="str">
        <f t="shared" si="37"/>
        <v>Container q'ty</v>
      </c>
      <c r="N1178" s="33" t="str">
        <f t="shared" si="38"/>
        <v/>
      </c>
      <c r="O1178" s="39"/>
      <c r="P1178" s="33"/>
      <c r="Q1178" s="168"/>
      <c r="R1178" s="169"/>
      <c r="S1178" s="39"/>
      <c r="T1178" s="119"/>
      <c r="U1178" s="109"/>
      <c r="V1178" s="109"/>
      <c r="W1178" s="109"/>
      <c r="X1178" s="45"/>
      <c r="Y1178" s="45"/>
    </row>
    <row r="1179" spans="1:25" s="43" customFormat="1" ht="12.9" customHeight="1">
      <c r="A1179" s="189"/>
      <c r="B1179" s="111"/>
      <c r="C1179" s="111"/>
      <c r="D1179" s="111"/>
      <c r="E1179" s="111"/>
      <c r="F1179" s="111"/>
      <c r="G1179" s="111"/>
      <c r="H1179" s="111"/>
      <c r="I1179" s="116"/>
      <c r="J1179" s="118"/>
      <c r="K1179" s="33"/>
      <c r="L1179" s="44">
        <f>SUM(E1179:F1179)</f>
        <v>0</v>
      </c>
      <c r="M1179" s="33" t="str">
        <f t="shared" si="37"/>
        <v>Container q'ty</v>
      </c>
      <c r="N1179" s="33" t="str">
        <f t="shared" si="38"/>
        <v/>
      </c>
      <c r="O1179" s="39"/>
      <c r="P1179" s="33"/>
      <c r="Q1179" s="168"/>
      <c r="R1179" s="169"/>
      <c r="S1179" s="39"/>
      <c r="T1179" s="119"/>
      <c r="U1179" s="109"/>
      <c r="V1179" s="109"/>
      <c r="W1179" s="109"/>
      <c r="X1179" s="45"/>
      <c r="Y1179" s="45"/>
    </row>
    <row r="1180" spans="1:25" s="43" customFormat="1" ht="12.9" customHeight="1">
      <c r="A1180" s="189"/>
      <c r="B1180" s="111"/>
      <c r="C1180" s="111"/>
      <c r="D1180" s="111"/>
      <c r="E1180" s="111"/>
      <c r="F1180" s="111"/>
      <c r="G1180" s="111"/>
      <c r="H1180" s="111"/>
      <c r="I1180" s="116"/>
      <c r="J1180" s="118"/>
      <c r="K1180" s="33"/>
      <c r="L1180" s="44">
        <f>SUM(E1180:F1180)</f>
        <v>0</v>
      </c>
      <c r="M1180" s="33" t="str">
        <f t="shared" si="37"/>
        <v>Container q'ty</v>
      </c>
      <c r="N1180" s="33" t="str">
        <f t="shared" si="38"/>
        <v/>
      </c>
      <c r="O1180" s="39"/>
      <c r="P1180" s="33"/>
      <c r="Q1180" s="168"/>
      <c r="R1180" s="169"/>
      <c r="S1180" s="39"/>
      <c r="T1180" s="119"/>
      <c r="U1180" s="109"/>
      <c r="V1180" s="109"/>
      <c r="W1180" s="109"/>
      <c r="X1180" s="45"/>
      <c r="Y1180" s="45"/>
    </row>
    <row r="1181" spans="1:25" s="43" customFormat="1" ht="12.9" customHeight="1">
      <c r="A1181" s="189"/>
      <c r="B1181" s="111"/>
      <c r="C1181" s="111"/>
      <c r="D1181" s="111"/>
      <c r="E1181" s="111"/>
      <c r="F1181" s="111"/>
      <c r="G1181" s="111"/>
      <c r="H1181" s="111"/>
      <c r="I1181" s="116"/>
      <c r="J1181" s="118"/>
      <c r="K1181" s="33"/>
      <c r="L1181" s="44">
        <f t="shared" ref="L1181:L1189" si="42">SUM(E1181:F1181)</f>
        <v>0</v>
      </c>
      <c r="M1181" s="33" t="str">
        <f t="shared" si="37"/>
        <v>Container q'ty</v>
      </c>
      <c r="N1181" s="33" t="str">
        <f t="shared" si="38"/>
        <v/>
      </c>
      <c r="O1181" s="39"/>
      <c r="P1181" s="33"/>
      <c r="Q1181" s="168"/>
      <c r="R1181" s="169"/>
      <c r="S1181" s="39"/>
      <c r="T1181" s="119"/>
      <c r="U1181" s="109"/>
      <c r="V1181" s="109"/>
      <c r="W1181" s="109"/>
      <c r="X1181" s="45"/>
      <c r="Y1181" s="45"/>
    </row>
    <row r="1182" spans="1:25" s="43" customFormat="1" ht="12.9" customHeight="1">
      <c r="A1182" s="189"/>
      <c r="B1182" s="111"/>
      <c r="C1182" s="111"/>
      <c r="D1182" s="111"/>
      <c r="E1182" s="111"/>
      <c r="F1182" s="111"/>
      <c r="G1182" s="111"/>
      <c r="H1182" s="111"/>
      <c r="I1182" s="116"/>
      <c r="J1182" s="118"/>
      <c r="K1182" s="33"/>
      <c r="L1182" s="44">
        <f t="shared" si="42"/>
        <v>0</v>
      </c>
      <c r="M1182" s="33" t="str">
        <f t="shared" si="37"/>
        <v>Container q'ty</v>
      </c>
      <c r="N1182" s="33" t="str">
        <f t="shared" si="38"/>
        <v/>
      </c>
      <c r="O1182" s="39"/>
      <c r="P1182" s="33"/>
      <c r="Q1182" s="168"/>
      <c r="R1182" s="169"/>
      <c r="S1182" s="39"/>
      <c r="T1182" s="119"/>
      <c r="U1182" s="109"/>
      <c r="V1182" s="109"/>
      <c r="W1182" s="109"/>
      <c r="X1182" s="45"/>
      <c r="Y1182" s="45"/>
    </row>
    <row r="1183" spans="1:25" s="43" customFormat="1" ht="12.9" customHeight="1">
      <c r="A1183" s="189"/>
      <c r="B1183" s="111"/>
      <c r="C1183" s="111"/>
      <c r="D1183" s="111"/>
      <c r="E1183" s="111"/>
      <c r="F1183" s="111"/>
      <c r="G1183" s="111"/>
      <c r="H1183" s="111"/>
      <c r="I1183" s="116"/>
      <c r="J1183" s="118"/>
      <c r="K1183" s="33"/>
      <c r="L1183" s="44">
        <f t="shared" si="42"/>
        <v>0</v>
      </c>
      <c r="M1183" s="33" t="str">
        <f t="shared" si="37"/>
        <v>Container q'ty</v>
      </c>
      <c r="N1183" s="33" t="str">
        <f t="shared" si="38"/>
        <v/>
      </c>
      <c r="O1183" s="39"/>
      <c r="P1183" s="33"/>
      <c r="Q1183" s="168"/>
      <c r="R1183" s="169"/>
      <c r="S1183" s="39"/>
      <c r="T1183" s="119"/>
      <c r="U1183" s="109"/>
      <c r="V1183" s="109"/>
      <c r="W1183" s="109"/>
      <c r="X1183" s="45"/>
      <c r="Y1183" s="45"/>
    </row>
    <row r="1184" spans="1:25" s="43" customFormat="1" ht="12.9" customHeight="1">
      <c r="A1184" s="189"/>
      <c r="B1184" s="111"/>
      <c r="C1184" s="111"/>
      <c r="D1184" s="111"/>
      <c r="E1184" s="111"/>
      <c r="F1184" s="111"/>
      <c r="G1184" s="111"/>
      <c r="H1184" s="111"/>
      <c r="I1184" s="117"/>
      <c r="J1184" s="118"/>
      <c r="K1184" s="33"/>
      <c r="L1184" s="44">
        <f t="shared" si="42"/>
        <v>0</v>
      </c>
      <c r="M1184" s="33" t="str">
        <f t="shared" si="37"/>
        <v>Container q'ty</v>
      </c>
      <c r="N1184" s="33" t="str">
        <f t="shared" si="38"/>
        <v/>
      </c>
      <c r="O1184" s="39"/>
      <c r="P1184" s="33"/>
      <c r="Q1184" s="168"/>
      <c r="R1184" s="169"/>
      <c r="S1184" s="39"/>
      <c r="T1184" s="119"/>
      <c r="U1184" s="109"/>
      <c r="V1184" s="109"/>
      <c r="W1184" s="109"/>
      <c r="X1184" s="45"/>
      <c r="Y1184" s="45"/>
    </row>
    <row r="1185" spans="1:25" s="43" customFormat="1" ht="12.9" customHeight="1">
      <c r="A1185" s="189"/>
      <c r="B1185" s="111"/>
      <c r="C1185" s="111"/>
      <c r="D1185" s="111"/>
      <c r="E1185" s="111"/>
      <c r="F1185" s="111"/>
      <c r="G1185" s="111"/>
      <c r="H1185" s="111"/>
      <c r="I1185" s="117"/>
      <c r="J1185" s="118"/>
      <c r="K1185" s="33"/>
      <c r="L1185" s="44">
        <f t="shared" si="42"/>
        <v>0</v>
      </c>
      <c r="M1185" s="33" t="str">
        <f t="shared" si="37"/>
        <v>Container q'ty</v>
      </c>
      <c r="N1185" s="33" t="str">
        <f t="shared" si="38"/>
        <v/>
      </c>
      <c r="O1185" s="39"/>
      <c r="P1185" s="33"/>
      <c r="Q1185" s="168"/>
      <c r="R1185" s="169"/>
      <c r="S1185" s="39"/>
      <c r="T1185" s="119"/>
      <c r="U1185" s="109"/>
      <c r="V1185" s="109"/>
      <c r="W1185" s="109"/>
      <c r="X1185" s="45"/>
      <c r="Y1185" s="45"/>
    </row>
    <row r="1186" spans="1:25" s="43" customFormat="1" ht="12.9" customHeight="1">
      <c r="A1186" s="189"/>
      <c r="B1186" s="111"/>
      <c r="C1186" s="111"/>
      <c r="D1186" s="111"/>
      <c r="E1186" s="111"/>
      <c r="F1186" s="111"/>
      <c r="G1186" s="111"/>
      <c r="H1186" s="111"/>
      <c r="I1186" s="116"/>
      <c r="J1186" s="118"/>
      <c r="K1186" s="33"/>
      <c r="L1186" s="44">
        <f t="shared" si="42"/>
        <v>0</v>
      </c>
      <c r="M1186" s="33" t="str">
        <f t="shared" si="37"/>
        <v>Container q'ty</v>
      </c>
      <c r="N1186" s="33" t="str">
        <f t="shared" si="38"/>
        <v/>
      </c>
      <c r="O1186" s="39"/>
      <c r="P1186" s="33"/>
      <c r="Q1186" s="168"/>
      <c r="R1186" s="169"/>
      <c r="S1186" s="39"/>
      <c r="T1186" s="119"/>
      <c r="U1186" s="109"/>
      <c r="V1186" s="109"/>
      <c r="W1186" s="109"/>
      <c r="X1186" s="45"/>
      <c r="Y1186" s="45"/>
    </row>
    <row r="1187" spans="1:25" s="43" customFormat="1" ht="12.9" customHeight="1">
      <c r="A1187" s="189"/>
      <c r="B1187" s="111"/>
      <c r="C1187" s="111"/>
      <c r="D1187" s="111"/>
      <c r="E1187" s="111"/>
      <c r="F1187" s="111"/>
      <c r="G1187" s="111"/>
      <c r="H1187" s="111"/>
      <c r="I1187" s="116"/>
      <c r="J1187" s="118"/>
      <c r="K1187" s="33"/>
      <c r="L1187" s="44">
        <f t="shared" si="42"/>
        <v>0</v>
      </c>
      <c r="M1187" s="33" t="str">
        <f t="shared" si="37"/>
        <v>Container q'ty</v>
      </c>
      <c r="N1187" s="33" t="str">
        <f t="shared" si="38"/>
        <v/>
      </c>
      <c r="O1187" s="39"/>
      <c r="P1187" s="33"/>
      <c r="Q1187" s="168"/>
      <c r="R1187" s="169"/>
      <c r="S1187" s="39"/>
      <c r="T1187" s="119"/>
      <c r="U1187" s="109"/>
      <c r="V1187" s="109"/>
      <c r="W1187" s="109"/>
      <c r="X1187" s="45"/>
      <c r="Y1187" s="45"/>
    </row>
    <row r="1188" spans="1:25" s="43" customFormat="1" ht="12.9" customHeight="1">
      <c r="A1188" s="189"/>
      <c r="B1188" s="111"/>
      <c r="C1188" s="111"/>
      <c r="D1188" s="111"/>
      <c r="E1188" s="111"/>
      <c r="F1188" s="111"/>
      <c r="G1188" s="111"/>
      <c r="H1188" s="111"/>
      <c r="I1188" s="116"/>
      <c r="J1188" s="118"/>
      <c r="K1188" s="33"/>
      <c r="L1188" s="44">
        <f t="shared" si="42"/>
        <v>0</v>
      </c>
      <c r="M1188" s="33" t="str">
        <f t="shared" si="37"/>
        <v>Container q'ty</v>
      </c>
      <c r="N1188" s="33" t="str">
        <f t="shared" si="38"/>
        <v/>
      </c>
      <c r="O1188" s="39"/>
      <c r="P1188" s="33"/>
      <c r="Q1188" s="168"/>
      <c r="R1188" s="169"/>
      <c r="S1188" s="39"/>
      <c r="T1188" s="119"/>
      <c r="U1188" s="109"/>
      <c r="V1188" s="109"/>
      <c r="W1188" s="109"/>
      <c r="X1188" s="45"/>
      <c r="Y1188" s="45"/>
    </row>
    <row r="1189" spans="1:25" s="43" customFormat="1" ht="12.9" customHeight="1">
      <c r="A1189" s="189"/>
      <c r="B1189" s="111"/>
      <c r="C1189" s="111"/>
      <c r="D1189" s="111"/>
      <c r="E1189" s="111"/>
      <c r="F1189" s="111"/>
      <c r="G1189" s="111"/>
      <c r="H1189" s="111"/>
      <c r="I1189" s="116"/>
      <c r="J1189" s="118"/>
      <c r="K1189" s="33"/>
      <c r="L1189" s="44">
        <f t="shared" si="42"/>
        <v>0</v>
      </c>
      <c r="M1189" s="33" t="str">
        <f t="shared" si="37"/>
        <v>Container q'ty</v>
      </c>
      <c r="N1189" s="33" t="str">
        <f t="shared" si="38"/>
        <v/>
      </c>
      <c r="O1189" s="39"/>
      <c r="P1189" s="33"/>
      <c r="Q1189" s="168"/>
      <c r="R1189" s="169"/>
      <c r="S1189" s="39"/>
      <c r="T1189" s="119"/>
      <c r="U1189" s="109"/>
      <c r="V1189" s="109"/>
      <c r="W1189" s="109"/>
      <c r="X1189" s="45"/>
      <c r="Y1189" s="45"/>
    </row>
    <row r="1190" spans="1:25" s="43" customFormat="1" ht="12.9" customHeight="1">
      <c r="A1190" s="189"/>
      <c r="B1190" s="111"/>
      <c r="C1190" s="111"/>
      <c r="D1190" s="111"/>
      <c r="E1190" s="111"/>
      <c r="F1190" s="111"/>
      <c r="G1190" s="111"/>
      <c r="H1190" s="111"/>
      <c r="I1190" s="116"/>
      <c r="J1190" s="118"/>
      <c r="K1190" s="33"/>
      <c r="L1190" s="44">
        <f>SUM(E1190:F1190)</f>
        <v>0</v>
      </c>
      <c r="M1190" s="33" t="str">
        <f t="shared" si="37"/>
        <v>Container q'ty</v>
      </c>
      <c r="N1190" s="33" t="str">
        <f t="shared" si="38"/>
        <v/>
      </c>
      <c r="O1190" s="39"/>
      <c r="P1190" s="33"/>
      <c r="Q1190" s="168"/>
      <c r="R1190" s="169"/>
      <c r="S1190" s="39"/>
      <c r="T1190" s="119"/>
      <c r="U1190" s="109"/>
      <c r="V1190" s="109"/>
      <c r="W1190" s="109"/>
      <c r="X1190" s="45"/>
      <c r="Y1190" s="45"/>
    </row>
    <row r="1191" spans="1:25" s="43" customFormat="1" ht="12.9" customHeight="1">
      <c r="A1191" s="189"/>
      <c r="B1191" s="111"/>
      <c r="C1191" s="111"/>
      <c r="D1191" s="111"/>
      <c r="E1191" s="111"/>
      <c r="F1191" s="111"/>
      <c r="G1191" s="111"/>
      <c r="H1191" s="111"/>
      <c r="I1191" s="116"/>
      <c r="J1191" s="118"/>
      <c r="K1191" s="33"/>
      <c r="L1191" s="44">
        <f>SUM(E1191:F1191)</f>
        <v>0</v>
      </c>
      <c r="M1191" s="33" t="str">
        <f t="shared" si="37"/>
        <v>Container q'ty</v>
      </c>
      <c r="N1191" s="33" t="str">
        <f t="shared" si="38"/>
        <v/>
      </c>
      <c r="O1191" s="39"/>
      <c r="P1191" s="33"/>
      <c r="Q1191" s="168"/>
      <c r="R1191" s="169"/>
      <c r="S1191" s="39"/>
      <c r="T1191" s="119"/>
      <c r="U1191" s="109"/>
      <c r="V1191" s="109"/>
      <c r="W1191" s="109"/>
      <c r="X1191" s="45"/>
      <c r="Y1191" s="45"/>
    </row>
    <row r="1192" spans="1:25" s="43" customFormat="1" ht="12.9" customHeight="1">
      <c r="A1192" s="189"/>
      <c r="B1192" s="111"/>
      <c r="C1192" s="111"/>
      <c r="D1192" s="111"/>
      <c r="E1192" s="111"/>
      <c r="F1192" s="111"/>
      <c r="G1192" s="111"/>
      <c r="H1192" s="111"/>
      <c r="I1192" s="116"/>
      <c r="J1192" s="118"/>
      <c r="K1192" s="33"/>
      <c r="L1192" s="44">
        <f t="shared" ref="L1192:L1200" si="43">SUM(E1192:F1192)</f>
        <v>0</v>
      </c>
      <c r="M1192" s="33" t="str">
        <f t="shared" si="37"/>
        <v>Container q'ty</v>
      </c>
      <c r="N1192" s="33" t="str">
        <f t="shared" si="38"/>
        <v/>
      </c>
      <c r="O1192" s="39"/>
      <c r="P1192" s="33"/>
      <c r="Q1192" s="168"/>
      <c r="R1192" s="169"/>
      <c r="S1192" s="39"/>
      <c r="T1192" s="119"/>
      <c r="U1192" s="109"/>
      <c r="V1192" s="109"/>
      <c r="W1192" s="109"/>
      <c r="X1192" s="45"/>
      <c r="Y1192" s="45"/>
    </row>
    <row r="1193" spans="1:25" s="43" customFormat="1" ht="12.9" customHeight="1">
      <c r="A1193" s="189"/>
      <c r="B1193" s="111"/>
      <c r="C1193" s="111"/>
      <c r="D1193" s="111"/>
      <c r="E1193" s="111"/>
      <c r="F1193" s="111"/>
      <c r="G1193" s="111"/>
      <c r="H1193" s="111"/>
      <c r="I1193" s="116"/>
      <c r="J1193" s="118"/>
      <c r="K1193" s="33"/>
      <c r="L1193" s="44">
        <f t="shared" si="43"/>
        <v>0</v>
      </c>
      <c r="M1193" s="33" t="str">
        <f t="shared" si="37"/>
        <v>Container q'ty</v>
      </c>
      <c r="N1193" s="33" t="str">
        <f t="shared" si="38"/>
        <v/>
      </c>
      <c r="O1193" s="39"/>
      <c r="P1193" s="33"/>
      <c r="Q1193" s="168"/>
      <c r="R1193" s="169"/>
      <c r="S1193" s="39"/>
      <c r="T1193" s="119"/>
      <c r="U1193" s="109"/>
      <c r="V1193" s="109"/>
      <c r="W1193" s="109"/>
      <c r="X1193" s="45"/>
      <c r="Y1193" s="45"/>
    </row>
    <row r="1194" spans="1:25" s="43" customFormat="1" ht="12.9" customHeight="1">
      <c r="A1194" s="189"/>
      <c r="B1194" s="111"/>
      <c r="C1194" s="111"/>
      <c r="D1194" s="111"/>
      <c r="E1194" s="111"/>
      <c r="F1194" s="111"/>
      <c r="G1194" s="111"/>
      <c r="H1194" s="111"/>
      <c r="I1194" s="116"/>
      <c r="J1194" s="118"/>
      <c r="K1194" s="33"/>
      <c r="L1194" s="44">
        <f t="shared" si="43"/>
        <v>0</v>
      </c>
      <c r="M1194" s="33" t="str">
        <f t="shared" si="37"/>
        <v>Container q'ty</v>
      </c>
      <c r="N1194" s="33" t="str">
        <f t="shared" si="38"/>
        <v/>
      </c>
      <c r="O1194" s="39"/>
      <c r="P1194" s="33"/>
      <c r="Q1194" s="168"/>
      <c r="R1194" s="169"/>
      <c r="S1194" s="39"/>
      <c r="T1194" s="119"/>
      <c r="U1194" s="109"/>
      <c r="V1194" s="109"/>
      <c r="W1194" s="109"/>
      <c r="X1194" s="45"/>
      <c r="Y1194" s="45"/>
    </row>
    <row r="1195" spans="1:25" s="43" customFormat="1" ht="12.9" customHeight="1">
      <c r="A1195" s="189"/>
      <c r="B1195" s="111"/>
      <c r="C1195" s="111"/>
      <c r="D1195" s="111"/>
      <c r="E1195" s="111"/>
      <c r="F1195" s="111"/>
      <c r="G1195" s="111"/>
      <c r="H1195" s="111"/>
      <c r="I1195" s="117"/>
      <c r="J1195" s="118"/>
      <c r="K1195" s="33"/>
      <c r="L1195" s="44">
        <f t="shared" si="43"/>
        <v>0</v>
      </c>
      <c r="M1195" s="33" t="str">
        <f t="shared" si="37"/>
        <v>Container q'ty</v>
      </c>
      <c r="N1195" s="33" t="str">
        <f t="shared" si="38"/>
        <v/>
      </c>
      <c r="O1195" s="39"/>
      <c r="P1195" s="33"/>
      <c r="Q1195" s="168"/>
      <c r="R1195" s="169"/>
      <c r="S1195" s="39"/>
      <c r="T1195" s="119"/>
      <c r="U1195" s="109"/>
      <c r="V1195" s="109"/>
      <c r="W1195" s="109"/>
      <c r="X1195" s="45"/>
      <c r="Y1195" s="45"/>
    </row>
    <row r="1196" spans="1:25" s="43" customFormat="1" ht="12.9" customHeight="1">
      <c r="A1196" s="189"/>
      <c r="B1196" s="111"/>
      <c r="C1196" s="111"/>
      <c r="D1196" s="111"/>
      <c r="E1196" s="111"/>
      <c r="F1196" s="111"/>
      <c r="G1196" s="111"/>
      <c r="H1196" s="111"/>
      <c r="I1196" s="117"/>
      <c r="J1196" s="118"/>
      <c r="K1196" s="33"/>
      <c r="L1196" s="44">
        <f t="shared" si="43"/>
        <v>0</v>
      </c>
      <c r="M1196" s="33" t="str">
        <f t="shared" si="37"/>
        <v>Container q'ty</v>
      </c>
      <c r="N1196" s="33" t="str">
        <f t="shared" si="38"/>
        <v/>
      </c>
      <c r="O1196" s="39"/>
      <c r="P1196" s="33"/>
      <c r="Q1196" s="168"/>
      <c r="R1196" s="169"/>
      <c r="S1196" s="39"/>
      <c r="T1196" s="119"/>
      <c r="U1196" s="109"/>
      <c r="V1196" s="109"/>
      <c r="W1196" s="109"/>
      <c r="X1196" s="45"/>
      <c r="Y1196" s="45"/>
    </row>
    <row r="1197" spans="1:25" s="43" customFormat="1" ht="12.9" customHeight="1">
      <c r="A1197" s="189"/>
      <c r="B1197" s="111"/>
      <c r="C1197" s="111"/>
      <c r="D1197" s="111"/>
      <c r="E1197" s="111"/>
      <c r="F1197" s="111"/>
      <c r="G1197" s="111"/>
      <c r="H1197" s="111"/>
      <c r="I1197" s="116"/>
      <c r="J1197" s="118"/>
      <c r="K1197" s="33"/>
      <c r="L1197" s="44">
        <f t="shared" si="43"/>
        <v>0</v>
      </c>
      <c r="M1197" s="33" t="str">
        <f t="shared" si="37"/>
        <v>Container q'ty</v>
      </c>
      <c r="N1197" s="33" t="str">
        <f t="shared" si="38"/>
        <v/>
      </c>
      <c r="O1197" s="39"/>
      <c r="P1197" s="33"/>
      <c r="Q1197" s="168"/>
      <c r="R1197" s="169"/>
      <c r="S1197" s="39"/>
      <c r="T1197" s="119"/>
      <c r="U1197" s="109"/>
      <c r="V1197" s="109"/>
      <c r="W1197" s="109"/>
      <c r="X1197" s="45"/>
      <c r="Y1197" s="45"/>
    </row>
    <row r="1198" spans="1:25" s="43" customFormat="1" ht="12.9" customHeight="1">
      <c r="A1198" s="189"/>
      <c r="B1198" s="111"/>
      <c r="C1198" s="111"/>
      <c r="D1198" s="111"/>
      <c r="E1198" s="111"/>
      <c r="F1198" s="111"/>
      <c r="G1198" s="111"/>
      <c r="H1198" s="111"/>
      <c r="I1198" s="116"/>
      <c r="J1198" s="118"/>
      <c r="K1198" s="33"/>
      <c r="L1198" s="44">
        <f t="shared" si="43"/>
        <v>0</v>
      </c>
      <c r="M1198" s="33" t="str">
        <f t="shared" si="37"/>
        <v>Container q'ty</v>
      </c>
      <c r="N1198" s="33" t="str">
        <f t="shared" si="38"/>
        <v/>
      </c>
      <c r="O1198" s="39"/>
      <c r="P1198" s="33"/>
      <c r="Q1198" s="168"/>
      <c r="R1198" s="169"/>
      <c r="S1198" s="39"/>
      <c r="T1198" s="119"/>
      <c r="U1198" s="109"/>
      <c r="V1198" s="109"/>
      <c r="W1198" s="109"/>
      <c r="X1198" s="45"/>
      <c r="Y1198" s="45"/>
    </row>
    <row r="1199" spans="1:25" s="43" customFormat="1" ht="12.9" customHeight="1">
      <c r="A1199" s="189"/>
      <c r="B1199" s="111"/>
      <c r="C1199" s="111"/>
      <c r="D1199" s="111"/>
      <c r="E1199" s="111"/>
      <c r="F1199" s="111"/>
      <c r="G1199" s="111"/>
      <c r="H1199" s="111"/>
      <c r="I1199" s="116"/>
      <c r="J1199" s="118"/>
      <c r="K1199" s="33"/>
      <c r="L1199" s="44">
        <f t="shared" si="43"/>
        <v>0</v>
      </c>
      <c r="M1199" s="33" t="str">
        <f t="shared" si="37"/>
        <v>Container q'ty</v>
      </c>
      <c r="N1199" s="33" t="str">
        <f t="shared" si="38"/>
        <v/>
      </c>
      <c r="O1199" s="39"/>
      <c r="P1199" s="33"/>
      <c r="Q1199" s="168"/>
      <c r="R1199" s="169"/>
      <c r="S1199" s="39"/>
      <c r="T1199" s="119"/>
      <c r="U1199" s="109"/>
      <c r="V1199" s="109"/>
      <c r="W1199" s="109"/>
      <c r="X1199" s="45"/>
      <c r="Y1199" s="45"/>
    </row>
    <row r="1200" spans="1:25" s="43" customFormat="1" ht="12.9" customHeight="1">
      <c r="A1200" s="189"/>
      <c r="B1200" s="111"/>
      <c r="C1200" s="111"/>
      <c r="D1200" s="111"/>
      <c r="E1200" s="111"/>
      <c r="F1200" s="111"/>
      <c r="G1200" s="111"/>
      <c r="H1200" s="111"/>
      <c r="I1200" s="116"/>
      <c r="J1200" s="118"/>
      <c r="K1200" s="33"/>
      <c r="L1200" s="44">
        <f t="shared" si="43"/>
        <v>0</v>
      </c>
      <c r="M1200" s="33" t="str">
        <f t="shared" si="37"/>
        <v>Container q'ty</v>
      </c>
      <c r="N1200" s="33" t="str">
        <f t="shared" si="38"/>
        <v/>
      </c>
      <c r="O1200" s="39"/>
      <c r="P1200" s="33"/>
      <c r="Q1200" s="168"/>
      <c r="R1200" s="169"/>
      <c r="S1200" s="39"/>
      <c r="T1200" s="119"/>
      <c r="U1200" s="109"/>
      <c r="V1200" s="109"/>
      <c r="W1200" s="109"/>
      <c r="X1200" s="45"/>
      <c r="Y1200" s="45"/>
    </row>
    <row r="1201" spans="1:25" s="43" customFormat="1" ht="12.9" customHeight="1">
      <c r="A1201" s="189"/>
      <c r="B1201" s="111"/>
      <c r="C1201" s="111"/>
      <c r="D1201" s="111"/>
      <c r="E1201" s="111"/>
      <c r="F1201" s="111"/>
      <c r="G1201" s="111"/>
      <c r="H1201" s="111"/>
      <c r="I1201" s="116"/>
      <c r="J1201" s="118"/>
      <c r="K1201" s="33"/>
      <c r="L1201" s="44">
        <f>SUM(E1201:F1201)</f>
        <v>0</v>
      </c>
      <c r="M1201" s="33" t="str">
        <f t="shared" si="37"/>
        <v>Container q'ty</v>
      </c>
      <c r="N1201" s="33" t="str">
        <f t="shared" si="38"/>
        <v/>
      </c>
      <c r="O1201" s="39"/>
      <c r="P1201" s="33"/>
      <c r="Q1201" s="168"/>
      <c r="R1201" s="169"/>
      <c r="S1201" s="39"/>
      <c r="T1201" s="119"/>
      <c r="U1201" s="109"/>
      <c r="V1201" s="109"/>
      <c r="W1201" s="109"/>
      <c r="X1201" s="45"/>
      <c r="Y1201" s="45"/>
    </row>
    <row r="1202" spans="1:25" s="43" customFormat="1" ht="12.9" customHeight="1">
      <c r="A1202" s="189"/>
      <c r="B1202" s="111"/>
      <c r="C1202" s="111"/>
      <c r="D1202" s="111"/>
      <c r="E1202" s="111"/>
      <c r="F1202" s="111"/>
      <c r="G1202" s="111"/>
      <c r="H1202" s="111"/>
      <c r="I1202" s="116"/>
      <c r="J1202" s="118"/>
      <c r="K1202" s="33"/>
      <c r="L1202" s="44">
        <f>SUM(E1202:F1202)</f>
        <v>0</v>
      </c>
      <c r="M1202" s="33" t="str">
        <f t="shared" si="37"/>
        <v>Container q'ty</v>
      </c>
      <c r="N1202" s="33" t="str">
        <f t="shared" si="38"/>
        <v/>
      </c>
      <c r="O1202" s="39"/>
      <c r="P1202" s="33"/>
      <c r="Q1202" s="168"/>
      <c r="R1202" s="169"/>
      <c r="S1202" s="39"/>
      <c r="T1202" s="119"/>
      <c r="U1202" s="109"/>
      <c r="V1202" s="109"/>
      <c r="W1202" s="109"/>
      <c r="X1202" s="45"/>
      <c r="Y1202" s="45"/>
    </row>
    <row r="1203" spans="1:25" s="43" customFormat="1" ht="12.9" customHeight="1">
      <c r="A1203" s="189"/>
      <c r="B1203" s="111"/>
      <c r="C1203" s="111"/>
      <c r="D1203" s="111"/>
      <c r="E1203" s="111"/>
      <c r="F1203" s="111"/>
      <c r="G1203" s="111"/>
      <c r="H1203" s="111"/>
      <c r="I1203" s="116"/>
      <c r="J1203" s="118"/>
      <c r="K1203" s="33"/>
      <c r="L1203" s="44">
        <f t="shared" ref="L1203:L1212" si="44">SUM(E1203:F1203)</f>
        <v>0</v>
      </c>
      <c r="M1203" s="33" t="str">
        <f t="shared" si="37"/>
        <v>Container q'ty</v>
      </c>
      <c r="N1203" s="33" t="str">
        <f t="shared" si="38"/>
        <v/>
      </c>
      <c r="O1203" s="39"/>
      <c r="P1203" s="33"/>
      <c r="Q1203" s="168"/>
      <c r="R1203" s="169"/>
      <c r="S1203" s="39"/>
      <c r="T1203" s="119"/>
      <c r="U1203" s="109"/>
      <c r="V1203" s="109"/>
      <c r="W1203" s="109"/>
      <c r="X1203" s="45"/>
      <c r="Y1203" s="45"/>
    </row>
    <row r="1204" spans="1:25" s="43" customFormat="1" ht="12.9" customHeight="1">
      <c r="A1204" s="189"/>
      <c r="B1204" s="111"/>
      <c r="C1204" s="111"/>
      <c r="D1204" s="111"/>
      <c r="E1204" s="111"/>
      <c r="F1204" s="111"/>
      <c r="G1204" s="111"/>
      <c r="H1204" s="111"/>
      <c r="I1204" s="116"/>
      <c r="J1204" s="118"/>
      <c r="K1204" s="33"/>
      <c r="L1204" s="44">
        <f t="shared" si="44"/>
        <v>0</v>
      </c>
      <c r="M1204" s="33" t="str">
        <f t="shared" si="37"/>
        <v>Container q'ty</v>
      </c>
      <c r="N1204" s="33" t="str">
        <f t="shared" si="38"/>
        <v/>
      </c>
      <c r="O1204" s="39"/>
      <c r="P1204" s="33"/>
      <c r="Q1204" s="168"/>
      <c r="R1204" s="169"/>
      <c r="S1204" s="39"/>
      <c r="T1204" s="119"/>
      <c r="U1204" s="109"/>
      <c r="V1204" s="109"/>
      <c r="W1204" s="109"/>
      <c r="X1204" s="45"/>
      <c r="Y1204" s="45"/>
    </row>
    <row r="1205" spans="1:25" s="43" customFormat="1" ht="12.9" customHeight="1">
      <c r="A1205" s="189"/>
      <c r="B1205" s="111"/>
      <c r="C1205" s="111"/>
      <c r="D1205" s="111"/>
      <c r="E1205" s="111"/>
      <c r="F1205" s="111"/>
      <c r="G1205" s="111"/>
      <c r="H1205" s="111"/>
      <c r="I1205" s="116"/>
      <c r="J1205" s="118"/>
      <c r="K1205" s="33"/>
      <c r="L1205" s="44">
        <f t="shared" si="44"/>
        <v>0</v>
      </c>
      <c r="M1205" s="33" t="str">
        <f t="shared" si="37"/>
        <v>Container q'ty</v>
      </c>
      <c r="N1205" s="33" t="str">
        <f t="shared" si="38"/>
        <v/>
      </c>
      <c r="O1205" s="39"/>
      <c r="P1205" s="33"/>
      <c r="Q1205" s="168"/>
      <c r="R1205" s="169"/>
      <c r="S1205" s="39"/>
      <c r="T1205" s="119"/>
      <c r="U1205" s="109"/>
      <c r="V1205" s="109"/>
      <c r="W1205" s="109"/>
      <c r="X1205" s="45"/>
      <c r="Y1205" s="45"/>
    </row>
    <row r="1206" spans="1:25" s="43" customFormat="1" ht="12.9" customHeight="1">
      <c r="A1206" s="189"/>
      <c r="B1206" s="111"/>
      <c r="C1206" s="111"/>
      <c r="D1206" s="111"/>
      <c r="E1206" s="111"/>
      <c r="F1206" s="111"/>
      <c r="G1206" s="111"/>
      <c r="H1206" s="111"/>
      <c r="I1206" s="117"/>
      <c r="J1206" s="118"/>
      <c r="K1206" s="33"/>
      <c r="L1206" s="44">
        <f t="shared" si="44"/>
        <v>0</v>
      </c>
      <c r="M1206" s="33" t="str">
        <f t="shared" si="37"/>
        <v>Container q'ty</v>
      </c>
      <c r="N1206" s="33" t="str">
        <f t="shared" si="38"/>
        <v/>
      </c>
      <c r="O1206" s="39"/>
      <c r="P1206" s="33"/>
      <c r="Q1206" s="168"/>
      <c r="R1206" s="169"/>
      <c r="S1206" s="39"/>
      <c r="T1206" s="119"/>
      <c r="U1206" s="109"/>
      <c r="V1206" s="109"/>
      <c r="W1206" s="109"/>
      <c r="X1206" s="45"/>
      <c r="Y1206" s="45"/>
    </row>
    <row r="1207" spans="1:25" s="43" customFormat="1" ht="12.9" customHeight="1">
      <c r="A1207" s="189"/>
      <c r="B1207" s="111"/>
      <c r="C1207" s="111"/>
      <c r="D1207" s="111"/>
      <c r="E1207" s="111"/>
      <c r="F1207" s="111"/>
      <c r="G1207" s="111"/>
      <c r="H1207" s="111"/>
      <c r="I1207" s="117"/>
      <c r="J1207" s="118"/>
      <c r="K1207" s="33"/>
      <c r="L1207" s="44">
        <f t="shared" si="44"/>
        <v>0</v>
      </c>
      <c r="M1207" s="33" t="str">
        <f t="shared" ref="M1207:M1270" si="45">A1207&amp;$O$1</f>
        <v>Container q'ty</v>
      </c>
      <c r="N1207" s="33" t="str">
        <f t="shared" ref="N1207:N1270" si="46">A1207&amp;P1207</f>
        <v/>
      </c>
      <c r="O1207" s="39"/>
      <c r="P1207" s="33"/>
      <c r="Q1207" s="168"/>
      <c r="R1207" s="169"/>
      <c r="S1207" s="39"/>
      <c r="T1207" s="119"/>
      <c r="U1207" s="109"/>
      <c r="V1207" s="109"/>
      <c r="W1207" s="109"/>
      <c r="X1207" s="45"/>
      <c r="Y1207" s="45"/>
    </row>
    <row r="1208" spans="1:25" s="43" customFormat="1" ht="12.9" customHeight="1">
      <c r="A1208" s="189"/>
      <c r="B1208" s="111"/>
      <c r="C1208" s="111"/>
      <c r="D1208" s="111"/>
      <c r="E1208" s="111"/>
      <c r="F1208" s="111"/>
      <c r="G1208" s="111"/>
      <c r="H1208" s="111"/>
      <c r="I1208" s="116"/>
      <c r="J1208" s="118"/>
      <c r="K1208" s="33"/>
      <c r="L1208" s="44">
        <f t="shared" si="44"/>
        <v>0</v>
      </c>
      <c r="M1208" s="33" t="str">
        <f t="shared" si="45"/>
        <v>Container q'ty</v>
      </c>
      <c r="N1208" s="33" t="str">
        <f t="shared" si="46"/>
        <v/>
      </c>
      <c r="O1208" s="39"/>
      <c r="P1208" s="33"/>
      <c r="Q1208" s="168"/>
      <c r="R1208" s="169"/>
      <c r="S1208" s="39"/>
      <c r="T1208" s="119"/>
      <c r="U1208" s="109"/>
      <c r="V1208" s="109"/>
      <c r="W1208" s="109"/>
      <c r="X1208" s="45"/>
      <c r="Y1208" s="45"/>
    </row>
    <row r="1209" spans="1:25" s="43" customFormat="1" ht="12.9" customHeight="1">
      <c r="A1209" s="189"/>
      <c r="B1209" s="111"/>
      <c r="C1209" s="111"/>
      <c r="D1209" s="111"/>
      <c r="E1209" s="111"/>
      <c r="F1209" s="111"/>
      <c r="G1209" s="111"/>
      <c r="H1209" s="111"/>
      <c r="I1209" s="116"/>
      <c r="J1209" s="118"/>
      <c r="K1209" s="33"/>
      <c r="L1209" s="44">
        <f t="shared" si="44"/>
        <v>0</v>
      </c>
      <c r="M1209" s="33" t="str">
        <f t="shared" si="45"/>
        <v>Container q'ty</v>
      </c>
      <c r="N1209" s="33" t="str">
        <f t="shared" si="46"/>
        <v/>
      </c>
      <c r="O1209" s="39"/>
      <c r="P1209" s="33"/>
      <c r="Q1209" s="168"/>
      <c r="R1209" s="169"/>
      <c r="S1209" s="39"/>
      <c r="T1209" s="119"/>
      <c r="U1209" s="109"/>
      <c r="V1209" s="109"/>
      <c r="W1209" s="109"/>
      <c r="X1209" s="45"/>
      <c r="Y1209" s="45"/>
    </row>
    <row r="1210" spans="1:25" s="43" customFormat="1" ht="12.9" customHeight="1">
      <c r="A1210" s="189"/>
      <c r="B1210" s="111"/>
      <c r="C1210" s="111"/>
      <c r="D1210" s="111"/>
      <c r="E1210" s="111"/>
      <c r="F1210" s="111"/>
      <c r="G1210" s="111"/>
      <c r="H1210" s="111"/>
      <c r="I1210" s="116"/>
      <c r="J1210" s="118"/>
      <c r="K1210" s="33"/>
      <c r="L1210" s="44">
        <f t="shared" si="44"/>
        <v>0</v>
      </c>
      <c r="M1210" s="33" t="str">
        <f t="shared" si="45"/>
        <v>Container q'ty</v>
      </c>
      <c r="N1210" s="33" t="str">
        <f t="shared" si="46"/>
        <v/>
      </c>
      <c r="O1210" s="39"/>
      <c r="P1210" s="33"/>
      <c r="Q1210" s="168"/>
      <c r="R1210" s="169"/>
      <c r="S1210" s="39"/>
      <c r="T1210" s="119"/>
      <c r="U1210" s="109"/>
      <c r="V1210" s="109"/>
      <c r="W1210" s="109"/>
      <c r="X1210" s="45"/>
      <c r="Y1210" s="45"/>
    </row>
    <row r="1211" spans="1:25" s="43" customFormat="1" ht="12.9" customHeight="1">
      <c r="A1211" s="189"/>
      <c r="B1211" s="111"/>
      <c r="C1211" s="111"/>
      <c r="D1211" s="111"/>
      <c r="E1211" s="111"/>
      <c r="F1211" s="111"/>
      <c r="G1211" s="111"/>
      <c r="H1211" s="111"/>
      <c r="I1211" s="116"/>
      <c r="J1211" s="118"/>
      <c r="K1211" s="33"/>
      <c r="L1211" s="44">
        <f t="shared" si="44"/>
        <v>0</v>
      </c>
      <c r="M1211" s="33" t="str">
        <f t="shared" si="45"/>
        <v>Container q'ty</v>
      </c>
      <c r="N1211" s="33" t="str">
        <f t="shared" si="46"/>
        <v/>
      </c>
      <c r="O1211" s="39"/>
      <c r="P1211" s="33"/>
      <c r="Q1211" s="168"/>
      <c r="R1211" s="169"/>
      <c r="S1211" s="39"/>
      <c r="T1211" s="119"/>
      <c r="U1211" s="109"/>
      <c r="V1211" s="109"/>
      <c r="W1211" s="109"/>
      <c r="X1211" s="45"/>
      <c r="Y1211" s="45"/>
    </row>
    <row r="1212" spans="1:25" s="43" customFormat="1" ht="12.9" customHeight="1">
      <c r="A1212" s="189"/>
      <c r="B1212" s="111"/>
      <c r="C1212" s="111"/>
      <c r="D1212" s="111"/>
      <c r="E1212" s="111"/>
      <c r="F1212" s="111"/>
      <c r="G1212" s="111"/>
      <c r="H1212" s="111"/>
      <c r="I1212" s="116"/>
      <c r="J1212" s="118"/>
      <c r="K1212" s="33"/>
      <c r="L1212" s="44">
        <f t="shared" si="44"/>
        <v>0</v>
      </c>
      <c r="M1212" s="33" t="str">
        <f t="shared" si="45"/>
        <v>Container q'ty</v>
      </c>
      <c r="N1212" s="33" t="str">
        <f t="shared" si="46"/>
        <v/>
      </c>
      <c r="O1212" s="39"/>
      <c r="P1212" s="33"/>
      <c r="Q1212" s="168"/>
      <c r="R1212" s="169"/>
      <c r="S1212" s="39"/>
      <c r="T1212" s="119"/>
      <c r="U1212" s="109"/>
      <c r="V1212" s="109"/>
      <c r="W1212" s="109"/>
      <c r="X1212" s="45"/>
      <c r="Y1212" s="45"/>
    </row>
    <row r="1213" spans="1:25" s="43" customFormat="1" ht="12.9" customHeight="1">
      <c r="A1213" s="189"/>
      <c r="B1213" s="111"/>
      <c r="C1213" s="111"/>
      <c r="D1213" s="111"/>
      <c r="E1213" s="111"/>
      <c r="F1213" s="111"/>
      <c r="G1213" s="111"/>
      <c r="H1213" s="111"/>
      <c r="I1213" s="116"/>
      <c r="J1213" s="118"/>
      <c r="K1213" s="33"/>
      <c r="L1213" s="44">
        <f>SUM(E1213:F1213)</f>
        <v>0</v>
      </c>
      <c r="M1213" s="33" t="str">
        <f t="shared" si="45"/>
        <v>Container q'ty</v>
      </c>
      <c r="N1213" s="33" t="str">
        <f t="shared" si="46"/>
        <v/>
      </c>
      <c r="O1213" s="39"/>
      <c r="P1213" s="33"/>
      <c r="Q1213" s="168"/>
      <c r="R1213" s="169"/>
      <c r="S1213" s="39"/>
      <c r="T1213" s="119"/>
      <c r="U1213" s="109"/>
      <c r="V1213" s="109"/>
      <c r="W1213" s="109"/>
      <c r="X1213" s="45"/>
      <c r="Y1213" s="45"/>
    </row>
    <row r="1214" spans="1:25" s="43" customFormat="1" ht="12.9" customHeight="1">
      <c r="A1214" s="189"/>
      <c r="B1214" s="111"/>
      <c r="C1214" s="111"/>
      <c r="D1214" s="111"/>
      <c r="E1214" s="111"/>
      <c r="F1214" s="111"/>
      <c r="G1214" s="111"/>
      <c r="H1214" s="111"/>
      <c r="I1214" s="116"/>
      <c r="J1214" s="118"/>
      <c r="K1214" s="33"/>
      <c r="L1214" s="44">
        <f>SUM(E1214:F1214)</f>
        <v>0</v>
      </c>
      <c r="M1214" s="33" t="str">
        <f t="shared" si="45"/>
        <v>Container q'ty</v>
      </c>
      <c r="N1214" s="33" t="str">
        <f t="shared" si="46"/>
        <v/>
      </c>
      <c r="O1214" s="39"/>
      <c r="P1214" s="33"/>
      <c r="Q1214" s="168"/>
      <c r="R1214" s="169"/>
      <c r="S1214" s="39"/>
      <c r="T1214" s="119"/>
      <c r="U1214" s="109"/>
      <c r="V1214" s="109"/>
      <c r="W1214" s="109"/>
      <c r="X1214" s="45"/>
      <c r="Y1214" s="45"/>
    </row>
    <row r="1215" spans="1:25" s="43" customFormat="1" ht="12.9" customHeight="1">
      <c r="A1215" s="189"/>
      <c r="B1215" s="111"/>
      <c r="C1215" s="111"/>
      <c r="D1215" s="111"/>
      <c r="E1215" s="111"/>
      <c r="F1215" s="111"/>
      <c r="G1215" s="111"/>
      <c r="H1215" s="111"/>
      <c r="I1215" s="116"/>
      <c r="J1215" s="118"/>
      <c r="K1215" s="33"/>
      <c r="L1215" s="44">
        <f t="shared" ref="L1215:L1223" si="47">SUM(E1215:F1215)</f>
        <v>0</v>
      </c>
      <c r="M1215" s="33" t="str">
        <f t="shared" si="45"/>
        <v>Container q'ty</v>
      </c>
      <c r="N1215" s="33" t="str">
        <f t="shared" si="46"/>
        <v/>
      </c>
      <c r="O1215" s="39"/>
      <c r="P1215" s="33"/>
      <c r="Q1215" s="168"/>
      <c r="R1215" s="169"/>
      <c r="S1215" s="39"/>
      <c r="T1215" s="119"/>
      <c r="U1215" s="109"/>
      <c r="V1215" s="109"/>
      <c r="W1215" s="109"/>
      <c r="X1215" s="45"/>
      <c r="Y1215" s="45"/>
    </row>
    <row r="1216" spans="1:25" s="43" customFormat="1" ht="12.9" customHeight="1">
      <c r="A1216" s="189"/>
      <c r="B1216" s="111"/>
      <c r="C1216" s="111"/>
      <c r="D1216" s="111"/>
      <c r="E1216" s="111"/>
      <c r="F1216" s="111"/>
      <c r="G1216" s="111"/>
      <c r="H1216" s="111"/>
      <c r="I1216" s="116"/>
      <c r="J1216" s="118"/>
      <c r="K1216" s="33"/>
      <c r="L1216" s="44">
        <f t="shared" si="47"/>
        <v>0</v>
      </c>
      <c r="M1216" s="33" t="str">
        <f t="shared" si="45"/>
        <v>Container q'ty</v>
      </c>
      <c r="N1216" s="33" t="str">
        <f t="shared" si="46"/>
        <v/>
      </c>
      <c r="O1216" s="39"/>
      <c r="P1216" s="33"/>
      <c r="Q1216" s="168"/>
      <c r="R1216" s="169"/>
      <c r="S1216" s="39"/>
      <c r="T1216" s="119"/>
      <c r="U1216" s="109"/>
      <c r="V1216" s="109"/>
      <c r="W1216" s="109"/>
      <c r="X1216" s="45"/>
      <c r="Y1216" s="45"/>
    </row>
    <row r="1217" spans="1:25" s="43" customFormat="1" ht="12.9" customHeight="1">
      <c r="A1217" s="189"/>
      <c r="B1217" s="111"/>
      <c r="C1217" s="111"/>
      <c r="D1217" s="111"/>
      <c r="E1217" s="111"/>
      <c r="F1217" s="111"/>
      <c r="G1217" s="111"/>
      <c r="H1217" s="111"/>
      <c r="I1217" s="116"/>
      <c r="J1217" s="118"/>
      <c r="K1217" s="33"/>
      <c r="L1217" s="44">
        <f t="shared" si="47"/>
        <v>0</v>
      </c>
      <c r="M1217" s="33" t="str">
        <f t="shared" si="45"/>
        <v>Container q'ty</v>
      </c>
      <c r="N1217" s="33" t="str">
        <f t="shared" si="46"/>
        <v/>
      </c>
      <c r="O1217" s="39"/>
      <c r="P1217" s="33"/>
      <c r="Q1217" s="168"/>
      <c r="R1217" s="169"/>
      <c r="S1217" s="39"/>
      <c r="T1217" s="119"/>
      <c r="U1217" s="109"/>
      <c r="V1217" s="109"/>
      <c r="W1217" s="109"/>
      <c r="X1217" s="45"/>
      <c r="Y1217" s="45"/>
    </row>
    <row r="1218" spans="1:25" s="43" customFormat="1" ht="12.9" customHeight="1">
      <c r="A1218" s="189"/>
      <c r="B1218" s="111"/>
      <c r="C1218" s="111"/>
      <c r="D1218" s="111"/>
      <c r="E1218" s="111"/>
      <c r="F1218" s="111"/>
      <c r="G1218" s="111"/>
      <c r="H1218" s="111"/>
      <c r="I1218" s="117"/>
      <c r="J1218" s="118"/>
      <c r="K1218" s="33"/>
      <c r="L1218" s="44">
        <f t="shared" si="47"/>
        <v>0</v>
      </c>
      <c r="M1218" s="33" t="str">
        <f t="shared" si="45"/>
        <v>Container q'ty</v>
      </c>
      <c r="N1218" s="33" t="str">
        <f t="shared" si="46"/>
        <v/>
      </c>
      <c r="O1218" s="39"/>
      <c r="P1218" s="33"/>
      <c r="Q1218" s="168"/>
      <c r="R1218" s="169"/>
      <c r="S1218" s="39"/>
      <c r="T1218" s="119"/>
      <c r="U1218" s="109"/>
      <c r="V1218" s="109"/>
      <c r="W1218" s="109"/>
      <c r="X1218" s="45"/>
      <c r="Y1218" s="45"/>
    </row>
    <row r="1219" spans="1:25" s="43" customFormat="1" ht="12.9" customHeight="1">
      <c r="A1219" s="189"/>
      <c r="B1219" s="111"/>
      <c r="C1219" s="111"/>
      <c r="D1219" s="111"/>
      <c r="E1219" s="111"/>
      <c r="F1219" s="111"/>
      <c r="G1219" s="111"/>
      <c r="H1219" s="111"/>
      <c r="I1219" s="117"/>
      <c r="J1219" s="118"/>
      <c r="K1219" s="33"/>
      <c r="L1219" s="44">
        <f t="shared" si="47"/>
        <v>0</v>
      </c>
      <c r="M1219" s="33" t="str">
        <f t="shared" si="45"/>
        <v>Container q'ty</v>
      </c>
      <c r="N1219" s="33" t="str">
        <f t="shared" si="46"/>
        <v/>
      </c>
      <c r="O1219" s="39"/>
      <c r="P1219" s="33"/>
      <c r="Q1219" s="168"/>
      <c r="R1219" s="169"/>
      <c r="S1219" s="39"/>
      <c r="T1219" s="119"/>
      <c r="U1219" s="109"/>
      <c r="V1219" s="109"/>
      <c r="W1219" s="109"/>
      <c r="X1219" s="45"/>
      <c r="Y1219" s="45"/>
    </row>
    <row r="1220" spans="1:25" s="43" customFormat="1" ht="12.9" customHeight="1">
      <c r="A1220" s="189"/>
      <c r="B1220" s="111"/>
      <c r="C1220" s="111"/>
      <c r="D1220" s="111"/>
      <c r="E1220" s="111"/>
      <c r="F1220" s="111"/>
      <c r="G1220" s="111"/>
      <c r="H1220" s="111"/>
      <c r="I1220" s="116"/>
      <c r="J1220" s="118"/>
      <c r="K1220" s="33"/>
      <c r="L1220" s="44">
        <f t="shared" si="47"/>
        <v>0</v>
      </c>
      <c r="M1220" s="33" t="str">
        <f t="shared" si="45"/>
        <v>Container q'ty</v>
      </c>
      <c r="N1220" s="33" t="str">
        <f t="shared" si="46"/>
        <v/>
      </c>
      <c r="O1220" s="39"/>
      <c r="P1220" s="33"/>
      <c r="Q1220" s="168"/>
      <c r="R1220" s="169"/>
      <c r="S1220" s="39"/>
      <c r="T1220" s="119"/>
      <c r="U1220" s="109"/>
      <c r="V1220" s="109"/>
      <c r="W1220" s="109"/>
      <c r="X1220" s="45"/>
      <c r="Y1220" s="45"/>
    </row>
    <row r="1221" spans="1:25" s="43" customFormat="1" ht="12.9" customHeight="1">
      <c r="A1221" s="189"/>
      <c r="B1221" s="111"/>
      <c r="C1221" s="111"/>
      <c r="D1221" s="111"/>
      <c r="E1221" s="111"/>
      <c r="F1221" s="111"/>
      <c r="G1221" s="111"/>
      <c r="H1221" s="111"/>
      <c r="I1221" s="116"/>
      <c r="J1221" s="118"/>
      <c r="K1221" s="33"/>
      <c r="L1221" s="44">
        <f t="shared" si="47"/>
        <v>0</v>
      </c>
      <c r="M1221" s="33" t="str">
        <f t="shared" si="45"/>
        <v>Container q'ty</v>
      </c>
      <c r="N1221" s="33" t="str">
        <f t="shared" si="46"/>
        <v/>
      </c>
      <c r="O1221" s="39"/>
      <c r="P1221" s="33"/>
      <c r="Q1221" s="168"/>
      <c r="R1221" s="169"/>
      <c r="S1221" s="39"/>
      <c r="T1221" s="119"/>
      <c r="U1221" s="109"/>
      <c r="V1221" s="109"/>
      <c r="W1221" s="109"/>
      <c r="X1221" s="45"/>
      <c r="Y1221" s="45"/>
    </row>
    <row r="1222" spans="1:25" s="43" customFormat="1" ht="12.9" customHeight="1">
      <c r="A1222" s="189"/>
      <c r="B1222" s="111"/>
      <c r="C1222" s="111"/>
      <c r="D1222" s="111"/>
      <c r="E1222" s="111"/>
      <c r="F1222" s="111"/>
      <c r="G1222" s="111"/>
      <c r="H1222" s="111"/>
      <c r="I1222" s="116"/>
      <c r="J1222" s="118"/>
      <c r="K1222" s="33"/>
      <c r="L1222" s="44">
        <f t="shared" si="47"/>
        <v>0</v>
      </c>
      <c r="M1222" s="33" t="str">
        <f t="shared" si="45"/>
        <v>Container q'ty</v>
      </c>
      <c r="N1222" s="33" t="str">
        <f t="shared" si="46"/>
        <v/>
      </c>
      <c r="O1222" s="39"/>
      <c r="P1222" s="33"/>
      <c r="Q1222" s="168"/>
      <c r="R1222" s="169"/>
      <c r="S1222" s="39"/>
      <c r="T1222" s="119"/>
      <c r="U1222" s="109"/>
      <c r="V1222" s="109"/>
      <c r="W1222" s="109"/>
      <c r="X1222" s="45"/>
      <c r="Y1222" s="45"/>
    </row>
    <row r="1223" spans="1:25" s="43" customFormat="1" ht="12.9" customHeight="1">
      <c r="A1223" s="189"/>
      <c r="B1223" s="111"/>
      <c r="C1223" s="111"/>
      <c r="D1223" s="111"/>
      <c r="E1223" s="111"/>
      <c r="F1223" s="111"/>
      <c r="G1223" s="111"/>
      <c r="H1223" s="111"/>
      <c r="I1223" s="116"/>
      <c r="J1223" s="118"/>
      <c r="K1223" s="33"/>
      <c r="L1223" s="44">
        <f t="shared" si="47"/>
        <v>0</v>
      </c>
      <c r="M1223" s="33" t="str">
        <f t="shared" si="45"/>
        <v>Container q'ty</v>
      </c>
      <c r="N1223" s="33" t="str">
        <f t="shared" si="46"/>
        <v/>
      </c>
      <c r="O1223" s="39"/>
      <c r="P1223" s="33"/>
      <c r="Q1223" s="168"/>
      <c r="R1223" s="169"/>
      <c r="S1223" s="39"/>
      <c r="T1223" s="119"/>
      <c r="U1223" s="109"/>
      <c r="V1223" s="109"/>
      <c r="W1223" s="109"/>
      <c r="X1223" s="45"/>
      <c r="Y1223" s="45"/>
    </row>
    <row r="1224" spans="1:25" s="43" customFormat="1" ht="12.9" customHeight="1">
      <c r="A1224" s="189"/>
      <c r="B1224" s="111"/>
      <c r="C1224" s="111"/>
      <c r="D1224" s="111"/>
      <c r="E1224" s="111"/>
      <c r="F1224" s="111"/>
      <c r="G1224" s="111"/>
      <c r="H1224" s="111"/>
      <c r="I1224" s="116"/>
      <c r="J1224" s="118"/>
      <c r="K1224" s="33"/>
      <c r="L1224" s="44">
        <f>SUM(E1224:F1224)</f>
        <v>0</v>
      </c>
      <c r="M1224" s="33" t="str">
        <f t="shared" si="45"/>
        <v>Container q'ty</v>
      </c>
      <c r="N1224" s="33" t="str">
        <f t="shared" si="46"/>
        <v/>
      </c>
      <c r="O1224" s="39"/>
      <c r="P1224" s="33"/>
      <c r="Q1224" s="168"/>
      <c r="R1224" s="169"/>
      <c r="S1224" s="39"/>
      <c r="T1224" s="119"/>
      <c r="U1224" s="109"/>
      <c r="V1224" s="109"/>
      <c r="W1224" s="109"/>
      <c r="X1224" s="45"/>
      <c r="Y1224" s="45"/>
    </row>
    <row r="1225" spans="1:25" s="43" customFormat="1" ht="12.9" customHeight="1">
      <c r="A1225" s="189"/>
      <c r="B1225" s="111"/>
      <c r="C1225" s="111"/>
      <c r="D1225" s="111"/>
      <c r="E1225" s="111"/>
      <c r="F1225" s="111"/>
      <c r="G1225" s="111"/>
      <c r="H1225" s="111"/>
      <c r="I1225" s="116"/>
      <c r="J1225" s="118"/>
      <c r="K1225" s="33"/>
      <c r="L1225" s="44">
        <f>SUM(E1225:F1225)</f>
        <v>0</v>
      </c>
      <c r="M1225" s="33" t="str">
        <f t="shared" si="45"/>
        <v>Container q'ty</v>
      </c>
      <c r="N1225" s="33" t="str">
        <f t="shared" si="46"/>
        <v/>
      </c>
      <c r="O1225" s="39"/>
      <c r="P1225" s="33"/>
      <c r="Q1225" s="168"/>
      <c r="R1225" s="169"/>
      <c r="S1225" s="39"/>
      <c r="T1225" s="119"/>
      <c r="U1225" s="109"/>
      <c r="V1225" s="109"/>
      <c r="W1225" s="109"/>
      <c r="X1225" s="45"/>
      <c r="Y1225" s="45"/>
    </row>
    <row r="1226" spans="1:25" s="43" customFormat="1" ht="12.9" customHeight="1">
      <c r="A1226" s="189"/>
      <c r="B1226" s="111"/>
      <c r="C1226" s="111"/>
      <c r="D1226" s="111"/>
      <c r="E1226" s="111"/>
      <c r="F1226" s="111"/>
      <c r="G1226" s="111"/>
      <c r="H1226" s="111"/>
      <c r="I1226" s="116"/>
      <c r="J1226" s="118"/>
      <c r="K1226" s="33"/>
      <c r="L1226" s="44">
        <f t="shared" ref="L1226:L1252" si="48">SUM(E1226:F1226)</f>
        <v>0</v>
      </c>
      <c r="M1226" s="33" t="str">
        <f t="shared" si="45"/>
        <v>Container q'ty</v>
      </c>
      <c r="N1226" s="33" t="str">
        <f t="shared" si="46"/>
        <v/>
      </c>
      <c r="O1226" s="39"/>
      <c r="P1226" s="33"/>
      <c r="Q1226" s="168"/>
      <c r="R1226" s="169"/>
      <c r="S1226" s="39"/>
      <c r="T1226" s="119"/>
      <c r="U1226" s="109"/>
      <c r="V1226" s="109"/>
      <c r="W1226" s="109"/>
      <c r="X1226" s="45"/>
      <c r="Y1226" s="45"/>
    </row>
    <row r="1227" spans="1:25" s="43" customFormat="1" ht="12.9" customHeight="1">
      <c r="A1227" s="189"/>
      <c r="B1227" s="111"/>
      <c r="C1227" s="111"/>
      <c r="D1227" s="111"/>
      <c r="E1227" s="111"/>
      <c r="F1227" s="111"/>
      <c r="G1227" s="111"/>
      <c r="H1227" s="111"/>
      <c r="I1227" s="116"/>
      <c r="J1227" s="118"/>
      <c r="K1227" s="33"/>
      <c r="L1227" s="44">
        <f t="shared" si="48"/>
        <v>0</v>
      </c>
      <c r="M1227" s="33" t="str">
        <f t="shared" si="45"/>
        <v>Container q'ty</v>
      </c>
      <c r="N1227" s="33" t="str">
        <f t="shared" si="46"/>
        <v/>
      </c>
      <c r="O1227" s="39"/>
      <c r="P1227" s="33"/>
      <c r="Q1227" s="168"/>
      <c r="R1227" s="169"/>
      <c r="S1227" s="39"/>
      <c r="T1227" s="119"/>
      <c r="U1227" s="109"/>
      <c r="V1227" s="109"/>
      <c r="W1227" s="109"/>
      <c r="X1227" s="45"/>
      <c r="Y1227" s="45"/>
    </row>
    <row r="1228" spans="1:25" s="43" customFormat="1" ht="12.9" customHeight="1">
      <c r="A1228" s="189"/>
      <c r="B1228" s="111"/>
      <c r="C1228" s="111"/>
      <c r="D1228" s="111"/>
      <c r="E1228" s="111"/>
      <c r="F1228" s="111"/>
      <c r="G1228" s="111"/>
      <c r="H1228" s="111"/>
      <c r="I1228" s="116"/>
      <c r="J1228" s="118"/>
      <c r="K1228" s="33"/>
      <c r="L1228" s="44">
        <f t="shared" si="48"/>
        <v>0</v>
      </c>
      <c r="M1228" s="33" t="str">
        <f t="shared" si="45"/>
        <v>Container q'ty</v>
      </c>
      <c r="N1228" s="33" t="str">
        <f t="shared" si="46"/>
        <v/>
      </c>
      <c r="O1228" s="39"/>
      <c r="P1228" s="33"/>
      <c r="Q1228" s="168"/>
      <c r="R1228" s="169"/>
      <c r="S1228" s="39"/>
      <c r="T1228" s="119"/>
      <c r="U1228" s="109"/>
      <c r="V1228" s="109"/>
      <c r="W1228" s="109"/>
      <c r="X1228" s="45"/>
      <c r="Y1228" s="45"/>
    </row>
    <row r="1229" spans="1:25" s="43" customFormat="1" ht="12.9" customHeight="1">
      <c r="A1229" s="189"/>
      <c r="B1229" s="111"/>
      <c r="C1229" s="111"/>
      <c r="D1229" s="111"/>
      <c r="E1229" s="111"/>
      <c r="F1229" s="111"/>
      <c r="G1229" s="111"/>
      <c r="H1229" s="111"/>
      <c r="I1229" s="117"/>
      <c r="J1229" s="118"/>
      <c r="K1229" s="33"/>
      <c r="L1229" s="44">
        <f t="shared" si="48"/>
        <v>0</v>
      </c>
      <c r="M1229" s="33" t="str">
        <f t="shared" si="45"/>
        <v>Container q'ty</v>
      </c>
      <c r="N1229" s="33" t="str">
        <f t="shared" si="46"/>
        <v/>
      </c>
      <c r="O1229" s="39"/>
      <c r="P1229" s="33"/>
      <c r="Q1229" s="168"/>
      <c r="R1229" s="169"/>
      <c r="S1229" s="39"/>
      <c r="T1229" s="119"/>
      <c r="U1229" s="109"/>
      <c r="V1229" s="109"/>
      <c r="W1229" s="109"/>
      <c r="X1229" s="45"/>
      <c r="Y1229" s="45"/>
    </row>
    <row r="1230" spans="1:25" s="43" customFormat="1" ht="12.9" customHeight="1">
      <c r="A1230" s="189"/>
      <c r="B1230" s="111"/>
      <c r="C1230" s="111"/>
      <c r="D1230" s="111"/>
      <c r="E1230" s="111"/>
      <c r="F1230" s="111"/>
      <c r="G1230" s="111"/>
      <c r="H1230" s="111"/>
      <c r="I1230" s="117"/>
      <c r="J1230" s="118"/>
      <c r="K1230" s="33"/>
      <c r="L1230" s="44">
        <f t="shared" si="48"/>
        <v>0</v>
      </c>
      <c r="M1230" s="33" t="str">
        <f t="shared" si="45"/>
        <v>Container q'ty</v>
      </c>
      <c r="N1230" s="33" t="str">
        <f t="shared" si="46"/>
        <v/>
      </c>
      <c r="O1230" s="39"/>
      <c r="P1230" s="33"/>
      <c r="Q1230" s="168"/>
      <c r="R1230" s="169"/>
      <c r="S1230" s="39"/>
      <c r="T1230" s="119"/>
      <c r="U1230" s="109"/>
      <c r="V1230" s="109"/>
      <c r="W1230" s="109"/>
      <c r="X1230" s="45"/>
      <c r="Y1230" s="45"/>
    </row>
    <row r="1231" spans="1:25" s="43" customFormat="1" ht="12.9" customHeight="1">
      <c r="A1231" s="189"/>
      <c r="B1231" s="111"/>
      <c r="C1231" s="111"/>
      <c r="D1231" s="111"/>
      <c r="E1231" s="111"/>
      <c r="F1231" s="111"/>
      <c r="G1231" s="111"/>
      <c r="H1231" s="111"/>
      <c r="I1231" s="116"/>
      <c r="J1231" s="118"/>
      <c r="K1231" s="33"/>
      <c r="L1231" s="44">
        <f t="shared" si="48"/>
        <v>0</v>
      </c>
      <c r="M1231" s="33" t="str">
        <f t="shared" si="45"/>
        <v>Container q'ty</v>
      </c>
      <c r="N1231" s="33" t="str">
        <f t="shared" si="46"/>
        <v/>
      </c>
      <c r="O1231" s="39"/>
      <c r="P1231" s="33"/>
      <c r="Q1231" s="168"/>
      <c r="R1231" s="169"/>
      <c r="S1231" s="39"/>
      <c r="T1231" s="119"/>
      <c r="U1231" s="109"/>
      <c r="V1231" s="109"/>
      <c r="W1231" s="109"/>
      <c r="X1231" s="45"/>
      <c r="Y1231" s="45"/>
    </row>
    <row r="1232" spans="1:25" s="43" customFormat="1" ht="12.9" customHeight="1">
      <c r="A1232" s="189"/>
      <c r="B1232" s="111"/>
      <c r="C1232" s="111"/>
      <c r="D1232" s="111"/>
      <c r="E1232" s="111"/>
      <c r="F1232" s="111"/>
      <c r="G1232" s="111"/>
      <c r="H1232" s="111"/>
      <c r="I1232" s="116"/>
      <c r="J1232" s="118"/>
      <c r="K1232" s="33"/>
      <c r="L1232" s="44">
        <f t="shared" si="48"/>
        <v>0</v>
      </c>
      <c r="M1232" s="33" t="str">
        <f t="shared" si="45"/>
        <v>Container q'ty</v>
      </c>
      <c r="N1232" s="33" t="str">
        <f t="shared" si="46"/>
        <v/>
      </c>
      <c r="O1232" s="39"/>
      <c r="P1232" s="33"/>
      <c r="Q1232" s="168"/>
      <c r="R1232" s="169"/>
      <c r="S1232" s="39"/>
      <c r="T1232" s="119"/>
      <c r="U1232" s="109"/>
      <c r="V1232" s="109"/>
      <c r="W1232" s="109"/>
      <c r="X1232" s="45"/>
      <c r="Y1232" s="45"/>
    </row>
    <row r="1233" spans="1:25" s="43" customFormat="1" ht="12.9" customHeight="1">
      <c r="A1233" s="189"/>
      <c r="B1233" s="111"/>
      <c r="C1233" s="111"/>
      <c r="D1233" s="111"/>
      <c r="E1233" s="111"/>
      <c r="F1233" s="111"/>
      <c r="G1233" s="111"/>
      <c r="H1233" s="111"/>
      <c r="I1233" s="116"/>
      <c r="J1233" s="118"/>
      <c r="K1233" s="33"/>
      <c r="L1233" s="44">
        <f t="shared" si="48"/>
        <v>0</v>
      </c>
      <c r="M1233" s="33" t="str">
        <f t="shared" si="45"/>
        <v>Container q'ty</v>
      </c>
      <c r="N1233" s="33" t="str">
        <f t="shared" si="46"/>
        <v/>
      </c>
      <c r="O1233" s="39"/>
      <c r="P1233" s="33"/>
      <c r="Q1233" s="168"/>
      <c r="R1233" s="169"/>
      <c r="S1233" s="39"/>
      <c r="T1233" s="119"/>
      <c r="U1233" s="109"/>
      <c r="V1233" s="109"/>
      <c r="W1233" s="109"/>
      <c r="X1233" s="45"/>
      <c r="Y1233" s="45"/>
    </row>
    <row r="1234" spans="1:25" s="43" customFormat="1" ht="12.9" customHeight="1">
      <c r="A1234" s="189"/>
      <c r="B1234" s="111"/>
      <c r="C1234" s="111"/>
      <c r="D1234" s="111"/>
      <c r="E1234" s="111"/>
      <c r="F1234" s="111"/>
      <c r="G1234" s="111"/>
      <c r="H1234" s="111"/>
      <c r="I1234" s="116"/>
      <c r="J1234" s="118"/>
      <c r="K1234" s="33"/>
      <c r="L1234" s="44">
        <f t="shared" si="48"/>
        <v>0</v>
      </c>
      <c r="M1234" s="33" t="str">
        <f t="shared" si="45"/>
        <v>Container q'ty</v>
      </c>
      <c r="N1234" s="33" t="str">
        <f t="shared" si="46"/>
        <v/>
      </c>
      <c r="O1234" s="39"/>
      <c r="P1234" s="33"/>
      <c r="Q1234" s="168"/>
      <c r="R1234" s="169"/>
      <c r="S1234" s="39"/>
      <c r="T1234" s="119"/>
      <c r="U1234" s="109"/>
      <c r="V1234" s="109"/>
      <c r="W1234" s="109"/>
      <c r="X1234" s="45"/>
      <c r="Y1234" s="45"/>
    </row>
    <row r="1235" spans="1:25" s="43" customFormat="1" ht="12.9" customHeight="1">
      <c r="A1235" s="189"/>
      <c r="B1235" s="111"/>
      <c r="C1235" s="111"/>
      <c r="D1235" s="111"/>
      <c r="E1235" s="111"/>
      <c r="F1235" s="111"/>
      <c r="G1235" s="111"/>
      <c r="H1235" s="111"/>
      <c r="I1235" s="116"/>
      <c r="J1235" s="118"/>
      <c r="K1235" s="33"/>
      <c r="L1235" s="44">
        <f t="shared" si="48"/>
        <v>0</v>
      </c>
      <c r="M1235" s="33" t="str">
        <f t="shared" si="45"/>
        <v>Container q'ty</v>
      </c>
      <c r="N1235" s="33" t="str">
        <f t="shared" si="46"/>
        <v/>
      </c>
      <c r="O1235" s="39"/>
      <c r="P1235" s="33"/>
      <c r="Q1235" s="168"/>
      <c r="R1235" s="169"/>
      <c r="S1235" s="39"/>
      <c r="T1235" s="119"/>
      <c r="U1235" s="109"/>
      <c r="V1235" s="109"/>
      <c r="W1235" s="109"/>
      <c r="X1235" s="45"/>
      <c r="Y1235" s="45"/>
    </row>
    <row r="1236" spans="1:25" s="43" customFormat="1" ht="12.9" customHeight="1">
      <c r="A1236" s="189"/>
      <c r="B1236" s="111"/>
      <c r="C1236" s="111"/>
      <c r="D1236" s="111"/>
      <c r="E1236" s="111"/>
      <c r="F1236" s="111"/>
      <c r="G1236" s="111"/>
      <c r="H1236" s="111"/>
      <c r="I1236" s="116"/>
      <c r="J1236" s="118"/>
      <c r="K1236" s="33"/>
      <c r="L1236" s="44">
        <f t="shared" si="48"/>
        <v>0</v>
      </c>
      <c r="M1236" s="33" t="str">
        <f t="shared" si="45"/>
        <v>Container q'ty</v>
      </c>
      <c r="N1236" s="33" t="str">
        <f t="shared" si="46"/>
        <v/>
      </c>
      <c r="O1236" s="39"/>
      <c r="P1236" s="33"/>
      <c r="Q1236" s="168"/>
      <c r="R1236" s="169"/>
      <c r="S1236" s="39"/>
      <c r="T1236" s="119"/>
      <c r="U1236" s="109"/>
      <c r="V1236" s="109"/>
      <c r="W1236" s="109"/>
      <c r="X1236" s="45"/>
      <c r="Y1236" s="45"/>
    </row>
    <row r="1237" spans="1:25" s="43" customFormat="1" ht="12.9" customHeight="1">
      <c r="A1237" s="189"/>
      <c r="B1237" s="111"/>
      <c r="C1237" s="111"/>
      <c r="D1237" s="111"/>
      <c r="E1237" s="111"/>
      <c r="F1237" s="111"/>
      <c r="G1237" s="111"/>
      <c r="H1237" s="111"/>
      <c r="I1237" s="116"/>
      <c r="J1237" s="118"/>
      <c r="K1237" s="33"/>
      <c r="L1237" s="44">
        <f t="shared" si="48"/>
        <v>0</v>
      </c>
      <c r="M1237" s="33" t="str">
        <f t="shared" si="45"/>
        <v>Container q'ty</v>
      </c>
      <c r="N1237" s="33" t="str">
        <f t="shared" si="46"/>
        <v/>
      </c>
      <c r="O1237" s="39"/>
      <c r="P1237" s="33"/>
      <c r="Q1237" s="168"/>
      <c r="R1237" s="169"/>
      <c r="S1237" s="39"/>
      <c r="T1237" s="119"/>
      <c r="U1237" s="109"/>
      <c r="V1237" s="109"/>
      <c r="W1237" s="109"/>
      <c r="X1237" s="45"/>
      <c r="Y1237" s="45"/>
    </row>
    <row r="1238" spans="1:25" s="43" customFormat="1" ht="12.9" customHeight="1">
      <c r="A1238" s="189"/>
      <c r="B1238" s="111"/>
      <c r="C1238" s="111"/>
      <c r="D1238" s="111"/>
      <c r="E1238" s="111"/>
      <c r="F1238" s="111"/>
      <c r="G1238" s="111"/>
      <c r="H1238" s="111"/>
      <c r="I1238" s="116"/>
      <c r="J1238" s="118"/>
      <c r="K1238" s="33"/>
      <c r="L1238" s="44">
        <f t="shared" si="48"/>
        <v>0</v>
      </c>
      <c r="M1238" s="33" t="str">
        <f t="shared" si="45"/>
        <v>Container q'ty</v>
      </c>
      <c r="N1238" s="33" t="str">
        <f t="shared" si="46"/>
        <v/>
      </c>
      <c r="O1238" s="39"/>
      <c r="P1238" s="33"/>
      <c r="Q1238" s="168"/>
      <c r="R1238" s="169"/>
      <c r="S1238" s="39"/>
      <c r="T1238" s="119"/>
      <c r="U1238" s="109"/>
      <c r="V1238" s="109"/>
      <c r="W1238" s="109"/>
      <c r="X1238" s="45"/>
      <c r="Y1238" s="45"/>
    </row>
    <row r="1239" spans="1:25" s="43" customFormat="1" ht="12.9" customHeight="1">
      <c r="A1239" s="189"/>
      <c r="B1239" s="111"/>
      <c r="C1239" s="111"/>
      <c r="D1239" s="111"/>
      <c r="E1239" s="111"/>
      <c r="F1239" s="111"/>
      <c r="G1239" s="111"/>
      <c r="H1239" s="111"/>
      <c r="I1239" s="116"/>
      <c r="J1239" s="118"/>
      <c r="K1239" s="33"/>
      <c r="L1239" s="44">
        <f t="shared" si="48"/>
        <v>0</v>
      </c>
      <c r="M1239" s="33" t="str">
        <f t="shared" si="45"/>
        <v>Container q'ty</v>
      </c>
      <c r="N1239" s="33" t="str">
        <f t="shared" si="46"/>
        <v/>
      </c>
      <c r="O1239" s="39"/>
      <c r="P1239" s="33"/>
      <c r="Q1239" s="168"/>
      <c r="R1239" s="169"/>
      <c r="S1239" s="39"/>
      <c r="T1239" s="119"/>
      <c r="U1239" s="109"/>
      <c r="V1239" s="109"/>
      <c r="W1239" s="109"/>
      <c r="X1239" s="45"/>
      <c r="Y1239" s="45"/>
    </row>
    <row r="1240" spans="1:25" s="43" customFormat="1" ht="12.9" customHeight="1">
      <c r="A1240" s="189"/>
      <c r="B1240" s="111"/>
      <c r="C1240" s="111"/>
      <c r="D1240" s="111"/>
      <c r="E1240" s="111"/>
      <c r="F1240" s="111"/>
      <c r="G1240" s="111"/>
      <c r="H1240" s="111"/>
      <c r="I1240" s="117"/>
      <c r="J1240" s="118"/>
      <c r="K1240" s="33"/>
      <c r="L1240" s="44">
        <f t="shared" si="48"/>
        <v>0</v>
      </c>
      <c r="M1240" s="33" t="str">
        <f t="shared" si="45"/>
        <v>Container q'ty</v>
      </c>
      <c r="N1240" s="33" t="str">
        <f t="shared" si="46"/>
        <v/>
      </c>
      <c r="O1240" s="39"/>
      <c r="P1240" s="33"/>
      <c r="Q1240" s="168"/>
      <c r="R1240" s="169"/>
      <c r="S1240" s="39"/>
      <c r="T1240" s="119"/>
      <c r="U1240" s="109"/>
      <c r="V1240" s="109"/>
      <c r="W1240" s="109"/>
      <c r="X1240" s="45"/>
      <c r="Y1240" s="45"/>
    </row>
    <row r="1241" spans="1:25" s="43" customFormat="1" ht="12.9" customHeight="1">
      <c r="A1241" s="189"/>
      <c r="B1241" s="111"/>
      <c r="C1241" s="111"/>
      <c r="D1241" s="111"/>
      <c r="E1241" s="111"/>
      <c r="F1241" s="111"/>
      <c r="G1241" s="111"/>
      <c r="H1241" s="111"/>
      <c r="I1241" s="116"/>
      <c r="J1241" s="118"/>
      <c r="K1241" s="33"/>
      <c r="L1241" s="44">
        <f t="shared" si="48"/>
        <v>0</v>
      </c>
      <c r="M1241" s="33" t="str">
        <f t="shared" si="45"/>
        <v>Container q'ty</v>
      </c>
      <c r="N1241" s="33" t="str">
        <f t="shared" si="46"/>
        <v/>
      </c>
      <c r="O1241" s="39"/>
      <c r="P1241" s="33"/>
      <c r="Q1241" s="168"/>
      <c r="R1241" s="169"/>
      <c r="S1241" s="39"/>
      <c r="T1241" s="119"/>
      <c r="U1241" s="109"/>
      <c r="V1241" s="109"/>
      <c r="W1241" s="109"/>
      <c r="X1241" s="45"/>
      <c r="Y1241" s="45"/>
    </row>
    <row r="1242" spans="1:25" s="43" customFormat="1" ht="12.9" customHeight="1">
      <c r="A1242" s="189"/>
      <c r="B1242" s="111"/>
      <c r="C1242" s="111"/>
      <c r="D1242" s="111"/>
      <c r="E1242" s="111"/>
      <c r="F1242" s="111"/>
      <c r="G1242" s="111"/>
      <c r="H1242" s="111"/>
      <c r="I1242" s="116"/>
      <c r="J1242" s="118"/>
      <c r="K1242" s="33"/>
      <c r="L1242" s="44">
        <f t="shared" si="48"/>
        <v>0</v>
      </c>
      <c r="M1242" s="33" t="str">
        <f t="shared" si="45"/>
        <v>Container q'ty</v>
      </c>
      <c r="N1242" s="33" t="str">
        <f t="shared" si="46"/>
        <v/>
      </c>
      <c r="O1242" s="39"/>
      <c r="P1242" s="33"/>
      <c r="Q1242" s="168"/>
      <c r="R1242" s="169"/>
      <c r="S1242" s="39"/>
      <c r="T1242" s="119"/>
      <c r="U1242" s="109"/>
      <c r="V1242" s="109"/>
      <c r="W1242" s="109"/>
      <c r="X1242" s="45"/>
      <c r="Y1242" s="45"/>
    </row>
    <row r="1243" spans="1:25" s="43" customFormat="1" ht="12.9" customHeight="1">
      <c r="A1243" s="189"/>
      <c r="B1243" s="111"/>
      <c r="C1243" s="111"/>
      <c r="D1243" s="111"/>
      <c r="E1243" s="111"/>
      <c r="F1243" s="111"/>
      <c r="G1243" s="111"/>
      <c r="H1243" s="111"/>
      <c r="I1243" s="116"/>
      <c r="J1243" s="118"/>
      <c r="K1243" s="33"/>
      <c r="L1243" s="44">
        <f t="shared" si="48"/>
        <v>0</v>
      </c>
      <c r="M1243" s="33" t="str">
        <f t="shared" si="45"/>
        <v>Container q'ty</v>
      </c>
      <c r="N1243" s="33" t="str">
        <f t="shared" si="46"/>
        <v/>
      </c>
      <c r="O1243" s="39"/>
      <c r="P1243" s="33"/>
      <c r="Q1243" s="168"/>
      <c r="R1243" s="169"/>
      <c r="S1243" s="39"/>
      <c r="T1243" s="119"/>
      <c r="U1243" s="109"/>
      <c r="V1243" s="109"/>
      <c r="W1243" s="109"/>
      <c r="X1243" s="45"/>
      <c r="Y1243" s="45"/>
    </row>
    <row r="1244" spans="1:25" s="43" customFormat="1" ht="12.9" customHeight="1">
      <c r="A1244" s="189"/>
      <c r="B1244" s="111"/>
      <c r="C1244" s="111"/>
      <c r="D1244" s="111"/>
      <c r="E1244" s="111"/>
      <c r="F1244" s="111"/>
      <c r="G1244" s="111"/>
      <c r="H1244" s="111"/>
      <c r="I1244" s="116"/>
      <c r="J1244" s="118"/>
      <c r="K1244" s="33"/>
      <c r="L1244" s="44">
        <f t="shared" si="48"/>
        <v>0</v>
      </c>
      <c r="M1244" s="33" t="str">
        <f t="shared" si="45"/>
        <v>Container q'ty</v>
      </c>
      <c r="N1244" s="33" t="str">
        <f t="shared" si="46"/>
        <v/>
      </c>
      <c r="O1244" s="39"/>
      <c r="P1244" s="33"/>
      <c r="Q1244" s="168"/>
      <c r="R1244" s="169"/>
      <c r="S1244" s="39"/>
      <c r="T1244" s="119"/>
      <c r="U1244" s="109"/>
      <c r="V1244" s="109"/>
      <c r="W1244" s="109"/>
      <c r="X1244" s="45"/>
      <c r="Y1244" s="45"/>
    </row>
    <row r="1245" spans="1:25" s="43" customFormat="1" ht="12.9" customHeight="1">
      <c r="A1245" s="189"/>
      <c r="B1245" s="111"/>
      <c r="C1245" s="111"/>
      <c r="D1245" s="111"/>
      <c r="E1245" s="111"/>
      <c r="F1245" s="111"/>
      <c r="G1245" s="111"/>
      <c r="H1245" s="111"/>
      <c r="I1245" s="116"/>
      <c r="J1245" s="118"/>
      <c r="K1245" s="33"/>
      <c r="L1245" s="44">
        <f t="shared" si="48"/>
        <v>0</v>
      </c>
      <c r="M1245" s="33" t="str">
        <f t="shared" si="45"/>
        <v>Container q'ty</v>
      </c>
      <c r="N1245" s="33" t="str">
        <f t="shared" si="46"/>
        <v/>
      </c>
      <c r="O1245" s="39"/>
      <c r="P1245" s="33"/>
      <c r="Q1245" s="168"/>
      <c r="R1245" s="169"/>
      <c r="S1245" s="39"/>
      <c r="T1245" s="119"/>
      <c r="U1245" s="109"/>
      <c r="V1245" s="109"/>
      <c r="W1245" s="109"/>
      <c r="X1245" s="45"/>
      <c r="Y1245" s="45"/>
    </row>
    <row r="1246" spans="1:25" s="43" customFormat="1" ht="12.9" customHeight="1">
      <c r="A1246" s="189"/>
      <c r="B1246" s="111"/>
      <c r="C1246" s="111"/>
      <c r="D1246" s="111"/>
      <c r="E1246" s="111"/>
      <c r="F1246" s="111"/>
      <c r="G1246" s="111"/>
      <c r="H1246" s="111"/>
      <c r="I1246" s="116"/>
      <c r="J1246" s="118"/>
      <c r="K1246" s="33"/>
      <c r="L1246" s="44">
        <f t="shared" si="48"/>
        <v>0</v>
      </c>
      <c r="M1246" s="33" t="str">
        <f t="shared" si="45"/>
        <v>Container q'ty</v>
      </c>
      <c r="N1246" s="33" t="str">
        <f t="shared" si="46"/>
        <v/>
      </c>
      <c r="O1246" s="39"/>
      <c r="P1246" s="33"/>
      <c r="Q1246" s="168"/>
      <c r="R1246" s="169"/>
      <c r="S1246" s="39"/>
      <c r="T1246" s="119"/>
      <c r="U1246" s="109"/>
      <c r="V1246" s="109"/>
      <c r="W1246" s="109"/>
      <c r="X1246" s="45"/>
      <c r="Y1246" s="45"/>
    </row>
    <row r="1247" spans="1:25" s="43" customFormat="1" ht="12.9" customHeight="1">
      <c r="A1247" s="189"/>
      <c r="B1247" s="111"/>
      <c r="C1247" s="111"/>
      <c r="D1247" s="111"/>
      <c r="E1247" s="111"/>
      <c r="F1247" s="111"/>
      <c r="G1247" s="111"/>
      <c r="H1247" s="111"/>
      <c r="I1247" s="117"/>
      <c r="J1247" s="118"/>
      <c r="K1247" s="33"/>
      <c r="L1247" s="44">
        <f t="shared" si="48"/>
        <v>0</v>
      </c>
      <c r="M1247" s="33" t="str">
        <f t="shared" si="45"/>
        <v>Container q'ty</v>
      </c>
      <c r="N1247" s="33" t="str">
        <f t="shared" si="46"/>
        <v/>
      </c>
      <c r="O1247" s="39"/>
      <c r="P1247" s="33"/>
      <c r="Q1247" s="168"/>
      <c r="R1247" s="169"/>
      <c r="S1247" s="39"/>
      <c r="T1247" s="119"/>
      <c r="U1247" s="109"/>
      <c r="V1247" s="109"/>
      <c r="W1247" s="109"/>
      <c r="X1247" s="45"/>
      <c r="Y1247" s="45"/>
    </row>
    <row r="1248" spans="1:25" s="43" customFormat="1" ht="12.9" customHeight="1">
      <c r="A1248" s="189"/>
      <c r="B1248" s="111"/>
      <c r="C1248" s="111"/>
      <c r="D1248" s="111"/>
      <c r="E1248" s="111"/>
      <c r="F1248" s="111"/>
      <c r="G1248" s="111"/>
      <c r="H1248" s="111"/>
      <c r="I1248" s="117"/>
      <c r="J1248" s="118"/>
      <c r="K1248" s="33"/>
      <c r="L1248" s="44">
        <f t="shared" si="48"/>
        <v>0</v>
      </c>
      <c r="M1248" s="33" t="str">
        <f t="shared" si="45"/>
        <v>Container q'ty</v>
      </c>
      <c r="N1248" s="33" t="str">
        <f t="shared" si="46"/>
        <v/>
      </c>
      <c r="O1248" s="39"/>
      <c r="P1248" s="33"/>
      <c r="Q1248" s="168"/>
      <c r="R1248" s="169"/>
      <c r="S1248" s="39"/>
      <c r="T1248" s="119"/>
      <c r="U1248" s="109"/>
      <c r="V1248" s="109"/>
      <c r="W1248" s="109"/>
      <c r="X1248" s="45"/>
      <c r="Y1248" s="45"/>
    </row>
    <row r="1249" spans="1:25" s="43" customFormat="1" ht="12.9" customHeight="1">
      <c r="A1249" s="189"/>
      <c r="B1249" s="111"/>
      <c r="C1249" s="111"/>
      <c r="D1249" s="111"/>
      <c r="E1249" s="111"/>
      <c r="F1249" s="111"/>
      <c r="G1249" s="111"/>
      <c r="H1249" s="111"/>
      <c r="I1249" s="116"/>
      <c r="J1249" s="118"/>
      <c r="K1249" s="33"/>
      <c r="L1249" s="44">
        <f t="shared" si="48"/>
        <v>0</v>
      </c>
      <c r="M1249" s="33" t="str">
        <f t="shared" si="45"/>
        <v>Container q'ty</v>
      </c>
      <c r="N1249" s="33" t="str">
        <f t="shared" si="46"/>
        <v/>
      </c>
      <c r="O1249" s="39"/>
      <c r="P1249" s="33"/>
      <c r="Q1249" s="168"/>
      <c r="R1249" s="169"/>
      <c r="S1249" s="39"/>
      <c r="T1249" s="119"/>
      <c r="U1249" s="109"/>
      <c r="V1249" s="109"/>
      <c r="W1249" s="109"/>
      <c r="X1249" s="45"/>
      <c r="Y1249" s="45"/>
    </row>
    <row r="1250" spans="1:25" s="43" customFormat="1" ht="12.9" customHeight="1">
      <c r="A1250" s="189"/>
      <c r="B1250" s="111"/>
      <c r="C1250" s="111"/>
      <c r="D1250" s="111"/>
      <c r="E1250" s="111"/>
      <c r="F1250" s="111"/>
      <c r="G1250" s="111"/>
      <c r="H1250" s="111"/>
      <c r="I1250" s="116"/>
      <c r="J1250" s="118"/>
      <c r="K1250" s="33"/>
      <c r="L1250" s="44">
        <f t="shared" si="48"/>
        <v>0</v>
      </c>
      <c r="M1250" s="33" t="str">
        <f t="shared" si="45"/>
        <v>Container q'ty</v>
      </c>
      <c r="N1250" s="33" t="str">
        <f t="shared" si="46"/>
        <v/>
      </c>
      <c r="O1250" s="39"/>
      <c r="P1250" s="33"/>
      <c r="Q1250" s="168"/>
      <c r="R1250" s="169"/>
      <c r="S1250" s="39"/>
      <c r="T1250" s="119"/>
      <c r="U1250" s="109"/>
      <c r="V1250" s="109"/>
      <c r="W1250" s="109"/>
      <c r="X1250" s="45"/>
      <c r="Y1250" s="45"/>
    </row>
    <row r="1251" spans="1:25" s="43" customFormat="1" ht="12.9" customHeight="1">
      <c r="A1251" s="189"/>
      <c r="B1251" s="111"/>
      <c r="C1251" s="111"/>
      <c r="D1251" s="111"/>
      <c r="E1251" s="111"/>
      <c r="F1251" s="111"/>
      <c r="G1251" s="111"/>
      <c r="H1251" s="111"/>
      <c r="I1251" s="116"/>
      <c r="J1251" s="118"/>
      <c r="K1251" s="33"/>
      <c r="L1251" s="44">
        <f t="shared" si="48"/>
        <v>0</v>
      </c>
      <c r="M1251" s="33" t="str">
        <f t="shared" si="45"/>
        <v>Container q'ty</v>
      </c>
      <c r="N1251" s="33" t="str">
        <f t="shared" si="46"/>
        <v/>
      </c>
      <c r="O1251" s="39"/>
      <c r="P1251" s="33"/>
      <c r="Q1251" s="168"/>
      <c r="R1251" s="169"/>
      <c r="S1251" s="39"/>
      <c r="T1251" s="119"/>
      <c r="U1251" s="109"/>
      <c r="V1251" s="109"/>
      <c r="W1251" s="109"/>
      <c r="X1251" s="45"/>
      <c r="Y1251" s="45"/>
    </row>
    <row r="1252" spans="1:25" s="43" customFormat="1" ht="12.9" customHeight="1">
      <c r="A1252" s="189"/>
      <c r="B1252" s="111"/>
      <c r="C1252" s="111"/>
      <c r="D1252" s="111"/>
      <c r="E1252" s="111"/>
      <c r="F1252" s="111"/>
      <c r="G1252" s="111"/>
      <c r="H1252" s="111"/>
      <c r="I1252" s="116"/>
      <c r="J1252" s="118"/>
      <c r="K1252" s="33"/>
      <c r="L1252" s="44">
        <f t="shared" si="48"/>
        <v>0</v>
      </c>
      <c r="M1252" s="33" t="str">
        <f t="shared" si="45"/>
        <v>Container q'ty</v>
      </c>
      <c r="N1252" s="33" t="str">
        <f t="shared" si="46"/>
        <v/>
      </c>
      <c r="O1252" s="39"/>
      <c r="P1252" s="33"/>
      <c r="Q1252" s="168"/>
      <c r="R1252" s="169"/>
      <c r="S1252" s="39"/>
      <c r="T1252" s="119"/>
      <c r="U1252" s="109"/>
      <c r="V1252" s="109"/>
      <c r="W1252" s="109"/>
      <c r="X1252" s="45"/>
      <c r="Y1252" s="45"/>
    </row>
    <row r="1253" spans="1:25" s="43" customFormat="1" ht="12.9" customHeight="1">
      <c r="A1253" s="189"/>
      <c r="B1253" s="111"/>
      <c r="C1253" s="111"/>
      <c r="D1253" s="111"/>
      <c r="E1253" s="111"/>
      <c r="F1253" s="111"/>
      <c r="G1253" s="111"/>
      <c r="H1253" s="111"/>
      <c r="I1253" s="116"/>
      <c r="J1253" s="118"/>
      <c r="K1253" s="33"/>
      <c r="L1253" s="44">
        <f>SUM(E1253:F1253)</f>
        <v>0</v>
      </c>
      <c r="M1253" s="33" t="str">
        <f t="shared" si="45"/>
        <v>Container q'ty</v>
      </c>
      <c r="N1253" s="33" t="str">
        <f t="shared" si="46"/>
        <v/>
      </c>
      <c r="O1253" s="39"/>
      <c r="P1253" s="33"/>
      <c r="Q1253" s="168"/>
      <c r="R1253" s="169"/>
      <c r="S1253" s="39"/>
      <c r="T1253" s="119"/>
      <c r="U1253" s="109"/>
      <c r="V1253" s="109"/>
      <c r="W1253" s="109"/>
      <c r="X1253" s="45"/>
      <c r="Y1253" s="45"/>
    </row>
    <row r="1254" spans="1:25" s="43" customFormat="1" ht="12.9" customHeight="1">
      <c r="A1254" s="189"/>
      <c r="B1254" s="111"/>
      <c r="C1254" s="111"/>
      <c r="D1254" s="111"/>
      <c r="E1254" s="111"/>
      <c r="F1254" s="111"/>
      <c r="G1254" s="111"/>
      <c r="H1254" s="111"/>
      <c r="I1254" s="116"/>
      <c r="J1254" s="118"/>
      <c r="K1254" s="33"/>
      <c r="L1254" s="44">
        <f>SUM(E1254:F1254)</f>
        <v>0</v>
      </c>
      <c r="M1254" s="33" t="str">
        <f t="shared" si="45"/>
        <v>Container q'ty</v>
      </c>
      <c r="N1254" s="33" t="str">
        <f t="shared" si="46"/>
        <v/>
      </c>
      <c r="O1254" s="39"/>
      <c r="P1254" s="33"/>
      <c r="Q1254" s="168"/>
      <c r="R1254" s="169"/>
      <c r="S1254" s="39"/>
      <c r="T1254" s="119"/>
      <c r="U1254" s="109"/>
      <c r="V1254" s="109"/>
      <c r="W1254" s="109"/>
      <c r="X1254" s="45"/>
      <c r="Y1254" s="45"/>
    </row>
    <row r="1255" spans="1:25" s="43" customFormat="1" ht="12.9" customHeight="1">
      <c r="A1255" s="189"/>
      <c r="B1255" s="111"/>
      <c r="C1255" s="111"/>
      <c r="D1255" s="111"/>
      <c r="E1255" s="111"/>
      <c r="F1255" s="111"/>
      <c r="G1255" s="111"/>
      <c r="H1255" s="111"/>
      <c r="I1255" s="116"/>
      <c r="J1255" s="118"/>
      <c r="K1255" s="33"/>
      <c r="L1255" s="44">
        <f t="shared" ref="L1255:L1263" si="49">SUM(E1255:F1255)</f>
        <v>0</v>
      </c>
      <c r="M1255" s="33" t="str">
        <f t="shared" si="45"/>
        <v>Container q'ty</v>
      </c>
      <c r="N1255" s="33" t="str">
        <f t="shared" si="46"/>
        <v/>
      </c>
      <c r="O1255" s="39"/>
      <c r="P1255" s="33"/>
      <c r="Q1255" s="168"/>
      <c r="R1255" s="169"/>
      <c r="S1255" s="39"/>
      <c r="T1255" s="119"/>
      <c r="U1255" s="109"/>
      <c r="V1255" s="109"/>
      <c r="W1255" s="109"/>
      <c r="X1255" s="45"/>
      <c r="Y1255" s="45"/>
    </row>
    <row r="1256" spans="1:25" s="43" customFormat="1" ht="12.9" customHeight="1">
      <c r="A1256" s="189"/>
      <c r="B1256" s="111"/>
      <c r="C1256" s="111"/>
      <c r="D1256" s="111"/>
      <c r="E1256" s="111"/>
      <c r="F1256" s="111"/>
      <c r="G1256" s="111"/>
      <c r="H1256" s="111"/>
      <c r="I1256" s="116"/>
      <c r="J1256" s="118"/>
      <c r="K1256" s="33"/>
      <c r="L1256" s="44">
        <f t="shared" si="49"/>
        <v>0</v>
      </c>
      <c r="M1256" s="33" t="str">
        <f t="shared" si="45"/>
        <v>Container q'ty</v>
      </c>
      <c r="N1256" s="33" t="str">
        <f t="shared" si="46"/>
        <v/>
      </c>
      <c r="O1256" s="39"/>
      <c r="P1256" s="33"/>
      <c r="Q1256" s="168"/>
      <c r="R1256" s="169"/>
      <c r="S1256" s="39"/>
      <c r="T1256" s="119"/>
      <c r="U1256" s="109"/>
      <c r="V1256" s="109"/>
      <c r="W1256" s="109"/>
      <c r="X1256" s="45"/>
      <c r="Y1256" s="45"/>
    </row>
    <row r="1257" spans="1:25" s="43" customFormat="1" ht="12.9" customHeight="1">
      <c r="A1257" s="189"/>
      <c r="B1257" s="111"/>
      <c r="C1257" s="111"/>
      <c r="D1257" s="111"/>
      <c r="E1257" s="111"/>
      <c r="F1257" s="111"/>
      <c r="G1257" s="111"/>
      <c r="H1257" s="111"/>
      <c r="I1257" s="116"/>
      <c r="J1257" s="118"/>
      <c r="K1257" s="33"/>
      <c r="L1257" s="44">
        <f t="shared" si="49"/>
        <v>0</v>
      </c>
      <c r="M1257" s="33" t="str">
        <f t="shared" si="45"/>
        <v>Container q'ty</v>
      </c>
      <c r="N1257" s="33" t="str">
        <f t="shared" si="46"/>
        <v/>
      </c>
      <c r="O1257" s="39"/>
      <c r="P1257" s="33"/>
      <c r="Q1257" s="168"/>
      <c r="R1257" s="169"/>
      <c r="S1257" s="39"/>
      <c r="T1257" s="119"/>
      <c r="U1257" s="109"/>
      <c r="V1257" s="109"/>
      <c r="W1257" s="109"/>
      <c r="X1257" s="45"/>
      <c r="Y1257" s="45"/>
    </row>
    <row r="1258" spans="1:25" s="43" customFormat="1" ht="12.9" customHeight="1">
      <c r="A1258" s="189"/>
      <c r="B1258" s="111"/>
      <c r="C1258" s="111"/>
      <c r="D1258" s="111"/>
      <c r="E1258" s="111"/>
      <c r="F1258" s="111"/>
      <c r="G1258" s="111"/>
      <c r="H1258" s="111"/>
      <c r="I1258" s="117"/>
      <c r="J1258" s="118"/>
      <c r="K1258" s="33"/>
      <c r="L1258" s="44">
        <f t="shared" si="49"/>
        <v>0</v>
      </c>
      <c r="M1258" s="33" t="str">
        <f t="shared" si="45"/>
        <v>Container q'ty</v>
      </c>
      <c r="N1258" s="33" t="str">
        <f t="shared" si="46"/>
        <v/>
      </c>
      <c r="O1258" s="39"/>
      <c r="P1258" s="33"/>
      <c r="Q1258" s="168"/>
      <c r="R1258" s="169"/>
      <c r="S1258" s="39"/>
      <c r="T1258" s="119"/>
      <c r="U1258" s="109"/>
      <c r="V1258" s="109"/>
      <c r="W1258" s="109"/>
      <c r="X1258" s="45"/>
      <c r="Y1258" s="45"/>
    </row>
    <row r="1259" spans="1:25" s="43" customFormat="1" ht="12.9" customHeight="1">
      <c r="A1259" s="189"/>
      <c r="B1259" s="111"/>
      <c r="C1259" s="111"/>
      <c r="D1259" s="111"/>
      <c r="E1259" s="111"/>
      <c r="F1259" s="111"/>
      <c r="G1259" s="111"/>
      <c r="H1259" s="111"/>
      <c r="I1259" s="117"/>
      <c r="J1259" s="118"/>
      <c r="K1259" s="33"/>
      <c r="L1259" s="44">
        <f t="shared" si="49"/>
        <v>0</v>
      </c>
      <c r="M1259" s="33" t="str">
        <f t="shared" si="45"/>
        <v>Container q'ty</v>
      </c>
      <c r="N1259" s="33" t="str">
        <f t="shared" si="46"/>
        <v/>
      </c>
      <c r="O1259" s="39"/>
      <c r="P1259" s="33"/>
      <c r="Q1259" s="168"/>
      <c r="R1259" s="169"/>
      <c r="S1259" s="39"/>
      <c r="T1259" s="119"/>
      <c r="U1259" s="109"/>
      <c r="V1259" s="109"/>
      <c r="W1259" s="109"/>
      <c r="X1259" s="45"/>
      <c r="Y1259" s="45"/>
    </row>
    <row r="1260" spans="1:25" s="43" customFormat="1" ht="12.9" customHeight="1">
      <c r="A1260" s="189"/>
      <c r="B1260" s="111"/>
      <c r="C1260" s="111"/>
      <c r="D1260" s="111"/>
      <c r="E1260" s="111"/>
      <c r="F1260" s="111"/>
      <c r="G1260" s="111"/>
      <c r="H1260" s="111"/>
      <c r="I1260" s="116"/>
      <c r="J1260" s="118"/>
      <c r="K1260" s="33"/>
      <c r="L1260" s="44">
        <f t="shared" si="49"/>
        <v>0</v>
      </c>
      <c r="M1260" s="33" t="str">
        <f t="shared" si="45"/>
        <v>Container q'ty</v>
      </c>
      <c r="N1260" s="33" t="str">
        <f t="shared" si="46"/>
        <v/>
      </c>
      <c r="O1260" s="39"/>
      <c r="P1260" s="33"/>
      <c r="Q1260" s="168"/>
      <c r="R1260" s="169"/>
      <c r="S1260" s="39"/>
      <c r="T1260" s="119"/>
      <c r="U1260" s="109"/>
      <c r="V1260" s="109"/>
      <c r="W1260" s="109"/>
      <c r="X1260" s="45"/>
      <c r="Y1260" s="45"/>
    </row>
    <row r="1261" spans="1:25" s="43" customFormat="1" ht="12.9" customHeight="1">
      <c r="A1261" s="189"/>
      <c r="B1261" s="111"/>
      <c r="C1261" s="111"/>
      <c r="D1261" s="111"/>
      <c r="E1261" s="111"/>
      <c r="F1261" s="111"/>
      <c r="G1261" s="111"/>
      <c r="H1261" s="111"/>
      <c r="I1261" s="116"/>
      <c r="J1261" s="118"/>
      <c r="K1261" s="33"/>
      <c r="L1261" s="44">
        <f t="shared" si="49"/>
        <v>0</v>
      </c>
      <c r="M1261" s="33" t="str">
        <f t="shared" si="45"/>
        <v>Container q'ty</v>
      </c>
      <c r="N1261" s="33" t="str">
        <f t="shared" si="46"/>
        <v/>
      </c>
      <c r="O1261" s="39"/>
      <c r="P1261" s="33"/>
      <c r="Q1261" s="168"/>
      <c r="R1261" s="169"/>
      <c r="S1261" s="39"/>
      <c r="T1261" s="119"/>
      <c r="U1261" s="109"/>
      <c r="V1261" s="109"/>
      <c r="W1261" s="109"/>
      <c r="X1261" s="45"/>
      <c r="Y1261" s="45"/>
    </row>
    <row r="1262" spans="1:25" s="43" customFormat="1" ht="12.9" customHeight="1">
      <c r="A1262" s="189"/>
      <c r="B1262" s="111"/>
      <c r="C1262" s="111"/>
      <c r="D1262" s="111"/>
      <c r="E1262" s="111"/>
      <c r="F1262" s="111"/>
      <c r="G1262" s="111"/>
      <c r="H1262" s="111"/>
      <c r="I1262" s="116"/>
      <c r="J1262" s="118"/>
      <c r="K1262" s="33"/>
      <c r="L1262" s="44">
        <f t="shared" si="49"/>
        <v>0</v>
      </c>
      <c r="M1262" s="33" t="str">
        <f t="shared" si="45"/>
        <v>Container q'ty</v>
      </c>
      <c r="N1262" s="33" t="str">
        <f t="shared" si="46"/>
        <v/>
      </c>
      <c r="O1262" s="39"/>
      <c r="P1262" s="33"/>
      <c r="Q1262" s="168"/>
      <c r="R1262" s="169"/>
      <c r="S1262" s="39"/>
      <c r="T1262" s="119"/>
      <c r="U1262" s="109"/>
      <c r="V1262" s="109"/>
      <c r="W1262" s="109"/>
      <c r="X1262" s="45"/>
      <c r="Y1262" s="45"/>
    </row>
    <row r="1263" spans="1:25" s="43" customFormat="1" ht="12.9" customHeight="1">
      <c r="A1263" s="189"/>
      <c r="B1263" s="111"/>
      <c r="C1263" s="111"/>
      <c r="D1263" s="111"/>
      <c r="E1263" s="111"/>
      <c r="F1263" s="111"/>
      <c r="G1263" s="111"/>
      <c r="H1263" s="111"/>
      <c r="I1263" s="116"/>
      <c r="J1263" s="118"/>
      <c r="K1263" s="33"/>
      <c r="L1263" s="44">
        <f t="shared" si="49"/>
        <v>0</v>
      </c>
      <c r="M1263" s="33" t="str">
        <f t="shared" si="45"/>
        <v>Container q'ty</v>
      </c>
      <c r="N1263" s="33" t="str">
        <f t="shared" si="46"/>
        <v/>
      </c>
      <c r="O1263" s="39"/>
      <c r="P1263" s="33"/>
      <c r="Q1263" s="168"/>
      <c r="R1263" s="169"/>
      <c r="S1263" s="39"/>
      <c r="T1263" s="119"/>
      <c r="U1263" s="109"/>
      <c r="V1263" s="109"/>
      <c r="W1263" s="109"/>
      <c r="X1263" s="45"/>
      <c r="Y1263" s="45"/>
    </row>
    <row r="1264" spans="1:25" s="43" customFormat="1" ht="12.9" customHeight="1">
      <c r="A1264" s="189"/>
      <c r="B1264" s="111"/>
      <c r="C1264" s="111"/>
      <c r="D1264" s="111"/>
      <c r="E1264" s="111"/>
      <c r="F1264" s="111"/>
      <c r="G1264" s="111"/>
      <c r="H1264" s="111"/>
      <c r="I1264" s="116"/>
      <c r="J1264" s="118"/>
      <c r="K1264" s="33"/>
      <c r="L1264" s="44">
        <f>SUM(E1264:F1264)</f>
        <v>0</v>
      </c>
      <c r="M1264" s="33" t="str">
        <f t="shared" si="45"/>
        <v>Container q'ty</v>
      </c>
      <c r="N1264" s="33" t="str">
        <f t="shared" si="46"/>
        <v/>
      </c>
      <c r="O1264" s="39"/>
      <c r="P1264" s="33"/>
      <c r="Q1264" s="168"/>
      <c r="R1264" s="169"/>
      <c r="S1264" s="39"/>
      <c r="T1264" s="119"/>
      <c r="U1264" s="109"/>
      <c r="V1264" s="109"/>
      <c r="W1264" s="109"/>
      <c r="X1264" s="45"/>
      <c r="Y1264" s="45"/>
    </row>
    <row r="1265" spans="1:25" s="43" customFormat="1" ht="12.9" customHeight="1">
      <c r="A1265" s="189"/>
      <c r="B1265" s="111"/>
      <c r="C1265" s="111"/>
      <c r="D1265" s="111"/>
      <c r="E1265" s="111"/>
      <c r="F1265" s="111"/>
      <c r="G1265" s="111"/>
      <c r="H1265" s="111"/>
      <c r="I1265" s="116"/>
      <c r="J1265" s="118"/>
      <c r="K1265" s="33"/>
      <c r="L1265" s="44">
        <f>SUM(E1265:F1265)</f>
        <v>0</v>
      </c>
      <c r="M1265" s="33" t="str">
        <f t="shared" si="45"/>
        <v>Container q'ty</v>
      </c>
      <c r="N1265" s="33" t="str">
        <f t="shared" si="46"/>
        <v/>
      </c>
      <c r="O1265" s="39"/>
      <c r="P1265" s="33"/>
      <c r="Q1265" s="168"/>
      <c r="R1265" s="169"/>
      <c r="S1265" s="39"/>
      <c r="T1265" s="119"/>
      <c r="U1265" s="109"/>
      <c r="V1265" s="109"/>
      <c r="W1265" s="109"/>
      <c r="X1265" s="45"/>
      <c r="Y1265" s="45"/>
    </row>
    <row r="1266" spans="1:25" s="43" customFormat="1" ht="12.9" customHeight="1">
      <c r="A1266" s="189"/>
      <c r="B1266" s="111"/>
      <c r="C1266" s="111"/>
      <c r="D1266" s="111"/>
      <c r="E1266" s="111"/>
      <c r="F1266" s="111"/>
      <c r="G1266" s="111"/>
      <c r="H1266" s="111"/>
      <c r="I1266" s="116"/>
      <c r="J1266" s="118"/>
      <c r="K1266" s="33"/>
      <c r="L1266" s="44">
        <f t="shared" ref="L1266:L1275" si="50">SUM(E1266:F1266)</f>
        <v>0</v>
      </c>
      <c r="M1266" s="33" t="str">
        <f t="shared" si="45"/>
        <v>Container q'ty</v>
      </c>
      <c r="N1266" s="33" t="str">
        <f t="shared" si="46"/>
        <v/>
      </c>
      <c r="O1266" s="39"/>
      <c r="P1266" s="33"/>
      <c r="Q1266" s="168"/>
      <c r="R1266" s="169"/>
      <c r="S1266" s="39"/>
      <c r="T1266" s="119"/>
      <c r="U1266" s="109"/>
      <c r="V1266" s="109"/>
      <c r="W1266" s="109"/>
      <c r="X1266" s="45"/>
      <c r="Y1266" s="45"/>
    </row>
    <row r="1267" spans="1:25" s="43" customFormat="1" ht="12.9" customHeight="1">
      <c r="A1267" s="189"/>
      <c r="B1267" s="111"/>
      <c r="C1267" s="111"/>
      <c r="D1267" s="111"/>
      <c r="E1267" s="111"/>
      <c r="F1267" s="111"/>
      <c r="G1267" s="111"/>
      <c r="H1267" s="111"/>
      <c r="I1267" s="116"/>
      <c r="J1267" s="118"/>
      <c r="K1267" s="33"/>
      <c r="L1267" s="44">
        <f t="shared" si="50"/>
        <v>0</v>
      </c>
      <c r="M1267" s="33" t="str">
        <f t="shared" si="45"/>
        <v>Container q'ty</v>
      </c>
      <c r="N1267" s="33" t="str">
        <f t="shared" si="46"/>
        <v/>
      </c>
      <c r="O1267" s="39"/>
      <c r="P1267" s="33"/>
      <c r="Q1267" s="168"/>
      <c r="R1267" s="169"/>
      <c r="S1267" s="39"/>
      <c r="T1267" s="119"/>
      <c r="U1267" s="109"/>
      <c r="V1267" s="109"/>
      <c r="W1267" s="109"/>
      <c r="X1267" s="45"/>
      <c r="Y1267" s="45"/>
    </row>
    <row r="1268" spans="1:25" s="43" customFormat="1" ht="12.9" customHeight="1">
      <c r="A1268" s="189"/>
      <c r="B1268" s="111"/>
      <c r="C1268" s="111"/>
      <c r="D1268" s="111"/>
      <c r="E1268" s="111"/>
      <c r="F1268" s="111"/>
      <c r="G1268" s="111"/>
      <c r="H1268" s="111"/>
      <c r="I1268" s="116"/>
      <c r="J1268" s="118"/>
      <c r="K1268" s="33"/>
      <c r="L1268" s="44">
        <f t="shared" si="50"/>
        <v>0</v>
      </c>
      <c r="M1268" s="33" t="str">
        <f t="shared" si="45"/>
        <v>Container q'ty</v>
      </c>
      <c r="N1268" s="33" t="str">
        <f t="shared" si="46"/>
        <v/>
      </c>
      <c r="O1268" s="39"/>
      <c r="P1268" s="33"/>
      <c r="Q1268" s="168"/>
      <c r="R1268" s="169"/>
      <c r="S1268" s="39"/>
      <c r="T1268" s="119"/>
      <c r="U1268" s="109"/>
      <c r="V1268" s="109"/>
      <c r="W1268" s="109"/>
      <c r="X1268" s="45"/>
      <c r="Y1268" s="45"/>
    </row>
    <row r="1269" spans="1:25" s="43" customFormat="1" ht="12.9" customHeight="1">
      <c r="A1269" s="189"/>
      <c r="B1269" s="111"/>
      <c r="C1269" s="111"/>
      <c r="D1269" s="111"/>
      <c r="E1269" s="111"/>
      <c r="F1269" s="111"/>
      <c r="G1269" s="111"/>
      <c r="H1269" s="111"/>
      <c r="I1269" s="117"/>
      <c r="J1269" s="118"/>
      <c r="K1269" s="33"/>
      <c r="L1269" s="44">
        <f t="shared" si="50"/>
        <v>0</v>
      </c>
      <c r="M1269" s="33" t="str">
        <f t="shared" si="45"/>
        <v>Container q'ty</v>
      </c>
      <c r="N1269" s="33" t="str">
        <f t="shared" si="46"/>
        <v/>
      </c>
      <c r="O1269" s="39"/>
      <c r="P1269" s="33"/>
      <c r="Q1269" s="168"/>
      <c r="R1269" s="169"/>
      <c r="S1269" s="39"/>
      <c r="T1269" s="119"/>
      <c r="U1269" s="109"/>
      <c r="V1269" s="109"/>
      <c r="W1269" s="109"/>
      <c r="X1269" s="45"/>
      <c r="Y1269" s="45"/>
    </row>
    <row r="1270" spans="1:25" s="43" customFormat="1" ht="12.9" customHeight="1">
      <c r="A1270" s="189"/>
      <c r="B1270" s="111"/>
      <c r="C1270" s="111"/>
      <c r="D1270" s="111"/>
      <c r="E1270" s="111"/>
      <c r="F1270" s="111"/>
      <c r="G1270" s="111"/>
      <c r="H1270" s="111"/>
      <c r="I1270" s="117"/>
      <c r="J1270" s="118"/>
      <c r="K1270" s="33"/>
      <c r="L1270" s="44">
        <f t="shared" si="50"/>
        <v>0</v>
      </c>
      <c r="M1270" s="33" t="str">
        <f t="shared" si="45"/>
        <v>Container q'ty</v>
      </c>
      <c r="N1270" s="33" t="str">
        <f t="shared" si="46"/>
        <v/>
      </c>
      <c r="O1270" s="39"/>
      <c r="P1270" s="33"/>
      <c r="Q1270" s="168"/>
      <c r="R1270" s="169"/>
      <c r="S1270" s="39"/>
      <c r="T1270" s="119"/>
      <c r="U1270" s="109"/>
      <c r="V1270" s="109"/>
      <c r="W1270" s="109"/>
      <c r="X1270" s="45"/>
      <c r="Y1270" s="45"/>
    </row>
    <row r="1271" spans="1:25" s="43" customFormat="1" ht="12.9" customHeight="1">
      <c r="A1271" s="189"/>
      <c r="B1271" s="111"/>
      <c r="C1271" s="111"/>
      <c r="D1271" s="111"/>
      <c r="E1271" s="111"/>
      <c r="F1271" s="111"/>
      <c r="G1271" s="111"/>
      <c r="H1271" s="111"/>
      <c r="I1271" s="116"/>
      <c r="J1271" s="118"/>
      <c r="K1271" s="33"/>
      <c r="L1271" s="44">
        <f t="shared" si="50"/>
        <v>0</v>
      </c>
      <c r="M1271" s="33" t="str">
        <f t="shared" ref="M1271:M1334" si="51">A1271&amp;$O$1</f>
        <v>Container q'ty</v>
      </c>
      <c r="N1271" s="33" t="str">
        <f t="shared" ref="N1271:N1334" si="52">A1271&amp;P1271</f>
        <v/>
      </c>
      <c r="O1271" s="39"/>
      <c r="P1271" s="33"/>
      <c r="Q1271" s="168"/>
      <c r="R1271" s="169"/>
      <c r="S1271" s="39"/>
      <c r="T1271" s="119"/>
      <c r="U1271" s="109"/>
      <c r="V1271" s="109"/>
      <c r="W1271" s="109"/>
      <c r="X1271" s="45"/>
      <c r="Y1271" s="45"/>
    </row>
    <row r="1272" spans="1:25" s="43" customFormat="1" ht="12.9" customHeight="1">
      <c r="A1272" s="189"/>
      <c r="B1272" s="111"/>
      <c r="C1272" s="111"/>
      <c r="D1272" s="111"/>
      <c r="E1272" s="111"/>
      <c r="F1272" s="111"/>
      <c r="G1272" s="111"/>
      <c r="H1272" s="111"/>
      <c r="I1272" s="116"/>
      <c r="J1272" s="118"/>
      <c r="K1272" s="33"/>
      <c r="L1272" s="44">
        <f t="shared" si="50"/>
        <v>0</v>
      </c>
      <c r="M1272" s="33" t="str">
        <f t="shared" si="51"/>
        <v>Container q'ty</v>
      </c>
      <c r="N1272" s="33" t="str">
        <f t="shared" si="52"/>
        <v/>
      </c>
      <c r="O1272" s="39"/>
      <c r="P1272" s="33"/>
      <c r="Q1272" s="168"/>
      <c r="R1272" s="169"/>
      <c r="S1272" s="39"/>
      <c r="T1272" s="119"/>
      <c r="U1272" s="109"/>
      <c r="V1272" s="109"/>
      <c r="W1272" s="109"/>
      <c r="X1272" s="45"/>
      <c r="Y1272" s="45"/>
    </row>
    <row r="1273" spans="1:25" s="43" customFormat="1" ht="12.9" customHeight="1">
      <c r="A1273" s="189"/>
      <c r="B1273" s="111"/>
      <c r="C1273" s="111"/>
      <c r="D1273" s="111"/>
      <c r="E1273" s="111"/>
      <c r="F1273" s="111"/>
      <c r="G1273" s="111"/>
      <c r="H1273" s="111"/>
      <c r="I1273" s="116"/>
      <c r="J1273" s="118"/>
      <c r="K1273" s="33"/>
      <c r="L1273" s="44">
        <f t="shared" si="50"/>
        <v>0</v>
      </c>
      <c r="M1273" s="33" t="str">
        <f t="shared" si="51"/>
        <v>Container q'ty</v>
      </c>
      <c r="N1273" s="33" t="str">
        <f t="shared" si="52"/>
        <v/>
      </c>
      <c r="O1273" s="39"/>
      <c r="P1273" s="33"/>
      <c r="Q1273" s="168"/>
      <c r="R1273" s="169"/>
      <c r="S1273" s="39"/>
      <c r="T1273" s="119"/>
      <c r="U1273" s="109"/>
      <c r="V1273" s="109"/>
      <c r="W1273" s="109"/>
      <c r="X1273" s="45"/>
      <c r="Y1273" s="45"/>
    </row>
    <row r="1274" spans="1:25" s="43" customFormat="1" ht="12.9" customHeight="1">
      <c r="A1274" s="189"/>
      <c r="B1274" s="111"/>
      <c r="C1274" s="111"/>
      <c r="D1274" s="111"/>
      <c r="E1274" s="111"/>
      <c r="F1274" s="111"/>
      <c r="G1274" s="111"/>
      <c r="H1274" s="111"/>
      <c r="I1274" s="117"/>
      <c r="J1274" s="118"/>
      <c r="K1274" s="33"/>
      <c r="L1274" s="44">
        <f t="shared" si="50"/>
        <v>0</v>
      </c>
      <c r="M1274" s="33" t="str">
        <f t="shared" si="51"/>
        <v>Container q'ty</v>
      </c>
      <c r="N1274" s="33" t="str">
        <f t="shared" si="52"/>
        <v/>
      </c>
      <c r="O1274" s="39"/>
      <c r="P1274" s="33"/>
      <c r="Q1274" s="168"/>
      <c r="R1274" s="169"/>
      <c r="S1274" s="39"/>
      <c r="T1274" s="119"/>
      <c r="U1274" s="109"/>
      <c r="V1274" s="109"/>
      <c r="W1274" s="109"/>
      <c r="X1274" s="45"/>
      <c r="Y1274" s="45"/>
    </row>
    <row r="1275" spans="1:25" s="43" customFormat="1" ht="12.9" customHeight="1">
      <c r="A1275" s="189"/>
      <c r="B1275" s="111"/>
      <c r="C1275" s="111"/>
      <c r="D1275" s="111"/>
      <c r="E1275" s="111"/>
      <c r="F1275" s="111"/>
      <c r="G1275" s="111"/>
      <c r="H1275" s="111"/>
      <c r="I1275" s="116"/>
      <c r="J1275" s="118"/>
      <c r="K1275" s="33"/>
      <c r="L1275" s="44">
        <f t="shared" si="50"/>
        <v>0</v>
      </c>
      <c r="M1275" s="33" t="str">
        <f t="shared" si="51"/>
        <v>Container q'ty</v>
      </c>
      <c r="N1275" s="33" t="str">
        <f t="shared" si="52"/>
        <v/>
      </c>
      <c r="O1275" s="39"/>
      <c r="P1275" s="33"/>
      <c r="Q1275" s="168"/>
      <c r="R1275" s="169"/>
      <c r="S1275" s="39"/>
      <c r="T1275" s="119"/>
      <c r="U1275" s="109"/>
      <c r="V1275" s="109"/>
      <c r="W1275" s="109"/>
      <c r="X1275" s="45"/>
      <c r="Y1275" s="45"/>
    </row>
    <row r="1276" spans="1:25" s="43" customFormat="1" ht="12.9" customHeight="1">
      <c r="A1276" s="189"/>
      <c r="B1276" s="111"/>
      <c r="C1276" s="111"/>
      <c r="D1276" s="111"/>
      <c r="E1276" s="111"/>
      <c r="F1276" s="111"/>
      <c r="G1276" s="111"/>
      <c r="H1276" s="111"/>
      <c r="I1276" s="116"/>
      <c r="J1276" s="118"/>
      <c r="K1276" s="33"/>
      <c r="L1276" s="44">
        <f>SUM(E1276:F1276)</f>
        <v>0</v>
      </c>
      <c r="M1276" s="33" t="str">
        <f t="shared" si="51"/>
        <v>Container q'ty</v>
      </c>
      <c r="N1276" s="33" t="str">
        <f t="shared" si="52"/>
        <v/>
      </c>
      <c r="O1276" s="39"/>
      <c r="P1276" s="33"/>
      <c r="Q1276" s="168"/>
      <c r="R1276" s="169"/>
      <c r="S1276" s="39"/>
      <c r="T1276" s="119"/>
      <c r="U1276" s="109"/>
      <c r="V1276" s="109"/>
      <c r="W1276" s="109"/>
      <c r="X1276" s="45"/>
      <c r="Y1276" s="45"/>
    </row>
    <row r="1277" spans="1:25" s="43" customFormat="1" ht="12.9" customHeight="1">
      <c r="A1277" s="189"/>
      <c r="B1277" s="111"/>
      <c r="C1277" s="111"/>
      <c r="D1277" s="111"/>
      <c r="E1277" s="111"/>
      <c r="F1277" s="111"/>
      <c r="G1277" s="111"/>
      <c r="H1277" s="111"/>
      <c r="I1277" s="116"/>
      <c r="J1277" s="118"/>
      <c r="K1277" s="33"/>
      <c r="L1277" s="44">
        <f>SUM(E1277:F1277)</f>
        <v>0</v>
      </c>
      <c r="M1277" s="33" t="str">
        <f t="shared" si="51"/>
        <v>Container q'ty</v>
      </c>
      <c r="N1277" s="33" t="str">
        <f t="shared" si="52"/>
        <v/>
      </c>
      <c r="O1277" s="39"/>
      <c r="P1277" s="33"/>
      <c r="Q1277" s="168"/>
      <c r="R1277" s="169"/>
      <c r="S1277" s="39"/>
      <c r="T1277" s="119"/>
      <c r="U1277" s="109"/>
      <c r="V1277" s="109"/>
      <c r="W1277" s="109"/>
      <c r="X1277" s="45"/>
      <c r="Y1277" s="45"/>
    </row>
    <row r="1278" spans="1:25" s="43" customFormat="1" ht="12.9" customHeight="1">
      <c r="A1278" s="189"/>
      <c r="B1278" s="111"/>
      <c r="C1278" s="111"/>
      <c r="D1278" s="111"/>
      <c r="E1278" s="111"/>
      <c r="F1278" s="111"/>
      <c r="G1278" s="111"/>
      <c r="H1278" s="111"/>
      <c r="I1278" s="116"/>
      <c r="J1278" s="118"/>
      <c r="K1278" s="33"/>
      <c r="L1278" s="44">
        <f t="shared" ref="L1278:L1286" si="53">SUM(E1278:F1278)</f>
        <v>0</v>
      </c>
      <c r="M1278" s="33" t="str">
        <f t="shared" si="51"/>
        <v>Container q'ty</v>
      </c>
      <c r="N1278" s="33" t="str">
        <f t="shared" si="52"/>
        <v/>
      </c>
      <c r="O1278" s="39"/>
      <c r="P1278" s="33"/>
      <c r="Q1278" s="168"/>
      <c r="R1278" s="169"/>
      <c r="S1278" s="39"/>
      <c r="T1278" s="119"/>
      <c r="U1278" s="109"/>
      <c r="V1278" s="109"/>
      <c r="W1278" s="109"/>
      <c r="X1278" s="45"/>
      <c r="Y1278" s="45"/>
    </row>
    <row r="1279" spans="1:25" s="43" customFormat="1" ht="12.9" customHeight="1">
      <c r="A1279" s="189"/>
      <c r="B1279" s="111"/>
      <c r="C1279" s="111"/>
      <c r="D1279" s="111"/>
      <c r="E1279" s="111"/>
      <c r="F1279" s="111"/>
      <c r="G1279" s="111"/>
      <c r="H1279" s="111"/>
      <c r="I1279" s="116"/>
      <c r="J1279" s="118"/>
      <c r="K1279" s="33"/>
      <c r="L1279" s="44">
        <f t="shared" si="53"/>
        <v>0</v>
      </c>
      <c r="M1279" s="33" t="str">
        <f t="shared" si="51"/>
        <v>Container q'ty</v>
      </c>
      <c r="N1279" s="33" t="str">
        <f t="shared" si="52"/>
        <v/>
      </c>
      <c r="O1279" s="39"/>
      <c r="P1279" s="33"/>
      <c r="Q1279" s="168"/>
      <c r="R1279" s="169"/>
      <c r="S1279" s="39"/>
      <c r="T1279" s="119"/>
      <c r="U1279" s="109"/>
      <c r="V1279" s="109"/>
      <c r="W1279" s="109"/>
      <c r="X1279" s="45"/>
      <c r="Y1279" s="45"/>
    </row>
    <row r="1280" spans="1:25" s="43" customFormat="1" ht="12.9" customHeight="1">
      <c r="A1280" s="189"/>
      <c r="B1280" s="111"/>
      <c r="C1280" s="111"/>
      <c r="D1280" s="111"/>
      <c r="E1280" s="111"/>
      <c r="F1280" s="111"/>
      <c r="G1280" s="111"/>
      <c r="H1280" s="111"/>
      <c r="I1280" s="116"/>
      <c r="J1280" s="118"/>
      <c r="K1280" s="33"/>
      <c r="L1280" s="44">
        <f t="shared" si="53"/>
        <v>0</v>
      </c>
      <c r="M1280" s="33" t="str">
        <f t="shared" si="51"/>
        <v>Container q'ty</v>
      </c>
      <c r="N1280" s="33" t="str">
        <f t="shared" si="52"/>
        <v/>
      </c>
      <c r="O1280" s="39"/>
      <c r="P1280" s="33"/>
      <c r="Q1280" s="168"/>
      <c r="R1280" s="169"/>
      <c r="S1280" s="39"/>
      <c r="T1280" s="119"/>
      <c r="U1280" s="109"/>
      <c r="V1280" s="109"/>
      <c r="W1280" s="109"/>
      <c r="X1280" s="45"/>
      <c r="Y1280" s="45"/>
    </row>
    <row r="1281" spans="1:25" s="43" customFormat="1" ht="12.9" customHeight="1">
      <c r="A1281" s="189"/>
      <c r="B1281" s="111"/>
      <c r="C1281" s="111"/>
      <c r="D1281" s="111"/>
      <c r="E1281" s="111"/>
      <c r="F1281" s="111"/>
      <c r="G1281" s="111"/>
      <c r="H1281" s="111"/>
      <c r="I1281" s="117"/>
      <c r="J1281" s="118"/>
      <c r="K1281" s="33"/>
      <c r="L1281" s="44">
        <f t="shared" si="53"/>
        <v>0</v>
      </c>
      <c r="M1281" s="33" t="str">
        <f t="shared" si="51"/>
        <v>Container q'ty</v>
      </c>
      <c r="N1281" s="33" t="str">
        <f t="shared" si="52"/>
        <v/>
      </c>
      <c r="O1281" s="39"/>
      <c r="P1281" s="33"/>
      <c r="Q1281" s="168"/>
      <c r="R1281" s="169"/>
      <c r="S1281" s="39"/>
      <c r="T1281" s="119"/>
      <c r="U1281" s="109"/>
      <c r="V1281" s="109"/>
      <c r="W1281" s="109"/>
      <c r="X1281" s="45"/>
      <c r="Y1281" s="45"/>
    </row>
    <row r="1282" spans="1:25" s="43" customFormat="1" ht="12.9" customHeight="1">
      <c r="A1282" s="189"/>
      <c r="B1282" s="111"/>
      <c r="C1282" s="111"/>
      <c r="D1282" s="111"/>
      <c r="E1282" s="111"/>
      <c r="F1282" s="111"/>
      <c r="G1282" s="111"/>
      <c r="H1282" s="111"/>
      <c r="I1282" s="117"/>
      <c r="J1282" s="118"/>
      <c r="K1282" s="33"/>
      <c r="L1282" s="44">
        <f t="shared" si="53"/>
        <v>0</v>
      </c>
      <c r="M1282" s="33" t="str">
        <f t="shared" si="51"/>
        <v>Container q'ty</v>
      </c>
      <c r="N1282" s="33" t="str">
        <f t="shared" si="52"/>
        <v/>
      </c>
      <c r="O1282" s="39"/>
      <c r="P1282" s="33"/>
      <c r="Q1282" s="168"/>
      <c r="R1282" s="169"/>
      <c r="S1282" s="39"/>
      <c r="T1282" s="119"/>
      <c r="U1282" s="109"/>
      <c r="V1282" s="109"/>
      <c r="W1282" s="109"/>
      <c r="X1282" s="45"/>
      <c r="Y1282" s="45"/>
    </row>
    <row r="1283" spans="1:25" s="43" customFormat="1" ht="12.9" customHeight="1">
      <c r="A1283" s="189"/>
      <c r="B1283" s="111"/>
      <c r="C1283" s="111"/>
      <c r="D1283" s="111"/>
      <c r="E1283" s="111"/>
      <c r="F1283" s="111"/>
      <c r="G1283" s="111"/>
      <c r="H1283" s="111"/>
      <c r="I1283" s="116"/>
      <c r="J1283" s="118"/>
      <c r="K1283" s="33"/>
      <c r="L1283" s="44">
        <f t="shared" si="53"/>
        <v>0</v>
      </c>
      <c r="M1283" s="33" t="str">
        <f t="shared" si="51"/>
        <v>Container q'ty</v>
      </c>
      <c r="N1283" s="33" t="str">
        <f t="shared" si="52"/>
        <v/>
      </c>
      <c r="O1283" s="39"/>
      <c r="P1283" s="33"/>
      <c r="Q1283" s="168"/>
      <c r="R1283" s="169"/>
      <c r="S1283" s="39"/>
      <c r="T1283" s="119"/>
      <c r="U1283" s="109"/>
      <c r="V1283" s="109"/>
      <c r="W1283" s="109"/>
      <c r="X1283" s="45"/>
      <c r="Y1283" s="45"/>
    </row>
    <row r="1284" spans="1:25" s="43" customFormat="1" ht="12.9" customHeight="1">
      <c r="A1284" s="189"/>
      <c r="B1284" s="111"/>
      <c r="C1284" s="111"/>
      <c r="D1284" s="111"/>
      <c r="E1284" s="111"/>
      <c r="F1284" s="111"/>
      <c r="G1284" s="111"/>
      <c r="H1284" s="111"/>
      <c r="I1284" s="116"/>
      <c r="J1284" s="118"/>
      <c r="K1284" s="33"/>
      <c r="L1284" s="44">
        <f t="shared" si="53"/>
        <v>0</v>
      </c>
      <c r="M1284" s="33" t="str">
        <f t="shared" si="51"/>
        <v>Container q'ty</v>
      </c>
      <c r="N1284" s="33" t="str">
        <f t="shared" si="52"/>
        <v/>
      </c>
      <c r="O1284" s="39"/>
      <c r="P1284" s="33"/>
      <c r="Q1284" s="168"/>
      <c r="R1284" s="169"/>
      <c r="S1284" s="39"/>
      <c r="T1284" s="119"/>
      <c r="U1284" s="109"/>
      <c r="V1284" s="109"/>
      <c r="W1284" s="109"/>
      <c r="X1284" s="45"/>
      <c r="Y1284" s="45"/>
    </row>
    <row r="1285" spans="1:25" s="43" customFormat="1" ht="12.9" customHeight="1">
      <c r="A1285" s="189"/>
      <c r="B1285" s="111"/>
      <c r="C1285" s="111"/>
      <c r="D1285" s="111"/>
      <c r="E1285" s="111"/>
      <c r="F1285" s="111"/>
      <c r="G1285" s="111"/>
      <c r="H1285" s="111"/>
      <c r="I1285" s="116"/>
      <c r="J1285" s="118"/>
      <c r="K1285" s="33"/>
      <c r="L1285" s="44">
        <f t="shared" si="53"/>
        <v>0</v>
      </c>
      <c r="M1285" s="33" t="str">
        <f t="shared" si="51"/>
        <v>Container q'ty</v>
      </c>
      <c r="N1285" s="33" t="str">
        <f t="shared" si="52"/>
        <v/>
      </c>
      <c r="O1285" s="39"/>
      <c r="P1285" s="33"/>
      <c r="Q1285" s="168"/>
      <c r="R1285" s="169"/>
      <c r="S1285" s="39"/>
      <c r="T1285" s="119"/>
      <c r="U1285" s="109"/>
      <c r="V1285" s="109"/>
      <c r="W1285" s="109"/>
      <c r="X1285" s="45"/>
      <c r="Y1285" s="45"/>
    </row>
    <row r="1286" spans="1:25" s="43" customFormat="1" ht="12.9" customHeight="1">
      <c r="A1286" s="189"/>
      <c r="B1286" s="111"/>
      <c r="C1286" s="111"/>
      <c r="D1286" s="111"/>
      <c r="E1286" s="111"/>
      <c r="F1286" s="111"/>
      <c r="G1286" s="111"/>
      <c r="H1286" s="111"/>
      <c r="I1286" s="116"/>
      <c r="J1286" s="118"/>
      <c r="K1286" s="33"/>
      <c r="L1286" s="44">
        <f t="shared" si="53"/>
        <v>0</v>
      </c>
      <c r="M1286" s="33" t="str">
        <f t="shared" si="51"/>
        <v>Container q'ty</v>
      </c>
      <c r="N1286" s="33" t="str">
        <f t="shared" si="52"/>
        <v/>
      </c>
      <c r="O1286" s="39"/>
      <c r="P1286" s="33"/>
      <c r="Q1286" s="168"/>
      <c r="R1286" s="169"/>
      <c r="S1286" s="39"/>
      <c r="T1286" s="119"/>
      <c r="U1286" s="109"/>
      <c r="V1286" s="109"/>
      <c r="W1286" s="109"/>
      <c r="X1286" s="45"/>
      <c r="Y1286" s="45"/>
    </row>
    <row r="1287" spans="1:25" s="43" customFormat="1" ht="12.9" customHeight="1">
      <c r="A1287" s="189"/>
      <c r="B1287" s="111"/>
      <c r="C1287" s="111"/>
      <c r="D1287" s="111"/>
      <c r="E1287" s="111"/>
      <c r="F1287" s="111"/>
      <c r="G1287" s="111"/>
      <c r="H1287" s="111"/>
      <c r="I1287" s="116"/>
      <c r="J1287" s="118"/>
      <c r="K1287" s="33"/>
      <c r="L1287" s="44">
        <f>SUM(E1287:F1287)</f>
        <v>0</v>
      </c>
      <c r="M1287" s="33" t="str">
        <f t="shared" si="51"/>
        <v>Container q'ty</v>
      </c>
      <c r="N1287" s="33" t="str">
        <f t="shared" si="52"/>
        <v/>
      </c>
      <c r="O1287" s="39"/>
      <c r="P1287" s="33"/>
      <c r="Q1287" s="168"/>
      <c r="R1287" s="169"/>
      <c r="S1287" s="39"/>
      <c r="T1287" s="119"/>
      <c r="U1287" s="109"/>
      <c r="V1287" s="109"/>
      <c r="W1287" s="109"/>
      <c r="X1287" s="45"/>
      <c r="Y1287" s="45"/>
    </row>
    <row r="1288" spans="1:25" s="43" customFormat="1" ht="12.9" customHeight="1">
      <c r="A1288" s="189"/>
      <c r="B1288" s="111"/>
      <c r="C1288" s="111"/>
      <c r="D1288" s="111"/>
      <c r="E1288" s="111"/>
      <c r="F1288" s="111"/>
      <c r="G1288" s="111"/>
      <c r="H1288" s="111"/>
      <c r="I1288" s="116"/>
      <c r="J1288" s="118"/>
      <c r="K1288" s="33"/>
      <c r="L1288" s="44">
        <f>SUM(E1288:F1288)</f>
        <v>0</v>
      </c>
      <c r="M1288" s="33" t="str">
        <f t="shared" si="51"/>
        <v>Container q'ty</v>
      </c>
      <c r="N1288" s="33" t="str">
        <f t="shared" si="52"/>
        <v/>
      </c>
      <c r="O1288" s="39"/>
      <c r="P1288" s="33"/>
      <c r="Q1288" s="168"/>
      <c r="R1288" s="169"/>
      <c r="S1288" s="39"/>
      <c r="T1288" s="119"/>
      <c r="U1288" s="109"/>
      <c r="V1288" s="109"/>
      <c r="W1288" s="109"/>
      <c r="X1288" s="45"/>
      <c r="Y1288" s="45"/>
    </row>
    <row r="1289" spans="1:25" s="43" customFormat="1" ht="12.9" customHeight="1">
      <c r="A1289" s="189"/>
      <c r="B1289" s="111"/>
      <c r="C1289" s="111"/>
      <c r="D1289" s="111"/>
      <c r="E1289" s="111"/>
      <c r="F1289" s="111"/>
      <c r="G1289" s="111"/>
      <c r="H1289" s="111"/>
      <c r="I1289" s="116"/>
      <c r="J1289" s="118"/>
      <c r="K1289" s="33"/>
      <c r="L1289" s="44">
        <f t="shared" ref="L1289:L1297" si="54">SUM(E1289:F1289)</f>
        <v>0</v>
      </c>
      <c r="M1289" s="33" t="str">
        <f t="shared" si="51"/>
        <v>Container q'ty</v>
      </c>
      <c r="N1289" s="33" t="str">
        <f t="shared" si="52"/>
        <v/>
      </c>
      <c r="O1289" s="39"/>
      <c r="P1289" s="33"/>
      <c r="Q1289" s="168"/>
      <c r="R1289" s="169"/>
      <c r="S1289" s="39"/>
      <c r="T1289" s="119"/>
      <c r="U1289" s="109"/>
      <c r="V1289" s="109"/>
      <c r="W1289" s="109"/>
      <c r="X1289" s="45"/>
      <c r="Y1289" s="45"/>
    </row>
    <row r="1290" spans="1:25" s="43" customFormat="1" ht="12.9" customHeight="1">
      <c r="A1290" s="189"/>
      <c r="B1290" s="111"/>
      <c r="C1290" s="111"/>
      <c r="D1290" s="111"/>
      <c r="E1290" s="111"/>
      <c r="F1290" s="111"/>
      <c r="G1290" s="111"/>
      <c r="H1290" s="111"/>
      <c r="I1290" s="116"/>
      <c r="J1290" s="118"/>
      <c r="K1290" s="33"/>
      <c r="L1290" s="44">
        <f t="shared" si="54"/>
        <v>0</v>
      </c>
      <c r="M1290" s="33" t="str">
        <f t="shared" si="51"/>
        <v>Container q'ty</v>
      </c>
      <c r="N1290" s="33" t="str">
        <f t="shared" si="52"/>
        <v/>
      </c>
      <c r="O1290" s="39"/>
      <c r="P1290" s="33"/>
      <c r="Q1290" s="168"/>
      <c r="R1290" s="169"/>
      <c r="S1290" s="39"/>
      <c r="T1290" s="119"/>
      <c r="U1290" s="109"/>
      <c r="V1290" s="109"/>
      <c r="W1290" s="109"/>
      <c r="X1290" s="45"/>
      <c r="Y1290" s="45"/>
    </row>
    <row r="1291" spans="1:25" s="43" customFormat="1" ht="12.9" customHeight="1">
      <c r="A1291" s="189"/>
      <c r="B1291" s="111"/>
      <c r="C1291" s="111"/>
      <c r="D1291" s="111"/>
      <c r="E1291" s="111"/>
      <c r="F1291" s="111"/>
      <c r="G1291" s="111"/>
      <c r="H1291" s="111"/>
      <c r="I1291" s="116"/>
      <c r="J1291" s="118"/>
      <c r="K1291" s="33"/>
      <c r="L1291" s="44">
        <f t="shared" si="54"/>
        <v>0</v>
      </c>
      <c r="M1291" s="33" t="str">
        <f t="shared" si="51"/>
        <v>Container q'ty</v>
      </c>
      <c r="N1291" s="33" t="str">
        <f t="shared" si="52"/>
        <v/>
      </c>
      <c r="O1291" s="39"/>
      <c r="P1291" s="33"/>
      <c r="Q1291" s="168"/>
      <c r="R1291" s="169"/>
      <c r="S1291" s="39"/>
      <c r="T1291" s="119"/>
      <c r="U1291" s="109"/>
      <c r="V1291" s="109"/>
      <c r="W1291" s="109"/>
      <c r="X1291" s="45"/>
      <c r="Y1291" s="45"/>
    </row>
    <row r="1292" spans="1:25" s="43" customFormat="1" ht="12.9" customHeight="1">
      <c r="A1292" s="189"/>
      <c r="B1292" s="111"/>
      <c r="C1292" s="111"/>
      <c r="D1292" s="111"/>
      <c r="E1292" s="111"/>
      <c r="F1292" s="111"/>
      <c r="G1292" s="111"/>
      <c r="H1292" s="111"/>
      <c r="I1292" s="117"/>
      <c r="J1292" s="118"/>
      <c r="K1292" s="33"/>
      <c r="L1292" s="44">
        <f t="shared" si="54"/>
        <v>0</v>
      </c>
      <c r="M1292" s="33" t="str">
        <f t="shared" si="51"/>
        <v>Container q'ty</v>
      </c>
      <c r="N1292" s="33" t="str">
        <f t="shared" si="52"/>
        <v/>
      </c>
      <c r="O1292" s="39"/>
      <c r="P1292" s="33"/>
      <c r="Q1292" s="168"/>
      <c r="R1292" s="169"/>
      <c r="S1292" s="39"/>
      <c r="T1292" s="119"/>
      <c r="U1292" s="109"/>
      <c r="V1292" s="109"/>
      <c r="W1292" s="109"/>
      <c r="X1292" s="45"/>
      <c r="Y1292" s="45"/>
    </row>
    <row r="1293" spans="1:25" s="43" customFormat="1" ht="12.9" customHeight="1">
      <c r="A1293" s="189"/>
      <c r="B1293" s="111"/>
      <c r="C1293" s="111"/>
      <c r="D1293" s="111"/>
      <c r="E1293" s="111"/>
      <c r="F1293" s="111"/>
      <c r="G1293" s="111"/>
      <c r="H1293" s="111"/>
      <c r="I1293" s="117"/>
      <c r="J1293" s="118"/>
      <c r="K1293" s="33"/>
      <c r="L1293" s="44">
        <f t="shared" si="54"/>
        <v>0</v>
      </c>
      <c r="M1293" s="33" t="str">
        <f t="shared" si="51"/>
        <v>Container q'ty</v>
      </c>
      <c r="N1293" s="33" t="str">
        <f t="shared" si="52"/>
        <v/>
      </c>
      <c r="O1293" s="39"/>
      <c r="P1293" s="33"/>
      <c r="Q1293" s="168"/>
      <c r="R1293" s="169"/>
      <c r="S1293" s="39"/>
      <c r="T1293" s="119"/>
      <c r="U1293" s="109"/>
      <c r="V1293" s="109"/>
      <c r="W1293" s="109"/>
      <c r="X1293" s="45"/>
      <c r="Y1293" s="45"/>
    </row>
    <row r="1294" spans="1:25" s="43" customFormat="1" ht="12.9" customHeight="1">
      <c r="A1294" s="189"/>
      <c r="B1294" s="111"/>
      <c r="C1294" s="111"/>
      <c r="D1294" s="111"/>
      <c r="E1294" s="111"/>
      <c r="F1294" s="111"/>
      <c r="G1294" s="111"/>
      <c r="H1294" s="111"/>
      <c r="I1294" s="116"/>
      <c r="J1294" s="118"/>
      <c r="K1294" s="33"/>
      <c r="L1294" s="44">
        <f t="shared" si="54"/>
        <v>0</v>
      </c>
      <c r="M1294" s="33" t="str">
        <f t="shared" si="51"/>
        <v>Container q'ty</v>
      </c>
      <c r="N1294" s="33" t="str">
        <f t="shared" si="52"/>
        <v/>
      </c>
      <c r="O1294" s="39"/>
      <c r="P1294" s="33"/>
      <c r="Q1294" s="168"/>
      <c r="R1294" s="169"/>
      <c r="S1294" s="39"/>
      <c r="T1294" s="119"/>
      <c r="U1294" s="109"/>
      <c r="V1294" s="109"/>
      <c r="W1294" s="109"/>
      <c r="X1294" s="45"/>
      <c r="Y1294" s="45"/>
    </row>
    <row r="1295" spans="1:25" s="43" customFormat="1" ht="12.9" customHeight="1">
      <c r="A1295" s="189"/>
      <c r="B1295" s="111"/>
      <c r="C1295" s="111"/>
      <c r="D1295" s="111"/>
      <c r="E1295" s="111"/>
      <c r="F1295" s="111"/>
      <c r="G1295" s="111"/>
      <c r="H1295" s="111"/>
      <c r="I1295" s="116"/>
      <c r="J1295" s="118"/>
      <c r="K1295" s="33"/>
      <c r="L1295" s="44">
        <f t="shared" si="54"/>
        <v>0</v>
      </c>
      <c r="M1295" s="33" t="str">
        <f t="shared" si="51"/>
        <v>Container q'ty</v>
      </c>
      <c r="N1295" s="33" t="str">
        <f t="shared" si="52"/>
        <v/>
      </c>
      <c r="O1295" s="39"/>
      <c r="P1295" s="33"/>
      <c r="Q1295" s="168"/>
      <c r="R1295" s="169"/>
      <c r="S1295" s="39"/>
      <c r="T1295" s="119"/>
      <c r="U1295" s="109"/>
      <c r="V1295" s="109"/>
      <c r="W1295" s="109"/>
      <c r="X1295" s="45"/>
      <c r="Y1295" s="45"/>
    </row>
    <row r="1296" spans="1:25" s="43" customFormat="1" ht="12.9" customHeight="1">
      <c r="A1296" s="189"/>
      <c r="B1296" s="111"/>
      <c r="C1296" s="111"/>
      <c r="D1296" s="111"/>
      <c r="E1296" s="111"/>
      <c r="F1296" s="111"/>
      <c r="G1296" s="111"/>
      <c r="H1296" s="111"/>
      <c r="I1296" s="116"/>
      <c r="J1296" s="118"/>
      <c r="K1296" s="33"/>
      <c r="L1296" s="44">
        <f t="shared" si="54"/>
        <v>0</v>
      </c>
      <c r="M1296" s="33" t="str">
        <f t="shared" si="51"/>
        <v>Container q'ty</v>
      </c>
      <c r="N1296" s="33" t="str">
        <f t="shared" si="52"/>
        <v/>
      </c>
      <c r="O1296" s="39"/>
      <c r="P1296" s="33"/>
      <c r="Q1296" s="168"/>
      <c r="R1296" s="169"/>
      <c r="S1296" s="39"/>
      <c r="T1296" s="119"/>
      <c r="U1296" s="109"/>
      <c r="V1296" s="109"/>
      <c r="W1296" s="109"/>
      <c r="X1296" s="45"/>
      <c r="Y1296" s="45"/>
    </row>
    <row r="1297" spans="1:25" s="43" customFormat="1" ht="12.9" customHeight="1">
      <c r="A1297" s="189"/>
      <c r="B1297" s="111"/>
      <c r="C1297" s="111"/>
      <c r="D1297" s="111"/>
      <c r="E1297" s="111"/>
      <c r="F1297" s="111"/>
      <c r="G1297" s="111"/>
      <c r="H1297" s="111"/>
      <c r="I1297" s="116"/>
      <c r="J1297" s="118"/>
      <c r="K1297" s="33"/>
      <c r="L1297" s="44">
        <f t="shared" si="54"/>
        <v>0</v>
      </c>
      <c r="M1297" s="33" t="str">
        <f t="shared" si="51"/>
        <v>Container q'ty</v>
      </c>
      <c r="N1297" s="33" t="str">
        <f t="shared" si="52"/>
        <v/>
      </c>
      <c r="O1297" s="39"/>
      <c r="P1297" s="33"/>
      <c r="Q1297" s="168"/>
      <c r="R1297" s="169"/>
      <c r="S1297" s="39"/>
      <c r="T1297" s="119"/>
      <c r="U1297" s="109"/>
      <c r="V1297" s="109"/>
      <c r="W1297" s="109"/>
      <c r="X1297" s="45"/>
      <c r="Y1297" s="45"/>
    </row>
    <row r="1298" spans="1:25" s="43" customFormat="1" ht="12.9" customHeight="1">
      <c r="A1298" s="189"/>
      <c r="B1298" s="111"/>
      <c r="C1298" s="111"/>
      <c r="D1298" s="111"/>
      <c r="E1298" s="111"/>
      <c r="F1298" s="111"/>
      <c r="G1298" s="111"/>
      <c r="H1298" s="111"/>
      <c r="I1298" s="116"/>
      <c r="J1298" s="118"/>
      <c r="K1298" s="33"/>
      <c r="L1298" s="44">
        <f>SUM(E1298:F1298)</f>
        <v>0</v>
      </c>
      <c r="M1298" s="33" t="str">
        <f t="shared" si="51"/>
        <v>Container q'ty</v>
      </c>
      <c r="N1298" s="33" t="str">
        <f t="shared" si="52"/>
        <v/>
      </c>
      <c r="O1298" s="39"/>
      <c r="P1298" s="33"/>
      <c r="Q1298" s="168"/>
      <c r="R1298" s="169"/>
      <c r="S1298" s="39"/>
      <c r="T1298" s="119"/>
      <c r="U1298" s="109"/>
      <c r="V1298" s="109"/>
      <c r="W1298" s="109"/>
      <c r="X1298" s="45"/>
      <c r="Y1298" s="45"/>
    </row>
    <row r="1299" spans="1:25" s="43" customFormat="1" ht="12.9" customHeight="1">
      <c r="A1299" s="189"/>
      <c r="B1299" s="111"/>
      <c r="C1299" s="111"/>
      <c r="D1299" s="111"/>
      <c r="E1299" s="111"/>
      <c r="F1299" s="111"/>
      <c r="G1299" s="111"/>
      <c r="H1299" s="111"/>
      <c r="I1299" s="116"/>
      <c r="J1299" s="118"/>
      <c r="K1299" s="33"/>
      <c r="L1299" s="44">
        <f>SUM(E1299:F1299)</f>
        <v>0</v>
      </c>
      <c r="M1299" s="33" t="str">
        <f t="shared" si="51"/>
        <v>Container q'ty</v>
      </c>
      <c r="N1299" s="33" t="str">
        <f t="shared" si="52"/>
        <v/>
      </c>
      <c r="O1299" s="39"/>
      <c r="P1299" s="33"/>
      <c r="Q1299" s="168"/>
      <c r="R1299" s="169"/>
      <c r="S1299" s="39"/>
      <c r="T1299" s="119"/>
      <c r="U1299" s="109"/>
      <c r="V1299" s="109"/>
      <c r="W1299" s="109"/>
      <c r="X1299" s="45"/>
      <c r="Y1299" s="45"/>
    </row>
    <row r="1300" spans="1:25" s="43" customFormat="1" ht="12.9" customHeight="1">
      <c r="A1300" s="189"/>
      <c r="B1300" s="111"/>
      <c r="C1300" s="111"/>
      <c r="D1300" s="111"/>
      <c r="E1300" s="111"/>
      <c r="F1300" s="111"/>
      <c r="G1300" s="111"/>
      <c r="H1300" s="111"/>
      <c r="I1300" s="116"/>
      <c r="J1300" s="118"/>
      <c r="K1300" s="33"/>
      <c r="L1300" s="44">
        <f t="shared" ref="L1300:L1309" si="55">SUM(E1300:F1300)</f>
        <v>0</v>
      </c>
      <c r="M1300" s="33" t="str">
        <f t="shared" si="51"/>
        <v>Container q'ty</v>
      </c>
      <c r="N1300" s="33" t="str">
        <f t="shared" si="52"/>
        <v/>
      </c>
      <c r="O1300" s="39"/>
      <c r="P1300" s="33"/>
      <c r="Q1300" s="168"/>
      <c r="R1300" s="169"/>
      <c r="S1300" s="39"/>
      <c r="T1300" s="119"/>
      <c r="U1300" s="109"/>
      <c r="V1300" s="109"/>
      <c r="W1300" s="109"/>
      <c r="X1300" s="45"/>
      <c r="Y1300" s="45"/>
    </row>
    <row r="1301" spans="1:25" s="43" customFormat="1" ht="12.9" customHeight="1">
      <c r="A1301" s="189"/>
      <c r="B1301" s="111"/>
      <c r="C1301" s="111"/>
      <c r="D1301" s="111"/>
      <c r="E1301" s="111"/>
      <c r="F1301" s="111"/>
      <c r="G1301" s="111"/>
      <c r="H1301" s="111"/>
      <c r="I1301" s="116"/>
      <c r="J1301" s="118"/>
      <c r="K1301" s="33"/>
      <c r="L1301" s="44">
        <f t="shared" si="55"/>
        <v>0</v>
      </c>
      <c r="M1301" s="33" t="str">
        <f t="shared" si="51"/>
        <v>Container q'ty</v>
      </c>
      <c r="N1301" s="33" t="str">
        <f t="shared" si="52"/>
        <v/>
      </c>
      <c r="O1301" s="39"/>
      <c r="P1301" s="33"/>
      <c r="Q1301" s="168"/>
      <c r="R1301" s="169"/>
      <c r="S1301" s="39"/>
      <c r="T1301" s="119"/>
      <c r="U1301" s="109"/>
      <c r="V1301" s="109"/>
      <c r="W1301" s="109"/>
      <c r="X1301" s="45"/>
      <c r="Y1301" s="45"/>
    </row>
    <row r="1302" spans="1:25" s="43" customFormat="1" ht="12.9" customHeight="1">
      <c r="A1302" s="189"/>
      <c r="B1302" s="111"/>
      <c r="C1302" s="111"/>
      <c r="D1302" s="111"/>
      <c r="E1302" s="111"/>
      <c r="F1302" s="111"/>
      <c r="G1302" s="111"/>
      <c r="H1302" s="111"/>
      <c r="I1302" s="116"/>
      <c r="J1302" s="118"/>
      <c r="K1302" s="33"/>
      <c r="L1302" s="44">
        <f t="shared" si="55"/>
        <v>0</v>
      </c>
      <c r="M1302" s="33" t="str">
        <f t="shared" si="51"/>
        <v>Container q'ty</v>
      </c>
      <c r="N1302" s="33" t="str">
        <f t="shared" si="52"/>
        <v/>
      </c>
      <c r="O1302" s="39"/>
      <c r="P1302" s="33"/>
      <c r="Q1302" s="168"/>
      <c r="R1302" s="169"/>
      <c r="S1302" s="39"/>
      <c r="T1302" s="119"/>
      <c r="U1302" s="109"/>
      <c r="V1302" s="109"/>
      <c r="W1302" s="109"/>
      <c r="X1302" s="45"/>
      <c r="Y1302" s="45"/>
    </row>
    <row r="1303" spans="1:25" s="43" customFormat="1" ht="12.9" customHeight="1">
      <c r="A1303" s="189"/>
      <c r="B1303" s="111"/>
      <c r="C1303" s="111"/>
      <c r="D1303" s="111"/>
      <c r="E1303" s="111"/>
      <c r="F1303" s="111"/>
      <c r="G1303" s="111"/>
      <c r="H1303" s="111"/>
      <c r="I1303" s="117"/>
      <c r="J1303" s="118"/>
      <c r="K1303" s="33"/>
      <c r="L1303" s="44">
        <f t="shared" si="55"/>
        <v>0</v>
      </c>
      <c r="M1303" s="33" t="str">
        <f t="shared" si="51"/>
        <v>Container q'ty</v>
      </c>
      <c r="N1303" s="33" t="str">
        <f t="shared" si="52"/>
        <v/>
      </c>
      <c r="O1303" s="39"/>
      <c r="P1303" s="33"/>
      <c r="Q1303" s="168"/>
      <c r="R1303" s="169"/>
      <c r="S1303" s="39"/>
      <c r="T1303" s="119"/>
      <c r="U1303" s="109"/>
      <c r="V1303" s="109"/>
      <c r="W1303" s="109"/>
      <c r="X1303" s="45"/>
      <c r="Y1303" s="45"/>
    </row>
    <row r="1304" spans="1:25" s="43" customFormat="1" ht="12.9" customHeight="1">
      <c r="A1304" s="189"/>
      <c r="B1304" s="111"/>
      <c r="C1304" s="111"/>
      <c r="D1304" s="111"/>
      <c r="E1304" s="111"/>
      <c r="F1304" s="111"/>
      <c r="G1304" s="111"/>
      <c r="H1304" s="111"/>
      <c r="I1304" s="117"/>
      <c r="J1304" s="118"/>
      <c r="K1304" s="33"/>
      <c r="L1304" s="44">
        <f t="shared" si="55"/>
        <v>0</v>
      </c>
      <c r="M1304" s="33" t="str">
        <f t="shared" si="51"/>
        <v>Container q'ty</v>
      </c>
      <c r="N1304" s="33" t="str">
        <f t="shared" si="52"/>
        <v/>
      </c>
      <c r="O1304" s="39"/>
      <c r="P1304" s="33"/>
      <c r="Q1304" s="168"/>
      <c r="R1304" s="169"/>
      <c r="S1304" s="39"/>
      <c r="T1304" s="119"/>
      <c r="U1304" s="109"/>
      <c r="V1304" s="109"/>
      <c r="W1304" s="109"/>
      <c r="X1304" s="45"/>
      <c r="Y1304" s="45"/>
    </row>
    <row r="1305" spans="1:25" s="43" customFormat="1" ht="12.9" customHeight="1">
      <c r="A1305" s="189"/>
      <c r="B1305" s="111"/>
      <c r="C1305" s="111"/>
      <c r="D1305" s="111"/>
      <c r="E1305" s="111"/>
      <c r="F1305" s="111"/>
      <c r="G1305" s="111"/>
      <c r="H1305" s="111"/>
      <c r="I1305" s="116"/>
      <c r="J1305" s="118"/>
      <c r="K1305" s="33"/>
      <c r="L1305" s="44">
        <f t="shared" si="55"/>
        <v>0</v>
      </c>
      <c r="M1305" s="33" t="str">
        <f t="shared" si="51"/>
        <v>Container q'ty</v>
      </c>
      <c r="N1305" s="33" t="str">
        <f t="shared" si="52"/>
        <v/>
      </c>
      <c r="O1305" s="39"/>
      <c r="P1305" s="33"/>
      <c r="Q1305" s="168"/>
      <c r="R1305" s="169"/>
      <c r="S1305" s="39"/>
      <c r="T1305" s="119"/>
      <c r="U1305" s="109"/>
      <c r="V1305" s="109"/>
      <c r="W1305" s="109"/>
      <c r="X1305" s="45"/>
      <c r="Y1305" s="45"/>
    </row>
    <row r="1306" spans="1:25" s="43" customFormat="1" ht="12.9" customHeight="1">
      <c r="A1306" s="189"/>
      <c r="B1306" s="111"/>
      <c r="C1306" s="111"/>
      <c r="D1306" s="111"/>
      <c r="E1306" s="111"/>
      <c r="F1306" s="111"/>
      <c r="G1306" s="111"/>
      <c r="H1306" s="111"/>
      <c r="I1306" s="116"/>
      <c r="J1306" s="118"/>
      <c r="K1306" s="33"/>
      <c r="L1306" s="44">
        <f t="shared" si="55"/>
        <v>0</v>
      </c>
      <c r="M1306" s="33" t="str">
        <f t="shared" si="51"/>
        <v>Container q'ty</v>
      </c>
      <c r="N1306" s="33" t="str">
        <f t="shared" si="52"/>
        <v/>
      </c>
      <c r="O1306" s="39"/>
      <c r="P1306" s="33"/>
      <c r="Q1306" s="168"/>
      <c r="R1306" s="169"/>
      <c r="S1306" s="39"/>
      <c r="T1306" s="119"/>
      <c r="U1306" s="109"/>
      <c r="V1306" s="109"/>
      <c r="W1306" s="109"/>
      <c r="X1306" s="45"/>
      <c r="Y1306" s="45"/>
    </row>
    <row r="1307" spans="1:25" s="43" customFormat="1" ht="12.9" customHeight="1">
      <c r="A1307" s="189"/>
      <c r="B1307" s="111"/>
      <c r="C1307" s="111"/>
      <c r="D1307" s="111"/>
      <c r="E1307" s="111"/>
      <c r="F1307" s="111"/>
      <c r="G1307" s="111"/>
      <c r="H1307" s="111"/>
      <c r="I1307" s="116"/>
      <c r="J1307" s="118"/>
      <c r="K1307" s="33"/>
      <c r="L1307" s="44">
        <f t="shared" si="55"/>
        <v>0</v>
      </c>
      <c r="M1307" s="33" t="str">
        <f t="shared" si="51"/>
        <v>Container q'ty</v>
      </c>
      <c r="N1307" s="33" t="str">
        <f t="shared" si="52"/>
        <v/>
      </c>
      <c r="O1307" s="39"/>
      <c r="P1307" s="33"/>
      <c r="Q1307" s="168"/>
      <c r="R1307" s="169"/>
      <c r="S1307" s="39"/>
      <c r="T1307" s="119"/>
      <c r="U1307" s="109"/>
      <c r="V1307" s="109"/>
      <c r="W1307" s="109"/>
      <c r="X1307" s="45"/>
      <c r="Y1307" s="45"/>
    </row>
    <row r="1308" spans="1:25" s="43" customFormat="1" ht="12.9" customHeight="1">
      <c r="A1308" s="189"/>
      <c r="B1308" s="111"/>
      <c r="C1308" s="111"/>
      <c r="D1308" s="111"/>
      <c r="E1308" s="111"/>
      <c r="F1308" s="111"/>
      <c r="G1308" s="111"/>
      <c r="H1308" s="111"/>
      <c r="I1308" s="116"/>
      <c r="J1308" s="118"/>
      <c r="K1308" s="33"/>
      <c r="L1308" s="44">
        <f t="shared" si="55"/>
        <v>0</v>
      </c>
      <c r="M1308" s="33" t="str">
        <f t="shared" si="51"/>
        <v>Container q'ty</v>
      </c>
      <c r="N1308" s="33" t="str">
        <f t="shared" si="52"/>
        <v/>
      </c>
      <c r="O1308" s="39"/>
      <c r="P1308" s="33"/>
      <c r="Q1308" s="168"/>
      <c r="R1308" s="169"/>
      <c r="S1308" s="39"/>
      <c r="T1308" s="119"/>
      <c r="U1308" s="109"/>
      <c r="V1308" s="109"/>
      <c r="W1308" s="109"/>
      <c r="X1308" s="45"/>
      <c r="Y1308" s="45"/>
    </row>
    <row r="1309" spans="1:25" s="43" customFormat="1" ht="12.9" customHeight="1">
      <c r="A1309" s="189"/>
      <c r="B1309" s="111"/>
      <c r="C1309" s="111"/>
      <c r="D1309" s="111"/>
      <c r="E1309" s="111"/>
      <c r="F1309" s="111"/>
      <c r="G1309" s="111"/>
      <c r="H1309" s="111"/>
      <c r="I1309" s="116"/>
      <c r="J1309" s="118"/>
      <c r="K1309" s="33"/>
      <c r="L1309" s="44">
        <f t="shared" si="55"/>
        <v>0</v>
      </c>
      <c r="M1309" s="33" t="str">
        <f t="shared" si="51"/>
        <v>Container q'ty</v>
      </c>
      <c r="N1309" s="33" t="str">
        <f t="shared" si="52"/>
        <v/>
      </c>
      <c r="O1309" s="39"/>
      <c r="P1309" s="33"/>
      <c r="Q1309" s="168"/>
      <c r="R1309" s="169"/>
      <c r="S1309" s="39"/>
      <c r="T1309" s="119"/>
      <c r="U1309" s="109"/>
      <c r="V1309" s="109"/>
      <c r="W1309" s="109"/>
      <c r="X1309" s="45"/>
      <c r="Y1309" s="45"/>
    </row>
    <row r="1310" spans="1:25" s="43" customFormat="1" ht="12.9" customHeight="1">
      <c r="A1310" s="189"/>
      <c r="B1310" s="111"/>
      <c r="C1310" s="111"/>
      <c r="D1310" s="111"/>
      <c r="E1310" s="111"/>
      <c r="F1310" s="111"/>
      <c r="G1310" s="111"/>
      <c r="H1310" s="111"/>
      <c r="I1310" s="116"/>
      <c r="J1310" s="118"/>
      <c r="K1310" s="33"/>
      <c r="L1310" s="44">
        <f>SUM(E1310:F1310)</f>
        <v>0</v>
      </c>
      <c r="M1310" s="33" t="str">
        <f t="shared" si="51"/>
        <v>Container q'ty</v>
      </c>
      <c r="N1310" s="33" t="str">
        <f t="shared" si="52"/>
        <v/>
      </c>
      <c r="O1310" s="39"/>
      <c r="P1310" s="33"/>
      <c r="Q1310" s="168"/>
      <c r="R1310" s="169"/>
      <c r="S1310" s="39"/>
      <c r="T1310" s="119"/>
      <c r="U1310" s="109"/>
      <c r="V1310" s="109"/>
      <c r="W1310" s="109"/>
      <c r="X1310" s="45"/>
      <c r="Y1310" s="45"/>
    </row>
    <row r="1311" spans="1:25" s="43" customFormat="1" ht="12.9" customHeight="1">
      <c r="A1311" s="189"/>
      <c r="B1311" s="111"/>
      <c r="C1311" s="111"/>
      <c r="D1311" s="111"/>
      <c r="E1311" s="111"/>
      <c r="F1311" s="111"/>
      <c r="G1311" s="111"/>
      <c r="H1311" s="111"/>
      <c r="I1311" s="116"/>
      <c r="J1311" s="118"/>
      <c r="K1311" s="33"/>
      <c r="L1311" s="44">
        <f>SUM(E1311:F1311)</f>
        <v>0</v>
      </c>
      <c r="M1311" s="33" t="str">
        <f t="shared" si="51"/>
        <v>Container q'ty</v>
      </c>
      <c r="N1311" s="33" t="str">
        <f t="shared" si="52"/>
        <v/>
      </c>
      <c r="O1311" s="39"/>
      <c r="P1311" s="33"/>
      <c r="Q1311" s="168"/>
      <c r="R1311" s="169"/>
      <c r="S1311" s="39"/>
      <c r="T1311" s="119"/>
      <c r="U1311" s="109"/>
      <c r="V1311" s="109"/>
      <c r="W1311" s="109"/>
      <c r="X1311" s="45"/>
      <c r="Y1311" s="45"/>
    </row>
    <row r="1312" spans="1:25" s="43" customFormat="1" ht="12.9" customHeight="1">
      <c r="A1312" s="189"/>
      <c r="B1312" s="111"/>
      <c r="C1312" s="111"/>
      <c r="D1312" s="111"/>
      <c r="E1312" s="111"/>
      <c r="F1312" s="111"/>
      <c r="G1312" s="111"/>
      <c r="H1312" s="111"/>
      <c r="I1312" s="116"/>
      <c r="J1312" s="118"/>
      <c r="K1312" s="33"/>
      <c r="L1312" s="44">
        <f t="shared" ref="L1312:L1320" si="56">SUM(E1312:F1312)</f>
        <v>0</v>
      </c>
      <c r="M1312" s="33" t="str">
        <f t="shared" si="51"/>
        <v>Container q'ty</v>
      </c>
      <c r="N1312" s="33" t="str">
        <f t="shared" si="52"/>
        <v/>
      </c>
      <c r="O1312" s="39"/>
      <c r="P1312" s="33"/>
      <c r="Q1312" s="168"/>
      <c r="R1312" s="169"/>
      <c r="S1312" s="39"/>
      <c r="T1312" s="119"/>
      <c r="U1312" s="109"/>
      <c r="V1312" s="109"/>
      <c r="W1312" s="109"/>
      <c r="X1312" s="45"/>
      <c r="Y1312" s="45"/>
    </row>
    <row r="1313" spans="1:25" s="43" customFormat="1" ht="12.9" customHeight="1">
      <c r="A1313" s="189"/>
      <c r="B1313" s="111"/>
      <c r="C1313" s="111"/>
      <c r="D1313" s="111"/>
      <c r="E1313" s="111"/>
      <c r="F1313" s="111"/>
      <c r="G1313" s="111"/>
      <c r="H1313" s="111"/>
      <c r="I1313" s="116"/>
      <c r="J1313" s="118"/>
      <c r="K1313" s="33"/>
      <c r="L1313" s="44">
        <f t="shared" si="56"/>
        <v>0</v>
      </c>
      <c r="M1313" s="33" t="str">
        <f t="shared" si="51"/>
        <v>Container q'ty</v>
      </c>
      <c r="N1313" s="33" t="str">
        <f t="shared" si="52"/>
        <v/>
      </c>
      <c r="O1313" s="39"/>
      <c r="P1313" s="33"/>
      <c r="Q1313" s="168"/>
      <c r="R1313" s="169"/>
      <c r="S1313" s="39"/>
      <c r="T1313" s="119"/>
      <c r="U1313" s="109"/>
      <c r="V1313" s="109"/>
      <c r="W1313" s="109"/>
      <c r="X1313" s="45"/>
      <c r="Y1313" s="45"/>
    </row>
    <row r="1314" spans="1:25" s="43" customFormat="1" ht="12.9" customHeight="1">
      <c r="A1314" s="189"/>
      <c r="B1314" s="111"/>
      <c r="C1314" s="111"/>
      <c r="D1314" s="111"/>
      <c r="E1314" s="111"/>
      <c r="F1314" s="111"/>
      <c r="G1314" s="111"/>
      <c r="H1314" s="111"/>
      <c r="I1314" s="116"/>
      <c r="J1314" s="118"/>
      <c r="K1314" s="33"/>
      <c r="L1314" s="44">
        <f t="shared" si="56"/>
        <v>0</v>
      </c>
      <c r="M1314" s="33" t="str">
        <f t="shared" si="51"/>
        <v>Container q'ty</v>
      </c>
      <c r="N1314" s="33" t="str">
        <f t="shared" si="52"/>
        <v/>
      </c>
      <c r="O1314" s="39"/>
      <c r="P1314" s="33"/>
      <c r="Q1314" s="168"/>
      <c r="R1314" s="169"/>
      <c r="S1314" s="39"/>
      <c r="T1314" s="119"/>
      <c r="U1314" s="109"/>
      <c r="V1314" s="109"/>
      <c r="W1314" s="109"/>
      <c r="X1314" s="45"/>
      <c r="Y1314" s="45"/>
    </row>
    <row r="1315" spans="1:25" s="43" customFormat="1" ht="12.9" customHeight="1">
      <c r="A1315" s="189"/>
      <c r="B1315" s="111"/>
      <c r="C1315" s="111"/>
      <c r="D1315" s="111"/>
      <c r="E1315" s="111"/>
      <c r="F1315" s="111"/>
      <c r="G1315" s="111"/>
      <c r="H1315" s="111"/>
      <c r="I1315" s="117"/>
      <c r="J1315" s="118"/>
      <c r="K1315" s="33"/>
      <c r="L1315" s="44">
        <f t="shared" si="56"/>
        <v>0</v>
      </c>
      <c r="M1315" s="33" t="str">
        <f t="shared" si="51"/>
        <v>Container q'ty</v>
      </c>
      <c r="N1315" s="33" t="str">
        <f t="shared" si="52"/>
        <v/>
      </c>
      <c r="O1315" s="39"/>
      <c r="P1315" s="33"/>
      <c r="Q1315" s="168"/>
      <c r="R1315" s="169"/>
      <c r="S1315" s="39"/>
      <c r="T1315" s="119"/>
      <c r="U1315" s="109"/>
      <c r="V1315" s="109"/>
      <c r="W1315" s="109"/>
      <c r="X1315" s="45"/>
      <c r="Y1315" s="45"/>
    </row>
    <row r="1316" spans="1:25" s="43" customFormat="1" ht="12.9" customHeight="1">
      <c r="A1316" s="189"/>
      <c r="B1316" s="111"/>
      <c r="C1316" s="111"/>
      <c r="D1316" s="111"/>
      <c r="E1316" s="111"/>
      <c r="F1316" s="111"/>
      <c r="G1316" s="111"/>
      <c r="H1316" s="111"/>
      <c r="I1316" s="117"/>
      <c r="J1316" s="118"/>
      <c r="K1316" s="33"/>
      <c r="L1316" s="44">
        <f t="shared" si="56"/>
        <v>0</v>
      </c>
      <c r="M1316" s="33" t="str">
        <f t="shared" si="51"/>
        <v>Container q'ty</v>
      </c>
      <c r="N1316" s="33" t="str">
        <f t="shared" si="52"/>
        <v/>
      </c>
      <c r="O1316" s="39"/>
      <c r="P1316" s="33"/>
      <c r="Q1316" s="168"/>
      <c r="R1316" s="169"/>
      <c r="S1316" s="39"/>
      <c r="T1316" s="119"/>
      <c r="U1316" s="109"/>
      <c r="V1316" s="109"/>
      <c r="W1316" s="109"/>
      <c r="X1316" s="45"/>
      <c r="Y1316" s="45"/>
    </row>
    <row r="1317" spans="1:25" s="43" customFormat="1" ht="12.9" customHeight="1">
      <c r="A1317" s="189"/>
      <c r="B1317" s="111"/>
      <c r="C1317" s="111"/>
      <c r="D1317" s="111"/>
      <c r="E1317" s="111"/>
      <c r="F1317" s="111"/>
      <c r="G1317" s="111"/>
      <c r="H1317" s="111"/>
      <c r="I1317" s="116"/>
      <c r="J1317" s="118"/>
      <c r="K1317" s="33"/>
      <c r="L1317" s="44">
        <f t="shared" si="56"/>
        <v>0</v>
      </c>
      <c r="M1317" s="33" t="str">
        <f t="shared" si="51"/>
        <v>Container q'ty</v>
      </c>
      <c r="N1317" s="33" t="str">
        <f t="shared" si="52"/>
        <v/>
      </c>
      <c r="O1317" s="39"/>
      <c r="P1317" s="33"/>
      <c r="Q1317" s="168"/>
      <c r="R1317" s="169"/>
      <c r="S1317" s="39"/>
      <c r="T1317" s="119"/>
      <c r="U1317" s="109"/>
      <c r="V1317" s="109"/>
      <c r="W1317" s="109"/>
      <c r="X1317" s="45"/>
      <c r="Y1317" s="45"/>
    </row>
    <row r="1318" spans="1:25" s="43" customFormat="1" ht="12.9" customHeight="1">
      <c r="A1318" s="189"/>
      <c r="B1318" s="111"/>
      <c r="C1318" s="111"/>
      <c r="D1318" s="111"/>
      <c r="E1318" s="111"/>
      <c r="F1318" s="111"/>
      <c r="G1318" s="111"/>
      <c r="H1318" s="111"/>
      <c r="I1318" s="116"/>
      <c r="J1318" s="118"/>
      <c r="K1318" s="33"/>
      <c r="L1318" s="44">
        <f t="shared" si="56"/>
        <v>0</v>
      </c>
      <c r="M1318" s="33" t="str">
        <f t="shared" si="51"/>
        <v>Container q'ty</v>
      </c>
      <c r="N1318" s="33" t="str">
        <f t="shared" si="52"/>
        <v/>
      </c>
      <c r="O1318" s="39"/>
      <c r="P1318" s="33"/>
      <c r="Q1318" s="168"/>
      <c r="R1318" s="169"/>
      <c r="S1318" s="39"/>
      <c r="T1318" s="119"/>
      <c r="U1318" s="109"/>
      <c r="V1318" s="109"/>
      <c r="W1318" s="109"/>
      <c r="X1318" s="45"/>
      <c r="Y1318" s="45"/>
    </row>
    <row r="1319" spans="1:25" s="43" customFormat="1" ht="12.9" customHeight="1">
      <c r="A1319" s="189"/>
      <c r="B1319" s="111"/>
      <c r="C1319" s="111"/>
      <c r="D1319" s="111"/>
      <c r="E1319" s="111"/>
      <c r="F1319" s="111"/>
      <c r="G1319" s="111"/>
      <c r="H1319" s="111"/>
      <c r="I1319" s="116"/>
      <c r="J1319" s="118"/>
      <c r="K1319" s="33"/>
      <c r="L1319" s="44">
        <f t="shared" si="56"/>
        <v>0</v>
      </c>
      <c r="M1319" s="33" t="str">
        <f t="shared" si="51"/>
        <v>Container q'ty</v>
      </c>
      <c r="N1319" s="33" t="str">
        <f t="shared" si="52"/>
        <v/>
      </c>
      <c r="O1319" s="39"/>
      <c r="P1319" s="33"/>
      <c r="Q1319" s="168"/>
      <c r="R1319" s="169"/>
      <c r="S1319" s="39"/>
      <c r="T1319" s="119"/>
      <c r="U1319" s="109"/>
      <c r="V1319" s="109"/>
      <c r="W1319" s="109"/>
      <c r="X1319" s="45"/>
      <c r="Y1319" s="45"/>
    </row>
    <row r="1320" spans="1:25" s="43" customFormat="1" ht="12.9" customHeight="1">
      <c r="A1320" s="189"/>
      <c r="B1320" s="111"/>
      <c r="C1320" s="111"/>
      <c r="D1320" s="111"/>
      <c r="E1320" s="111"/>
      <c r="F1320" s="111"/>
      <c r="G1320" s="111"/>
      <c r="H1320" s="111"/>
      <c r="I1320" s="116"/>
      <c r="J1320" s="118"/>
      <c r="K1320" s="33"/>
      <c r="L1320" s="44">
        <f t="shared" si="56"/>
        <v>0</v>
      </c>
      <c r="M1320" s="33" t="str">
        <f t="shared" si="51"/>
        <v>Container q'ty</v>
      </c>
      <c r="N1320" s="33" t="str">
        <f t="shared" si="52"/>
        <v/>
      </c>
      <c r="O1320" s="39"/>
      <c r="P1320" s="33"/>
      <c r="Q1320" s="168"/>
      <c r="R1320" s="169"/>
      <c r="S1320" s="39"/>
      <c r="T1320" s="119"/>
      <c r="U1320" s="109"/>
      <c r="V1320" s="109"/>
      <c r="W1320" s="109"/>
      <c r="X1320" s="45"/>
      <c r="Y1320" s="45"/>
    </row>
    <row r="1321" spans="1:25" s="43" customFormat="1" ht="12.9" customHeight="1">
      <c r="A1321" s="189"/>
      <c r="B1321" s="111"/>
      <c r="C1321" s="111"/>
      <c r="D1321" s="111"/>
      <c r="E1321" s="111"/>
      <c r="F1321" s="111"/>
      <c r="G1321" s="111"/>
      <c r="H1321" s="111"/>
      <c r="I1321" s="116"/>
      <c r="J1321" s="118"/>
      <c r="K1321" s="33"/>
      <c r="L1321" s="44">
        <f>SUM(E1321:F1321)</f>
        <v>0</v>
      </c>
      <c r="M1321" s="33" t="str">
        <f t="shared" si="51"/>
        <v>Container q'ty</v>
      </c>
      <c r="N1321" s="33" t="str">
        <f t="shared" si="52"/>
        <v/>
      </c>
      <c r="O1321" s="39"/>
      <c r="P1321" s="33"/>
      <c r="Q1321" s="168"/>
      <c r="R1321" s="169"/>
      <c r="S1321" s="39"/>
      <c r="T1321" s="119"/>
      <c r="U1321" s="109"/>
      <c r="V1321" s="109"/>
      <c r="W1321" s="109"/>
      <c r="X1321" s="45"/>
      <c r="Y1321" s="45"/>
    </row>
    <row r="1322" spans="1:25" s="43" customFormat="1" ht="12.9" customHeight="1">
      <c r="A1322" s="189"/>
      <c r="B1322" s="111"/>
      <c r="C1322" s="111"/>
      <c r="D1322" s="111"/>
      <c r="E1322" s="111"/>
      <c r="F1322" s="111"/>
      <c r="G1322" s="111"/>
      <c r="H1322" s="111"/>
      <c r="I1322" s="116"/>
      <c r="J1322" s="118"/>
      <c r="K1322" s="33"/>
      <c r="L1322" s="44">
        <f>SUM(E1322:F1322)</f>
        <v>0</v>
      </c>
      <c r="M1322" s="33" t="str">
        <f t="shared" si="51"/>
        <v>Container q'ty</v>
      </c>
      <c r="N1322" s="33" t="str">
        <f t="shared" si="52"/>
        <v/>
      </c>
      <c r="O1322" s="39"/>
      <c r="P1322" s="33"/>
      <c r="Q1322" s="168"/>
      <c r="R1322" s="169"/>
      <c r="S1322" s="39"/>
      <c r="T1322" s="119"/>
      <c r="U1322" s="109"/>
      <c r="V1322" s="109"/>
      <c r="W1322" s="109"/>
      <c r="X1322" s="45"/>
      <c r="Y1322" s="45"/>
    </row>
    <row r="1323" spans="1:25" s="43" customFormat="1" ht="12.9" customHeight="1">
      <c r="A1323" s="189"/>
      <c r="B1323" s="111"/>
      <c r="C1323" s="111"/>
      <c r="D1323" s="111"/>
      <c r="E1323" s="111"/>
      <c r="F1323" s="111"/>
      <c r="G1323" s="111"/>
      <c r="H1323" s="111"/>
      <c r="I1323" s="116"/>
      <c r="J1323" s="118"/>
      <c r="K1323" s="33"/>
      <c r="L1323" s="44">
        <f t="shared" ref="L1323:L1331" si="57">SUM(E1323:F1323)</f>
        <v>0</v>
      </c>
      <c r="M1323" s="33" t="str">
        <f t="shared" si="51"/>
        <v>Container q'ty</v>
      </c>
      <c r="N1323" s="33" t="str">
        <f t="shared" si="52"/>
        <v/>
      </c>
      <c r="O1323" s="39"/>
      <c r="P1323" s="33"/>
      <c r="Q1323" s="168"/>
      <c r="R1323" s="169"/>
      <c r="S1323" s="39"/>
      <c r="T1323" s="119"/>
      <c r="U1323" s="109"/>
      <c r="V1323" s="109"/>
      <c r="W1323" s="109"/>
      <c r="X1323" s="45"/>
      <c r="Y1323" s="45"/>
    </row>
    <row r="1324" spans="1:25" s="43" customFormat="1" ht="12.9" customHeight="1">
      <c r="A1324" s="189"/>
      <c r="B1324" s="111"/>
      <c r="C1324" s="111"/>
      <c r="D1324" s="111"/>
      <c r="E1324" s="111"/>
      <c r="F1324" s="111"/>
      <c r="G1324" s="111"/>
      <c r="H1324" s="111"/>
      <c r="I1324" s="116"/>
      <c r="J1324" s="118"/>
      <c r="K1324" s="33"/>
      <c r="L1324" s="44">
        <f t="shared" si="57"/>
        <v>0</v>
      </c>
      <c r="M1324" s="33" t="str">
        <f t="shared" si="51"/>
        <v>Container q'ty</v>
      </c>
      <c r="N1324" s="33" t="str">
        <f t="shared" si="52"/>
        <v/>
      </c>
      <c r="O1324" s="39"/>
      <c r="P1324" s="33"/>
      <c r="Q1324" s="168"/>
      <c r="R1324" s="169"/>
      <c r="S1324" s="39"/>
      <c r="T1324" s="119"/>
      <c r="U1324" s="109"/>
      <c r="V1324" s="109"/>
      <c r="W1324" s="109"/>
      <c r="X1324" s="45"/>
      <c r="Y1324" s="45"/>
    </row>
    <row r="1325" spans="1:25" s="43" customFormat="1" ht="12.9" customHeight="1">
      <c r="A1325" s="189"/>
      <c r="B1325" s="111"/>
      <c r="C1325" s="111"/>
      <c r="D1325" s="111"/>
      <c r="E1325" s="111"/>
      <c r="F1325" s="111"/>
      <c r="G1325" s="111"/>
      <c r="H1325" s="111"/>
      <c r="I1325" s="116"/>
      <c r="J1325" s="118"/>
      <c r="K1325" s="33"/>
      <c r="L1325" s="44">
        <f t="shared" si="57"/>
        <v>0</v>
      </c>
      <c r="M1325" s="33" t="str">
        <f t="shared" si="51"/>
        <v>Container q'ty</v>
      </c>
      <c r="N1325" s="33" t="str">
        <f t="shared" si="52"/>
        <v/>
      </c>
      <c r="O1325" s="39"/>
      <c r="P1325" s="33"/>
      <c r="Q1325" s="168"/>
      <c r="R1325" s="169"/>
      <c r="S1325" s="39"/>
      <c r="T1325" s="119"/>
      <c r="U1325" s="109"/>
      <c r="V1325" s="109"/>
      <c r="W1325" s="109"/>
      <c r="X1325" s="45"/>
      <c r="Y1325" s="45"/>
    </row>
    <row r="1326" spans="1:25" s="43" customFormat="1" ht="12.9" customHeight="1">
      <c r="A1326" s="189"/>
      <c r="B1326" s="111"/>
      <c r="C1326" s="111"/>
      <c r="D1326" s="111"/>
      <c r="E1326" s="111"/>
      <c r="F1326" s="111"/>
      <c r="G1326" s="111"/>
      <c r="H1326" s="111"/>
      <c r="I1326" s="117"/>
      <c r="J1326" s="118"/>
      <c r="K1326" s="33"/>
      <c r="L1326" s="44">
        <f t="shared" si="57"/>
        <v>0</v>
      </c>
      <c r="M1326" s="33" t="str">
        <f t="shared" si="51"/>
        <v>Container q'ty</v>
      </c>
      <c r="N1326" s="33" t="str">
        <f t="shared" si="52"/>
        <v/>
      </c>
      <c r="O1326" s="39"/>
      <c r="P1326" s="33"/>
      <c r="Q1326" s="168"/>
      <c r="R1326" s="169"/>
      <c r="S1326" s="39"/>
      <c r="T1326" s="119"/>
      <c r="U1326" s="109"/>
      <c r="V1326" s="109"/>
      <c r="W1326" s="109"/>
      <c r="X1326" s="45"/>
      <c r="Y1326" s="45"/>
    </row>
    <row r="1327" spans="1:25" s="43" customFormat="1" ht="12.9" customHeight="1">
      <c r="A1327" s="189"/>
      <c r="B1327" s="111"/>
      <c r="C1327" s="111"/>
      <c r="D1327" s="111"/>
      <c r="E1327" s="111"/>
      <c r="F1327" s="111"/>
      <c r="G1327" s="111"/>
      <c r="H1327" s="111"/>
      <c r="I1327" s="117"/>
      <c r="J1327" s="118"/>
      <c r="K1327" s="33"/>
      <c r="L1327" s="44">
        <f t="shared" si="57"/>
        <v>0</v>
      </c>
      <c r="M1327" s="33" t="str">
        <f t="shared" si="51"/>
        <v>Container q'ty</v>
      </c>
      <c r="N1327" s="33" t="str">
        <f t="shared" si="52"/>
        <v/>
      </c>
      <c r="O1327" s="39"/>
      <c r="P1327" s="33"/>
      <c r="Q1327" s="168"/>
      <c r="R1327" s="169"/>
      <c r="S1327" s="39"/>
      <c r="T1327" s="119"/>
      <c r="U1327" s="109"/>
      <c r="V1327" s="109"/>
      <c r="W1327" s="109"/>
      <c r="X1327" s="45"/>
      <c r="Y1327" s="45"/>
    </row>
    <row r="1328" spans="1:25" s="43" customFormat="1" ht="12.9" customHeight="1">
      <c r="A1328" s="189"/>
      <c r="B1328" s="111"/>
      <c r="C1328" s="111"/>
      <c r="D1328" s="111"/>
      <c r="E1328" s="111"/>
      <c r="F1328" s="111"/>
      <c r="G1328" s="111"/>
      <c r="H1328" s="111"/>
      <c r="I1328" s="116"/>
      <c r="J1328" s="118"/>
      <c r="K1328" s="33"/>
      <c r="L1328" s="44">
        <f t="shared" si="57"/>
        <v>0</v>
      </c>
      <c r="M1328" s="33" t="str">
        <f t="shared" si="51"/>
        <v>Container q'ty</v>
      </c>
      <c r="N1328" s="33" t="str">
        <f t="shared" si="52"/>
        <v/>
      </c>
      <c r="O1328" s="39"/>
      <c r="P1328" s="33"/>
      <c r="Q1328" s="168"/>
      <c r="R1328" s="169"/>
      <c r="S1328" s="39"/>
      <c r="T1328" s="119"/>
      <c r="U1328" s="109"/>
      <c r="V1328" s="109"/>
      <c r="W1328" s="109"/>
      <c r="X1328" s="45"/>
      <c r="Y1328" s="45"/>
    </row>
    <row r="1329" spans="1:25" s="43" customFormat="1" ht="12.9" customHeight="1">
      <c r="A1329" s="189"/>
      <c r="B1329" s="111"/>
      <c r="C1329" s="111"/>
      <c r="D1329" s="111"/>
      <c r="E1329" s="111"/>
      <c r="F1329" s="111"/>
      <c r="G1329" s="111"/>
      <c r="H1329" s="111"/>
      <c r="I1329" s="116"/>
      <c r="J1329" s="118"/>
      <c r="K1329" s="33"/>
      <c r="L1329" s="44">
        <f t="shared" si="57"/>
        <v>0</v>
      </c>
      <c r="M1329" s="33" t="str">
        <f t="shared" si="51"/>
        <v>Container q'ty</v>
      </c>
      <c r="N1329" s="33" t="str">
        <f t="shared" si="52"/>
        <v/>
      </c>
      <c r="O1329" s="39"/>
      <c r="P1329" s="33"/>
      <c r="Q1329" s="168"/>
      <c r="R1329" s="169"/>
      <c r="S1329" s="39"/>
      <c r="T1329" s="119"/>
      <c r="U1329" s="109"/>
      <c r="V1329" s="109"/>
      <c r="W1329" s="109"/>
      <c r="X1329" s="45"/>
      <c r="Y1329" s="45"/>
    </row>
    <row r="1330" spans="1:25" s="43" customFormat="1" ht="12.9" customHeight="1">
      <c r="A1330" s="189"/>
      <c r="B1330" s="111"/>
      <c r="C1330" s="111"/>
      <c r="D1330" s="111"/>
      <c r="E1330" s="111"/>
      <c r="F1330" s="111"/>
      <c r="G1330" s="111"/>
      <c r="H1330" s="111"/>
      <c r="I1330" s="116"/>
      <c r="J1330" s="118"/>
      <c r="K1330" s="33"/>
      <c r="L1330" s="44">
        <f t="shared" si="57"/>
        <v>0</v>
      </c>
      <c r="M1330" s="33" t="str">
        <f t="shared" si="51"/>
        <v>Container q'ty</v>
      </c>
      <c r="N1330" s="33" t="str">
        <f t="shared" si="52"/>
        <v/>
      </c>
      <c r="O1330" s="39"/>
      <c r="P1330" s="33"/>
      <c r="Q1330" s="168"/>
      <c r="R1330" s="169"/>
      <c r="S1330" s="39"/>
      <c r="T1330" s="119"/>
      <c r="U1330" s="109"/>
      <c r="V1330" s="109"/>
      <c r="W1330" s="109"/>
      <c r="X1330" s="45"/>
      <c r="Y1330" s="45"/>
    </row>
    <row r="1331" spans="1:25" s="43" customFormat="1" ht="12.9" customHeight="1">
      <c r="A1331" s="189"/>
      <c r="B1331" s="111"/>
      <c r="C1331" s="111"/>
      <c r="D1331" s="111"/>
      <c r="E1331" s="111"/>
      <c r="F1331" s="111"/>
      <c r="G1331" s="111"/>
      <c r="H1331" s="111"/>
      <c r="I1331" s="116"/>
      <c r="J1331" s="118"/>
      <c r="K1331" s="33"/>
      <c r="L1331" s="44">
        <f t="shared" si="57"/>
        <v>0</v>
      </c>
      <c r="M1331" s="33" t="str">
        <f t="shared" si="51"/>
        <v>Container q'ty</v>
      </c>
      <c r="N1331" s="33" t="str">
        <f t="shared" si="52"/>
        <v/>
      </c>
      <c r="O1331" s="39"/>
      <c r="P1331" s="33"/>
      <c r="Q1331" s="168"/>
      <c r="R1331" s="169"/>
      <c r="S1331" s="39"/>
      <c r="T1331" s="119"/>
      <c r="U1331" s="109"/>
      <c r="V1331" s="109"/>
      <c r="W1331" s="109"/>
      <c r="X1331" s="45"/>
      <c r="Y1331" s="45"/>
    </row>
    <row r="1332" spans="1:25" s="43" customFormat="1" ht="12.9" customHeight="1">
      <c r="A1332" s="189"/>
      <c r="B1332" s="111"/>
      <c r="C1332" s="111"/>
      <c r="D1332" s="111"/>
      <c r="E1332" s="111"/>
      <c r="F1332" s="111"/>
      <c r="G1332" s="111"/>
      <c r="H1332" s="111"/>
      <c r="I1332" s="116"/>
      <c r="J1332" s="118"/>
      <c r="K1332" s="33"/>
      <c r="L1332" s="44">
        <f>SUM(E1332:F1332)</f>
        <v>0</v>
      </c>
      <c r="M1332" s="33" t="str">
        <f t="shared" si="51"/>
        <v>Container q'ty</v>
      </c>
      <c r="N1332" s="33" t="str">
        <f t="shared" si="52"/>
        <v/>
      </c>
      <c r="O1332" s="39"/>
      <c r="P1332" s="33"/>
      <c r="Q1332" s="168"/>
      <c r="R1332" s="169"/>
      <c r="S1332" s="39"/>
      <c r="T1332" s="119"/>
      <c r="U1332" s="109"/>
      <c r="V1332" s="109"/>
      <c r="W1332" s="109"/>
      <c r="X1332" s="45"/>
      <c r="Y1332" s="45"/>
    </row>
    <row r="1333" spans="1:25" s="43" customFormat="1" ht="12.9" customHeight="1">
      <c r="A1333" s="189"/>
      <c r="B1333" s="111"/>
      <c r="C1333" s="111"/>
      <c r="D1333" s="111"/>
      <c r="E1333" s="111"/>
      <c r="F1333" s="111"/>
      <c r="G1333" s="111"/>
      <c r="H1333" s="111"/>
      <c r="I1333" s="116"/>
      <c r="J1333" s="118"/>
      <c r="K1333" s="33"/>
      <c r="L1333" s="44">
        <f>SUM(E1333:F1333)</f>
        <v>0</v>
      </c>
      <c r="M1333" s="33" t="str">
        <f t="shared" si="51"/>
        <v>Container q'ty</v>
      </c>
      <c r="N1333" s="33" t="str">
        <f t="shared" si="52"/>
        <v/>
      </c>
      <c r="O1333" s="39"/>
      <c r="P1333" s="33"/>
      <c r="Q1333" s="168"/>
      <c r="R1333" s="169"/>
      <c r="S1333" s="39"/>
      <c r="T1333" s="119"/>
      <c r="U1333" s="109"/>
      <c r="V1333" s="109"/>
      <c r="W1333" s="109"/>
      <c r="X1333" s="45"/>
      <c r="Y1333" s="45"/>
    </row>
    <row r="1334" spans="1:25" s="43" customFormat="1" ht="12.9" customHeight="1">
      <c r="A1334" s="189"/>
      <c r="B1334" s="111"/>
      <c r="C1334" s="111"/>
      <c r="D1334" s="111"/>
      <c r="E1334" s="111"/>
      <c r="F1334" s="111"/>
      <c r="G1334" s="111"/>
      <c r="H1334" s="111"/>
      <c r="I1334" s="116"/>
      <c r="J1334" s="118"/>
      <c r="K1334" s="33"/>
      <c r="L1334" s="44">
        <f t="shared" ref="L1334:L1343" si="58">SUM(E1334:F1334)</f>
        <v>0</v>
      </c>
      <c r="M1334" s="33" t="str">
        <f t="shared" si="51"/>
        <v>Container q'ty</v>
      </c>
      <c r="N1334" s="33" t="str">
        <f t="shared" si="52"/>
        <v/>
      </c>
      <c r="O1334" s="39"/>
      <c r="P1334" s="33"/>
      <c r="Q1334" s="168"/>
      <c r="R1334" s="169"/>
      <c r="S1334" s="39"/>
      <c r="T1334" s="119"/>
      <c r="U1334" s="109"/>
      <c r="V1334" s="109"/>
      <c r="W1334" s="109"/>
      <c r="X1334" s="45"/>
      <c r="Y1334" s="45"/>
    </row>
    <row r="1335" spans="1:25" s="43" customFormat="1" ht="12.9" customHeight="1">
      <c r="A1335" s="189"/>
      <c r="B1335" s="111"/>
      <c r="C1335" s="111"/>
      <c r="D1335" s="111"/>
      <c r="E1335" s="111"/>
      <c r="F1335" s="111"/>
      <c r="G1335" s="111"/>
      <c r="H1335" s="111"/>
      <c r="I1335" s="116"/>
      <c r="J1335" s="118"/>
      <c r="K1335" s="33"/>
      <c r="L1335" s="44">
        <f t="shared" si="58"/>
        <v>0</v>
      </c>
      <c r="M1335" s="33" t="str">
        <f t="shared" ref="M1335:M1398" si="59">A1335&amp;$O$1</f>
        <v>Container q'ty</v>
      </c>
      <c r="N1335" s="33" t="str">
        <f t="shared" ref="N1335:N1398" si="60">A1335&amp;P1335</f>
        <v/>
      </c>
      <c r="O1335" s="39"/>
      <c r="P1335" s="33"/>
      <c r="Q1335" s="168"/>
      <c r="R1335" s="169"/>
      <c r="S1335" s="39"/>
      <c r="T1335" s="119"/>
      <c r="U1335" s="109"/>
      <c r="V1335" s="109"/>
      <c r="W1335" s="109"/>
      <c r="X1335" s="45"/>
      <c r="Y1335" s="45"/>
    </row>
    <row r="1336" spans="1:25" s="43" customFormat="1" ht="12.9" customHeight="1">
      <c r="A1336" s="189"/>
      <c r="B1336" s="111"/>
      <c r="C1336" s="111"/>
      <c r="D1336" s="111"/>
      <c r="E1336" s="111"/>
      <c r="F1336" s="111"/>
      <c r="G1336" s="111"/>
      <c r="H1336" s="111"/>
      <c r="I1336" s="116"/>
      <c r="J1336" s="118"/>
      <c r="K1336" s="33"/>
      <c r="L1336" s="44">
        <f t="shared" si="58"/>
        <v>0</v>
      </c>
      <c r="M1336" s="33" t="str">
        <f t="shared" si="59"/>
        <v>Container q'ty</v>
      </c>
      <c r="N1336" s="33" t="str">
        <f t="shared" si="60"/>
        <v/>
      </c>
      <c r="O1336" s="39"/>
      <c r="P1336" s="33"/>
      <c r="Q1336" s="168"/>
      <c r="R1336" s="169"/>
      <c r="S1336" s="39"/>
      <c r="T1336" s="119"/>
      <c r="U1336" s="109"/>
      <c r="V1336" s="109"/>
      <c r="W1336" s="109"/>
      <c r="X1336" s="45"/>
      <c r="Y1336" s="45"/>
    </row>
    <row r="1337" spans="1:25" s="43" customFormat="1" ht="12.9" customHeight="1">
      <c r="A1337" s="189"/>
      <c r="B1337" s="111"/>
      <c r="C1337" s="111"/>
      <c r="D1337" s="111"/>
      <c r="E1337" s="111"/>
      <c r="F1337" s="111"/>
      <c r="G1337" s="111"/>
      <c r="H1337" s="111"/>
      <c r="I1337" s="117"/>
      <c r="J1337" s="118"/>
      <c r="K1337" s="33"/>
      <c r="L1337" s="44">
        <f t="shared" si="58"/>
        <v>0</v>
      </c>
      <c r="M1337" s="33" t="str">
        <f t="shared" si="59"/>
        <v>Container q'ty</v>
      </c>
      <c r="N1337" s="33" t="str">
        <f t="shared" si="60"/>
        <v/>
      </c>
      <c r="O1337" s="39"/>
      <c r="P1337" s="33"/>
      <c r="Q1337" s="168"/>
      <c r="R1337" s="169"/>
      <c r="S1337" s="39"/>
      <c r="T1337" s="119"/>
      <c r="U1337" s="109"/>
      <c r="V1337" s="109"/>
      <c r="W1337" s="109"/>
      <c r="X1337" s="45"/>
      <c r="Y1337" s="45"/>
    </row>
    <row r="1338" spans="1:25" s="43" customFormat="1" ht="12.9" customHeight="1">
      <c r="A1338" s="189"/>
      <c r="B1338" s="111"/>
      <c r="C1338" s="111"/>
      <c r="D1338" s="111"/>
      <c r="E1338" s="111"/>
      <c r="F1338" s="111"/>
      <c r="G1338" s="111"/>
      <c r="H1338" s="111"/>
      <c r="I1338" s="117"/>
      <c r="J1338" s="118"/>
      <c r="K1338" s="33"/>
      <c r="L1338" s="44">
        <f t="shared" si="58"/>
        <v>0</v>
      </c>
      <c r="M1338" s="33" t="str">
        <f t="shared" si="59"/>
        <v>Container q'ty</v>
      </c>
      <c r="N1338" s="33" t="str">
        <f t="shared" si="60"/>
        <v/>
      </c>
      <c r="O1338" s="39"/>
      <c r="P1338" s="33"/>
      <c r="Q1338" s="168"/>
      <c r="R1338" s="169"/>
      <c r="S1338" s="39"/>
      <c r="T1338" s="119"/>
      <c r="U1338" s="109"/>
      <c r="V1338" s="109"/>
      <c r="W1338" s="109"/>
      <c r="X1338" s="45"/>
      <c r="Y1338" s="45"/>
    </row>
    <row r="1339" spans="1:25" s="43" customFormat="1" ht="12.9" customHeight="1">
      <c r="A1339" s="189"/>
      <c r="B1339" s="111"/>
      <c r="C1339" s="111"/>
      <c r="D1339" s="111"/>
      <c r="E1339" s="111"/>
      <c r="F1339" s="111"/>
      <c r="G1339" s="111"/>
      <c r="H1339" s="111"/>
      <c r="I1339" s="116"/>
      <c r="J1339" s="118"/>
      <c r="K1339" s="33"/>
      <c r="L1339" s="44">
        <f t="shared" si="58"/>
        <v>0</v>
      </c>
      <c r="M1339" s="33" t="str">
        <f t="shared" si="59"/>
        <v>Container q'ty</v>
      </c>
      <c r="N1339" s="33" t="str">
        <f t="shared" si="60"/>
        <v/>
      </c>
      <c r="O1339" s="39"/>
      <c r="P1339" s="33"/>
      <c r="Q1339" s="168"/>
      <c r="R1339" s="169"/>
      <c r="S1339" s="39"/>
      <c r="T1339" s="119"/>
      <c r="U1339" s="109"/>
      <c r="V1339" s="109"/>
      <c r="W1339" s="109"/>
      <c r="X1339" s="45"/>
      <c r="Y1339" s="45"/>
    </row>
    <row r="1340" spans="1:25" s="43" customFormat="1" ht="12.9" customHeight="1">
      <c r="A1340" s="189"/>
      <c r="B1340" s="111"/>
      <c r="C1340" s="111"/>
      <c r="D1340" s="111"/>
      <c r="E1340" s="111"/>
      <c r="F1340" s="111"/>
      <c r="G1340" s="111"/>
      <c r="H1340" s="111"/>
      <c r="I1340" s="116"/>
      <c r="J1340" s="118"/>
      <c r="K1340" s="33"/>
      <c r="L1340" s="44">
        <f t="shared" si="58"/>
        <v>0</v>
      </c>
      <c r="M1340" s="33" t="str">
        <f t="shared" si="59"/>
        <v>Container q'ty</v>
      </c>
      <c r="N1340" s="33" t="str">
        <f t="shared" si="60"/>
        <v/>
      </c>
      <c r="O1340" s="39"/>
      <c r="P1340" s="33"/>
      <c r="Q1340" s="168"/>
      <c r="R1340" s="169"/>
      <c r="S1340" s="39"/>
      <c r="T1340" s="119"/>
      <c r="U1340" s="109"/>
      <c r="V1340" s="109"/>
      <c r="W1340" s="109"/>
      <c r="X1340" s="45"/>
      <c r="Y1340" s="45"/>
    </row>
    <row r="1341" spans="1:25" s="43" customFormat="1" ht="12.9" customHeight="1">
      <c r="A1341" s="189"/>
      <c r="B1341" s="111"/>
      <c r="C1341" s="111"/>
      <c r="D1341" s="111"/>
      <c r="E1341" s="111"/>
      <c r="F1341" s="111"/>
      <c r="G1341" s="111"/>
      <c r="H1341" s="111"/>
      <c r="I1341" s="116"/>
      <c r="J1341" s="118"/>
      <c r="K1341" s="33"/>
      <c r="L1341" s="44">
        <f t="shared" si="58"/>
        <v>0</v>
      </c>
      <c r="M1341" s="33" t="str">
        <f t="shared" si="59"/>
        <v>Container q'ty</v>
      </c>
      <c r="N1341" s="33" t="str">
        <f t="shared" si="60"/>
        <v/>
      </c>
      <c r="O1341" s="39"/>
      <c r="P1341" s="33"/>
      <c r="Q1341" s="168"/>
      <c r="R1341" s="169"/>
      <c r="S1341" s="39"/>
      <c r="T1341" s="119"/>
      <c r="U1341" s="109"/>
      <c r="V1341" s="109"/>
      <c r="W1341" s="109"/>
      <c r="X1341" s="45"/>
      <c r="Y1341" s="45"/>
    </row>
    <row r="1342" spans="1:25" s="43" customFormat="1" ht="12.9" customHeight="1">
      <c r="A1342" s="189"/>
      <c r="B1342" s="111"/>
      <c r="C1342" s="111"/>
      <c r="D1342" s="111"/>
      <c r="E1342" s="111"/>
      <c r="F1342" s="111"/>
      <c r="G1342" s="111"/>
      <c r="H1342" s="111"/>
      <c r="I1342" s="116"/>
      <c r="J1342" s="118"/>
      <c r="K1342" s="33"/>
      <c r="L1342" s="44">
        <f t="shared" si="58"/>
        <v>0</v>
      </c>
      <c r="M1342" s="33" t="str">
        <f t="shared" si="59"/>
        <v>Container q'ty</v>
      </c>
      <c r="N1342" s="33" t="str">
        <f t="shared" si="60"/>
        <v/>
      </c>
      <c r="O1342" s="39"/>
      <c r="P1342" s="33"/>
      <c r="Q1342" s="168"/>
      <c r="R1342" s="169"/>
      <c r="S1342" s="39"/>
      <c r="T1342" s="119"/>
      <c r="U1342" s="109"/>
      <c r="V1342" s="109"/>
      <c r="W1342" s="109"/>
      <c r="X1342" s="45"/>
      <c r="Y1342" s="45"/>
    </row>
    <row r="1343" spans="1:25" s="43" customFormat="1" ht="12.9" customHeight="1">
      <c r="A1343" s="189"/>
      <c r="B1343" s="111"/>
      <c r="C1343" s="111"/>
      <c r="D1343" s="111"/>
      <c r="E1343" s="111"/>
      <c r="F1343" s="111"/>
      <c r="G1343" s="111"/>
      <c r="H1343" s="111"/>
      <c r="I1343" s="116"/>
      <c r="J1343" s="118"/>
      <c r="K1343" s="33"/>
      <c r="L1343" s="44">
        <f t="shared" si="58"/>
        <v>0</v>
      </c>
      <c r="M1343" s="33" t="str">
        <f t="shared" si="59"/>
        <v>Container q'ty</v>
      </c>
      <c r="N1343" s="33" t="str">
        <f t="shared" si="60"/>
        <v/>
      </c>
      <c r="O1343" s="39"/>
      <c r="P1343" s="33"/>
      <c r="Q1343" s="168"/>
      <c r="R1343" s="169"/>
      <c r="S1343" s="39"/>
      <c r="T1343" s="119"/>
      <c r="U1343" s="109"/>
      <c r="V1343" s="109"/>
      <c r="W1343" s="109"/>
      <c r="X1343" s="45"/>
      <c r="Y1343" s="45"/>
    </row>
    <row r="1344" spans="1:25" s="43" customFormat="1" ht="12.9" customHeight="1">
      <c r="A1344" s="189"/>
      <c r="B1344" s="111"/>
      <c r="C1344" s="111"/>
      <c r="D1344" s="111"/>
      <c r="E1344" s="111"/>
      <c r="F1344" s="111"/>
      <c r="G1344" s="111"/>
      <c r="H1344" s="111"/>
      <c r="I1344" s="116"/>
      <c r="J1344" s="118"/>
      <c r="K1344" s="33"/>
      <c r="L1344" s="44">
        <f>SUM(E1344:F1344)</f>
        <v>0</v>
      </c>
      <c r="M1344" s="33" t="str">
        <f t="shared" si="59"/>
        <v>Container q'ty</v>
      </c>
      <c r="N1344" s="33" t="str">
        <f t="shared" si="60"/>
        <v/>
      </c>
      <c r="O1344" s="39"/>
      <c r="P1344" s="33"/>
      <c r="Q1344" s="168"/>
      <c r="R1344" s="169"/>
      <c r="S1344" s="39"/>
      <c r="T1344" s="119"/>
      <c r="U1344" s="109"/>
      <c r="V1344" s="109"/>
      <c r="W1344" s="109"/>
      <c r="X1344" s="45"/>
      <c r="Y1344" s="45"/>
    </row>
    <row r="1345" spans="1:25" s="43" customFormat="1" ht="12.9" customHeight="1">
      <c r="A1345" s="189"/>
      <c r="B1345" s="111"/>
      <c r="C1345" s="111"/>
      <c r="D1345" s="111"/>
      <c r="E1345" s="111"/>
      <c r="F1345" s="111"/>
      <c r="G1345" s="111"/>
      <c r="H1345" s="111"/>
      <c r="I1345" s="116"/>
      <c r="J1345" s="118"/>
      <c r="K1345" s="33"/>
      <c r="L1345" s="44">
        <f>SUM(E1345:F1345)</f>
        <v>0</v>
      </c>
      <c r="M1345" s="33" t="str">
        <f t="shared" si="59"/>
        <v>Container q'ty</v>
      </c>
      <c r="N1345" s="33" t="str">
        <f t="shared" si="60"/>
        <v/>
      </c>
      <c r="O1345" s="39"/>
      <c r="P1345" s="33"/>
      <c r="Q1345" s="168"/>
      <c r="R1345" s="169"/>
      <c r="S1345" s="39"/>
      <c r="T1345" s="119"/>
      <c r="U1345" s="109"/>
      <c r="V1345" s="109"/>
      <c r="W1345" s="109"/>
      <c r="X1345" s="45"/>
      <c r="Y1345" s="45"/>
    </row>
    <row r="1346" spans="1:25" s="43" customFormat="1" ht="12.9" customHeight="1">
      <c r="A1346" s="189"/>
      <c r="B1346" s="111"/>
      <c r="C1346" s="111"/>
      <c r="D1346" s="111"/>
      <c r="E1346" s="111"/>
      <c r="F1346" s="111"/>
      <c r="G1346" s="111"/>
      <c r="H1346" s="111"/>
      <c r="I1346" s="116"/>
      <c r="J1346" s="118"/>
      <c r="K1346" s="33"/>
      <c r="L1346" s="44">
        <f t="shared" ref="L1346:L1354" si="61">SUM(E1346:F1346)</f>
        <v>0</v>
      </c>
      <c r="M1346" s="33" t="str">
        <f t="shared" si="59"/>
        <v>Container q'ty</v>
      </c>
      <c r="N1346" s="33" t="str">
        <f t="shared" si="60"/>
        <v/>
      </c>
      <c r="O1346" s="39"/>
      <c r="P1346" s="33"/>
      <c r="Q1346" s="168"/>
      <c r="R1346" s="169"/>
      <c r="S1346" s="39"/>
      <c r="T1346" s="119"/>
      <c r="U1346" s="109"/>
      <c r="V1346" s="109"/>
      <c r="W1346" s="109"/>
      <c r="X1346" s="45"/>
      <c r="Y1346" s="45"/>
    </row>
    <row r="1347" spans="1:25" s="43" customFormat="1" ht="12.9" customHeight="1">
      <c r="A1347" s="189"/>
      <c r="B1347" s="111"/>
      <c r="C1347" s="111"/>
      <c r="D1347" s="111"/>
      <c r="E1347" s="111"/>
      <c r="F1347" s="111"/>
      <c r="G1347" s="111"/>
      <c r="H1347" s="111"/>
      <c r="I1347" s="116"/>
      <c r="J1347" s="118"/>
      <c r="K1347" s="33"/>
      <c r="L1347" s="44">
        <f t="shared" si="61"/>
        <v>0</v>
      </c>
      <c r="M1347" s="33" t="str">
        <f t="shared" si="59"/>
        <v>Container q'ty</v>
      </c>
      <c r="N1347" s="33" t="str">
        <f t="shared" si="60"/>
        <v/>
      </c>
      <c r="O1347" s="39"/>
      <c r="P1347" s="33"/>
      <c r="Q1347" s="168"/>
      <c r="R1347" s="169"/>
      <c r="S1347" s="39"/>
      <c r="T1347" s="119"/>
      <c r="U1347" s="109"/>
      <c r="V1347" s="109"/>
      <c r="W1347" s="109"/>
      <c r="X1347" s="45"/>
      <c r="Y1347" s="45"/>
    </row>
    <row r="1348" spans="1:25" s="43" customFormat="1" ht="12.9" customHeight="1">
      <c r="A1348" s="189"/>
      <c r="B1348" s="111"/>
      <c r="C1348" s="111"/>
      <c r="D1348" s="111"/>
      <c r="E1348" s="111"/>
      <c r="F1348" s="111"/>
      <c r="G1348" s="111"/>
      <c r="H1348" s="111"/>
      <c r="I1348" s="116"/>
      <c r="J1348" s="118"/>
      <c r="K1348" s="33"/>
      <c r="L1348" s="44">
        <f t="shared" si="61"/>
        <v>0</v>
      </c>
      <c r="M1348" s="33" t="str">
        <f t="shared" si="59"/>
        <v>Container q'ty</v>
      </c>
      <c r="N1348" s="33" t="str">
        <f t="shared" si="60"/>
        <v/>
      </c>
      <c r="O1348" s="39"/>
      <c r="P1348" s="33"/>
      <c r="Q1348" s="168"/>
      <c r="R1348" s="169"/>
      <c r="S1348" s="39"/>
      <c r="T1348" s="119"/>
      <c r="U1348" s="109"/>
      <c r="V1348" s="109"/>
      <c r="W1348" s="109"/>
      <c r="X1348" s="45"/>
      <c r="Y1348" s="45"/>
    </row>
    <row r="1349" spans="1:25" s="43" customFormat="1" ht="12.9" customHeight="1">
      <c r="A1349" s="189"/>
      <c r="B1349" s="111"/>
      <c r="C1349" s="111"/>
      <c r="D1349" s="111"/>
      <c r="E1349" s="111"/>
      <c r="F1349" s="111"/>
      <c r="G1349" s="111"/>
      <c r="H1349" s="111"/>
      <c r="I1349" s="117"/>
      <c r="J1349" s="118"/>
      <c r="K1349" s="33"/>
      <c r="L1349" s="44">
        <f t="shared" si="61"/>
        <v>0</v>
      </c>
      <c r="M1349" s="33" t="str">
        <f t="shared" si="59"/>
        <v>Container q'ty</v>
      </c>
      <c r="N1349" s="33" t="str">
        <f t="shared" si="60"/>
        <v/>
      </c>
      <c r="O1349" s="39"/>
      <c r="P1349" s="33"/>
      <c r="Q1349" s="168"/>
      <c r="R1349" s="169"/>
      <c r="S1349" s="39"/>
      <c r="T1349" s="119"/>
      <c r="U1349" s="109"/>
      <c r="V1349" s="109"/>
      <c r="W1349" s="109"/>
      <c r="X1349" s="45"/>
      <c r="Y1349" s="45"/>
    </row>
    <row r="1350" spans="1:25" s="43" customFormat="1" ht="12.9" customHeight="1">
      <c r="A1350" s="189"/>
      <c r="B1350" s="111"/>
      <c r="C1350" s="111"/>
      <c r="D1350" s="111"/>
      <c r="E1350" s="111"/>
      <c r="F1350" s="111"/>
      <c r="G1350" s="111"/>
      <c r="H1350" s="111"/>
      <c r="I1350" s="117"/>
      <c r="J1350" s="118"/>
      <c r="K1350" s="33"/>
      <c r="L1350" s="44">
        <f t="shared" si="61"/>
        <v>0</v>
      </c>
      <c r="M1350" s="33" t="str">
        <f t="shared" si="59"/>
        <v>Container q'ty</v>
      </c>
      <c r="N1350" s="33" t="str">
        <f t="shared" si="60"/>
        <v/>
      </c>
      <c r="O1350" s="39"/>
      <c r="P1350" s="33"/>
      <c r="Q1350" s="168"/>
      <c r="R1350" s="169"/>
      <c r="S1350" s="39"/>
      <c r="T1350" s="119"/>
      <c r="U1350" s="109"/>
      <c r="V1350" s="109"/>
      <c r="W1350" s="109"/>
      <c r="X1350" s="45"/>
      <c r="Y1350" s="45"/>
    </row>
    <row r="1351" spans="1:25" s="43" customFormat="1" ht="12.9" customHeight="1">
      <c r="A1351" s="189"/>
      <c r="B1351" s="111"/>
      <c r="C1351" s="111"/>
      <c r="D1351" s="111"/>
      <c r="E1351" s="111"/>
      <c r="F1351" s="111"/>
      <c r="G1351" s="111"/>
      <c r="H1351" s="111"/>
      <c r="I1351" s="116"/>
      <c r="J1351" s="118"/>
      <c r="K1351" s="33"/>
      <c r="L1351" s="44">
        <f t="shared" si="61"/>
        <v>0</v>
      </c>
      <c r="M1351" s="33" t="str">
        <f t="shared" si="59"/>
        <v>Container q'ty</v>
      </c>
      <c r="N1351" s="33" t="str">
        <f t="shared" si="60"/>
        <v/>
      </c>
      <c r="O1351" s="39"/>
      <c r="P1351" s="33"/>
      <c r="Q1351" s="168"/>
      <c r="R1351" s="169"/>
      <c r="S1351" s="39"/>
      <c r="T1351" s="119"/>
      <c r="U1351" s="109"/>
      <c r="V1351" s="109"/>
      <c r="W1351" s="109"/>
      <c r="X1351" s="45"/>
      <c r="Y1351" s="45"/>
    </row>
    <row r="1352" spans="1:25" s="43" customFormat="1" ht="12.9" customHeight="1">
      <c r="A1352" s="189"/>
      <c r="B1352" s="111"/>
      <c r="C1352" s="111"/>
      <c r="D1352" s="111"/>
      <c r="E1352" s="111"/>
      <c r="F1352" s="111"/>
      <c r="G1352" s="111"/>
      <c r="H1352" s="111"/>
      <c r="I1352" s="116"/>
      <c r="J1352" s="118"/>
      <c r="K1352" s="33"/>
      <c r="L1352" s="44">
        <f t="shared" si="61"/>
        <v>0</v>
      </c>
      <c r="M1352" s="33" t="str">
        <f t="shared" si="59"/>
        <v>Container q'ty</v>
      </c>
      <c r="N1352" s="33" t="str">
        <f t="shared" si="60"/>
        <v/>
      </c>
      <c r="O1352" s="39"/>
      <c r="P1352" s="33"/>
      <c r="Q1352" s="168"/>
      <c r="R1352" s="169"/>
      <c r="S1352" s="39"/>
      <c r="T1352" s="119"/>
      <c r="U1352" s="109"/>
      <c r="V1352" s="109"/>
      <c r="W1352" s="109"/>
      <c r="X1352" s="45"/>
      <c r="Y1352" s="45"/>
    </row>
    <row r="1353" spans="1:25" s="43" customFormat="1" ht="12.9" customHeight="1">
      <c r="A1353" s="189"/>
      <c r="B1353" s="111"/>
      <c r="C1353" s="111"/>
      <c r="D1353" s="111"/>
      <c r="E1353" s="111"/>
      <c r="F1353" s="111"/>
      <c r="G1353" s="111"/>
      <c r="H1353" s="111"/>
      <c r="I1353" s="116"/>
      <c r="J1353" s="118"/>
      <c r="K1353" s="33"/>
      <c r="L1353" s="44">
        <f t="shared" si="61"/>
        <v>0</v>
      </c>
      <c r="M1353" s="33" t="str">
        <f t="shared" si="59"/>
        <v>Container q'ty</v>
      </c>
      <c r="N1353" s="33" t="str">
        <f t="shared" si="60"/>
        <v/>
      </c>
      <c r="O1353" s="39"/>
      <c r="P1353" s="33"/>
      <c r="Q1353" s="168"/>
      <c r="R1353" s="169"/>
      <c r="S1353" s="39"/>
      <c r="T1353" s="119"/>
      <c r="U1353" s="109"/>
      <c r="V1353" s="109"/>
      <c r="W1353" s="109"/>
      <c r="X1353" s="45"/>
      <c r="Y1353" s="45"/>
    </row>
    <row r="1354" spans="1:25" s="43" customFormat="1" ht="12.9" customHeight="1">
      <c r="A1354" s="189"/>
      <c r="B1354" s="111"/>
      <c r="C1354" s="111"/>
      <c r="D1354" s="111"/>
      <c r="E1354" s="111"/>
      <c r="F1354" s="111"/>
      <c r="G1354" s="111"/>
      <c r="H1354" s="111"/>
      <c r="I1354" s="116"/>
      <c r="J1354" s="118"/>
      <c r="K1354" s="33"/>
      <c r="L1354" s="44">
        <f t="shared" si="61"/>
        <v>0</v>
      </c>
      <c r="M1354" s="33" t="str">
        <f t="shared" si="59"/>
        <v>Container q'ty</v>
      </c>
      <c r="N1354" s="33" t="str">
        <f t="shared" si="60"/>
        <v/>
      </c>
      <c r="O1354" s="39"/>
      <c r="P1354" s="33"/>
      <c r="Q1354" s="168"/>
      <c r="R1354" s="169"/>
      <c r="S1354" s="39"/>
      <c r="T1354" s="119"/>
      <c r="U1354" s="109"/>
      <c r="V1354" s="109"/>
      <c r="W1354" s="109"/>
      <c r="X1354" s="45"/>
      <c r="Y1354" s="45"/>
    </row>
    <row r="1355" spans="1:25" s="43" customFormat="1" ht="12.9" customHeight="1">
      <c r="A1355" s="189"/>
      <c r="B1355" s="111"/>
      <c r="C1355" s="111"/>
      <c r="D1355" s="111"/>
      <c r="E1355" s="111"/>
      <c r="F1355" s="111"/>
      <c r="G1355" s="111"/>
      <c r="H1355" s="111"/>
      <c r="I1355" s="116"/>
      <c r="J1355" s="118"/>
      <c r="K1355" s="33"/>
      <c r="L1355" s="44">
        <f>SUM(E1355:F1355)</f>
        <v>0</v>
      </c>
      <c r="M1355" s="33" t="str">
        <f t="shared" si="59"/>
        <v>Container q'ty</v>
      </c>
      <c r="N1355" s="33" t="str">
        <f t="shared" si="60"/>
        <v/>
      </c>
      <c r="O1355" s="39"/>
      <c r="P1355" s="33"/>
      <c r="Q1355" s="168"/>
      <c r="R1355" s="169"/>
      <c r="S1355" s="39"/>
      <c r="T1355" s="119"/>
      <c r="U1355" s="109"/>
      <c r="V1355" s="109"/>
      <c r="W1355" s="109"/>
      <c r="X1355" s="45"/>
      <c r="Y1355" s="45"/>
    </row>
    <row r="1356" spans="1:25" s="43" customFormat="1" ht="12.9" customHeight="1">
      <c r="A1356" s="189"/>
      <c r="B1356" s="111"/>
      <c r="C1356" s="111"/>
      <c r="D1356" s="111"/>
      <c r="E1356" s="111"/>
      <c r="F1356" s="111"/>
      <c r="G1356" s="111"/>
      <c r="H1356" s="111"/>
      <c r="I1356" s="116"/>
      <c r="J1356" s="118"/>
      <c r="K1356" s="33"/>
      <c r="L1356" s="44">
        <f>SUM(E1356:F1356)</f>
        <v>0</v>
      </c>
      <c r="M1356" s="33" t="str">
        <f t="shared" si="59"/>
        <v>Container q'ty</v>
      </c>
      <c r="N1356" s="33" t="str">
        <f t="shared" si="60"/>
        <v/>
      </c>
      <c r="O1356" s="39"/>
      <c r="P1356" s="33"/>
      <c r="Q1356" s="168"/>
      <c r="R1356" s="169"/>
      <c r="S1356" s="39"/>
      <c r="T1356" s="119"/>
      <c r="U1356" s="109"/>
      <c r="V1356" s="109"/>
      <c r="W1356" s="109"/>
      <c r="X1356" s="45"/>
      <c r="Y1356" s="45"/>
    </row>
    <row r="1357" spans="1:25" s="43" customFormat="1" ht="12.9" customHeight="1">
      <c r="A1357" s="189"/>
      <c r="B1357" s="111"/>
      <c r="C1357" s="111"/>
      <c r="D1357" s="111"/>
      <c r="E1357" s="111"/>
      <c r="F1357" s="111"/>
      <c r="G1357" s="111"/>
      <c r="H1357" s="111"/>
      <c r="I1357" s="116"/>
      <c r="J1357" s="118"/>
      <c r="K1357" s="33"/>
      <c r="L1357" s="44">
        <f t="shared" ref="L1357:L1365" si="62">SUM(E1357:F1357)</f>
        <v>0</v>
      </c>
      <c r="M1357" s="33" t="str">
        <f t="shared" si="59"/>
        <v>Container q'ty</v>
      </c>
      <c r="N1357" s="33" t="str">
        <f t="shared" si="60"/>
        <v/>
      </c>
      <c r="O1357" s="39"/>
      <c r="P1357" s="33"/>
      <c r="Q1357" s="168"/>
      <c r="R1357" s="169"/>
      <c r="S1357" s="39"/>
      <c r="T1357" s="119"/>
      <c r="U1357" s="109"/>
      <c r="V1357" s="109"/>
      <c r="W1357" s="109"/>
      <c r="X1357" s="45"/>
      <c r="Y1357" s="45"/>
    </row>
    <row r="1358" spans="1:25" s="43" customFormat="1" ht="12.9" customHeight="1">
      <c r="A1358" s="189"/>
      <c r="B1358" s="111"/>
      <c r="C1358" s="111"/>
      <c r="D1358" s="111"/>
      <c r="E1358" s="111"/>
      <c r="F1358" s="111"/>
      <c r="G1358" s="111"/>
      <c r="H1358" s="111"/>
      <c r="I1358" s="116"/>
      <c r="J1358" s="118"/>
      <c r="K1358" s="33"/>
      <c r="L1358" s="44">
        <f t="shared" si="62"/>
        <v>0</v>
      </c>
      <c r="M1358" s="33" t="str">
        <f t="shared" si="59"/>
        <v>Container q'ty</v>
      </c>
      <c r="N1358" s="33" t="str">
        <f t="shared" si="60"/>
        <v/>
      </c>
      <c r="O1358" s="39"/>
      <c r="P1358" s="33"/>
      <c r="Q1358" s="168"/>
      <c r="R1358" s="169"/>
      <c r="S1358" s="39"/>
      <c r="T1358" s="119"/>
      <c r="U1358" s="109"/>
      <c r="V1358" s="109"/>
      <c r="W1358" s="109"/>
      <c r="X1358" s="45"/>
      <c r="Y1358" s="45"/>
    </row>
    <row r="1359" spans="1:25" s="43" customFormat="1" ht="12.9" customHeight="1">
      <c r="A1359" s="189"/>
      <c r="B1359" s="111"/>
      <c r="C1359" s="111"/>
      <c r="D1359" s="111"/>
      <c r="E1359" s="111"/>
      <c r="F1359" s="111"/>
      <c r="G1359" s="111"/>
      <c r="H1359" s="111"/>
      <c r="I1359" s="116"/>
      <c r="J1359" s="118"/>
      <c r="K1359" s="33"/>
      <c r="L1359" s="44">
        <f t="shared" si="62"/>
        <v>0</v>
      </c>
      <c r="M1359" s="33" t="str">
        <f t="shared" si="59"/>
        <v>Container q'ty</v>
      </c>
      <c r="N1359" s="33" t="str">
        <f t="shared" si="60"/>
        <v/>
      </c>
      <c r="O1359" s="39"/>
      <c r="P1359" s="33"/>
      <c r="Q1359" s="168"/>
      <c r="R1359" s="169"/>
      <c r="S1359" s="39"/>
      <c r="T1359" s="119"/>
      <c r="U1359" s="109"/>
      <c r="V1359" s="109"/>
      <c r="W1359" s="109"/>
      <c r="X1359" s="45"/>
      <c r="Y1359" s="45"/>
    </row>
    <row r="1360" spans="1:25" s="43" customFormat="1" ht="12.9" customHeight="1">
      <c r="A1360" s="189"/>
      <c r="B1360" s="111"/>
      <c r="C1360" s="111"/>
      <c r="D1360" s="111"/>
      <c r="E1360" s="111"/>
      <c r="F1360" s="111"/>
      <c r="G1360" s="111"/>
      <c r="H1360" s="111"/>
      <c r="I1360" s="117"/>
      <c r="J1360" s="118"/>
      <c r="K1360" s="33"/>
      <c r="L1360" s="44">
        <f t="shared" si="62"/>
        <v>0</v>
      </c>
      <c r="M1360" s="33" t="str">
        <f t="shared" si="59"/>
        <v>Container q'ty</v>
      </c>
      <c r="N1360" s="33" t="str">
        <f t="shared" si="60"/>
        <v/>
      </c>
      <c r="O1360" s="39"/>
      <c r="P1360" s="33"/>
      <c r="Q1360" s="168"/>
      <c r="R1360" s="169"/>
      <c r="S1360" s="39"/>
      <c r="T1360" s="119"/>
      <c r="U1360" s="109"/>
      <c r="V1360" s="109"/>
      <c r="W1360" s="109"/>
      <c r="X1360" s="45"/>
      <c r="Y1360" s="45"/>
    </row>
    <row r="1361" spans="1:25" s="43" customFormat="1" ht="12.9" customHeight="1">
      <c r="A1361" s="189"/>
      <c r="B1361" s="111"/>
      <c r="C1361" s="111"/>
      <c r="D1361" s="111"/>
      <c r="E1361" s="111"/>
      <c r="F1361" s="111"/>
      <c r="G1361" s="111"/>
      <c r="H1361" s="111"/>
      <c r="I1361" s="117"/>
      <c r="J1361" s="118"/>
      <c r="K1361" s="33"/>
      <c r="L1361" s="44">
        <f t="shared" si="62"/>
        <v>0</v>
      </c>
      <c r="M1361" s="33" t="str">
        <f t="shared" si="59"/>
        <v>Container q'ty</v>
      </c>
      <c r="N1361" s="33" t="str">
        <f t="shared" si="60"/>
        <v/>
      </c>
      <c r="O1361" s="39"/>
      <c r="P1361" s="33"/>
      <c r="Q1361" s="168"/>
      <c r="R1361" s="169"/>
      <c r="S1361" s="39"/>
      <c r="T1361" s="119"/>
      <c r="U1361" s="109"/>
      <c r="V1361" s="109"/>
      <c r="W1361" s="109"/>
      <c r="X1361" s="45"/>
      <c r="Y1361" s="45"/>
    </row>
    <row r="1362" spans="1:25" s="43" customFormat="1" ht="12.9" customHeight="1">
      <c r="A1362" s="189"/>
      <c r="B1362" s="111"/>
      <c r="C1362" s="111"/>
      <c r="D1362" s="111"/>
      <c r="E1362" s="111"/>
      <c r="F1362" s="111"/>
      <c r="G1362" s="111"/>
      <c r="H1362" s="111"/>
      <c r="I1362" s="116"/>
      <c r="J1362" s="118"/>
      <c r="K1362" s="33"/>
      <c r="L1362" s="44">
        <f t="shared" si="62"/>
        <v>0</v>
      </c>
      <c r="M1362" s="33" t="str">
        <f t="shared" si="59"/>
        <v>Container q'ty</v>
      </c>
      <c r="N1362" s="33" t="str">
        <f t="shared" si="60"/>
        <v/>
      </c>
      <c r="O1362" s="39"/>
      <c r="P1362" s="33"/>
      <c r="Q1362" s="168"/>
      <c r="R1362" s="169"/>
      <c r="S1362" s="39"/>
      <c r="T1362" s="119"/>
      <c r="U1362" s="109"/>
      <c r="V1362" s="109"/>
      <c r="W1362" s="109"/>
      <c r="X1362" s="45"/>
      <c r="Y1362" s="45"/>
    </row>
    <row r="1363" spans="1:25" s="43" customFormat="1" ht="12.9" customHeight="1">
      <c r="A1363" s="189"/>
      <c r="B1363" s="111"/>
      <c r="C1363" s="111"/>
      <c r="D1363" s="111"/>
      <c r="E1363" s="111"/>
      <c r="F1363" s="111"/>
      <c r="G1363" s="111"/>
      <c r="H1363" s="111"/>
      <c r="I1363" s="116"/>
      <c r="J1363" s="118"/>
      <c r="K1363" s="33"/>
      <c r="L1363" s="44">
        <f t="shared" si="62"/>
        <v>0</v>
      </c>
      <c r="M1363" s="33" t="str">
        <f t="shared" si="59"/>
        <v>Container q'ty</v>
      </c>
      <c r="N1363" s="33" t="str">
        <f t="shared" si="60"/>
        <v/>
      </c>
      <c r="O1363" s="39"/>
      <c r="P1363" s="33"/>
      <c r="Q1363" s="168"/>
      <c r="R1363" s="169"/>
      <c r="S1363" s="39"/>
      <c r="T1363" s="119"/>
      <c r="U1363" s="109"/>
      <c r="V1363" s="109"/>
      <c r="W1363" s="109"/>
      <c r="X1363" s="45"/>
      <c r="Y1363" s="45"/>
    </row>
    <row r="1364" spans="1:25" s="43" customFormat="1" ht="12.9" customHeight="1">
      <c r="A1364" s="189"/>
      <c r="B1364" s="111"/>
      <c r="C1364" s="111"/>
      <c r="D1364" s="111"/>
      <c r="E1364" s="111"/>
      <c r="F1364" s="111"/>
      <c r="G1364" s="111"/>
      <c r="H1364" s="111"/>
      <c r="I1364" s="116"/>
      <c r="J1364" s="118"/>
      <c r="K1364" s="33"/>
      <c r="L1364" s="44">
        <f t="shared" si="62"/>
        <v>0</v>
      </c>
      <c r="M1364" s="33" t="str">
        <f t="shared" si="59"/>
        <v>Container q'ty</v>
      </c>
      <c r="N1364" s="33" t="str">
        <f t="shared" si="60"/>
        <v/>
      </c>
      <c r="O1364" s="39"/>
      <c r="P1364" s="33"/>
      <c r="Q1364" s="168"/>
      <c r="R1364" s="169"/>
      <c r="S1364" s="39"/>
      <c r="T1364" s="119"/>
      <c r="U1364" s="109"/>
      <c r="V1364" s="109"/>
      <c r="W1364" s="109"/>
      <c r="X1364" s="45"/>
      <c r="Y1364" s="45"/>
    </row>
    <row r="1365" spans="1:25" s="43" customFormat="1" ht="12.9" customHeight="1">
      <c r="A1365" s="189"/>
      <c r="B1365" s="111"/>
      <c r="C1365" s="111"/>
      <c r="D1365" s="111"/>
      <c r="E1365" s="111"/>
      <c r="F1365" s="111"/>
      <c r="G1365" s="111"/>
      <c r="H1365" s="111"/>
      <c r="I1365" s="116"/>
      <c r="J1365" s="118"/>
      <c r="K1365" s="33"/>
      <c r="L1365" s="44">
        <f t="shared" si="62"/>
        <v>0</v>
      </c>
      <c r="M1365" s="33" t="str">
        <f t="shared" si="59"/>
        <v>Container q'ty</v>
      </c>
      <c r="N1365" s="33" t="str">
        <f t="shared" si="60"/>
        <v/>
      </c>
      <c r="O1365" s="39"/>
      <c r="P1365" s="33"/>
      <c r="Q1365" s="168"/>
      <c r="R1365" s="169"/>
      <c r="S1365" s="39"/>
      <c r="T1365" s="119"/>
      <c r="U1365" s="109"/>
      <c r="V1365" s="109"/>
      <c r="W1365" s="109"/>
      <c r="X1365" s="45"/>
      <c r="Y1365" s="45"/>
    </row>
    <row r="1366" spans="1:25" s="43" customFormat="1" ht="12.9" customHeight="1">
      <c r="A1366" s="189"/>
      <c r="B1366" s="111"/>
      <c r="C1366" s="111"/>
      <c r="D1366" s="111"/>
      <c r="E1366" s="111"/>
      <c r="F1366" s="111"/>
      <c r="G1366" s="111"/>
      <c r="H1366" s="111"/>
      <c r="I1366" s="116"/>
      <c r="J1366" s="118"/>
      <c r="K1366" s="33"/>
      <c r="L1366" s="44">
        <f>SUM(E1366:F1366)</f>
        <v>0</v>
      </c>
      <c r="M1366" s="33" t="str">
        <f t="shared" si="59"/>
        <v>Container q'ty</v>
      </c>
      <c r="N1366" s="33" t="str">
        <f t="shared" si="60"/>
        <v/>
      </c>
      <c r="O1366" s="39"/>
      <c r="P1366" s="33"/>
      <c r="Q1366" s="168"/>
      <c r="R1366" s="169"/>
      <c r="S1366" s="39"/>
      <c r="T1366" s="119"/>
      <c r="U1366" s="109"/>
      <c r="V1366" s="109"/>
      <c r="W1366" s="109"/>
      <c r="X1366" s="45"/>
      <c r="Y1366" s="45"/>
    </row>
    <row r="1367" spans="1:25" s="43" customFormat="1" ht="12.9" customHeight="1">
      <c r="A1367" s="189"/>
      <c r="B1367" s="111"/>
      <c r="C1367" s="111"/>
      <c r="D1367" s="111"/>
      <c r="E1367" s="111"/>
      <c r="F1367" s="111"/>
      <c r="G1367" s="111"/>
      <c r="H1367" s="111"/>
      <c r="I1367" s="116"/>
      <c r="J1367" s="118"/>
      <c r="K1367" s="33"/>
      <c r="L1367" s="44">
        <f>SUM(E1367:F1367)</f>
        <v>0</v>
      </c>
      <c r="M1367" s="33" t="str">
        <f t="shared" si="59"/>
        <v>Container q'ty</v>
      </c>
      <c r="N1367" s="33" t="str">
        <f t="shared" si="60"/>
        <v/>
      </c>
      <c r="O1367" s="39"/>
      <c r="P1367" s="33"/>
      <c r="Q1367" s="168"/>
      <c r="R1367" s="169"/>
      <c r="S1367" s="39"/>
      <c r="T1367" s="119"/>
      <c r="U1367" s="109"/>
      <c r="V1367" s="109"/>
      <c r="W1367" s="109"/>
      <c r="X1367" s="45"/>
      <c r="Y1367" s="45"/>
    </row>
    <row r="1368" spans="1:25" s="43" customFormat="1" ht="12.9" customHeight="1">
      <c r="A1368" s="189"/>
      <c r="B1368" s="111"/>
      <c r="C1368" s="111"/>
      <c r="D1368" s="111"/>
      <c r="E1368" s="111"/>
      <c r="F1368" s="111"/>
      <c r="G1368" s="111"/>
      <c r="H1368" s="111"/>
      <c r="I1368" s="116"/>
      <c r="J1368" s="118"/>
      <c r="K1368" s="33"/>
      <c r="L1368" s="44">
        <f t="shared" ref="L1368:L1377" si="63">SUM(E1368:F1368)</f>
        <v>0</v>
      </c>
      <c r="M1368" s="33" t="str">
        <f t="shared" si="59"/>
        <v>Container q'ty</v>
      </c>
      <c r="N1368" s="33" t="str">
        <f t="shared" si="60"/>
        <v/>
      </c>
      <c r="O1368" s="39"/>
      <c r="P1368" s="33"/>
      <c r="Q1368" s="168"/>
      <c r="R1368" s="169"/>
      <c r="S1368" s="39"/>
      <c r="T1368" s="119"/>
      <c r="U1368" s="109"/>
      <c r="V1368" s="109"/>
      <c r="W1368" s="109"/>
      <c r="X1368" s="45"/>
      <c r="Y1368" s="45"/>
    </row>
    <row r="1369" spans="1:25" s="43" customFormat="1" ht="12.9" customHeight="1">
      <c r="A1369" s="189"/>
      <c r="B1369" s="111"/>
      <c r="C1369" s="111"/>
      <c r="D1369" s="111"/>
      <c r="E1369" s="111"/>
      <c r="F1369" s="111"/>
      <c r="G1369" s="111"/>
      <c r="H1369" s="111"/>
      <c r="I1369" s="116"/>
      <c r="J1369" s="118"/>
      <c r="K1369" s="33"/>
      <c r="L1369" s="44">
        <f t="shared" si="63"/>
        <v>0</v>
      </c>
      <c r="M1369" s="33" t="str">
        <f t="shared" si="59"/>
        <v>Container q'ty</v>
      </c>
      <c r="N1369" s="33" t="str">
        <f t="shared" si="60"/>
        <v/>
      </c>
      <c r="O1369" s="39"/>
      <c r="P1369" s="33"/>
      <c r="Q1369" s="168"/>
      <c r="R1369" s="169"/>
      <c r="S1369" s="39"/>
      <c r="T1369" s="119"/>
      <c r="U1369" s="109"/>
      <c r="V1369" s="109"/>
      <c r="W1369" s="109"/>
      <c r="X1369" s="45"/>
      <c r="Y1369" s="45"/>
    </row>
    <row r="1370" spans="1:25" s="43" customFormat="1" ht="12.9" customHeight="1">
      <c r="A1370" s="189"/>
      <c r="B1370" s="111"/>
      <c r="C1370" s="111"/>
      <c r="D1370" s="111"/>
      <c r="E1370" s="111"/>
      <c r="F1370" s="111"/>
      <c r="G1370" s="111"/>
      <c r="H1370" s="111"/>
      <c r="I1370" s="116"/>
      <c r="J1370" s="118"/>
      <c r="K1370" s="33"/>
      <c r="L1370" s="44">
        <f t="shared" si="63"/>
        <v>0</v>
      </c>
      <c r="M1370" s="33" t="str">
        <f t="shared" si="59"/>
        <v>Container q'ty</v>
      </c>
      <c r="N1370" s="33" t="str">
        <f t="shared" si="60"/>
        <v/>
      </c>
      <c r="O1370" s="39"/>
      <c r="P1370" s="33"/>
      <c r="Q1370" s="168"/>
      <c r="R1370" s="169"/>
      <c r="S1370" s="39"/>
      <c r="T1370" s="119"/>
      <c r="U1370" s="109"/>
      <c r="V1370" s="109"/>
      <c r="W1370" s="109"/>
      <c r="X1370" s="45"/>
      <c r="Y1370" s="45"/>
    </row>
    <row r="1371" spans="1:25" s="43" customFormat="1" ht="12.9" customHeight="1">
      <c r="A1371" s="189"/>
      <c r="B1371" s="111"/>
      <c r="C1371" s="111"/>
      <c r="D1371" s="111"/>
      <c r="E1371" s="111"/>
      <c r="F1371" s="111"/>
      <c r="G1371" s="111"/>
      <c r="H1371" s="111"/>
      <c r="I1371" s="117"/>
      <c r="J1371" s="118"/>
      <c r="K1371" s="33"/>
      <c r="L1371" s="44">
        <f t="shared" si="63"/>
        <v>0</v>
      </c>
      <c r="M1371" s="33" t="str">
        <f t="shared" si="59"/>
        <v>Container q'ty</v>
      </c>
      <c r="N1371" s="33" t="str">
        <f t="shared" si="60"/>
        <v/>
      </c>
      <c r="O1371" s="39"/>
      <c r="P1371" s="33"/>
      <c r="Q1371" s="168"/>
      <c r="R1371" s="169"/>
      <c r="S1371" s="39"/>
      <c r="T1371" s="119"/>
      <c r="U1371" s="109"/>
      <c r="V1371" s="109"/>
      <c r="W1371" s="109"/>
      <c r="X1371" s="45"/>
      <c r="Y1371" s="45"/>
    </row>
    <row r="1372" spans="1:25" s="43" customFormat="1" ht="12.9" customHeight="1">
      <c r="A1372" s="189"/>
      <c r="B1372" s="111"/>
      <c r="C1372" s="111"/>
      <c r="D1372" s="111"/>
      <c r="E1372" s="111"/>
      <c r="F1372" s="111"/>
      <c r="G1372" s="111"/>
      <c r="H1372" s="111"/>
      <c r="I1372" s="117"/>
      <c r="J1372" s="118"/>
      <c r="K1372" s="33"/>
      <c r="L1372" s="44">
        <f t="shared" si="63"/>
        <v>0</v>
      </c>
      <c r="M1372" s="33" t="str">
        <f t="shared" si="59"/>
        <v>Container q'ty</v>
      </c>
      <c r="N1372" s="33" t="str">
        <f t="shared" si="60"/>
        <v/>
      </c>
      <c r="O1372" s="39"/>
      <c r="P1372" s="33"/>
      <c r="Q1372" s="168"/>
      <c r="R1372" s="169"/>
      <c r="S1372" s="39"/>
      <c r="T1372" s="119"/>
      <c r="U1372" s="109"/>
      <c r="V1372" s="109"/>
      <c r="W1372" s="109"/>
      <c r="X1372" s="45"/>
      <c r="Y1372" s="45"/>
    </row>
    <row r="1373" spans="1:25" s="43" customFormat="1" ht="12.9" customHeight="1">
      <c r="A1373" s="189"/>
      <c r="B1373" s="111"/>
      <c r="C1373" s="111"/>
      <c r="D1373" s="111"/>
      <c r="E1373" s="111"/>
      <c r="F1373" s="111"/>
      <c r="G1373" s="111"/>
      <c r="H1373" s="111"/>
      <c r="I1373" s="116"/>
      <c r="J1373" s="118"/>
      <c r="K1373" s="33"/>
      <c r="L1373" s="44">
        <f t="shared" si="63"/>
        <v>0</v>
      </c>
      <c r="M1373" s="33" t="str">
        <f t="shared" si="59"/>
        <v>Container q'ty</v>
      </c>
      <c r="N1373" s="33" t="str">
        <f t="shared" si="60"/>
        <v/>
      </c>
      <c r="O1373" s="39"/>
      <c r="P1373" s="33"/>
      <c r="Q1373" s="168"/>
      <c r="R1373" s="169"/>
      <c r="S1373" s="39"/>
      <c r="T1373" s="119"/>
      <c r="U1373" s="109"/>
      <c r="V1373" s="109"/>
      <c r="W1373" s="109"/>
      <c r="X1373" s="45"/>
      <c r="Y1373" s="45"/>
    </row>
    <row r="1374" spans="1:25" s="43" customFormat="1" ht="12.9" customHeight="1">
      <c r="A1374" s="189"/>
      <c r="B1374" s="111"/>
      <c r="C1374" s="111"/>
      <c r="D1374" s="111"/>
      <c r="E1374" s="111"/>
      <c r="F1374" s="111"/>
      <c r="G1374" s="111"/>
      <c r="H1374" s="111"/>
      <c r="I1374" s="116"/>
      <c r="J1374" s="118"/>
      <c r="K1374" s="33"/>
      <c r="L1374" s="44">
        <f t="shared" si="63"/>
        <v>0</v>
      </c>
      <c r="M1374" s="33" t="str">
        <f t="shared" si="59"/>
        <v>Container q'ty</v>
      </c>
      <c r="N1374" s="33" t="str">
        <f t="shared" si="60"/>
        <v/>
      </c>
      <c r="O1374" s="39"/>
      <c r="P1374" s="33"/>
      <c r="Q1374" s="168"/>
      <c r="R1374" s="169"/>
      <c r="S1374" s="39"/>
      <c r="T1374" s="119"/>
      <c r="U1374" s="109"/>
      <c r="V1374" s="109"/>
      <c r="W1374" s="109"/>
      <c r="X1374" s="45"/>
      <c r="Y1374" s="45"/>
    </row>
    <row r="1375" spans="1:25" s="43" customFormat="1" ht="12.9" customHeight="1">
      <c r="A1375" s="189"/>
      <c r="B1375" s="111"/>
      <c r="C1375" s="111"/>
      <c r="D1375" s="111"/>
      <c r="E1375" s="111"/>
      <c r="F1375" s="111"/>
      <c r="G1375" s="111"/>
      <c r="H1375" s="111"/>
      <c r="I1375" s="116"/>
      <c r="J1375" s="118"/>
      <c r="K1375" s="33"/>
      <c r="L1375" s="44">
        <f t="shared" si="63"/>
        <v>0</v>
      </c>
      <c r="M1375" s="33" t="str">
        <f t="shared" si="59"/>
        <v>Container q'ty</v>
      </c>
      <c r="N1375" s="33" t="str">
        <f t="shared" si="60"/>
        <v/>
      </c>
      <c r="O1375" s="39"/>
      <c r="P1375" s="33"/>
      <c r="Q1375" s="168"/>
      <c r="R1375" s="169"/>
      <c r="S1375" s="39"/>
      <c r="T1375" s="119"/>
      <c r="U1375" s="109"/>
      <c r="V1375" s="109"/>
      <c r="W1375" s="109"/>
      <c r="X1375" s="45"/>
      <c r="Y1375" s="45"/>
    </row>
    <row r="1376" spans="1:25" s="43" customFormat="1" ht="12.9" customHeight="1">
      <c r="A1376" s="189"/>
      <c r="B1376" s="111"/>
      <c r="C1376" s="111"/>
      <c r="D1376" s="111"/>
      <c r="E1376" s="111"/>
      <c r="F1376" s="111"/>
      <c r="G1376" s="111"/>
      <c r="H1376" s="111"/>
      <c r="I1376" s="116"/>
      <c r="J1376" s="118"/>
      <c r="K1376" s="33"/>
      <c r="L1376" s="44">
        <f t="shared" si="63"/>
        <v>0</v>
      </c>
      <c r="M1376" s="33" t="str">
        <f t="shared" si="59"/>
        <v>Container q'ty</v>
      </c>
      <c r="N1376" s="33" t="str">
        <f t="shared" si="60"/>
        <v/>
      </c>
      <c r="O1376" s="39"/>
      <c r="P1376" s="33"/>
      <c r="Q1376" s="168"/>
      <c r="R1376" s="169"/>
      <c r="S1376" s="39"/>
      <c r="T1376" s="119"/>
      <c r="U1376" s="109"/>
      <c r="V1376" s="109"/>
      <c r="W1376" s="109"/>
      <c r="X1376" s="45"/>
      <c r="Y1376" s="45"/>
    </row>
    <row r="1377" spans="1:25" s="43" customFormat="1" ht="12.9" customHeight="1">
      <c r="A1377" s="189"/>
      <c r="B1377" s="111"/>
      <c r="C1377" s="111"/>
      <c r="D1377" s="111"/>
      <c r="E1377" s="111"/>
      <c r="F1377" s="111"/>
      <c r="G1377" s="111"/>
      <c r="H1377" s="111"/>
      <c r="I1377" s="116"/>
      <c r="J1377" s="118"/>
      <c r="K1377" s="33"/>
      <c r="L1377" s="44">
        <f t="shared" si="63"/>
        <v>0</v>
      </c>
      <c r="M1377" s="33" t="str">
        <f t="shared" si="59"/>
        <v>Container q'ty</v>
      </c>
      <c r="N1377" s="33" t="str">
        <f t="shared" si="60"/>
        <v/>
      </c>
      <c r="O1377" s="39"/>
      <c r="P1377" s="33"/>
      <c r="Q1377" s="168"/>
      <c r="R1377" s="169"/>
      <c r="S1377" s="39"/>
      <c r="T1377" s="119"/>
      <c r="U1377" s="109"/>
      <c r="V1377" s="109"/>
      <c r="W1377" s="109"/>
      <c r="X1377" s="45"/>
      <c r="Y1377" s="45"/>
    </row>
    <row r="1378" spans="1:25" s="43" customFormat="1" ht="12.9" customHeight="1">
      <c r="A1378" s="189"/>
      <c r="B1378" s="111"/>
      <c r="C1378" s="111"/>
      <c r="D1378" s="111"/>
      <c r="E1378" s="111"/>
      <c r="F1378" s="111"/>
      <c r="G1378" s="111"/>
      <c r="H1378" s="111"/>
      <c r="I1378" s="116"/>
      <c r="J1378" s="118"/>
      <c r="K1378" s="33"/>
      <c r="L1378" s="44">
        <f>SUM(E1378:F1378)</f>
        <v>0</v>
      </c>
      <c r="M1378" s="33" t="str">
        <f t="shared" si="59"/>
        <v>Container q'ty</v>
      </c>
      <c r="N1378" s="33" t="str">
        <f t="shared" si="60"/>
        <v/>
      </c>
      <c r="O1378" s="39"/>
      <c r="P1378" s="33"/>
      <c r="Q1378" s="168"/>
      <c r="R1378" s="169"/>
      <c r="S1378" s="39"/>
      <c r="T1378" s="119"/>
      <c r="U1378" s="109"/>
      <c r="V1378" s="109"/>
      <c r="W1378" s="109"/>
      <c r="X1378" s="45"/>
      <c r="Y1378" s="45"/>
    </row>
    <row r="1379" spans="1:25" s="43" customFormat="1" ht="12.9" customHeight="1">
      <c r="A1379" s="189"/>
      <c r="B1379" s="111"/>
      <c r="C1379" s="111"/>
      <c r="D1379" s="111"/>
      <c r="E1379" s="111"/>
      <c r="F1379" s="111"/>
      <c r="G1379" s="111"/>
      <c r="H1379" s="111"/>
      <c r="I1379" s="116"/>
      <c r="J1379" s="118"/>
      <c r="K1379" s="33"/>
      <c r="L1379" s="44">
        <f>SUM(E1379:F1379)</f>
        <v>0</v>
      </c>
      <c r="M1379" s="33" t="str">
        <f t="shared" si="59"/>
        <v>Container q'ty</v>
      </c>
      <c r="N1379" s="33" t="str">
        <f t="shared" si="60"/>
        <v/>
      </c>
      <c r="O1379" s="39"/>
      <c r="P1379" s="33"/>
      <c r="Q1379" s="168"/>
      <c r="R1379" s="169"/>
      <c r="S1379" s="39"/>
      <c r="T1379" s="119"/>
      <c r="U1379" s="109"/>
      <c r="V1379" s="109"/>
      <c r="W1379" s="109"/>
      <c r="X1379" s="45"/>
      <c r="Y1379" s="45"/>
    </row>
    <row r="1380" spans="1:25" s="43" customFormat="1" ht="12.9" customHeight="1">
      <c r="A1380" s="189"/>
      <c r="B1380" s="111"/>
      <c r="C1380" s="111"/>
      <c r="D1380" s="111"/>
      <c r="E1380" s="111"/>
      <c r="F1380" s="111"/>
      <c r="G1380" s="111"/>
      <c r="H1380" s="111"/>
      <c r="I1380" s="116"/>
      <c r="J1380" s="118"/>
      <c r="K1380" s="33"/>
      <c r="L1380" s="44">
        <f t="shared" ref="L1380:L1388" si="64">SUM(E1380:F1380)</f>
        <v>0</v>
      </c>
      <c r="M1380" s="33" t="str">
        <f t="shared" si="59"/>
        <v>Container q'ty</v>
      </c>
      <c r="N1380" s="33" t="str">
        <f t="shared" si="60"/>
        <v/>
      </c>
      <c r="O1380" s="39"/>
      <c r="P1380" s="33"/>
      <c r="Q1380" s="168"/>
      <c r="R1380" s="169"/>
      <c r="S1380" s="39"/>
      <c r="T1380" s="119"/>
      <c r="U1380" s="109"/>
      <c r="V1380" s="109"/>
      <c r="W1380" s="109"/>
      <c r="X1380" s="45"/>
      <c r="Y1380" s="45"/>
    </row>
    <row r="1381" spans="1:25" s="43" customFormat="1" ht="12.9" customHeight="1">
      <c r="A1381" s="189"/>
      <c r="B1381" s="111"/>
      <c r="C1381" s="111"/>
      <c r="D1381" s="111"/>
      <c r="E1381" s="111"/>
      <c r="F1381" s="111"/>
      <c r="G1381" s="111"/>
      <c r="H1381" s="111"/>
      <c r="I1381" s="116"/>
      <c r="J1381" s="118"/>
      <c r="K1381" s="33"/>
      <c r="L1381" s="44">
        <f t="shared" si="64"/>
        <v>0</v>
      </c>
      <c r="M1381" s="33" t="str">
        <f t="shared" si="59"/>
        <v>Container q'ty</v>
      </c>
      <c r="N1381" s="33" t="str">
        <f t="shared" si="60"/>
        <v/>
      </c>
      <c r="O1381" s="39"/>
      <c r="P1381" s="33"/>
      <c r="Q1381" s="168"/>
      <c r="R1381" s="169"/>
      <c r="S1381" s="39"/>
      <c r="T1381" s="119"/>
      <c r="U1381" s="109"/>
      <c r="V1381" s="109"/>
      <c r="W1381" s="109"/>
      <c r="X1381" s="45"/>
      <c r="Y1381" s="45"/>
    </row>
    <row r="1382" spans="1:25" s="43" customFormat="1" ht="12.9" customHeight="1">
      <c r="A1382" s="189"/>
      <c r="B1382" s="111"/>
      <c r="C1382" s="111"/>
      <c r="D1382" s="111"/>
      <c r="E1382" s="111"/>
      <c r="F1382" s="111"/>
      <c r="G1382" s="111"/>
      <c r="H1382" s="111"/>
      <c r="I1382" s="116"/>
      <c r="J1382" s="118"/>
      <c r="K1382" s="33"/>
      <c r="L1382" s="44">
        <f t="shared" si="64"/>
        <v>0</v>
      </c>
      <c r="M1382" s="33" t="str">
        <f t="shared" si="59"/>
        <v>Container q'ty</v>
      </c>
      <c r="N1382" s="33" t="str">
        <f t="shared" si="60"/>
        <v/>
      </c>
      <c r="O1382" s="39"/>
      <c r="P1382" s="33"/>
      <c r="Q1382" s="168"/>
      <c r="R1382" s="169"/>
      <c r="S1382" s="39"/>
      <c r="T1382" s="119"/>
      <c r="U1382" s="109"/>
      <c r="V1382" s="109"/>
      <c r="W1382" s="109"/>
      <c r="X1382" s="45"/>
      <c r="Y1382" s="45"/>
    </row>
    <row r="1383" spans="1:25" s="43" customFormat="1" ht="12.9" customHeight="1">
      <c r="A1383" s="189"/>
      <c r="B1383" s="111"/>
      <c r="C1383" s="111"/>
      <c r="D1383" s="111"/>
      <c r="E1383" s="111"/>
      <c r="F1383" s="111"/>
      <c r="G1383" s="111"/>
      <c r="H1383" s="111"/>
      <c r="I1383" s="117"/>
      <c r="J1383" s="118"/>
      <c r="K1383" s="33"/>
      <c r="L1383" s="44">
        <f t="shared" si="64"/>
        <v>0</v>
      </c>
      <c r="M1383" s="33" t="str">
        <f t="shared" si="59"/>
        <v>Container q'ty</v>
      </c>
      <c r="N1383" s="33" t="str">
        <f t="shared" si="60"/>
        <v/>
      </c>
      <c r="O1383" s="39"/>
      <c r="P1383" s="33"/>
      <c r="Q1383" s="168"/>
      <c r="R1383" s="169"/>
      <c r="S1383" s="39"/>
      <c r="T1383" s="119"/>
      <c r="U1383" s="109"/>
      <c r="V1383" s="109"/>
      <c r="W1383" s="109"/>
      <c r="X1383" s="45"/>
      <c r="Y1383" s="45"/>
    </row>
    <row r="1384" spans="1:25" s="43" customFormat="1" ht="12.9" customHeight="1">
      <c r="A1384" s="189"/>
      <c r="B1384" s="111"/>
      <c r="C1384" s="111"/>
      <c r="D1384" s="111"/>
      <c r="E1384" s="111"/>
      <c r="F1384" s="111"/>
      <c r="G1384" s="111"/>
      <c r="H1384" s="111"/>
      <c r="I1384" s="117"/>
      <c r="J1384" s="118"/>
      <c r="K1384" s="33"/>
      <c r="L1384" s="44">
        <f t="shared" si="64"/>
        <v>0</v>
      </c>
      <c r="M1384" s="33" t="str">
        <f t="shared" si="59"/>
        <v>Container q'ty</v>
      </c>
      <c r="N1384" s="33" t="str">
        <f t="shared" si="60"/>
        <v/>
      </c>
      <c r="O1384" s="39"/>
      <c r="P1384" s="33"/>
      <c r="Q1384" s="168"/>
      <c r="R1384" s="169"/>
      <c r="S1384" s="39"/>
      <c r="T1384" s="119"/>
      <c r="U1384" s="109"/>
      <c r="V1384" s="109"/>
      <c r="W1384" s="109"/>
      <c r="X1384" s="45"/>
      <c r="Y1384" s="45"/>
    </row>
    <row r="1385" spans="1:25" s="43" customFormat="1" ht="12.9" customHeight="1">
      <c r="A1385" s="189"/>
      <c r="B1385" s="111"/>
      <c r="C1385" s="111"/>
      <c r="D1385" s="111"/>
      <c r="E1385" s="111"/>
      <c r="F1385" s="111"/>
      <c r="G1385" s="111"/>
      <c r="H1385" s="111"/>
      <c r="I1385" s="116"/>
      <c r="J1385" s="118"/>
      <c r="K1385" s="33"/>
      <c r="L1385" s="44">
        <f t="shared" si="64"/>
        <v>0</v>
      </c>
      <c r="M1385" s="33" t="str">
        <f t="shared" si="59"/>
        <v>Container q'ty</v>
      </c>
      <c r="N1385" s="33" t="str">
        <f t="shared" si="60"/>
        <v/>
      </c>
      <c r="O1385" s="39"/>
      <c r="P1385" s="33"/>
      <c r="Q1385" s="168"/>
      <c r="R1385" s="169"/>
      <c r="S1385" s="39"/>
      <c r="T1385" s="119"/>
      <c r="U1385" s="109"/>
      <c r="V1385" s="109"/>
      <c r="W1385" s="109"/>
      <c r="X1385" s="45"/>
      <c r="Y1385" s="45"/>
    </row>
    <row r="1386" spans="1:25" s="43" customFormat="1" ht="12.9" customHeight="1">
      <c r="A1386" s="189"/>
      <c r="B1386" s="111"/>
      <c r="C1386" s="111"/>
      <c r="D1386" s="111"/>
      <c r="E1386" s="111"/>
      <c r="F1386" s="111"/>
      <c r="G1386" s="111"/>
      <c r="H1386" s="111"/>
      <c r="I1386" s="116"/>
      <c r="J1386" s="118"/>
      <c r="K1386" s="33"/>
      <c r="L1386" s="44">
        <f t="shared" si="64"/>
        <v>0</v>
      </c>
      <c r="M1386" s="33" t="str">
        <f t="shared" si="59"/>
        <v>Container q'ty</v>
      </c>
      <c r="N1386" s="33" t="str">
        <f t="shared" si="60"/>
        <v/>
      </c>
      <c r="O1386" s="39"/>
      <c r="P1386" s="33"/>
      <c r="Q1386" s="168"/>
      <c r="R1386" s="169"/>
      <c r="S1386" s="39"/>
      <c r="T1386" s="119"/>
      <c r="U1386" s="109"/>
      <c r="V1386" s="109"/>
      <c r="W1386" s="109"/>
      <c r="X1386" s="45"/>
      <c r="Y1386" s="45"/>
    </row>
    <row r="1387" spans="1:25" s="43" customFormat="1" ht="12.9" customHeight="1">
      <c r="A1387" s="189"/>
      <c r="B1387" s="111"/>
      <c r="C1387" s="111"/>
      <c r="D1387" s="111"/>
      <c r="E1387" s="111"/>
      <c r="F1387" s="111"/>
      <c r="G1387" s="111"/>
      <c r="H1387" s="111"/>
      <c r="I1387" s="116"/>
      <c r="J1387" s="118"/>
      <c r="K1387" s="33"/>
      <c r="L1387" s="44">
        <f t="shared" si="64"/>
        <v>0</v>
      </c>
      <c r="M1387" s="33" t="str">
        <f t="shared" si="59"/>
        <v>Container q'ty</v>
      </c>
      <c r="N1387" s="33" t="str">
        <f t="shared" si="60"/>
        <v/>
      </c>
      <c r="O1387" s="39"/>
      <c r="P1387" s="33"/>
      <c r="Q1387" s="168"/>
      <c r="R1387" s="169"/>
      <c r="S1387" s="39"/>
      <c r="T1387" s="119"/>
      <c r="U1387" s="109"/>
      <c r="V1387" s="109"/>
      <c r="W1387" s="109"/>
      <c r="X1387" s="45"/>
      <c r="Y1387" s="45"/>
    </row>
    <row r="1388" spans="1:25" s="43" customFormat="1" ht="12.9" customHeight="1">
      <c r="A1388" s="189"/>
      <c r="B1388" s="111"/>
      <c r="C1388" s="111"/>
      <c r="D1388" s="111"/>
      <c r="E1388" s="111"/>
      <c r="F1388" s="111"/>
      <c r="G1388" s="111"/>
      <c r="H1388" s="111"/>
      <c r="I1388" s="116"/>
      <c r="J1388" s="118"/>
      <c r="K1388" s="33"/>
      <c r="L1388" s="44">
        <f t="shared" si="64"/>
        <v>0</v>
      </c>
      <c r="M1388" s="33" t="str">
        <f t="shared" si="59"/>
        <v>Container q'ty</v>
      </c>
      <c r="N1388" s="33" t="str">
        <f t="shared" si="60"/>
        <v/>
      </c>
      <c r="O1388" s="39"/>
      <c r="P1388" s="33"/>
      <c r="Q1388" s="168"/>
      <c r="R1388" s="169"/>
      <c r="S1388" s="39"/>
      <c r="T1388" s="119"/>
      <c r="U1388" s="109"/>
      <c r="V1388" s="109"/>
      <c r="W1388" s="109"/>
      <c r="X1388" s="45"/>
      <c r="Y1388" s="45"/>
    </row>
    <row r="1389" spans="1:25" s="43" customFormat="1" ht="12.9" customHeight="1">
      <c r="A1389" s="189"/>
      <c r="B1389" s="111"/>
      <c r="C1389" s="111"/>
      <c r="D1389" s="111"/>
      <c r="E1389" s="111"/>
      <c r="F1389" s="111"/>
      <c r="G1389" s="111"/>
      <c r="H1389" s="111"/>
      <c r="I1389" s="116"/>
      <c r="J1389" s="118"/>
      <c r="K1389" s="33"/>
      <c r="L1389" s="44">
        <f>SUM(E1389:F1389)</f>
        <v>0</v>
      </c>
      <c r="M1389" s="33" t="str">
        <f t="shared" si="59"/>
        <v>Container q'ty</v>
      </c>
      <c r="N1389" s="33" t="str">
        <f t="shared" si="60"/>
        <v/>
      </c>
      <c r="O1389" s="39"/>
      <c r="P1389" s="33"/>
      <c r="Q1389" s="168"/>
      <c r="R1389" s="169"/>
      <c r="S1389" s="39"/>
      <c r="T1389" s="119"/>
      <c r="U1389" s="109"/>
      <c r="V1389" s="109"/>
      <c r="W1389" s="109"/>
      <c r="X1389" s="45"/>
      <c r="Y1389" s="45"/>
    </row>
    <row r="1390" spans="1:25" s="43" customFormat="1" ht="12.9" customHeight="1">
      <c r="A1390" s="189"/>
      <c r="B1390" s="111"/>
      <c r="C1390" s="111"/>
      <c r="D1390" s="111"/>
      <c r="E1390" s="111"/>
      <c r="F1390" s="111"/>
      <c r="G1390" s="111"/>
      <c r="H1390" s="111"/>
      <c r="I1390" s="116"/>
      <c r="J1390" s="118"/>
      <c r="K1390" s="33"/>
      <c r="L1390" s="44">
        <f>SUM(E1390:F1390)</f>
        <v>0</v>
      </c>
      <c r="M1390" s="33" t="str">
        <f t="shared" si="59"/>
        <v>Container q'ty</v>
      </c>
      <c r="N1390" s="33" t="str">
        <f t="shared" si="60"/>
        <v/>
      </c>
      <c r="O1390" s="39"/>
      <c r="P1390" s="33"/>
      <c r="Q1390" s="168"/>
      <c r="R1390" s="169"/>
      <c r="S1390" s="39"/>
      <c r="T1390" s="119"/>
      <c r="U1390" s="109"/>
      <c r="V1390" s="109"/>
      <c r="W1390" s="109"/>
      <c r="X1390" s="45"/>
      <c r="Y1390" s="45"/>
    </row>
    <row r="1391" spans="1:25" s="43" customFormat="1" ht="12.9" customHeight="1">
      <c r="A1391" s="189"/>
      <c r="B1391" s="111"/>
      <c r="C1391" s="111"/>
      <c r="D1391" s="111"/>
      <c r="E1391" s="111"/>
      <c r="F1391" s="111"/>
      <c r="G1391" s="111"/>
      <c r="H1391" s="111"/>
      <c r="I1391" s="116"/>
      <c r="J1391" s="118"/>
      <c r="K1391" s="33"/>
      <c r="L1391" s="44">
        <f t="shared" ref="L1391:L1399" si="65">SUM(E1391:F1391)</f>
        <v>0</v>
      </c>
      <c r="M1391" s="33" t="str">
        <f t="shared" si="59"/>
        <v>Container q'ty</v>
      </c>
      <c r="N1391" s="33" t="str">
        <f t="shared" si="60"/>
        <v/>
      </c>
      <c r="O1391" s="39"/>
      <c r="P1391" s="33"/>
      <c r="Q1391" s="168"/>
      <c r="R1391" s="169"/>
      <c r="S1391" s="39"/>
      <c r="T1391" s="119"/>
      <c r="U1391" s="109"/>
      <c r="V1391" s="109"/>
      <c r="W1391" s="109"/>
      <c r="X1391" s="45"/>
      <c r="Y1391" s="45"/>
    </row>
    <row r="1392" spans="1:25" s="43" customFormat="1" ht="12.9" customHeight="1">
      <c r="A1392" s="189"/>
      <c r="B1392" s="111"/>
      <c r="C1392" s="111"/>
      <c r="D1392" s="111"/>
      <c r="E1392" s="111"/>
      <c r="F1392" s="111"/>
      <c r="G1392" s="111"/>
      <c r="H1392" s="111"/>
      <c r="I1392" s="116"/>
      <c r="J1392" s="118"/>
      <c r="K1392" s="33"/>
      <c r="L1392" s="44">
        <f t="shared" si="65"/>
        <v>0</v>
      </c>
      <c r="M1392" s="33" t="str">
        <f t="shared" si="59"/>
        <v>Container q'ty</v>
      </c>
      <c r="N1392" s="33" t="str">
        <f t="shared" si="60"/>
        <v/>
      </c>
      <c r="O1392" s="39"/>
      <c r="P1392" s="33"/>
      <c r="Q1392" s="168"/>
      <c r="R1392" s="169"/>
      <c r="S1392" s="39"/>
      <c r="T1392" s="119"/>
      <c r="U1392" s="109"/>
      <c r="V1392" s="109"/>
      <c r="W1392" s="109"/>
      <c r="X1392" s="45"/>
      <c r="Y1392" s="45"/>
    </row>
    <row r="1393" spans="1:25" s="43" customFormat="1" ht="12.9" customHeight="1">
      <c r="A1393" s="189"/>
      <c r="B1393" s="111"/>
      <c r="C1393" s="111"/>
      <c r="D1393" s="111"/>
      <c r="E1393" s="111"/>
      <c r="F1393" s="111"/>
      <c r="G1393" s="111"/>
      <c r="H1393" s="111"/>
      <c r="I1393" s="116"/>
      <c r="J1393" s="118"/>
      <c r="K1393" s="33"/>
      <c r="L1393" s="44">
        <f t="shared" si="65"/>
        <v>0</v>
      </c>
      <c r="M1393" s="33" t="str">
        <f t="shared" si="59"/>
        <v>Container q'ty</v>
      </c>
      <c r="N1393" s="33" t="str">
        <f t="shared" si="60"/>
        <v/>
      </c>
      <c r="O1393" s="39"/>
      <c r="P1393" s="33"/>
      <c r="Q1393" s="168"/>
      <c r="R1393" s="169"/>
      <c r="S1393" s="39"/>
      <c r="T1393" s="119"/>
      <c r="U1393" s="109"/>
      <c r="V1393" s="109"/>
      <c r="W1393" s="109"/>
      <c r="X1393" s="45"/>
      <c r="Y1393" s="45"/>
    </row>
    <row r="1394" spans="1:25" s="43" customFormat="1" ht="12.9" customHeight="1">
      <c r="A1394" s="189"/>
      <c r="B1394" s="111"/>
      <c r="C1394" s="111"/>
      <c r="D1394" s="111"/>
      <c r="E1394" s="111"/>
      <c r="F1394" s="111"/>
      <c r="G1394" s="111"/>
      <c r="H1394" s="111"/>
      <c r="I1394" s="117"/>
      <c r="J1394" s="118"/>
      <c r="K1394" s="33"/>
      <c r="L1394" s="44">
        <f t="shared" si="65"/>
        <v>0</v>
      </c>
      <c r="M1394" s="33" t="str">
        <f t="shared" si="59"/>
        <v>Container q'ty</v>
      </c>
      <c r="N1394" s="33" t="str">
        <f t="shared" si="60"/>
        <v/>
      </c>
      <c r="O1394" s="39"/>
      <c r="P1394" s="33"/>
      <c r="Q1394" s="168"/>
      <c r="R1394" s="169"/>
      <c r="S1394" s="39"/>
      <c r="T1394" s="119"/>
      <c r="U1394" s="109"/>
      <c r="V1394" s="109"/>
      <c r="W1394" s="109"/>
      <c r="X1394" s="45"/>
      <c r="Y1394" s="45"/>
    </row>
    <row r="1395" spans="1:25" s="43" customFormat="1" ht="12.9" customHeight="1">
      <c r="A1395" s="189"/>
      <c r="B1395" s="111"/>
      <c r="C1395" s="111"/>
      <c r="D1395" s="111"/>
      <c r="E1395" s="111"/>
      <c r="F1395" s="111"/>
      <c r="G1395" s="111"/>
      <c r="H1395" s="111"/>
      <c r="I1395" s="117"/>
      <c r="J1395" s="118"/>
      <c r="K1395" s="33"/>
      <c r="L1395" s="44">
        <f t="shared" si="65"/>
        <v>0</v>
      </c>
      <c r="M1395" s="33" t="str">
        <f t="shared" si="59"/>
        <v>Container q'ty</v>
      </c>
      <c r="N1395" s="33" t="str">
        <f t="shared" si="60"/>
        <v/>
      </c>
      <c r="O1395" s="39"/>
      <c r="P1395" s="33"/>
      <c r="Q1395" s="168"/>
      <c r="R1395" s="169"/>
      <c r="S1395" s="39"/>
      <c r="T1395" s="119"/>
      <c r="U1395" s="109"/>
      <c r="V1395" s="109"/>
      <c r="W1395" s="109"/>
      <c r="X1395" s="45"/>
      <c r="Y1395" s="45"/>
    </row>
    <row r="1396" spans="1:25" s="43" customFormat="1" ht="12.9" customHeight="1">
      <c r="A1396" s="189"/>
      <c r="B1396" s="111"/>
      <c r="C1396" s="111"/>
      <c r="D1396" s="111"/>
      <c r="E1396" s="111"/>
      <c r="F1396" s="111"/>
      <c r="G1396" s="111"/>
      <c r="H1396" s="111"/>
      <c r="I1396" s="116"/>
      <c r="J1396" s="118"/>
      <c r="K1396" s="33"/>
      <c r="L1396" s="44">
        <f t="shared" si="65"/>
        <v>0</v>
      </c>
      <c r="M1396" s="33" t="str">
        <f t="shared" si="59"/>
        <v>Container q'ty</v>
      </c>
      <c r="N1396" s="33" t="str">
        <f t="shared" si="60"/>
        <v/>
      </c>
      <c r="O1396" s="39"/>
      <c r="P1396" s="33"/>
      <c r="Q1396" s="168"/>
      <c r="R1396" s="169"/>
      <c r="S1396" s="39"/>
      <c r="T1396" s="119"/>
      <c r="U1396" s="109"/>
      <c r="V1396" s="109"/>
      <c r="W1396" s="109"/>
      <c r="X1396" s="45"/>
      <c r="Y1396" s="45"/>
    </row>
    <row r="1397" spans="1:25" s="43" customFormat="1" ht="12.9" customHeight="1">
      <c r="A1397" s="189"/>
      <c r="B1397" s="111"/>
      <c r="C1397" s="111"/>
      <c r="D1397" s="111"/>
      <c r="E1397" s="111"/>
      <c r="F1397" s="111"/>
      <c r="G1397" s="111"/>
      <c r="H1397" s="111"/>
      <c r="I1397" s="116"/>
      <c r="J1397" s="118"/>
      <c r="K1397" s="33"/>
      <c r="L1397" s="44">
        <f t="shared" si="65"/>
        <v>0</v>
      </c>
      <c r="M1397" s="33" t="str">
        <f t="shared" si="59"/>
        <v>Container q'ty</v>
      </c>
      <c r="N1397" s="33" t="str">
        <f t="shared" si="60"/>
        <v/>
      </c>
      <c r="O1397" s="39"/>
      <c r="P1397" s="33"/>
      <c r="Q1397" s="168"/>
      <c r="R1397" s="169"/>
      <c r="S1397" s="39"/>
      <c r="T1397" s="119"/>
      <c r="U1397" s="109"/>
      <c r="V1397" s="109"/>
      <c r="W1397" s="109"/>
      <c r="X1397" s="45"/>
      <c r="Y1397" s="45"/>
    </row>
    <row r="1398" spans="1:25" s="43" customFormat="1" ht="12.9" customHeight="1">
      <c r="A1398" s="189"/>
      <c r="B1398" s="111"/>
      <c r="C1398" s="111"/>
      <c r="D1398" s="111"/>
      <c r="E1398" s="111"/>
      <c r="F1398" s="111"/>
      <c r="G1398" s="111"/>
      <c r="H1398" s="111"/>
      <c r="I1398" s="116"/>
      <c r="J1398" s="118"/>
      <c r="K1398" s="33"/>
      <c r="L1398" s="44">
        <f t="shared" si="65"/>
        <v>0</v>
      </c>
      <c r="M1398" s="33" t="str">
        <f t="shared" si="59"/>
        <v>Container q'ty</v>
      </c>
      <c r="N1398" s="33" t="str">
        <f t="shared" si="60"/>
        <v/>
      </c>
      <c r="O1398" s="39"/>
      <c r="P1398" s="33"/>
      <c r="Q1398" s="168"/>
      <c r="R1398" s="169"/>
      <c r="S1398" s="39"/>
      <c r="T1398" s="119"/>
      <c r="U1398" s="109"/>
      <c r="V1398" s="109"/>
      <c r="W1398" s="109"/>
      <c r="X1398" s="45"/>
      <c r="Y1398" s="45"/>
    </row>
    <row r="1399" spans="1:25" s="43" customFormat="1" ht="12.9" customHeight="1">
      <c r="A1399" s="189"/>
      <c r="B1399" s="111"/>
      <c r="C1399" s="111"/>
      <c r="D1399" s="111"/>
      <c r="E1399" s="111"/>
      <c r="F1399" s="111"/>
      <c r="G1399" s="111"/>
      <c r="H1399" s="111"/>
      <c r="I1399" s="116"/>
      <c r="J1399" s="118"/>
      <c r="K1399" s="33"/>
      <c r="L1399" s="44">
        <f t="shared" si="65"/>
        <v>0</v>
      </c>
      <c r="M1399" s="33" t="str">
        <f t="shared" ref="M1399:M1462" si="66">A1399&amp;$O$1</f>
        <v>Container q'ty</v>
      </c>
      <c r="N1399" s="33" t="str">
        <f t="shared" ref="N1399:N1462" si="67">A1399&amp;P1399</f>
        <v/>
      </c>
      <c r="O1399" s="39"/>
      <c r="P1399" s="33"/>
      <c r="Q1399" s="168"/>
      <c r="R1399" s="169"/>
      <c r="S1399" s="39"/>
      <c r="T1399" s="119"/>
      <c r="U1399" s="109"/>
      <c r="V1399" s="109"/>
      <c r="W1399" s="109"/>
      <c r="X1399" s="45"/>
      <c r="Y1399" s="45"/>
    </row>
    <row r="1400" spans="1:25" s="43" customFormat="1" ht="12.9" customHeight="1">
      <c r="A1400" s="189"/>
      <c r="B1400" s="111"/>
      <c r="C1400" s="111"/>
      <c r="D1400" s="111"/>
      <c r="E1400" s="111"/>
      <c r="F1400" s="111"/>
      <c r="G1400" s="111"/>
      <c r="H1400" s="111"/>
      <c r="I1400" s="116"/>
      <c r="J1400" s="118"/>
      <c r="K1400" s="33"/>
      <c r="L1400" s="44">
        <f>SUM(E1400:F1400)</f>
        <v>0</v>
      </c>
      <c r="M1400" s="33" t="str">
        <f t="shared" si="66"/>
        <v>Container q'ty</v>
      </c>
      <c r="N1400" s="33" t="str">
        <f t="shared" si="67"/>
        <v/>
      </c>
      <c r="O1400" s="39"/>
      <c r="P1400" s="33"/>
      <c r="Q1400" s="168"/>
      <c r="R1400" s="169"/>
      <c r="S1400" s="39"/>
      <c r="T1400" s="119"/>
      <c r="U1400" s="109"/>
      <c r="V1400" s="109"/>
      <c r="W1400" s="109"/>
      <c r="X1400" s="45"/>
      <c r="Y1400" s="45"/>
    </row>
    <row r="1401" spans="1:25" s="43" customFormat="1" ht="12.9" customHeight="1">
      <c r="A1401" s="189"/>
      <c r="B1401" s="111"/>
      <c r="C1401" s="111"/>
      <c r="D1401" s="111"/>
      <c r="E1401" s="111"/>
      <c r="F1401" s="111"/>
      <c r="G1401" s="111"/>
      <c r="H1401" s="111"/>
      <c r="I1401" s="116"/>
      <c r="J1401" s="118"/>
      <c r="K1401" s="33"/>
      <c r="L1401" s="44">
        <f>SUM(E1401:F1401)</f>
        <v>0</v>
      </c>
      <c r="M1401" s="33" t="str">
        <f t="shared" si="66"/>
        <v>Container q'ty</v>
      </c>
      <c r="N1401" s="33" t="str">
        <f t="shared" si="67"/>
        <v/>
      </c>
      <c r="O1401" s="39"/>
      <c r="P1401" s="33"/>
      <c r="Q1401" s="168"/>
      <c r="R1401" s="169"/>
      <c r="S1401" s="39"/>
      <c r="T1401" s="119"/>
      <c r="U1401" s="109"/>
      <c r="V1401" s="109"/>
      <c r="W1401" s="109"/>
      <c r="X1401" s="45"/>
      <c r="Y1401" s="45"/>
    </row>
    <row r="1402" spans="1:25" s="43" customFormat="1" ht="12.9" customHeight="1">
      <c r="A1402" s="189"/>
      <c r="B1402" s="111"/>
      <c r="C1402" s="111"/>
      <c r="D1402" s="111"/>
      <c r="E1402" s="111"/>
      <c r="F1402" s="111"/>
      <c r="G1402" s="111"/>
      <c r="H1402" s="111"/>
      <c r="I1402" s="116"/>
      <c r="J1402" s="118"/>
      <c r="K1402" s="33"/>
      <c r="L1402" s="44">
        <f t="shared" ref="L1402:L1411" si="68">SUM(E1402:F1402)</f>
        <v>0</v>
      </c>
      <c r="M1402" s="33" t="str">
        <f t="shared" si="66"/>
        <v>Container q'ty</v>
      </c>
      <c r="N1402" s="33" t="str">
        <f t="shared" si="67"/>
        <v/>
      </c>
      <c r="O1402" s="39"/>
      <c r="P1402" s="33"/>
      <c r="Q1402" s="168"/>
      <c r="R1402" s="169"/>
      <c r="S1402" s="39"/>
      <c r="T1402" s="119"/>
      <c r="U1402" s="109"/>
      <c r="V1402" s="109"/>
      <c r="W1402" s="109"/>
      <c r="X1402" s="45"/>
      <c r="Y1402" s="45"/>
    </row>
    <row r="1403" spans="1:25" s="43" customFormat="1" ht="12.9" customHeight="1">
      <c r="A1403" s="189"/>
      <c r="B1403" s="111"/>
      <c r="C1403" s="111"/>
      <c r="D1403" s="111"/>
      <c r="E1403" s="111"/>
      <c r="F1403" s="111"/>
      <c r="G1403" s="111"/>
      <c r="H1403" s="111"/>
      <c r="I1403" s="116"/>
      <c r="J1403" s="118"/>
      <c r="K1403" s="33"/>
      <c r="L1403" s="44">
        <f t="shared" si="68"/>
        <v>0</v>
      </c>
      <c r="M1403" s="33" t="str">
        <f t="shared" si="66"/>
        <v>Container q'ty</v>
      </c>
      <c r="N1403" s="33" t="str">
        <f t="shared" si="67"/>
        <v/>
      </c>
      <c r="O1403" s="39"/>
      <c r="P1403" s="33"/>
      <c r="Q1403" s="168"/>
      <c r="R1403" s="169"/>
      <c r="S1403" s="39"/>
      <c r="T1403" s="119"/>
      <c r="U1403" s="109"/>
      <c r="V1403" s="109"/>
      <c r="W1403" s="109"/>
      <c r="X1403" s="45"/>
      <c r="Y1403" s="45"/>
    </row>
    <row r="1404" spans="1:25" s="43" customFormat="1" ht="12.9" customHeight="1">
      <c r="A1404" s="189"/>
      <c r="B1404" s="111"/>
      <c r="C1404" s="111"/>
      <c r="D1404" s="111"/>
      <c r="E1404" s="111"/>
      <c r="F1404" s="111"/>
      <c r="G1404" s="111"/>
      <c r="H1404" s="111"/>
      <c r="I1404" s="116"/>
      <c r="J1404" s="118"/>
      <c r="K1404" s="33"/>
      <c r="L1404" s="44">
        <f t="shared" si="68"/>
        <v>0</v>
      </c>
      <c r="M1404" s="33" t="str">
        <f t="shared" si="66"/>
        <v>Container q'ty</v>
      </c>
      <c r="N1404" s="33" t="str">
        <f t="shared" si="67"/>
        <v/>
      </c>
      <c r="O1404" s="39"/>
      <c r="P1404" s="33"/>
      <c r="Q1404" s="168"/>
      <c r="R1404" s="169"/>
      <c r="S1404" s="39"/>
      <c r="T1404" s="119"/>
      <c r="U1404" s="109"/>
      <c r="V1404" s="109"/>
      <c r="W1404" s="109"/>
      <c r="X1404" s="45"/>
      <c r="Y1404" s="45"/>
    </row>
    <row r="1405" spans="1:25" s="43" customFormat="1" ht="12.9" customHeight="1">
      <c r="A1405" s="189"/>
      <c r="B1405" s="111"/>
      <c r="C1405" s="111"/>
      <c r="D1405" s="111"/>
      <c r="E1405" s="111"/>
      <c r="F1405" s="111"/>
      <c r="G1405" s="111"/>
      <c r="H1405" s="111"/>
      <c r="I1405" s="117"/>
      <c r="J1405" s="118"/>
      <c r="K1405" s="33"/>
      <c r="L1405" s="44">
        <f t="shared" si="68"/>
        <v>0</v>
      </c>
      <c r="M1405" s="33" t="str">
        <f t="shared" si="66"/>
        <v>Container q'ty</v>
      </c>
      <c r="N1405" s="33" t="str">
        <f t="shared" si="67"/>
        <v/>
      </c>
      <c r="O1405" s="39"/>
      <c r="P1405" s="33"/>
      <c r="Q1405" s="168"/>
      <c r="R1405" s="169"/>
      <c r="S1405" s="39"/>
      <c r="T1405" s="119"/>
      <c r="U1405" s="109"/>
      <c r="V1405" s="109"/>
      <c r="W1405" s="109"/>
      <c r="X1405" s="45"/>
      <c r="Y1405" s="45"/>
    </row>
    <row r="1406" spans="1:25" s="43" customFormat="1" ht="12.9" customHeight="1">
      <c r="A1406" s="189"/>
      <c r="B1406" s="111"/>
      <c r="C1406" s="111"/>
      <c r="D1406" s="111"/>
      <c r="E1406" s="111"/>
      <c r="F1406" s="111"/>
      <c r="G1406" s="111"/>
      <c r="H1406" s="111"/>
      <c r="I1406" s="117"/>
      <c r="J1406" s="118"/>
      <c r="K1406" s="33"/>
      <c r="L1406" s="44">
        <f t="shared" si="68"/>
        <v>0</v>
      </c>
      <c r="M1406" s="33" t="str">
        <f t="shared" si="66"/>
        <v>Container q'ty</v>
      </c>
      <c r="N1406" s="33" t="str">
        <f t="shared" si="67"/>
        <v/>
      </c>
      <c r="O1406" s="39"/>
      <c r="P1406" s="33"/>
      <c r="Q1406" s="168"/>
      <c r="R1406" s="169"/>
      <c r="S1406" s="39"/>
      <c r="T1406" s="119"/>
      <c r="U1406" s="109"/>
      <c r="V1406" s="109"/>
      <c r="W1406" s="109"/>
      <c r="X1406" s="45"/>
      <c r="Y1406" s="45"/>
    </row>
    <row r="1407" spans="1:25" s="43" customFormat="1" ht="12.9" customHeight="1">
      <c r="A1407" s="189"/>
      <c r="B1407" s="111"/>
      <c r="C1407" s="111"/>
      <c r="D1407" s="111"/>
      <c r="E1407" s="111"/>
      <c r="F1407" s="111"/>
      <c r="G1407" s="111"/>
      <c r="H1407" s="111"/>
      <c r="I1407" s="116"/>
      <c r="J1407" s="118"/>
      <c r="K1407" s="33"/>
      <c r="L1407" s="44">
        <f t="shared" si="68"/>
        <v>0</v>
      </c>
      <c r="M1407" s="33" t="str">
        <f t="shared" si="66"/>
        <v>Container q'ty</v>
      </c>
      <c r="N1407" s="33" t="str">
        <f t="shared" si="67"/>
        <v/>
      </c>
      <c r="O1407" s="39"/>
      <c r="P1407" s="33"/>
      <c r="Q1407" s="168"/>
      <c r="R1407" s="169"/>
      <c r="S1407" s="39"/>
      <c r="T1407" s="119"/>
      <c r="U1407" s="109"/>
      <c r="V1407" s="109"/>
      <c r="W1407" s="109"/>
      <c r="X1407" s="45"/>
      <c r="Y1407" s="45"/>
    </row>
    <row r="1408" spans="1:25" s="43" customFormat="1" ht="12.9" customHeight="1">
      <c r="A1408" s="189"/>
      <c r="B1408" s="111"/>
      <c r="C1408" s="111"/>
      <c r="D1408" s="111"/>
      <c r="E1408" s="111"/>
      <c r="F1408" s="111"/>
      <c r="G1408" s="111"/>
      <c r="H1408" s="111"/>
      <c r="I1408" s="116"/>
      <c r="J1408" s="118"/>
      <c r="K1408" s="33"/>
      <c r="L1408" s="44">
        <f t="shared" si="68"/>
        <v>0</v>
      </c>
      <c r="M1408" s="33" t="str">
        <f t="shared" si="66"/>
        <v>Container q'ty</v>
      </c>
      <c r="N1408" s="33" t="str">
        <f t="shared" si="67"/>
        <v/>
      </c>
      <c r="O1408" s="39"/>
      <c r="P1408" s="33"/>
      <c r="Q1408" s="168"/>
      <c r="R1408" s="169"/>
      <c r="S1408" s="39"/>
      <c r="T1408" s="119"/>
      <c r="U1408" s="109"/>
      <c r="V1408" s="109"/>
      <c r="W1408" s="109"/>
      <c r="X1408" s="45"/>
      <c r="Y1408" s="45"/>
    </row>
    <row r="1409" spans="1:25" s="43" customFormat="1" ht="12.9" customHeight="1">
      <c r="A1409" s="189"/>
      <c r="B1409" s="111"/>
      <c r="C1409" s="111"/>
      <c r="D1409" s="111"/>
      <c r="E1409" s="111"/>
      <c r="F1409" s="111"/>
      <c r="G1409" s="111"/>
      <c r="H1409" s="111"/>
      <c r="I1409" s="116"/>
      <c r="J1409" s="118"/>
      <c r="K1409" s="33"/>
      <c r="L1409" s="44">
        <f t="shared" si="68"/>
        <v>0</v>
      </c>
      <c r="M1409" s="33" t="str">
        <f t="shared" si="66"/>
        <v>Container q'ty</v>
      </c>
      <c r="N1409" s="33" t="str">
        <f t="shared" si="67"/>
        <v/>
      </c>
      <c r="O1409" s="39"/>
      <c r="P1409" s="33"/>
      <c r="Q1409" s="168"/>
      <c r="R1409" s="169"/>
      <c r="S1409" s="39"/>
      <c r="T1409" s="119"/>
      <c r="U1409" s="109"/>
      <c r="V1409" s="109"/>
      <c r="W1409" s="109"/>
      <c r="X1409" s="45"/>
      <c r="Y1409" s="45"/>
    </row>
    <row r="1410" spans="1:25" s="43" customFormat="1" ht="12.9" customHeight="1">
      <c r="A1410" s="189"/>
      <c r="B1410" s="111"/>
      <c r="C1410" s="111"/>
      <c r="D1410" s="111"/>
      <c r="E1410" s="111"/>
      <c r="F1410" s="111"/>
      <c r="G1410" s="111"/>
      <c r="H1410" s="111"/>
      <c r="I1410" s="116"/>
      <c r="J1410" s="118"/>
      <c r="K1410" s="33"/>
      <c r="L1410" s="44">
        <f t="shared" si="68"/>
        <v>0</v>
      </c>
      <c r="M1410" s="33" t="str">
        <f t="shared" si="66"/>
        <v>Container q'ty</v>
      </c>
      <c r="N1410" s="33" t="str">
        <f t="shared" si="67"/>
        <v/>
      </c>
      <c r="O1410" s="39"/>
      <c r="P1410" s="33"/>
      <c r="Q1410" s="168"/>
      <c r="R1410" s="169"/>
      <c r="S1410" s="39"/>
      <c r="T1410" s="119"/>
      <c r="U1410" s="109"/>
      <c r="V1410" s="109"/>
      <c r="W1410" s="109"/>
      <c r="X1410" s="45"/>
      <c r="Y1410" s="45"/>
    </row>
    <row r="1411" spans="1:25" s="43" customFormat="1" ht="12.9" customHeight="1">
      <c r="A1411" s="189"/>
      <c r="B1411" s="111"/>
      <c r="C1411" s="111"/>
      <c r="D1411" s="111"/>
      <c r="E1411" s="111"/>
      <c r="F1411" s="111"/>
      <c r="G1411" s="111"/>
      <c r="H1411" s="111"/>
      <c r="I1411" s="116"/>
      <c r="J1411" s="118"/>
      <c r="K1411" s="33"/>
      <c r="L1411" s="44">
        <f t="shared" si="68"/>
        <v>0</v>
      </c>
      <c r="M1411" s="33" t="str">
        <f t="shared" si="66"/>
        <v>Container q'ty</v>
      </c>
      <c r="N1411" s="33" t="str">
        <f t="shared" si="67"/>
        <v/>
      </c>
      <c r="O1411" s="39"/>
      <c r="P1411" s="33"/>
      <c r="Q1411" s="168"/>
      <c r="R1411" s="169"/>
      <c r="S1411" s="39"/>
      <c r="T1411" s="119"/>
      <c r="U1411" s="109"/>
      <c r="V1411" s="109"/>
      <c r="W1411" s="109"/>
      <c r="X1411" s="45"/>
      <c r="Y1411" s="45"/>
    </row>
    <row r="1412" spans="1:25" s="43" customFormat="1" ht="12.9" customHeight="1">
      <c r="A1412" s="189"/>
      <c r="B1412" s="111"/>
      <c r="C1412" s="111"/>
      <c r="D1412" s="111"/>
      <c r="E1412" s="111"/>
      <c r="F1412" s="111"/>
      <c r="G1412" s="111"/>
      <c r="H1412" s="111"/>
      <c r="I1412" s="116"/>
      <c r="J1412" s="118"/>
      <c r="K1412" s="33"/>
      <c r="L1412" s="44">
        <f>SUM(E1412:F1412)</f>
        <v>0</v>
      </c>
      <c r="M1412" s="33" t="str">
        <f t="shared" si="66"/>
        <v>Container q'ty</v>
      </c>
      <c r="N1412" s="33" t="str">
        <f t="shared" si="67"/>
        <v/>
      </c>
      <c r="O1412" s="39"/>
      <c r="P1412" s="33"/>
      <c r="Q1412" s="168"/>
      <c r="R1412" s="169"/>
      <c r="S1412" s="39"/>
      <c r="T1412" s="119"/>
      <c r="U1412" s="109"/>
      <c r="V1412" s="109"/>
      <c r="W1412" s="109"/>
      <c r="X1412" s="45"/>
      <c r="Y1412" s="45"/>
    </row>
    <row r="1413" spans="1:25" s="43" customFormat="1" ht="12.9" customHeight="1">
      <c r="A1413" s="189"/>
      <c r="B1413" s="111"/>
      <c r="C1413" s="111"/>
      <c r="D1413" s="111"/>
      <c r="E1413" s="111"/>
      <c r="F1413" s="111"/>
      <c r="G1413" s="111"/>
      <c r="H1413" s="111"/>
      <c r="I1413" s="116"/>
      <c r="J1413" s="118"/>
      <c r="K1413" s="33"/>
      <c r="L1413" s="44">
        <f>SUM(E1413:F1413)</f>
        <v>0</v>
      </c>
      <c r="M1413" s="33" t="str">
        <f t="shared" si="66"/>
        <v>Container q'ty</v>
      </c>
      <c r="N1413" s="33" t="str">
        <f t="shared" si="67"/>
        <v/>
      </c>
      <c r="O1413" s="39"/>
      <c r="P1413" s="33"/>
      <c r="Q1413" s="168"/>
      <c r="R1413" s="169"/>
      <c r="S1413" s="39"/>
      <c r="T1413" s="119"/>
      <c r="U1413" s="109"/>
      <c r="V1413" s="109"/>
      <c r="W1413" s="109"/>
      <c r="X1413" s="45"/>
      <c r="Y1413" s="45"/>
    </row>
    <row r="1414" spans="1:25" s="43" customFormat="1" ht="12.9" customHeight="1">
      <c r="A1414" s="189"/>
      <c r="B1414" s="111"/>
      <c r="C1414" s="111"/>
      <c r="D1414" s="111"/>
      <c r="E1414" s="111"/>
      <c r="F1414" s="111"/>
      <c r="G1414" s="111"/>
      <c r="H1414" s="111"/>
      <c r="I1414" s="116"/>
      <c r="J1414" s="118"/>
      <c r="K1414" s="33"/>
      <c r="L1414" s="44">
        <f t="shared" ref="L1414:L1422" si="69">SUM(E1414:F1414)</f>
        <v>0</v>
      </c>
      <c r="M1414" s="33" t="str">
        <f t="shared" si="66"/>
        <v>Container q'ty</v>
      </c>
      <c r="N1414" s="33" t="str">
        <f t="shared" si="67"/>
        <v/>
      </c>
      <c r="O1414" s="39"/>
      <c r="P1414" s="33"/>
      <c r="Q1414" s="168"/>
      <c r="R1414" s="169"/>
      <c r="S1414" s="39"/>
      <c r="T1414" s="119"/>
      <c r="U1414" s="109"/>
      <c r="V1414" s="109"/>
      <c r="W1414" s="109"/>
      <c r="X1414" s="45"/>
      <c r="Y1414" s="45"/>
    </row>
    <row r="1415" spans="1:25" s="43" customFormat="1" ht="12.9" customHeight="1">
      <c r="A1415" s="189"/>
      <c r="B1415" s="111"/>
      <c r="C1415" s="111"/>
      <c r="D1415" s="111"/>
      <c r="E1415" s="111"/>
      <c r="F1415" s="111"/>
      <c r="G1415" s="111"/>
      <c r="H1415" s="111"/>
      <c r="I1415" s="116"/>
      <c r="J1415" s="118"/>
      <c r="K1415" s="33"/>
      <c r="L1415" s="44">
        <f t="shared" si="69"/>
        <v>0</v>
      </c>
      <c r="M1415" s="33" t="str">
        <f t="shared" si="66"/>
        <v>Container q'ty</v>
      </c>
      <c r="N1415" s="33" t="str">
        <f t="shared" si="67"/>
        <v/>
      </c>
      <c r="O1415" s="39"/>
      <c r="P1415" s="33"/>
      <c r="Q1415" s="168"/>
      <c r="R1415" s="169"/>
      <c r="S1415" s="39"/>
      <c r="T1415" s="119"/>
      <c r="U1415" s="109"/>
      <c r="V1415" s="109"/>
      <c r="W1415" s="109"/>
      <c r="X1415" s="45"/>
      <c r="Y1415" s="45"/>
    </row>
    <row r="1416" spans="1:25" s="43" customFormat="1" ht="12.9" customHeight="1">
      <c r="A1416" s="189"/>
      <c r="B1416" s="111"/>
      <c r="C1416" s="111"/>
      <c r="D1416" s="111"/>
      <c r="E1416" s="111"/>
      <c r="F1416" s="111"/>
      <c r="G1416" s="111"/>
      <c r="H1416" s="111"/>
      <c r="I1416" s="116"/>
      <c r="J1416" s="118"/>
      <c r="K1416" s="33"/>
      <c r="L1416" s="44">
        <f t="shared" si="69"/>
        <v>0</v>
      </c>
      <c r="M1416" s="33" t="str">
        <f t="shared" si="66"/>
        <v>Container q'ty</v>
      </c>
      <c r="N1416" s="33" t="str">
        <f t="shared" si="67"/>
        <v/>
      </c>
      <c r="O1416" s="39"/>
      <c r="P1416" s="33"/>
      <c r="Q1416" s="168"/>
      <c r="R1416" s="169"/>
      <c r="S1416" s="39"/>
      <c r="T1416" s="119"/>
      <c r="U1416" s="109"/>
      <c r="V1416" s="109"/>
      <c r="W1416" s="109"/>
      <c r="X1416" s="45"/>
      <c r="Y1416" s="45"/>
    </row>
    <row r="1417" spans="1:25" s="43" customFormat="1" ht="12.9" customHeight="1">
      <c r="A1417" s="189"/>
      <c r="B1417" s="111"/>
      <c r="C1417" s="111"/>
      <c r="D1417" s="111"/>
      <c r="E1417" s="111"/>
      <c r="F1417" s="111"/>
      <c r="G1417" s="111"/>
      <c r="H1417" s="111"/>
      <c r="I1417" s="117"/>
      <c r="J1417" s="118"/>
      <c r="K1417" s="33"/>
      <c r="L1417" s="44">
        <f t="shared" si="69"/>
        <v>0</v>
      </c>
      <c r="M1417" s="33" t="str">
        <f t="shared" si="66"/>
        <v>Container q'ty</v>
      </c>
      <c r="N1417" s="33" t="str">
        <f t="shared" si="67"/>
        <v/>
      </c>
      <c r="O1417" s="39"/>
      <c r="P1417" s="33"/>
      <c r="Q1417" s="168"/>
      <c r="R1417" s="169"/>
      <c r="S1417" s="39"/>
      <c r="T1417" s="119"/>
      <c r="U1417" s="109"/>
      <c r="V1417" s="109"/>
      <c r="W1417" s="109"/>
      <c r="X1417" s="45"/>
      <c r="Y1417" s="45"/>
    </row>
    <row r="1418" spans="1:25" s="43" customFormat="1" ht="12.9" customHeight="1">
      <c r="A1418" s="189"/>
      <c r="B1418" s="111"/>
      <c r="C1418" s="111"/>
      <c r="D1418" s="111"/>
      <c r="E1418" s="111"/>
      <c r="F1418" s="111"/>
      <c r="G1418" s="111"/>
      <c r="H1418" s="111"/>
      <c r="I1418" s="117"/>
      <c r="J1418" s="118"/>
      <c r="K1418" s="33"/>
      <c r="L1418" s="44">
        <f t="shared" si="69"/>
        <v>0</v>
      </c>
      <c r="M1418" s="33" t="str">
        <f t="shared" si="66"/>
        <v>Container q'ty</v>
      </c>
      <c r="N1418" s="33" t="str">
        <f t="shared" si="67"/>
        <v/>
      </c>
      <c r="O1418" s="39"/>
      <c r="P1418" s="33"/>
      <c r="Q1418" s="168"/>
      <c r="R1418" s="169"/>
      <c r="S1418" s="39"/>
      <c r="T1418" s="119"/>
      <c r="U1418" s="109"/>
      <c r="V1418" s="109"/>
      <c r="W1418" s="109"/>
      <c r="X1418" s="45"/>
      <c r="Y1418" s="45"/>
    </row>
    <row r="1419" spans="1:25" s="43" customFormat="1" ht="12.9" customHeight="1">
      <c r="A1419" s="189"/>
      <c r="B1419" s="111"/>
      <c r="C1419" s="111"/>
      <c r="D1419" s="111"/>
      <c r="E1419" s="111"/>
      <c r="F1419" s="111"/>
      <c r="G1419" s="111"/>
      <c r="H1419" s="111"/>
      <c r="I1419" s="116"/>
      <c r="J1419" s="118"/>
      <c r="K1419" s="33"/>
      <c r="L1419" s="44">
        <f t="shared" si="69"/>
        <v>0</v>
      </c>
      <c r="M1419" s="33" t="str">
        <f t="shared" si="66"/>
        <v>Container q'ty</v>
      </c>
      <c r="N1419" s="33" t="str">
        <f t="shared" si="67"/>
        <v/>
      </c>
      <c r="O1419" s="39"/>
      <c r="P1419" s="33"/>
      <c r="Q1419" s="168"/>
      <c r="R1419" s="169"/>
      <c r="S1419" s="39"/>
      <c r="T1419" s="119"/>
      <c r="U1419" s="109"/>
      <c r="V1419" s="109"/>
      <c r="W1419" s="109"/>
      <c r="X1419" s="45"/>
      <c r="Y1419" s="45"/>
    </row>
    <row r="1420" spans="1:25" s="43" customFormat="1" ht="12.9" customHeight="1">
      <c r="A1420" s="189"/>
      <c r="B1420" s="111"/>
      <c r="C1420" s="111"/>
      <c r="D1420" s="111"/>
      <c r="E1420" s="111"/>
      <c r="F1420" s="111"/>
      <c r="G1420" s="111"/>
      <c r="H1420" s="111"/>
      <c r="I1420" s="116"/>
      <c r="J1420" s="118"/>
      <c r="K1420" s="33"/>
      <c r="L1420" s="44">
        <f t="shared" si="69"/>
        <v>0</v>
      </c>
      <c r="M1420" s="33" t="str">
        <f t="shared" si="66"/>
        <v>Container q'ty</v>
      </c>
      <c r="N1420" s="33" t="str">
        <f t="shared" si="67"/>
        <v/>
      </c>
      <c r="O1420" s="39"/>
      <c r="P1420" s="33"/>
      <c r="Q1420" s="168"/>
      <c r="R1420" s="169"/>
      <c r="S1420" s="39"/>
      <c r="T1420" s="119"/>
      <c r="U1420" s="109"/>
      <c r="V1420" s="109"/>
      <c r="W1420" s="109"/>
      <c r="X1420" s="45"/>
      <c r="Y1420" s="45"/>
    </row>
    <row r="1421" spans="1:25" s="43" customFormat="1" ht="12.9" customHeight="1">
      <c r="A1421" s="189"/>
      <c r="B1421" s="111"/>
      <c r="C1421" s="111"/>
      <c r="D1421" s="111"/>
      <c r="E1421" s="111"/>
      <c r="F1421" s="111"/>
      <c r="G1421" s="111"/>
      <c r="H1421" s="111"/>
      <c r="I1421" s="116"/>
      <c r="J1421" s="118"/>
      <c r="K1421" s="33"/>
      <c r="L1421" s="44">
        <f t="shared" si="69"/>
        <v>0</v>
      </c>
      <c r="M1421" s="33" t="str">
        <f t="shared" si="66"/>
        <v>Container q'ty</v>
      </c>
      <c r="N1421" s="33" t="str">
        <f t="shared" si="67"/>
        <v/>
      </c>
      <c r="O1421" s="39"/>
      <c r="P1421" s="33"/>
      <c r="Q1421" s="168"/>
      <c r="R1421" s="169"/>
      <c r="S1421" s="39"/>
      <c r="T1421" s="119"/>
      <c r="U1421" s="109"/>
      <c r="V1421" s="109"/>
      <c r="W1421" s="109"/>
      <c r="X1421" s="45"/>
      <c r="Y1421" s="45"/>
    </row>
    <row r="1422" spans="1:25" s="43" customFormat="1" ht="12.9" customHeight="1">
      <c r="A1422" s="189"/>
      <c r="B1422" s="111"/>
      <c r="C1422" s="111"/>
      <c r="D1422" s="111"/>
      <c r="E1422" s="111"/>
      <c r="F1422" s="111"/>
      <c r="G1422" s="111"/>
      <c r="H1422" s="111"/>
      <c r="I1422" s="116"/>
      <c r="J1422" s="118"/>
      <c r="K1422" s="33"/>
      <c r="L1422" s="44">
        <f t="shared" si="69"/>
        <v>0</v>
      </c>
      <c r="M1422" s="33" t="str">
        <f t="shared" si="66"/>
        <v>Container q'ty</v>
      </c>
      <c r="N1422" s="33" t="str">
        <f t="shared" si="67"/>
        <v/>
      </c>
      <c r="O1422" s="39"/>
      <c r="P1422" s="33"/>
      <c r="Q1422" s="168"/>
      <c r="R1422" s="169"/>
      <c r="S1422" s="39"/>
      <c r="T1422" s="119"/>
      <c r="U1422" s="109"/>
      <c r="V1422" s="109"/>
      <c r="W1422" s="109"/>
      <c r="X1422" s="45"/>
      <c r="Y1422" s="45"/>
    </row>
    <row r="1423" spans="1:25" s="43" customFormat="1" ht="12.9" customHeight="1">
      <c r="A1423" s="189"/>
      <c r="B1423" s="111"/>
      <c r="C1423" s="111"/>
      <c r="D1423" s="111"/>
      <c r="E1423" s="111"/>
      <c r="F1423" s="111"/>
      <c r="G1423" s="111"/>
      <c r="H1423" s="111"/>
      <c r="I1423" s="116"/>
      <c r="J1423" s="118"/>
      <c r="K1423" s="33"/>
      <c r="L1423" s="44">
        <f>SUM(E1423:F1423)</f>
        <v>0</v>
      </c>
      <c r="M1423" s="33" t="str">
        <f t="shared" si="66"/>
        <v>Container q'ty</v>
      </c>
      <c r="N1423" s="33" t="str">
        <f t="shared" si="67"/>
        <v/>
      </c>
      <c r="O1423" s="39"/>
      <c r="P1423" s="33"/>
      <c r="Q1423" s="168"/>
      <c r="R1423" s="169"/>
      <c r="S1423" s="39"/>
      <c r="T1423" s="119"/>
      <c r="U1423" s="109"/>
      <c r="V1423" s="109"/>
      <c r="W1423" s="109"/>
      <c r="X1423" s="45"/>
      <c r="Y1423" s="45"/>
    </row>
    <row r="1424" spans="1:25" s="43" customFormat="1" ht="12.9" customHeight="1">
      <c r="A1424" s="189"/>
      <c r="B1424" s="111"/>
      <c r="C1424" s="111"/>
      <c r="D1424" s="111"/>
      <c r="E1424" s="111"/>
      <c r="F1424" s="111"/>
      <c r="G1424" s="111"/>
      <c r="H1424" s="111"/>
      <c r="I1424" s="116"/>
      <c r="J1424" s="118"/>
      <c r="K1424" s="33"/>
      <c r="L1424" s="44">
        <f>SUM(E1424:F1424)</f>
        <v>0</v>
      </c>
      <c r="M1424" s="33" t="str">
        <f t="shared" si="66"/>
        <v>Container q'ty</v>
      </c>
      <c r="N1424" s="33" t="str">
        <f t="shared" si="67"/>
        <v/>
      </c>
      <c r="O1424" s="39"/>
      <c r="P1424" s="33"/>
      <c r="Q1424" s="168"/>
      <c r="R1424" s="169"/>
      <c r="S1424" s="39"/>
      <c r="T1424" s="119"/>
      <c r="U1424" s="109"/>
      <c r="V1424" s="109"/>
      <c r="W1424" s="109"/>
      <c r="X1424" s="45"/>
      <c r="Y1424" s="45"/>
    </row>
    <row r="1425" spans="1:25" s="43" customFormat="1" ht="12.9" customHeight="1">
      <c r="A1425" s="189"/>
      <c r="B1425" s="111"/>
      <c r="C1425" s="111"/>
      <c r="D1425" s="111"/>
      <c r="E1425" s="111"/>
      <c r="F1425" s="111"/>
      <c r="G1425" s="111"/>
      <c r="H1425" s="111"/>
      <c r="I1425" s="116"/>
      <c r="J1425" s="118"/>
      <c r="K1425" s="33"/>
      <c r="L1425" s="44">
        <f t="shared" ref="L1425:L1451" si="70">SUM(E1425:F1425)</f>
        <v>0</v>
      </c>
      <c r="M1425" s="33" t="str">
        <f t="shared" si="66"/>
        <v>Container q'ty</v>
      </c>
      <c r="N1425" s="33" t="str">
        <f t="shared" si="67"/>
        <v/>
      </c>
      <c r="O1425" s="39"/>
      <c r="P1425" s="33"/>
      <c r="Q1425" s="168"/>
      <c r="R1425" s="169"/>
      <c r="S1425" s="39"/>
      <c r="T1425" s="119"/>
      <c r="U1425" s="109"/>
      <c r="V1425" s="109"/>
      <c r="W1425" s="109"/>
      <c r="X1425" s="45"/>
      <c r="Y1425" s="45"/>
    </row>
    <row r="1426" spans="1:25" s="43" customFormat="1" ht="12.9" customHeight="1">
      <c r="A1426" s="189"/>
      <c r="B1426" s="111"/>
      <c r="C1426" s="111"/>
      <c r="D1426" s="111"/>
      <c r="E1426" s="111"/>
      <c r="F1426" s="111"/>
      <c r="G1426" s="111"/>
      <c r="H1426" s="111"/>
      <c r="I1426" s="116"/>
      <c r="J1426" s="118"/>
      <c r="K1426" s="33"/>
      <c r="L1426" s="44">
        <f t="shared" si="70"/>
        <v>0</v>
      </c>
      <c r="M1426" s="33" t="str">
        <f t="shared" si="66"/>
        <v>Container q'ty</v>
      </c>
      <c r="N1426" s="33" t="str">
        <f t="shared" si="67"/>
        <v/>
      </c>
      <c r="O1426" s="39"/>
      <c r="P1426" s="33"/>
      <c r="Q1426" s="168"/>
      <c r="R1426" s="169"/>
      <c r="S1426" s="39"/>
      <c r="T1426" s="119"/>
      <c r="U1426" s="109"/>
      <c r="V1426" s="109"/>
      <c r="W1426" s="109"/>
      <c r="X1426" s="45"/>
      <c r="Y1426" s="45"/>
    </row>
    <row r="1427" spans="1:25" s="43" customFormat="1" ht="12.9" customHeight="1">
      <c r="A1427" s="189"/>
      <c r="B1427" s="111"/>
      <c r="C1427" s="111"/>
      <c r="D1427" s="111"/>
      <c r="E1427" s="111"/>
      <c r="F1427" s="111"/>
      <c r="G1427" s="111"/>
      <c r="H1427" s="111"/>
      <c r="I1427" s="116"/>
      <c r="J1427" s="118"/>
      <c r="K1427" s="33"/>
      <c r="L1427" s="44">
        <f t="shared" si="70"/>
        <v>0</v>
      </c>
      <c r="M1427" s="33" t="str">
        <f t="shared" si="66"/>
        <v>Container q'ty</v>
      </c>
      <c r="N1427" s="33" t="str">
        <f t="shared" si="67"/>
        <v/>
      </c>
      <c r="O1427" s="39"/>
      <c r="P1427" s="33"/>
      <c r="Q1427" s="168"/>
      <c r="R1427" s="169"/>
      <c r="S1427" s="39"/>
      <c r="T1427" s="119"/>
      <c r="U1427" s="109"/>
      <c r="V1427" s="109"/>
      <c r="W1427" s="109"/>
      <c r="X1427" s="45"/>
      <c r="Y1427" s="45"/>
    </row>
    <row r="1428" spans="1:25" s="43" customFormat="1" ht="12.9" customHeight="1">
      <c r="A1428" s="189"/>
      <c r="B1428" s="111"/>
      <c r="C1428" s="111"/>
      <c r="D1428" s="111"/>
      <c r="E1428" s="111"/>
      <c r="F1428" s="111"/>
      <c r="G1428" s="111"/>
      <c r="H1428" s="111"/>
      <c r="I1428" s="117"/>
      <c r="J1428" s="118"/>
      <c r="K1428" s="33"/>
      <c r="L1428" s="44">
        <f t="shared" si="70"/>
        <v>0</v>
      </c>
      <c r="M1428" s="33" t="str">
        <f t="shared" si="66"/>
        <v>Container q'ty</v>
      </c>
      <c r="N1428" s="33" t="str">
        <f t="shared" si="67"/>
        <v/>
      </c>
      <c r="O1428" s="39"/>
      <c r="P1428" s="33"/>
      <c r="Q1428" s="168"/>
      <c r="R1428" s="169"/>
      <c r="S1428" s="39"/>
      <c r="T1428" s="119"/>
      <c r="U1428" s="109"/>
      <c r="V1428" s="109"/>
      <c r="W1428" s="109"/>
      <c r="X1428" s="45"/>
      <c r="Y1428" s="45"/>
    </row>
    <row r="1429" spans="1:25" s="43" customFormat="1" ht="12.9" customHeight="1">
      <c r="A1429" s="189"/>
      <c r="B1429" s="111"/>
      <c r="C1429" s="111"/>
      <c r="D1429" s="111"/>
      <c r="E1429" s="111"/>
      <c r="F1429" s="111"/>
      <c r="G1429" s="111"/>
      <c r="H1429" s="111"/>
      <c r="I1429" s="117"/>
      <c r="J1429" s="118"/>
      <c r="K1429" s="33"/>
      <c r="L1429" s="44">
        <f t="shared" si="70"/>
        <v>0</v>
      </c>
      <c r="M1429" s="33" t="str">
        <f t="shared" si="66"/>
        <v>Container q'ty</v>
      </c>
      <c r="N1429" s="33" t="str">
        <f t="shared" si="67"/>
        <v/>
      </c>
      <c r="O1429" s="39"/>
      <c r="P1429" s="33"/>
      <c r="Q1429" s="168"/>
      <c r="R1429" s="169"/>
      <c r="S1429" s="39"/>
      <c r="T1429" s="119"/>
      <c r="U1429" s="109"/>
      <c r="V1429" s="109"/>
      <c r="W1429" s="109"/>
      <c r="X1429" s="45"/>
      <c r="Y1429" s="45"/>
    </row>
    <row r="1430" spans="1:25" s="43" customFormat="1" ht="12.9" customHeight="1">
      <c r="A1430" s="189"/>
      <c r="B1430" s="111"/>
      <c r="C1430" s="111"/>
      <c r="D1430" s="111"/>
      <c r="E1430" s="111"/>
      <c r="F1430" s="111"/>
      <c r="G1430" s="111"/>
      <c r="H1430" s="111"/>
      <c r="I1430" s="116"/>
      <c r="J1430" s="118"/>
      <c r="K1430" s="33"/>
      <c r="L1430" s="44">
        <f t="shared" si="70"/>
        <v>0</v>
      </c>
      <c r="M1430" s="33" t="str">
        <f t="shared" si="66"/>
        <v>Container q'ty</v>
      </c>
      <c r="N1430" s="33" t="str">
        <f t="shared" si="67"/>
        <v/>
      </c>
      <c r="O1430" s="39"/>
      <c r="P1430" s="33"/>
      <c r="Q1430" s="168"/>
      <c r="R1430" s="169"/>
      <c r="S1430" s="39"/>
      <c r="T1430" s="119"/>
      <c r="U1430" s="109"/>
      <c r="V1430" s="109"/>
      <c r="W1430" s="109"/>
      <c r="X1430" s="45"/>
      <c r="Y1430" s="45"/>
    </row>
    <row r="1431" spans="1:25" s="43" customFormat="1" ht="12.9" customHeight="1">
      <c r="A1431" s="189"/>
      <c r="B1431" s="111"/>
      <c r="C1431" s="111"/>
      <c r="D1431" s="111"/>
      <c r="E1431" s="111"/>
      <c r="F1431" s="111"/>
      <c r="G1431" s="111"/>
      <c r="H1431" s="111"/>
      <c r="I1431" s="116"/>
      <c r="J1431" s="118"/>
      <c r="K1431" s="33"/>
      <c r="L1431" s="44">
        <f t="shared" si="70"/>
        <v>0</v>
      </c>
      <c r="M1431" s="33" t="str">
        <f t="shared" si="66"/>
        <v>Container q'ty</v>
      </c>
      <c r="N1431" s="33" t="str">
        <f t="shared" si="67"/>
        <v/>
      </c>
      <c r="O1431" s="39"/>
      <c r="P1431" s="33"/>
      <c r="Q1431" s="168"/>
      <c r="R1431" s="169"/>
      <c r="S1431" s="39"/>
      <c r="T1431" s="119"/>
      <c r="U1431" s="109"/>
      <c r="V1431" s="109"/>
      <c r="W1431" s="109"/>
      <c r="X1431" s="45"/>
      <c r="Y1431" s="45"/>
    </row>
    <row r="1432" spans="1:25" s="43" customFormat="1" ht="12.9" customHeight="1">
      <c r="A1432" s="189"/>
      <c r="B1432" s="111"/>
      <c r="C1432" s="111"/>
      <c r="D1432" s="111"/>
      <c r="E1432" s="111"/>
      <c r="F1432" s="111"/>
      <c r="G1432" s="111"/>
      <c r="H1432" s="111"/>
      <c r="I1432" s="116"/>
      <c r="J1432" s="118"/>
      <c r="K1432" s="33"/>
      <c r="L1432" s="44">
        <f t="shared" si="70"/>
        <v>0</v>
      </c>
      <c r="M1432" s="33" t="str">
        <f t="shared" si="66"/>
        <v>Container q'ty</v>
      </c>
      <c r="N1432" s="33" t="str">
        <f t="shared" si="67"/>
        <v/>
      </c>
      <c r="O1432" s="39"/>
      <c r="P1432" s="33"/>
      <c r="Q1432" s="168"/>
      <c r="R1432" s="169"/>
      <c r="S1432" s="39"/>
      <c r="T1432" s="119"/>
      <c r="U1432" s="109"/>
      <c r="V1432" s="109"/>
      <c r="W1432" s="109"/>
      <c r="X1432" s="45"/>
      <c r="Y1432" s="45"/>
    </row>
    <row r="1433" spans="1:25" s="43" customFormat="1" ht="12.9" customHeight="1">
      <c r="A1433" s="189"/>
      <c r="B1433" s="111"/>
      <c r="C1433" s="111"/>
      <c r="D1433" s="111"/>
      <c r="E1433" s="111"/>
      <c r="F1433" s="111"/>
      <c r="G1433" s="111"/>
      <c r="H1433" s="111"/>
      <c r="I1433" s="116"/>
      <c r="J1433" s="118"/>
      <c r="K1433" s="33"/>
      <c r="L1433" s="44">
        <f t="shared" si="70"/>
        <v>0</v>
      </c>
      <c r="M1433" s="33" t="str">
        <f t="shared" si="66"/>
        <v>Container q'ty</v>
      </c>
      <c r="N1433" s="33" t="str">
        <f t="shared" si="67"/>
        <v/>
      </c>
      <c r="O1433" s="39"/>
      <c r="P1433" s="33"/>
      <c r="Q1433" s="168"/>
      <c r="R1433" s="169"/>
      <c r="S1433" s="39"/>
      <c r="T1433" s="119"/>
      <c r="U1433" s="109"/>
      <c r="V1433" s="109"/>
      <c r="W1433" s="109"/>
      <c r="X1433" s="45"/>
      <c r="Y1433" s="45"/>
    </row>
    <row r="1434" spans="1:25" s="43" customFormat="1" ht="12.9" customHeight="1">
      <c r="A1434" s="189"/>
      <c r="B1434" s="111"/>
      <c r="C1434" s="111"/>
      <c r="D1434" s="111"/>
      <c r="E1434" s="111"/>
      <c r="F1434" s="111"/>
      <c r="G1434" s="111"/>
      <c r="H1434" s="111"/>
      <c r="I1434" s="116"/>
      <c r="J1434" s="118"/>
      <c r="K1434" s="33"/>
      <c r="L1434" s="44">
        <f t="shared" si="70"/>
        <v>0</v>
      </c>
      <c r="M1434" s="33" t="str">
        <f t="shared" si="66"/>
        <v>Container q'ty</v>
      </c>
      <c r="N1434" s="33" t="str">
        <f t="shared" si="67"/>
        <v/>
      </c>
      <c r="O1434" s="39"/>
      <c r="P1434" s="33"/>
      <c r="Q1434" s="168"/>
      <c r="R1434" s="169"/>
      <c r="S1434" s="39"/>
      <c r="T1434" s="119"/>
      <c r="U1434" s="109"/>
      <c r="V1434" s="109"/>
      <c r="W1434" s="109"/>
      <c r="X1434" s="45"/>
      <c r="Y1434" s="45"/>
    </row>
    <row r="1435" spans="1:25" s="43" customFormat="1" ht="12.9" customHeight="1">
      <c r="A1435" s="189"/>
      <c r="B1435" s="111"/>
      <c r="C1435" s="111"/>
      <c r="D1435" s="111"/>
      <c r="E1435" s="111"/>
      <c r="F1435" s="111"/>
      <c r="G1435" s="111"/>
      <c r="H1435" s="111"/>
      <c r="I1435" s="116"/>
      <c r="J1435" s="118"/>
      <c r="K1435" s="33"/>
      <c r="L1435" s="44">
        <f t="shared" si="70"/>
        <v>0</v>
      </c>
      <c r="M1435" s="33" t="str">
        <f t="shared" si="66"/>
        <v>Container q'ty</v>
      </c>
      <c r="N1435" s="33" t="str">
        <f t="shared" si="67"/>
        <v/>
      </c>
      <c r="O1435" s="39"/>
      <c r="P1435" s="33"/>
      <c r="Q1435" s="168"/>
      <c r="R1435" s="169"/>
      <c r="S1435" s="39"/>
      <c r="T1435" s="119"/>
      <c r="U1435" s="109"/>
      <c r="V1435" s="109"/>
      <c r="W1435" s="109"/>
      <c r="X1435" s="45"/>
      <c r="Y1435" s="45"/>
    </row>
    <row r="1436" spans="1:25" s="43" customFormat="1" ht="12.9" customHeight="1">
      <c r="A1436" s="189"/>
      <c r="B1436" s="111"/>
      <c r="C1436" s="111"/>
      <c r="D1436" s="111"/>
      <c r="E1436" s="111"/>
      <c r="F1436" s="111"/>
      <c r="G1436" s="111"/>
      <c r="H1436" s="111"/>
      <c r="I1436" s="116"/>
      <c r="J1436" s="118"/>
      <c r="K1436" s="33"/>
      <c r="L1436" s="44">
        <f t="shared" si="70"/>
        <v>0</v>
      </c>
      <c r="M1436" s="33" t="str">
        <f t="shared" si="66"/>
        <v>Container q'ty</v>
      </c>
      <c r="N1436" s="33" t="str">
        <f t="shared" si="67"/>
        <v/>
      </c>
      <c r="O1436" s="39"/>
      <c r="P1436" s="33"/>
      <c r="Q1436" s="168"/>
      <c r="R1436" s="169"/>
      <c r="S1436" s="39"/>
      <c r="T1436" s="119"/>
      <c r="U1436" s="109"/>
      <c r="V1436" s="109"/>
      <c r="W1436" s="109"/>
      <c r="X1436" s="45"/>
      <c r="Y1436" s="45"/>
    </row>
    <row r="1437" spans="1:25" s="43" customFormat="1" ht="12.9" customHeight="1">
      <c r="A1437" s="189"/>
      <c r="B1437" s="111"/>
      <c r="C1437" s="111"/>
      <c r="D1437" s="111"/>
      <c r="E1437" s="111"/>
      <c r="F1437" s="111"/>
      <c r="G1437" s="111"/>
      <c r="H1437" s="111"/>
      <c r="I1437" s="116"/>
      <c r="J1437" s="118"/>
      <c r="K1437" s="33"/>
      <c r="L1437" s="44">
        <f t="shared" si="70"/>
        <v>0</v>
      </c>
      <c r="M1437" s="33" t="str">
        <f t="shared" si="66"/>
        <v>Container q'ty</v>
      </c>
      <c r="N1437" s="33" t="str">
        <f t="shared" si="67"/>
        <v/>
      </c>
      <c r="O1437" s="39"/>
      <c r="P1437" s="33"/>
      <c r="Q1437" s="168"/>
      <c r="R1437" s="169"/>
      <c r="S1437" s="39"/>
      <c r="T1437" s="119"/>
      <c r="U1437" s="109"/>
      <c r="V1437" s="109"/>
      <c r="W1437" s="109"/>
      <c r="X1437" s="45"/>
      <c r="Y1437" s="45"/>
    </row>
    <row r="1438" spans="1:25" s="43" customFormat="1" ht="12.9" customHeight="1">
      <c r="A1438" s="189"/>
      <c r="B1438" s="111"/>
      <c r="C1438" s="111"/>
      <c r="D1438" s="111"/>
      <c r="E1438" s="111"/>
      <c r="F1438" s="111"/>
      <c r="G1438" s="111"/>
      <c r="H1438" s="111"/>
      <c r="I1438" s="116"/>
      <c r="J1438" s="118"/>
      <c r="K1438" s="33"/>
      <c r="L1438" s="44">
        <f t="shared" si="70"/>
        <v>0</v>
      </c>
      <c r="M1438" s="33" t="str">
        <f t="shared" si="66"/>
        <v>Container q'ty</v>
      </c>
      <c r="N1438" s="33" t="str">
        <f t="shared" si="67"/>
        <v/>
      </c>
      <c r="O1438" s="39"/>
      <c r="P1438" s="33"/>
      <c r="Q1438" s="168"/>
      <c r="R1438" s="169"/>
      <c r="S1438" s="39"/>
      <c r="T1438" s="119"/>
      <c r="U1438" s="109"/>
      <c r="V1438" s="109"/>
      <c r="W1438" s="109"/>
      <c r="X1438" s="45"/>
      <c r="Y1438" s="45"/>
    </row>
    <row r="1439" spans="1:25" s="43" customFormat="1" ht="12.9" customHeight="1">
      <c r="A1439" s="189"/>
      <c r="B1439" s="111"/>
      <c r="C1439" s="111"/>
      <c r="D1439" s="111"/>
      <c r="E1439" s="111"/>
      <c r="F1439" s="111"/>
      <c r="G1439" s="111"/>
      <c r="H1439" s="111"/>
      <c r="I1439" s="117"/>
      <c r="J1439" s="118"/>
      <c r="K1439" s="33"/>
      <c r="L1439" s="44">
        <f t="shared" si="70"/>
        <v>0</v>
      </c>
      <c r="M1439" s="33" t="str">
        <f t="shared" si="66"/>
        <v>Container q'ty</v>
      </c>
      <c r="N1439" s="33" t="str">
        <f t="shared" si="67"/>
        <v/>
      </c>
      <c r="O1439" s="39"/>
      <c r="P1439" s="33"/>
      <c r="Q1439" s="168"/>
      <c r="R1439" s="169"/>
      <c r="S1439" s="39"/>
      <c r="T1439" s="119"/>
      <c r="U1439" s="109"/>
      <c r="V1439" s="109"/>
      <c r="W1439" s="109"/>
      <c r="X1439" s="45"/>
      <c r="Y1439" s="45"/>
    </row>
    <row r="1440" spans="1:25" s="43" customFormat="1" ht="12.9" customHeight="1">
      <c r="A1440" s="189"/>
      <c r="B1440" s="111"/>
      <c r="C1440" s="111"/>
      <c r="D1440" s="111"/>
      <c r="E1440" s="111"/>
      <c r="F1440" s="111"/>
      <c r="G1440" s="111"/>
      <c r="H1440" s="111"/>
      <c r="I1440" s="116"/>
      <c r="J1440" s="118"/>
      <c r="K1440" s="33"/>
      <c r="L1440" s="44">
        <f t="shared" si="70"/>
        <v>0</v>
      </c>
      <c r="M1440" s="33" t="str">
        <f t="shared" si="66"/>
        <v>Container q'ty</v>
      </c>
      <c r="N1440" s="33" t="str">
        <f t="shared" si="67"/>
        <v/>
      </c>
      <c r="O1440" s="39"/>
      <c r="P1440" s="33"/>
      <c r="Q1440" s="168"/>
      <c r="R1440" s="169"/>
      <c r="S1440" s="39"/>
      <c r="T1440" s="119"/>
      <c r="U1440" s="109"/>
      <c r="V1440" s="109"/>
      <c r="W1440" s="109"/>
      <c r="X1440" s="45"/>
      <c r="Y1440" s="45"/>
    </row>
    <row r="1441" spans="1:25" s="43" customFormat="1" ht="12.9" customHeight="1">
      <c r="A1441" s="189"/>
      <c r="B1441" s="111"/>
      <c r="C1441" s="111"/>
      <c r="D1441" s="111"/>
      <c r="E1441" s="111"/>
      <c r="F1441" s="111"/>
      <c r="G1441" s="111"/>
      <c r="H1441" s="111"/>
      <c r="I1441" s="116"/>
      <c r="J1441" s="118"/>
      <c r="K1441" s="33"/>
      <c r="L1441" s="44">
        <f t="shared" si="70"/>
        <v>0</v>
      </c>
      <c r="M1441" s="33" t="str">
        <f t="shared" si="66"/>
        <v>Container q'ty</v>
      </c>
      <c r="N1441" s="33" t="str">
        <f t="shared" si="67"/>
        <v/>
      </c>
      <c r="O1441" s="39"/>
      <c r="P1441" s="33"/>
      <c r="Q1441" s="168"/>
      <c r="R1441" s="169"/>
      <c r="S1441" s="39"/>
      <c r="T1441" s="119"/>
      <c r="U1441" s="109"/>
      <c r="V1441" s="109"/>
      <c r="W1441" s="109"/>
      <c r="X1441" s="45"/>
      <c r="Y1441" s="45"/>
    </row>
    <row r="1442" spans="1:25" s="43" customFormat="1" ht="12.9" customHeight="1">
      <c r="A1442" s="189"/>
      <c r="B1442" s="111"/>
      <c r="C1442" s="111"/>
      <c r="D1442" s="111"/>
      <c r="E1442" s="111"/>
      <c r="F1442" s="111"/>
      <c r="G1442" s="111"/>
      <c r="H1442" s="111"/>
      <c r="I1442" s="116"/>
      <c r="J1442" s="118"/>
      <c r="K1442" s="33"/>
      <c r="L1442" s="44">
        <f t="shared" si="70"/>
        <v>0</v>
      </c>
      <c r="M1442" s="33" t="str">
        <f t="shared" si="66"/>
        <v>Container q'ty</v>
      </c>
      <c r="N1442" s="33" t="str">
        <f t="shared" si="67"/>
        <v/>
      </c>
      <c r="O1442" s="39"/>
      <c r="P1442" s="33"/>
      <c r="Q1442" s="168"/>
      <c r="R1442" s="169"/>
      <c r="S1442" s="39"/>
      <c r="T1442" s="119"/>
      <c r="U1442" s="109"/>
      <c r="V1442" s="109"/>
      <c r="W1442" s="109"/>
      <c r="X1442" s="45"/>
      <c r="Y1442" s="45"/>
    </row>
    <row r="1443" spans="1:25" s="43" customFormat="1" ht="12.9" customHeight="1">
      <c r="A1443" s="189"/>
      <c r="B1443" s="111"/>
      <c r="C1443" s="111"/>
      <c r="D1443" s="111"/>
      <c r="E1443" s="111"/>
      <c r="F1443" s="111"/>
      <c r="G1443" s="111"/>
      <c r="H1443" s="111"/>
      <c r="I1443" s="116"/>
      <c r="J1443" s="118"/>
      <c r="K1443" s="33"/>
      <c r="L1443" s="44">
        <f t="shared" si="70"/>
        <v>0</v>
      </c>
      <c r="M1443" s="33" t="str">
        <f t="shared" si="66"/>
        <v>Container q'ty</v>
      </c>
      <c r="N1443" s="33" t="str">
        <f t="shared" si="67"/>
        <v/>
      </c>
      <c r="O1443" s="39"/>
      <c r="P1443" s="33"/>
      <c r="Q1443" s="168"/>
      <c r="R1443" s="169"/>
      <c r="S1443" s="39"/>
      <c r="T1443" s="119"/>
      <c r="U1443" s="109"/>
      <c r="V1443" s="109"/>
      <c r="W1443" s="109"/>
      <c r="X1443" s="45"/>
      <c r="Y1443" s="45"/>
    </row>
    <row r="1444" spans="1:25" s="43" customFormat="1" ht="12.9" customHeight="1">
      <c r="A1444" s="189"/>
      <c r="B1444" s="111"/>
      <c r="C1444" s="111"/>
      <c r="D1444" s="111"/>
      <c r="E1444" s="111"/>
      <c r="F1444" s="111"/>
      <c r="G1444" s="111"/>
      <c r="H1444" s="111"/>
      <c r="I1444" s="116"/>
      <c r="J1444" s="118"/>
      <c r="K1444" s="33"/>
      <c r="L1444" s="44">
        <f t="shared" si="70"/>
        <v>0</v>
      </c>
      <c r="M1444" s="33" t="str">
        <f t="shared" si="66"/>
        <v>Container q'ty</v>
      </c>
      <c r="N1444" s="33" t="str">
        <f t="shared" si="67"/>
        <v/>
      </c>
      <c r="O1444" s="39"/>
      <c r="P1444" s="33"/>
      <c r="Q1444" s="168"/>
      <c r="R1444" s="169"/>
      <c r="S1444" s="39"/>
      <c r="T1444" s="119"/>
      <c r="U1444" s="109"/>
      <c r="V1444" s="109"/>
      <c r="W1444" s="109"/>
      <c r="X1444" s="45"/>
      <c r="Y1444" s="45"/>
    </row>
    <row r="1445" spans="1:25" s="43" customFormat="1" ht="12.9" customHeight="1">
      <c r="A1445" s="189"/>
      <c r="B1445" s="111"/>
      <c r="C1445" s="111"/>
      <c r="D1445" s="111"/>
      <c r="E1445" s="111"/>
      <c r="F1445" s="111"/>
      <c r="G1445" s="111"/>
      <c r="H1445" s="111"/>
      <c r="I1445" s="116"/>
      <c r="J1445" s="118"/>
      <c r="K1445" s="33"/>
      <c r="L1445" s="44">
        <f t="shared" si="70"/>
        <v>0</v>
      </c>
      <c r="M1445" s="33" t="str">
        <f t="shared" si="66"/>
        <v>Container q'ty</v>
      </c>
      <c r="N1445" s="33" t="str">
        <f t="shared" si="67"/>
        <v/>
      </c>
      <c r="O1445" s="39"/>
      <c r="P1445" s="33"/>
      <c r="Q1445" s="168"/>
      <c r="R1445" s="169"/>
      <c r="S1445" s="39"/>
      <c r="T1445" s="119"/>
      <c r="U1445" s="109"/>
      <c r="V1445" s="109"/>
      <c r="W1445" s="109"/>
      <c r="X1445" s="45"/>
      <c r="Y1445" s="45"/>
    </row>
    <row r="1446" spans="1:25" s="43" customFormat="1" ht="12.9" customHeight="1">
      <c r="A1446" s="189"/>
      <c r="B1446" s="111"/>
      <c r="C1446" s="111"/>
      <c r="D1446" s="111"/>
      <c r="E1446" s="111"/>
      <c r="F1446" s="111"/>
      <c r="G1446" s="111"/>
      <c r="H1446" s="111"/>
      <c r="I1446" s="117"/>
      <c r="J1446" s="118"/>
      <c r="K1446" s="33"/>
      <c r="L1446" s="44">
        <f t="shared" si="70"/>
        <v>0</v>
      </c>
      <c r="M1446" s="33" t="str">
        <f t="shared" si="66"/>
        <v>Container q'ty</v>
      </c>
      <c r="N1446" s="33" t="str">
        <f t="shared" si="67"/>
        <v/>
      </c>
      <c r="O1446" s="39"/>
      <c r="P1446" s="33"/>
      <c r="Q1446" s="168"/>
      <c r="R1446" s="169"/>
      <c r="S1446" s="39"/>
      <c r="T1446" s="119"/>
      <c r="U1446" s="109"/>
      <c r="V1446" s="109"/>
      <c r="W1446" s="109"/>
      <c r="X1446" s="45"/>
      <c r="Y1446" s="45"/>
    </row>
    <row r="1447" spans="1:25" s="43" customFormat="1" ht="12.9" customHeight="1">
      <c r="A1447" s="189"/>
      <c r="B1447" s="111"/>
      <c r="C1447" s="111"/>
      <c r="D1447" s="111"/>
      <c r="E1447" s="111"/>
      <c r="F1447" s="111"/>
      <c r="G1447" s="111"/>
      <c r="H1447" s="111"/>
      <c r="I1447" s="117"/>
      <c r="J1447" s="118"/>
      <c r="K1447" s="33"/>
      <c r="L1447" s="44">
        <f t="shared" si="70"/>
        <v>0</v>
      </c>
      <c r="M1447" s="33" t="str">
        <f t="shared" si="66"/>
        <v>Container q'ty</v>
      </c>
      <c r="N1447" s="33" t="str">
        <f t="shared" si="67"/>
        <v/>
      </c>
      <c r="O1447" s="39"/>
      <c r="P1447" s="33"/>
      <c r="Q1447" s="168"/>
      <c r="R1447" s="169"/>
      <c r="S1447" s="39"/>
      <c r="T1447" s="119"/>
      <c r="U1447" s="109"/>
      <c r="V1447" s="109"/>
      <c r="W1447" s="109"/>
      <c r="X1447" s="45"/>
      <c r="Y1447" s="45"/>
    </row>
    <row r="1448" spans="1:25" s="43" customFormat="1" ht="12.9" customHeight="1">
      <c r="A1448" s="189"/>
      <c r="B1448" s="111"/>
      <c r="C1448" s="111"/>
      <c r="D1448" s="111"/>
      <c r="E1448" s="111"/>
      <c r="F1448" s="111"/>
      <c r="G1448" s="111"/>
      <c r="H1448" s="111"/>
      <c r="I1448" s="116"/>
      <c r="J1448" s="118"/>
      <c r="K1448" s="33"/>
      <c r="L1448" s="44">
        <f t="shared" si="70"/>
        <v>0</v>
      </c>
      <c r="M1448" s="33" t="str">
        <f t="shared" si="66"/>
        <v>Container q'ty</v>
      </c>
      <c r="N1448" s="33" t="str">
        <f t="shared" si="67"/>
        <v/>
      </c>
      <c r="O1448" s="39"/>
      <c r="P1448" s="33"/>
      <c r="Q1448" s="168"/>
      <c r="R1448" s="169"/>
      <c r="S1448" s="39"/>
      <c r="T1448" s="119"/>
      <c r="U1448" s="109"/>
      <c r="V1448" s="109"/>
      <c r="W1448" s="109"/>
      <c r="X1448" s="45"/>
      <c r="Y1448" s="45"/>
    </row>
    <row r="1449" spans="1:25" s="43" customFormat="1" ht="12.9" customHeight="1">
      <c r="A1449" s="189"/>
      <c r="B1449" s="111"/>
      <c r="C1449" s="111"/>
      <c r="D1449" s="111"/>
      <c r="E1449" s="111"/>
      <c r="F1449" s="111"/>
      <c r="G1449" s="111"/>
      <c r="H1449" s="111"/>
      <c r="I1449" s="116"/>
      <c r="J1449" s="118"/>
      <c r="K1449" s="33"/>
      <c r="L1449" s="44">
        <f t="shared" si="70"/>
        <v>0</v>
      </c>
      <c r="M1449" s="33" t="str">
        <f t="shared" si="66"/>
        <v>Container q'ty</v>
      </c>
      <c r="N1449" s="33" t="str">
        <f t="shared" si="67"/>
        <v/>
      </c>
      <c r="O1449" s="39"/>
      <c r="P1449" s="33"/>
      <c r="Q1449" s="168"/>
      <c r="R1449" s="169"/>
      <c r="S1449" s="39"/>
      <c r="T1449" s="119"/>
      <c r="U1449" s="109"/>
      <c r="V1449" s="109"/>
      <c r="W1449" s="109"/>
      <c r="X1449" s="45"/>
      <c r="Y1449" s="45"/>
    </row>
    <row r="1450" spans="1:25" s="43" customFormat="1" ht="12.9" customHeight="1">
      <c r="A1450" s="189"/>
      <c r="B1450" s="111"/>
      <c r="C1450" s="111"/>
      <c r="D1450" s="111"/>
      <c r="E1450" s="111"/>
      <c r="F1450" s="111"/>
      <c r="G1450" s="111"/>
      <c r="H1450" s="111"/>
      <c r="I1450" s="116"/>
      <c r="J1450" s="118"/>
      <c r="K1450" s="33"/>
      <c r="L1450" s="44">
        <f t="shared" si="70"/>
        <v>0</v>
      </c>
      <c r="M1450" s="33" t="str">
        <f t="shared" si="66"/>
        <v>Container q'ty</v>
      </c>
      <c r="N1450" s="33" t="str">
        <f t="shared" si="67"/>
        <v/>
      </c>
      <c r="O1450" s="39"/>
      <c r="P1450" s="33"/>
      <c r="Q1450" s="168"/>
      <c r="R1450" s="169"/>
      <c r="S1450" s="39"/>
      <c r="T1450" s="119"/>
      <c r="U1450" s="109"/>
      <c r="V1450" s="109"/>
      <c r="W1450" s="109"/>
      <c r="X1450" s="45"/>
      <c r="Y1450" s="45"/>
    </row>
    <row r="1451" spans="1:25" s="43" customFormat="1" ht="12.9" customHeight="1">
      <c r="A1451" s="189"/>
      <c r="B1451" s="111"/>
      <c r="C1451" s="111"/>
      <c r="D1451" s="111"/>
      <c r="E1451" s="111"/>
      <c r="F1451" s="111"/>
      <c r="G1451" s="111"/>
      <c r="H1451" s="111"/>
      <c r="I1451" s="116"/>
      <c r="J1451" s="118"/>
      <c r="K1451" s="33"/>
      <c r="L1451" s="44">
        <f t="shared" si="70"/>
        <v>0</v>
      </c>
      <c r="M1451" s="33" t="str">
        <f t="shared" si="66"/>
        <v>Container q'ty</v>
      </c>
      <c r="N1451" s="33" t="str">
        <f t="shared" si="67"/>
        <v/>
      </c>
      <c r="O1451" s="39"/>
      <c r="P1451" s="33"/>
      <c r="Q1451" s="168"/>
      <c r="R1451" s="169"/>
      <c r="S1451" s="39"/>
      <c r="T1451" s="119"/>
      <c r="U1451" s="109"/>
      <c r="V1451" s="109"/>
      <c r="W1451" s="109"/>
      <c r="X1451" s="45"/>
      <c r="Y1451" s="45"/>
    </row>
    <row r="1452" spans="1:25" s="43" customFormat="1" ht="12.9" customHeight="1">
      <c r="A1452" s="189"/>
      <c r="B1452" s="111"/>
      <c r="C1452" s="111"/>
      <c r="D1452" s="111"/>
      <c r="E1452" s="111"/>
      <c r="F1452" s="111"/>
      <c r="G1452" s="111"/>
      <c r="H1452" s="111"/>
      <c r="I1452" s="116"/>
      <c r="J1452" s="118"/>
      <c r="K1452" s="33"/>
      <c r="L1452" s="44">
        <f>SUM(E1452:F1452)</f>
        <v>0</v>
      </c>
      <c r="M1452" s="33" t="str">
        <f t="shared" si="66"/>
        <v>Container q'ty</v>
      </c>
      <c r="N1452" s="33" t="str">
        <f t="shared" si="67"/>
        <v/>
      </c>
      <c r="O1452" s="39"/>
      <c r="P1452" s="33"/>
      <c r="Q1452" s="168"/>
      <c r="R1452" s="169"/>
      <c r="S1452" s="39"/>
      <c r="T1452" s="119"/>
      <c r="U1452" s="109"/>
      <c r="V1452" s="109"/>
      <c r="W1452" s="109"/>
      <c r="X1452" s="45"/>
      <c r="Y1452" s="45"/>
    </row>
    <row r="1453" spans="1:25" s="43" customFormat="1" ht="12.9" customHeight="1">
      <c r="A1453" s="189"/>
      <c r="B1453" s="111"/>
      <c r="C1453" s="111"/>
      <c r="D1453" s="111"/>
      <c r="E1453" s="111"/>
      <c r="F1453" s="111"/>
      <c r="G1453" s="111"/>
      <c r="H1453" s="111"/>
      <c r="I1453" s="116"/>
      <c r="J1453" s="118"/>
      <c r="K1453" s="33"/>
      <c r="L1453" s="44">
        <f>SUM(E1453:F1453)</f>
        <v>0</v>
      </c>
      <c r="M1453" s="33" t="str">
        <f t="shared" si="66"/>
        <v>Container q'ty</v>
      </c>
      <c r="N1453" s="33" t="str">
        <f t="shared" si="67"/>
        <v/>
      </c>
      <c r="O1453" s="39"/>
      <c r="P1453" s="33"/>
      <c r="Q1453" s="168"/>
      <c r="R1453" s="169"/>
      <c r="S1453" s="39"/>
      <c r="T1453" s="119"/>
      <c r="U1453" s="109"/>
      <c r="V1453" s="109"/>
      <c r="W1453" s="109"/>
      <c r="X1453" s="45"/>
      <c r="Y1453" s="45"/>
    </row>
    <row r="1454" spans="1:25" s="43" customFormat="1" ht="12.9" customHeight="1">
      <c r="A1454" s="189"/>
      <c r="B1454" s="111"/>
      <c r="C1454" s="111"/>
      <c r="D1454" s="111"/>
      <c r="E1454" s="111"/>
      <c r="F1454" s="111"/>
      <c r="G1454" s="111"/>
      <c r="H1454" s="111"/>
      <c r="I1454" s="116"/>
      <c r="J1454" s="118"/>
      <c r="K1454" s="33"/>
      <c r="L1454" s="44">
        <f t="shared" ref="L1454:L1462" si="71">SUM(E1454:F1454)</f>
        <v>0</v>
      </c>
      <c r="M1454" s="33" t="str">
        <f t="shared" si="66"/>
        <v>Container q'ty</v>
      </c>
      <c r="N1454" s="33" t="str">
        <f t="shared" si="67"/>
        <v/>
      </c>
      <c r="O1454" s="39"/>
      <c r="P1454" s="33"/>
      <c r="Q1454" s="168"/>
      <c r="R1454" s="169"/>
      <c r="S1454" s="39"/>
      <c r="T1454" s="119"/>
      <c r="U1454" s="109"/>
      <c r="V1454" s="109"/>
      <c r="W1454" s="109"/>
      <c r="X1454" s="45"/>
      <c r="Y1454" s="45"/>
    </row>
    <row r="1455" spans="1:25" s="43" customFormat="1" ht="12.9" customHeight="1">
      <c r="A1455" s="189"/>
      <c r="B1455" s="111"/>
      <c r="C1455" s="111"/>
      <c r="D1455" s="111"/>
      <c r="E1455" s="111"/>
      <c r="F1455" s="111"/>
      <c r="G1455" s="111"/>
      <c r="H1455" s="111"/>
      <c r="I1455" s="116"/>
      <c r="J1455" s="118"/>
      <c r="K1455" s="33"/>
      <c r="L1455" s="44">
        <f t="shared" si="71"/>
        <v>0</v>
      </c>
      <c r="M1455" s="33" t="str">
        <f t="shared" si="66"/>
        <v>Container q'ty</v>
      </c>
      <c r="N1455" s="33" t="str">
        <f t="shared" si="67"/>
        <v/>
      </c>
      <c r="O1455" s="39"/>
      <c r="P1455" s="33"/>
      <c r="Q1455" s="168"/>
      <c r="R1455" s="169"/>
      <c r="S1455" s="39"/>
      <c r="T1455" s="119"/>
      <c r="U1455" s="109"/>
      <c r="V1455" s="109"/>
      <c r="W1455" s="109"/>
      <c r="X1455" s="45"/>
      <c r="Y1455" s="45"/>
    </row>
    <row r="1456" spans="1:25" s="43" customFormat="1" ht="12.9" customHeight="1">
      <c r="A1456" s="189"/>
      <c r="B1456" s="111"/>
      <c r="C1456" s="111"/>
      <c r="D1456" s="111"/>
      <c r="E1456" s="111"/>
      <c r="F1456" s="111"/>
      <c r="G1456" s="111"/>
      <c r="H1456" s="111"/>
      <c r="I1456" s="116"/>
      <c r="J1456" s="118"/>
      <c r="K1456" s="33"/>
      <c r="L1456" s="44">
        <f t="shared" si="71"/>
        <v>0</v>
      </c>
      <c r="M1456" s="33" t="str">
        <f t="shared" si="66"/>
        <v>Container q'ty</v>
      </c>
      <c r="N1456" s="33" t="str">
        <f t="shared" si="67"/>
        <v/>
      </c>
      <c r="O1456" s="39"/>
      <c r="P1456" s="33"/>
      <c r="Q1456" s="168"/>
      <c r="R1456" s="169"/>
      <c r="S1456" s="39"/>
      <c r="T1456" s="119"/>
      <c r="U1456" s="109"/>
      <c r="V1456" s="109"/>
      <c r="W1456" s="109"/>
      <c r="X1456" s="45"/>
      <c r="Y1456" s="45"/>
    </row>
    <row r="1457" spans="1:25" s="43" customFormat="1" ht="12.9" customHeight="1">
      <c r="A1457" s="189"/>
      <c r="B1457" s="111"/>
      <c r="C1457" s="111"/>
      <c r="D1457" s="111"/>
      <c r="E1457" s="111"/>
      <c r="F1457" s="111"/>
      <c r="G1457" s="111"/>
      <c r="H1457" s="111"/>
      <c r="I1457" s="117"/>
      <c r="J1457" s="118"/>
      <c r="K1457" s="33"/>
      <c r="L1457" s="44">
        <f t="shared" si="71"/>
        <v>0</v>
      </c>
      <c r="M1457" s="33" t="str">
        <f t="shared" si="66"/>
        <v>Container q'ty</v>
      </c>
      <c r="N1457" s="33" t="str">
        <f t="shared" si="67"/>
        <v/>
      </c>
      <c r="O1457" s="39"/>
      <c r="P1457" s="33"/>
      <c r="Q1457" s="168"/>
      <c r="R1457" s="169"/>
      <c r="S1457" s="39"/>
      <c r="T1457" s="119"/>
      <c r="U1457" s="109"/>
      <c r="V1457" s="109"/>
      <c r="W1457" s="109"/>
      <c r="X1457" s="45"/>
      <c r="Y1457" s="45"/>
    </row>
    <row r="1458" spans="1:25" s="43" customFormat="1" ht="12.9" customHeight="1">
      <c r="A1458" s="189"/>
      <c r="B1458" s="111"/>
      <c r="C1458" s="111"/>
      <c r="D1458" s="111"/>
      <c r="E1458" s="111"/>
      <c r="F1458" s="111"/>
      <c r="G1458" s="111"/>
      <c r="H1458" s="111"/>
      <c r="I1458" s="117"/>
      <c r="J1458" s="118"/>
      <c r="K1458" s="33"/>
      <c r="L1458" s="44">
        <f t="shared" si="71"/>
        <v>0</v>
      </c>
      <c r="M1458" s="33" t="str">
        <f t="shared" si="66"/>
        <v>Container q'ty</v>
      </c>
      <c r="N1458" s="33" t="str">
        <f t="shared" si="67"/>
        <v/>
      </c>
      <c r="O1458" s="39"/>
      <c r="P1458" s="33"/>
      <c r="Q1458" s="168"/>
      <c r="R1458" s="169"/>
      <c r="S1458" s="39"/>
      <c r="T1458" s="119"/>
      <c r="U1458" s="109"/>
      <c r="V1458" s="109"/>
      <c r="W1458" s="109"/>
      <c r="X1458" s="45"/>
      <c r="Y1458" s="45"/>
    </row>
    <row r="1459" spans="1:25" s="43" customFormat="1" ht="12.9" customHeight="1">
      <c r="A1459" s="189"/>
      <c r="B1459" s="111"/>
      <c r="C1459" s="111"/>
      <c r="D1459" s="111"/>
      <c r="E1459" s="111"/>
      <c r="F1459" s="111"/>
      <c r="G1459" s="111"/>
      <c r="H1459" s="111"/>
      <c r="I1459" s="116"/>
      <c r="J1459" s="118"/>
      <c r="K1459" s="33"/>
      <c r="L1459" s="44">
        <f t="shared" si="71"/>
        <v>0</v>
      </c>
      <c r="M1459" s="33" t="str">
        <f t="shared" si="66"/>
        <v>Container q'ty</v>
      </c>
      <c r="N1459" s="33" t="str">
        <f t="shared" si="67"/>
        <v/>
      </c>
      <c r="O1459" s="39"/>
      <c r="P1459" s="33"/>
      <c r="Q1459" s="168"/>
      <c r="R1459" s="169"/>
      <c r="S1459" s="39"/>
      <c r="T1459" s="119"/>
      <c r="U1459" s="109"/>
      <c r="V1459" s="109"/>
      <c r="W1459" s="109"/>
      <c r="X1459" s="45"/>
      <c r="Y1459" s="45"/>
    </row>
    <row r="1460" spans="1:25" s="43" customFormat="1" ht="12.9" customHeight="1">
      <c r="A1460" s="189"/>
      <c r="B1460" s="111"/>
      <c r="C1460" s="111"/>
      <c r="D1460" s="111"/>
      <c r="E1460" s="111"/>
      <c r="F1460" s="111"/>
      <c r="G1460" s="111"/>
      <c r="H1460" s="111"/>
      <c r="I1460" s="116"/>
      <c r="J1460" s="118"/>
      <c r="K1460" s="33"/>
      <c r="L1460" s="44">
        <f t="shared" si="71"/>
        <v>0</v>
      </c>
      <c r="M1460" s="33" t="str">
        <f t="shared" si="66"/>
        <v>Container q'ty</v>
      </c>
      <c r="N1460" s="33" t="str">
        <f t="shared" si="67"/>
        <v/>
      </c>
      <c r="O1460" s="39"/>
      <c r="P1460" s="33"/>
      <c r="Q1460" s="168"/>
      <c r="R1460" s="169"/>
      <c r="S1460" s="39"/>
      <c r="T1460" s="119"/>
      <c r="U1460" s="109"/>
      <c r="V1460" s="109"/>
      <c r="W1460" s="109"/>
      <c r="X1460" s="45"/>
      <c r="Y1460" s="45"/>
    </row>
    <row r="1461" spans="1:25" s="43" customFormat="1" ht="12.9" customHeight="1">
      <c r="A1461" s="189"/>
      <c r="B1461" s="111"/>
      <c r="C1461" s="111"/>
      <c r="D1461" s="111"/>
      <c r="E1461" s="111"/>
      <c r="F1461" s="111"/>
      <c r="G1461" s="111"/>
      <c r="H1461" s="111"/>
      <c r="I1461" s="116"/>
      <c r="J1461" s="118"/>
      <c r="K1461" s="33"/>
      <c r="L1461" s="44">
        <f t="shared" si="71"/>
        <v>0</v>
      </c>
      <c r="M1461" s="33" t="str">
        <f t="shared" si="66"/>
        <v>Container q'ty</v>
      </c>
      <c r="N1461" s="33" t="str">
        <f t="shared" si="67"/>
        <v/>
      </c>
      <c r="O1461" s="39"/>
      <c r="P1461" s="33"/>
      <c r="Q1461" s="168"/>
      <c r="R1461" s="169"/>
      <c r="S1461" s="39"/>
      <c r="T1461" s="119"/>
      <c r="U1461" s="109"/>
      <c r="V1461" s="109"/>
      <c r="W1461" s="109"/>
      <c r="X1461" s="45"/>
      <c r="Y1461" s="45"/>
    </row>
    <row r="1462" spans="1:25" s="43" customFormat="1" ht="12.9" customHeight="1">
      <c r="A1462" s="189"/>
      <c r="B1462" s="111"/>
      <c r="C1462" s="111"/>
      <c r="D1462" s="111"/>
      <c r="E1462" s="111"/>
      <c r="F1462" s="111"/>
      <c r="G1462" s="111"/>
      <c r="H1462" s="111"/>
      <c r="I1462" s="116"/>
      <c r="J1462" s="118"/>
      <c r="K1462" s="33"/>
      <c r="L1462" s="44">
        <f t="shared" si="71"/>
        <v>0</v>
      </c>
      <c r="M1462" s="33" t="str">
        <f t="shared" si="66"/>
        <v>Container q'ty</v>
      </c>
      <c r="N1462" s="33" t="str">
        <f t="shared" si="67"/>
        <v/>
      </c>
      <c r="O1462" s="39"/>
      <c r="P1462" s="33"/>
      <c r="Q1462" s="168"/>
      <c r="R1462" s="169"/>
      <c r="S1462" s="39"/>
      <c r="T1462" s="119"/>
      <c r="U1462" s="109"/>
      <c r="V1462" s="109"/>
      <c r="W1462" s="109"/>
      <c r="X1462" s="45"/>
      <c r="Y1462" s="45"/>
    </row>
    <row r="1463" spans="1:25" s="43" customFormat="1" ht="12.9" customHeight="1">
      <c r="A1463" s="189"/>
      <c r="B1463" s="111"/>
      <c r="C1463" s="111"/>
      <c r="D1463" s="111"/>
      <c r="E1463" s="111"/>
      <c r="F1463" s="111"/>
      <c r="G1463" s="111"/>
      <c r="H1463" s="111"/>
      <c r="I1463" s="116"/>
      <c r="J1463" s="118"/>
      <c r="K1463" s="33"/>
      <c r="L1463" s="44">
        <f>SUM(E1463:F1463)</f>
        <v>0</v>
      </c>
      <c r="M1463" s="33" t="str">
        <f t="shared" ref="M1463:M1526" si="72">A1463&amp;$O$1</f>
        <v>Container q'ty</v>
      </c>
      <c r="N1463" s="33" t="str">
        <f t="shared" ref="N1463:N1526" si="73">A1463&amp;P1463</f>
        <v/>
      </c>
      <c r="O1463" s="39"/>
      <c r="P1463" s="33"/>
      <c r="Q1463" s="168"/>
      <c r="R1463" s="169"/>
      <c r="S1463" s="39"/>
      <c r="T1463" s="119"/>
      <c r="U1463" s="109"/>
      <c r="V1463" s="109"/>
      <c r="W1463" s="109"/>
      <c r="X1463" s="45"/>
      <c r="Y1463" s="45"/>
    </row>
    <row r="1464" spans="1:25" s="43" customFormat="1" ht="12.9" customHeight="1">
      <c r="A1464" s="189"/>
      <c r="B1464" s="111"/>
      <c r="C1464" s="111"/>
      <c r="D1464" s="111"/>
      <c r="E1464" s="111"/>
      <c r="F1464" s="111"/>
      <c r="G1464" s="111"/>
      <c r="H1464" s="111"/>
      <c r="I1464" s="116"/>
      <c r="J1464" s="118"/>
      <c r="K1464" s="33"/>
      <c r="L1464" s="44">
        <f>SUM(E1464:F1464)</f>
        <v>0</v>
      </c>
      <c r="M1464" s="33" t="str">
        <f t="shared" si="72"/>
        <v>Container q'ty</v>
      </c>
      <c r="N1464" s="33" t="str">
        <f t="shared" si="73"/>
        <v/>
      </c>
      <c r="O1464" s="39"/>
      <c r="P1464" s="33"/>
      <c r="Q1464" s="168"/>
      <c r="R1464" s="169"/>
      <c r="S1464" s="39"/>
      <c r="T1464" s="119"/>
      <c r="U1464" s="109"/>
      <c r="V1464" s="109"/>
      <c r="W1464" s="109"/>
      <c r="X1464" s="45"/>
      <c r="Y1464" s="45"/>
    </row>
    <row r="1465" spans="1:25" s="43" customFormat="1" ht="12.9" customHeight="1">
      <c r="A1465" s="189"/>
      <c r="B1465" s="111"/>
      <c r="C1465" s="111"/>
      <c r="D1465" s="111"/>
      <c r="E1465" s="111"/>
      <c r="F1465" s="111"/>
      <c r="G1465" s="111"/>
      <c r="H1465" s="111"/>
      <c r="I1465" s="116"/>
      <c r="J1465" s="118"/>
      <c r="K1465" s="33"/>
      <c r="L1465" s="44">
        <f t="shared" ref="L1465:L1474" si="74">SUM(E1465:F1465)</f>
        <v>0</v>
      </c>
      <c r="M1465" s="33" t="str">
        <f t="shared" si="72"/>
        <v>Container q'ty</v>
      </c>
      <c r="N1465" s="33" t="str">
        <f t="shared" si="73"/>
        <v/>
      </c>
      <c r="O1465" s="39"/>
      <c r="P1465" s="33"/>
      <c r="Q1465" s="168"/>
      <c r="R1465" s="169"/>
      <c r="S1465" s="39"/>
      <c r="T1465" s="119"/>
      <c r="U1465" s="109"/>
      <c r="V1465" s="109"/>
      <c r="W1465" s="109"/>
      <c r="X1465" s="45"/>
      <c r="Y1465" s="45"/>
    </row>
    <row r="1466" spans="1:25" s="43" customFormat="1" ht="12.9" customHeight="1">
      <c r="A1466" s="189"/>
      <c r="B1466" s="111"/>
      <c r="C1466" s="111"/>
      <c r="D1466" s="111"/>
      <c r="E1466" s="111"/>
      <c r="F1466" s="111"/>
      <c r="G1466" s="111"/>
      <c r="H1466" s="111"/>
      <c r="I1466" s="116"/>
      <c r="J1466" s="118"/>
      <c r="K1466" s="33"/>
      <c r="L1466" s="44">
        <f t="shared" si="74"/>
        <v>0</v>
      </c>
      <c r="M1466" s="33" t="str">
        <f t="shared" si="72"/>
        <v>Container q'ty</v>
      </c>
      <c r="N1466" s="33" t="str">
        <f t="shared" si="73"/>
        <v/>
      </c>
      <c r="O1466" s="39"/>
      <c r="P1466" s="33"/>
      <c r="Q1466" s="168"/>
      <c r="R1466" s="169"/>
      <c r="S1466" s="39"/>
      <c r="T1466" s="119"/>
      <c r="U1466" s="109"/>
      <c r="V1466" s="109"/>
      <c r="W1466" s="109"/>
      <c r="X1466" s="45"/>
      <c r="Y1466" s="45"/>
    </row>
    <row r="1467" spans="1:25" s="43" customFormat="1" ht="12.9" customHeight="1">
      <c r="A1467" s="189"/>
      <c r="B1467" s="111"/>
      <c r="C1467" s="111"/>
      <c r="D1467" s="111"/>
      <c r="E1467" s="111"/>
      <c r="F1467" s="111"/>
      <c r="G1467" s="111"/>
      <c r="H1467" s="111"/>
      <c r="I1467" s="116"/>
      <c r="J1467" s="118"/>
      <c r="K1467" s="33"/>
      <c r="L1467" s="44">
        <f t="shared" si="74"/>
        <v>0</v>
      </c>
      <c r="M1467" s="33" t="str">
        <f t="shared" si="72"/>
        <v>Container q'ty</v>
      </c>
      <c r="N1467" s="33" t="str">
        <f t="shared" si="73"/>
        <v/>
      </c>
      <c r="O1467" s="39"/>
      <c r="P1467" s="33"/>
      <c r="Q1467" s="168"/>
      <c r="R1467" s="169"/>
      <c r="S1467" s="39"/>
      <c r="T1467" s="119"/>
      <c r="U1467" s="109"/>
      <c r="V1467" s="109"/>
      <c r="W1467" s="109"/>
      <c r="X1467" s="45"/>
      <c r="Y1467" s="45"/>
    </row>
    <row r="1468" spans="1:25" s="43" customFormat="1" ht="12.9" customHeight="1">
      <c r="A1468" s="189"/>
      <c r="B1468" s="111"/>
      <c r="C1468" s="111"/>
      <c r="D1468" s="111"/>
      <c r="E1468" s="111"/>
      <c r="F1468" s="111"/>
      <c r="G1468" s="111"/>
      <c r="H1468" s="111"/>
      <c r="I1468" s="117"/>
      <c r="J1468" s="118"/>
      <c r="K1468" s="33"/>
      <c r="L1468" s="44">
        <f t="shared" si="74"/>
        <v>0</v>
      </c>
      <c r="M1468" s="33" t="str">
        <f t="shared" si="72"/>
        <v>Container q'ty</v>
      </c>
      <c r="N1468" s="33" t="str">
        <f t="shared" si="73"/>
        <v/>
      </c>
      <c r="O1468" s="39"/>
      <c r="P1468" s="33"/>
      <c r="Q1468" s="168"/>
      <c r="R1468" s="169"/>
      <c r="S1468" s="39"/>
      <c r="T1468" s="119"/>
      <c r="U1468" s="109"/>
      <c r="V1468" s="109"/>
      <c r="W1468" s="109"/>
      <c r="X1468" s="45"/>
      <c r="Y1468" s="45"/>
    </row>
    <row r="1469" spans="1:25" s="43" customFormat="1" ht="12.9" customHeight="1">
      <c r="A1469" s="189"/>
      <c r="B1469" s="111"/>
      <c r="C1469" s="111"/>
      <c r="D1469" s="111"/>
      <c r="E1469" s="111"/>
      <c r="F1469" s="111"/>
      <c r="G1469" s="111"/>
      <c r="H1469" s="111"/>
      <c r="I1469" s="117"/>
      <c r="J1469" s="118"/>
      <c r="K1469" s="33"/>
      <c r="L1469" s="44">
        <f t="shared" si="74"/>
        <v>0</v>
      </c>
      <c r="M1469" s="33" t="str">
        <f t="shared" si="72"/>
        <v>Container q'ty</v>
      </c>
      <c r="N1469" s="33" t="str">
        <f t="shared" si="73"/>
        <v/>
      </c>
      <c r="O1469" s="39"/>
      <c r="P1469" s="33"/>
      <c r="Q1469" s="168"/>
      <c r="R1469" s="169"/>
      <c r="S1469" s="39"/>
      <c r="T1469" s="119"/>
      <c r="U1469" s="109"/>
      <c r="V1469" s="109"/>
      <c r="W1469" s="109"/>
      <c r="X1469" s="45"/>
      <c r="Y1469" s="45"/>
    </row>
    <row r="1470" spans="1:25" s="43" customFormat="1" ht="12.9" customHeight="1">
      <c r="A1470" s="189"/>
      <c r="B1470" s="111"/>
      <c r="C1470" s="111"/>
      <c r="D1470" s="111"/>
      <c r="E1470" s="111"/>
      <c r="F1470" s="111"/>
      <c r="G1470" s="111"/>
      <c r="H1470" s="111"/>
      <c r="I1470" s="116"/>
      <c r="J1470" s="118"/>
      <c r="K1470" s="33"/>
      <c r="L1470" s="44">
        <f t="shared" si="74"/>
        <v>0</v>
      </c>
      <c r="M1470" s="33" t="str">
        <f t="shared" si="72"/>
        <v>Container q'ty</v>
      </c>
      <c r="N1470" s="33" t="str">
        <f t="shared" si="73"/>
        <v/>
      </c>
      <c r="O1470" s="39"/>
      <c r="P1470" s="33"/>
      <c r="Q1470" s="168"/>
      <c r="R1470" s="169"/>
      <c r="S1470" s="39"/>
      <c r="T1470" s="119"/>
      <c r="U1470" s="109"/>
      <c r="V1470" s="109"/>
      <c r="W1470" s="109"/>
      <c r="X1470" s="45"/>
      <c r="Y1470" s="45"/>
    </row>
    <row r="1471" spans="1:25" s="43" customFormat="1" ht="12.9" customHeight="1">
      <c r="A1471" s="189"/>
      <c r="B1471" s="111"/>
      <c r="C1471" s="111"/>
      <c r="D1471" s="111"/>
      <c r="E1471" s="111"/>
      <c r="F1471" s="111"/>
      <c r="G1471" s="111"/>
      <c r="H1471" s="111"/>
      <c r="I1471" s="116"/>
      <c r="J1471" s="118"/>
      <c r="K1471" s="33"/>
      <c r="L1471" s="44">
        <f t="shared" si="74"/>
        <v>0</v>
      </c>
      <c r="M1471" s="33" t="str">
        <f t="shared" si="72"/>
        <v>Container q'ty</v>
      </c>
      <c r="N1471" s="33" t="str">
        <f t="shared" si="73"/>
        <v/>
      </c>
      <c r="O1471" s="39"/>
      <c r="P1471" s="33"/>
      <c r="Q1471" s="168"/>
      <c r="R1471" s="169"/>
      <c r="S1471" s="39"/>
      <c r="T1471" s="119"/>
      <c r="U1471" s="109"/>
      <c r="V1471" s="109"/>
      <c r="W1471" s="109"/>
      <c r="X1471" s="45"/>
      <c r="Y1471" s="45"/>
    </row>
    <row r="1472" spans="1:25" s="43" customFormat="1" ht="12.9" customHeight="1">
      <c r="A1472" s="189"/>
      <c r="B1472" s="111"/>
      <c r="C1472" s="111"/>
      <c r="D1472" s="111"/>
      <c r="E1472" s="111"/>
      <c r="F1472" s="111"/>
      <c r="G1472" s="111"/>
      <c r="H1472" s="111"/>
      <c r="I1472" s="116"/>
      <c r="J1472" s="118"/>
      <c r="K1472" s="33"/>
      <c r="L1472" s="44">
        <f t="shared" si="74"/>
        <v>0</v>
      </c>
      <c r="M1472" s="33" t="str">
        <f t="shared" si="72"/>
        <v>Container q'ty</v>
      </c>
      <c r="N1472" s="33" t="str">
        <f t="shared" si="73"/>
        <v/>
      </c>
      <c r="O1472" s="39"/>
      <c r="P1472" s="33"/>
      <c r="Q1472" s="168"/>
      <c r="R1472" s="169"/>
      <c r="S1472" s="39"/>
      <c r="T1472" s="119"/>
      <c r="U1472" s="109"/>
      <c r="V1472" s="109"/>
      <c r="W1472" s="109"/>
      <c r="X1472" s="45"/>
      <c r="Y1472" s="45"/>
    </row>
    <row r="1473" spans="1:25" s="43" customFormat="1" ht="12.9" customHeight="1">
      <c r="A1473" s="189"/>
      <c r="B1473" s="111"/>
      <c r="C1473" s="111"/>
      <c r="D1473" s="111"/>
      <c r="E1473" s="111"/>
      <c r="F1473" s="111"/>
      <c r="G1473" s="111"/>
      <c r="H1473" s="111"/>
      <c r="I1473" s="117"/>
      <c r="J1473" s="118"/>
      <c r="K1473" s="33"/>
      <c r="L1473" s="44">
        <f t="shared" si="74"/>
        <v>0</v>
      </c>
      <c r="M1473" s="33" t="str">
        <f t="shared" si="72"/>
        <v>Container q'ty</v>
      </c>
      <c r="N1473" s="33" t="str">
        <f t="shared" si="73"/>
        <v/>
      </c>
      <c r="O1473" s="39"/>
      <c r="P1473" s="33"/>
      <c r="Q1473" s="168"/>
      <c r="R1473" s="169"/>
      <c r="S1473" s="39"/>
      <c r="T1473" s="119"/>
      <c r="U1473" s="109"/>
      <c r="V1473" s="109"/>
      <c r="W1473" s="109"/>
      <c r="X1473" s="45"/>
      <c r="Y1473" s="45"/>
    </row>
    <row r="1474" spans="1:25" s="43" customFormat="1" ht="12.9" customHeight="1">
      <c r="A1474" s="189"/>
      <c r="B1474" s="111"/>
      <c r="C1474" s="111"/>
      <c r="D1474" s="111"/>
      <c r="E1474" s="111"/>
      <c r="F1474" s="111"/>
      <c r="G1474" s="111"/>
      <c r="H1474" s="111"/>
      <c r="I1474" s="116"/>
      <c r="J1474" s="118"/>
      <c r="K1474" s="33"/>
      <c r="L1474" s="44">
        <f t="shared" si="74"/>
        <v>0</v>
      </c>
      <c r="M1474" s="33" t="str">
        <f t="shared" si="72"/>
        <v>Container q'ty</v>
      </c>
      <c r="N1474" s="33" t="str">
        <f t="shared" si="73"/>
        <v/>
      </c>
      <c r="O1474" s="39"/>
      <c r="P1474" s="33"/>
      <c r="Q1474" s="168"/>
      <c r="R1474" s="169"/>
      <c r="S1474" s="39"/>
      <c r="T1474" s="119"/>
      <c r="U1474" s="109"/>
      <c r="V1474" s="109"/>
      <c r="W1474" s="109"/>
      <c r="X1474" s="45"/>
      <c r="Y1474" s="45"/>
    </row>
    <row r="1475" spans="1:25" s="43" customFormat="1" ht="12.9" customHeight="1">
      <c r="A1475" s="189"/>
      <c r="B1475" s="111"/>
      <c r="C1475" s="111"/>
      <c r="D1475" s="111"/>
      <c r="E1475" s="111"/>
      <c r="F1475" s="111"/>
      <c r="G1475" s="111"/>
      <c r="H1475" s="111"/>
      <c r="I1475" s="116"/>
      <c r="J1475" s="118"/>
      <c r="K1475" s="33"/>
      <c r="L1475" s="44">
        <f>SUM(E1475:F1475)</f>
        <v>0</v>
      </c>
      <c r="M1475" s="33" t="str">
        <f t="shared" si="72"/>
        <v>Container q'ty</v>
      </c>
      <c r="N1475" s="33" t="str">
        <f t="shared" si="73"/>
        <v/>
      </c>
      <c r="O1475" s="39"/>
      <c r="P1475" s="33"/>
      <c r="Q1475" s="168"/>
      <c r="R1475" s="169"/>
      <c r="S1475" s="39"/>
      <c r="T1475" s="119"/>
      <c r="U1475" s="109"/>
      <c r="V1475" s="109"/>
      <c r="W1475" s="109"/>
      <c r="X1475" s="45"/>
      <c r="Y1475" s="45"/>
    </row>
    <row r="1476" spans="1:25" s="43" customFormat="1" ht="12.9" customHeight="1">
      <c r="A1476" s="189"/>
      <c r="B1476" s="111"/>
      <c r="C1476" s="111"/>
      <c r="D1476" s="111"/>
      <c r="E1476" s="111"/>
      <c r="F1476" s="111"/>
      <c r="G1476" s="111"/>
      <c r="H1476" s="111"/>
      <c r="I1476" s="116"/>
      <c r="J1476" s="118"/>
      <c r="K1476" s="33"/>
      <c r="L1476" s="44">
        <f>SUM(E1476:F1476)</f>
        <v>0</v>
      </c>
      <c r="M1476" s="33" t="str">
        <f t="shared" si="72"/>
        <v>Container q'ty</v>
      </c>
      <c r="N1476" s="33" t="str">
        <f t="shared" si="73"/>
        <v/>
      </c>
      <c r="O1476" s="39"/>
      <c r="P1476" s="33"/>
      <c r="Q1476" s="168"/>
      <c r="R1476" s="169"/>
      <c r="S1476" s="39"/>
      <c r="T1476" s="119"/>
      <c r="U1476" s="109"/>
      <c r="V1476" s="109"/>
      <c r="W1476" s="109"/>
      <c r="X1476" s="45"/>
      <c r="Y1476" s="45"/>
    </row>
    <row r="1477" spans="1:25" s="43" customFormat="1" ht="12.9" customHeight="1">
      <c r="A1477" s="189"/>
      <c r="B1477" s="111"/>
      <c r="C1477" s="111"/>
      <c r="D1477" s="111"/>
      <c r="E1477" s="111"/>
      <c r="F1477" s="111"/>
      <c r="G1477" s="111"/>
      <c r="H1477" s="111"/>
      <c r="I1477" s="116"/>
      <c r="J1477" s="118"/>
      <c r="K1477" s="33"/>
      <c r="L1477" s="44">
        <f t="shared" ref="L1477:L1485" si="75">SUM(E1477:F1477)</f>
        <v>0</v>
      </c>
      <c r="M1477" s="33" t="str">
        <f t="shared" si="72"/>
        <v>Container q'ty</v>
      </c>
      <c r="N1477" s="33" t="str">
        <f t="shared" si="73"/>
        <v/>
      </c>
      <c r="O1477" s="39"/>
      <c r="P1477" s="33"/>
      <c r="Q1477" s="168"/>
      <c r="R1477" s="169"/>
      <c r="S1477" s="39"/>
      <c r="T1477" s="119"/>
      <c r="U1477" s="109"/>
      <c r="V1477" s="109"/>
      <c r="W1477" s="109"/>
      <c r="X1477" s="45"/>
      <c r="Y1477" s="45"/>
    </row>
    <row r="1478" spans="1:25" s="43" customFormat="1" ht="12.9" customHeight="1">
      <c r="A1478" s="189"/>
      <c r="B1478" s="111"/>
      <c r="C1478" s="111"/>
      <c r="D1478" s="111"/>
      <c r="E1478" s="111"/>
      <c r="F1478" s="111"/>
      <c r="G1478" s="111"/>
      <c r="H1478" s="111"/>
      <c r="I1478" s="116"/>
      <c r="J1478" s="118"/>
      <c r="K1478" s="33"/>
      <c r="L1478" s="44">
        <f t="shared" si="75"/>
        <v>0</v>
      </c>
      <c r="M1478" s="33" t="str">
        <f t="shared" si="72"/>
        <v>Container q'ty</v>
      </c>
      <c r="N1478" s="33" t="str">
        <f t="shared" si="73"/>
        <v/>
      </c>
      <c r="O1478" s="39"/>
      <c r="P1478" s="33"/>
      <c r="Q1478" s="168"/>
      <c r="R1478" s="169"/>
      <c r="S1478" s="39"/>
      <c r="T1478" s="119"/>
      <c r="U1478" s="109"/>
      <c r="V1478" s="109"/>
      <c r="W1478" s="109"/>
      <c r="X1478" s="45"/>
      <c r="Y1478" s="45"/>
    </row>
    <row r="1479" spans="1:25" s="43" customFormat="1" ht="12.9" customHeight="1">
      <c r="A1479" s="189"/>
      <c r="B1479" s="111"/>
      <c r="C1479" s="111"/>
      <c r="D1479" s="111"/>
      <c r="E1479" s="111"/>
      <c r="F1479" s="111"/>
      <c r="G1479" s="111"/>
      <c r="H1479" s="111"/>
      <c r="I1479" s="116"/>
      <c r="J1479" s="118"/>
      <c r="K1479" s="33"/>
      <c r="L1479" s="44">
        <f t="shared" si="75"/>
        <v>0</v>
      </c>
      <c r="M1479" s="33" t="str">
        <f t="shared" si="72"/>
        <v>Container q'ty</v>
      </c>
      <c r="N1479" s="33" t="str">
        <f t="shared" si="73"/>
        <v/>
      </c>
      <c r="O1479" s="39"/>
      <c r="P1479" s="33"/>
      <c r="Q1479" s="168"/>
      <c r="R1479" s="169"/>
      <c r="S1479" s="39"/>
      <c r="T1479" s="119"/>
      <c r="U1479" s="109"/>
      <c r="V1479" s="109"/>
      <c r="W1479" s="109"/>
      <c r="X1479" s="45"/>
      <c r="Y1479" s="45"/>
    </row>
    <row r="1480" spans="1:25" s="43" customFormat="1" ht="12.9" customHeight="1">
      <c r="A1480" s="189"/>
      <c r="B1480" s="111"/>
      <c r="C1480" s="111"/>
      <c r="D1480" s="111"/>
      <c r="E1480" s="111"/>
      <c r="F1480" s="111"/>
      <c r="G1480" s="111"/>
      <c r="H1480" s="111"/>
      <c r="I1480" s="117"/>
      <c r="J1480" s="118"/>
      <c r="K1480" s="33"/>
      <c r="L1480" s="44">
        <f t="shared" si="75"/>
        <v>0</v>
      </c>
      <c r="M1480" s="33" t="str">
        <f t="shared" si="72"/>
        <v>Container q'ty</v>
      </c>
      <c r="N1480" s="33" t="str">
        <f t="shared" si="73"/>
        <v/>
      </c>
      <c r="O1480" s="39"/>
      <c r="P1480" s="33"/>
      <c r="Q1480" s="168"/>
      <c r="R1480" s="169"/>
      <c r="S1480" s="39"/>
      <c r="T1480" s="119"/>
      <c r="U1480" s="109"/>
      <c r="V1480" s="109"/>
      <c r="W1480" s="109"/>
      <c r="X1480" s="45"/>
      <c r="Y1480" s="45"/>
    </row>
    <row r="1481" spans="1:25" s="43" customFormat="1" ht="12.9" customHeight="1">
      <c r="A1481" s="189"/>
      <c r="B1481" s="111"/>
      <c r="C1481" s="111"/>
      <c r="D1481" s="111"/>
      <c r="E1481" s="111"/>
      <c r="F1481" s="111"/>
      <c r="G1481" s="111"/>
      <c r="H1481" s="111"/>
      <c r="I1481" s="117"/>
      <c r="J1481" s="118"/>
      <c r="K1481" s="33"/>
      <c r="L1481" s="44">
        <f t="shared" si="75"/>
        <v>0</v>
      </c>
      <c r="M1481" s="33" t="str">
        <f t="shared" si="72"/>
        <v>Container q'ty</v>
      </c>
      <c r="N1481" s="33" t="str">
        <f t="shared" si="73"/>
        <v/>
      </c>
      <c r="O1481" s="39"/>
      <c r="P1481" s="33"/>
      <c r="Q1481" s="168"/>
      <c r="R1481" s="169"/>
      <c r="S1481" s="39"/>
      <c r="T1481" s="119"/>
      <c r="U1481" s="109"/>
      <c r="V1481" s="109"/>
      <c r="W1481" s="109"/>
      <c r="X1481" s="45"/>
      <c r="Y1481" s="45"/>
    </row>
    <row r="1482" spans="1:25" s="43" customFormat="1" ht="12.9" customHeight="1">
      <c r="A1482" s="189"/>
      <c r="B1482" s="111"/>
      <c r="C1482" s="111"/>
      <c r="D1482" s="111"/>
      <c r="E1482" s="111"/>
      <c r="F1482" s="111"/>
      <c r="G1482" s="111"/>
      <c r="H1482" s="111"/>
      <c r="I1482" s="116"/>
      <c r="J1482" s="118"/>
      <c r="K1482" s="33"/>
      <c r="L1482" s="44">
        <f t="shared" si="75"/>
        <v>0</v>
      </c>
      <c r="M1482" s="33" t="str">
        <f t="shared" si="72"/>
        <v>Container q'ty</v>
      </c>
      <c r="N1482" s="33" t="str">
        <f t="shared" si="73"/>
        <v/>
      </c>
      <c r="O1482" s="39"/>
      <c r="P1482" s="33"/>
      <c r="Q1482" s="168"/>
      <c r="R1482" s="169"/>
      <c r="S1482" s="39"/>
      <c r="T1482" s="119"/>
      <c r="U1482" s="109"/>
      <c r="V1482" s="109"/>
      <c r="W1482" s="109"/>
      <c r="X1482" s="45"/>
      <c r="Y1482" s="45"/>
    </row>
    <row r="1483" spans="1:25" s="43" customFormat="1" ht="12.9" customHeight="1">
      <c r="A1483" s="189"/>
      <c r="B1483" s="111"/>
      <c r="C1483" s="111"/>
      <c r="D1483" s="111"/>
      <c r="E1483" s="111"/>
      <c r="F1483" s="111"/>
      <c r="G1483" s="111"/>
      <c r="H1483" s="111"/>
      <c r="I1483" s="116"/>
      <c r="J1483" s="118"/>
      <c r="K1483" s="33"/>
      <c r="L1483" s="44">
        <f t="shared" si="75"/>
        <v>0</v>
      </c>
      <c r="M1483" s="33" t="str">
        <f t="shared" si="72"/>
        <v>Container q'ty</v>
      </c>
      <c r="N1483" s="33" t="str">
        <f t="shared" si="73"/>
        <v/>
      </c>
      <c r="O1483" s="39"/>
      <c r="P1483" s="33"/>
      <c r="Q1483" s="168"/>
      <c r="R1483" s="169"/>
      <c r="S1483" s="39"/>
      <c r="T1483" s="119"/>
      <c r="U1483" s="109"/>
      <c r="V1483" s="109"/>
      <c r="W1483" s="109"/>
      <c r="X1483" s="45"/>
      <c r="Y1483" s="45"/>
    </row>
    <row r="1484" spans="1:25" s="43" customFormat="1" ht="12.9" customHeight="1">
      <c r="A1484" s="189"/>
      <c r="B1484" s="111"/>
      <c r="C1484" s="111"/>
      <c r="D1484" s="111"/>
      <c r="E1484" s="111"/>
      <c r="F1484" s="111"/>
      <c r="G1484" s="111"/>
      <c r="H1484" s="111"/>
      <c r="I1484" s="116"/>
      <c r="J1484" s="118"/>
      <c r="K1484" s="33"/>
      <c r="L1484" s="44">
        <f t="shared" si="75"/>
        <v>0</v>
      </c>
      <c r="M1484" s="33" t="str">
        <f t="shared" si="72"/>
        <v>Container q'ty</v>
      </c>
      <c r="N1484" s="33" t="str">
        <f t="shared" si="73"/>
        <v/>
      </c>
      <c r="O1484" s="39"/>
      <c r="P1484" s="33"/>
      <c r="Q1484" s="168"/>
      <c r="R1484" s="169"/>
      <c r="S1484" s="39"/>
      <c r="T1484" s="119"/>
      <c r="U1484" s="109"/>
      <c r="V1484" s="109"/>
      <c r="W1484" s="109"/>
      <c r="X1484" s="45"/>
      <c r="Y1484" s="45"/>
    </row>
    <row r="1485" spans="1:25" s="43" customFormat="1" ht="12.9" customHeight="1">
      <c r="A1485" s="189"/>
      <c r="B1485" s="111"/>
      <c r="C1485" s="111"/>
      <c r="D1485" s="111"/>
      <c r="E1485" s="111"/>
      <c r="F1485" s="111"/>
      <c r="G1485" s="111"/>
      <c r="H1485" s="111"/>
      <c r="I1485" s="116"/>
      <c r="J1485" s="118"/>
      <c r="K1485" s="33"/>
      <c r="L1485" s="44">
        <f t="shared" si="75"/>
        <v>0</v>
      </c>
      <c r="M1485" s="33" t="str">
        <f t="shared" si="72"/>
        <v>Container q'ty</v>
      </c>
      <c r="N1485" s="33" t="str">
        <f t="shared" si="73"/>
        <v/>
      </c>
      <c r="O1485" s="39"/>
      <c r="P1485" s="33"/>
      <c r="Q1485" s="168"/>
      <c r="R1485" s="169"/>
      <c r="S1485" s="39"/>
      <c r="T1485" s="119"/>
      <c r="U1485" s="109"/>
      <c r="V1485" s="109"/>
      <c r="W1485" s="109"/>
      <c r="X1485" s="45"/>
      <c r="Y1485" s="45"/>
    </row>
    <row r="1486" spans="1:25" s="43" customFormat="1" ht="12.9" customHeight="1">
      <c r="A1486" s="189"/>
      <c r="B1486" s="111"/>
      <c r="C1486" s="111"/>
      <c r="D1486" s="111"/>
      <c r="E1486" s="111"/>
      <c r="F1486" s="111"/>
      <c r="G1486" s="111"/>
      <c r="H1486" s="111"/>
      <c r="I1486" s="116"/>
      <c r="J1486" s="118"/>
      <c r="K1486" s="33"/>
      <c r="L1486" s="44">
        <f>SUM(E1486:F1486)</f>
        <v>0</v>
      </c>
      <c r="M1486" s="33" t="str">
        <f t="shared" si="72"/>
        <v>Container q'ty</v>
      </c>
      <c r="N1486" s="33" t="str">
        <f t="shared" si="73"/>
        <v/>
      </c>
      <c r="O1486" s="39"/>
      <c r="P1486" s="33"/>
      <c r="Q1486" s="168"/>
      <c r="R1486" s="169"/>
      <c r="S1486" s="39"/>
      <c r="T1486" s="119"/>
      <c r="U1486" s="109"/>
      <c r="V1486" s="109"/>
      <c r="W1486" s="109"/>
      <c r="X1486" s="45"/>
      <c r="Y1486" s="45"/>
    </row>
    <row r="1487" spans="1:25" s="43" customFormat="1" ht="12.9" customHeight="1">
      <c r="A1487" s="189"/>
      <c r="B1487" s="111"/>
      <c r="C1487" s="111"/>
      <c r="D1487" s="111"/>
      <c r="E1487" s="111"/>
      <c r="F1487" s="111"/>
      <c r="G1487" s="111"/>
      <c r="H1487" s="111"/>
      <c r="I1487" s="116"/>
      <c r="J1487" s="118"/>
      <c r="K1487" s="33"/>
      <c r="L1487" s="44">
        <f>SUM(E1487:F1487)</f>
        <v>0</v>
      </c>
      <c r="M1487" s="33" t="str">
        <f t="shared" si="72"/>
        <v>Container q'ty</v>
      </c>
      <c r="N1487" s="33" t="str">
        <f t="shared" si="73"/>
        <v/>
      </c>
      <c r="O1487" s="39"/>
      <c r="P1487" s="33"/>
      <c r="Q1487" s="168"/>
      <c r="R1487" s="169"/>
      <c r="S1487" s="39"/>
      <c r="T1487" s="119"/>
      <c r="U1487" s="109"/>
      <c r="V1487" s="109"/>
      <c r="W1487" s="109"/>
      <c r="X1487" s="45"/>
      <c r="Y1487" s="45"/>
    </row>
    <row r="1488" spans="1:25" s="43" customFormat="1" ht="12.9" customHeight="1">
      <c r="A1488" s="189"/>
      <c r="B1488" s="111"/>
      <c r="C1488" s="111"/>
      <c r="D1488" s="111"/>
      <c r="E1488" s="111"/>
      <c r="F1488" s="111"/>
      <c r="G1488" s="111"/>
      <c r="H1488" s="111"/>
      <c r="I1488" s="116"/>
      <c r="J1488" s="118"/>
      <c r="K1488" s="33"/>
      <c r="L1488" s="44">
        <f t="shared" ref="L1488:L1496" si="76">SUM(E1488:F1488)</f>
        <v>0</v>
      </c>
      <c r="M1488" s="33" t="str">
        <f t="shared" si="72"/>
        <v>Container q'ty</v>
      </c>
      <c r="N1488" s="33" t="str">
        <f t="shared" si="73"/>
        <v/>
      </c>
      <c r="O1488" s="39"/>
      <c r="P1488" s="33"/>
      <c r="Q1488" s="168"/>
      <c r="R1488" s="169"/>
      <c r="S1488" s="39"/>
      <c r="T1488" s="119"/>
      <c r="U1488" s="109"/>
      <c r="V1488" s="109"/>
      <c r="W1488" s="109"/>
      <c r="X1488" s="45"/>
      <c r="Y1488" s="45"/>
    </row>
    <row r="1489" spans="1:25" s="43" customFormat="1" ht="12.9" customHeight="1">
      <c r="A1489" s="189"/>
      <c r="B1489" s="111"/>
      <c r="C1489" s="111"/>
      <c r="D1489" s="111"/>
      <c r="E1489" s="111"/>
      <c r="F1489" s="111"/>
      <c r="G1489" s="111"/>
      <c r="H1489" s="111"/>
      <c r="I1489" s="116"/>
      <c r="J1489" s="118"/>
      <c r="K1489" s="33"/>
      <c r="L1489" s="44">
        <f t="shared" si="76"/>
        <v>0</v>
      </c>
      <c r="M1489" s="33" t="str">
        <f t="shared" si="72"/>
        <v>Container q'ty</v>
      </c>
      <c r="N1489" s="33" t="str">
        <f t="shared" si="73"/>
        <v/>
      </c>
      <c r="O1489" s="39"/>
      <c r="P1489" s="33"/>
      <c r="Q1489" s="168"/>
      <c r="R1489" s="169"/>
      <c r="S1489" s="39"/>
      <c r="T1489" s="119"/>
      <c r="U1489" s="109"/>
      <c r="V1489" s="109"/>
      <c r="W1489" s="109"/>
      <c r="X1489" s="45"/>
      <c r="Y1489" s="45"/>
    </row>
    <row r="1490" spans="1:25" s="43" customFormat="1" ht="12.9" customHeight="1">
      <c r="A1490" s="189"/>
      <c r="B1490" s="111"/>
      <c r="C1490" s="111"/>
      <c r="D1490" s="111"/>
      <c r="E1490" s="111"/>
      <c r="F1490" s="111"/>
      <c r="G1490" s="111"/>
      <c r="H1490" s="111"/>
      <c r="I1490" s="116"/>
      <c r="J1490" s="118"/>
      <c r="K1490" s="33"/>
      <c r="L1490" s="44">
        <f t="shared" si="76"/>
        <v>0</v>
      </c>
      <c r="M1490" s="33" t="str">
        <f t="shared" si="72"/>
        <v>Container q'ty</v>
      </c>
      <c r="N1490" s="33" t="str">
        <f t="shared" si="73"/>
        <v/>
      </c>
      <c r="O1490" s="39"/>
      <c r="P1490" s="33"/>
      <c r="Q1490" s="168"/>
      <c r="R1490" s="169"/>
      <c r="S1490" s="39"/>
      <c r="T1490" s="119"/>
      <c r="U1490" s="109"/>
      <c r="V1490" s="109"/>
      <c r="W1490" s="109"/>
      <c r="X1490" s="45"/>
      <c r="Y1490" s="45"/>
    </row>
    <row r="1491" spans="1:25" s="43" customFormat="1" ht="12.9" customHeight="1">
      <c r="A1491" s="189"/>
      <c r="B1491" s="111"/>
      <c r="C1491" s="111"/>
      <c r="D1491" s="111"/>
      <c r="E1491" s="111"/>
      <c r="F1491" s="111"/>
      <c r="G1491" s="111"/>
      <c r="H1491" s="111"/>
      <c r="I1491" s="117"/>
      <c r="J1491" s="118"/>
      <c r="K1491" s="33"/>
      <c r="L1491" s="44">
        <f t="shared" si="76"/>
        <v>0</v>
      </c>
      <c r="M1491" s="33" t="str">
        <f t="shared" si="72"/>
        <v>Container q'ty</v>
      </c>
      <c r="N1491" s="33" t="str">
        <f t="shared" si="73"/>
        <v/>
      </c>
      <c r="O1491" s="39"/>
      <c r="P1491" s="33"/>
      <c r="Q1491" s="168"/>
      <c r="R1491" s="169"/>
      <c r="S1491" s="39"/>
      <c r="T1491" s="119"/>
      <c r="U1491" s="109"/>
      <c r="V1491" s="109"/>
      <c r="W1491" s="109"/>
      <c r="X1491" s="45"/>
      <c r="Y1491" s="45"/>
    </row>
    <row r="1492" spans="1:25" s="43" customFormat="1" ht="12.9" customHeight="1">
      <c r="A1492" s="189"/>
      <c r="B1492" s="111"/>
      <c r="C1492" s="111"/>
      <c r="D1492" s="111"/>
      <c r="E1492" s="111"/>
      <c r="F1492" s="111"/>
      <c r="G1492" s="111"/>
      <c r="H1492" s="111"/>
      <c r="I1492" s="117"/>
      <c r="J1492" s="118"/>
      <c r="K1492" s="33"/>
      <c r="L1492" s="44">
        <f t="shared" si="76"/>
        <v>0</v>
      </c>
      <c r="M1492" s="33" t="str">
        <f t="shared" si="72"/>
        <v>Container q'ty</v>
      </c>
      <c r="N1492" s="33" t="str">
        <f t="shared" si="73"/>
        <v/>
      </c>
      <c r="O1492" s="39"/>
      <c r="P1492" s="33"/>
      <c r="Q1492" s="168"/>
      <c r="R1492" s="169"/>
      <c r="S1492" s="39"/>
      <c r="T1492" s="119"/>
      <c r="U1492" s="109"/>
      <c r="V1492" s="109"/>
      <c r="W1492" s="109"/>
      <c r="X1492" s="45"/>
      <c r="Y1492" s="45"/>
    </row>
    <row r="1493" spans="1:25" s="43" customFormat="1" ht="12.9" customHeight="1">
      <c r="A1493" s="189"/>
      <c r="B1493" s="111"/>
      <c r="C1493" s="111"/>
      <c r="D1493" s="111"/>
      <c r="E1493" s="111"/>
      <c r="F1493" s="111"/>
      <c r="G1493" s="111"/>
      <c r="H1493" s="111"/>
      <c r="I1493" s="116"/>
      <c r="J1493" s="118"/>
      <c r="K1493" s="33"/>
      <c r="L1493" s="44">
        <f t="shared" si="76"/>
        <v>0</v>
      </c>
      <c r="M1493" s="33" t="str">
        <f t="shared" si="72"/>
        <v>Container q'ty</v>
      </c>
      <c r="N1493" s="33" t="str">
        <f t="shared" si="73"/>
        <v/>
      </c>
      <c r="O1493" s="39"/>
      <c r="P1493" s="33"/>
      <c r="Q1493" s="168"/>
      <c r="R1493" s="169"/>
      <c r="S1493" s="39"/>
      <c r="T1493" s="119"/>
      <c r="U1493" s="109"/>
      <c r="V1493" s="109"/>
      <c r="W1493" s="109"/>
      <c r="X1493" s="45"/>
      <c r="Y1493" s="45"/>
    </row>
    <row r="1494" spans="1:25" s="43" customFormat="1" ht="12.9" customHeight="1">
      <c r="A1494" s="189"/>
      <c r="B1494" s="111"/>
      <c r="C1494" s="111"/>
      <c r="D1494" s="111"/>
      <c r="E1494" s="111"/>
      <c r="F1494" s="111"/>
      <c r="G1494" s="111"/>
      <c r="H1494" s="111"/>
      <c r="I1494" s="116"/>
      <c r="J1494" s="118"/>
      <c r="K1494" s="33"/>
      <c r="L1494" s="44">
        <f t="shared" si="76"/>
        <v>0</v>
      </c>
      <c r="M1494" s="33" t="str">
        <f t="shared" si="72"/>
        <v>Container q'ty</v>
      </c>
      <c r="N1494" s="33" t="str">
        <f t="shared" si="73"/>
        <v/>
      </c>
      <c r="O1494" s="39"/>
      <c r="P1494" s="33"/>
      <c r="Q1494" s="168"/>
      <c r="R1494" s="169"/>
      <c r="S1494" s="39"/>
      <c r="T1494" s="119"/>
      <c r="U1494" s="109"/>
      <c r="V1494" s="109"/>
      <c r="W1494" s="109"/>
      <c r="X1494" s="45"/>
      <c r="Y1494" s="45"/>
    </row>
    <row r="1495" spans="1:25" s="43" customFormat="1" ht="12.9" customHeight="1">
      <c r="A1495" s="189"/>
      <c r="B1495" s="111"/>
      <c r="C1495" s="111"/>
      <c r="D1495" s="111"/>
      <c r="E1495" s="111"/>
      <c r="F1495" s="111"/>
      <c r="G1495" s="111"/>
      <c r="H1495" s="111"/>
      <c r="I1495" s="116"/>
      <c r="J1495" s="118"/>
      <c r="K1495" s="33"/>
      <c r="L1495" s="44">
        <f t="shared" si="76"/>
        <v>0</v>
      </c>
      <c r="M1495" s="33" t="str">
        <f t="shared" si="72"/>
        <v>Container q'ty</v>
      </c>
      <c r="N1495" s="33" t="str">
        <f t="shared" si="73"/>
        <v/>
      </c>
      <c r="O1495" s="39"/>
      <c r="P1495" s="33"/>
      <c r="Q1495" s="168"/>
      <c r="R1495" s="169"/>
      <c r="S1495" s="39"/>
      <c r="T1495" s="119"/>
      <c r="U1495" s="109"/>
      <c r="V1495" s="109"/>
      <c r="W1495" s="109"/>
      <c r="X1495" s="45"/>
      <c r="Y1495" s="45"/>
    </row>
    <row r="1496" spans="1:25" s="43" customFormat="1" ht="12.9" customHeight="1">
      <c r="A1496" s="189"/>
      <c r="B1496" s="111"/>
      <c r="C1496" s="111"/>
      <c r="D1496" s="111"/>
      <c r="E1496" s="111"/>
      <c r="F1496" s="111"/>
      <c r="G1496" s="111"/>
      <c r="H1496" s="111"/>
      <c r="I1496" s="116"/>
      <c r="J1496" s="118"/>
      <c r="K1496" s="33"/>
      <c r="L1496" s="44">
        <f t="shared" si="76"/>
        <v>0</v>
      </c>
      <c r="M1496" s="33" t="str">
        <f t="shared" si="72"/>
        <v>Container q'ty</v>
      </c>
      <c r="N1496" s="33" t="str">
        <f t="shared" si="73"/>
        <v/>
      </c>
      <c r="O1496" s="39"/>
      <c r="P1496" s="33"/>
      <c r="Q1496" s="168"/>
      <c r="R1496" s="169"/>
      <c r="S1496" s="39"/>
      <c r="T1496" s="119"/>
      <c r="U1496" s="109"/>
      <c r="V1496" s="109"/>
      <c r="W1496" s="109"/>
      <c r="X1496" s="45"/>
      <c r="Y1496" s="45"/>
    </row>
    <row r="1497" spans="1:25" s="43" customFormat="1" ht="12.9" customHeight="1">
      <c r="A1497" s="189"/>
      <c r="B1497" s="111"/>
      <c r="C1497" s="111"/>
      <c r="D1497" s="111"/>
      <c r="E1497" s="111"/>
      <c r="F1497" s="111"/>
      <c r="G1497" s="111"/>
      <c r="H1497" s="111"/>
      <c r="I1497" s="116"/>
      <c r="J1497" s="118"/>
      <c r="K1497" s="33"/>
      <c r="L1497" s="44">
        <f>SUM(E1497:F1497)</f>
        <v>0</v>
      </c>
      <c r="M1497" s="33" t="str">
        <f t="shared" si="72"/>
        <v>Container q'ty</v>
      </c>
      <c r="N1497" s="33" t="str">
        <f t="shared" si="73"/>
        <v/>
      </c>
      <c r="O1497" s="39"/>
      <c r="P1497" s="33"/>
      <c r="Q1497" s="168"/>
      <c r="R1497" s="169"/>
      <c r="S1497" s="39"/>
      <c r="T1497" s="119"/>
      <c r="U1497" s="109"/>
      <c r="V1497" s="109"/>
      <c r="W1497" s="109"/>
      <c r="X1497" s="45"/>
      <c r="Y1497" s="45"/>
    </row>
    <row r="1498" spans="1:25" s="43" customFormat="1" ht="12.9" customHeight="1">
      <c r="A1498" s="189"/>
      <c r="B1498" s="111"/>
      <c r="C1498" s="111"/>
      <c r="D1498" s="111"/>
      <c r="E1498" s="111"/>
      <c r="F1498" s="111"/>
      <c r="G1498" s="111"/>
      <c r="H1498" s="111"/>
      <c r="I1498" s="116"/>
      <c r="J1498" s="118"/>
      <c r="K1498" s="33"/>
      <c r="L1498" s="44">
        <f>SUM(E1498:F1498)</f>
        <v>0</v>
      </c>
      <c r="M1498" s="33" t="str">
        <f t="shared" si="72"/>
        <v>Container q'ty</v>
      </c>
      <c r="N1498" s="33" t="str">
        <f t="shared" si="73"/>
        <v/>
      </c>
      <c r="O1498" s="39"/>
      <c r="P1498" s="33"/>
      <c r="Q1498" s="168"/>
      <c r="R1498" s="169"/>
      <c r="S1498" s="39"/>
      <c r="T1498" s="119"/>
      <c r="U1498" s="109"/>
      <c r="V1498" s="109"/>
      <c r="W1498" s="109"/>
      <c r="X1498" s="45"/>
      <c r="Y1498" s="45"/>
    </row>
    <row r="1499" spans="1:25" s="43" customFormat="1" ht="12.9" customHeight="1">
      <c r="A1499" s="189"/>
      <c r="B1499" s="111"/>
      <c r="C1499" s="111"/>
      <c r="D1499" s="111"/>
      <c r="E1499" s="111"/>
      <c r="F1499" s="111"/>
      <c r="G1499" s="111"/>
      <c r="H1499" s="111"/>
      <c r="I1499" s="116"/>
      <c r="J1499" s="118"/>
      <c r="K1499" s="33"/>
      <c r="L1499" s="44">
        <f t="shared" ref="L1499:L1508" si="77">SUM(E1499:F1499)</f>
        <v>0</v>
      </c>
      <c r="M1499" s="33" t="str">
        <f t="shared" si="72"/>
        <v>Container q'ty</v>
      </c>
      <c r="N1499" s="33" t="str">
        <f t="shared" si="73"/>
        <v/>
      </c>
      <c r="O1499" s="39"/>
      <c r="P1499" s="33"/>
      <c r="Q1499" s="168"/>
      <c r="R1499" s="169"/>
      <c r="S1499" s="39"/>
      <c r="T1499" s="119"/>
      <c r="U1499" s="109"/>
      <c r="V1499" s="109"/>
      <c r="W1499" s="109"/>
      <c r="X1499" s="45"/>
      <c r="Y1499" s="45"/>
    </row>
    <row r="1500" spans="1:25" s="43" customFormat="1" ht="12.9" customHeight="1">
      <c r="A1500" s="189"/>
      <c r="B1500" s="111"/>
      <c r="C1500" s="111"/>
      <c r="D1500" s="111"/>
      <c r="E1500" s="111"/>
      <c r="F1500" s="111"/>
      <c r="G1500" s="111"/>
      <c r="H1500" s="111"/>
      <c r="I1500" s="116"/>
      <c r="J1500" s="118"/>
      <c r="K1500" s="33"/>
      <c r="L1500" s="44">
        <f t="shared" si="77"/>
        <v>0</v>
      </c>
      <c r="M1500" s="33" t="str">
        <f t="shared" si="72"/>
        <v>Container q'ty</v>
      </c>
      <c r="N1500" s="33" t="str">
        <f t="shared" si="73"/>
        <v/>
      </c>
      <c r="O1500" s="39"/>
      <c r="P1500" s="33"/>
      <c r="Q1500" s="168"/>
      <c r="R1500" s="169"/>
      <c r="S1500" s="39"/>
      <c r="T1500" s="119"/>
      <c r="U1500" s="109"/>
      <c r="V1500" s="109"/>
      <c r="W1500" s="109"/>
      <c r="X1500" s="45"/>
      <c r="Y1500" s="45"/>
    </row>
    <row r="1501" spans="1:25" s="43" customFormat="1" ht="12.9" customHeight="1">
      <c r="A1501" s="189"/>
      <c r="B1501" s="111"/>
      <c r="C1501" s="111"/>
      <c r="D1501" s="111"/>
      <c r="E1501" s="111"/>
      <c r="F1501" s="111"/>
      <c r="G1501" s="111"/>
      <c r="H1501" s="111"/>
      <c r="I1501" s="116"/>
      <c r="J1501" s="118"/>
      <c r="K1501" s="33"/>
      <c r="L1501" s="44">
        <f t="shared" si="77"/>
        <v>0</v>
      </c>
      <c r="M1501" s="33" t="str">
        <f t="shared" si="72"/>
        <v>Container q'ty</v>
      </c>
      <c r="N1501" s="33" t="str">
        <f t="shared" si="73"/>
        <v/>
      </c>
      <c r="O1501" s="39"/>
      <c r="P1501" s="33"/>
      <c r="Q1501" s="168"/>
      <c r="R1501" s="169"/>
      <c r="S1501" s="39"/>
      <c r="T1501" s="119"/>
      <c r="U1501" s="109"/>
      <c r="V1501" s="109"/>
      <c r="W1501" s="109"/>
      <c r="X1501" s="45"/>
      <c r="Y1501" s="45"/>
    </row>
    <row r="1502" spans="1:25" s="43" customFormat="1" ht="12.9" customHeight="1">
      <c r="A1502" s="189"/>
      <c r="B1502" s="111"/>
      <c r="C1502" s="111"/>
      <c r="D1502" s="111"/>
      <c r="E1502" s="111"/>
      <c r="F1502" s="111"/>
      <c r="G1502" s="111"/>
      <c r="H1502" s="111"/>
      <c r="I1502" s="117"/>
      <c r="J1502" s="118"/>
      <c r="K1502" s="33"/>
      <c r="L1502" s="44">
        <f t="shared" si="77"/>
        <v>0</v>
      </c>
      <c r="M1502" s="33" t="str">
        <f t="shared" si="72"/>
        <v>Container q'ty</v>
      </c>
      <c r="N1502" s="33" t="str">
        <f t="shared" si="73"/>
        <v/>
      </c>
      <c r="O1502" s="39"/>
      <c r="P1502" s="33"/>
      <c r="Q1502" s="168"/>
      <c r="R1502" s="169"/>
      <c r="S1502" s="39"/>
      <c r="T1502" s="119"/>
      <c r="U1502" s="109"/>
      <c r="V1502" s="109"/>
      <c r="W1502" s="109"/>
      <c r="X1502" s="45"/>
      <c r="Y1502" s="45"/>
    </row>
    <row r="1503" spans="1:25" s="43" customFormat="1" ht="12.9" customHeight="1">
      <c r="A1503" s="189"/>
      <c r="B1503" s="111"/>
      <c r="C1503" s="111"/>
      <c r="D1503" s="111"/>
      <c r="E1503" s="111"/>
      <c r="F1503" s="111"/>
      <c r="G1503" s="111"/>
      <c r="H1503" s="111"/>
      <c r="I1503" s="117"/>
      <c r="J1503" s="118"/>
      <c r="K1503" s="33"/>
      <c r="L1503" s="44">
        <f t="shared" si="77"/>
        <v>0</v>
      </c>
      <c r="M1503" s="33" t="str">
        <f t="shared" si="72"/>
        <v>Container q'ty</v>
      </c>
      <c r="N1503" s="33" t="str">
        <f t="shared" si="73"/>
        <v/>
      </c>
      <c r="O1503" s="39"/>
      <c r="P1503" s="33"/>
      <c r="Q1503" s="168"/>
      <c r="R1503" s="169"/>
      <c r="S1503" s="39"/>
      <c r="T1503" s="119"/>
      <c r="U1503" s="109"/>
      <c r="V1503" s="109"/>
      <c r="W1503" s="109"/>
      <c r="X1503" s="45"/>
      <c r="Y1503" s="45"/>
    </row>
    <row r="1504" spans="1:25" s="43" customFormat="1" ht="12.9" customHeight="1">
      <c r="A1504" s="189"/>
      <c r="B1504" s="111"/>
      <c r="C1504" s="111"/>
      <c r="D1504" s="111"/>
      <c r="E1504" s="111"/>
      <c r="F1504" s="111"/>
      <c r="G1504" s="111"/>
      <c r="H1504" s="111"/>
      <c r="I1504" s="116"/>
      <c r="J1504" s="118"/>
      <c r="K1504" s="33"/>
      <c r="L1504" s="44">
        <f t="shared" si="77"/>
        <v>0</v>
      </c>
      <c r="M1504" s="33" t="str">
        <f t="shared" si="72"/>
        <v>Container q'ty</v>
      </c>
      <c r="N1504" s="33" t="str">
        <f t="shared" si="73"/>
        <v/>
      </c>
      <c r="O1504" s="39"/>
      <c r="P1504" s="33"/>
      <c r="Q1504" s="168"/>
      <c r="R1504" s="169"/>
      <c r="S1504" s="39"/>
      <c r="T1504" s="119"/>
      <c r="U1504" s="109"/>
      <c r="V1504" s="109"/>
      <c r="W1504" s="109"/>
      <c r="X1504" s="45"/>
      <c r="Y1504" s="45"/>
    </row>
    <row r="1505" spans="1:25" s="43" customFormat="1" ht="12.9" customHeight="1">
      <c r="A1505" s="189"/>
      <c r="B1505" s="111"/>
      <c r="C1505" s="111"/>
      <c r="D1505" s="111"/>
      <c r="E1505" s="111"/>
      <c r="F1505" s="111"/>
      <c r="G1505" s="111"/>
      <c r="H1505" s="111"/>
      <c r="I1505" s="116"/>
      <c r="J1505" s="118"/>
      <c r="K1505" s="33"/>
      <c r="L1505" s="44">
        <f t="shared" si="77"/>
        <v>0</v>
      </c>
      <c r="M1505" s="33" t="str">
        <f t="shared" si="72"/>
        <v>Container q'ty</v>
      </c>
      <c r="N1505" s="33" t="str">
        <f t="shared" si="73"/>
        <v/>
      </c>
      <c r="O1505" s="39"/>
      <c r="P1505" s="33"/>
      <c r="Q1505" s="168"/>
      <c r="R1505" s="169"/>
      <c r="S1505" s="39"/>
      <c r="T1505" s="119"/>
      <c r="U1505" s="109"/>
      <c r="V1505" s="109"/>
      <c r="W1505" s="109"/>
      <c r="X1505" s="45"/>
      <c r="Y1505" s="45"/>
    </row>
    <row r="1506" spans="1:25" s="43" customFormat="1" ht="12.9" customHeight="1">
      <c r="A1506" s="189"/>
      <c r="B1506" s="111"/>
      <c r="C1506" s="111"/>
      <c r="D1506" s="111"/>
      <c r="E1506" s="111"/>
      <c r="F1506" s="111"/>
      <c r="G1506" s="111"/>
      <c r="H1506" s="111"/>
      <c r="I1506" s="116"/>
      <c r="J1506" s="118"/>
      <c r="K1506" s="33"/>
      <c r="L1506" s="44">
        <f t="shared" si="77"/>
        <v>0</v>
      </c>
      <c r="M1506" s="33" t="str">
        <f t="shared" si="72"/>
        <v>Container q'ty</v>
      </c>
      <c r="N1506" s="33" t="str">
        <f t="shared" si="73"/>
        <v/>
      </c>
      <c r="O1506" s="39"/>
      <c r="P1506" s="33"/>
      <c r="Q1506" s="168"/>
      <c r="R1506" s="169"/>
      <c r="S1506" s="39"/>
      <c r="T1506" s="119"/>
      <c r="U1506" s="109"/>
      <c r="V1506" s="109"/>
      <c r="W1506" s="109"/>
      <c r="X1506" s="45"/>
      <c r="Y1506" s="45"/>
    </row>
    <row r="1507" spans="1:25" s="43" customFormat="1" ht="12.9" customHeight="1">
      <c r="A1507" s="189"/>
      <c r="B1507" s="111"/>
      <c r="C1507" s="111"/>
      <c r="D1507" s="111"/>
      <c r="E1507" s="111"/>
      <c r="F1507" s="111"/>
      <c r="G1507" s="111"/>
      <c r="H1507" s="111"/>
      <c r="I1507" s="116"/>
      <c r="J1507" s="118"/>
      <c r="K1507" s="33"/>
      <c r="L1507" s="44">
        <f t="shared" si="77"/>
        <v>0</v>
      </c>
      <c r="M1507" s="33" t="str">
        <f t="shared" si="72"/>
        <v>Container q'ty</v>
      </c>
      <c r="N1507" s="33" t="str">
        <f t="shared" si="73"/>
        <v/>
      </c>
      <c r="O1507" s="39"/>
      <c r="P1507" s="33"/>
      <c r="Q1507" s="168"/>
      <c r="R1507" s="169"/>
      <c r="S1507" s="39"/>
      <c r="T1507" s="119"/>
      <c r="U1507" s="109"/>
      <c r="V1507" s="109"/>
      <c r="W1507" s="109"/>
      <c r="X1507" s="45"/>
      <c r="Y1507" s="45"/>
    </row>
    <row r="1508" spans="1:25" s="43" customFormat="1" ht="12.9" customHeight="1">
      <c r="A1508" s="189"/>
      <c r="B1508" s="111"/>
      <c r="C1508" s="111"/>
      <c r="D1508" s="111"/>
      <c r="E1508" s="111"/>
      <c r="F1508" s="111"/>
      <c r="G1508" s="111"/>
      <c r="H1508" s="111"/>
      <c r="I1508" s="116"/>
      <c r="J1508" s="118"/>
      <c r="K1508" s="33"/>
      <c r="L1508" s="44">
        <f t="shared" si="77"/>
        <v>0</v>
      </c>
      <c r="M1508" s="33" t="str">
        <f t="shared" si="72"/>
        <v>Container q'ty</v>
      </c>
      <c r="N1508" s="33" t="str">
        <f t="shared" si="73"/>
        <v/>
      </c>
      <c r="O1508" s="39"/>
      <c r="P1508" s="33"/>
      <c r="Q1508" s="168"/>
      <c r="R1508" s="169"/>
      <c r="S1508" s="39"/>
      <c r="T1508" s="119"/>
      <c r="U1508" s="109"/>
      <c r="V1508" s="109"/>
      <c r="W1508" s="109"/>
      <c r="X1508" s="45"/>
      <c r="Y1508" s="45"/>
    </row>
    <row r="1509" spans="1:25" s="43" customFormat="1" ht="12.9" customHeight="1">
      <c r="A1509" s="189"/>
      <c r="B1509" s="111"/>
      <c r="C1509" s="111"/>
      <c r="D1509" s="111"/>
      <c r="E1509" s="111"/>
      <c r="F1509" s="111"/>
      <c r="G1509" s="111"/>
      <c r="H1509" s="111"/>
      <c r="I1509" s="116"/>
      <c r="J1509" s="118"/>
      <c r="K1509" s="33"/>
      <c r="L1509" s="44">
        <f>SUM(E1509:F1509)</f>
        <v>0</v>
      </c>
      <c r="M1509" s="33" t="str">
        <f t="shared" si="72"/>
        <v>Container q'ty</v>
      </c>
      <c r="N1509" s="33" t="str">
        <f t="shared" si="73"/>
        <v/>
      </c>
      <c r="O1509" s="39"/>
      <c r="P1509" s="33"/>
      <c r="Q1509" s="168"/>
      <c r="R1509" s="169"/>
      <c r="S1509" s="39"/>
      <c r="T1509" s="119"/>
      <c r="U1509" s="109"/>
      <c r="V1509" s="109"/>
      <c r="W1509" s="109"/>
      <c r="X1509" s="45"/>
      <c r="Y1509" s="45"/>
    </row>
    <row r="1510" spans="1:25" s="43" customFormat="1" ht="12.9" customHeight="1">
      <c r="A1510" s="189"/>
      <c r="B1510" s="111"/>
      <c r="C1510" s="111"/>
      <c r="D1510" s="111"/>
      <c r="E1510" s="111"/>
      <c r="F1510" s="111"/>
      <c r="G1510" s="111"/>
      <c r="H1510" s="111"/>
      <c r="I1510" s="116"/>
      <c r="J1510" s="118"/>
      <c r="K1510" s="33"/>
      <c r="L1510" s="44">
        <f>SUM(E1510:F1510)</f>
        <v>0</v>
      </c>
      <c r="M1510" s="33" t="str">
        <f t="shared" si="72"/>
        <v>Container q'ty</v>
      </c>
      <c r="N1510" s="33" t="str">
        <f t="shared" si="73"/>
        <v/>
      </c>
      <c r="O1510" s="39"/>
      <c r="P1510" s="33"/>
      <c r="Q1510" s="168"/>
      <c r="R1510" s="169"/>
      <c r="S1510" s="39"/>
      <c r="T1510" s="119"/>
      <c r="U1510" s="109"/>
      <c r="V1510" s="109"/>
      <c r="W1510" s="109"/>
      <c r="X1510" s="45"/>
      <c r="Y1510" s="45"/>
    </row>
    <row r="1511" spans="1:25" s="43" customFormat="1" ht="12.9" customHeight="1">
      <c r="A1511" s="189"/>
      <c r="B1511" s="111"/>
      <c r="C1511" s="111"/>
      <c r="D1511" s="111"/>
      <c r="E1511" s="111"/>
      <c r="F1511" s="111"/>
      <c r="G1511" s="111"/>
      <c r="H1511" s="111"/>
      <c r="I1511" s="116"/>
      <c r="J1511" s="118"/>
      <c r="K1511" s="33"/>
      <c r="L1511" s="44">
        <f t="shared" ref="L1511:L1519" si="78">SUM(E1511:F1511)</f>
        <v>0</v>
      </c>
      <c r="M1511" s="33" t="str">
        <f t="shared" si="72"/>
        <v>Container q'ty</v>
      </c>
      <c r="N1511" s="33" t="str">
        <f t="shared" si="73"/>
        <v/>
      </c>
      <c r="O1511" s="39"/>
      <c r="P1511" s="33"/>
      <c r="Q1511" s="168"/>
      <c r="R1511" s="169"/>
      <c r="S1511" s="39"/>
      <c r="T1511" s="119"/>
      <c r="U1511" s="109"/>
      <c r="V1511" s="109"/>
      <c r="W1511" s="109"/>
      <c r="X1511" s="45"/>
      <c r="Y1511" s="45"/>
    </row>
    <row r="1512" spans="1:25" s="43" customFormat="1" ht="12.9" customHeight="1">
      <c r="A1512" s="189"/>
      <c r="B1512" s="111"/>
      <c r="C1512" s="111"/>
      <c r="D1512" s="111"/>
      <c r="E1512" s="111"/>
      <c r="F1512" s="111"/>
      <c r="G1512" s="111"/>
      <c r="H1512" s="111"/>
      <c r="I1512" s="116"/>
      <c r="J1512" s="118"/>
      <c r="K1512" s="33"/>
      <c r="L1512" s="44">
        <f t="shared" si="78"/>
        <v>0</v>
      </c>
      <c r="M1512" s="33" t="str">
        <f t="shared" si="72"/>
        <v>Container q'ty</v>
      </c>
      <c r="N1512" s="33" t="str">
        <f t="shared" si="73"/>
        <v/>
      </c>
      <c r="O1512" s="39"/>
      <c r="P1512" s="33"/>
      <c r="Q1512" s="168"/>
      <c r="R1512" s="169"/>
      <c r="S1512" s="39"/>
      <c r="T1512" s="119"/>
      <c r="U1512" s="109"/>
      <c r="V1512" s="109"/>
      <c r="W1512" s="109"/>
      <c r="X1512" s="45"/>
      <c r="Y1512" s="45"/>
    </row>
    <row r="1513" spans="1:25" s="43" customFormat="1" ht="12.9" customHeight="1">
      <c r="A1513" s="189"/>
      <c r="B1513" s="111"/>
      <c r="C1513" s="111"/>
      <c r="D1513" s="111"/>
      <c r="E1513" s="111"/>
      <c r="F1513" s="111"/>
      <c r="G1513" s="111"/>
      <c r="H1513" s="111"/>
      <c r="I1513" s="116"/>
      <c r="J1513" s="118"/>
      <c r="K1513" s="33"/>
      <c r="L1513" s="44">
        <f t="shared" si="78"/>
        <v>0</v>
      </c>
      <c r="M1513" s="33" t="str">
        <f t="shared" si="72"/>
        <v>Container q'ty</v>
      </c>
      <c r="N1513" s="33" t="str">
        <f t="shared" si="73"/>
        <v/>
      </c>
      <c r="O1513" s="39"/>
      <c r="P1513" s="33"/>
      <c r="Q1513" s="168"/>
      <c r="R1513" s="169"/>
      <c r="S1513" s="39"/>
      <c r="T1513" s="119"/>
      <c r="U1513" s="109"/>
      <c r="V1513" s="109"/>
      <c r="W1513" s="109"/>
      <c r="X1513" s="45"/>
      <c r="Y1513" s="45"/>
    </row>
    <row r="1514" spans="1:25" s="43" customFormat="1" ht="12.9" customHeight="1">
      <c r="A1514" s="189"/>
      <c r="B1514" s="111"/>
      <c r="C1514" s="111"/>
      <c r="D1514" s="111"/>
      <c r="E1514" s="111"/>
      <c r="F1514" s="111"/>
      <c r="G1514" s="111"/>
      <c r="H1514" s="111"/>
      <c r="I1514" s="117"/>
      <c r="J1514" s="118"/>
      <c r="K1514" s="33"/>
      <c r="L1514" s="44">
        <f t="shared" si="78"/>
        <v>0</v>
      </c>
      <c r="M1514" s="33" t="str">
        <f t="shared" si="72"/>
        <v>Container q'ty</v>
      </c>
      <c r="N1514" s="33" t="str">
        <f t="shared" si="73"/>
        <v/>
      </c>
      <c r="O1514" s="39"/>
      <c r="P1514" s="33"/>
      <c r="Q1514" s="168"/>
      <c r="R1514" s="169"/>
      <c r="S1514" s="39"/>
      <c r="T1514" s="119"/>
      <c r="U1514" s="109"/>
      <c r="V1514" s="109"/>
      <c r="W1514" s="109"/>
      <c r="X1514" s="45"/>
      <c r="Y1514" s="45"/>
    </row>
    <row r="1515" spans="1:25" s="43" customFormat="1" ht="12.9" customHeight="1">
      <c r="A1515" s="189"/>
      <c r="B1515" s="111"/>
      <c r="C1515" s="111"/>
      <c r="D1515" s="111"/>
      <c r="E1515" s="111"/>
      <c r="F1515" s="111"/>
      <c r="G1515" s="111"/>
      <c r="H1515" s="111"/>
      <c r="I1515" s="117"/>
      <c r="J1515" s="118"/>
      <c r="K1515" s="33"/>
      <c r="L1515" s="44">
        <f t="shared" si="78"/>
        <v>0</v>
      </c>
      <c r="M1515" s="33" t="str">
        <f t="shared" si="72"/>
        <v>Container q'ty</v>
      </c>
      <c r="N1515" s="33" t="str">
        <f t="shared" si="73"/>
        <v/>
      </c>
      <c r="O1515" s="39"/>
      <c r="P1515" s="33"/>
      <c r="Q1515" s="168"/>
      <c r="R1515" s="169"/>
      <c r="S1515" s="39"/>
      <c r="T1515" s="119"/>
      <c r="U1515" s="109"/>
      <c r="V1515" s="109"/>
      <c r="W1515" s="109"/>
      <c r="X1515" s="45"/>
      <c r="Y1515" s="45"/>
    </row>
    <row r="1516" spans="1:25" s="43" customFormat="1" ht="12.9" customHeight="1">
      <c r="A1516" s="189"/>
      <c r="B1516" s="111"/>
      <c r="C1516" s="111"/>
      <c r="D1516" s="111"/>
      <c r="E1516" s="111"/>
      <c r="F1516" s="111"/>
      <c r="G1516" s="111"/>
      <c r="H1516" s="111"/>
      <c r="I1516" s="116"/>
      <c r="J1516" s="118"/>
      <c r="K1516" s="33"/>
      <c r="L1516" s="44">
        <f t="shared" si="78"/>
        <v>0</v>
      </c>
      <c r="M1516" s="33" t="str">
        <f t="shared" si="72"/>
        <v>Container q'ty</v>
      </c>
      <c r="N1516" s="33" t="str">
        <f t="shared" si="73"/>
        <v/>
      </c>
      <c r="O1516" s="39"/>
      <c r="P1516" s="33"/>
      <c r="Q1516" s="168"/>
      <c r="R1516" s="169"/>
      <c r="S1516" s="39"/>
      <c r="T1516" s="119"/>
      <c r="U1516" s="109"/>
      <c r="V1516" s="109"/>
      <c r="W1516" s="109"/>
      <c r="X1516" s="45"/>
      <c r="Y1516" s="45"/>
    </row>
    <row r="1517" spans="1:25" s="43" customFormat="1" ht="12.9" customHeight="1">
      <c r="A1517" s="189"/>
      <c r="B1517" s="111"/>
      <c r="C1517" s="111"/>
      <c r="D1517" s="111"/>
      <c r="E1517" s="111"/>
      <c r="F1517" s="111"/>
      <c r="G1517" s="111"/>
      <c r="H1517" s="111"/>
      <c r="I1517" s="116"/>
      <c r="J1517" s="118"/>
      <c r="K1517" s="33"/>
      <c r="L1517" s="44">
        <f t="shared" si="78"/>
        <v>0</v>
      </c>
      <c r="M1517" s="33" t="str">
        <f t="shared" si="72"/>
        <v>Container q'ty</v>
      </c>
      <c r="N1517" s="33" t="str">
        <f t="shared" si="73"/>
        <v/>
      </c>
      <c r="O1517" s="39"/>
      <c r="P1517" s="33"/>
      <c r="Q1517" s="168"/>
      <c r="R1517" s="169"/>
      <c r="S1517" s="39"/>
      <c r="T1517" s="119"/>
      <c r="U1517" s="109"/>
      <c r="V1517" s="109"/>
      <c r="W1517" s="109"/>
      <c r="X1517" s="45"/>
      <c r="Y1517" s="45"/>
    </row>
    <row r="1518" spans="1:25" s="43" customFormat="1" ht="12.9" customHeight="1">
      <c r="A1518" s="189"/>
      <c r="B1518" s="111"/>
      <c r="C1518" s="111"/>
      <c r="D1518" s="111"/>
      <c r="E1518" s="111"/>
      <c r="F1518" s="111"/>
      <c r="G1518" s="111"/>
      <c r="H1518" s="111"/>
      <c r="I1518" s="116"/>
      <c r="J1518" s="118"/>
      <c r="K1518" s="33"/>
      <c r="L1518" s="44">
        <f t="shared" si="78"/>
        <v>0</v>
      </c>
      <c r="M1518" s="33" t="str">
        <f t="shared" si="72"/>
        <v>Container q'ty</v>
      </c>
      <c r="N1518" s="33" t="str">
        <f t="shared" si="73"/>
        <v/>
      </c>
      <c r="O1518" s="39"/>
      <c r="P1518" s="33"/>
      <c r="Q1518" s="168"/>
      <c r="R1518" s="169"/>
      <c r="S1518" s="39"/>
      <c r="T1518" s="119"/>
      <c r="U1518" s="109"/>
      <c r="V1518" s="109"/>
      <c r="W1518" s="109"/>
      <c r="X1518" s="45"/>
      <c r="Y1518" s="45"/>
    </row>
    <row r="1519" spans="1:25" s="43" customFormat="1" ht="12.9" customHeight="1">
      <c r="A1519" s="189"/>
      <c r="B1519" s="111"/>
      <c r="C1519" s="111"/>
      <c r="D1519" s="111"/>
      <c r="E1519" s="111"/>
      <c r="F1519" s="111"/>
      <c r="G1519" s="111"/>
      <c r="H1519" s="111"/>
      <c r="I1519" s="116"/>
      <c r="J1519" s="118"/>
      <c r="K1519" s="33"/>
      <c r="L1519" s="44">
        <f t="shared" si="78"/>
        <v>0</v>
      </c>
      <c r="M1519" s="33" t="str">
        <f t="shared" si="72"/>
        <v>Container q'ty</v>
      </c>
      <c r="N1519" s="33" t="str">
        <f t="shared" si="73"/>
        <v/>
      </c>
      <c r="O1519" s="39"/>
      <c r="P1519" s="33"/>
      <c r="Q1519" s="168"/>
      <c r="R1519" s="169"/>
      <c r="S1519" s="39"/>
      <c r="T1519" s="119"/>
      <c r="U1519" s="109"/>
      <c r="V1519" s="109"/>
      <c r="W1519" s="109"/>
      <c r="X1519" s="45"/>
      <c r="Y1519" s="45"/>
    </row>
    <row r="1520" spans="1:25" s="43" customFormat="1" ht="12.9" customHeight="1">
      <c r="A1520" s="189"/>
      <c r="B1520" s="111"/>
      <c r="C1520" s="111"/>
      <c r="D1520" s="111"/>
      <c r="E1520" s="111"/>
      <c r="F1520" s="111"/>
      <c r="G1520" s="111"/>
      <c r="H1520" s="111"/>
      <c r="I1520" s="116"/>
      <c r="J1520" s="118"/>
      <c r="K1520" s="33"/>
      <c r="L1520" s="44">
        <f>SUM(E1520:F1520)</f>
        <v>0</v>
      </c>
      <c r="M1520" s="33" t="str">
        <f t="shared" si="72"/>
        <v>Container q'ty</v>
      </c>
      <c r="N1520" s="33" t="str">
        <f t="shared" si="73"/>
        <v/>
      </c>
      <c r="O1520" s="39"/>
      <c r="P1520" s="33"/>
      <c r="Q1520" s="168"/>
      <c r="R1520" s="169"/>
      <c r="S1520" s="39"/>
      <c r="T1520" s="119"/>
      <c r="U1520" s="109"/>
      <c r="V1520" s="109"/>
      <c r="W1520" s="109"/>
      <c r="X1520" s="45"/>
      <c r="Y1520" s="45"/>
    </row>
    <row r="1521" spans="1:25" s="43" customFormat="1" ht="12.9" customHeight="1">
      <c r="A1521" s="189"/>
      <c r="B1521" s="111"/>
      <c r="C1521" s="111"/>
      <c r="D1521" s="111"/>
      <c r="E1521" s="111"/>
      <c r="F1521" s="111"/>
      <c r="G1521" s="111"/>
      <c r="H1521" s="111"/>
      <c r="I1521" s="116"/>
      <c r="J1521" s="118"/>
      <c r="K1521" s="33"/>
      <c r="L1521" s="44">
        <f>SUM(E1521:F1521)</f>
        <v>0</v>
      </c>
      <c r="M1521" s="33" t="str">
        <f t="shared" si="72"/>
        <v>Container q'ty</v>
      </c>
      <c r="N1521" s="33" t="str">
        <f t="shared" si="73"/>
        <v/>
      </c>
      <c r="O1521" s="39"/>
      <c r="P1521" s="33"/>
      <c r="Q1521" s="168"/>
      <c r="R1521" s="169"/>
      <c r="S1521" s="39"/>
      <c r="T1521" s="119"/>
      <c r="U1521" s="109"/>
      <c r="V1521" s="109"/>
      <c r="W1521" s="109"/>
      <c r="X1521" s="45"/>
      <c r="Y1521" s="45"/>
    </row>
    <row r="1522" spans="1:25" s="43" customFormat="1" ht="12.9" customHeight="1">
      <c r="A1522" s="189"/>
      <c r="B1522" s="111"/>
      <c r="C1522" s="111"/>
      <c r="D1522" s="111"/>
      <c r="E1522" s="111"/>
      <c r="F1522" s="111"/>
      <c r="G1522" s="111"/>
      <c r="H1522" s="111"/>
      <c r="I1522" s="116"/>
      <c r="J1522" s="118"/>
      <c r="K1522" s="33"/>
      <c r="L1522" s="44">
        <f t="shared" ref="L1522:L1530" si="79">SUM(E1522:F1522)</f>
        <v>0</v>
      </c>
      <c r="M1522" s="33" t="str">
        <f t="shared" si="72"/>
        <v>Container q'ty</v>
      </c>
      <c r="N1522" s="33" t="str">
        <f t="shared" si="73"/>
        <v/>
      </c>
      <c r="O1522" s="39"/>
      <c r="P1522" s="33"/>
      <c r="Q1522" s="168"/>
      <c r="R1522" s="169"/>
      <c r="S1522" s="39"/>
      <c r="T1522" s="119"/>
      <c r="U1522" s="109"/>
      <c r="V1522" s="109"/>
      <c r="W1522" s="109"/>
      <c r="X1522" s="45"/>
      <c r="Y1522" s="45"/>
    </row>
    <row r="1523" spans="1:25" s="43" customFormat="1" ht="12.9" customHeight="1">
      <c r="A1523" s="189"/>
      <c r="B1523" s="111"/>
      <c r="C1523" s="111"/>
      <c r="D1523" s="111"/>
      <c r="E1523" s="111"/>
      <c r="F1523" s="111"/>
      <c r="G1523" s="111"/>
      <c r="H1523" s="111"/>
      <c r="I1523" s="116"/>
      <c r="J1523" s="118"/>
      <c r="K1523" s="33"/>
      <c r="L1523" s="44">
        <f t="shared" si="79"/>
        <v>0</v>
      </c>
      <c r="M1523" s="33" t="str">
        <f t="shared" si="72"/>
        <v>Container q'ty</v>
      </c>
      <c r="N1523" s="33" t="str">
        <f t="shared" si="73"/>
        <v/>
      </c>
      <c r="O1523" s="39"/>
      <c r="P1523" s="33"/>
      <c r="Q1523" s="168"/>
      <c r="R1523" s="169"/>
      <c r="S1523" s="39"/>
      <c r="T1523" s="119"/>
      <c r="U1523" s="109"/>
      <c r="V1523" s="109"/>
      <c r="W1523" s="109"/>
      <c r="X1523" s="45"/>
      <c r="Y1523" s="45"/>
    </row>
    <row r="1524" spans="1:25" s="43" customFormat="1" ht="12.9" customHeight="1">
      <c r="A1524" s="189"/>
      <c r="B1524" s="111"/>
      <c r="C1524" s="111"/>
      <c r="D1524" s="111"/>
      <c r="E1524" s="111"/>
      <c r="F1524" s="111"/>
      <c r="G1524" s="111"/>
      <c r="H1524" s="111"/>
      <c r="I1524" s="116"/>
      <c r="J1524" s="118"/>
      <c r="K1524" s="33"/>
      <c r="L1524" s="44">
        <f t="shared" si="79"/>
        <v>0</v>
      </c>
      <c r="M1524" s="33" t="str">
        <f t="shared" si="72"/>
        <v>Container q'ty</v>
      </c>
      <c r="N1524" s="33" t="str">
        <f t="shared" si="73"/>
        <v/>
      </c>
      <c r="O1524" s="39"/>
      <c r="P1524" s="33"/>
      <c r="Q1524" s="168"/>
      <c r="R1524" s="169"/>
      <c r="S1524" s="39"/>
      <c r="T1524" s="119"/>
      <c r="U1524" s="109"/>
      <c r="V1524" s="109"/>
      <c r="W1524" s="109"/>
      <c r="X1524" s="45"/>
      <c r="Y1524" s="45"/>
    </row>
    <row r="1525" spans="1:25" s="43" customFormat="1" ht="12.9" customHeight="1">
      <c r="A1525" s="189"/>
      <c r="B1525" s="111"/>
      <c r="C1525" s="111"/>
      <c r="D1525" s="111"/>
      <c r="E1525" s="111"/>
      <c r="F1525" s="111"/>
      <c r="G1525" s="111"/>
      <c r="H1525" s="111"/>
      <c r="I1525" s="117"/>
      <c r="J1525" s="118"/>
      <c r="K1525" s="33"/>
      <c r="L1525" s="44">
        <f t="shared" si="79"/>
        <v>0</v>
      </c>
      <c r="M1525" s="33" t="str">
        <f t="shared" si="72"/>
        <v>Container q'ty</v>
      </c>
      <c r="N1525" s="33" t="str">
        <f t="shared" si="73"/>
        <v/>
      </c>
      <c r="O1525" s="39"/>
      <c r="P1525" s="33"/>
      <c r="Q1525" s="168"/>
      <c r="R1525" s="169"/>
      <c r="S1525" s="39"/>
      <c r="T1525" s="119"/>
      <c r="U1525" s="109"/>
      <c r="V1525" s="109"/>
      <c r="W1525" s="109"/>
      <c r="X1525" s="45"/>
      <c r="Y1525" s="45"/>
    </row>
    <row r="1526" spans="1:25" s="43" customFormat="1" ht="12.9" customHeight="1">
      <c r="A1526" s="189"/>
      <c r="B1526" s="111"/>
      <c r="C1526" s="111"/>
      <c r="D1526" s="111"/>
      <c r="E1526" s="111"/>
      <c r="F1526" s="111"/>
      <c r="G1526" s="111"/>
      <c r="H1526" s="111"/>
      <c r="I1526" s="117"/>
      <c r="J1526" s="118"/>
      <c r="K1526" s="33"/>
      <c r="L1526" s="44">
        <f t="shared" si="79"/>
        <v>0</v>
      </c>
      <c r="M1526" s="33" t="str">
        <f t="shared" si="72"/>
        <v>Container q'ty</v>
      </c>
      <c r="N1526" s="33" t="str">
        <f t="shared" si="73"/>
        <v/>
      </c>
      <c r="O1526" s="39"/>
      <c r="P1526" s="33"/>
      <c r="Q1526" s="168"/>
      <c r="R1526" s="169"/>
      <c r="S1526" s="39"/>
      <c r="T1526" s="119"/>
      <c r="U1526" s="109"/>
      <c r="V1526" s="109"/>
      <c r="W1526" s="109"/>
      <c r="X1526" s="45"/>
      <c r="Y1526" s="45"/>
    </row>
    <row r="1527" spans="1:25" s="43" customFormat="1" ht="12.9" customHeight="1">
      <c r="A1527" s="189"/>
      <c r="B1527" s="111"/>
      <c r="C1527" s="111"/>
      <c r="D1527" s="111"/>
      <c r="E1527" s="111"/>
      <c r="F1527" s="111"/>
      <c r="G1527" s="111"/>
      <c r="H1527" s="111"/>
      <c r="I1527" s="116"/>
      <c r="J1527" s="118"/>
      <c r="K1527" s="33"/>
      <c r="L1527" s="44">
        <f t="shared" si="79"/>
        <v>0</v>
      </c>
      <c r="M1527" s="33" t="str">
        <f t="shared" ref="M1527:M1590" si="80">A1527&amp;$O$1</f>
        <v>Container q'ty</v>
      </c>
      <c r="N1527" s="33" t="str">
        <f t="shared" ref="N1527:N1590" si="81">A1527&amp;P1527</f>
        <v/>
      </c>
      <c r="O1527" s="39"/>
      <c r="P1527" s="33"/>
      <c r="Q1527" s="168"/>
      <c r="R1527" s="169"/>
      <c r="S1527" s="39"/>
      <c r="T1527" s="119"/>
      <c r="U1527" s="109"/>
      <c r="V1527" s="109"/>
      <c r="W1527" s="109"/>
      <c r="X1527" s="45"/>
      <c r="Y1527" s="45"/>
    </row>
    <row r="1528" spans="1:25" s="43" customFormat="1" ht="12.9" customHeight="1">
      <c r="A1528" s="189"/>
      <c r="B1528" s="111"/>
      <c r="C1528" s="111"/>
      <c r="D1528" s="111"/>
      <c r="E1528" s="111"/>
      <c r="F1528" s="111"/>
      <c r="G1528" s="111"/>
      <c r="H1528" s="111"/>
      <c r="I1528" s="116"/>
      <c r="J1528" s="118"/>
      <c r="K1528" s="33"/>
      <c r="L1528" s="44">
        <f t="shared" si="79"/>
        <v>0</v>
      </c>
      <c r="M1528" s="33" t="str">
        <f t="shared" si="80"/>
        <v>Container q'ty</v>
      </c>
      <c r="N1528" s="33" t="str">
        <f t="shared" si="81"/>
        <v/>
      </c>
      <c r="O1528" s="39"/>
      <c r="P1528" s="33"/>
      <c r="Q1528" s="168"/>
      <c r="R1528" s="169"/>
      <c r="S1528" s="39"/>
      <c r="T1528" s="119"/>
      <c r="U1528" s="109"/>
      <c r="V1528" s="109"/>
      <c r="W1528" s="109"/>
      <c r="X1528" s="45"/>
      <c r="Y1528" s="45"/>
    </row>
    <row r="1529" spans="1:25" s="43" customFormat="1" ht="12.9" customHeight="1">
      <c r="A1529" s="189"/>
      <c r="B1529" s="111"/>
      <c r="C1529" s="111"/>
      <c r="D1529" s="111"/>
      <c r="E1529" s="111"/>
      <c r="F1529" s="111"/>
      <c r="G1529" s="111"/>
      <c r="H1529" s="111"/>
      <c r="I1529" s="116"/>
      <c r="J1529" s="118"/>
      <c r="K1529" s="33"/>
      <c r="L1529" s="44">
        <f t="shared" si="79"/>
        <v>0</v>
      </c>
      <c r="M1529" s="33" t="str">
        <f t="shared" si="80"/>
        <v>Container q'ty</v>
      </c>
      <c r="N1529" s="33" t="str">
        <f t="shared" si="81"/>
        <v/>
      </c>
      <c r="O1529" s="39"/>
      <c r="P1529" s="33"/>
      <c r="Q1529" s="168"/>
      <c r="R1529" s="169"/>
      <c r="S1529" s="39"/>
      <c r="T1529" s="119"/>
      <c r="U1529" s="109"/>
      <c r="V1529" s="109"/>
      <c r="W1529" s="109"/>
      <c r="X1529" s="45"/>
      <c r="Y1529" s="45"/>
    </row>
    <row r="1530" spans="1:25" s="43" customFormat="1" ht="12.9" customHeight="1">
      <c r="A1530" s="189"/>
      <c r="B1530" s="111"/>
      <c r="C1530" s="111"/>
      <c r="D1530" s="111"/>
      <c r="E1530" s="111"/>
      <c r="F1530" s="111"/>
      <c r="G1530" s="111"/>
      <c r="H1530" s="111"/>
      <c r="I1530" s="116"/>
      <c r="J1530" s="118"/>
      <c r="K1530" s="33"/>
      <c r="L1530" s="44">
        <f t="shared" si="79"/>
        <v>0</v>
      </c>
      <c r="M1530" s="33" t="str">
        <f t="shared" si="80"/>
        <v>Container q'ty</v>
      </c>
      <c r="N1530" s="33" t="str">
        <f t="shared" si="81"/>
        <v/>
      </c>
      <c r="O1530" s="39"/>
      <c r="P1530" s="33"/>
      <c r="Q1530" s="168"/>
      <c r="R1530" s="169"/>
      <c r="S1530" s="39"/>
      <c r="T1530" s="119"/>
      <c r="U1530" s="109"/>
      <c r="V1530" s="109"/>
      <c r="W1530" s="109"/>
      <c r="X1530" s="45"/>
      <c r="Y1530" s="45"/>
    </row>
    <row r="1531" spans="1:25" s="43" customFormat="1" ht="12.9" customHeight="1">
      <c r="A1531" s="189"/>
      <c r="B1531" s="111"/>
      <c r="C1531" s="111"/>
      <c r="D1531" s="111"/>
      <c r="E1531" s="111"/>
      <c r="F1531" s="111"/>
      <c r="G1531" s="111"/>
      <c r="H1531" s="111"/>
      <c r="I1531" s="116"/>
      <c r="J1531" s="118"/>
      <c r="K1531" s="33"/>
      <c r="L1531" s="44">
        <f>SUM(E1531:F1531)</f>
        <v>0</v>
      </c>
      <c r="M1531" s="33" t="str">
        <f t="shared" si="80"/>
        <v>Container q'ty</v>
      </c>
      <c r="N1531" s="33" t="str">
        <f t="shared" si="81"/>
        <v/>
      </c>
      <c r="O1531" s="39"/>
      <c r="P1531" s="33"/>
      <c r="Q1531" s="168"/>
      <c r="R1531" s="169"/>
      <c r="S1531" s="39"/>
      <c r="T1531" s="119"/>
      <c r="U1531" s="109"/>
      <c r="V1531" s="109"/>
      <c r="W1531" s="109"/>
      <c r="X1531" s="45"/>
      <c r="Y1531" s="45"/>
    </row>
    <row r="1532" spans="1:25" s="43" customFormat="1" ht="12.9" customHeight="1">
      <c r="A1532" s="189"/>
      <c r="B1532" s="111"/>
      <c r="C1532" s="111"/>
      <c r="D1532" s="111"/>
      <c r="E1532" s="111"/>
      <c r="F1532" s="111"/>
      <c r="G1532" s="111"/>
      <c r="H1532" s="111"/>
      <c r="I1532" s="116"/>
      <c r="J1532" s="118"/>
      <c r="K1532" s="33"/>
      <c r="L1532" s="44">
        <f>SUM(E1532:F1532)</f>
        <v>0</v>
      </c>
      <c r="M1532" s="33" t="str">
        <f t="shared" si="80"/>
        <v>Container q'ty</v>
      </c>
      <c r="N1532" s="33" t="str">
        <f t="shared" si="81"/>
        <v/>
      </c>
      <c r="O1532" s="39"/>
      <c r="P1532" s="33"/>
      <c r="Q1532" s="168"/>
      <c r="R1532" s="169"/>
      <c r="S1532" s="39"/>
      <c r="T1532" s="119"/>
      <c r="U1532" s="109"/>
      <c r="V1532" s="109"/>
      <c r="W1532" s="109"/>
      <c r="X1532" s="45"/>
      <c r="Y1532" s="45"/>
    </row>
    <row r="1533" spans="1:25" s="43" customFormat="1" ht="12.9" customHeight="1">
      <c r="A1533" s="189"/>
      <c r="B1533" s="111"/>
      <c r="C1533" s="111"/>
      <c r="D1533" s="111"/>
      <c r="E1533" s="111"/>
      <c r="F1533" s="111"/>
      <c r="G1533" s="111"/>
      <c r="H1533" s="111"/>
      <c r="I1533" s="116"/>
      <c r="J1533" s="118"/>
      <c r="K1533" s="33"/>
      <c r="L1533" s="44">
        <f t="shared" ref="L1533:L1542" si="82">SUM(E1533:F1533)</f>
        <v>0</v>
      </c>
      <c r="M1533" s="33" t="str">
        <f t="shared" si="80"/>
        <v>Container q'ty</v>
      </c>
      <c r="N1533" s="33" t="str">
        <f t="shared" si="81"/>
        <v/>
      </c>
      <c r="O1533" s="39"/>
      <c r="P1533" s="33"/>
      <c r="Q1533" s="168"/>
      <c r="R1533" s="169"/>
      <c r="S1533" s="39"/>
      <c r="T1533" s="119"/>
      <c r="U1533" s="109"/>
      <c r="V1533" s="109"/>
      <c r="W1533" s="109"/>
      <c r="X1533" s="45"/>
      <c r="Y1533" s="45"/>
    </row>
    <row r="1534" spans="1:25" s="43" customFormat="1" ht="12.9" customHeight="1">
      <c r="A1534" s="189"/>
      <c r="B1534" s="111"/>
      <c r="C1534" s="111"/>
      <c r="D1534" s="111"/>
      <c r="E1534" s="111"/>
      <c r="F1534" s="111"/>
      <c r="G1534" s="111"/>
      <c r="H1534" s="111"/>
      <c r="I1534" s="116"/>
      <c r="J1534" s="118"/>
      <c r="K1534" s="33"/>
      <c r="L1534" s="44">
        <f t="shared" si="82"/>
        <v>0</v>
      </c>
      <c r="M1534" s="33" t="str">
        <f t="shared" si="80"/>
        <v>Container q'ty</v>
      </c>
      <c r="N1534" s="33" t="str">
        <f t="shared" si="81"/>
        <v/>
      </c>
      <c r="O1534" s="39"/>
      <c r="P1534" s="33"/>
      <c r="Q1534" s="168"/>
      <c r="R1534" s="169"/>
      <c r="S1534" s="39"/>
      <c r="T1534" s="119"/>
      <c r="U1534" s="109"/>
      <c r="V1534" s="109"/>
      <c r="W1534" s="109"/>
      <c r="X1534" s="45"/>
      <c r="Y1534" s="45"/>
    </row>
    <row r="1535" spans="1:25" s="43" customFormat="1" ht="12.9" customHeight="1">
      <c r="A1535" s="189"/>
      <c r="B1535" s="111"/>
      <c r="C1535" s="111"/>
      <c r="D1535" s="111"/>
      <c r="E1535" s="111"/>
      <c r="F1535" s="111"/>
      <c r="G1535" s="111"/>
      <c r="H1535" s="111"/>
      <c r="I1535" s="116"/>
      <c r="J1535" s="118"/>
      <c r="K1535" s="33"/>
      <c r="L1535" s="44">
        <f t="shared" si="82"/>
        <v>0</v>
      </c>
      <c r="M1535" s="33" t="str">
        <f t="shared" si="80"/>
        <v>Container q'ty</v>
      </c>
      <c r="N1535" s="33" t="str">
        <f t="shared" si="81"/>
        <v/>
      </c>
      <c r="O1535" s="39"/>
      <c r="P1535" s="33"/>
      <c r="Q1535" s="168"/>
      <c r="R1535" s="169"/>
      <c r="S1535" s="39"/>
      <c r="T1535" s="119"/>
      <c r="U1535" s="109"/>
      <c r="V1535" s="109"/>
      <c r="W1535" s="109"/>
      <c r="X1535" s="45"/>
      <c r="Y1535" s="45"/>
    </row>
    <row r="1536" spans="1:25" s="43" customFormat="1" ht="12.9" customHeight="1">
      <c r="A1536" s="189"/>
      <c r="B1536" s="111"/>
      <c r="C1536" s="111"/>
      <c r="D1536" s="111"/>
      <c r="E1536" s="111"/>
      <c r="F1536" s="111"/>
      <c r="G1536" s="111"/>
      <c r="H1536" s="111"/>
      <c r="I1536" s="117"/>
      <c r="J1536" s="118"/>
      <c r="K1536" s="33"/>
      <c r="L1536" s="44">
        <f t="shared" si="82"/>
        <v>0</v>
      </c>
      <c r="M1536" s="33" t="str">
        <f t="shared" si="80"/>
        <v>Container q'ty</v>
      </c>
      <c r="N1536" s="33" t="str">
        <f t="shared" si="81"/>
        <v/>
      </c>
      <c r="O1536" s="39"/>
      <c r="P1536" s="33"/>
      <c r="Q1536" s="168"/>
      <c r="R1536" s="169"/>
      <c r="S1536" s="39"/>
      <c r="T1536" s="119"/>
      <c r="U1536" s="109"/>
      <c r="V1536" s="109"/>
      <c r="W1536" s="109"/>
      <c r="X1536" s="45"/>
      <c r="Y1536" s="45"/>
    </row>
    <row r="1537" spans="1:25" s="43" customFormat="1" ht="12.9" customHeight="1">
      <c r="A1537" s="189"/>
      <c r="B1537" s="111"/>
      <c r="C1537" s="111"/>
      <c r="D1537" s="111"/>
      <c r="E1537" s="111"/>
      <c r="F1537" s="111"/>
      <c r="G1537" s="111"/>
      <c r="H1537" s="111"/>
      <c r="I1537" s="117"/>
      <c r="J1537" s="118"/>
      <c r="K1537" s="33"/>
      <c r="L1537" s="44">
        <f t="shared" si="82"/>
        <v>0</v>
      </c>
      <c r="M1537" s="33" t="str">
        <f t="shared" si="80"/>
        <v>Container q'ty</v>
      </c>
      <c r="N1537" s="33" t="str">
        <f t="shared" si="81"/>
        <v/>
      </c>
      <c r="O1537" s="39"/>
      <c r="P1537" s="33"/>
      <c r="Q1537" s="168"/>
      <c r="R1537" s="169"/>
      <c r="S1537" s="39"/>
      <c r="T1537" s="119"/>
      <c r="U1537" s="109"/>
      <c r="V1537" s="109"/>
      <c r="W1537" s="109"/>
      <c r="X1537" s="45"/>
      <c r="Y1537" s="45"/>
    </row>
    <row r="1538" spans="1:25" s="43" customFormat="1" ht="12.9" customHeight="1">
      <c r="A1538" s="189"/>
      <c r="B1538" s="111"/>
      <c r="C1538" s="111"/>
      <c r="D1538" s="111"/>
      <c r="E1538" s="111"/>
      <c r="F1538" s="111"/>
      <c r="G1538" s="111"/>
      <c r="H1538" s="111"/>
      <c r="I1538" s="116"/>
      <c r="J1538" s="118"/>
      <c r="K1538" s="33"/>
      <c r="L1538" s="44">
        <f t="shared" si="82"/>
        <v>0</v>
      </c>
      <c r="M1538" s="33" t="str">
        <f t="shared" si="80"/>
        <v>Container q'ty</v>
      </c>
      <c r="N1538" s="33" t="str">
        <f t="shared" si="81"/>
        <v/>
      </c>
      <c r="O1538" s="39"/>
      <c r="P1538" s="33"/>
      <c r="Q1538" s="168"/>
      <c r="R1538" s="169"/>
      <c r="S1538" s="39"/>
      <c r="T1538" s="119"/>
      <c r="U1538" s="109"/>
      <c r="V1538" s="109"/>
      <c r="W1538" s="109"/>
      <c r="X1538" s="45"/>
      <c r="Y1538" s="45"/>
    </row>
    <row r="1539" spans="1:25" s="43" customFormat="1" ht="12.9" customHeight="1">
      <c r="A1539" s="189"/>
      <c r="B1539" s="111"/>
      <c r="C1539" s="111"/>
      <c r="D1539" s="111"/>
      <c r="E1539" s="111"/>
      <c r="F1539" s="111"/>
      <c r="G1539" s="111"/>
      <c r="H1539" s="111"/>
      <c r="I1539" s="116"/>
      <c r="J1539" s="118"/>
      <c r="K1539" s="33"/>
      <c r="L1539" s="44">
        <f t="shared" si="82"/>
        <v>0</v>
      </c>
      <c r="M1539" s="33" t="str">
        <f t="shared" si="80"/>
        <v>Container q'ty</v>
      </c>
      <c r="N1539" s="33" t="str">
        <f t="shared" si="81"/>
        <v/>
      </c>
      <c r="O1539" s="39"/>
      <c r="P1539" s="33"/>
      <c r="Q1539" s="168"/>
      <c r="R1539" s="169"/>
      <c r="S1539" s="39"/>
      <c r="T1539" s="119"/>
      <c r="U1539" s="109"/>
      <c r="V1539" s="109"/>
      <c r="W1539" s="109"/>
      <c r="X1539" s="45"/>
      <c r="Y1539" s="45"/>
    </row>
    <row r="1540" spans="1:25" s="43" customFormat="1" ht="12.9" customHeight="1">
      <c r="A1540" s="189"/>
      <c r="B1540" s="111"/>
      <c r="C1540" s="111"/>
      <c r="D1540" s="111"/>
      <c r="E1540" s="111"/>
      <c r="F1540" s="111"/>
      <c r="G1540" s="111"/>
      <c r="H1540" s="111"/>
      <c r="I1540" s="116"/>
      <c r="J1540" s="118"/>
      <c r="K1540" s="33"/>
      <c r="L1540" s="44">
        <f t="shared" si="82"/>
        <v>0</v>
      </c>
      <c r="M1540" s="33" t="str">
        <f t="shared" si="80"/>
        <v>Container q'ty</v>
      </c>
      <c r="N1540" s="33" t="str">
        <f t="shared" si="81"/>
        <v/>
      </c>
      <c r="O1540" s="39"/>
      <c r="P1540" s="33"/>
      <c r="Q1540" s="168"/>
      <c r="R1540" s="169"/>
      <c r="S1540" s="39"/>
      <c r="T1540" s="119"/>
      <c r="U1540" s="109"/>
      <c r="V1540" s="109"/>
      <c r="W1540" s="109"/>
      <c r="X1540" s="45"/>
      <c r="Y1540" s="45"/>
    </row>
    <row r="1541" spans="1:25" s="43" customFormat="1" ht="12.9" customHeight="1">
      <c r="A1541" s="189"/>
      <c r="B1541" s="111"/>
      <c r="C1541" s="111"/>
      <c r="D1541" s="111"/>
      <c r="E1541" s="111"/>
      <c r="F1541" s="111"/>
      <c r="G1541" s="111"/>
      <c r="H1541" s="111"/>
      <c r="I1541" s="116"/>
      <c r="J1541" s="118"/>
      <c r="K1541" s="33"/>
      <c r="L1541" s="44">
        <f t="shared" si="82"/>
        <v>0</v>
      </c>
      <c r="M1541" s="33" t="str">
        <f t="shared" si="80"/>
        <v>Container q'ty</v>
      </c>
      <c r="N1541" s="33" t="str">
        <f t="shared" si="81"/>
        <v/>
      </c>
      <c r="O1541" s="39"/>
      <c r="P1541" s="33"/>
      <c r="Q1541" s="168"/>
      <c r="R1541" s="169"/>
      <c r="S1541" s="39"/>
      <c r="T1541" s="119"/>
      <c r="U1541" s="109"/>
      <c r="V1541" s="109"/>
      <c r="W1541" s="109"/>
      <c r="X1541" s="45"/>
      <c r="Y1541" s="45"/>
    </row>
    <row r="1542" spans="1:25" s="43" customFormat="1" ht="12.9" customHeight="1">
      <c r="A1542" s="189"/>
      <c r="B1542" s="111"/>
      <c r="C1542" s="111"/>
      <c r="D1542" s="111"/>
      <c r="E1542" s="111"/>
      <c r="F1542" s="111"/>
      <c r="G1542" s="111"/>
      <c r="H1542" s="111"/>
      <c r="I1542" s="116"/>
      <c r="J1542" s="118"/>
      <c r="K1542" s="33"/>
      <c r="L1542" s="44">
        <f t="shared" si="82"/>
        <v>0</v>
      </c>
      <c r="M1542" s="33" t="str">
        <f t="shared" si="80"/>
        <v>Container q'ty</v>
      </c>
      <c r="N1542" s="33" t="str">
        <f t="shared" si="81"/>
        <v/>
      </c>
      <c r="O1542" s="39"/>
      <c r="P1542" s="33"/>
      <c r="Q1542" s="168"/>
      <c r="R1542" s="169"/>
      <c r="S1542" s="39"/>
      <c r="T1542" s="119"/>
      <c r="U1542" s="109"/>
      <c r="V1542" s="109"/>
      <c r="W1542" s="109"/>
      <c r="X1542" s="45"/>
      <c r="Y1542" s="45"/>
    </row>
    <row r="1543" spans="1:25" s="43" customFormat="1" ht="12.9" customHeight="1">
      <c r="A1543" s="189"/>
      <c r="B1543" s="111"/>
      <c r="C1543" s="111"/>
      <c r="D1543" s="111"/>
      <c r="E1543" s="111"/>
      <c r="F1543" s="111"/>
      <c r="G1543" s="111"/>
      <c r="H1543" s="111"/>
      <c r="I1543" s="116"/>
      <c r="J1543" s="118"/>
      <c r="K1543" s="33"/>
      <c r="L1543" s="44">
        <f>SUM(E1543:F1543)</f>
        <v>0</v>
      </c>
      <c r="M1543" s="33" t="str">
        <f t="shared" si="80"/>
        <v>Container q'ty</v>
      </c>
      <c r="N1543" s="33" t="str">
        <f t="shared" si="81"/>
        <v/>
      </c>
      <c r="O1543" s="39"/>
      <c r="P1543" s="33"/>
      <c r="Q1543" s="168"/>
      <c r="R1543" s="169"/>
      <c r="S1543" s="39"/>
      <c r="T1543" s="119"/>
      <c r="U1543" s="109"/>
      <c r="V1543" s="109"/>
      <c r="W1543" s="109"/>
      <c r="X1543" s="45"/>
      <c r="Y1543" s="45"/>
    </row>
    <row r="1544" spans="1:25" s="43" customFormat="1" ht="12.9" customHeight="1">
      <c r="A1544" s="189"/>
      <c r="B1544" s="111"/>
      <c r="C1544" s="111"/>
      <c r="D1544" s="111"/>
      <c r="E1544" s="111"/>
      <c r="F1544" s="111"/>
      <c r="G1544" s="111"/>
      <c r="H1544" s="111"/>
      <c r="I1544" s="116"/>
      <c r="J1544" s="118"/>
      <c r="K1544" s="33"/>
      <c r="L1544" s="44">
        <f>SUM(E1544:F1544)</f>
        <v>0</v>
      </c>
      <c r="M1544" s="33" t="str">
        <f t="shared" si="80"/>
        <v>Container q'ty</v>
      </c>
      <c r="N1544" s="33" t="str">
        <f t="shared" si="81"/>
        <v/>
      </c>
      <c r="O1544" s="39"/>
      <c r="P1544" s="33"/>
      <c r="Q1544" s="168"/>
      <c r="R1544" s="169"/>
      <c r="S1544" s="39"/>
      <c r="T1544" s="119"/>
      <c r="U1544" s="109"/>
      <c r="V1544" s="109"/>
      <c r="W1544" s="109"/>
      <c r="X1544" s="45"/>
      <c r="Y1544" s="45"/>
    </row>
    <row r="1545" spans="1:25" s="43" customFormat="1" ht="12.9" customHeight="1">
      <c r="A1545" s="189"/>
      <c r="B1545" s="111"/>
      <c r="C1545" s="111"/>
      <c r="D1545" s="111"/>
      <c r="E1545" s="111"/>
      <c r="F1545" s="111"/>
      <c r="G1545" s="111"/>
      <c r="H1545" s="111"/>
      <c r="I1545" s="116"/>
      <c r="J1545" s="118"/>
      <c r="K1545" s="33"/>
      <c r="L1545" s="44">
        <f t="shared" ref="L1545:L1553" si="83">SUM(E1545:F1545)</f>
        <v>0</v>
      </c>
      <c r="M1545" s="33" t="str">
        <f t="shared" si="80"/>
        <v>Container q'ty</v>
      </c>
      <c r="N1545" s="33" t="str">
        <f t="shared" si="81"/>
        <v/>
      </c>
      <c r="O1545" s="39"/>
      <c r="P1545" s="33"/>
      <c r="Q1545" s="168"/>
      <c r="R1545" s="169"/>
      <c r="S1545" s="39"/>
      <c r="T1545" s="119"/>
      <c r="U1545" s="109"/>
      <c r="V1545" s="109"/>
      <c r="W1545" s="109"/>
      <c r="X1545" s="45"/>
      <c r="Y1545" s="45"/>
    </row>
    <row r="1546" spans="1:25" s="43" customFormat="1" ht="12.9" customHeight="1">
      <c r="A1546" s="189"/>
      <c r="B1546" s="111"/>
      <c r="C1546" s="111"/>
      <c r="D1546" s="111"/>
      <c r="E1546" s="111"/>
      <c r="F1546" s="111"/>
      <c r="G1546" s="111"/>
      <c r="H1546" s="111"/>
      <c r="I1546" s="116"/>
      <c r="J1546" s="118"/>
      <c r="K1546" s="33"/>
      <c r="L1546" s="44">
        <f t="shared" si="83"/>
        <v>0</v>
      </c>
      <c r="M1546" s="33" t="str">
        <f t="shared" si="80"/>
        <v>Container q'ty</v>
      </c>
      <c r="N1546" s="33" t="str">
        <f t="shared" si="81"/>
        <v/>
      </c>
      <c r="O1546" s="39"/>
      <c r="P1546" s="33"/>
      <c r="Q1546" s="168"/>
      <c r="R1546" s="169"/>
      <c r="S1546" s="39"/>
      <c r="T1546" s="119"/>
      <c r="U1546" s="109"/>
      <c r="V1546" s="109"/>
      <c r="W1546" s="109"/>
      <c r="X1546" s="45"/>
      <c r="Y1546" s="45"/>
    </row>
    <row r="1547" spans="1:25" s="43" customFormat="1" ht="12.9" customHeight="1">
      <c r="A1547" s="189"/>
      <c r="B1547" s="111"/>
      <c r="C1547" s="111"/>
      <c r="D1547" s="111"/>
      <c r="E1547" s="111"/>
      <c r="F1547" s="111"/>
      <c r="G1547" s="111"/>
      <c r="H1547" s="111"/>
      <c r="I1547" s="116"/>
      <c r="J1547" s="118"/>
      <c r="K1547" s="33"/>
      <c r="L1547" s="44">
        <f t="shared" si="83"/>
        <v>0</v>
      </c>
      <c r="M1547" s="33" t="str">
        <f t="shared" si="80"/>
        <v>Container q'ty</v>
      </c>
      <c r="N1547" s="33" t="str">
        <f t="shared" si="81"/>
        <v/>
      </c>
      <c r="O1547" s="39"/>
      <c r="P1547" s="33"/>
      <c r="Q1547" s="168"/>
      <c r="R1547" s="169"/>
      <c r="S1547" s="39"/>
      <c r="T1547" s="119"/>
      <c r="U1547" s="109"/>
      <c r="V1547" s="109"/>
      <c r="W1547" s="109"/>
      <c r="X1547" s="45"/>
      <c r="Y1547" s="45"/>
    </row>
    <row r="1548" spans="1:25" s="43" customFormat="1" ht="12.9" customHeight="1">
      <c r="A1548" s="189"/>
      <c r="B1548" s="111"/>
      <c r="C1548" s="111"/>
      <c r="D1548" s="111"/>
      <c r="E1548" s="111"/>
      <c r="F1548" s="111"/>
      <c r="G1548" s="111"/>
      <c r="H1548" s="111"/>
      <c r="I1548" s="117"/>
      <c r="J1548" s="118"/>
      <c r="K1548" s="33"/>
      <c r="L1548" s="44">
        <f t="shared" si="83"/>
        <v>0</v>
      </c>
      <c r="M1548" s="33" t="str">
        <f t="shared" si="80"/>
        <v>Container q'ty</v>
      </c>
      <c r="N1548" s="33" t="str">
        <f t="shared" si="81"/>
        <v/>
      </c>
      <c r="O1548" s="39"/>
      <c r="P1548" s="33"/>
      <c r="Q1548" s="168"/>
      <c r="R1548" s="169"/>
      <c r="S1548" s="39"/>
      <c r="T1548" s="119"/>
      <c r="U1548" s="109"/>
      <c r="V1548" s="109"/>
      <c r="W1548" s="109"/>
      <c r="X1548" s="45"/>
      <c r="Y1548" s="45"/>
    </row>
    <row r="1549" spans="1:25" s="43" customFormat="1" ht="12.9" customHeight="1">
      <c r="A1549" s="189"/>
      <c r="B1549" s="111"/>
      <c r="C1549" s="111"/>
      <c r="D1549" s="111"/>
      <c r="E1549" s="111"/>
      <c r="F1549" s="111"/>
      <c r="G1549" s="111"/>
      <c r="H1549" s="111"/>
      <c r="I1549" s="117"/>
      <c r="J1549" s="118"/>
      <c r="K1549" s="33"/>
      <c r="L1549" s="44">
        <f t="shared" si="83"/>
        <v>0</v>
      </c>
      <c r="M1549" s="33" t="str">
        <f t="shared" si="80"/>
        <v>Container q'ty</v>
      </c>
      <c r="N1549" s="33" t="str">
        <f t="shared" si="81"/>
        <v/>
      </c>
      <c r="O1549" s="39"/>
      <c r="P1549" s="33"/>
      <c r="Q1549" s="168"/>
      <c r="R1549" s="169"/>
      <c r="S1549" s="39"/>
      <c r="T1549" s="119"/>
      <c r="U1549" s="109"/>
      <c r="V1549" s="109"/>
      <c r="W1549" s="109"/>
      <c r="X1549" s="45"/>
      <c r="Y1549" s="45"/>
    </row>
    <row r="1550" spans="1:25" s="43" customFormat="1" ht="12.9" customHeight="1">
      <c r="A1550" s="189"/>
      <c r="B1550" s="111"/>
      <c r="C1550" s="111"/>
      <c r="D1550" s="111"/>
      <c r="E1550" s="111"/>
      <c r="F1550" s="111"/>
      <c r="G1550" s="111"/>
      <c r="H1550" s="111"/>
      <c r="I1550" s="116"/>
      <c r="J1550" s="118"/>
      <c r="K1550" s="33"/>
      <c r="L1550" s="44">
        <f t="shared" si="83"/>
        <v>0</v>
      </c>
      <c r="M1550" s="33" t="str">
        <f t="shared" si="80"/>
        <v>Container q'ty</v>
      </c>
      <c r="N1550" s="33" t="str">
        <f t="shared" si="81"/>
        <v/>
      </c>
      <c r="O1550" s="39"/>
      <c r="P1550" s="33"/>
      <c r="Q1550" s="168"/>
      <c r="R1550" s="169"/>
      <c r="S1550" s="39"/>
      <c r="T1550" s="119"/>
      <c r="U1550" s="109"/>
      <c r="V1550" s="109"/>
      <c r="W1550" s="109"/>
      <c r="X1550" s="45"/>
      <c r="Y1550" s="45"/>
    </row>
    <row r="1551" spans="1:25" s="43" customFormat="1" ht="12.9" customHeight="1">
      <c r="A1551" s="189"/>
      <c r="B1551" s="111"/>
      <c r="C1551" s="111"/>
      <c r="D1551" s="111"/>
      <c r="E1551" s="111"/>
      <c r="F1551" s="111"/>
      <c r="G1551" s="111"/>
      <c r="H1551" s="111"/>
      <c r="I1551" s="116"/>
      <c r="J1551" s="118"/>
      <c r="K1551" s="33"/>
      <c r="L1551" s="44">
        <f t="shared" si="83"/>
        <v>0</v>
      </c>
      <c r="M1551" s="33" t="str">
        <f t="shared" si="80"/>
        <v>Container q'ty</v>
      </c>
      <c r="N1551" s="33" t="str">
        <f t="shared" si="81"/>
        <v/>
      </c>
      <c r="O1551" s="39"/>
      <c r="P1551" s="33"/>
      <c r="Q1551" s="168"/>
      <c r="R1551" s="169"/>
      <c r="S1551" s="39"/>
      <c r="T1551" s="119"/>
      <c r="U1551" s="109"/>
      <c r="V1551" s="109"/>
      <c r="W1551" s="109"/>
      <c r="X1551" s="45"/>
      <c r="Y1551" s="45"/>
    </row>
    <row r="1552" spans="1:25" s="43" customFormat="1" ht="12.9" customHeight="1">
      <c r="A1552" s="189"/>
      <c r="B1552" s="111"/>
      <c r="C1552" s="111"/>
      <c r="D1552" s="111"/>
      <c r="E1552" s="111"/>
      <c r="F1552" s="111"/>
      <c r="G1552" s="111"/>
      <c r="H1552" s="111"/>
      <c r="I1552" s="116"/>
      <c r="J1552" s="118"/>
      <c r="K1552" s="33"/>
      <c r="L1552" s="44">
        <f t="shared" si="83"/>
        <v>0</v>
      </c>
      <c r="M1552" s="33" t="str">
        <f t="shared" si="80"/>
        <v>Container q'ty</v>
      </c>
      <c r="N1552" s="33" t="str">
        <f t="shared" si="81"/>
        <v/>
      </c>
      <c r="O1552" s="39"/>
      <c r="P1552" s="33"/>
      <c r="Q1552" s="168"/>
      <c r="R1552" s="169"/>
      <c r="S1552" s="39"/>
      <c r="T1552" s="119"/>
      <c r="U1552" s="109"/>
      <c r="V1552" s="109"/>
      <c r="W1552" s="109"/>
      <c r="X1552" s="45"/>
      <c r="Y1552" s="45"/>
    </row>
    <row r="1553" spans="1:25" s="43" customFormat="1" ht="12.9" customHeight="1">
      <c r="A1553" s="189"/>
      <c r="B1553" s="111"/>
      <c r="C1553" s="111"/>
      <c r="D1553" s="111"/>
      <c r="E1553" s="111"/>
      <c r="F1553" s="111"/>
      <c r="G1553" s="111"/>
      <c r="H1553" s="111"/>
      <c r="I1553" s="116"/>
      <c r="J1553" s="118"/>
      <c r="K1553" s="33"/>
      <c r="L1553" s="44">
        <f t="shared" si="83"/>
        <v>0</v>
      </c>
      <c r="M1553" s="33" t="str">
        <f t="shared" si="80"/>
        <v>Container q'ty</v>
      </c>
      <c r="N1553" s="33" t="str">
        <f t="shared" si="81"/>
        <v/>
      </c>
      <c r="O1553" s="39"/>
      <c r="P1553" s="33"/>
      <c r="Q1553" s="168"/>
      <c r="R1553" s="169"/>
      <c r="S1553" s="39"/>
      <c r="T1553" s="119"/>
      <c r="U1553" s="109"/>
      <c r="V1553" s="109"/>
      <c r="W1553" s="109"/>
      <c r="X1553" s="45"/>
      <c r="Y1553" s="45"/>
    </row>
    <row r="1554" spans="1:25" s="43" customFormat="1" ht="12.9" customHeight="1">
      <c r="A1554" s="189"/>
      <c r="B1554" s="111"/>
      <c r="C1554" s="111"/>
      <c r="D1554" s="111"/>
      <c r="E1554" s="111"/>
      <c r="F1554" s="111"/>
      <c r="G1554" s="111"/>
      <c r="H1554" s="111"/>
      <c r="I1554" s="116"/>
      <c r="J1554" s="118"/>
      <c r="K1554" s="33"/>
      <c r="L1554" s="44">
        <f>SUM(E1554:F1554)</f>
        <v>0</v>
      </c>
      <c r="M1554" s="33" t="str">
        <f t="shared" si="80"/>
        <v>Container q'ty</v>
      </c>
      <c r="N1554" s="33" t="str">
        <f t="shared" si="81"/>
        <v/>
      </c>
      <c r="O1554" s="39"/>
      <c r="P1554" s="33"/>
      <c r="Q1554" s="168"/>
      <c r="R1554" s="169"/>
      <c r="S1554" s="39"/>
      <c r="T1554" s="119"/>
      <c r="U1554" s="109"/>
      <c r="V1554" s="109"/>
      <c r="W1554" s="109"/>
      <c r="X1554" s="45"/>
      <c r="Y1554" s="45"/>
    </row>
    <row r="1555" spans="1:25" s="43" customFormat="1" ht="12.9" customHeight="1">
      <c r="A1555" s="189"/>
      <c r="B1555" s="111"/>
      <c r="C1555" s="111"/>
      <c r="D1555" s="111"/>
      <c r="E1555" s="111"/>
      <c r="F1555" s="111"/>
      <c r="G1555" s="111"/>
      <c r="H1555" s="111"/>
      <c r="I1555" s="116"/>
      <c r="J1555" s="118"/>
      <c r="K1555" s="33"/>
      <c r="L1555" s="44">
        <f>SUM(E1555:F1555)</f>
        <v>0</v>
      </c>
      <c r="M1555" s="33" t="str">
        <f t="shared" si="80"/>
        <v>Container q'ty</v>
      </c>
      <c r="N1555" s="33" t="str">
        <f t="shared" si="81"/>
        <v/>
      </c>
      <c r="O1555" s="39"/>
      <c r="P1555" s="33"/>
      <c r="Q1555" s="168"/>
      <c r="R1555" s="169"/>
      <c r="S1555" s="39"/>
      <c r="T1555" s="119"/>
      <c r="U1555" s="109"/>
      <c r="V1555" s="109"/>
      <c r="W1555" s="109"/>
      <c r="X1555" s="45"/>
      <c r="Y1555" s="45"/>
    </row>
    <row r="1556" spans="1:25" s="43" customFormat="1" ht="12.9" customHeight="1">
      <c r="A1556" s="189"/>
      <c r="B1556" s="111"/>
      <c r="C1556" s="111"/>
      <c r="D1556" s="111"/>
      <c r="E1556" s="111"/>
      <c r="F1556" s="111"/>
      <c r="G1556" s="111"/>
      <c r="H1556" s="111"/>
      <c r="I1556" s="116"/>
      <c r="J1556" s="118"/>
      <c r="K1556" s="33"/>
      <c r="L1556" s="44">
        <f t="shared" ref="L1556:L1564" si="84">SUM(E1556:F1556)</f>
        <v>0</v>
      </c>
      <c r="M1556" s="33" t="str">
        <f t="shared" si="80"/>
        <v>Container q'ty</v>
      </c>
      <c r="N1556" s="33" t="str">
        <f t="shared" si="81"/>
        <v/>
      </c>
      <c r="O1556" s="39"/>
      <c r="P1556" s="33"/>
      <c r="Q1556" s="168"/>
      <c r="R1556" s="169"/>
      <c r="S1556" s="39"/>
      <c r="T1556" s="119"/>
      <c r="U1556" s="109"/>
      <c r="V1556" s="109"/>
      <c r="W1556" s="109"/>
      <c r="X1556" s="45"/>
      <c r="Y1556" s="45"/>
    </row>
    <row r="1557" spans="1:25" s="43" customFormat="1" ht="12.9" customHeight="1">
      <c r="A1557" s="189"/>
      <c r="B1557" s="111"/>
      <c r="C1557" s="111"/>
      <c r="D1557" s="111"/>
      <c r="E1557" s="111"/>
      <c r="F1557" s="111"/>
      <c r="G1557" s="111"/>
      <c r="H1557" s="111"/>
      <c r="I1557" s="116"/>
      <c r="J1557" s="118"/>
      <c r="K1557" s="33"/>
      <c r="L1557" s="44">
        <f t="shared" si="84"/>
        <v>0</v>
      </c>
      <c r="M1557" s="33" t="str">
        <f t="shared" si="80"/>
        <v>Container q'ty</v>
      </c>
      <c r="N1557" s="33" t="str">
        <f t="shared" si="81"/>
        <v/>
      </c>
      <c r="O1557" s="39"/>
      <c r="P1557" s="33"/>
      <c r="Q1557" s="168"/>
      <c r="R1557" s="169"/>
      <c r="S1557" s="39"/>
      <c r="T1557" s="119"/>
      <c r="U1557" s="109"/>
      <c r="V1557" s="109"/>
      <c r="W1557" s="109"/>
      <c r="X1557" s="45"/>
      <c r="Y1557" s="45"/>
    </row>
    <row r="1558" spans="1:25" s="43" customFormat="1" ht="12.9" customHeight="1">
      <c r="A1558" s="189"/>
      <c r="B1558" s="111"/>
      <c r="C1558" s="111"/>
      <c r="D1558" s="111"/>
      <c r="E1558" s="111"/>
      <c r="F1558" s="111"/>
      <c r="G1558" s="111"/>
      <c r="H1558" s="111"/>
      <c r="I1558" s="116"/>
      <c r="J1558" s="118"/>
      <c r="K1558" s="33"/>
      <c r="L1558" s="44">
        <f t="shared" si="84"/>
        <v>0</v>
      </c>
      <c r="M1558" s="33" t="str">
        <f t="shared" si="80"/>
        <v>Container q'ty</v>
      </c>
      <c r="N1558" s="33" t="str">
        <f t="shared" si="81"/>
        <v/>
      </c>
      <c r="O1558" s="39"/>
      <c r="P1558" s="33"/>
      <c r="Q1558" s="168"/>
      <c r="R1558" s="169"/>
      <c r="S1558" s="39"/>
      <c r="T1558" s="119"/>
      <c r="U1558" s="109"/>
      <c r="V1558" s="109"/>
      <c r="W1558" s="109"/>
      <c r="X1558" s="45"/>
      <c r="Y1558" s="45"/>
    </row>
    <row r="1559" spans="1:25" s="43" customFormat="1" ht="12.9" customHeight="1">
      <c r="A1559" s="189"/>
      <c r="B1559" s="111"/>
      <c r="C1559" s="111"/>
      <c r="D1559" s="111"/>
      <c r="E1559" s="111"/>
      <c r="F1559" s="111"/>
      <c r="G1559" s="111"/>
      <c r="H1559" s="111"/>
      <c r="I1559" s="117"/>
      <c r="J1559" s="118"/>
      <c r="K1559" s="33"/>
      <c r="L1559" s="44">
        <f t="shared" si="84"/>
        <v>0</v>
      </c>
      <c r="M1559" s="33" t="str">
        <f t="shared" si="80"/>
        <v>Container q'ty</v>
      </c>
      <c r="N1559" s="33" t="str">
        <f t="shared" si="81"/>
        <v/>
      </c>
      <c r="O1559" s="39"/>
      <c r="P1559" s="33"/>
      <c r="Q1559" s="168"/>
      <c r="R1559" s="169"/>
      <c r="S1559" s="39"/>
      <c r="T1559" s="119"/>
      <c r="U1559" s="109"/>
      <c r="V1559" s="109"/>
      <c r="W1559" s="109"/>
      <c r="X1559" s="45"/>
      <c r="Y1559" s="45"/>
    </row>
    <row r="1560" spans="1:25" s="43" customFormat="1" ht="12.9" customHeight="1">
      <c r="A1560" s="189"/>
      <c r="B1560" s="111"/>
      <c r="C1560" s="111"/>
      <c r="D1560" s="111"/>
      <c r="E1560" s="111"/>
      <c r="F1560" s="111"/>
      <c r="G1560" s="111"/>
      <c r="H1560" s="111"/>
      <c r="I1560" s="117"/>
      <c r="J1560" s="118"/>
      <c r="K1560" s="33"/>
      <c r="L1560" s="44">
        <f t="shared" si="84"/>
        <v>0</v>
      </c>
      <c r="M1560" s="33" t="str">
        <f t="shared" si="80"/>
        <v>Container q'ty</v>
      </c>
      <c r="N1560" s="33" t="str">
        <f t="shared" si="81"/>
        <v/>
      </c>
      <c r="O1560" s="39"/>
      <c r="P1560" s="33"/>
      <c r="Q1560" s="168"/>
      <c r="R1560" s="169"/>
      <c r="S1560" s="39"/>
      <c r="T1560" s="119"/>
      <c r="U1560" s="109"/>
      <c r="V1560" s="109"/>
      <c r="W1560" s="109"/>
      <c r="X1560" s="45"/>
      <c r="Y1560" s="45"/>
    </row>
    <row r="1561" spans="1:25" s="43" customFormat="1" ht="12.9" customHeight="1">
      <c r="A1561" s="189"/>
      <c r="B1561" s="111"/>
      <c r="C1561" s="111"/>
      <c r="D1561" s="111"/>
      <c r="E1561" s="111"/>
      <c r="F1561" s="111"/>
      <c r="G1561" s="111"/>
      <c r="H1561" s="111"/>
      <c r="I1561" s="116"/>
      <c r="J1561" s="118"/>
      <c r="K1561" s="33"/>
      <c r="L1561" s="44">
        <f t="shared" si="84"/>
        <v>0</v>
      </c>
      <c r="M1561" s="33" t="str">
        <f t="shared" si="80"/>
        <v>Container q'ty</v>
      </c>
      <c r="N1561" s="33" t="str">
        <f t="shared" si="81"/>
        <v/>
      </c>
      <c r="O1561" s="39"/>
      <c r="P1561" s="33"/>
      <c r="Q1561" s="168"/>
      <c r="R1561" s="169"/>
      <c r="S1561" s="39"/>
      <c r="T1561" s="119"/>
      <c r="U1561" s="109"/>
      <c r="V1561" s="109"/>
      <c r="W1561" s="109"/>
      <c r="X1561" s="45"/>
      <c r="Y1561" s="45"/>
    </row>
    <row r="1562" spans="1:25" s="43" customFormat="1" ht="12.9" customHeight="1">
      <c r="A1562" s="189"/>
      <c r="B1562" s="111"/>
      <c r="C1562" s="111"/>
      <c r="D1562" s="111"/>
      <c r="E1562" s="111"/>
      <c r="F1562" s="111"/>
      <c r="G1562" s="111"/>
      <c r="H1562" s="111"/>
      <c r="I1562" s="116"/>
      <c r="J1562" s="118"/>
      <c r="K1562" s="33"/>
      <c r="L1562" s="44">
        <f t="shared" si="84"/>
        <v>0</v>
      </c>
      <c r="M1562" s="33" t="str">
        <f t="shared" si="80"/>
        <v>Container q'ty</v>
      </c>
      <c r="N1562" s="33" t="str">
        <f t="shared" si="81"/>
        <v/>
      </c>
      <c r="O1562" s="39"/>
      <c r="P1562" s="33"/>
      <c r="Q1562" s="168"/>
      <c r="R1562" s="169"/>
      <c r="S1562" s="39"/>
      <c r="T1562" s="119"/>
      <c r="U1562" s="109"/>
      <c r="V1562" s="109"/>
      <c r="W1562" s="109"/>
      <c r="X1562" s="45"/>
      <c r="Y1562" s="45"/>
    </row>
    <row r="1563" spans="1:25" s="43" customFormat="1" ht="12.9" customHeight="1">
      <c r="A1563" s="189"/>
      <c r="B1563" s="111"/>
      <c r="C1563" s="111"/>
      <c r="D1563" s="111"/>
      <c r="E1563" s="111"/>
      <c r="F1563" s="111"/>
      <c r="G1563" s="111"/>
      <c r="H1563" s="111"/>
      <c r="I1563" s="116"/>
      <c r="J1563" s="118"/>
      <c r="K1563" s="33"/>
      <c r="L1563" s="44">
        <f t="shared" si="84"/>
        <v>0</v>
      </c>
      <c r="M1563" s="33" t="str">
        <f t="shared" si="80"/>
        <v>Container q'ty</v>
      </c>
      <c r="N1563" s="33" t="str">
        <f t="shared" si="81"/>
        <v/>
      </c>
      <c r="O1563" s="39"/>
      <c r="P1563" s="33"/>
      <c r="Q1563" s="168"/>
      <c r="R1563" s="169"/>
      <c r="S1563" s="39"/>
      <c r="T1563" s="119"/>
      <c r="U1563" s="109"/>
      <c r="V1563" s="109"/>
      <c r="W1563" s="109"/>
      <c r="X1563" s="45"/>
      <c r="Y1563" s="45"/>
    </row>
    <row r="1564" spans="1:25" s="43" customFormat="1" ht="12.9" customHeight="1">
      <c r="A1564" s="189"/>
      <c r="B1564" s="111"/>
      <c r="C1564" s="111"/>
      <c r="D1564" s="111"/>
      <c r="E1564" s="111"/>
      <c r="F1564" s="111"/>
      <c r="G1564" s="111"/>
      <c r="H1564" s="111"/>
      <c r="I1564" s="116"/>
      <c r="J1564" s="118"/>
      <c r="K1564" s="33"/>
      <c r="L1564" s="44">
        <f t="shared" si="84"/>
        <v>0</v>
      </c>
      <c r="M1564" s="33" t="str">
        <f t="shared" si="80"/>
        <v>Container q'ty</v>
      </c>
      <c r="N1564" s="33" t="str">
        <f t="shared" si="81"/>
        <v/>
      </c>
      <c r="O1564" s="39"/>
      <c r="P1564" s="33"/>
      <c r="Q1564" s="168"/>
      <c r="R1564" s="169"/>
      <c r="S1564" s="39"/>
      <c r="T1564" s="119"/>
      <c r="U1564" s="109"/>
      <c r="V1564" s="109"/>
      <c r="W1564" s="109"/>
      <c r="X1564" s="45"/>
      <c r="Y1564" s="45"/>
    </row>
    <row r="1565" spans="1:25" s="43" customFormat="1" ht="12.9" customHeight="1">
      <c r="A1565" s="189"/>
      <c r="B1565" s="111"/>
      <c r="C1565" s="111"/>
      <c r="D1565" s="111"/>
      <c r="E1565" s="111"/>
      <c r="F1565" s="111"/>
      <c r="G1565" s="111"/>
      <c r="H1565" s="111"/>
      <c r="I1565" s="116"/>
      <c r="J1565" s="118"/>
      <c r="K1565" s="33"/>
      <c r="L1565" s="44">
        <f>SUM(E1565:F1565)</f>
        <v>0</v>
      </c>
      <c r="M1565" s="33" t="str">
        <f t="shared" si="80"/>
        <v>Container q'ty</v>
      </c>
      <c r="N1565" s="33" t="str">
        <f t="shared" si="81"/>
        <v/>
      </c>
      <c r="O1565" s="39"/>
      <c r="P1565" s="33"/>
      <c r="Q1565" s="168"/>
      <c r="R1565" s="169"/>
      <c r="S1565" s="39"/>
      <c r="T1565" s="119"/>
      <c r="U1565" s="109"/>
      <c r="V1565" s="109"/>
      <c r="W1565" s="109"/>
      <c r="X1565" s="45"/>
      <c r="Y1565" s="45"/>
    </row>
    <row r="1566" spans="1:25" s="43" customFormat="1" ht="12.9" customHeight="1">
      <c r="A1566" s="189"/>
      <c r="B1566" s="111"/>
      <c r="C1566" s="111"/>
      <c r="D1566" s="111"/>
      <c r="E1566" s="111"/>
      <c r="F1566" s="111"/>
      <c r="G1566" s="111"/>
      <c r="H1566" s="111"/>
      <c r="I1566" s="116"/>
      <c r="J1566" s="118"/>
      <c r="K1566" s="33"/>
      <c r="L1566" s="44">
        <f>SUM(E1566:F1566)</f>
        <v>0</v>
      </c>
      <c r="M1566" s="33" t="str">
        <f t="shared" si="80"/>
        <v>Container q'ty</v>
      </c>
      <c r="N1566" s="33" t="str">
        <f t="shared" si="81"/>
        <v/>
      </c>
      <c r="O1566" s="39"/>
      <c r="P1566" s="33"/>
      <c r="Q1566" s="168"/>
      <c r="R1566" s="169"/>
      <c r="S1566" s="39"/>
      <c r="T1566" s="119"/>
      <c r="U1566" s="109"/>
      <c r="V1566" s="109"/>
      <c r="W1566" s="109"/>
      <c r="X1566" s="45"/>
      <c r="Y1566" s="45"/>
    </row>
    <row r="1567" spans="1:25" s="43" customFormat="1" ht="12.9" customHeight="1">
      <c r="A1567" s="189"/>
      <c r="B1567" s="111"/>
      <c r="C1567" s="111"/>
      <c r="D1567" s="111"/>
      <c r="E1567" s="111"/>
      <c r="F1567" s="111"/>
      <c r="G1567" s="111"/>
      <c r="H1567" s="111"/>
      <c r="I1567" s="116"/>
      <c r="J1567" s="118"/>
      <c r="K1567" s="33"/>
      <c r="L1567" s="44">
        <f t="shared" ref="L1567:L1576" si="85">SUM(E1567:F1567)</f>
        <v>0</v>
      </c>
      <c r="M1567" s="33" t="str">
        <f t="shared" si="80"/>
        <v>Container q'ty</v>
      </c>
      <c r="N1567" s="33" t="str">
        <f t="shared" si="81"/>
        <v/>
      </c>
      <c r="O1567" s="39"/>
      <c r="P1567" s="33"/>
      <c r="Q1567" s="168"/>
      <c r="R1567" s="169"/>
      <c r="S1567" s="39"/>
      <c r="T1567" s="119"/>
      <c r="U1567" s="109"/>
      <c r="V1567" s="109"/>
      <c r="W1567" s="109"/>
      <c r="X1567" s="45"/>
      <c r="Y1567" s="45"/>
    </row>
    <row r="1568" spans="1:25" s="43" customFormat="1" ht="12.9" customHeight="1">
      <c r="A1568" s="189"/>
      <c r="B1568" s="111"/>
      <c r="C1568" s="111"/>
      <c r="D1568" s="111"/>
      <c r="E1568" s="111"/>
      <c r="F1568" s="111"/>
      <c r="G1568" s="111"/>
      <c r="H1568" s="111"/>
      <c r="I1568" s="116"/>
      <c r="J1568" s="118"/>
      <c r="K1568" s="33"/>
      <c r="L1568" s="44">
        <f t="shared" si="85"/>
        <v>0</v>
      </c>
      <c r="M1568" s="33" t="str">
        <f t="shared" si="80"/>
        <v>Container q'ty</v>
      </c>
      <c r="N1568" s="33" t="str">
        <f t="shared" si="81"/>
        <v/>
      </c>
      <c r="O1568" s="39"/>
      <c r="P1568" s="33"/>
      <c r="Q1568" s="168"/>
      <c r="R1568" s="169"/>
      <c r="S1568" s="39"/>
      <c r="T1568" s="119"/>
      <c r="U1568" s="109"/>
      <c r="V1568" s="109"/>
      <c r="W1568" s="109"/>
      <c r="X1568" s="45"/>
      <c r="Y1568" s="45"/>
    </row>
    <row r="1569" spans="1:25" s="43" customFormat="1" ht="12.9" customHeight="1">
      <c r="A1569" s="189"/>
      <c r="B1569" s="111"/>
      <c r="C1569" s="111"/>
      <c r="D1569" s="111"/>
      <c r="E1569" s="111"/>
      <c r="F1569" s="111"/>
      <c r="G1569" s="111"/>
      <c r="H1569" s="111"/>
      <c r="I1569" s="116"/>
      <c r="J1569" s="118"/>
      <c r="K1569" s="33"/>
      <c r="L1569" s="44">
        <f t="shared" si="85"/>
        <v>0</v>
      </c>
      <c r="M1569" s="33" t="str">
        <f t="shared" si="80"/>
        <v>Container q'ty</v>
      </c>
      <c r="N1569" s="33" t="str">
        <f t="shared" si="81"/>
        <v/>
      </c>
      <c r="O1569" s="39"/>
      <c r="P1569" s="33"/>
      <c r="Q1569" s="168"/>
      <c r="R1569" s="169"/>
      <c r="S1569" s="39"/>
      <c r="T1569" s="119"/>
      <c r="U1569" s="109"/>
      <c r="V1569" s="109"/>
      <c r="W1569" s="109"/>
      <c r="X1569" s="45"/>
      <c r="Y1569" s="45"/>
    </row>
    <row r="1570" spans="1:25" s="43" customFormat="1" ht="12.9" customHeight="1">
      <c r="A1570" s="189"/>
      <c r="B1570" s="111"/>
      <c r="C1570" s="111"/>
      <c r="D1570" s="111"/>
      <c r="E1570" s="111"/>
      <c r="F1570" s="111"/>
      <c r="G1570" s="111"/>
      <c r="H1570" s="111"/>
      <c r="I1570" s="117"/>
      <c r="J1570" s="118"/>
      <c r="K1570" s="33"/>
      <c r="L1570" s="44">
        <f t="shared" si="85"/>
        <v>0</v>
      </c>
      <c r="M1570" s="33" t="str">
        <f t="shared" si="80"/>
        <v>Container q'ty</v>
      </c>
      <c r="N1570" s="33" t="str">
        <f t="shared" si="81"/>
        <v/>
      </c>
      <c r="O1570" s="39"/>
      <c r="P1570" s="33"/>
      <c r="Q1570" s="168"/>
      <c r="R1570" s="169"/>
      <c r="S1570" s="39"/>
      <c r="T1570" s="119"/>
      <c r="U1570" s="109"/>
      <c r="V1570" s="109"/>
      <c r="W1570" s="109"/>
      <c r="X1570" s="45"/>
      <c r="Y1570" s="45"/>
    </row>
    <row r="1571" spans="1:25" s="43" customFormat="1" ht="12.9" customHeight="1">
      <c r="A1571" s="189"/>
      <c r="B1571" s="111"/>
      <c r="C1571" s="111"/>
      <c r="D1571" s="111"/>
      <c r="E1571" s="111"/>
      <c r="F1571" s="111"/>
      <c r="G1571" s="111"/>
      <c r="H1571" s="111"/>
      <c r="I1571" s="117"/>
      <c r="J1571" s="118"/>
      <c r="K1571" s="33"/>
      <c r="L1571" s="44">
        <f t="shared" si="85"/>
        <v>0</v>
      </c>
      <c r="M1571" s="33" t="str">
        <f t="shared" si="80"/>
        <v>Container q'ty</v>
      </c>
      <c r="N1571" s="33" t="str">
        <f t="shared" si="81"/>
        <v/>
      </c>
      <c r="O1571" s="39"/>
      <c r="P1571" s="33"/>
      <c r="Q1571" s="168"/>
      <c r="R1571" s="169"/>
      <c r="S1571" s="39"/>
      <c r="T1571" s="119"/>
      <c r="U1571" s="109"/>
      <c r="V1571" s="109"/>
      <c r="W1571" s="109"/>
      <c r="X1571" s="45"/>
      <c r="Y1571" s="45"/>
    </row>
    <row r="1572" spans="1:25" s="43" customFormat="1" ht="12.9" customHeight="1">
      <c r="A1572" s="189"/>
      <c r="B1572" s="111"/>
      <c r="C1572" s="111"/>
      <c r="D1572" s="111"/>
      <c r="E1572" s="111"/>
      <c r="F1572" s="111"/>
      <c r="G1572" s="111"/>
      <c r="H1572" s="111"/>
      <c r="I1572" s="116"/>
      <c r="J1572" s="118"/>
      <c r="K1572" s="33"/>
      <c r="L1572" s="44">
        <f t="shared" si="85"/>
        <v>0</v>
      </c>
      <c r="M1572" s="33" t="str">
        <f t="shared" si="80"/>
        <v>Container q'ty</v>
      </c>
      <c r="N1572" s="33" t="str">
        <f t="shared" si="81"/>
        <v/>
      </c>
      <c r="O1572" s="39"/>
      <c r="P1572" s="33"/>
      <c r="Q1572" s="168"/>
      <c r="R1572" s="169"/>
      <c r="S1572" s="39"/>
      <c r="T1572" s="119"/>
      <c r="U1572" s="109"/>
      <c r="V1572" s="109"/>
      <c r="W1572" s="109"/>
      <c r="X1572" s="45"/>
      <c r="Y1572" s="45"/>
    </row>
    <row r="1573" spans="1:25" s="43" customFormat="1" ht="12.9" customHeight="1">
      <c r="A1573" s="189"/>
      <c r="B1573" s="111"/>
      <c r="C1573" s="111"/>
      <c r="D1573" s="111"/>
      <c r="E1573" s="111"/>
      <c r="F1573" s="111"/>
      <c r="G1573" s="111"/>
      <c r="H1573" s="111"/>
      <c r="I1573" s="116"/>
      <c r="J1573" s="118"/>
      <c r="K1573" s="33"/>
      <c r="L1573" s="44">
        <f t="shared" si="85"/>
        <v>0</v>
      </c>
      <c r="M1573" s="33" t="str">
        <f t="shared" si="80"/>
        <v>Container q'ty</v>
      </c>
      <c r="N1573" s="33" t="str">
        <f t="shared" si="81"/>
        <v/>
      </c>
      <c r="O1573" s="39"/>
      <c r="P1573" s="33"/>
      <c r="Q1573" s="168"/>
      <c r="R1573" s="169"/>
      <c r="S1573" s="39"/>
      <c r="T1573" s="119"/>
      <c r="U1573" s="109"/>
      <c r="V1573" s="109"/>
      <c r="W1573" s="109"/>
      <c r="X1573" s="45"/>
      <c r="Y1573" s="45"/>
    </row>
    <row r="1574" spans="1:25" s="43" customFormat="1" ht="12.9" customHeight="1">
      <c r="A1574" s="189"/>
      <c r="B1574" s="111"/>
      <c r="C1574" s="111"/>
      <c r="D1574" s="111"/>
      <c r="E1574" s="111"/>
      <c r="F1574" s="111"/>
      <c r="G1574" s="111"/>
      <c r="H1574" s="111"/>
      <c r="I1574" s="116"/>
      <c r="J1574" s="118"/>
      <c r="K1574" s="33"/>
      <c r="L1574" s="44">
        <f t="shared" si="85"/>
        <v>0</v>
      </c>
      <c r="M1574" s="33" t="str">
        <f t="shared" si="80"/>
        <v>Container q'ty</v>
      </c>
      <c r="N1574" s="33" t="str">
        <f t="shared" si="81"/>
        <v/>
      </c>
      <c r="O1574" s="39"/>
      <c r="P1574" s="33"/>
      <c r="Q1574" s="168"/>
      <c r="R1574" s="169"/>
      <c r="S1574" s="39"/>
      <c r="T1574" s="119"/>
      <c r="U1574" s="109"/>
      <c r="V1574" s="109"/>
      <c r="W1574" s="109"/>
      <c r="X1574" s="45"/>
      <c r="Y1574" s="45"/>
    </row>
    <row r="1575" spans="1:25" s="43" customFormat="1" ht="12.9" customHeight="1">
      <c r="A1575" s="189"/>
      <c r="B1575" s="111"/>
      <c r="C1575" s="111"/>
      <c r="D1575" s="111"/>
      <c r="E1575" s="111"/>
      <c r="F1575" s="111"/>
      <c r="G1575" s="111"/>
      <c r="H1575" s="111"/>
      <c r="I1575" s="116"/>
      <c r="J1575" s="118"/>
      <c r="K1575" s="33"/>
      <c r="L1575" s="44">
        <f t="shared" si="85"/>
        <v>0</v>
      </c>
      <c r="M1575" s="33" t="str">
        <f t="shared" si="80"/>
        <v>Container q'ty</v>
      </c>
      <c r="N1575" s="33" t="str">
        <f t="shared" si="81"/>
        <v/>
      </c>
      <c r="O1575" s="39"/>
      <c r="P1575" s="33"/>
      <c r="Q1575" s="168"/>
      <c r="R1575" s="169"/>
      <c r="S1575" s="39"/>
      <c r="T1575" s="119"/>
      <c r="U1575" s="109"/>
      <c r="V1575" s="109"/>
      <c r="W1575" s="109"/>
      <c r="X1575" s="45"/>
      <c r="Y1575" s="45"/>
    </row>
    <row r="1576" spans="1:25" s="43" customFormat="1" ht="12.9" customHeight="1">
      <c r="A1576" s="189"/>
      <c r="B1576" s="111"/>
      <c r="C1576" s="111"/>
      <c r="D1576" s="111"/>
      <c r="E1576" s="111"/>
      <c r="F1576" s="111"/>
      <c r="G1576" s="111"/>
      <c r="H1576" s="111"/>
      <c r="I1576" s="116"/>
      <c r="J1576" s="118"/>
      <c r="K1576" s="33"/>
      <c r="L1576" s="44">
        <f t="shared" si="85"/>
        <v>0</v>
      </c>
      <c r="M1576" s="33" t="str">
        <f t="shared" si="80"/>
        <v>Container q'ty</v>
      </c>
      <c r="N1576" s="33" t="str">
        <f t="shared" si="81"/>
        <v/>
      </c>
      <c r="O1576" s="39"/>
      <c r="P1576" s="33"/>
      <c r="Q1576" s="168"/>
      <c r="R1576" s="169"/>
      <c r="S1576" s="39"/>
      <c r="T1576" s="119"/>
      <c r="U1576" s="109"/>
      <c r="V1576" s="109"/>
      <c r="W1576" s="109"/>
      <c r="X1576" s="45"/>
      <c r="Y1576" s="45"/>
    </row>
    <row r="1577" spans="1:25" s="43" customFormat="1" ht="12.9" customHeight="1">
      <c r="A1577" s="189"/>
      <c r="B1577" s="111"/>
      <c r="C1577" s="111"/>
      <c r="D1577" s="111"/>
      <c r="E1577" s="111"/>
      <c r="F1577" s="111"/>
      <c r="G1577" s="111"/>
      <c r="H1577" s="111"/>
      <c r="I1577" s="116"/>
      <c r="J1577" s="118"/>
      <c r="K1577" s="33"/>
      <c r="L1577" s="44">
        <f>SUM(E1577:F1577)</f>
        <v>0</v>
      </c>
      <c r="M1577" s="33" t="str">
        <f t="shared" si="80"/>
        <v>Container q'ty</v>
      </c>
      <c r="N1577" s="33" t="str">
        <f t="shared" si="81"/>
        <v/>
      </c>
      <c r="O1577" s="39"/>
      <c r="P1577" s="33"/>
      <c r="Q1577" s="168"/>
      <c r="R1577" s="169"/>
      <c r="S1577" s="39"/>
      <c r="T1577" s="119"/>
      <c r="U1577" s="109"/>
      <c r="V1577" s="109"/>
      <c r="W1577" s="109"/>
      <c r="X1577" s="45"/>
      <c r="Y1577" s="45"/>
    </row>
    <row r="1578" spans="1:25" s="43" customFormat="1" ht="12.9" customHeight="1">
      <c r="A1578" s="189"/>
      <c r="B1578" s="111"/>
      <c r="C1578" s="111"/>
      <c r="D1578" s="111"/>
      <c r="E1578" s="111"/>
      <c r="F1578" s="111"/>
      <c r="G1578" s="111"/>
      <c r="H1578" s="111"/>
      <c r="I1578" s="116"/>
      <c r="J1578" s="118"/>
      <c r="K1578" s="33"/>
      <c r="L1578" s="44">
        <f>SUM(E1578:F1578)</f>
        <v>0</v>
      </c>
      <c r="M1578" s="33" t="str">
        <f t="shared" si="80"/>
        <v>Container q'ty</v>
      </c>
      <c r="N1578" s="33" t="str">
        <f t="shared" si="81"/>
        <v/>
      </c>
      <c r="O1578" s="39"/>
      <c r="P1578" s="33"/>
      <c r="Q1578" s="168"/>
      <c r="R1578" s="169"/>
      <c r="S1578" s="39"/>
      <c r="T1578" s="119"/>
      <c r="U1578" s="109"/>
      <c r="V1578" s="109"/>
      <c r="W1578" s="109"/>
      <c r="X1578" s="45"/>
      <c r="Y1578" s="45"/>
    </row>
    <row r="1579" spans="1:25" s="43" customFormat="1" ht="12.9" customHeight="1">
      <c r="A1579" s="189"/>
      <c r="B1579" s="111"/>
      <c r="C1579" s="111"/>
      <c r="D1579" s="111"/>
      <c r="E1579" s="111"/>
      <c r="F1579" s="111"/>
      <c r="G1579" s="111"/>
      <c r="H1579" s="111"/>
      <c r="I1579" s="116"/>
      <c r="J1579" s="118"/>
      <c r="K1579" s="33"/>
      <c r="L1579" s="44">
        <f t="shared" ref="L1579:L1587" si="86">SUM(E1579:F1579)</f>
        <v>0</v>
      </c>
      <c r="M1579" s="33" t="str">
        <f t="shared" si="80"/>
        <v>Container q'ty</v>
      </c>
      <c r="N1579" s="33" t="str">
        <f t="shared" si="81"/>
        <v/>
      </c>
      <c r="O1579" s="39"/>
      <c r="P1579" s="33"/>
      <c r="Q1579" s="168"/>
      <c r="R1579" s="169"/>
      <c r="S1579" s="39"/>
      <c r="T1579" s="119"/>
      <c r="U1579" s="109"/>
      <c r="V1579" s="109"/>
      <c r="W1579" s="109"/>
      <c r="X1579" s="45"/>
      <c r="Y1579" s="45"/>
    </row>
    <row r="1580" spans="1:25" s="43" customFormat="1" ht="12.9" customHeight="1">
      <c r="A1580" s="189"/>
      <c r="B1580" s="111"/>
      <c r="C1580" s="111"/>
      <c r="D1580" s="111"/>
      <c r="E1580" s="111"/>
      <c r="F1580" s="111"/>
      <c r="G1580" s="111"/>
      <c r="H1580" s="111"/>
      <c r="I1580" s="116"/>
      <c r="J1580" s="118"/>
      <c r="K1580" s="33"/>
      <c r="L1580" s="44">
        <f t="shared" si="86"/>
        <v>0</v>
      </c>
      <c r="M1580" s="33" t="str">
        <f t="shared" si="80"/>
        <v>Container q'ty</v>
      </c>
      <c r="N1580" s="33" t="str">
        <f t="shared" si="81"/>
        <v/>
      </c>
      <c r="O1580" s="39"/>
      <c r="P1580" s="33"/>
      <c r="Q1580" s="168"/>
      <c r="R1580" s="169"/>
      <c r="S1580" s="39"/>
      <c r="T1580" s="119"/>
      <c r="U1580" s="109"/>
      <c r="V1580" s="109"/>
      <c r="W1580" s="109"/>
      <c r="X1580" s="45"/>
      <c r="Y1580" s="45"/>
    </row>
    <row r="1581" spans="1:25" s="43" customFormat="1" ht="12.9" customHeight="1">
      <c r="A1581" s="189"/>
      <c r="B1581" s="111"/>
      <c r="C1581" s="111"/>
      <c r="D1581" s="111"/>
      <c r="E1581" s="111"/>
      <c r="F1581" s="111"/>
      <c r="G1581" s="111"/>
      <c r="H1581" s="111"/>
      <c r="I1581" s="116"/>
      <c r="J1581" s="118"/>
      <c r="K1581" s="33"/>
      <c r="L1581" s="44">
        <f t="shared" si="86"/>
        <v>0</v>
      </c>
      <c r="M1581" s="33" t="str">
        <f t="shared" si="80"/>
        <v>Container q'ty</v>
      </c>
      <c r="N1581" s="33" t="str">
        <f t="shared" si="81"/>
        <v/>
      </c>
      <c r="O1581" s="39"/>
      <c r="P1581" s="33"/>
      <c r="Q1581" s="168"/>
      <c r="R1581" s="169"/>
      <c r="S1581" s="39"/>
      <c r="T1581" s="119"/>
      <c r="U1581" s="109"/>
      <c r="V1581" s="109"/>
      <c r="W1581" s="109"/>
      <c r="X1581" s="45"/>
      <c r="Y1581" s="45"/>
    </row>
    <row r="1582" spans="1:25" s="43" customFormat="1" ht="12.9" customHeight="1">
      <c r="A1582" s="189"/>
      <c r="B1582" s="111"/>
      <c r="C1582" s="111"/>
      <c r="D1582" s="111"/>
      <c r="E1582" s="111"/>
      <c r="F1582" s="111"/>
      <c r="G1582" s="111"/>
      <c r="H1582" s="111"/>
      <c r="I1582" s="117"/>
      <c r="J1582" s="118"/>
      <c r="K1582" s="33"/>
      <c r="L1582" s="44">
        <f t="shared" si="86"/>
        <v>0</v>
      </c>
      <c r="M1582" s="33" t="str">
        <f t="shared" si="80"/>
        <v>Container q'ty</v>
      </c>
      <c r="N1582" s="33" t="str">
        <f t="shared" si="81"/>
        <v/>
      </c>
      <c r="O1582" s="39"/>
      <c r="P1582" s="33"/>
      <c r="Q1582" s="168"/>
      <c r="R1582" s="169"/>
      <c r="S1582" s="39"/>
      <c r="T1582" s="119"/>
      <c r="U1582" s="109"/>
      <c r="V1582" s="109"/>
      <c r="W1582" s="109"/>
      <c r="X1582" s="45"/>
      <c r="Y1582" s="45"/>
    </row>
    <row r="1583" spans="1:25" s="43" customFormat="1" ht="12.9" customHeight="1">
      <c r="A1583" s="189"/>
      <c r="B1583" s="111"/>
      <c r="C1583" s="111"/>
      <c r="D1583" s="111"/>
      <c r="E1583" s="111"/>
      <c r="F1583" s="111"/>
      <c r="G1583" s="111"/>
      <c r="H1583" s="111"/>
      <c r="I1583" s="117"/>
      <c r="J1583" s="118"/>
      <c r="K1583" s="33"/>
      <c r="L1583" s="44">
        <f t="shared" si="86"/>
        <v>0</v>
      </c>
      <c r="M1583" s="33" t="str">
        <f t="shared" si="80"/>
        <v>Container q'ty</v>
      </c>
      <c r="N1583" s="33" t="str">
        <f t="shared" si="81"/>
        <v/>
      </c>
      <c r="O1583" s="39"/>
      <c r="P1583" s="33"/>
      <c r="Q1583" s="168"/>
      <c r="R1583" s="169"/>
      <c r="S1583" s="39"/>
      <c r="T1583" s="119"/>
      <c r="U1583" s="109"/>
      <c r="V1583" s="109"/>
      <c r="W1583" s="109"/>
      <c r="X1583" s="45"/>
      <c r="Y1583" s="45"/>
    </row>
    <row r="1584" spans="1:25" s="43" customFormat="1" ht="12.9" customHeight="1">
      <c r="A1584" s="189"/>
      <c r="B1584" s="111"/>
      <c r="C1584" s="111"/>
      <c r="D1584" s="111"/>
      <c r="E1584" s="111"/>
      <c r="F1584" s="111"/>
      <c r="G1584" s="111"/>
      <c r="H1584" s="111"/>
      <c r="I1584" s="116"/>
      <c r="J1584" s="118"/>
      <c r="K1584" s="33"/>
      <c r="L1584" s="44">
        <f t="shared" si="86"/>
        <v>0</v>
      </c>
      <c r="M1584" s="33" t="str">
        <f t="shared" si="80"/>
        <v>Container q'ty</v>
      </c>
      <c r="N1584" s="33" t="str">
        <f t="shared" si="81"/>
        <v/>
      </c>
      <c r="O1584" s="39"/>
      <c r="P1584" s="33"/>
      <c r="Q1584" s="168"/>
      <c r="R1584" s="169"/>
      <c r="S1584" s="39"/>
      <c r="T1584" s="119"/>
      <c r="U1584" s="109"/>
      <c r="V1584" s="109"/>
      <c r="W1584" s="109"/>
      <c r="X1584" s="45"/>
      <c r="Y1584" s="45"/>
    </row>
    <row r="1585" spans="1:25" s="43" customFormat="1" ht="12.9" customHeight="1">
      <c r="A1585" s="189"/>
      <c r="B1585" s="111"/>
      <c r="C1585" s="111"/>
      <c r="D1585" s="111"/>
      <c r="E1585" s="111"/>
      <c r="F1585" s="111"/>
      <c r="G1585" s="111"/>
      <c r="H1585" s="111"/>
      <c r="I1585" s="116"/>
      <c r="J1585" s="118"/>
      <c r="K1585" s="33"/>
      <c r="L1585" s="44">
        <f t="shared" si="86"/>
        <v>0</v>
      </c>
      <c r="M1585" s="33" t="str">
        <f t="shared" si="80"/>
        <v>Container q'ty</v>
      </c>
      <c r="N1585" s="33" t="str">
        <f t="shared" si="81"/>
        <v/>
      </c>
      <c r="O1585" s="39"/>
      <c r="P1585" s="33"/>
      <c r="Q1585" s="168"/>
      <c r="R1585" s="169"/>
      <c r="S1585" s="39"/>
      <c r="T1585" s="119"/>
      <c r="U1585" s="109"/>
      <c r="V1585" s="109"/>
      <c r="W1585" s="109"/>
      <c r="X1585" s="45"/>
      <c r="Y1585" s="45"/>
    </row>
    <row r="1586" spans="1:25" s="43" customFormat="1" ht="12.9" customHeight="1">
      <c r="A1586" s="189"/>
      <c r="B1586" s="111"/>
      <c r="C1586" s="111"/>
      <c r="D1586" s="111"/>
      <c r="E1586" s="111"/>
      <c r="F1586" s="111"/>
      <c r="G1586" s="111"/>
      <c r="H1586" s="111"/>
      <c r="I1586" s="116"/>
      <c r="J1586" s="118"/>
      <c r="K1586" s="33"/>
      <c r="L1586" s="44">
        <f t="shared" si="86"/>
        <v>0</v>
      </c>
      <c r="M1586" s="33" t="str">
        <f t="shared" si="80"/>
        <v>Container q'ty</v>
      </c>
      <c r="N1586" s="33" t="str">
        <f t="shared" si="81"/>
        <v/>
      </c>
      <c r="O1586" s="39"/>
      <c r="P1586" s="33"/>
      <c r="Q1586" s="168"/>
      <c r="R1586" s="169"/>
      <c r="S1586" s="39"/>
      <c r="T1586" s="119"/>
      <c r="U1586" s="109"/>
      <c r="V1586" s="109"/>
      <c r="W1586" s="109"/>
      <c r="X1586" s="45"/>
      <c r="Y1586" s="45"/>
    </row>
    <row r="1587" spans="1:25" s="43" customFormat="1" ht="12.9" customHeight="1">
      <c r="A1587" s="189"/>
      <c r="B1587" s="111"/>
      <c r="C1587" s="111"/>
      <c r="D1587" s="111"/>
      <c r="E1587" s="111"/>
      <c r="F1587" s="111"/>
      <c r="G1587" s="111"/>
      <c r="H1587" s="111"/>
      <c r="I1587" s="116"/>
      <c r="J1587" s="118"/>
      <c r="K1587" s="33"/>
      <c r="L1587" s="44">
        <f t="shared" si="86"/>
        <v>0</v>
      </c>
      <c r="M1587" s="33" t="str">
        <f t="shared" si="80"/>
        <v>Container q'ty</v>
      </c>
      <c r="N1587" s="33" t="str">
        <f t="shared" si="81"/>
        <v/>
      </c>
      <c r="O1587" s="39"/>
      <c r="P1587" s="33"/>
      <c r="Q1587" s="168"/>
      <c r="R1587" s="169"/>
      <c r="S1587" s="39"/>
      <c r="T1587" s="119"/>
      <c r="U1587" s="109"/>
      <c r="V1587" s="109"/>
      <c r="W1587" s="109"/>
      <c r="X1587" s="45"/>
      <c r="Y1587" s="45"/>
    </row>
    <row r="1588" spans="1:25" s="43" customFormat="1" ht="12.9" customHeight="1">
      <c r="A1588" s="189"/>
      <c r="B1588" s="111"/>
      <c r="C1588" s="111"/>
      <c r="D1588" s="111"/>
      <c r="E1588" s="111"/>
      <c r="F1588" s="111"/>
      <c r="G1588" s="111"/>
      <c r="H1588" s="111"/>
      <c r="I1588" s="116"/>
      <c r="J1588" s="118"/>
      <c r="K1588" s="33"/>
      <c r="L1588" s="44">
        <f>SUM(E1588:F1588)</f>
        <v>0</v>
      </c>
      <c r="M1588" s="33" t="str">
        <f t="shared" si="80"/>
        <v>Container q'ty</v>
      </c>
      <c r="N1588" s="33" t="str">
        <f t="shared" si="81"/>
        <v/>
      </c>
      <c r="O1588" s="39"/>
      <c r="P1588" s="33"/>
      <c r="Q1588" s="168"/>
      <c r="R1588" s="169"/>
      <c r="S1588" s="39"/>
      <c r="T1588" s="119"/>
      <c r="U1588" s="109"/>
      <c r="V1588" s="109"/>
      <c r="W1588" s="109"/>
      <c r="X1588" s="45"/>
      <c r="Y1588" s="45"/>
    </row>
    <row r="1589" spans="1:25" s="43" customFormat="1" ht="12.9" customHeight="1">
      <c r="A1589" s="189"/>
      <c r="B1589" s="111"/>
      <c r="C1589" s="111"/>
      <c r="D1589" s="111"/>
      <c r="E1589" s="111"/>
      <c r="F1589" s="111"/>
      <c r="G1589" s="111"/>
      <c r="H1589" s="111"/>
      <c r="I1589" s="116"/>
      <c r="J1589" s="118"/>
      <c r="K1589" s="33"/>
      <c r="L1589" s="44">
        <f>SUM(E1589:F1589)</f>
        <v>0</v>
      </c>
      <c r="M1589" s="33" t="str">
        <f t="shared" si="80"/>
        <v>Container q'ty</v>
      </c>
      <c r="N1589" s="33" t="str">
        <f t="shared" si="81"/>
        <v/>
      </c>
      <c r="O1589" s="39"/>
      <c r="P1589" s="33"/>
      <c r="Q1589" s="168"/>
      <c r="R1589" s="169"/>
      <c r="S1589" s="39"/>
      <c r="T1589" s="119"/>
      <c r="U1589" s="109"/>
      <c r="V1589" s="109"/>
      <c r="W1589" s="109"/>
      <c r="X1589" s="45"/>
      <c r="Y1589" s="45"/>
    </row>
    <row r="1590" spans="1:25" s="43" customFormat="1" ht="12.9" customHeight="1">
      <c r="A1590" s="189"/>
      <c r="B1590" s="111"/>
      <c r="C1590" s="111"/>
      <c r="D1590" s="111"/>
      <c r="E1590" s="111"/>
      <c r="F1590" s="111"/>
      <c r="G1590" s="111"/>
      <c r="H1590" s="111"/>
      <c r="I1590" s="116"/>
      <c r="J1590" s="118"/>
      <c r="K1590" s="33"/>
      <c r="L1590" s="44">
        <f t="shared" ref="L1590:L1598" si="87">SUM(E1590:F1590)</f>
        <v>0</v>
      </c>
      <c r="M1590" s="33" t="str">
        <f t="shared" si="80"/>
        <v>Container q'ty</v>
      </c>
      <c r="N1590" s="33" t="str">
        <f t="shared" si="81"/>
        <v/>
      </c>
      <c r="O1590" s="39"/>
      <c r="P1590" s="33"/>
      <c r="Q1590" s="168"/>
      <c r="R1590" s="169"/>
      <c r="S1590" s="39"/>
      <c r="T1590" s="119"/>
      <c r="U1590" s="109"/>
      <c r="V1590" s="109"/>
      <c r="W1590" s="109"/>
      <c r="X1590" s="45"/>
      <c r="Y1590" s="45"/>
    </row>
    <row r="1591" spans="1:25" s="43" customFormat="1" ht="12.9" customHeight="1">
      <c r="A1591" s="189"/>
      <c r="B1591" s="111"/>
      <c r="C1591" s="111"/>
      <c r="D1591" s="111"/>
      <c r="E1591" s="111"/>
      <c r="F1591" s="111"/>
      <c r="G1591" s="111"/>
      <c r="H1591" s="111"/>
      <c r="I1591" s="116"/>
      <c r="J1591" s="118"/>
      <c r="K1591" s="33"/>
      <c r="L1591" s="44">
        <f t="shared" si="87"/>
        <v>0</v>
      </c>
      <c r="M1591" s="33" t="str">
        <f t="shared" ref="M1591:M1654" si="88">A1591&amp;$O$1</f>
        <v>Container q'ty</v>
      </c>
      <c r="N1591" s="33" t="str">
        <f t="shared" ref="N1591:N1654" si="89">A1591&amp;P1591</f>
        <v/>
      </c>
      <c r="O1591" s="39"/>
      <c r="P1591" s="33"/>
      <c r="Q1591" s="168"/>
      <c r="R1591" s="169"/>
      <c r="S1591" s="39"/>
      <c r="T1591" s="119"/>
      <c r="U1591" s="109"/>
      <c r="V1591" s="109"/>
      <c r="W1591" s="109"/>
      <c r="X1591" s="45"/>
      <c r="Y1591" s="45"/>
    </row>
    <row r="1592" spans="1:25" s="43" customFormat="1" ht="12.9" customHeight="1">
      <c r="A1592" s="189"/>
      <c r="B1592" s="111"/>
      <c r="C1592" s="111"/>
      <c r="D1592" s="111"/>
      <c r="E1592" s="111"/>
      <c r="F1592" s="111"/>
      <c r="G1592" s="111"/>
      <c r="H1592" s="111"/>
      <c r="I1592" s="116"/>
      <c r="J1592" s="118"/>
      <c r="K1592" s="33"/>
      <c r="L1592" s="44">
        <f t="shared" si="87"/>
        <v>0</v>
      </c>
      <c r="M1592" s="33" t="str">
        <f t="shared" si="88"/>
        <v>Container q'ty</v>
      </c>
      <c r="N1592" s="33" t="str">
        <f t="shared" si="89"/>
        <v/>
      </c>
      <c r="O1592" s="39"/>
      <c r="P1592" s="33"/>
      <c r="Q1592" s="168"/>
      <c r="R1592" s="169"/>
      <c r="S1592" s="39"/>
      <c r="T1592" s="119"/>
      <c r="U1592" s="109"/>
      <c r="V1592" s="109"/>
      <c r="W1592" s="109"/>
      <c r="X1592" s="45"/>
      <c r="Y1592" s="45"/>
    </row>
    <row r="1593" spans="1:25" s="43" customFormat="1" ht="12.9" customHeight="1">
      <c r="A1593" s="189"/>
      <c r="B1593" s="111"/>
      <c r="C1593" s="111"/>
      <c r="D1593" s="111"/>
      <c r="E1593" s="111"/>
      <c r="F1593" s="111"/>
      <c r="G1593" s="111"/>
      <c r="H1593" s="111"/>
      <c r="I1593" s="117"/>
      <c r="J1593" s="118"/>
      <c r="K1593" s="33"/>
      <c r="L1593" s="44">
        <f t="shared" si="87"/>
        <v>0</v>
      </c>
      <c r="M1593" s="33" t="str">
        <f t="shared" si="88"/>
        <v>Container q'ty</v>
      </c>
      <c r="N1593" s="33" t="str">
        <f t="shared" si="89"/>
        <v/>
      </c>
      <c r="O1593" s="39"/>
      <c r="P1593" s="33"/>
      <c r="Q1593" s="168"/>
      <c r="R1593" s="169"/>
      <c r="S1593" s="39"/>
      <c r="T1593" s="119"/>
      <c r="U1593" s="109"/>
      <c r="V1593" s="109"/>
      <c r="W1593" s="109"/>
      <c r="X1593" s="45"/>
      <c r="Y1593" s="45"/>
    </row>
    <row r="1594" spans="1:25" s="43" customFormat="1" ht="12.9" customHeight="1">
      <c r="A1594" s="189"/>
      <c r="B1594" s="111"/>
      <c r="C1594" s="111"/>
      <c r="D1594" s="111"/>
      <c r="E1594" s="111"/>
      <c r="F1594" s="111"/>
      <c r="G1594" s="111"/>
      <c r="H1594" s="111"/>
      <c r="I1594" s="117"/>
      <c r="J1594" s="118"/>
      <c r="K1594" s="33"/>
      <c r="L1594" s="44">
        <f t="shared" si="87"/>
        <v>0</v>
      </c>
      <c r="M1594" s="33" t="str">
        <f t="shared" si="88"/>
        <v>Container q'ty</v>
      </c>
      <c r="N1594" s="33" t="str">
        <f t="shared" si="89"/>
        <v/>
      </c>
      <c r="O1594" s="39"/>
      <c r="P1594" s="33"/>
      <c r="Q1594" s="168"/>
      <c r="R1594" s="169"/>
      <c r="S1594" s="39"/>
      <c r="T1594" s="119"/>
      <c r="U1594" s="109"/>
      <c r="V1594" s="109"/>
      <c r="W1594" s="109"/>
      <c r="X1594" s="45"/>
      <c r="Y1594" s="45"/>
    </row>
    <row r="1595" spans="1:25" s="43" customFormat="1" ht="12.9" customHeight="1">
      <c r="A1595" s="189"/>
      <c r="B1595" s="111"/>
      <c r="C1595" s="111"/>
      <c r="D1595" s="111"/>
      <c r="E1595" s="111"/>
      <c r="F1595" s="111"/>
      <c r="G1595" s="111"/>
      <c r="H1595" s="111"/>
      <c r="I1595" s="116"/>
      <c r="J1595" s="118"/>
      <c r="K1595" s="33"/>
      <c r="L1595" s="44">
        <f t="shared" si="87"/>
        <v>0</v>
      </c>
      <c r="M1595" s="33" t="str">
        <f t="shared" si="88"/>
        <v>Container q'ty</v>
      </c>
      <c r="N1595" s="33" t="str">
        <f t="shared" si="89"/>
        <v/>
      </c>
      <c r="O1595" s="39"/>
      <c r="P1595" s="33"/>
      <c r="Q1595" s="168"/>
      <c r="R1595" s="169"/>
      <c r="S1595" s="39"/>
      <c r="T1595" s="119"/>
      <c r="U1595" s="109"/>
      <c r="V1595" s="109"/>
      <c r="W1595" s="109"/>
      <c r="X1595" s="45"/>
      <c r="Y1595" s="45"/>
    </row>
    <row r="1596" spans="1:25" s="43" customFormat="1" ht="12.9" customHeight="1">
      <c r="A1596" s="189"/>
      <c r="B1596" s="111"/>
      <c r="C1596" s="111"/>
      <c r="D1596" s="111"/>
      <c r="E1596" s="111"/>
      <c r="F1596" s="111"/>
      <c r="G1596" s="111"/>
      <c r="H1596" s="111"/>
      <c r="I1596" s="116"/>
      <c r="J1596" s="118"/>
      <c r="K1596" s="33"/>
      <c r="L1596" s="44">
        <f t="shared" si="87"/>
        <v>0</v>
      </c>
      <c r="M1596" s="33" t="str">
        <f t="shared" si="88"/>
        <v>Container q'ty</v>
      </c>
      <c r="N1596" s="33" t="str">
        <f t="shared" si="89"/>
        <v/>
      </c>
      <c r="O1596" s="39"/>
      <c r="P1596" s="33"/>
      <c r="Q1596" s="168"/>
      <c r="R1596" s="169"/>
      <c r="S1596" s="39"/>
      <c r="T1596" s="119"/>
      <c r="U1596" s="109"/>
      <c r="V1596" s="109"/>
      <c r="W1596" s="109"/>
      <c r="X1596" s="45"/>
      <c r="Y1596" s="45"/>
    </row>
    <row r="1597" spans="1:25" s="43" customFormat="1" ht="12.9" customHeight="1">
      <c r="A1597" s="189"/>
      <c r="B1597" s="111"/>
      <c r="C1597" s="111"/>
      <c r="D1597" s="111"/>
      <c r="E1597" s="111"/>
      <c r="F1597" s="111"/>
      <c r="G1597" s="111"/>
      <c r="H1597" s="111"/>
      <c r="I1597" s="116"/>
      <c r="J1597" s="118"/>
      <c r="K1597" s="33"/>
      <c r="L1597" s="44">
        <f t="shared" si="87"/>
        <v>0</v>
      </c>
      <c r="M1597" s="33" t="str">
        <f t="shared" si="88"/>
        <v>Container q'ty</v>
      </c>
      <c r="N1597" s="33" t="str">
        <f t="shared" si="89"/>
        <v/>
      </c>
      <c r="O1597" s="39"/>
      <c r="P1597" s="33"/>
      <c r="Q1597" s="168"/>
      <c r="R1597" s="169"/>
      <c r="S1597" s="39"/>
      <c r="T1597" s="119"/>
      <c r="U1597" s="109"/>
      <c r="V1597" s="109"/>
      <c r="W1597" s="109"/>
      <c r="X1597" s="45"/>
      <c r="Y1597" s="45"/>
    </row>
    <row r="1598" spans="1:25" s="43" customFormat="1" ht="12.9" customHeight="1">
      <c r="A1598" s="189"/>
      <c r="B1598" s="111"/>
      <c r="C1598" s="111"/>
      <c r="D1598" s="111"/>
      <c r="E1598" s="111"/>
      <c r="F1598" s="111"/>
      <c r="G1598" s="111"/>
      <c r="H1598" s="111"/>
      <c r="I1598" s="116"/>
      <c r="J1598" s="118"/>
      <c r="K1598" s="33"/>
      <c r="L1598" s="44">
        <f t="shared" si="87"/>
        <v>0</v>
      </c>
      <c r="M1598" s="33" t="str">
        <f t="shared" si="88"/>
        <v>Container q'ty</v>
      </c>
      <c r="N1598" s="33" t="str">
        <f t="shared" si="89"/>
        <v/>
      </c>
      <c r="O1598" s="39"/>
      <c r="P1598" s="33"/>
      <c r="Q1598" s="168"/>
      <c r="R1598" s="169"/>
      <c r="S1598" s="39"/>
      <c r="T1598" s="119"/>
      <c r="U1598" s="109"/>
      <c r="V1598" s="109"/>
      <c r="W1598" s="109"/>
      <c r="X1598" s="45"/>
      <c r="Y1598" s="45"/>
    </row>
    <row r="1599" spans="1:25" s="43" customFormat="1" ht="12.9" customHeight="1">
      <c r="A1599" s="189"/>
      <c r="B1599" s="111"/>
      <c r="C1599" s="111"/>
      <c r="D1599" s="111"/>
      <c r="E1599" s="111"/>
      <c r="F1599" s="111"/>
      <c r="G1599" s="111"/>
      <c r="H1599" s="111"/>
      <c r="I1599" s="116"/>
      <c r="J1599" s="118"/>
      <c r="K1599" s="33"/>
      <c r="L1599" s="44">
        <f>SUM(E1599:F1599)</f>
        <v>0</v>
      </c>
      <c r="M1599" s="33" t="str">
        <f t="shared" si="88"/>
        <v>Container q'ty</v>
      </c>
      <c r="N1599" s="33" t="str">
        <f t="shared" si="89"/>
        <v/>
      </c>
      <c r="O1599" s="39"/>
      <c r="P1599" s="33"/>
      <c r="Q1599" s="168"/>
      <c r="R1599" s="169"/>
      <c r="S1599" s="39"/>
      <c r="T1599" s="119"/>
      <c r="U1599" s="109"/>
      <c r="V1599" s="109"/>
      <c r="W1599" s="109"/>
      <c r="X1599" s="45"/>
      <c r="Y1599" s="45"/>
    </row>
    <row r="1600" spans="1:25" s="43" customFormat="1" ht="12.9" customHeight="1">
      <c r="A1600" s="189"/>
      <c r="B1600" s="111"/>
      <c r="C1600" s="111"/>
      <c r="D1600" s="111"/>
      <c r="E1600" s="111"/>
      <c r="F1600" s="111"/>
      <c r="G1600" s="111"/>
      <c r="H1600" s="111"/>
      <c r="I1600" s="116"/>
      <c r="J1600" s="118"/>
      <c r="K1600" s="33"/>
      <c r="L1600" s="44">
        <f>SUM(E1600:F1600)</f>
        <v>0</v>
      </c>
      <c r="M1600" s="33" t="str">
        <f t="shared" si="88"/>
        <v>Container q'ty</v>
      </c>
      <c r="N1600" s="33" t="str">
        <f t="shared" si="89"/>
        <v/>
      </c>
      <c r="O1600" s="39"/>
      <c r="P1600" s="33"/>
      <c r="Q1600" s="168"/>
      <c r="R1600" s="169"/>
      <c r="S1600" s="39"/>
      <c r="T1600" s="119"/>
      <c r="U1600" s="109"/>
      <c r="V1600" s="109"/>
      <c r="W1600" s="109"/>
      <c r="X1600" s="45"/>
      <c r="Y1600" s="45"/>
    </row>
    <row r="1601" spans="1:25" s="43" customFormat="1" ht="12.9" customHeight="1">
      <c r="A1601" s="189"/>
      <c r="B1601" s="111"/>
      <c r="C1601" s="111"/>
      <c r="D1601" s="111"/>
      <c r="E1601" s="111"/>
      <c r="F1601" s="111"/>
      <c r="G1601" s="111"/>
      <c r="H1601" s="111"/>
      <c r="I1601" s="116"/>
      <c r="J1601" s="118"/>
      <c r="K1601" s="33"/>
      <c r="L1601" s="44">
        <f t="shared" ref="L1601:L1608" si="90">SUM(E1601:F1601)</f>
        <v>0</v>
      </c>
      <c r="M1601" s="33" t="str">
        <f t="shared" si="88"/>
        <v>Container q'ty</v>
      </c>
      <c r="N1601" s="33" t="str">
        <f t="shared" si="89"/>
        <v/>
      </c>
      <c r="O1601" s="39"/>
      <c r="P1601" s="33"/>
      <c r="Q1601" s="168"/>
      <c r="R1601" s="169"/>
      <c r="S1601" s="39"/>
      <c r="T1601" s="119"/>
      <c r="U1601" s="109"/>
      <c r="V1601" s="109"/>
      <c r="W1601" s="109"/>
      <c r="X1601" s="45"/>
      <c r="Y1601" s="45"/>
    </row>
    <row r="1602" spans="1:25" s="43" customFormat="1" ht="12.9" customHeight="1">
      <c r="A1602" s="189"/>
      <c r="B1602" s="111"/>
      <c r="C1602" s="111"/>
      <c r="D1602" s="111"/>
      <c r="E1602" s="111"/>
      <c r="F1602" s="111"/>
      <c r="G1602" s="111"/>
      <c r="H1602" s="111"/>
      <c r="I1602" s="116"/>
      <c r="J1602" s="118"/>
      <c r="K1602" s="33"/>
      <c r="L1602" s="44">
        <f t="shared" si="90"/>
        <v>0</v>
      </c>
      <c r="M1602" s="33" t="str">
        <f t="shared" si="88"/>
        <v>Container q'ty</v>
      </c>
      <c r="N1602" s="33" t="str">
        <f t="shared" si="89"/>
        <v/>
      </c>
      <c r="O1602" s="39"/>
      <c r="P1602" s="33"/>
      <c r="Q1602" s="168"/>
      <c r="R1602" s="169"/>
      <c r="S1602" s="39"/>
      <c r="T1602" s="119"/>
      <c r="U1602" s="109"/>
      <c r="V1602" s="109"/>
      <c r="W1602" s="109"/>
      <c r="X1602" s="45"/>
      <c r="Y1602" s="45"/>
    </row>
    <row r="1603" spans="1:25" s="43" customFormat="1" ht="12.9" customHeight="1">
      <c r="A1603" s="189"/>
      <c r="B1603" s="111"/>
      <c r="C1603" s="111"/>
      <c r="D1603" s="111"/>
      <c r="E1603" s="111"/>
      <c r="F1603" s="111"/>
      <c r="G1603" s="111"/>
      <c r="H1603" s="111"/>
      <c r="I1603" s="116"/>
      <c r="J1603" s="118"/>
      <c r="K1603" s="33"/>
      <c r="L1603" s="44">
        <f t="shared" si="90"/>
        <v>0</v>
      </c>
      <c r="M1603" s="33" t="str">
        <f t="shared" si="88"/>
        <v>Container q'ty</v>
      </c>
      <c r="N1603" s="33" t="str">
        <f t="shared" si="89"/>
        <v/>
      </c>
      <c r="O1603" s="39"/>
      <c r="P1603" s="33"/>
      <c r="Q1603" s="168"/>
      <c r="R1603" s="169"/>
      <c r="S1603" s="39"/>
      <c r="T1603" s="119"/>
      <c r="U1603" s="109"/>
      <c r="V1603" s="109"/>
      <c r="W1603" s="109"/>
      <c r="X1603" s="45"/>
      <c r="Y1603" s="45"/>
    </row>
    <row r="1604" spans="1:25" s="43" customFormat="1" ht="12.9" customHeight="1">
      <c r="A1604" s="189"/>
      <c r="B1604" s="111"/>
      <c r="C1604" s="111"/>
      <c r="D1604" s="111"/>
      <c r="E1604" s="111"/>
      <c r="F1604" s="111"/>
      <c r="G1604" s="111"/>
      <c r="H1604" s="111"/>
      <c r="I1604" s="117"/>
      <c r="J1604" s="118"/>
      <c r="K1604" s="33"/>
      <c r="L1604" s="44">
        <f t="shared" si="90"/>
        <v>0</v>
      </c>
      <c r="M1604" s="33" t="str">
        <f t="shared" si="88"/>
        <v>Container q'ty</v>
      </c>
      <c r="N1604" s="33" t="str">
        <f t="shared" si="89"/>
        <v/>
      </c>
      <c r="O1604" s="39"/>
      <c r="P1604" s="33"/>
      <c r="Q1604" s="168"/>
      <c r="R1604" s="169"/>
      <c r="S1604" s="39"/>
      <c r="T1604" s="119"/>
      <c r="U1604" s="109"/>
      <c r="V1604" s="109"/>
      <c r="W1604" s="109"/>
      <c r="X1604" s="45"/>
      <c r="Y1604" s="45"/>
    </row>
    <row r="1605" spans="1:25" s="43" customFormat="1" ht="12.9" customHeight="1">
      <c r="A1605" s="189"/>
      <c r="B1605" s="111"/>
      <c r="C1605" s="111"/>
      <c r="D1605" s="111"/>
      <c r="E1605" s="111"/>
      <c r="F1605" s="111"/>
      <c r="G1605" s="111"/>
      <c r="H1605" s="111"/>
      <c r="I1605" s="117"/>
      <c r="J1605" s="118"/>
      <c r="K1605" s="33"/>
      <c r="L1605" s="44">
        <f t="shared" si="90"/>
        <v>0</v>
      </c>
      <c r="M1605" s="33" t="str">
        <f t="shared" si="88"/>
        <v>Container q'ty</v>
      </c>
      <c r="N1605" s="33" t="str">
        <f t="shared" si="89"/>
        <v/>
      </c>
      <c r="O1605" s="39"/>
      <c r="P1605" s="33"/>
      <c r="Q1605" s="168"/>
      <c r="R1605" s="169"/>
      <c r="S1605" s="39"/>
      <c r="T1605" s="119"/>
      <c r="U1605" s="109"/>
      <c r="V1605" s="109"/>
      <c r="W1605" s="109"/>
      <c r="X1605" s="45"/>
      <c r="Y1605" s="45"/>
    </row>
    <row r="1606" spans="1:25" s="43" customFormat="1" ht="12.9" customHeight="1">
      <c r="A1606" s="189"/>
      <c r="B1606" s="111"/>
      <c r="C1606" s="111"/>
      <c r="D1606" s="111"/>
      <c r="E1606" s="111"/>
      <c r="F1606" s="111"/>
      <c r="G1606" s="111"/>
      <c r="H1606" s="111"/>
      <c r="I1606" s="116"/>
      <c r="J1606" s="118"/>
      <c r="K1606" s="33"/>
      <c r="L1606" s="44">
        <f t="shared" si="90"/>
        <v>0</v>
      </c>
      <c r="M1606" s="33" t="str">
        <f t="shared" si="88"/>
        <v>Container q'ty</v>
      </c>
      <c r="N1606" s="33" t="str">
        <f t="shared" si="89"/>
        <v/>
      </c>
      <c r="O1606" s="39"/>
      <c r="P1606" s="33"/>
      <c r="Q1606" s="168"/>
      <c r="R1606" s="169"/>
      <c r="S1606" s="39"/>
      <c r="T1606" s="119"/>
      <c r="U1606" s="109"/>
      <c r="V1606" s="109"/>
      <c r="W1606" s="109"/>
      <c r="X1606" s="45"/>
      <c r="Y1606" s="45"/>
    </row>
    <row r="1607" spans="1:25" s="43" customFormat="1" ht="12.9" customHeight="1">
      <c r="A1607" s="189"/>
      <c r="B1607" s="111"/>
      <c r="C1607" s="111"/>
      <c r="D1607" s="111"/>
      <c r="E1607" s="111"/>
      <c r="F1607" s="111"/>
      <c r="G1607" s="111"/>
      <c r="H1607" s="111"/>
      <c r="I1607" s="116"/>
      <c r="J1607" s="118"/>
      <c r="K1607" s="33"/>
      <c r="L1607" s="44">
        <f t="shared" si="90"/>
        <v>0</v>
      </c>
      <c r="M1607" s="33" t="str">
        <f t="shared" si="88"/>
        <v>Container q'ty</v>
      </c>
      <c r="N1607" s="33" t="str">
        <f t="shared" si="89"/>
        <v/>
      </c>
      <c r="O1607" s="39"/>
      <c r="P1607" s="33"/>
      <c r="Q1607" s="168"/>
      <c r="R1607" s="169"/>
      <c r="S1607" s="39"/>
      <c r="T1607" s="119"/>
      <c r="U1607" s="109"/>
      <c r="V1607" s="109"/>
      <c r="W1607" s="109"/>
      <c r="X1607" s="45"/>
      <c r="Y1607" s="45"/>
    </row>
    <row r="1608" spans="1:25" s="43" customFormat="1" ht="12.9" customHeight="1">
      <c r="A1608" s="189"/>
      <c r="B1608" s="111"/>
      <c r="C1608" s="111"/>
      <c r="D1608" s="111"/>
      <c r="E1608" s="111"/>
      <c r="F1608" s="111"/>
      <c r="G1608" s="111"/>
      <c r="H1608" s="111"/>
      <c r="I1608" s="116"/>
      <c r="J1608" s="118"/>
      <c r="K1608" s="33"/>
      <c r="L1608" s="44">
        <f t="shared" si="90"/>
        <v>0</v>
      </c>
      <c r="M1608" s="33" t="str">
        <f t="shared" si="88"/>
        <v>Container q'ty</v>
      </c>
      <c r="N1608" s="33" t="str">
        <f t="shared" si="89"/>
        <v/>
      </c>
      <c r="O1608" s="39"/>
      <c r="P1608" s="33"/>
      <c r="Q1608" s="168"/>
      <c r="R1608" s="169"/>
      <c r="S1608" s="39"/>
      <c r="T1608" s="119"/>
      <c r="U1608" s="109"/>
      <c r="V1608" s="109"/>
      <c r="W1608" s="109"/>
      <c r="X1608" s="45"/>
      <c r="Y1608" s="45"/>
    </row>
    <row r="1609" spans="1:25" s="43" customFormat="1" ht="12.9" customHeight="1">
      <c r="A1609" s="189"/>
      <c r="B1609" s="111"/>
      <c r="C1609" s="111"/>
      <c r="D1609" s="111"/>
      <c r="E1609" s="111"/>
      <c r="F1609" s="111"/>
      <c r="G1609" s="111"/>
      <c r="H1609" s="111"/>
      <c r="I1609" s="117"/>
      <c r="J1609" s="118"/>
      <c r="K1609" s="33"/>
      <c r="L1609" s="44">
        <f>SUM(E1609:F1609)</f>
        <v>0</v>
      </c>
      <c r="M1609" s="33" t="str">
        <f t="shared" si="88"/>
        <v>Container q'ty</v>
      </c>
      <c r="N1609" s="33" t="str">
        <f t="shared" si="89"/>
        <v/>
      </c>
      <c r="O1609" s="39"/>
      <c r="P1609" s="33"/>
      <c r="Q1609" s="168"/>
      <c r="R1609" s="169"/>
      <c r="S1609" s="39"/>
      <c r="T1609" s="119"/>
      <c r="U1609" s="109"/>
      <c r="V1609" s="109"/>
      <c r="W1609" s="109"/>
      <c r="X1609" s="45"/>
      <c r="Y1609" s="45"/>
    </row>
    <row r="1610" spans="1:25" s="43" customFormat="1" ht="12.9" customHeight="1">
      <c r="A1610" s="189"/>
      <c r="B1610" s="170"/>
      <c r="C1610" s="170"/>
      <c r="D1610" s="170"/>
      <c r="E1610" s="170"/>
      <c r="F1610" s="170"/>
      <c r="G1610" s="170"/>
      <c r="H1610" s="170"/>
      <c r="I1610" s="184"/>
      <c r="J1610" s="183"/>
      <c r="K1610" s="33"/>
      <c r="L1610" s="44">
        <f t="shared" ref="L1610:L1618" si="91">SUM(E1610:F1610)</f>
        <v>0</v>
      </c>
      <c r="M1610" s="33" t="str">
        <f t="shared" si="88"/>
        <v>Container q'ty</v>
      </c>
      <c r="N1610" s="33" t="str">
        <f t="shared" si="89"/>
        <v/>
      </c>
      <c r="O1610" s="39"/>
      <c r="P1610" s="33"/>
      <c r="Q1610" s="168"/>
      <c r="R1610" s="169"/>
      <c r="S1610" s="39"/>
      <c r="T1610" s="119"/>
      <c r="U1610" s="109"/>
      <c r="V1610" s="109"/>
      <c r="W1610" s="109"/>
      <c r="X1610" s="45"/>
      <c r="Y1610" s="45"/>
    </row>
    <row r="1611" spans="1:25" s="43" customFormat="1" ht="12.9" customHeight="1">
      <c r="A1611" s="189"/>
      <c r="B1611" s="170"/>
      <c r="C1611" s="170"/>
      <c r="D1611" s="170"/>
      <c r="E1611" s="170"/>
      <c r="F1611" s="170"/>
      <c r="G1611" s="170"/>
      <c r="H1611" s="170"/>
      <c r="I1611" s="184"/>
      <c r="J1611" s="183"/>
      <c r="K1611" s="33"/>
      <c r="L1611" s="44">
        <f t="shared" si="91"/>
        <v>0</v>
      </c>
      <c r="M1611" s="33" t="str">
        <f t="shared" si="88"/>
        <v>Container q'ty</v>
      </c>
      <c r="N1611" s="33" t="str">
        <f t="shared" si="89"/>
        <v/>
      </c>
      <c r="O1611" s="39"/>
      <c r="P1611" s="33"/>
      <c r="Q1611" s="168"/>
      <c r="R1611" s="169"/>
      <c r="S1611" s="39"/>
      <c r="T1611" s="119"/>
      <c r="U1611" s="109"/>
      <c r="V1611" s="109"/>
      <c r="W1611" s="109"/>
      <c r="X1611" s="45"/>
      <c r="Y1611" s="45"/>
    </row>
    <row r="1612" spans="1:25" s="43" customFormat="1" ht="12.9" customHeight="1">
      <c r="A1612" s="189"/>
      <c r="B1612" s="170"/>
      <c r="C1612" s="170"/>
      <c r="D1612" s="170"/>
      <c r="E1612" s="170"/>
      <c r="F1612" s="170"/>
      <c r="G1612" s="170"/>
      <c r="H1612" s="170"/>
      <c r="I1612" s="184"/>
      <c r="J1612" s="183"/>
      <c r="K1612" s="33"/>
      <c r="L1612" s="44">
        <f t="shared" si="91"/>
        <v>0</v>
      </c>
      <c r="M1612" s="33" t="str">
        <f t="shared" si="88"/>
        <v>Container q'ty</v>
      </c>
      <c r="N1612" s="33" t="str">
        <f t="shared" si="89"/>
        <v/>
      </c>
      <c r="O1612" s="39"/>
      <c r="P1612" s="33"/>
      <c r="Q1612" s="168"/>
      <c r="R1612" s="169"/>
      <c r="S1612" s="39"/>
      <c r="T1612" s="119"/>
      <c r="U1612" s="109"/>
      <c r="V1612" s="109"/>
      <c r="W1612" s="109"/>
      <c r="X1612" s="45"/>
      <c r="Y1612" s="45"/>
    </row>
    <row r="1613" spans="1:25" s="43" customFormat="1" ht="12.9" customHeight="1">
      <c r="A1613" s="189"/>
      <c r="B1613" s="170"/>
      <c r="C1613" s="170"/>
      <c r="D1613" s="170"/>
      <c r="E1613" s="170"/>
      <c r="F1613" s="170"/>
      <c r="G1613" s="170"/>
      <c r="H1613" s="170"/>
      <c r="I1613" s="188"/>
      <c r="J1613" s="183"/>
      <c r="K1613" s="33"/>
      <c r="L1613" s="44">
        <f t="shared" si="91"/>
        <v>0</v>
      </c>
      <c r="M1613" s="33" t="str">
        <f t="shared" si="88"/>
        <v>Container q'ty</v>
      </c>
      <c r="N1613" s="33" t="str">
        <f t="shared" si="89"/>
        <v/>
      </c>
      <c r="O1613" s="39"/>
      <c r="P1613" s="33"/>
      <c r="Q1613" s="168"/>
      <c r="R1613" s="169"/>
      <c r="S1613" s="39"/>
      <c r="T1613" s="119"/>
      <c r="U1613" s="109"/>
      <c r="V1613" s="109"/>
      <c r="W1613" s="109"/>
      <c r="X1613" s="45"/>
      <c r="Y1613" s="45"/>
    </row>
    <row r="1614" spans="1:25" s="43" customFormat="1" ht="12.9" customHeight="1">
      <c r="A1614" s="189"/>
      <c r="B1614" s="170"/>
      <c r="C1614" s="170"/>
      <c r="D1614" s="170"/>
      <c r="E1614" s="170"/>
      <c r="F1614" s="170"/>
      <c r="G1614" s="170"/>
      <c r="H1614" s="170"/>
      <c r="I1614" s="188"/>
      <c r="J1614" s="183"/>
      <c r="K1614" s="33"/>
      <c r="L1614" s="44">
        <f t="shared" si="91"/>
        <v>0</v>
      </c>
      <c r="M1614" s="33" t="str">
        <f t="shared" si="88"/>
        <v>Container q'ty</v>
      </c>
      <c r="N1614" s="33" t="str">
        <f t="shared" si="89"/>
        <v/>
      </c>
      <c r="O1614" s="39"/>
      <c r="P1614" s="33"/>
      <c r="Q1614" s="168"/>
      <c r="R1614" s="169"/>
      <c r="S1614" s="39"/>
      <c r="T1614" s="119"/>
      <c r="U1614" s="109"/>
      <c r="V1614" s="109"/>
      <c r="W1614" s="109"/>
      <c r="X1614" s="45"/>
      <c r="Y1614" s="45"/>
    </row>
    <row r="1615" spans="1:25" s="43" customFormat="1" ht="12.9" customHeight="1">
      <c r="A1615" s="189"/>
      <c r="B1615" s="170"/>
      <c r="C1615" s="170"/>
      <c r="D1615" s="170"/>
      <c r="E1615" s="170"/>
      <c r="F1615" s="170"/>
      <c r="G1615" s="170"/>
      <c r="H1615" s="170"/>
      <c r="I1615" s="184"/>
      <c r="J1615" s="183"/>
      <c r="K1615" s="33"/>
      <c r="L1615" s="44">
        <f t="shared" si="91"/>
        <v>0</v>
      </c>
      <c r="M1615" s="33" t="str">
        <f t="shared" si="88"/>
        <v>Container q'ty</v>
      </c>
      <c r="N1615" s="33" t="str">
        <f t="shared" si="89"/>
        <v/>
      </c>
      <c r="O1615" s="39"/>
      <c r="P1615" s="33"/>
      <c r="Q1615" s="168"/>
      <c r="R1615" s="169"/>
      <c r="S1615" s="39"/>
      <c r="T1615" s="119"/>
      <c r="U1615" s="109"/>
      <c r="V1615" s="109"/>
      <c r="W1615" s="109"/>
      <c r="X1615" s="45"/>
      <c r="Y1615" s="45"/>
    </row>
    <row r="1616" spans="1:25" s="43" customFormat="1" ht="12.9" customHeight="1">
      <c r="A1616" s="189"/>
      <c r="B1616" s="170"/>
      <c r="C1616" s="170"/>
      <c r="D1616" s="170"/>
      <c r="E1616" s="170"/>
      <c r="F1616" s="170"/>
      <c r="G1616" s="170"/>
      <c r="H1616" s="170"/>
      <c r="I1616" s="184"/>
      <c r="J1616" s="183"/>
      <c r="K1616" s="33"/>
      <c r="L1616" s="44">
        <f t="shared" si="91"/>
        <v>0</v>
      </c>
      <c r="M1616" s="33" t="str">
        <f t="shared" si="88"/>
        <v>Container q'ty</v>
      </c>
      <c r="N1616" s="33" t="str">
        <f t="shared" si="89"/>
        <v/>
      </c>
      <c r="O1616" s="39"/>
      <c r="P1616" s="33"/>
      <c r="Q1616" s="168"/>
      <c r="R1616" s="169"/>
      <c r="S1616" s="39"/>
      <c r="T1616" s="119"/>
      <c r="U1616" s="109"/>
      <c r="V1616" s="109"/>
      <c r="W1616" s="109"/>
      <c r="X1616" s="45"/>
      <c r="Y1616" s="45"/>
    </row>
    <row r="1617" spans="1:25" s="43" customFormat="1" ht="12.9" customHeight="1">
      <c r="A1617" s="189"/>
      <c r="B1617" s="170"/>
      <c r="C1617" s="170"/>
      <c r="D1617" s="170"/>
      <c r="E1617" s="170"/>
      <c r="F1617" s="170"/>
      <c r="G1617" s="170"/>
      <c r="H1617" s="170"/>
      <c r="I1617" s="184"/>
      <c r="J1617" s="183"/>
      <c r="K1617" s="33"/>
      <c r="L1617" s="44">
        <f t="shared" si="91"/>
        <v>0</v>
      </c>
      <c r="M1617" s="33" t="str">
        <f t="shared" si="88"/>
        <v>Container q'ty</v>
      </c>
      <c r="N1617" s="33" t="str">
        <f t="shared" si="89"/>
        <v/>
      </c>
      <c r="O1617" s="39"/>
      <c r="P1617" s="33"/>
      <c r="Q1617" s="168"/>
      <c r="R1617" s="169"/>
      <c r="S1617" s="39"/>
      <c r="T1617" s="119"/>
      <c r="U1617" s="109"/>
      <c r="V1617" s="109"/>
      <c r="W1617" s="109"/>
      <c r="X1617" s="45"/>
      <c r="Y1617" s="45"/>
    </row>
    <row r="1618" spans="1:25" s="43" customFormat="1" ht="12.9" customHeight="1">
      <c r="A1618" s="189"/>
      <c r="B1618" s="170"/>
      <c r="C1618" s="170"/>
      <c r="D1618" s="170"/>
      <c r="E1618" s="170"/>
      <c r="F1618" s="170"/>
      <c r="G1618" s="170"/>
      <c r="H1618" s="170"/>
      <c r="I1618" s="184"/>
      <c r="J1618" s="183"/>
      <c r="K1618" s="33"/>
      <c r="L1618" s="44">
        <f t="shared" si="91"/>
        <v>0</v>
      </c>
      <c r="M1618" s="33" t="str">
        <f t="shared" si="88"/>
        <v>Container q'ty</v>
      </c>
      <c r="N1618" s="33" t="str">
        <f t="shared" si="89"/>
        <v/>
      </c>
      <c r="O1618" s="39"/>
      <c r="P1618" s="33"/>
      <c r="Q1618" s="168"/>
      <c r="R1618" s="169"/>
      <c r="S1618" s="39"/>
      <c r="T1618" s="119"/>
      <c r="U1618" s="109"/>
      <c r="V1618" s="109"/>
      <c r="W1618" s="109"/>
      <c r="X1618" s="45"/>
      <c r="Y1618" s="45"/>
    </row>
    <row r="1619" spans="1:25" s="43" customFormat="1" ht="12.9" customHeight="1">
      <c r="A1619" s="189"/>
      <c r="B1619" s="170"/>
      <c r="C1619" s="170"/>
      <c r="D1619" s="170"/>
      <c r="E1619" s="170"/>
      <c r="F1619" s="170"/>
      <c r="G1619" s="170"/>
      <c r="H1619" s="170"/>
      <c r="I1619" s="184"/>
      <c r="J1619" s="183"/>
      <c r="K1619" s="33"/>
      <c r="L1619" s="44">
        <f>SUM(E1619:F1619)</f>
        <v>0</v>
      </c>
      <c r="M1619" s="33" t="str">
        <f t="shared" si="88"/>
        <v>Container q'ty</v>
      </c>
      <c r="N1619" s="33" t="str">
        <f t="shared" si="89"/>
        <v/>
      </c>
      <c r="O1619" s="39"/>
      <c r="P1619" s="33"/>
      <c r="Q1619" s="168"/>
      <c r="R1619" s="169"/>
      <c r="S1619" s="39"/>
      <c r="T1619" s="119"/>
      <c r="U1619" s="109"/>
      <c r="V1619" s="109"/>
      <c r="W1619" s="109"/>
      <c r="X1619" s="45"/>
      <c r="Y1619" s="45"/>
    </row>
    <row r="1620" spans="1:25" s="43" customFormat="1" ht="12.9" customHeight="1">
      <c r="A1620" s="189"/>
      <c r="B1620" s="170"/>
      <c r="C1620" s="170"/>
      <c r="D1620" s="170"/>
      <c r="E1620" s="170"/>
      <c r="F1620" s="170"/>
      <c r="G1620" s="170"/>
      <c r="H1620" s="170"/>
      <c r="I1620" s="184"/>
      <c r="J1620" s="183"/>
      <c r="K1620" s="33"/>
      <c r="L1620" s="44">
        <f>SUM(E1620:F1620)</f>
        <v>0</v>
      </c>
      <c r="M1620" s="33" t="str">
        <f t="shared" si="88"/>
        <v>Container q'ty</v>
      </c>
      <c r="N1620" s="33" t="str">
        <f t="shared" si="89"/>
        <v/>
      </c>
      <c r="O1620" s="39"/>
      <c r="P1620" s="33"/>
      <c r="Q1620" s="168"/>
      <c r="R1620" s="169"/>
      <c r="S1620" s="39"/>
      <c r="T1620" s="119"/>
      <c r="U1620" s="109"/>
      <c r="V1620" s="109"/>
      <c r="W1620" s="109"/>
      <c r="X1620" s="45"/>
      <c r="Y1620" s="45"/>
    </row>
    <row r="1621" spans="1:25" s="43" customFormat="1" ht="12.9" customHeight="1">
      <c r="A1621" s="189"/>
      <c r="B1621" s="170"/>
      <c r="C1621" s="170"/>
      <c r="D1621" s="170"/>
      <c r="E1621" s="170"/>
      <c r="F1621" s="170"/>
      <c r="G1621" s="170"/>
      <c r="H1621" s="170"/>
      <c r="I1621" s="184"/>
      <c r="J1621" s="183"/>
      <c r="K1621" s="33"/>
      <c r="L1621" s="44">
        <f t="shared" ref="L1621:L1630" si="92">SUM(E1621:F1621)</f>
        <v>0</v>
      </c>
      <c r="M1621" s="33" t="str">
        <f t="shared" si="88"/>
        <v>Container q'ty</v>
      </c>
      <c r="N1621" s="33" t="str">
        <f t="shared" si="89"/>
        <v/>
      </c>
      <c r="O1621" s="39"/>
      <c r="P1621" s="33"/>
      <c r="Q1621" s="168"/>
      <c r="R1621" s="169"/>
      <c r="S1621" s="39"/>
      <c r="T1621" s="119"/>
      <c r="U1621" s="109"/>
      <c r="V1621" s="109"/>
      <c r="W1621" s="109"/>
      <c r="X1621" s="45"/>
      <c r="Y1621" s="45"/>
    </row>
    <row r="1622" spans="1:25" s="43" customFormat="1" ht="12.9" customHeight="1">
      <c r="A1622" s="189"/>
      <c r="B1622" s="170"/>
      <c r="C1622" s="170"/>
      <c r="D1622" s="170"/>
      <c r="E1622" s="170"/>
      <c r="F1622" s="170"/>
      <c r="G1622" s="170"/>
      <c r="H1622" s="170"/>
      <c r="I1622" s="184"/>
      <c r="J1622" s="183"/>
      <c r="K1622" s="33"/>
      <c r="L1622" s="44">
        <f t="shared" si="92"/>
        <v>0</v>
      </c>
      <c r="M1622" s="33" t="str">
        <f t="shared" si="88"/>
        <v>Container q'ty</v>
      </c>
      <c r="N1622" s="33" t="str">
        <f t="shared" si="89"/>
        <v/>
      </c>
      <c r="O1622" s="39"/>
      <c r="P1622" s="33"/>
      <c r="Q1622" s="168"/>
      <c r="R1622" s="169"/>
      <c r="S1622" s="39"/>
      <c r="T1622" s="119"/>
      <c r="U1622" s="109"/>
      <c r="V1622" s="109"/>
      <c r="W1622" s="109"/>
      <c r="X1622" s="45"/>
      <c r="Y1622" s="45"/>
    </row>
    <row r="1623" spans="1:25" s="43" customFormat="1" ht="12.9" customHeight="1">
      <c r="A1623" s="189"/>
      <c r="B1623" s="170"/>
      <c r="C1623" s="170"/>
      <c r="D1623" s="170"/>
      <c r="E1623" s="170"/>
      <c r="F1623" s="170"/>
      <c r="G1623" s="170"/>
      <c r="H1623" s="170"/>
      <c r="I1623" s="184"/>
      <c r="J1623" s="183"/>
      <c r="K1623" s="33"/>
      <c r="L1623" s="44">
        <f t="shared" si="92"/>
        <v>0</v>
      </c>
      <c r="M1623" s="33" t="str">
        <f t="shared" si="88"/>
        <v>Container q'ty</v>
      </c>
      <c r="N1623" s="33" t="str">
        <f t="shared" si="89"/>
        <v/>
      </c>
      <c r="O1623" s="39"/>
      <c r="P1623" s="33"/>
      <c r="Q1623" s="168"/>
      <c r="R1623" s="169"/>
      <c r="S1623" s="39"/>
      <c r="T1623" s="119"/>
      <c r="U1623" s="109"/>
      <c r="V1623" s="109"/>
      <c r="W1623" s="109"/>
      <c r="X1623" s="45"/>
      <c r="Y1623" s="45"/>
    </row>
    <row r="1624" spans="1:25" s="43" customFormat="1" ht="12.9" customHeight="1">
      <c r="A1624" s="189"/>
      <c r="B1624" s="170"/>
      <c r="C1624" s="170"/>
      <c r="D1624" s="170"/>
      <c r="E1624" s="170"/>
      <c r="F1624" s="170"/>
      <c r="G1624" s="170"/>
      <c r="H1624" s="170"/>
      <c r="I1624" s="188"/>
      <c r="J1624" s="183"/>
      <c r="K1624" s="33"/>
      <c r="L1624" s="44">
        <f t="shared" si="92"/>
        <v>0</v>
      </c>
      <c r="M1624" s="33" t="str">
        <f t="shared" si="88"/>
        <v>Container q'ty</v>
      </c>
      <c r="N1624" s="33" t="str">
        <f t="shared" si="89"/>
        <v/>
      </c>
      <c r="O1624" s="39"/>
      <c r="P1624" s="33"/>
      <c r="Q1624" s="168"/>
      <c r="R1624" s="169"/>
      <c r="S1624" s="39"/>
      <c r="T1624" s="119"/>
      <c r="U1624" s="109"/>
      <c r="V1624" s="109"/>
      <c r="W1624" s="109"/>
      <c r="X1624" s="45"/>
      <c r="Y1624" s="45"/>
    </row>
    <row r="1625" spans="1:25" s="43" customFormat="1" ht="12.9" customHeight="1">
      <c r="A1625" s="189"/>
      <c r="B1625" s="170"/>
      <c r="C1625" s="170"/>
      <c r="D1625" s="170"/>
      <c r="E1625" s="170"/>
      <c r="F1625" s="170"/>
      <c r="G1625" s="170"/>
      <c r="H1625" s="170"/>
      <c r="I1625" s="188"/>
      <c r="J1625" s="183"/>
      <c r="K1625" s="33"/>
      <c r="L1625" s="44">
        <f t="shared" si="92"/>
        <v>0</v>
      </c>
      <c r="M1625" s="33" t="str">
        <f t="shared" si="88"/>
        <v>Container q'ty</v>
      </c>
      <c r="N1625" s="33" t="str">
        <f t="shared" si="89"/>
        <v/>
      </c>
      <c r="O1625" s="39"/>
      <c r="P1625" s="33"/>
      <c r="Q1625" s="168"/>
      <c r="R1625" s="169"/>
      <c r="S1625" s="39"/>
      <c r="T1625" s="119"/>
      <c r="U1625" s="109"/>
      <c r="V1625" s="109"/>
      <c r="W1625" s="109"/>
      <c r="X1625" s="45"/>
      <c r="Y1625" s="45"/>
    </row>
    <row r="1626" spans="1:25" s="43" customFormat="1" ht="12.9" customHeight="1">
      <c r="A1626" s="189"/>
      <c r="B1626" s="170"/>
      <c r="C1626" s="170"/>
      <c r="D1626" s="170"/>
      <c r="E1626" s="170"/>
      <c r="F1626" s="170"/>
      <c r="G1626" s="170"/>
      <c r="H1626" s="170"/>
      <c r="I1626" s="184"/>
      <c r="J1626" s="183"/>
      <c r="K1626" s="33"/>
      <c r="L1626" s="44">
        <f t="shared" si="92"/>
        <v>0</v>
      </c>
      <c r="M1626" s="33" t="str">
        <f t="shared" si="88"/>
        <v>Container q'ty</v>
      </c>
      <c r="N1626" s="33" t="str">
        <f t="shared" si="89"/>
        <v/>
      </c>
      <c r="O1626" s="39"/>
      <c r="P1626" s="33"/>
      <c r="Q1626" s="168"/>
      <c r="R1626" s="169"/>
      <c r="S1626" s="39"/>
      <c r="T1626" s="119"/>
      <c r="U1626" s="109"/>
      <c r="V1626" s="109"/>
      <c r="W1626" s="109"/>
      <c r="X1626" s="45"/>
      <c r="Y1626" s="45"/>
    </row>
    <row r="1627" spans="1:25" s="43" customFormat="1" ht="12.9" customHeight="1">
      <c r="A1627" s="189"/>
      <c r="B1627" s="170"/>
      <c r="C1627" s="170"/>
      <c r="D1627" s="170"/>
      <c r="E1627" s="170"/>
      <c r="F1627" s="170"/>
      <c r="G1627" s="170"/>
      <c r="H1627" s="170"/>
      <c r="I1627" s="184"/>
      <c r="J1627" s="183"/>
      <c r="K1627" s="33"/>
      <c r="L1627" s="44">
        <f t="shared" si="92"/>
        <v>0</v>
      </c>
      <c r="M1627" s="33" t="str">
        <f t="shared" si="88"/>
        <v>Container q'ty</v>
      </c>
      <c r="N1627" s="33" t="str">
        <f t="shared" si="89"/>
        <v/>
      </c>
      <c r="O1627" s="39"/>
      <c r="P1627" s="33"/>
      <c r="Q1627" s="168"/>
      <c r="R1627" s="169"/>
      <c r="S1627" s="39"/>
      <c r="T1627" s="119"/>
      <c r="U1627" s="109"/>
      <c r="V1627" s="109"/>
      <c r="W1627" s="109"/>
      <c r="X1627" s="45"/>
      <c r="Y1627" s="45"/>
    </row>
    <row r="1628" spans="1:25" s="43" customFormat="1" ht="12.9" customHeight="1">
      <c r="A1628" s="189"/>
      <c r="B1628" s="170"/>
      <c r="C1628" s="170"/>
      <c r="D1628" s="170"/>
      <c r="E1628" s="170"/>
      <c r="F1628" s="170"/>
      <c r="G1628" s="170"/>
      <c r="H1628" s="170"/>
      <c r="I1628" s="184"/>
      <c r="J1628" s="183"/>
      <c r="K1628" s="33"/>
      <c r="L1628" s="44">
        <f t="shared" si="92"/>
        <v>0</v>
      </c>
      <c r="M1628" s="33" t="str">
        <f t="shared" si="88"/>
        <v>Container q'ty</v>
      </c>
      <c r="N1628" s="33" t="str">
        <f t="shared" si="89"/>
        <v/>
      </c>
      <c r="O1628" s="39"/>
      <c r="P1628" s="33"/>
      <c r="Q1628" s="168"/>
      <c r="R1628" s="169"/>
      <c r="S1628" s="39"/>
      <c r="T1628" s="119"/>
      <c r="U1628" s="109"/>
      <c r="V1628" s="109"/>
      <c r="W1628" s="109"/>
      <c r="X1628" s="45"/>
      <c r="Y1628" s="45"/>
    </row>
    <row r="1629" spans="1:25" s="43" customFormat="1" ht="12.9" customHeight="1">
      <c r="A1629" s="189"/>
      <c r="B1629" s="170"/>
      <c r="C1629" s="170"/>
      <c r="D1629" s="170"/>
      <c r="E1629" s="170"/>
      <c r="F1629" s="170"/>
      <c r="G1629" s="170"/>
      <c r="H1629" s="170"/>
      <c r="I1629" s="184"/>
      <c r="J1629" s="183"/>
      <c r="K1629" s="33"/>
      <c r="L1629" s="44">
        <f t="shared" si="92"/>
        <v>0</v>
      </c>
      <c r="M1629" s="33" t="str">
        <f t="shared" si="88"/>
        <v>Container q'ty</v>
      </c>
      <c r="N1629" s="33" t="str">
        <f t="shared" si="89"/>
        <v/>
      </c>
      <c r="O1629" s="39"/>
      <c r="P1629" s="33"/>
      <c r="Q1629" s="168"/>
      <c r="R1629" s="169"/>
      <c r="S1629" s="39"/>
      <c r="T1629" s="119"/>
      <c r="U1629" s="109"/>
      <c r="V1629" s="109"/>
      <c r="W1629" s="109"/>
      <c r="X1629" s="45"/>
      <c r="Y1629" s="45"/>
    </row>
    <row r="1630" spans="1:25" s="43" customFormat="1" ht="12.9" customHeight="1">
      <c r="A1630" s="189"/>
      <c r="B1630" s="170"/>
      <c r="C1630" s="170"/>
      <c r="D1630" s="170"/>
      <c r="E1630" s="170"/>
      <c r="F1630" s="170"/>
      <c r="G1630" s="170"/>
      <c r="H1630" s="170"/>
      <c r="I1630" s="184"/>
      <c r="J1630" s="183"/>
      <c r="K1630" s="33"/>
      <c r="L1630" s="44">
        <f t="shared" si="92"/>
        <v>0</v>
      </c>
      <c r="M1630" s="33" t="str">
        <f t="shared" si="88"/>
        <v>Container q'ty</v>
      </c>
      <c r="N1630" s="33" t="str">
        <f t="shared" si="89"/>
        <v/>
      </c>
      <c r="O1630" s="39"/>
      <c r="P1630" s="33"/>
      <c r="Q1630" s="168"/>
      <c r="R1630" s="169"/>
      <c r="S1630" s="39"/>
      <c r="T1630" s="119"/>
      <c r="U1630" s="109"/>
      <c r="V1630" s="109"/>
      <c r="W1630" s="109"/>
      <c r="X1630" s="45"/>
      <c r="Y1630" s="45"/>
    </row>
    <row r="1631" spans="1:25" s="43" customFormat="1" ht="12.9" customHeight="1">
      <c r="A1631" s="189"/>
      <c r="B1631" s="170"/>
      <c r="C1631" s="170"/>
      <c r="D1631" s="170"/>
      <c r="E1631" s="170"/>
      <c r="F1631" s="170"/>
      <c r="G1631" s="170"/>
      <c r="H1631" s="170"/>
      <c r="I1631" s="184"/>
      <c r="J1631" s="183"/>
      <c r="K1631" s="33"/>
      <c r="L1631" s="44">
        <f>SUM(E1631:F1631)</f>
        <v>0</v>
      </c>
      <c r="M1631" s="33" t="str">
        <f t="shared" si="88"/>
        <v>Container q'ty</v>
      </c>
      <c r="N1631" s="33" t="str">
        <f t="shared" si="89"/>
        <v/>
      </c>
      <c r="O1631" s="39"/>
      <c r="P1631" s="33"/>
      <c r="Q1631" s="168"/>
      <c r="R1631" s="169"/>
      <c r="S1631" s="39"/>
      <c r="T1631" s="119"/>
      <c r="U1631" s="109"/>
      <c r="V1631" s="109"/>
      <c r="W1631" s="109"/>
      <c r="X1631" s="45"/>
      <c r="Y1631" s="45"/>
    </row>
    <row r="1632" spans="1:25" s="43" customFormat="1" ht="12.9" customHeight="1">
      <c r="A1632" s="189"/>
      <c r="B1632" s="170"/>
      <c r="C1632" s="170"/>
      <c r="D1632" s="170"/>
      <c r="E1632" s="170"/>
      <c r="F1632" s="170"/>
      <c r="G1632" s="170"/>
      <c r="H1632" s="170"/>
      <c r="I1632" s="184"/>
      <c r="J1632" s="183"/>
      <c r="K1632" s="33"/>
      <c r="L1632" s="44">
        <f>SUM(E1632:F1632)</f>
        <v>0</v>
      </c>
      <c r="M1632" s="33" t="str">
        <f t="shared" si="88"/>
        <v>Container q'ty</v>
      </c>
      <c r="N1632" s="33" t="str">
        <f t="shared" si="89"/>
        <v/>
      </c>
      <c r="O1632" s="39"/>
      <c r="P1632" s="33"/>
      <c r="Q1632" s="168"/>
      <c r="R1632" s="169"/>
      <c r="S1632" s="39"/>
      <c r="T1632" s="119"/>
      <c r="U1632" s="109"/>
      <c r="V1632" s="109"/>
      <c r="W1632" s="109"/>
      <c r="X1632" s="45"/>
      <c r="Y1632" s="45"/>
    </row>
    <row r="1633" spans="1:25" s="43" customFormat="1" ht="12.9" customHeight="1">
      <c r="A1633" s="189"/>
      <c r="B1633" s="170"/>
      <c r="C1633" s="170"/>
      <c r="D1633" s="170"/>
      <c r="E1633" s="170"/>
      <c r="F1633" s="170"/>
      <c r="G1633" s="170"/>
      <c r="H1633" s="170"/>
      <c r="I1633" s="184"/>
      <c r="J1633" s="183"/>
      <c r="K1633" s="33"/>
      <c r="L1633" s="44">
        <f t="shared" ref="L1633:L1641" si="93">SUM(E1633:F1633)</f>
        <v>0</v>
      </c>
      <c r="M1633" s="33" t="str">
        <f t="shared" si="88"/>
        <v>Container q'ty</v>
      </c>
      <c r="N1633" s="33" t="str">
        <f t="shared" si="89"/>
        <v/>
      </c>
      <c r="O1633" s="39"/>
      <c r="P1633" s="33"/>
      <c r="Q1633" s="168"/>
      <c r="R1633" s="169"/>
      <c r="S1633" s="39"/>
      <c r="T1633" s="119"/>
      <c r="U1633" s="109"/>
      <c r="V1633" s="109"/>
      <c r="W1633" s="109"/>
      <c r="X1633" s="45"/>
      <c r="Y1633" s="45"/>
    </row>
    <row r="1634" spans="1:25" s="43" customFormat="1" ht="12.9" customHeight="1">
      <c r="A1634" s="189"/>
      <c r="B1634" s="170"/>
      <c r="C1634" s="170"/>
      <c r="D1634" s="170"/>
      <c r="E1634" s="170"/>
      <c r="F1634" s="170"/>
      <c r="G1634" s="170"/>
      <c r="H1634" s="170"/>
      <c r="I1634" s="184"/>
      <c r="J1634" s="183"/>
      <c r="K1634" s="33"/>
      <c r="L1634" s="44">
        <f t="shared" si="93"/>
        <v>0</v>
      </c>
      <c r="M1634" s="33" t="str">
        <f t="shared" si="88"/>
        <v>Container q'ty</v>
      </c>
      <c r="N1634" s="33" t="str">
        <f t="shared" si="89"/>
        <v/>
      </c>
      <c r="O1634" s="39"/>
      <c r="P1634" s="33"/>
      <c r="Q1634" s="168"/>
      <c r="R1634" s="169"/>
      <c r="S1634" s="39"/>
      <c r="T1634" s="119"/>
      <c r="U1634" s="109"/>
      <c r="V1634" s="109"/>
      <c r="W1634" s="109"/>
      <c r="X1634" s="45"/>
      <c r="Y1634" s="45"/>
    </row>
    <row r="1635" spans="1:25" s="43" customFormat="1" ht="12.9" customHeight="1">
      <c r="A1635" s="189"/>
      <c r="B1635" s="170"/>
      <c r="C1635" s="170"/>
      <c r="D1635" s="170"/>
      <c r="E1635" s="170"/>
      <c r="F1635" s="170"/>
      <c r="G1635" s="170"/>
      <c r="H1635" s="170"/>
      <c r="I1635" s="184"/>
      <c r="J1635" s="183"/>
      <c r="K1635" s="33"/>
      <c r="L1635" s="44">
        <f t="shared" si="93"/>
        <v>0</v>
      </c>
      <c r="M1635" s="33" t="str">
        <f t="shared" si="88"/>
        <v>Container q'ty</v>
      </c>
      <c r="N1635" s="33" t="str">
        <f t="shared" si="89"/>
        <v/>
      </c>
      <c r="O1635" s="39"/>
      <c r="P1635" s="33"/>
      <c r="Q1635" s="168"/>
      <c r="R1635" s="169"/>
      <c r="S1635" s="39"/>
      <c r="T1635" s="119"/>
      <c r="U1635" s="109"/>
      <c r="V1635" s="109"/>
      <c r="W1635" s="109"/>
      <c r="X1635" s="45"/>
      <c r="Y1635" s="45"/>
    </row>
    <row r="1636" spans="1:25" s="43" customFormat="1" ht="12.9" customHeight="1">
      <c r="A1636" s="189"/>
      <c r="B1636" s="170"/>
      <c r="C1636" s="170"/>
      <c r="D1636" s="170"/>
      <c r="E1636" s="170"/>
      <c r="F1636" s="170"/>
      <c r="G1636" s="170"/>
      <c r="H1636" s="170"/>
      <c r="I1636" s="188"/>
      <c r="J1636" s="183"/>
      <c r="K1636" s="33"/>
      <c r="L1636" s="44">
        <f t="shared" si="93"/>
        <v>0</v>
      </c>
      <c r="M1636" s="33" t="str">
        <f t="shared" si="88"/>
        <v>Container q'ty</v>
      </c>
      <c r="N1636" s="33" t="str">
        <f t="shared" si="89"/>
        <v/>
      </c>
      <c r="O1636" s="39"/>
      <c r="P1636" s="33"/>
      <c r="Q1636" s="168"/>
      <c r="R1636" s="169"/>
      <c r="S1636" s="39"/>
      <c r="T1636" s="119"/>
      <c r="U1636" s="109"/>
      <c r="V1636" s="109"/>
      <c r="W1636" s="109"/>
      <c r="X1636" s="45"/>
      <c r="Y1636" s="45"/>
    </row>
    <row r="1637" spans="1:25" s="43" customFormat="1" ht="12.9" customHeight="1">
      <c r="A1637" s="189"/>
      <c r="B1637" s="170"/>
      <c r="C1637" s="170"/>
      <c r="D1637" s="170"/>
      <c r="E1637" s="170"/>
      <c r="F1637" s="170"/>
      <c r="G1637" s="170"/>
      <c r="H1637" s="170"/>
      <c r="I1637" s="188"/>
      <c r="J1637" s="183"/>
      <c r="K1637" s="33"/>
      <c r="L1637" s="44">
        <f t="shared" si="93"/>
        <v>0</v>
      </c>
      <c r="M1637" s="33" t="str">
        <f t="shared" si="88"/>
        <v>Container q'ty</v>
      </c>
      <c r="N1637" s="33" t="str">
        <f t="shared" si="89"/>
        <v/>
      </c>
      <c r="O1637" s="39"/>
      <c r="P1637" s="33"/>
      <c r="Q1637" s="168"/>
      <c r="R1637" s="169"/>
      <c r="S1637" s="39"/>
      <c r="T1637" s="119"/>
      <c r="U1637" s="109"/>
      <c r="V1637" s="109"/>
      <c r="W1637" s="109"/>
      <c r="X1637" s="45"/>
      <c r="Y1637" s="45"/>
    </row>
    <row r="1638" spans="1:25" s="43" customFormat="1" ht="12.9" customHeight="1">
      <c r="A1638" s="189"/>
      <c r="B1638" s="170"/>
      <c r="C1638" s="170"/>
      <c r="D1638" s="170"/>
      <c r="E1638" s="170"/>
      <c r="F1638" s="170"/>
      <c r="G1638" s="170"/>
      <c r="H1638" s="170"/>
      <c r="I1638" s="184"/>
      <c r="J1638" s="183"/>
      <c r="K1638" s="33"/>
      <c r="L1638" s="44">
        <f t="shared" si="93"/>
        <v>0</v>
      </c>
      <c r="M1638" s="33" t="str">
        <f t="shared" si="88"/>
        <v>Container q'ty</v>
      </c>
      <c r="N1638" s="33" t="str">
        <f t="shared" si="89"/>
        <v/>
      </c>
      <c r="O1638" s="39"/>
      <c r="P1638" s="33"/>
      <c r="Q1638" s="168"/>
      <c r="R1638" s="169"/>
      <c r="S1638" s="39"/>
      <c r="T1638" s="119"/>
      <c r="U1638" s="109"/>
      <c r="V1638" s="109"/>
      <c r="W1638" s="109"/>
      <c r="X1638" s="45"/>
      <c r="Y1638" s="45"/>
    </row>
    <row r="1639" spans="1:25" s="43" customFormat="1" ht="12.9" customHeight="1">
      <c r="A1639" s="189"/>
      <c r="B1639" s="170"/>
      <c r="C1639" s="170"/>
      <c r="D1639" s="170"/>
      <c r="E1639" s="170"/>
      <c r="F1639" s="170"/>
      <c r="G1639" s="170"/>
      <c r="H1639" s="170"/>
      <c r="I1639" s="184"/>
      <c r="J1639" s="183"/>
      <c r="K1639" s="33"/>
      <c r="L1639" s="44">
        <f t="shared" si="93"/>
        <v>0</v>
      </c>
      <c r="M1639" s="33" t="str">
        <f t="shared" si="88"/>
        <v>Container q'ty</v>
      </c>
      <c r="N1639" s="33" t="str">
        <f t="shared" si="89"/>
        <v/>
      </c>
      <c r="O1639" s="39"/>
      <c r="P1639" s="33"/>
      <c r="Q1639" s="168"/>
      <c r="R1639" s="169"/>
      <c r="S1639" s="39"/>
      <c r="T1639" s="119"/>
      <c r="U1639" s="109"/>
      <c r="V1639" s="109"/>
      <c r="W1639" s="109"/>
      <c r="X1639" s="45"/>
      <c r="Y1639" s="45"/>
    </row>
    <row r="1640" spans="1:25" s="43" customFormat="1" ht="12.9" customHeight="1">
      <c r="A1640" s="189"/>
      <c r="B1640" s="170"/>
      <c r="C1640" s="170"/>
      <c r="D1640" s="170"/>
      <c r="E1640" s="170"/>
      <c r="F1640" s="170"/>
      <c r="G1640" s="170"/>
      <c r="H1640" s="170"/>
      <c r="I1640" s="184"/>
      <c r="J1640" s="183"/>
      <c r="K1640" s="33"/>
      <c r="L1640" s="44">
        <f t="shared" si="93"/>
        <v>0</v>
      </c>
      <c r="M1640" s="33" t="str">
        <f t="shared" si="88"/>
        <v>Container q'ty</v>
      </c>
      <c r="N1640" s="33" t="str">
        <f t="shared" si="89"/>
        <v/>
      </c>
      <c r="O1640" s="39"/>
      <c r="P1640" s="33"/>
      <c r="Q1640" s="168"/>
      <c r="R1640" s="169"/>
      <c r="S1640" s="39"/>
      <c r="T1640" s="119"/>
      <c r="U1640" s="109"/>
      <c r="V1640" s="109"/>
      <c r="W1640" s="109"/>
      <c r="X1640" s="45"/>
      <c r="Y1640" s="45"/>
    </row>
    <row r="1641" spans="1:25" s="43" customFormat="1" ht="12.9" customHeight="1">
      <c r="A1641" s="189"/>
      <c r="B1641" s="170"/>
      <c r="C1641" s="170"/>
      <c r="D1641" s="170"/>
      <c r="E1641" s="170"/>
      <c r="F1641" s="170"/>
      <c r="G1641" s="170"/>
      <c r="H1641" s="170"/>
      <c r="I1641" s="184"/>
      <c r="J1641" s="183"/>
      <c r="K1641" s="33"/>
      <c r="L1641" s="44">
        <f t="shared" si="93"/>
        <v>0</v>
      </c>
      <c r="M1641" s="33" t="str">
        <f t="shared" si="88"/>
        <v>Container q'ty</v>
      </c>
      <c r="N1641" s="33" t="str">
        <f t="shared" si="89"/>
        <v/>
      </c>
      <c r="O1641" s="39"/>
      <c r="P1641" s="33"/>
      <c r="Q1641" s="168"/>
      <c r="R1641" s="169"/>
      <c r="S1641" s="39"/>
      <c r="T1641" s="119"/>
      <c r="U1641" s="109"/>
      <c r="V1641" s="109"/>
      <c r="W1641" s="109"/>
      <c r="X1641" s="45"/>
      <c r="Y1641" s="45"/>
    </row>
    <row r="1642" spans="1:25" s="43" customFormat="1" ht="12.9" customHeight="1">
      <c r="A1642" s="189"/>
      <c r="B1642" s="170"/>
      <c r="C1642" s="170"/>
      <c r="D1642" s="170"/>
      <c r="E1642" s="170"/>
      <c r="F1642" s="170"/>
      <c r="G1642" s="170"/>
      <c r="H1642" s="170"/>
      <c r="I1642" s="184"/>
      <c r="J1642" s="183"/>
      <c r="K1642" s="33"/>
      <c r="L1642" s="44">
        <f>SUM(E1642:F1642)</f>
        <v>0</v>
      </c>
      <c r="M1642" s="33" t="str">
        <f t="shared" si="88"/>
        <v>Container q'ty</v>
      </c>
      <c r="N1642" s="33" t="str">
        <f t="shared" si="89"/>
        <v/>
      </c>
      <c r="O1642" s="39"/>
      <c r="P1642" s="33"/>
      <c r="Q1642" s="168"/>
      <c r="R1642" s="169"/>
      <c r="S1642" s="39"/>
      <c r="T1642" s="119"/>
      <c r="U1642" s="109"/>
      <c r="V1642" s="109"/>
      <c r="W1642" s="109"/>
      <c r="X1642" s="45"/>
      <c r="Y1642" s="45"/>
    </row>
    <row r="1643" spans="1:25" s="43" customFormat="1" ht="12.9" customHeight="1">
      <c r="A1643" s="189"/>
      <c r="B1643" s="170"/>
      <c r="C1643" s="170"/>
      <c r="D1643" s="170"/>
      <c r="E1643" s="170"/>
      <c r="F1643" s="170"/>
      <c r="G1643" s="170"/>
      <c r="H1643" s="170"/>
      <c r="I1643" s="184"/>
      <c r="J1643" s="183"/>
      <c r="K1643" s="33"/>
      <c r="L1643" s="44">
        <f>SUM(E1643:F1643)</f>
        <v>0</v>
      </c>
      <c r="M1643" s="33" t="str">
        <f t="shared" si="88"/>
        <v>Container q'ty</v>
      </c>
      <c r="N1643" s="33" t="str">
        <f t="shared" si="89"/>
        <v/>
      </c>
      <c r="O1643" s="39"/>
      <c r="P1643" s="33"/>
      <c r="Q1643" s="168"/>
      <c r="R1643" s="169"/>
      <c r="S1643" s="39"/>
      <c r="T1643" s="119"/>
      <c r="U1643" s="109"/>
      <c r="V1643" s="109"/>
      <c r="W1643" s="109"/>
      <c r="X1643" s="45"/>
      <c r="Y1643" s="45"/>
    </row>
    <row r="1644" spans="1:25" s="43" customFormat="1" ht="12.9" customHeight="1">
      <c r="A1644" s="189"/>
      <c r="B1644" s="170"/>
      <c r="C1644" s="170"/>
      <c r="D1644" s="170"/>
      <c r="E1644" s="170"/>
      <c r="F1644" s="170"/>
      <c r="G1644" s="170"/>
      <c r="H1644" s="170"/>
      <c r="I1644" s="184"/>
      <c r="J1644" s="183"/>
      <c r="K1644" s="33"/>
      <c r="L1644" s="44">
        <f t="shared" ref="L1644:L1652" si="94">SUM(E1644:F1644)</f>
        <v>0</v>
      </c>
      <c r="M1644" s="33" t="str">
        <f t="shared" si="88"/>
        <v>Container q'ty</v>
      </c>
      <c r="N1644" s="33" t="str">
        <f t="shared" si="89"/>
        <v/>
      </c>
      <c r="O1644" s="39"/>
      <c r="P1644" s="33"/>
      <c r="Q1644" s="168"/>
      <c r="R1644" s="169"/>
      <c r="S1644" s="39"/>
      <c r="T1644" s="119"/>
      <c r="U1644" s="109"/>
      <c r="V1644" s="109"/>
      <c r="W1644" s="109"/>
      <c r="X1644" s="45"/>
      <c r="Y1644" s="45"/>
    </row>
    <row r="1645" spans="1:25" s="43" customFormat="1" ht="12.9" customHeight="1">
      <c r="A1645" s="189"/>
      <c r="B1645" s="170"/>
      <c r="C1645" s="170"/>
      <c r="D1645" s="170"/>
      <c r="E1645" s="170"/>
      <c r="F1645" s="170"/>
      <c r="G1645" s="170"/>
      <c r="H1645" s="170"/>
      <c r="I1645" s="184"/>
      <c r="J1645" s="183"/>
      <c r="K1645" s="33"/>
      <c r="L1645" s="44">
        <f t="shared" si="94"/>
        <v>0</v>
      </c>
      <c r="M1645" s="33" t="str">
        <f t="shared" si="88"/>
        <v>Container q'ty</v>
      </c>
      <c r="N1645" s="33" t="str">
        <f t="shared" si="89"/>
        <v/>
      </c>
      <c r="O1645" s="39"/>
      <c r="P1645" s="33"/>
      <c r="Q1645" s="168"/>
      <c r="R1645" s="169"/>
      <c r="S1645" s="39"/>
      <c r="T1645" s="119"/>
      <c r="U1645" s="109"/>
      <c r="V1645" s="109"/>
      <c r="W1645" s="109"/>
      <c r="X1645" s="45"/>
      <c r="Y1645" s="45"/>
    </row>
    <row r="1646" spans="1:25" s="43" customFormat="1" ht="12.9" customHeight="1">
      <c r="A1646" s="189"/>
      <c r="B1646" s="170"/>
      <c r="C1646" s="170"/>
      <c r="D1646" s="170"/>
      <c r="E1646" s="170"/>
      <c r="F1646" s="170"/>
      <c r="G1646" s="170"/>
      <c r="H1646" s="170"/>
      <c r="I1646" s="184"/>
      <c r="J1646" s="183"/>
      <c r="K1646" s="33"/>
      <c r="L1646" s="44">
        <f t="shared" si="94"/>
        <v>0</v>
      </c>
      <c r="M1646" s="33" t="str">
        <f t="shared" si="88"/>
        <v>Container q'ty</v>
      </c>
      <c r="N1646" s="33" t="str">
        <f t="shared" si="89"/>
        <v/>
      </c>
      <c r="O1646" s="39"/>
      <c r="P1646" s="33"/>
      <c r="Q1646" s="168"/>
      <c r="R1646" s="169"/>
      <c r="S1646" s="39"/>
      <c r="T1646" s="119"/>
      <c r="U1646" s="109"/>
      <c r="V1646" s="109"/>
      <c r="W1646" s="109"/>
      <c r="X1646" s="45"/>
      <c r="Y1646" s="45"/>
    </row>
    <row r="1647" spans="1:25" s="43" customFormat="1" ht="12.9" customHeight="1">
      <c r="A1647" s="189"/>
      <c r="B1647" s="111"/>
      <c r="C1647" s="111"/>
      <c r="D1647" s="111"/>
      <c r="E1647" s="111"/>
      <c r="F1647" s="111"/>
      <c r="G1647" s="111"/>
      <c r="H1647" s="111"/>
      <c r="I1647" s="117"/>
      <c r="J1647" s="118"/>
      <c r="K1647" s="33"/>
      <c r="L1647" s="44">
        <f t="shared" si="94"/>
        <v>0</v>
      </c>
      <c r="M1647" s="33" t="str">
        <f t="shared" si="88"/>
        <v>Container q'ty</v>
      </c>
      <c r="N1647" s="33" t="str">
        <f t="shared" si="89"/>
        <v/>
      </c>
      <c r="O1647" s="39"/>
      <c r="P1647" s="33"/>
      <c r="Q1647" s="168"/>
      <c r="R1647" s="169"/>
      <c r="S1647" s="39"/>
      <c r="T1647" s="119"/>
      <c r="U1647" s="109"/>
      <c r="V1647" s="109"/>
      <c r="W1647" s="109"/>
      <c r="X1647" s="45"/>
      <c r="Y1647" s="45"/>
    </row>
    <row r="1648" spans="1:25" s="43" customFormat="1" ht="12.9" customHeight="1">
      <c r="A1648" s="189"/>
      <c r="B1648" s="111"/>
      <c r="C1648" s="111"/>
      <c r="D1648" s="111"/>
      <c r="E1648" s="111"/>
      <c r="F1648" s="111"/>
      <c r="G1648" s="111"/>
      <c r="H1648" s="111"/>
      <c r="I1648" s="117"/>
      <c r="J1648" s="118"/>
      <c r="K1648" s="33"/>
      <c r="L1648" s="44">
        <f t="shared" si="94"/>
        <v>0</v>
      </c>
      <c r="M1648" s="33" t="str">
        <f t="shared" si="88"/>
        <v>Container q'ty</v>
      </c>
      <c r="N1648" s="33" t="str">
        <f t="shared" si="89"/>
        <v/>
      </c>
      <c r="O1648" s="39"/>
      <c r="P1648" s="33"/>
      <c r="Q1648" s="168"/>
      <c r="R1648" s="169"/>
      <c r="S1648" s="39"/>
      <c r="T1648" s="119"/>
      <c r="U1648" s="109"/>
      <c r="V1648" s="109"/>
      <c r="W1648" s="109"/>
      <c r="X1648" s="45"/>
      <c r="Y1648" s="45"/>
    </row>
    <row r="1649" spans="1:25" s="43" customFormat="1" ht="12.9" customHeight="1">
      <c r="A1649" s="189"/>
      <c r="B1649" s="111"/>
      <c r="C1649" s="111"/>
      <c r="D1649" s="111"/>
      <c r="E1649" s="111"/>
      <c r="F1649" s="111"/>
      <c r="G1649" s="111"/>
      <c r="H1649" s="111"/>
      <c r="I1649" s="116"/>
      <c r="J1649" s="118"/>
      <c r="K1649" s="33"/>
      <c r="L1649" s="44">
        <f t="shared" si="94"/>
        <v>0</v>
      </c>
      <c r="M1649" s="33" t="str">
        <f t="shared" si="88"/>
        <v>Container q'ty</v>
      </c>
      <c r="N1649" s="33" t="str">
        <f t="shared" si="89"/>
        <v/>
      </c>
      <c r="O1649" s="39"/>
      <c r="P1649" s="33"/>
      <c r="Q1649" s="168"/>
      <c r="R1649" s="169"/>
      <c r="S1649" s="39"/>
      <c r="T1649" s="119"/>
      <c r="U1649" s="109"/>
      <c r="V1649" s="109"/>
      <c r="W1649" s="109"/>
      <c r="X1649" s="45"/>
      <c r="Y1649" s="45"/>
    </row>
    <row r="1650" spans="1:25" s="43" customFormat="1" ht="12.9" customHeight="1">
      <c r="A1650" s="189"/>
      <c r="B1650" s="111"/>
      <c r="C1650" s="111"/>
      <c r="D1650" s="111"/>
      <c r="E1650" s="111"/>
      <c r="F1650" s="111"/>
      <c r="G1650" s="111"/>
      <c r="H1650" s="111"/>
      <c r="I1650" s="116"/>
      <c r="J1650" s="118"/>
      <c r="K1650" s="33"/>
      <c r="L1650" s="44">
        <f t="shared" si="94"/>
        <v>0</v>
      </c>
      <c r="M1650" s="33" t="str">
        <f t="shared" si="88"/>
        <v>Container q'ty</v>
      </c>
      <c r="N1650" s="33" t="str">
        <f t="shared" si="89"/>
        <v/>
      </c>
      <c r="O1650" s="39"/>
      <c r="P1650" s="33"/>
      <c r="Q1650" s="168"/>
      <c r="R1650" s="169"/>
      <c r="S1650" s="39"/>
      <c r="T1650" s="119"/>
      <c r="U1650" s="109"/>
      <c r="V1650" s="109"/>
      <c r="W1650" s="109"/>
      <c r="X1650" s="45"/>
      <c r="Y1650" s="45"/>
    </row>
    <row r="1651" spans="1:25" s="43" customFormat="1" ht="12.9" customHeight="1">
      <c r="A1651" s="189"/>
      <c r="B1651" s="111"/>
      <c r="C1651" s="111"/>
      <c r="D1651" s="111"/>
      <c r="E1651" s="111"/>
      <c r="F1651" s="111"/>
      <c r="G1651" s="111"/>
      <c r="H1651" s="111"/>
      <c r="I1651" s="116"/>
      <c r="J1651" s="118"/>
      <c r="K1651" s="33"/>
      <c r="L1651" s="44">
        <f t="shared" si="94"/>
        <v>0</v>
      </c>
      <c r="M1651" s="33" t="str">
        <f t="shared" si="88"/>
        <v>Container q'ty</v>
      </c>
      <c r="N1651" s="33" t="str">
        <f t="shared" si="89"/>
        <v/>
      </c>
      <c r="O1651" s="39"/>
      <c r="P1651" s="33"/>
      <c r="Q1651" s="168"/>
      <c r="R1651" s="169"/>
      <c r="S1651" s="39"/>
      <c r="T1651" s="119"/>
      <c r="U1651" s="109"/>
      <c r="V1651" s="109"/>
      <c r="W1651" s="109"/>
      <c r="X1651" s="45"/>
      <c r="Y1651" s="45"/>
    </row>
    <row r="1652" spans="1:25" s="43" customFormat="1" ht="12.9" customHeight="1">
      <c r="A1652" s="189"/>
      <c r="B1652" s="111"/>
      <c r="C1652" s="111"/>
      <c r="D1652" s="111"/>
      <c r="E1652" s="111"/>
      <c r="F1652" s="111"/>
      <c r="G1652" s="111"/>
      <c r="H1652" s="111"/>
      <c r="I1652" s="116"/>
      <c r="J1652" s="118"/>
      <c r="K1652" s="33"/>
      <c r="L1652" s="44">
        <f t="shared" si="94"/>
        <v>0</v>
      </c>
      <c r="M1652" s="33" t="str">
        <f t="shared" si="88"/>
        <v>Container q'ty</v>
      </c>
      <c r="N1652" s="33" t="str">
        <f t="shared" si="89"/>
        <v/>
      </c>
      <c r="O1652" s="39"/>
      <c r="P1652" s="33"/>
      <c r="Q1652" s="168"/>
      <c r="R1652" s="169"/>
      <c r="S1652" s="39"/>
      <c r="T1652" s="119"/>
      <c r="U1652" s="109"/>
      <c r="V1652" s="109"/>
      <c r="W1652" s="109"/>
      <c r="X1652" s="45"/>
      <c r="Y1652" s="45"/>
    </row>
    <row r="1653" spans="1:25" s="43" customFormat="1" ht="12.9" customHeight="1">
      <c r="A1653" s="189"/>
      <c r="B1653" s="111"/>
      <c r="C1653" s="111"/>
      <c r="D1653" s="111"/>
      <c r="E1653" s="111"/>
      <c r="F1653" s="111"/>
      <c r="G1653" s="111"/>
      <c r="H1653" s="111"/>
      <c r="I1653" s="116"/>
      <c r="J1653" s="118"/>
      <c r="K1653" s="33"/>
      <c r="L1653" s="44">
        <f>SUM(E1653:F1653)</f>
        <v>0</v>
      </c>
      <c r="M1653" s="33" t="str">
        <f t="shared" si="88"/>
        <v>Container q'ty</v>
      </c>
      <c r="N1653" s="33" t="str">
        <f t="shared" si="89"/>
        <v/>
      </c>
      <c r="O1653" s="39"/>
      <c r="P1653" s="33"/>
      <c r="Q1653" s="168"/>
      <c r="R1653" s="169"/>
      <c r="S1653" s="39"/>
      <c r="T1653" s="119"/>
      <c r="U1653" s="109"/>
      <c r="V1653" s="109"/>
      <c r="W1653" s="109"/>
      <c r="X1653" s="45"/>
      <c r="Y1653" s="45"/>
    </row>
    <row r="1654" spans="1:25" s="43" customFormat="1" ht="12.9" customHeight="1">
      <c r="A1654" s="189"/>
      <c r="B1654" s="111"/>
      <c r="C1654" s="111"/>
      <c r="D1654" s="111"/>
      <c r="E1654" s="111"/>
      <c r="F1654" s="111"/>
      <c r="G1654" s="111"/>
      <c r="H1654" s="111"/>
      <c r="I1654" s="116"/>
      <c r="J1654" s="118"/>
      <c r="K1654" s="33"/>
      <c r="L1654" s="44">
        <f>SUM(E1654:F1654)</f>
        <v>0</v>
      </c>
      <c r="M1654" s="33" t="str">
        <f t="shared" si="88"/>
        <v>Container q'ty</v>
      </c>
      <c r="N1654" s="33" t="str">
        <f t="shared" si="89"/>
        <v/>
      </c>
      <c r="O1654" s="39"/>
      <c r="P1654" s="33"/>
      <c r="Q1654" s="168"/>
      <c r="R1654" s="169"/>
      <c r="S1654" s="39"/>
      <c r="T1654" s="119"/>
      <c r="U1654" s="109"/>
      <c r="V1654" s="109"/>
      <c r="W1654" s="109"/>
      <c r="X1654" s="45"/>
      <c r="Y1654" s="45"/>
    </row>
    <row r="1655" spans="1:25" s="43" customFormat="1" ht="12.9" customHeight="1">
      <c r="A1655" s="189"/>
      <c r="B1655" s="111"/>
      <c r="C1655" s="111"/>
      <c r="D1655" s="111"/>
      <c r="E1655" s="111"/>
      <c r="F1655" s="111"/>
      <c r="G1655" s="111"/>
      <c r="H1655" s="111"/>
      <c r="I1655" s="116"/>
      <c r="J1655" s="118"/>
      <c r="K1655" s="33"/>
      <c r="L1655" s="44">
        <f t="shared" ref="L1655:L1664" si="95">SUM(E1655:F1655)</f>
        <v>0</v>
      </c>
      <c r="M1655" s="33" t="str">
        <f t="shared" ref="M1655:M1718" si="96">A1655&amp;$O$1</f>
        <v>Container q'ty</v>
      </c>
      <c r="N1655" s="33" t="str">
        <f t="shared" ref="N1655:N1718" si="97">A1655&amp;P1655</f>
        <v/>
      </c>
      <c r="O1655" s="39"/>
      <c r="P1655" s="33"/>
      <c r="Q1655" s="168"/>
      <c r="R1655" s="169"/>
      <c r="S1655" s="39"/>
      <c r="T1655" s="119"/>
      <c r="U1655" s="109"/>
      <c r="V1655" s="109"/>
      <c r="W1655" s="109"/>
      <c r="X1655" s="45"/>
      <c r="Y1655" s="45"/>
    </row>
    <row r="1656" spans="1:25" s="43" customFormat="1" ht="12.9" customHeight="1">
      <c r="A1656" s="189"/>
      <c r="B1656" s="111"/>
      <c r="C1656" s="111"/>
      <c r="D1656" s="111"/>
      <c r="E1656" s="111"/>
      <c r="F1656" s="111"/>
      <c r="G1656" s="111"/>
      <c r="H1656" s="111"/>
      <c r="I1656" s="116"/>
      <c r="J1656" s="118"/>
      <c r="K1656" s="33"/>
      <c r="L1656" s="44">
        <f t="shared" si="95"/>
        <v>0</v>
      </c>
      <c r="M1656" s="33" t="str">
        <f t="shared" si="96"/>
        <v>Container q'ty</v>
      </c>
      <c r="N1656" s="33" t="str">
        <f t="shared" si="97"/>
        <v/>
      </c>
      <c r="O1656" s="39"/>
      <c r="P1656" s="33"/>
      <c r="Q1656" s="168"/>
      <c r="R1656" s="169"/>
      <c r="S1656" s="39"/>
      <c r="T1656" s="119"/>
      <c r="U1656" s="109"/>
      <c r="V1656" s="109"/>
      <c r="W1656" s="109"/>
      <c r="X1656" s="45"/>
      <c r="Y1656" s="45"/>
    </row>
    <row r="1657" spans="1:25" s="43" customFormat="1" ht="12.9" customHeight="1">
      <c r="A1657" s="189"/>
      <c r="B1657" s="111"/>
      <c r="C1657" s="111"/>
      <c r="D1657" s="111"/>
      <c r="E1657" s="111"/>
      <c r="F1657" s="111"/>
      <c r="G1657" s="111"/>
      <c r="H1657" s="111"/>
      <c r="I1657" s="116"/>
      <c r="J1657" s="118"/>
      <c r="K1657" s="33"/>
      <c r="L1657" s="44">
        <f t="shared" si="95"/>
        <v>0</v>
      </c>
      <c r="M1657" s="33" t="str">
        <f t="shared" si="96"/>
        <v>Container q'ty</v>
      </c>
      <c r="N1657" s="33" t="str">
        <f t="shared" si="97"/>
        <v/>
      </c>
      <c r="O1657" s="39"/>
      <c r="P1657" s="33"/>
      <c r="Q1657" s="168"/>
      <c r="R1657" s="169"/>
      <c r="S1657" s="39"/>
      <c r="T1657" s="119"/>
      <c r="U1657" s="109"/>
      <c r="V1657" s="109"/>
      <c r="W1657" s="109"/>
      <c r="X1657" s="45"/>
      <c r="Y1657" s="45"/>
    </row>
    <row r="1658" spans="1:25" s="43" customFormat="1" ht="12.9" customHeight="1">
      <c r="A1658" s="189"/>
      <c r="B1658" s="111"/>
      <c r="C1658" s="111"/>
      <c r="D1658" s="111"/>
      <c r="E1658" s="111"/>
      <c r="F1658" s="111"/>
      <c r="G1658" s="111"/>
      <c r="H1658" s="111"/>
      <c r="I1658" s="117"/>
      <c r="J1658" s="118"/>
      <c r="K1658" s="33"/>
      <c r="L1658" s="44">
        <f t="shared" si="95"/>
        <v>0</v>
      </c>
      <c r="M1658" s="33" t="str">
        <f t="shared" si="96"/>
        <v>Container q'ty</v>
      </c>
      <c r="N1658" s="33" t="str">
        <f t="shared" si="97"/>
        <v/>
      </c>
      <c r="O1658" s="39"/>
      <c r="P1658" s="33"/>
      <c r="Q1658" s="168"/>
      <c r="R1658" s="169"/>
      <c r="S1658" s="39"/>
      <c r="T1658" s="119"/>
      <c r="U1658" s="109"/>
      <c r="V1658" s="109"/>
      <c r="W1658" s="109"/>
      <c r="X1658" s="45"/>
      <c r="Y1658" s="45"/>
    </row>
    <row r="1659" spans="1:25" s="43" customFormat="1" ht="12.9" customHeight="1">
      <c r="A1659" s="189"/>
      <c r="B1659" s="111"/>
      <c r="C1659" s="111"/>
      <c r="D1659" s="111"/>
      <c r="E1659" s="111"/>
      <c r="F1659" s="111"/>
      <c r="G1659" s="111"/>
      <c r="H1659" s="111"/>
      <c r="I1659" s="117"/>
      <c r="J1659" s="118"/>
      <c r="K1659" s="33"/>
      <c r="L1659" s="44">
        <f t="shared" si="95"/>
        <v>0</v>
      </c>
      <c r="M1659" s="33" t="str">
        <f t="shared" si="96"/>
        <v>Container q'ty</v>
      </c>
      <c r="N1659" s="33" t="str">
        <f t="shared" si="97"/>
        <v/>
      </c>
      <c r="O1659" s="39"/>
      <c r="P1659" s="33"/>
      <c r="Q1659" s="168"/>
      <c r="R1659" s="169"/>
      <c r="S1659" s="39"/>
      <c r="T1659" s="119"/>
      <c r="U1659" s="109"/>
      <c r="V1659" s="109"/>
      <c r="W1659" s="109"/>
      <c r="X1659" s="45"/>
      <c r="Y1659" s="45"/>
    </row>
    <row r="1660" spans="1:25" s="43" customFormat="1" ht="12.9" customHeight="1">
      <c r="A1660" s="189"/>
      <c r="B1660" s="111"/>
      <c r="C1660" s="111"/>
      <c r="D1660" s="111"/>
      <c r="E1660" s="111"/>
      <c r="F1660" s="111"/>
      <c r="G1660" s="111"/>
      <c r="H1660" s="111"/>
      <c r="I1660" s="116"/>
      <c r="J1660" s="118"/>
      <c r="K1660" s="33"/>
      <c r="L1660" s="44">
        <f t="shared" si="95"/>
        <v>0</v>
      </c>
      <c r="M1660" s="33" t="str">
        <f t="shared" si="96"/>
        <v>Container q'ty</v>
      </c>
      <c r="N1660" s="33" t="str">
        <f t="shared" si="97"/>
        <v/>
      </c>
      <c r="O1660" s="39"/>
      <c r="P1660" s="33"/>
      <c r="Q1660" s="168"/>
      <c r="R1660" s="169"/>
      <c r="S1660" s="39"/>
      <c r="T1660" s="119"/>
      <c r="U1660" s="109"/>
      <c r="V1660" s="109"/>
      <c r="W1660" s="109"/>
      <c r="X1660" s="45"/>
      <c r="Y1660" s="45"/>
    </row>
    <row r="1661" spans="1:25" s="43" customFormat="1" ht="12.9" customHeight="1">
      <c r="A1661" s="189"/>
      <c r="B1661" s="111"/>
      <c r="C1661" s="111"/>
      <c r="D1661" s="111"/>
      <c r="E1661" s="111"/>
      <c r="F1661" s="111"/>
      <c r="G1661" s="111"/>
      <c r="H1661" s="111"/>
      <c r="I1661" s="116"/>
      <c r="J1661" s="118"/>
      <c r="K1661" s="33"/>
      <c r="L1661" s="44">
        <f t="shared" si="95"/>
        <v>0</v>
      </c>
      <c r="M1661" s="33" t="str">
        <f t="shared" si="96"/>
        <v>Container q'ty</v>
      </c>
      <c r="N1661" s="33" t="str">
        <f t="shared" si="97"/>
        <v/>
      </c>
      <c r="O1661" s="39"/>
      <c r="P1661" s="33"/>
      <c r="Q1661" s="168"/>
      <c r="R1661" s="169"/>
      <c r="S1661" s="39"/>
      <c r="T1661" s="119"/>
      <c r="U1661" s="109"/>
      <c r="V1661" s="109"/>
      <c r="W1661" s="109"/>
      <c r="X1661" s="45"/>
      <c r="Y1661" s="45"/>
    </row>
    <row r="1662" spans="1:25" s="43" customFormat="1" ht="12.9" customHeight="1">
      <c r="A1662" s="189"/>
      <c r="B1662" s="111"/>
      <c r="C1662" s="111"/>
      <c r="D1662" s="111"/>
      <c r="E1662" s="111"/>
      <c r="F1662" s="111"/>
      <c r="G1662" s="111"/>
      <c r="H1662" s="111"/>
      <c r="I1662" s="116"/>
      <c r="J1662" s="118"/>
      <c r="K1662" s="33"/>
      <c r="L1662" s="44">
        <f t="shared" si="95"/>
        <v>0</v>
      </c>
      <c r="M1662" s="33" t="str">
        <f t="shared" si="96"/>
        <v>Container q'ty</v>
      </c>
      <c r="N1662" s="33" t="str">
        <f t="shared" si="97"/>
        <v/>
      </c>
      <c r="O1662" s="39"/>
      <c r="P1662" s="33"/>
      <c r="Q1662" s="168"/>
      <c r="R1662" s="169"/>
      <c r="S1662" s="39"/>
      <c r="T1662" s="119"/>
      <c r="U1662" s="109"/>
      <c r="V1662" s="109"/>
      <c r="W1662" s="109"/>
      <c r="X1662" s="45"/>
      <c r="Y1662" s="45"/>
    </row>
    <row r="1663" spans="1:25" s="43" customFormat="1" ht="12.9" customHeight="1">
      <c r="A1663" s="189"/>
      <c r="B1663" s="111"/>
      <c r="C1663" s="111"/>
      <c r="D1663" s="111"/>
      <c r="E1663" s="111"/>
      <c r="F1663" s="111"/>
      <c r="G1663" s="111"/>
      <c r="H1663" s="111"/>
      <c r="I1663" s="116"/>
      <c r="J1663" s="118"/>
      <c r="K1663" s="33"/>
      <c r="L1663" s="44">
        <f t="shared" si="95"/>
        <v>0</v>
      </c>
      <c r="M1663" s="33" t="str">
        <f t="shared" si="96"/>
        <v>Container q'ty</v>
      </c>
      <c r="N1663" s="33" t="str">
        <f t="shared" si="97"/>
        <v/>
      </c>
      <c r="O1663" s="39"/>
      <c r="P1663" s="33"/>
      <c r="Q1663" s="168"/>
      <c r="R1663" s="169"/>
      <c r="S1663" s="39"/>
      <c r="T1663" s="119"/>
      <c r="U1663" s="109"/>
      <c r="V1663" s="109"/>
      <c r="W1663" s="109"/>
      <c r="X1663" s="45"/>
      <c r="Y1663" s="45"/>
    </row>
    <row r="1664" spans="1:25" s="43" customFormat="1" ht="12.9" customHeight="1">
      <c r="A1664" s="189"/>
      <c r="B1664" s="111"/>
      <c r="C1664" s="111"/>
      <c r="D1664" s="111"/>
      <c r="E1664" s="111"/>
      <c r="F1664" s="111"/>
      <c r="G1664" s="111"/>
      <c r="H1664" s="111"/>
      <c r="I1664" s="116"/>
      <c r="J1664" s="118"/>
      <c r="K1664" s="33"/>
      <c r="L1664" s="44">
        <f t="shared" si="95"/>
        <v>0</v>
      </c>
      <c r="M1664" s="33" t="str">
        <f t="shared" si="96"/>
        <v>Container q'ty</v>
      </c>
      <c r="N1664" s="33" t="str">
        <f t="shared" si="97"/>
        <v/>
      </c>
      <c r="O1664" s="39"/>
      <c r="P1664" s="33"/>
      <c r="Q1664" s="168"/>
      <c r="R1664" s="169"/>
      <c r="S1664" s="39"/>
      <c r="T1664" s="119"/>
      <c r="U1664" s="109"/>
      <c r="V1664" s="109"/>
      <c r="W1664" s="109"/>
      <c r="X1664" s="45"/>
      <c r="Y1664" s="45"/>
    </row>
    <row r="1665" spans="1:25" s="43" customFormat="1" ht="12.9" customHeight="1">
      <c r="A1665" s="189"/>
      <c r="B1665" s="111"/>
      <c r="C1665" s="111"/>
      <c r="D1665" s="111"/>
      <c r="E1665" s="111"/>
      <c r="F1665" s="111"/>
      <c r="G1665" s="111"/>
      <c r="H1665" s="111"/>
      <c r="I1665" s="116"/>
      <c r="J1665" s="118"/>
      <c r="K1665" s="33"/>
      <c r="L1665" s="44">
        <f>SUM(E1665:F1665)</f>
        <v>0</v>
      </c>
      <c r="M1665" s="33" t="str">
        <f t="shared" si="96"/>
        <v>Container q'ty</v>
      </c>
      <c r="N1665" s="33" t="str">
        <f t="shared" si="97"/>
        <v/>
      </c>
      <c r="O1665" s="39"/>
      <c r="P1665" s="33"/>
      <c r="Q1665" s="168"/>
      <c r="R1665" s="169"/>
      <c r="S1665" s="39"/>
      <c r="T1665" s="119"/>
      <c r="U1665" s="109"/>
      <c r="V1665" s="109"/>
      <c r="W1665" s="109"/>
      <c r="X1665" s="45"/>
      <c r="Y1665" s="45"/>
    </row>
    <row r="1666" spans="1:25" s="43" customFormat="1" ht="12.9" customHeight="1">
      <c r="A1666" s="189"/>
      <c r="B1666" s="111"/>
      <c r="C1666" s="111"/>
      <c r="D1666" s="111"/>
      <c r="E1666" s="111"/>
      <c r="F1666" s="111"/>
      <c r="G1666" s="111"/>
      <c r="H1666" s="111"/>
      <c r="I1666" s="116"/>
      <c r="J1666" s="118"/>
      <c r="K1666" s="33"/>
      <c r="L1666" s="44">
        <f>SUM(E1666:F1666)</f>
        <v>0</v>
      </c>
      <c r="M1666" s="33" t="str">
        <f t="shared" si="96"/>
        <v>Container q'ty</v>
      </c>
      <c r="N1666" s="33" t="str">
        <f t="shared" si="97"/>
        <v/>
      </c>
      <c r="O1666" s="39"/>
      <c r="P1666" s="33"/>
      <c r="Q1666" s="168"/>
      <c r="R1666" s="169"/>
      <c r="S1666" s="39"/>
      <c r="T1666" s="119"/>
      <c r="U1666" s="109"/>
      <c r="V1666" s="109"/>
      <c r="W1666" s="109"/>
      <c r="X1666" s="45"/>
      <c r="Y1666" s="45"/>
    </row>
    <row r="1667" spans="1:25" s="43" customFormat="1" ht="12.9" customHeight="1">
      <c r="A1667" s="189"/>
      <c r="B1667" s="111"/>
      <c r="C1667" s="111"/>
      <c r="D1667" s="111"/>
      <c r="E1667" s="111"/>
      <c r="F1667" s="111"/>
      <c r="G1667" s="111"/>
      <c r="H1667" s="111"/>
      <c r="I1667" s="116"/>
      <c r="J1667" s="118"/>
      <c r="K1667" s="33"/>
      <c r="L1667" s="44">
        <f t="shared" ref="L1667:L1675" si="98">SUM(E1667:F1667)</f>
        <v>0</v>
      </c>
      <c r="M1667" s="33" t="str">
        <f t="shared" si="96"/>
        <v>Container q'ty</v>
      </c>
      <c r="N1667" s="33" t="str">
        <f t="shared" si="97"/>
        <v/>
      </c>
      <c r="O1667" s="39"/>
      <c r="P1667" s="33"/>
      <c r="Q1667" s="168"/>
      <c r="R1667" s="169"/>
      <c r="S1667" s="39"/>
      <c r="T1667" s="119"/>
      <c r="U1667" s="109"/>
      <c r="V1667" s="109"/>
      <c r="W1667" s="109"/>
      <c r="X1667" s="45"/>
      <c r="Y1667" s="45"/>
    </row>
    <row r="1668" spans="1:25" s="43" customFormat="1" ht="12.9" customHeight="1">
      <c r="A1668" s="189"/>
      <c r="B1668" s="111"/>
      <c r="C1668" s="111"/>
      <c r="D1668" s="111"/>
      <c r="E1668" s="111"/>
      <c r="F1668" s="111"/>
      <c r="G1668" s="111"/>
      <c r="H1668" s="111"/>
      <c r="I1668" s="116"/>
      <c r="J1668" s="118"/>
      <c r="K1668" s="33"/>
      <c r="L1668" s="44">
        <f t="shared" si="98"/>
        <v>0</v>
      </c>
      <c r="M1668" s="33" t="str">
        <f t="shared" si="96"/>
        <v>Container q'ty</v>
      </c>
      <c r="N1668" s="33" t="str">
        <f t="shared" si="97"/>
        <v/>
      </c>
      <c r="O1668" s="39"/>
      <c r="P1668" s="33"/>
      <c r="Q1668" s="168"/>
      <c r="R1668" s="169"/>
      <c r="S1668" s="39"/>
      <c r="T1668" s="119"/>
      <c r="U1668" s="109"/>
      <c r="V1668" s="109"/>
      <c r="W1668" s="109"/>
      <c r="X1668" s="45"/>
      <c r="Y1668" s="45"/>
    </row>
    <row r="1669" spans="1:25" s="43" customFormat="1" ht="12.9" customHeight="1">
      <c r="A1669" s="189"/>
      <c r="B1669" s="111"/>
      <c r="C1669" s="111"/>
      <c r="D1669" s="111"/>
      <c r="E1669" s="111"/>
      <c r="F1669" s="111"/>
      <c r="G1669" s="111"/>
      <c r="H1669" s="111"/>
      <c r="I1669" s="116"/>
      <c r="J1669" s="118"/>
      <c r="K1669" s="33"/>
      <c r="L1669" s="44">
        <f t="shared" si="98"/>
        <v>0</v>
      </c>
      <c r="M1669" s="33" t="str">
        <f t="shared" si="96"/>
        <v>Container q'ty</v>
      </c>
      <c r="N1669" s="33" t="str">
        <f t="shared" si="97"/>
        <v/>
      </c>
      <c r="O1669" s="39"/>
      <c r="P1669" s="33"/>
      <c r="Q1669" s="168"/>
      <c r="R1669" s="169"/>
      <c r="S1669" s="39"/>
      <c r="T1669" s="119"/>
      <c r="U1669" s="109"/>
      <c r="V1669" s="109"/>
      <c r="W1669" s="109"/>
      <c r="X1669" s="45"/>
      <c r="Y1669" s="45"/>
    </row>
    <row r="1670" spans="1:25" s="43" customFormat="1" ht="12.9" customHeight="1">
      <c r="A1670" s="189"/>
      <c r="B1670" s="111"/>
      <c r="C1670" s="111"/>
      <c r="D1670" s="111"/>
      <c r="E1670" s="111"/>
      <c r="F1670" s="111"/>
      <c r="G1670" s="111"/>
      <c r="H1670" s="111"/>
      <c r="I1670" s="117"/>
      <c r="J1670" s="118"/>
      <c r="K1670" s="33"/>
      <c r="L1670" s="44">
        <f t="shared" si="98"/>
        <v>0</v>
      </c>
      <c r="M1670" s="33" t="str">
        <f t="shared" si="96"/>
        <v>Container q'ty</v>
      </c>
      <c r="N1670" s="33" t="str">
        <f t="shared" si="97"/>
        <v/>
      </c>
      <c r="O1670" s="39"/>
      <c r="P1670" s="33"/>
      <c r="Q1670" s="168"/>
      <c r="R1670" s="169"/>
      <c r="S1670" s="39"/>
      <c r="T1670" s="119"/>
      <c r="U1670" s="109"/>
      <c r="V1670" s="109"/>
      <c r="W1670" s="109"/>
      <c r="X1670" s="45"/>
      <c r="Y1670" s="45"/>
    </row>
    <row r="1671" spans="1:25" s="43" customFormat="1" ht="12.9" customHeight="1">
      <c r="A1671" s="189"/>
      <c r="B1671" s="111"/>
      <c r="C1671" s="111"/>
      <c r="D1671" s="111"/>
      <c r="E1671" s="111"/>
      <c r="F1671" s="111"/>
      <c r="G1671" s="111"/>
      <c r="H1671" s="111"/>
      <c r="I1671" s="117"/>
      <c r="J1671" s="118"/>
      <c r="K1671" s="33"/>
      <c r="L1671" s="44">
        <f t="shared" si="98"/>
        <v>0</v>
      </c>
      <c r="M1671" s="33" t="str">
        <f t="shared" si="96"/>
        <v>Container q'ty</v>
      </c>
      <c r="N1671" s="33" t="str">
        <f t="shared" si="97"/>
        <v/>
      </c>
      <c r="O1671" s="39"/>
      <c r="P1671" s="33"/>
      <c r="Q1671" s="168"/>
      <c r="R1671" s="169"/>
      <c r="S1671" s="39"/>
      <c r="T1671" s="119"/>
      <c r="U1671" s="109"/>
      <c r="V1671" s="109"/>
      <c r="W1671" s="109"/>
      <c r="X1671" s="45"/>
      <c r="Y1671" s="45"/>
    </row>
    <row r="1672" spans="1:25" s="43" customFormat="1" ht="12.9" customHeight="1">
      <c r="A1672" s="189"/>
      <c r="B1672" s="111"/>
      <c r="C1672" s="111"/>
      <c r="D1672" s="111"/>
      <c r="E1672" s="111"/>
      <c r="F1672" s="111"/>
      <c r="G1672" s="111"/>
      <c r="H1672" s="111"/>
      <c r="I1672" s="116"/>
      <c r="J1672" s="118"/>
      <c r="K1672" s="33"/>
      <c r="L1672" s="44">
        <f t="shared" si="98"/>
        <v>0</v>
      </c>
      <c r="M1672" s="33" t="str">
        <f t="shared" si="96"/>
        <v>Container q'ty</v>
      </c>
      <c r="N1672" s="33" t="str">
        <f t="shared" si="97"/>
        <v/>
      </c>
      <c r="O1672" s="39"/>
      <c r="P1672" s="33"/>
      <c r="Q1672" s="168"/>
      <c r="R1672" s="169"/>
      <c r="S1672" s="39"/>
      <c r="T1672" s="119"/>
      <c r="U1672" s="109"/>
      <c r="V1672" s="109"/>
      <c r="W1672" s="109"/>
      <c r="X1672" s="45"/>
      <c r="Y1672" s="45"/>
    </row>
    <row r="1673" spans="1:25" s="43" customFormat="1" ht="12.9" customHeight="1">
      <c r="A1673" s="189"/>
      <c r="B1673" s="111"/>
      <c r="C1673" s="111"/>
      <c r="D1673" s="111"/>
      <c r="E1673" s="111"/>
      <c r="F1673" s="111"/>
      <c r="G1673" s="111"/>
      <c r="H1673" s="111"/>
      <c r="I1673" s="116"/>
      <c r="J1673" s="118"/>
      <c r="K1673" s="33"/>
      <c r="L1673" s="44">
        <f t="shared" si="98"/>
        <v>0</v>
      </c>
      <c r="M1673" s="33" t="str">
        <f t="shared" si="96"/>
        <v>Container q'ty</v>
      </c>
      <c r="N1673" s="33" t="str">
        <f t="shared" si="97"/>
        <v/>
      </c>
      <c r="O1673" s="39"/>
      <c r="P1673" s="33"/>
      <c r="Q1673" s="168"/>
      <c r="R1673" s="169"/>
      <c r="S1673" s="39"/>
      <c r="T1673" s="119"/>
      <c r="U1673" s="109"/>
      <c r="V1673" s="109"/>
      <c r="W1673" s="109"/>
      <c r="X1673" s="45"/>
      <c r="Y1673" s="45"/>
    </row>
    <row r="1674" spans="1:25" s="43" customFormat="1" ht="12.9" customHeight="1">
      <c r="A1674" s="189"/>
      <c r="B1674" s="111"/>
      <c r="C1674" s="111"/>
      <c r="D1674" s="111"/>
      <c r="E1674" s="111"/>
      <c r="F1674" s="111"/>
      <c r="G1674" s="111"/>
      <c r="H1674" s="111"/>
      <c r="I1674" s="116"/>
      <c r="J1674" s="118"/>
      <c r="K1674" s="33"/>
      <c r="L1674" s="44">
        <f t="shared" si="98"/>
        <v>0</v>
      </c>
      <c r="M1674" s="33" t="str">
        <f t="shared" si="96"/>
        <v>Container q'ty</v>
      </c>
      <c r="N1674" s="33" t="str">
        <f t="shared" si="97"/>
        <v/>
      </c>
      <c r="O1674" s="39"/>
      <c r="P1674" s="33"/>
      <c r="Q1674" s="168"/>
      <c r="R1674" s="169"/>
      <c r="S1674" s="39"/>
      <c r="T1674" s="119"/>
      <c r="U1674" s="109"/>
      <c r="V1674" s="109"/>
      <c r="W1674" s="109"/>
      <c r="X1674" s="45"/>
      <c r="Y1674" s="45"/>
    </row>
    <row r="1675" spans="1:25" s="43" customFormat="1" ht="12.9" customHeight="1">
      <c r="A1675" s="189"/>
      <c r="B1675" s="111"/>
      <c r="C1675" s="111"/>
      <c r="D1675" s="111"/>
      <c r="E1675" s="111"/>
      <c r="F1675" s="111"/>
      <c r="G1675" s="111"/>
      <c r="H1675" s="111"/>
      <c r="I1675" s="116"/>
      <c r="J1675" s="118"/>
      <c r="K1675" s="33"/>
      <c r="L1675" s="44">
        <f t="shared" si="98"/>
        <v>0</v>
      </c>
      <c r="M1675" s="33" t="str">
        <f t="shared" si="96"/>
        <v>Container q'ty</v>
      </c>
      <c r="N1675" s="33" t="str">
        <f t="shared" si="97"/>
        <v/>
      </c>
      <c r="O1675" s="39"/>
      <c r="P1675" s="33"/>
      <c r="Q1675" s="168"/>
      <c r="R1675" s="169"/>
      <c r="S1675" s="39"/>
      <c r="T1675" s="119"/>
      <c r="U1675" s="109"/>
      <c r="V1675" s="109"/>
      <c r="W1675" s="109"/>
      <c r="X1675" s="45"/>
      <c r="Y1675" s="45"/>
    </row>
    <row r="1676" spans="1:25" s="43" customFormat="1" ht="12.9" customHeight="1">
      <c r="A1676" s="189"/>
      <c r="B1676" s="111"/>
      <c r="C1676" s="111"/>
      <c r="D1676" s="111"/>
      <c r="E1676" s="111"/>
      <c r="F1676" s="111"/>
      <c r="G1676" s="111"/>
      <c r="H1676" s="111"/>
      <c r="I1676" s="116"/>
      <c r="J1676" s="118"/>
      <c r="K1676" s="33"/>
      <c r="L1676" s="44">
        <f>SUM(E1676:F1676)</f>
        <v>0</v>
      </c>
      <c r="M1676" s="33" t="str">
        <f t="shared" si="96"/>
        <v>Container q'ty</v>
      </c>
      <c r="N1676" s="33" t="str">
        <f t="shared" si="97"/>
        <v/>
      </c>
      <c r="O1676" s="39"/>
      <c r="P1676" s="33"/>
      <c r="Q1676" s="168"/>
      <c r="R1676" s="169"/>
      <c r="S1676" s="39"/>
      <c r="T1676" s="119"/>
      <c r="U1676" s="109"/>
      <c r="V1676" s="109"/>
      <c r="W1676" s="109"/>
      <c r="X1676" s="45"/>
      <c r="Y1676" s="45"/>
    </row>
    <row r="1677" spans="1:25" s="43" customFormat="1" ht="12.9" customHeight="1">
      <c r="A1677" s="189"/>
      <c r="B1677" s="111"/>
      <c r="C1677" s="111"/>
      <c r="D1677" s="111"/>
      <c r="E1677" s="111"/>
      <c r="F1677" s="111"/>
      <c r="G1677" s="111"/>
      <c r="H1677" s="111"/>
      <c r="I1677" s="116"/>
      <c r="J1677" s="118"/>
      <c r="K1677" s="33"/>
      <c r="L1677" s="44">
        <f>SUM(E1677:F1677)</f>
        <v>0</v>
      </c>
      <c r="M1677" s="33" t="str">
        <f t="shared" si="96"/>
        <v>Container q'ty</v>
      </c>
      <c r="N1677" s="33" t="str">
        <f t="shared" si="97"/>
        <v/>
      </c>
      <c r="O1677" s="39"/>
      <c r="P1677" s="33"/>
      <c r="Q1677" s="168"/>
      <c r="R1677" s="169"/>
      <c r="S1677" s="39"/>
      <c r="T1677" s="119"/>
      <c r="U1677" s="109"/>
      <c r="V1677" s="109"/>
      <c r="W1677" s="109"/>
      <c r="X1677" s="45"/>
      <c r="Y1677" s="45"/>
    </row>
    <row r="1678" spans="1:25" s="43" customFormat="1" ht="12.9" customHeight="1">
      <c r="A1678" s="189"/>
      <c r="B1678" s="111"/>
      <c r="C1678" s="111"/>
      <c r="D1678" s="111"/>
      <c r="E1678" s="111"/>
      <c r="F1678" s="111"/>
      <c r="G1678" s="111"/>
      <c r="H1678" s="111"/>
      <c r="I1678" s="116"/>
      <c r="J1678" s="118"/>
      <c r="K1678" s="33"/>
      <c r="L1678" s="44">
        <f t="shared" ref="L1678:L1704" si="99">SUM(E1678:F1678)</f>
        <v>0</v>
      </c>
      <c r="M1678" s="33" t="str">
        <f t="shared" si="96"/>
        <v>Container q'ty</v>
      </c>
      <c r="N1678" s="33" t="str">
        <f t="shared" si="97"/>
        <v/>
      </c>
      <c r="O1678" s="39"/>
      <c r="P1678" s="33"/>
      <c r="Q1678" s="168"/>
      <c r="R1678" s="169"/>
      <c r="S1678" s="39"/>
      <c r="T1678" s="119"/>
      <c r="U1678" s="109"/>
      <c r="V1678" s="109"/>
      <c r="W1678" s="109"/>
      <c r="X1678" s="45"/>
      <c r="Y1678" s="45"/>
    </row>
    <row r="1679" spans="1:25" s="43" customFormat="1" ht="12.9" customHeight="1">
      <c r="A1679" s="189"/>
      <c r="B1679" s="111"/>
      <c r="C1679" s="111"/>
      <c r="D1679" s="111"/>
      <c r="E1679" s="111"/>
      <c r="F1679" s="111"/>
      <c r="G1679" s="111"/>
      <c r="H1679" s="111"/>
      <c r="I1679" s="116"/>
      <c r="J1679" s="118"/>
      <c r="K1679" s="33"/>
      <c r="L1679" s="44">
        <f t="shared" si="99"/>
        <v>0</v>
      </c>
      <c r="M1679" s="33" t="str">
        <f t="shared" si="96"/>
        <v>Container q'ty</v>
      </c>
      <c r="N1679" s="33" t="str">
        <f t="shared" si="97"/>
        <v/>
      </c>
      <c r="O1679" s="39"/>
      <c r="P1679" s="33"/>
      <c r="Q1679" s="168"/>
      <c r="R1679" s="169"/>
      <c r="S1679" s="39"/>
      <c r="T1679" s="119"/>
      <c r="U1679" s="109"/>
      <c r="V1679" s="109"/>
      <c r="W1679" s="109"/>
      <c r="X1679" s="45"/>
      <c r="Y1679" s="45"/>
    </row>
    <row r="1680" spans="1:25" s="43" customFormat="1" ht="12.9" customHeight="1">
      <c r="A1680" s="189"/>
      <c r="B1680" s="111"/>
      <c r="C1680" s="111"/>
      <c r="D1680" s="111"/>
      <c r="E1680" s="111"/>
      <c r="F1680" s="111"/>
      <c r="G1680" s="111"/>
      <c r="H1680" s="111"/>
      <c r="I1680" s="116"/>
      <c r="J1680" s="118"/>
      <c r="K1680" s="33"/>
      <c r="L1680" s="44">
        <f t="shared" si="99"/>
        <v>0</v>
      </c>
      <c r="M1680" s="33" t="str">
        <f t="shared" si="96"/>
        <v>Container q'ty</v>
      </c>
      <c r="N1680" s="33" t="str">
        <f t="shared" si="97"/>
        <v/>
      </c>
      <c r="O1680" s="39"/>
      <c r="P1680" s="33"/>
      <c r="Q1680" s="168"/>
      <c r="R1680" s="169"/>
      <c r="S1680" s="39"/>
      <c r="T1680" s="119"/>
      <c r="U1680" s="109"/>
      <c r="V1680" s="109"/>
      <c r="W1680" s="109"/>
      <c r="X1680" s="45"/>
      <c r="Y1680" s="45"/>
    </row>
    <row r="1681" spans="1:25" s="43" customFormat="1" ht="12.9" customHeight="1">
      <c r="A1681" s="189"/>
      <c r="B1681" s="111"/>
      <c r="C1681" s="111"/>
      <c r="D1681" s="111"/>
      <c r="E1681" s="111"/>
      <c r="F1681" s="111"/>
      <c r="G1681" s="111"/>
      <c r="H1681" s="111"/>
      <c r="I1681" s="117"/>
      <c r="J1681" s="118"/>
      <c r="K1681" s="33"/>
      <c r="L1681" s="44">
        <f t="shared" si="99"/>
        <v>0</v>
      </c>
      <c r="M1681" s="33" t="str">
        <f t="shared" si="96"/>
        <v>Container q'ty</v>
      </c>
      <c r="N1681" s="33" t="str">
        <f t="shared" si="97"/>
        <v/>
      </c>
      <c r="O1681" s="39"/>
      <c r="P1681" s="33"/>
      <c r="Q1681" s="168"/>
      <c r="R1681" s="169"/>
      <c r="S1681" s="39"/>
      <c r="T1681" s="119"/>
      <c r="U1681" s="109"/>
      <c r="V1681" s="109"/>
      <c r="W1681" s="109"/>
      <c r="X1681" s="45"/>
      <c r="Y1681" s="45"/>
    </row>
    <row r="1682" spans="1:25" s="43" customFormat="1" ht="12.9" customHeight="1">
      <c r="A1682" s="189"/>
      <c r="B1682" s="111"/>
      <c r="C1682" s="111"/>
      <c r="D1682" s="111"/>
      <c r="E1682" s="111"/>
      <c r="F1682" s="111"/>
      <c r="G1682" s="111"/>
      <c r="H1682" s="111"/>
      <c r="I1682" s="117"/>
      <c r="J1682" s="118"/>
      <c r="K1682" s="33"/>
      <c r="L1682" s="44">
        <f t="shared" si="99"/>
        <v>0</v>
      </c>
      <c r="M1682" s="33" t="str">
        <f t="shared" si="96"/>
        <v>Container q'ty</v>
      </c>
      <c r="N1682" s="33" t="str">
        <f t="shared" si="97"/>
        <v/>
      </c>
      <c r="O1682" s="39"/>
      <c r="P1682" s="33"/>
      <c r="Q1682" s="168"/>
      <c r="R1682" s="169"/>
      <c r="S1682" s="39"/>
      <c r="T1682" s="119"/>
      <c r="U1682" s="109"/>
      <c r="V1682" s="109"/>
      <c r="W1682" s="109"/>
      <c r="X1682" s="45"/>
      <c r="Y1682" s="45"/>
    </row>
    <row r="1683" spans="1:25" s="43" customFormat="1" ht="12.9" customHeight="1">
      <c r="A1683" s="189"/>
      <c r="B1683" s="111"/>
      <c r="C1683" s="111"/>
      <c r="D1683" s="111"/>
      <c r="E1683" s="111"/>
      <c r="F1683" s="111"/>
      <c r="G1683" s="111"/>
      <c r="H1683" s="111"/>
      <c r="I1683" s="116"/>
      <c r="J1683" s="118"/>
      <c r="K1683" s="33"/>
      <c r="L1683" s="44">
        <f t="shared" si="99"/>
        <v>0</v>
      </c>
      <c r="M1683" s="33" t="str">
        <f t="shared" si="96"/>
        <v>Container q'ty</v>
      </c>
      <c r="N1683" s="33" t="str">
        <f t="shared" si="97"/>
        <v/>
      </c>
      <c r="O1683" s="39"/>
      <c r="P1683" s="33"/>
      <c r="Q1683" s="168"/>
      <c r="R1683" s="169"/>
      <c r="S1683" s="39"/>
      <c r="T1683" s="119"/>
      <c r="U1683" s="109"/>
      <c r="V1683" s="109"/>
      <c r="W1683" s="109"/>
      <c r="X1683" s="45"/>
      <c r="Y1683" s="45"/>
    </row>
    <row r="1684" spans="1:25" s="43" customFormat="1" ht="12.9" customHeight="1">
      <c r="A1684" s="189"/>
      <c r="B1684" s="111"/>
      <c r="C1684" s="111"/>
      <c r="D1684" s="111"/>
      <c r="E1684" s="111"/>
      <c r="F1684" s="111"/>
      <c r="G1684" s="111"/>
      <c r="H1684" s="111"/>
      <c r="I1684" s="116"/>
      <c r="J1684" s="118"/>
      <c r="K1684" s="33"/>
      <c r="L1684" s="44">
        <f t="shared" si="99"/>
        <v>0</v>
      </c>
      <c r="M1684" s="33" t="str">
        <f t="shared" si="96"/>
        <v>Container q'ty</v>
      </c>
      <c r="N1684" s="33" t="str">
        <f t="shared" si="97"/>
        <v/>
      </c>
      <c r="O1684" s="39"/>
      <c r="P1684" s="33"/>
      <c r="Q1684" s="168"/>
      <c r="R1684" s="169"/>
      <c r="S1684" s="39"/>
      <c r="T1684" s="119"/>
      <c r="U1684" s="109"/>
      <c r="V1684" s="109"/>
      <c r="W1684" s="109"/>
      <c r="X1684" s="45"/>
      <c r="Y1684" s="45"/>
    </row>
    <row r="1685" spans="1:25" s="43" customFormat="1" ht="12.9" customHeight="1">
      <c r="A1685" s="189"/>
      <c r="B1685" s="111"/>
      <c r="C1685" s="111"/>
      <c r="D1685" s="111"/>
      <c r="E1685" s="111"/>
      <c r="F1685" s="111"/>
      <c r="G1685" s="111"/>
      <c r="H1685" s="111"/>
      <c r="I1685" s="116"/>
      <c r="J1685" s="118"/>
      <c r="K1685" s="33"/>
      <c r="L1685" s="44">
        <f t="shared" si="99"/>
        <v>0</v>
      </c>
      <c r="M1685" s="33" t="str">
        <f t="shared" si="96"/>
        <v>Container q'ty</v>
      </c>
      <c r="N1685" s="33" t="str">
        <f t="shared" si="97"/>
        <v/>
      </c>
      <c r="O1685" s="39"/>
      <c r="P1685" s="33"/>
      <c r="Q1685" s="168"/>
      <c r="R1685" s="169"/>
      <c r="S1685" s="39"/>
      <c r="T1685" s="119"/>
      <c r="U1685" s="109"/>
      <c r="V1685" s="109"/>
      <c r="W1685" s="109"/>
      <c r="X1685" s="45"/>
      <c r="Y1685" s="45"/>
    </row>
    <row r="1686" spans="1:25" s="43" customFormat="1" ht="12.9" customHeight="1">
      <c r="A1686" s="189"/>
      <c r="B1686" s="111"/>
      <c r="C1686" s="111"/>
      <c r="D1686" s="111"/>
      <c r="E1686" s="111"/>
      <c r="F1686" s="111"/>
      <c r="G1686" s="111"/>
      <c r="H1686" s="111"/>
      <c r="I1686" s="116"/>
      <c r="J1686" s="118"/>
      <c r="K1686" s="33"/>
      <c r="L1686" s="44">
        <f t="shared" si="99"/>
        <v>0</v>
      </c>
      <c r="M1686" s="33" t="str">
        <f t="shared" si="96"/>
        <v>Container q'ty</v>
      </c>
      <c r="N1686" s="33" t="str">
        <f t="shared" si="97"/>
        <v/>
      </c>
      <c r="O1686" s="39"/>
      <c r="P1686" s="33"/>
      <c r="Q1686" s="168"/>
      <c r="R1686" s="169"/>
      <c r="S1686" s="39"/>
      <c r="T1686" s="119"/>
      <c r="U1686" s="109"/>
      <c r="V1686" s="109"/>
      <c r="W1686" s="109"/>
      <c r="X1686" s="45"/>
      <c r="Y1686" s="45"/>
    </row>
    <row r="1687" spans="1:25" s="43" customFormat="1" ht="12.9" customHeight="1">
      <c r="A1687" s="189"/>
      <c r="B1687" s="111"/>
      <c r="C1687" s="111"/>
      <c r="D1687" s="111"/>
      <c r="E1687" s="111"/>
      <c r="F1687" s="111"/>
      <c r="G1687" s="111"/>
      <c r="H1687" s="111"/>
      <c r="I1687" s="116"/>
      <c r="J1687" s="118"/>
      <c r="K1687" s="33"/>
      <c r="L1687" s="44">
        <f t="shared" si="99"/>
        <v>0</v>
      </c>
      <c r="M1687" s="33" t="str">
        <f t="shared" si="96"/>
        <v>Container q'ty</v>
      </c>
      <c r="N1687" s="33" t="str">
        <f t="shared" si="97"/>
        <v/>
      </c>
      <c r="O1687" s="39"/>
      <c r="P1687" s="33"/>
      <c r="Q1687" s="168"/>
      <c r="R1687" s="169"/>
      <c r="S1687" s="39"/>
      <c r="T1687" s="119"/>
      <c r="U1687" s="109"/>
      <c r="V1687" s="109"/>
      <c r="W1687" s="109"/>
      <c r="X1687" s="45"/>
      <c r="Y1687" s="45"/>
    </row>
    <row r="1688" spans="1:25" s="43" customFormat="1" ht="12.9" customHeight="1">
      <c r="A1688" s="189"/>
      <c r="B1688" s="111"/>
      <c r="C1688" s="111"/>
      <c r="D1688" s="111"/>
      <c r="E1688" s="111"/>
      <c r="F1688" s="111"/>
      <c r="G1688" s="111"/>
      <c r="H1688" s="111"/>
      <c r="I1688" s="116"/>
      <c r="J1688" s="118"/>
      <c r="K1688" s="33"/>
      <c r="L1688" s="44">
        <f t="shared" si="99"/>
        <v>0</v>
      </c>
      <c r="M1688" s="33" t="str">
        <f t="shared" si="96"/>
        <v>Container q'ty</v>
      </c>
      <c r="N1688" s="33" t="str">
        <f t="shared" si="97"/>
        <v/>
      </c>
      <c r="O1688" s="39"/>
      <c r="P1688" s="33"/>
      <c r="Q1688" s="168"/>
      <c r="R1688" s="169"/>
      <c r="S1688" s="39"/>
      <c r="T1688" s="119"/>
      <c r="U1688" s="109"/>
      <c r="V1688" s="109"/>
      <c r="W1688" s="109"/>
      <c r="X1688" s="45"/>
      <c r="Y1688" s="45"/>
    </row>
    <row r="1689" spans="1:25" s="43" customFormat="1" ht="12.9" customHeight="1">
      <c r="A1689" s="189"/>
      <c r="B1689" s="111"/>
      <c r="C1689" s="111"/>
      <c r="D1689" s="111"/>
      <c r="E1689" s="111"/>
      <c r="F1689" s="111"/>
      <c r="G1689" s="111"/>
      <c r="H1689" s="111"/>
      <c r="I1689" s="116"/>
      <c r="J1689" s="118"/>
      <c r="K1689" s="33"/>
      <c r="L1689" s="44">
        <f t="shared" si="99"/>
        <v>0</v>
      </c>
      <c r="M1689" s="33" t="str">
        <f t="shared" si="96"/>
        <v>Container q'ty</v>
      </c>
      <c r="N1689" s="33" t="str">
        <f t="shared" si="97"/>
        <v/>
      </c>
      <c r="O1689" s="39"/>
      <c r="P1689" s="33"/>
      <c r="Q1689" s="168"/>
      <c r="R1689" s="169"/>
      <c r="S1689" s="39"/>
      <c r="T1689" s="119"/>
      <c r="U1689" s="109"/>
      <c r="V1689" s="109"/>
      <c r="W1689" s="109"/>
      <c r="X1689" s="45"/>
      <c r="Y1689" s="45"/>
    </row>
    <row r="1690" spans="1:25" s="43" customFormat="1" ht="12.9" customHeight="1">
      <c r="A1690" s="189"/>
      <c r="B1690" s="111"/>
      <c r="C1690" s="111"/>
      <c r="D1690" s="111"/>
      <c r="E1690" s="111"/>
      <c r="F1690" s="111"/>
      <c r="G1690" s="111"/>
      <c r="H1690" s="111"/>
      <c r="I1690" s="116"/>
      <c r="J1690" s="118"/>
      <c r="K1690" s="33"/>
      <c r="L1690" s="44">
        <f t="shared" si="99"/>
        <v>0</v>
      </c>
      <c r="M1690" s="33" t="str">
        <f t="shared" si="96"/>
        <v>Container q'ty</v>
      </c>
      <c r="N1690" s="33" t="str">
        <f t="shared" si="97"/>
        <v/>
      </c>
      <c r="O1690" s="39"/>
      <c r="P1690" s="33"/>
      <c r="Q1690" s="168"/>
      <c r="R1690" s="169"/>
      <c r="S1690" s="39"/>
      <c r="T1690" s="119"/>
      <c r="U1690" s="109"/>
      <c r="V1690" s="109"/>
      <c r="W1690" s="109"/>
      <c r="X1690" s="45"/>
      <c r="Y1690" s="45"/>
    </row>
    <row r="1691" spans="1:25" s="43" customFormat="1" ht="12.9" customHeight="1">
      <c r="A1691" s="189"/>
      <c r="B1691" s="111"/>
      <c r="C1691" s="111"/>
      <c r="D1691" s="111"/>
      <c r="E1691" s="111"/>
      <c r="F1691" s="111"/>
      <c r="G1691" s="111"/>
      <c r="H1691" s="111"/>
      <c r="I1691" s="116"/>
      <c r="J1691" s="118"/>
      <c r="K1691" s="33"/>
      <c r="L1691" s="44">
        <f t="shared" si="99"/>
        <v>0</v>
      </c>
      <c r="M1691" s="33" t="str">
        <f t="shared" si="96"/>
        <v>Container q'ty</v>
      </c>
      <c r="N1691" s="33" t="str">
        <f t="shared" si="97"/>
        <v/>
      </c>
      <c r="O1691" s="39"/>
      <c r="P1691" s="33"/>
      <c r="Q1691" s="168"/>
      <c r="R1691" s="169"/>
      <c r="S1691" s="39"/>
      <c r="T1691" s="119"/>
      <c r="U1691" s="109"/>
      <c r="V1691" s="109"/>
      <c r="W1691" s="109"/>
      <c r="X1691" s="45"/>
      <c r="Y1691" s="45"/>
    </row>
    <row r="1692" spans="1:25" s="43" customFormat="1" ht="12.9" customHeight="1">
      <c r="A1692" s="189"/>
      <c r="B1692" s="111"/>
      <c r="C1692" s="111"/>
      <c r="D1692" s="111"/>
      <c r="E1692" s="111"/>
      <c r="F1692" s="111"/>
      <c r="G1692" s="111"/>
      <c r="H1692" s="111"/>
      <c r="I1692" s="117"/>
      <c r="J1692" s="118"/>
      <c r="K1692" s="33"/>
      <c r="L1692" s="44">
        <f t="shared" si="99"/>
        <v>0</v>
      </c>
      <c r="M1692" s="33" t="str">
        <f t="shared" si="96"/>
        <v>Container q'ty</v>
      </c>
      <c r="N1692" s="33" t="str">
        <f t="shared" si="97"/>
        <v/>
      </c>
      <c r="O1692" s="39"/>
      <c r="P1692" s="33"/>
      <c r="Q1692" s="168"/>
      <c r="R1692" s="169"/>
      <c r="S1692" s="39"/>
      <c r="T1692" s="119"/>
      <c r="U1692" s="109"/>
      <c r="V1692" s="109"/>
      <c r="W1692" s="109"/>
      <c r="X1692" s="45"/>
      <c r="Y1692" s="45"/>
    </row>
    <row r="1693" spans="1:25" s="43" customFormat="1" ht="12.9" customHeight="1">
      <c r="A1693" s="189"/>
      <c r="B1693" s="111"/>
      <c r="C1693" s="111"/>
      <c r="D1693" s="111"/>
      <c r="E1693" s="111"/>
      <c r="F1693" s="111"/>
      <c r="G1693" s="111"/>
      <c r="H1693" s="111"/>
      <c r="I1693" s="116"/>
      <c r="J1693" s="118"/>
      <c r="K1693" s="33"/>
      <c r="L1693" s="44">
        <f t="shared" si="99"/>
        <v>0</v>
      </c>
      <c r="M1693" s="33" t="str">
        <f t="shared" si="96"/>
        <v>Container q'ty</v>
      </c>
      <c r="N1693" s="33" t="str">
        <f t="shared" si="97"/>
        <v/>
      </c>
      <c r="O1693" s="39"/>
      <c r="P1693" s="33"/>
      <c r="Q1693" s="168"/>
      <c r="R1693" s="169"/>
      <c r="S1693" s="39"/>
      <c r="T1693" s="119"/>
      <c r="U1693" s="109"/>
      <c r="V1693" s="109"/>
      <c r="W1693" s="109"/>
      <c r="X1693" s="45"/>
      <c r="Y1693" s="45"/>
    </row>
    <row r="1694" spans="1:25" s="43" customFormat="1" ht="12.9" customHeight="1">
      <c r="A1694" s="189"/>
      <c r="B1694" s="111"/>
      <c r="C1694" s="111"/>
      <c r="D1694" s="111"/>
      <c r="E1694" s="111"/>
      <c r="F1694" s="111"/>
      <c r="G1694" s="111"/>
      <c r="H1694" s="111"/>
      <c r="I1694" s="116"/>
      <c r="J1694" s="118"/>
      <c r="K1694" s="33"/>
      <c r="L1694" s="44">
        <f t="shared" si="99"/>
        <v>0</v>
      </c>
      <c r="M1694" s="33" t="str">
        <f t="shared" si="96"/>
        <v>Container q'ty</v>
      </c>
      <c r="N1694" s="33" t="str">
        <f t="shared" si="97"/>
        <v/>
      </c>
      <c r="O1694" s="39"/>
      <c r="P1694" s="33"/>
      <c r="Q1694" s="168"/>
      <c r="R1694" s="169"/>
      <c r="S1694" s="39"/>
      <c r="T1694" s="119"/>
      <c r="U1694" s="109"/>
      <c r="V1694" s="109"/>
      <c r="W1694" s="109"/>
      <c r="X1694" s="45"/>
      <c r="Y1694" s="45"/>
    </row>
    <row r="1695" spans="1:25" s="43" customFormat="1" ht="12.9" customHeight="1">
      <c r="A1695" s="189"/>
      <c r="B1695" s="111"/>
      <c r="C1695" s="111"/>
      <c r="D1695" s="111"/>
      <c r="E1695" s="111"/>
      <c r="F1695" s="111"/>
      <c r="G1695" s="111"/>
      <c r="H1695" s="111"/>
      <c r="I1695" s="116"/>
      <c r="J1695" s="118"/>
      <c r="K1695" s="33"/>
      <c r="L1695" s="44">
        <f t="shared" si="99"/>
        <v>0</v>
      </c>
      <c r="M1695" s="33" t="str">
        <f t="shared" si="96"/>
        <v>Container q'ty</v>
      </c>
      <c r="N1695" s="33" t="str">
        <f t="shared" si="97"/>
        <v/>
      </c>
      <c r="O1695" s="39"/>
      <c r="P1695" s="33"/>
      <c r="Q1695" s="168"/>
      <c r="R1695" s="169"/>
      <c r="S1695" s="39"/>
      <c r="T1695" s="119"/>
      <c r="U1695" s="109"/>
      <c r="V1695" s="109"/>
      <c r="W1695" s="109"/>
      <c r="X1695" s="45"/>
      <c r="Y1695" s="45"/>
    </row>
    <row r="1696" spans="1:25" s="43" customFormat="1" ht="12.9" customHeight="1">
      <c r="A1696" s="189"/>
      <c r="B1696" s="111"/>
      <c r="C1696" s="111"/>
      <c r="D1696" s="111"/>
      <c r="E1696" s="111"/>
      <c r="F1696" s="111"/>
      <c r="G1696" s="111"/>
      <c r="H1696" s="111"/>
      <c r="I1696" s="116"/>
      <c r="J1696" s="118"/>
      <c r="K1696" s="33"/>
      <c r="L1696" s="44">
        <f t="shared" si="99"/>
        <v>0</v>
      </c>
      <c r="M1696" s="33" t="str">
        <f t="shared" si="96"/>
        <v>Container q'ty</v>
      </c>
      <c r="N1696" s="33" t="str">
        <f t="shared" si="97"/>
        <v/>
      </c>
      <c r="O1696" s="39"/>
      <c r="P1696" s="33"/>
      <c r="Q1696" s="168"/>
      <c r="R1696" s="169"/>
      <c r="S1696" s="39"/>
      <c r="T1696" s="119"/>
      <c r="U1696" s="109"/>
      <c r="V1696" s="109"/>
      <c r="W1696" s="109"/>
      <c r="X1696" s="45"/>
      <c r="Y1696" s="45"/>
    </row>
    <row r="1697" spans="1:25" s="43" customFormat="1" ht="12.9" customHeight="1">
      <c r="A1697" s="189"/>
      <c r="B1697" s="111"/>
      <c r="C1697" s="111"/>
      <c r="D1697" s="111"/>
      <c r="E1697" s="111"/>
      <c r="F1697" s="111"/>
      <c r="G1697" s="111"/>
      <c r="H1697" s="111"/>
      <c r="I1697" s="116"/>
      <c r="J1697" s="118"/>
      <c r="K1697" s="33"/>
      <c r="L1697" s="44">
        <f t="shared" si="99"/>
        <v>0</v>
      </c>
      <c r="M1697" s="33" t="str">
        <f t="shared" si="96"/>
        <v>Container q'ty</v>
      </c>
      <c r="N1697" s="33" t="str">
        <f t="shared" si="97"/>
        <v/>
      </c>
      <c r="O1697" s="39"/>
      <c r="P1697" s="33"/>
      <c r="Q1697" s="168"/>
      <c r="R1697" s="169"/>
      <c r="S1697" s="39"/>
      <c r="T1697" s="119"/>
      <c r="U1697" s="109"/>
      <c r="V1697" s="109"/>
      <c r="W1697" s="109"/>
      <c r="X1697" s="45"/>
      <c r="Y1697" s="45"/>
    </row>
    <row r="1698" spans="1:25" s="43" customFormat="1" ht="12.9" customHeight="1">
      <c r="A1698" s="189"/>
      <c r="B1698" s="111"/>
      <c r="C1698" s="111"/>
      <c r="D1698" s="111"/>
      <c r="E1698" s="111"/>
      <c r="F1698" s="111"/>
      <c r="G1698" s="111"/>
      <c r="H1698" s="111"/>
      <c r="I1698" s="116"/>
      <c r="J1698" s="118"/>
      <c r="K1698" s="33"/>
      <c r="L1698" s="44">
        <f t="shared" si="99"/>
        <v>0</v>
      </c>
      <c r="M1698" s="33" t="str">
        <f t="shared" si="96"/>
        <v>Container q'ty</v>
      </c>
      <c r="N1698" s="33" t="str">
        <f t="shared" si="97"/>
        <v/>
      </c>
      <c r="O1698" s="39"/>
      <c r="P1698" s="33"/>
      <c r="Q1698" s="168"/>
      <c r="R1698" s="169"/>
      <c r="S1698" s="39"/>
      <c r="T1698" s="119"/>
      <c r="U1698" s="109"/>
      <c r="V1698" s="109"/>
      <c r="W1698" s="109"/>
      <c r="X1698" s="45"/>
      <c r="Y1698" s="45"/>
    </row>
    <row r="1699" spans="1:25" s="43" customFormat="1" ht="12.9" customHeight="1">
      <c r="A1699" s="189"/>
      <c r="B1699" s="111"/>
      <c r="C1699" s="111"/>
      <c r="D1699" s="111"/>
      <c r="E1699" s="111"/>
      <c r="F1699" s="111"/>
      <c r="G1699" s="111"/>
      <c r="H1699" s="111"/>
      <c r="I1699" s="117"/>
      <c r="J1699" s="118"/>
      <c r="K1699" s="33"/>
      <c r="L1699" s="44">
        <f t="shared" si="99"/>
        <v>0</v>
      </c>
      <c r="M1699" s="33" t="str">
        <f t="shared" si="96"/>
        <v>Container q'ty</v>
      </c>
      <c r="N1699" s="33" t="str">
        <f t="shared" si="97"/>
        <v/>
      </c>
      <c r="O1699" s="39"/>
      <c r="P1699" s="33"/>
      <c r="Q1699" s="168"/>
      <c r="R1699" s="169"/>
      <c r="S1699" s="39"/>
      <c r="T1699" s="119"/>
      <c r="U1699" s="109"/>
      <c r="V1699" s="109"/>
      <c r="W1699" s="109"/>
      <c r="X1699" s="45"/>
      <c r="Y1699" s="45"/>
    </row>
    <row r="1700" spans="1:25" s="43" customFormat="1" ht="12.9" customHeight="1">
      <c r="A1700" s="189"/>
      <c r="B1700" s="111"/>
      <c r="C1700" s="111"/>
      <c r="D1700" s="111"/>
      <c r="E1700" s="111"/>
      <c r="F1700" s="111"/>
      <c r="G1700" s="111"/>
      <c r="H1700" s="111"/>
      <c r="I1700" s="117"/>
      <c r="J1700" s="118"/>
      <c r="K1700" s="33"/>
      <c r="L1700" s="44">
        <f t="shared" si="99"/>
        <v>0</v>
      </c>
      <c r="M1700" s="33" t="str">
        <f t="shared" si="96"/>
        <v>Container q'ty</v>
      </c>
      <c r="N1700" s="33" t="str">
        <f t="shared" si="97"/>
        <v/>
      </c>
      <c r="O1700" s="39"/>
      <c r="P1700" s="33"/>
      <c r="Q1700" s="168"/>
      <c r="R1700" s="169"/>
      <c r="S1700" s="39"/>
      <c r="T1700" s="119"/>
      <c r="U1700" s="109"/>
      <c r="V1700" s="109"/>
      <c r="W1700" s="109"/>
      <c r="X1700" s="45"/>
      <c r="Y1700" s="45"/>
    </row>
    <row r="1701" spans="1:25" s="43" customFormat="1" ht="12.9" customHeight="1">
      <c r="A1701" s="189"/>
      <c r="B1701" s="111"/>
      <c r="C1701" s="111"/>
      <c r="D1701" s="111"/>
      <c r="E1701" s="111"/>
      <c r="F1701" s="111"/>
      <c r="G1701" s="111"/>
      <c r="H1701" s="111"/>
      <c r="I1701" s="116"/>
      <c r="J1701" s="118"/>
      <c r="K1701" s="33"/>
      <c r="L1701" s="44">
        <f t="shared" si="99"/>
        <v>0</v>
      </c>
      <c r="M1701" s="33" t="str">
        <f t="shared" si="96"/>
        <v>Container q'ty</v>
      </c>
      <c r="N1701" s="33" t="str">
        <f t="shared" si="97"/>
        <v/>
      </c>
      <c r="O1701" s="39"/>
      <c r="P1701" s="33"/>
      <c r="Q1701" s="168"/>
      <c r="R1701" s="169"/>
      <c r="S1701" s="39"/>
      <c r="T1701" s="119"/>
      <c r="U1701" s="109"/>
      <c r="V1701" s="109"/>
      <c r="W1701" s="109"/>
      <c r="X1701" s="45"/>
      <c r="Y1701" s="45"/>
    </row>
    <row r="1702" spans="1:25" s="43" customFormat="1" ht="12.9" customHeight="1">
      <c r="A1702" s="189"/>
      <c r="B1702" s="111"/>
      <c r="C1702" s="111"/>
      <c r="D1702" s="111"/>
      <c r="E1702" s="111"/>
      <c r="F1702" s="111"/>
      <c r="G1702" s="111"/>
      <c r="H1702" s="111"/>
      <c r="I1702" s="116"/>
      <c r="J1702" s="118"/>
      <c r="K1702" s="33"/>
      <c r="L1702" s="44">
        <f t="shared" si="99"/>
        <v>0</v>
      </c>
      <c r="M1702" s="33" t="str">
        <f t="shared" si="96"/>
        <v>Container q'ty</v>
      </c>
      <c r="N1702" s="33" t="str">
        <f t="shared" si="97"/>
        <v/>
      </c>
      <c r="O1702" s="39"/>
      <c r="P1702" s="33"/>
      <c r="Q1702" s="168"/>
      <c r="R1702" s="169"/>
      <c r="S1702" s="39"/>
      <c r="T1702" s="119"/>
      <c r="U1702" s="109"/>
      <c r="V1702" s="109"/>
      <c r="W1702" s="109"/>
      <c r="X1702" s="45"/>
      <c r="Y1702" s="45"/>
    </row>
    <row r="1703" spans="1:25" s="43" customFormat="1" ht="12.9" customHeight="1">
      <c r="A1703" s="189"/>
      <c r="B1703" s="111"/>
      <c r="C1703" s="111"/>
      <c r="D1703" s="111"/>
      <c r="E1703" s="111"/>
      <c r="F1703" s="111"/>
      <c r="G1703" s="111"/>
      <c r="H1703" s="111"/>
      <c r="I1703" s="116"/>
      <c r="J1703" s="118"/>
      <c r="K1703" s="33"/>
      <c r="L1703" s="44">
        <f t="shared" si="99"/>
        <v>0</v>
      </c>
      <c r="M1703" s="33" t="str">
        <f t="shared" si="96"/>
        <v>Container q'ty</v>
      </c>
      <c r="N1703" s="33" t="str">
        <f t="shared" si="97"/>
        <v/>
      </c>
      <c r="O1703" s="39"/>
      <c r="P1703" s="33"/>
      <c r="Q1703" s="168"/>
      <c r="R1703" s="169"/>
      <c r="S1703" s="39"/>
      <c r="T1703" s="119"/>
      <c r="U1703" s="109"/>
      <c r="V1703" s="109"/>
      <c r="W1703" s="109"/>
      <c r="X1703" s="45"/>
      <c r="Y1703" s="45"/>
    </row>
    <row r="1704" spans="1:25" s="43" customFormat="1" ht="12.9" customHeight="1">
      <c r="A1704" s="189"/>
      <c r="B1704" s="111"/>
      <c r="C1704" s="111"/>
      <c r="D1704" s="111"/>
      <c r="E1704" s="111"/>
      <c r="F1704" s="111"/>
      <c r="G1704" s="111"/>
      <c r="H1704" s="111"/>
      <c r="I1704" s="116"/>
      <c r="J1704" s="118"/>
      <c r="K1704" s="33"/>
      <c r="L1704" s="44">
        <f t="shared" si="99"/>
        <v>0</v>
      </c>
      <c r="M1704" s="33" t="str">
        <f t="shared" si="96"/>
        <v>Container q'ty</v>
      </c>
      <c r="N1704" s="33" t="str">
        <f t="shared" si="97"/>
        <v/>
      </c>
      <c r="O1704" s="39"/>
      <c r="P1704" s="33"/>
      <c r="Q1704" s="168"/>
      <c r="R1704" s="169"/>
      <c r="S1704" s="39"/>
      <c r="T1704" s="119"/>
      <c r="U1704" s="109"/>
      <c r="V1704" s="109"/>
      <c r="W1704" s="109"/>
      <c r="X1704" s="45"/>
      <c r="Y1704" s="45"/>
    </row>
    <row r="1705" spans="1:25" s="43" customFormat="1" ht="12.9" customHeight="1">
      <c r="A1705" s="189"/>
      <c r="B1705" s="111"/>
      <c r="C1705" s="111"/>
      <c r="D1705" s="111"/>
      <c r="E1705" s="111"/>
      <c r="F1705" s="111"/>
      <c r="G1705" s="111"/>
      <c r="H1705" s="111"/>
      <c r="I1705" s="116"/>
      <c r="J1705" s="118"/>
      <c r="K1705" s="33"/>
      <c r="L1705" s="44">
        <f>SUM(E1705:F1705)</f>
        <v>0</v>
      </c>
      <c r="M1705" s="33" t="str">
        <f t="shared" si="96"/>
        <v>Container q'ty</v>
      </c>
      <c r="N1705" s="33" t="str">
        <f t="shared" si="97"/>
        <v/>
      </c>
      <c r="O1705" s="39"/>
      <c r="P1705" s="33"/>
      <c r="Q1705" s="168"/>
      <c r="R1705" s="169"/>
      <c r="S1705" s="39"/>
      <c r="T1705" s="119"/>
      <c r="U1705" s="109"/>
      <c r="V1705" s="109"/>
      <c r="W1705" s="109"/>
      <c r="X1705" s="45"/>
      <c r="Y1705" s="45"/>
    </row>
    <row r="1706" spans="1:25" s="43" customFormat="1" ht="12.9" customHeight="1">
      <c r="A1706" s="189"/>
      <c r="B1706" s="111"/>
      <c r="C1706" s="111"/>
      <c r="D1706" s="111"/>
      <c r="E1706" s="111"/>
      <c r="F1706" s="111"/>
      <c r="G1706" s="111"/>
      <c r="H1706" s="111"/>
      <c r="I1706" s="116"/>
      <c r="J1706" s="118"/>
      <c r="K1706" s="33"/>
      <c r="L1706" s="44">
        <f>SUM(E1706:F1706)</f>
        <v>0</v>
      </c>
      <c r="M1706" s="33" t="str">
        <f t="shared" si="96"/>
        <v>Container q'ty</v>
      </c>
      <c r="N1706" s="33" t="str">
        <f t="shared" si="97"/>
        <v/>
      </c>
      <c r="O1706" s="39"/>
      <c r="P1706" s="33"/>
      <c r="Q1706" s="168"/>
      <c r="R1706" s="169"/>
      <c r="S1706" s="39"/>
      <c r="T1706" s="119"/>
      <c r="U1706" s="109"/>
      <c r="V1706" s="109"/>
      <c r="W1706" s="109"/>
      <c r="X1706" s="45"/>
      <c r="Y1706" s="45"/>
    </row>
    <row r="1707" spans="1:25" s="43" customFormat="1" ht="12.9" customHeight="1">
      <c r="A1707" s="189"/>
      <c r="B1707" s="111"/>
      <c r="C1707" s="111"/>
      <c r="D1707" s="111"/>
      <c r="E1707" s="111"/>
      <c r="F1707" s="111"/>
      <c r="G1707" s="111"/>
      <c r="H1707" s="111"/>
      <c r="I1707" s="116"/>
      <c r="J1707" s="118"/>
      <c r="K1707" s="33"/>
      <c r="L1707" s="44">
        <f t="shared" ref="L1707:L1715" si="100">SUM(E1707:F1707)</f>
        <v>0</v>
      </c>
      <c r="M1707" s="33" t="str">
        <f t="shared" si="96"/>
        <v>Container q'ty</v>
      </c>
      <c r="N1707" s="33" t="str">
        <f t="shared" si="97"/>
        <v/>
      </c>
      <c r="O1707" s="39"/>
      <c r="P1707" s="33"/>
      <c r="Q1707" s="168"/>
      <c r="R1707" s="169"/>
      <c r="S1707" s="39"/>
      <c r="T1707" s="119"/>
      <c r="U1707" s="109"/>
      <c r="V1707" s="109"/>
      <c r="W1707" s="109"/>
      <c r="X1707" s="45"/>
      <c r="Y1707" s="45"/>
    </row>
    <row r="1708" spans="1:25" s="43" customFormat="1" ht="12.9" customHeight="1">
      <c r="A1708" s="189"/>
      <c r="B1708" s="111"/>
      <c r="C1708" s="111"/>
      <c r="D1708" s="111"/>
      <c r="E1708" s="111"/>
      <c r="F1708" s="111"/>
      <c r="G1708" s="111"/>
      <c r="H1708" s="111"/>
      <c r="I1708" s="116"/>
      <c r="J1708" s="118"/>
      <c r="K1708" s="33"/>
      <c r="L1708" s="44">
        <f t="shared" si="100"/>
        <v>0</v>
      </c>
      <c r="M1708" s="33" t="str">
        <f t="shared" si="96"/>
        <v>Container q'ty</v>
      </c>
      <c r="N1708" s="33" t="str">
        <f t="shared" si="97"/>
        <v/>
      </c>
      <c r="O1708" s="39"/>
      <c r="P1708" s="33"/>
      <c r="Q1708" s="168"/>
      <c r="R1708" s="169"/>
      <c r="S1708" s="39"/>
      <c r="T1708" s="119"/>
      <c r="U1708" s="109"/>
      <c r="V1708" s="109"/>
      <c r="W1708" s="109"/>
      <c r="X1708" s="45"/>
      <c r="Y1708" s="45"/>
    </row>
    <row r="1709" spans="1:25" s="43" customFormat="1" ht="12.9" customHeight="1">
      <c r="A1709" s="189"/>
      <c r="B1709" s="111"/>
      <c r="C1709" s="111"/>
      <c r="D1709" s="111"/>
      <c r="E1709" s="111"/>
      <c r="F1709" s="111"/>
      <c r="G1709" s="111"/>
      <c r="H1709" s="111"/>
      <c r="I1709" s="116"/>
      <c r="J1709" s="118"/>
      <c r="K1709" s="33"/>
      <c r="L1709" s="44">
        <f t="shared" si="100"/>
        <v>0</v>
      </c>
      <c r="M1709" s="33" t="str">
        <f t="shared" si="96"/>
        <v>Container q'ty</v>
      </c>
      <c r="N1709" s="33" t="str">
        <f t="shared" si="97"/>
        <v/>
      </c>
      <c r="O1709" s="39"/>
      <c r="P1709" s="33"/>
      <c r="Q1709" s="168"/>
      <c r="R1709" s="169"/>
      <c r="S1709" s="39"/>
      <c r="T1709" s="119"/>
      <c r="U1709" s="109"/>
      <c r="V1709" s="109"/>
      <c r="W1709" s="109"/>
      <c r="X1709" s="45"/>
      <c r="Y1709" s="45"/>
    </row>
    <row r="1710" spans="1:25" s="43" customFormat="1" ht="12.9" customHeight="1">
      <c r="A1710" s="189"/>
      <c r="B1710" s="111"/>
      <c r="C1710" s="111"/>
      <c r="D1710" s="111"/>
      <c r="E1710" s="111"/>
      <c r="F1710" s="111"/>
      <c r="G1710" s="111"/>
      <c r="H1710" s="111"/>
      <c r="I1710" s="117"/>
      <c r="J1710" s="118"/>
      <c r="K1710" s="33"/>
      <c r="L1710" s="44">
        <f t="shared" si="100"/>
        <v>0</v>
      </c>
      <c r="M1710" s="33" t="str">
        <f t="shared" si="96"/>
        <v>Container q'ty</v>
      </c>
      <c r="N1710" s="33" t="str">
        <f t="shared" si="97"/>
        <v/>
      </c>
      <c r="O1710" s="39"/>
      <c r="P1710" s="33"/>
      <c r="Q1710" s="168"/>
      <c r="R1710" s="169"/>
      <c r="S1710" s="39"/>
      <c r="T1710" s="119"/>
      <c r="U1710" s="109"/>
      <c r="V1710" s="109"/>
      <c r="W1710" s="109"/>
      <c r="X1710" s="45"/>
      <c r="Y1710" s="45"/>
    </row>
    <row r="1711" spans="1:25" s="43" customFormat="1" ht="12.9" customHeight="1">
      <c r="A1711" s="189"/>
      <c r="B1711" s="111"/>
      <c r="C1711" s="111"/>
      <c r="D1711" s="111"/>
      <c r="E1711" s="111"/>
      <c r="F1711" s="111"/>
      <c r="G1711" s="111"/>
      <c r="H1711" s="111"/>
      <c r="I1711" s="117"/>
      <c r="J1711" s="118"/>
      <c r="K1711" s="33"/>
      <c r="L1711" s="44">
        <f t="shared" si="100"/>
        <v>0</v>
      </c>
      <c r="M1711" s="33" t="str">
        <f t="shared" si="96"/>
        <v>Container q'ty</v>
      </c>
      <c r="N1711" s="33" t="str">
        <f t="shared" si="97"/>
        <v/>
      </c>
      <c r="O1711" s="39"/>
      <c r="P1711" s="33"/>
      <c r="Q1711" s="168"/>
      <c r="R1711" s="169"/>
      <c r="S1711" s="39"/>
      <c r="T1711" s="119"/>
      <c r="U1711" s="109"/>
      <c r="V1711" s="109"/>
      <c r="W1711" s="109"/>
      <c r="X1711" s="45"/>
      <c r="Y1711" s="45"/>
    </row>
    <row r="1712" spans="1:25" s="43" customFormat="1" ht="12.9" customHeight="1">
      <c r="A1712" s="189"/>
      <c r="B1712" s="111"/>
      <c r="C1712" s="111"/>
      <c r="D1712" s="111"/>
      <c r="E1712" s="111"/>
      <c r="F1712" s="111"/>
      <c r="G1712" s="111"/>
      <c r="H1712" s="111"/>
      <c r="I1712" s="116"/>
      <c r="J1712" s="118"/>
      <c r="K1712" s="33"/>
      <c r="L1712" s="44">
        <f t="shared" si="100"/>
        <v>0</v>
      </c>
      <c r="M1712" s="33" t="str">
        <f t="shared" si="96"/>
        <v>Container q'ty</v>
      </c>
      <c r="N1712" s="33" t="str">
        <f t="shared" si="97"/>
        <v/>
      </c>
      <c r="O1712" s="39"/>
      <c r="P1712" s="33"/>
      <c r="Q1712" s="168"/>
      <c r="R1712" s="169"/>
      <c r="S1712" s="39"/>
      <c r="T1712" s="119"/>
      <c r="U1712" s="109"/>
      <c r="V1712" s="109"/>
      <c r="W1712" s="109"/>
      <c r="X1712" s="45"/>
      <c r="Y1712" s="45"/>
    </row>
    <row r="1713" spans="1:25" s="43" customFormat="1" ht="12.9" customHeight="1">
      <c r="A1713" s="189"/>
      <c r="B1713" s="111"/>
      <c r="C1713" s="111"/>
      <c r="D1713" s="111"/>
      <c r="E1713" s="111"/>
      <c r="F1713" s="111"/>
      <c r="G1713" s="111"/>
      <c r="H1713" s="111"/>
      <c r="I1713" s="116"/>
      <c r="J1713" s="118"/>
      <c r="K1713" s="33"/>
      <c r="L1713" s="44">
        <f t="shared" si="100"/>
        <v>0</v>
      </c>
      <c r="M1713" s="33" t="str">
        <f t="shared" si="96"/>
        <v>Container q'ty</v>
      </c>
      <c r="N1713" s="33" t="str">
        <f t="shared" si="97"/>
        <v/>
      </c>
      <c r="O1713" s="39"/>
      <c r="P1713" s="33"/>
      <c r="Q1713" s="168"/>
      <c r="R1713" s="169"/>
      <c r="S1713" s="39"/>
      <c r="T1713" s="119"/>
      <c r="U1713" s="109"/>
      <c r="V1713" s="109"/>
      <c r="W1713" s="109"/>
      <c r="X1713" s="45"/>
      <c r="Y1713" s="45"/>
    </row>
    <row r="1714" spans="1:25" s="43" customFormat="1" ht="12.9" customHeight="1">
      <c r="A1714" s="189"/>
      <c r="B1714" s="111"/>
      <c r="C1714" s="111"/>
      <c r="D1714" s="111"/>
      <c r="E1714" s="111"/>
      <c r="F1714" s="111"/>
      <c r="G1714" s="111"/>
      <c r="H1714" s="111"/>
      <c r="I1714" s="116"/>
      <c r="J1714" s="118"/>
      <c r="K1714" s="33"/>
      <c r="L1714" s="44">
        <f t="shared" si="100"/>
        <v>0</v>
      </c>
      <c r="M1714" s="33" t="str">
        <f t="shared" si="96"/>
        <v>Container q'ty</v>
      </c>
      <c r="N1714" s="33" t="str">
        <f t="shared" si="97"/>
        <v/>
      </c>
      <c r="O1714" s="39"/>
      <c r="P1714" s="33"/>
      <c r="Q1714" s="168"/>
      <c r="R1714" s="169"/>
      <c r="S1714" s="39"/>
      <c r="T1714" s="119"/>
      <c r="U1714" s="109"/>
      <c r="V1714" s="109"/>
      <c r="W1714" s="109"/>
      <c r="X1714" s="45"/>
      <c r="Y1714" s="45"/>
    </row>
    <row r="1715" spans="1:25" s="43" customFormat="1" ht="12.9" customHeight="1">
      <c r="A1715" s="189"/>
      <c r="B1715" s="111"/>
      <c r="C1715" s="111"/>
      <c r="D1715" s="111"/>
      <c r="E1715" s="111"/>
      <c r="F1715" s="111"/>
      <c r="G1715" s="111"/>
      <c r="H1715" s="111"/>
      <c r="I1715" s="116"/>
      <c r="J1715" s="118"/>
      <c r="K1715" s="33"/>
      <c r="L1715" s="44">
        <f t="shared" si="100"/>
        <v>0</v>
      </c>
      <c r="M1715" s="33" t="str">
        <f t="shared" si="96"/>
        <v>Container q'ty</v>
      </c>
      <c r="N1715" s="33" t="str">
        <f t="shared" si="97"/>
        <v/>
      </c>
      <c r="O1715" s="39"/>
      <c r="P1715" s="33"/>
      <c r="Q1715" s="168"/>
      <c r="R1715" s="169"/>
      <c r="S1715" s="39"/>
      <c r="T1715" s="119"/>
      <c r="U1715" s="109"/>
      <c r="V1715" s="109"/>
      <c r="W1715" s="109"/>
      <c r="X1715" s="45"/>
      <c r="Y1715" s="45"/>
    </row>
    <row r="1716" spans="1:25" s="43" customFormat="1" ht="12.9" customHeight="1">
      <c r="A1716" s="189"/>
      <c r="B1716" s="111"/>
      <c r="C1716" s="111"/>
      <c r="D1716" s="111"/>
      <c r="E1716" s="111"/>
      <c r="F1716" s="111"/>
      <c r="G1716" s="111"/>
      <c r="H1716" s="111"/>
      <c r="I1716" s="116"/>
      <c r="J1716" s="118"/>
      <c r="K1716" s="33"/>
      <c r="L1716" s="44">
        <f>SUM(E1716:F1716)</f>
        <v>0</v>
      </c>
      <c r="M1716" s="33" t="str">
        <f t="shared" si="96"/>
        <v>Container q'ty</v>
      </c>
      <c r="N1716" s="33" t="str">
        <f t="shared" si="97"/>
        <v/>
      </c>
      <c r="O1716" s="39"/>
      <c r="P1716" s="33"/>
      <c r="Q1716" s="168"/>
      <c r="R1716" s="169"/>
      <c r="S1716" s="39"/>
      <c r="T1716" s="119"/>
      <c r="U1716" s="109"/>
      <c r="V1716" s="109"/>
      <c r="W1716" s="109"/>
      <c r="X1716" s="45"/>
      <c r="Y1716" s="45"/>
    </row>
    <row r="1717" spans="1:25" s="43" customFormat="1" ht="12.9" customHeight="1">
      <c r="A1717" s="189"/>
      <c r="B1717" s="111"/>
      <c r="C1717" s="111"/>
      <c r="D1717" s="111"/>
      <c r="E1717" s="111"/>
      <c r="F1717" s="111"/>
      <c r="G1717" s="111"/>
      <c r="H1717" s="111"/>
      <c r="I1717" s="116"/>
      <c r="J1717" s="118"/>
      <c r="K1717" s="33"/>
      <c r="L1717" s="44">
        <f>SUM(E1717:F1717)</f>
        <v>0</v>
      </c>
      <c r="M1717" s="33" t="str">
        <f t="shared" si="96"/>
        <v>Container q'ty</v>
      </c>
      <c r="N1717" s="33" t="str">
        <f t="shared" si="97"/>
        <v/>
      </c>
      <c r="O1717" s="39"/>
      <c r="P1717" s="33"/>
      <c r="Q1717" s="168"/>
      <c r="R1717" s="169"/>
      <c r="S1717" s="39"/>
      <c r="T1717" s="119"/>
      <c r="U1717" s="109"/>
      <c r="V1717" s="109"/>
      <c r="W1717" s="109"/>
      <c r="X1717" s="45"/>
      <c r="Y1717" s="45"/>
    </row>
    <row r="1718" spans="1:25" s="43" customFormat="1" ht="12.9" customHeight="1">
      <c r="A1718" s="189"/>
      <c r="B1718" s="111"/>
      <c r="C1718" s="111"/>
      <c r="D1718" s="111"/>
      <c r="E1718" s="111"/>
      <c r="F1718" s="111"/>
      <c r="G1718" s="111"/>
      <c r="H1718" s="111"/>
      <c r="I1718" s="116"/>
      <c r="J1718" s="118"/>
      <c r="K1718" s="33"/>
      <c r="L1718" s="44">
        <f t="shared" ref="L1718:L1727" si="101">SUM(E1718:F1718)</f>
        <v>0</v>
      </c>
      <c r="M1718" s="33" t="str">
        <f t="shared" si="96"/>
        <v>Container q'ty</v>
      </c>
      <c r="N1718" s="33" t="str">
        <f t="shared" si="97"/>
        <v/>
      </c>
      <c r="O1718" s="39"/>
      <c r="P1718" s="33"/>
      <c r="Q1718" s="168"/>
      <c r="R1718" s="169"/>
      <c r="S1718" s="39"/>
      <c r="T1718" s="119"/>
      <c r="U1718" s="109"/>
      <c r="V1718" s="109"/>
      <c r="W1718" s="109"/>
      <c r="X1718" s="45"/>
      <c r="Y1718" s="45"/>
    </row>
    <row r="1719" spans="1:25" s="43" customFormat="1" ht="12.9" customHeight="1">
      <c r="A1719" s="189"/>
      <c r="B1719" s="111"/>
      <c r="C1719" s="111"/>
      <c r="D1719" s="111"/>
      <c r="E1719" s="111"/>
      <c r="F1719" s="111"/>
      <c r="G1719" s="111"/>
      <c r="H1719" s="111"/>
      <c r="I1719" s="116"/>
      <c r="J1719" s="118"/>
      <c r="K1719" s="33"/>
      <c r="L1719" s="44">
        <f t="shared" si="101"/>
        <v>0</v>
      </c>
      <c r="M1719" s="33" t="str">
        <f t="shared" ref="M1719:M1782" si="102">A1719&amp;$O$1</f>
        <v>Container q'ty</v>
      </c>
      <c r="N1719" s="33" t="str">
        <f t="shared" ref="N1719:N1782" si="103">A1719&amp;P1719</f>
        <v/>
      </c>
      <c r="O1719" s="39"/>
      <c r="P1719" s="33"/>
      <c r="Q1719" s="168"/>
      <c r="R1719" s="169"/>
      <c r="S1719" s="39"/>
      <c r="T1719" s="119"/>
      <c r="U1719" s="109"/>
      <c r="V1719" s="109"/>
      <c r="W1719" s="109"/>
      <c r="X1719" s="45"/>
      <c r="Y1719" s="45"/>
    </row>
    <row r="1720" spans="1:25" s="43" customFormat="1" ht="12.9" customHeight="1">
      <c r="A1720" s="189"/>
      <c r="B1720" s="111"/>
      <c r="C1720" s="111"/>
      <c r="D1720" s="111"/>
      <c r="E1720" s="111"/>
      <c r="F1720" s="111"/>
      <c r="G1720" s="111"/>
      <c r="H1720" s="111"/>
      <c r="I1720" s="116"/>
      <c r="J1720" s="118"/>
      <c r="K1720" s="33"/>
      <c r="L1720" s="44">
        <f t="shared" si="101"/>
        <v>0</v>
      </c>
      <c r="M1720" s="33" t="str">
        <f t="shared" si="102"/>
        <v>Container q'ty</v>
      </c>
      <c r="N1720" s="33" t="str">
        <f t="shared" si="103"/>
        <v/>
      </c>
      <c r="O1720" s="39"/>
      <c r="P1720" s="33"/>
      <c r="Q1720" s="168"/>
      <c r="R1720" s="169"/>
      <c r="S1720" s="39"/>
      <c r="T1720" s="119"/>
      <c r="U1720" s="109"/>
      <c r="V1720" s="109"/>
      <c r="W1720" s="109"/>
      <c r="X1720" s="45"/>
      <c r="Y1720" s="45"/>
    </row>
    <row r="1721" spans="1:25" s="43" customFormat="1" ht="12.9" customHeight="1">
      <c r="A1721" s="189"/>
      <c r="B1721" s="111"/>
      <c r="C1721" s="111"/>
      <c r="D1721" s="111"/>
      <c r="E1721" s="111"/>
      <c r="F1721" s="111"/>
      <c r="G1721" s="111"/>
      <c r="H1721" s="111"/>
      <c r="I1721" s="117"/>
      <c r="J1721" s="118"/>
      <c r="K1721" s="33"/>
      <c r="L1721" s="44">
        <f t="shared" si="101"/>
        <v>0</v>
      </c>
      <c r="M1721" s="33" t="str">
        <f t="shared" si="102"/>
        <v>Container q'ty</v>
      </c>
      <c r="N1721" s="33" t="str">
        <f t="shared" si="103"/>
        <v/>
      </c>
      <c r="O1721" s="39"/>
      <c r="P1721" s="33"/>
      <c r="Q1721" s="168"/>
      <c r="R1721" s="169"/>
      <c r="S1721" s="39"/>
      <c r="T1721" s="119"/>
      <c r="U1721" s="109"/>
      <c r="V1721" s="109"/>
      <c r="W1721" s="109"/>
      <c r="X1721" s="45"/>
      <c r="Y1721" s="45"/>
    </row>
    <row r="1722" spans="1:25" s="43" customFormat="1" ht="12.9" customHeight="1">
      <c r="A1722" s="189"/>
      <c r="B1722" s="111"/>
      <c r="C1722" s="111"/>
      <c r="D1722" s="111"/>
      <c r="E1722" s="111"/>
      <c r="F1722" s="111"/>
      <c r="G1722" s="111"/>
      <c r="H1722" s="111"/>
      <c r="I1722" s="117"/>
      <c r="J1722" s="118"/>
      <c r="K1722" s="33"/>
      <c r="L1722" s="44">
        <f t="shared" si="101"/>
        <v>0</v>
      </c>
      <c r="M1722" s="33" t="str">
        <f t="shared" si="102"/>
        <v>Container q'ty</v>
      </c>
      <c r="N1722" s="33" t="str">
        <f t="shared" si="103"/>
        <v/>
      </c>
      <c r="O1722" s="39"/>
      <c r="P1722" s="33"/>
      <c r="Q1722" s="168"/>
      <c r="R1722" s="169"/>
      <c r="S1722" s="39"/>
      <c r="T1722" s="119"/>
      <c r="U1722" s="109"/>
      <c r="V1722" s="109"/>
      <c r="W1722" s="109"/>
      <c r="X1722" s="45"/>
      <c r="Y1722" s="45"/>
    </row>
    <row r="1723" spans="1:25" s="43" customFormat="1" ht="12.9" customHeight="1">
      <c r="A1723" s="189"/>
      <c r="B1723" s="111"/>
      <c r="C1723" s="111"/>
      <c r="D1723" s="111"/>
      <c r="E1723" s="111"/>
      <c r="F1723" s="111"/>
      <c r="G1723" s="111"/>
      <c r="H1723" s="111"/>
      <c r="I1723" s="116"/>
      <c r="J1723" s="118"/>
      <c r="K1723" s="33"/>
      <c r="L1723" s="44">
        <f t="shared" si="101"/>
        <v>0</v>
      </c>
      <c r="M1723" s="33" t="str">
        <f t="shared" si="102"/>
        <v>Container q'ty</v>
      </c>
      <c r="N1723" s="33" t="str">
        <f t="shared" si="103"/>
        <v/>
      </c>
      <c r="O1723" s="39"/>
      <c r="P1723" s="33"/>
      <c r="Q1723" s="168"/>
      <c r="R1723" s="169"/>
      <c r="S1723" s="39"/>
      <c r="T1723" s="119"/>
      <c r="U1723" s="109"/>
      <c r="V1723" s="109"/>
      <c r="W1723" s="109"/>
      <c r="X1723" s="45"/>
      <c r="Y1723" s="45"/>
    </row>
    <row r="1724" spans="1:25" s="43" customFormat="1" ht="12.9" customHeight="1">
      <c r="A1724" s="189"/>
      <c r="B1724" s="111"/>
      <c r="C1724" s="111"/>
      <c r="D1724" s="111"/>
      <c r="E1724" s="111"/>
      <c r="F1724" s="111"/>
      <c r="G1724" s="111"/>
      <c r="H1724" s="111"/>
      <c r="I1724" s="116"/>
      <c r="J1724" s="118"/>
      <c r="K1724" s="33"/>
      <c r="L1724" s="44">
        <f t="shared" si="101"/>
        <v>0</v>
      </c>
      <c r="M1724" s="33" t="str">
        <f t="shared" si="102"/>
        <v>Container q'ty</v>
      </c>
      <c r="N1724" s="33" t="str">
        <f t="shared" si="103"/>
        <v/>
      </c>
      <c r="O1724" s="39"/>
      <c r="P1724" s="33"/>
      <c r="Q1724" s="168"/>
      <c r="R1724" s="169"/>
      <c r="S1724" s="39"/>
      <c r="T1724" s="119"/>
      <c r="U1724" s="109"/>
      <c r="V1724" s="109"/>
      <c r="W1724" s="109"/>
      <c r="X1724" s="45"/>
      <c r="Y1724" s="45"/>
    </row>
    <row r="1725" spans="1:25" s="43" customFormat="1" ht="12.9" customHeight="1">
      <c r="A1725" s="189"/>
      <c r="B1725" s="111"/>
      <c r="C1725" s="111"/>
      <c r="D1725" s="111"/>
      <c r="E1725" s="111"/>
      <c r="F1725" s="111"/>
      <c r="G1725" s="111"/>
      <c r="H1725" s="111"/>
      <c r="I1725" s="116"/>
      <c r="J1725" s="118"/>
      <c r="K1725" s="33"/>
      <c r="L1725" s="44">
        <f t="shared" si="101"/>
        <v>0</v>
      </c>
      <c r="M1725" s="33" t="str">
        <f t="shared" si="102"/>
        <v>Container q'ty</v>
      </c>
      <c r="N1725" s="33" t="str">
        <f t="shared" si="103"/>
        <v/>
      </c>
      <c r="O1725" s="39"/>
      <c r="P1725" s="33"/>
      <c r="Q1725" s="168"/>
      <c r="R1725" s="169"/>
      <c r="S1725" s="39"/>
      <c r="T1725" s="119"/>
      <c r="U1725" s="109"/>
      <c r="V1725" s="109"/>
      <c r="W1725" s="109"/>
      <c r="X1725" s="45"/>
      <c r="Y1725" s="45"/>
    </row>
    <row r="1726" spans="1:25" s="43" customFormat="1" ht="12.9" customHeight="1">
      <c r="A1726" s="189"/>
      <c r="B1726" s="111"/>
      <c r="C1726" s="111"/>
      <c r="D1726" s="111"/>
      <c r="E1726" s="111"/>
      <c r="F1726" s="111"/>
      <c r="G1726" s="111"/>
      <c r="H1726" s="111"/>
      <c r="I1726" s="117"/>
      <c r="J1726" s="118"/>
      <c r="K1726" s="33"/>
      <c r="L1726" s="44">
        <f t="shared" si="101"/>
        <v>0</v>
      </c>
      <c r="M1726" s="33" t="str">
        <f t="shared" si="102"/>
        <v>Container q'ty</v>
      </c>
      <c r="N1726" s="33" t="str">
        <f t="shared" si="103"/>
        <v/>
      </c>
      <c r="O1726" s="39"/>
      <c r="P1726" s="33"/>
      <c r="Q1726" s="168"/>
      <c r="R1726" s="169"/>
      <c r="S1726" s="39"/>
      <c r="T1726" s="119"/>
      <c r="U1726" s="109"/>
      <c r="V1726" s="109"/>
      <c r="W1726" s="109"/>
      <c r="X1726" s="45"/>
      <c r="Y1726" s="45"/>
    </row>
    <row r="1727" spans="1:25" s="43" customFormat="1" ht="12.9" customHeight="1">
      <c r="A1727" s="189"/>
      <c r="B1727" s="111"/>
      <c r="C1727" s="111"/>
      <c r="D1727" s="111"/>
      <c r="E1727" s="111"/>
      <c r="F1727" s="111"/>
      <c r="G1727" s="111"/>
      <c r="H1727" s="111"/>
      <c r="I1727" s="116"/>
      <c r="J1727" s="118"/>
      <c r="K1727" s="33"/>
      <c r="L1727" s="44">
        <f t="shared" si="101"/>
        <v>0</v>
      </c>
      <c r="M1727" s="33" t="str">
        <f t="shared" si="102"/>
        <v>Container q'ty</v>
      </c>
      <c r="N1727" s="33" t="str">
        <f t="shared" si="103"/>
        <v/>
      </c>
      <c r="O1727" s="39"/>
      <c r="P1727" s="33"/>
      <c r="Q1727" s="168"/>
      <c r="R1727" s="169"/>
      <c r="S1727" s="39"/>
      <c r="T1727" s="119"/>
      <c r="U1727" s="109"/>
      <c r="V1727" s="109"/>
      <c r="W1727" s="109"/>
      <c r="X1727" s="45"/>
      <c r="Y1727" s="45"/>
    </row>
    <row r="1728" spans="1:25" s="43" customFormat="1" ht="12.9" customHeight="1">
      <c r="A1728" s="189"/>
      <c r="B1728" s="111"/>
      <c r="C1728" s="111"/>
      <c r="D1728" s="111"/>
      <c r="E1728" s="111"/>
      <c r="F1728" s="111"/>
      <c r="G1728" s="111"/>
      <c r="H1728" s="111"/>
      <c r="I1728" s="116"/>
      <c r="J1728" s="118"/>
      <c r="K1728" s="33"/>
      <c r="L1728" s="44">
        <f>SUM(E1728:F1728)</f>
        <v>0</v>
      </c>
      <c r="M1728" s="33" t="str">
        <f t="shared" si="102"/>
        <v>Container q'ty</v>
      </c>
      <c r="N1728" s="33" t="str">
        <f t="shared" si="103"/>
        <v/>
      </c>
      <c r="O1728" s="39"/>
      <c r="P1728" s="33"/>
      <c r="Q1728" s="168"/>
      <c r="R1728" s="169"/>
      <c r="S1728" s="39"/>
      <c r="T1728" s="119"/>
      <c r="U1728" s="109"/>
      <c r="V1728" s="109"/>
      <c r="W1728" s="109"/>
      <c r="X1728" s="45"/>
      <c r="Y1728" s="45"/>
    </row>
    <row r="1729" spans="1:25" s="43" customFormat="1" ht="12.9" customHeight="1">
      <c r="A1729" s="189"/>
      <c r="B1729" s="111"/>
      <c r="C1729" s="111"/>
      <c r="D1729" s="111"/>
      <c r="E1729" s="111"/>
      <c r="F1729" s="111"/>
      <c r="G1729" s="111"/>
      <c r="H1729" s="111"/>
      <c r="I1729" s="116"/>
      <c r="J1729" s="118"/>
      <c r="K1729" s="33"/>
      <c r="L1729" s="44">
        <f>SUM(E1729:F1729)</f>
        <v>0</v>
      </c>
      <c r="M1729" s="33" t="str">
        <f t="shared" si="102"/>
        <v>Container q'ty</v>
      </c>
      <c r="N1729" s="33" t="str">
        <f t="shared" si="103"/>
        <v/>
      </c>
      <c r="O1729" s="39"/>
      <c r="P1729" s="33"/>
      <c r="Q1729" s="168"/>
      <c r="R1729" s="169"/>
      <c r="S1729" s="39"/>
      <c r="T1729" s="119"/>
      <c r="U1729" s="109"/>
      <c r="V1729" s="109"/>
      <c r="W1729" s="109"/>
      <c r="X1729" s="45"/>
      <c r="Y1729" s="45"/>
    </row>
    <row r="1730" spans="1:25" s="43" customFormat="1" ht="12.9" customHeight="1">
      <c r="A1730" s="189"/>
      <c r="B1730" s="111"/>
      <c r="C1730" s="111"/>
      <c r="D1730" s="111"/>
      <c r="E1730" s="111"/>
      <c r="F1730" s="111"/>
      <c r="G1730" s="111"/>
      <c r="H1730" s="111"/>
      <c r="I1730" s="116"/>
      <c r="J1730" s="118"/>
      <c r="K1730" s="33"/>
      <c r="L1730" s="44">
        <f t="shared" ref="L1730:L1738" si="104">SUM(E1730:F1730)</f>
        <v>0</v>
      </c>
      <c r="M1730" s="33" t="str">
        <f t="shared" si="102"/>
        <v>Container q'ty</v>
      </c>
      <c r="N1730" s="33" t="str">
        <f t="shared" si="103"/>
        <v/>
      </c>
      <c r="O1730" s="39"/>
      <c r="P1730" s="33"/>
      <c r="Q1730" s="168"/>
      <c r="R1730" s="169"/>
      <c r="S1730" s="39"/>
      <c r="T1730" s="119"/>
      <c r="U1730" s="109"/>
      <c r="V1730" s="109"/>
      <c r="W1730" s="109"/>
      <c r="X1730" s="45"/>
      <c r="Y1730" s="45"/>
    </row>
    <row r="1731" spans="1:25" s="43" customFormat="1" ht="12.9" customHeight="1">
      <c r="A1731" s="189"/>
      <c r="B1731" s="111"/>
      <c r="C1731" s="111"/>
      <c r="D1731" s="111"/>
      <c r="E1731" s="111"/>
      <c r="F1731" s="111"/>
      <c r="G1731" s="111"/>
      <c r="H1731" s="111"/>
      <c r="I1731" s="116"/>
      <c r="J1731" s="118"/>
      <c r="K1731" s="33"/>
      <c r="L1731" s="44">
        <f t="shared" si="104"/>
        <v>0</v>
      </c>
      <c r="M1731" s="33" t="str">
        <f t="shared" si="102"/>
        <v>Container q'ty</v>
      </c>
      <c r="N1731" s="33" t="str">
        <f t="shared" si="103"/>
        <v/>
      </c>
      <c r="O1731" s="39"/>
      <c r="P1731" s="33"/>
      <c r="Q1731" s="168"/>
      <c r="R1731" s="169"/>
      <c r="S1731" s="39"/>
      <c r="T1731" s="119"/>
      <c r="U1731" s="109"/>
      <c r="V1731" s="109"/>
      <c r="W1731" s="109"/>
      <c r="X1731" s="45"/>
      <c r="Y1731" s="45"/>
    </row>
    <row r="1732" spans="1:25" s="43" customFormat="1" ht="12.9" customHeight="1">
      <c r="A1732" s="189"/>
      <c r="B1732" s="111"/>
      <c r="C1732" s="111"/>
      <c r="D1732" s="111"/>
      <c r="E1732" s="111"/>
      <c r="F1732" s="111"/>
      <c r="G1732" s="111"/>
      <c r="H1732" s="111"/>
      <c r="I1732" s="116"/>
      <c r="J1732" s="118"/>
      <c r="K1732" s="33"/>
      <c r="L1732" s="44">
        <f t="shared" si="104"/>
        <v>0</v>
      </c>
      <c r="M1732" s="33" t="str">
        <f t="shared" si="102"/>
        <v>Container q'ty</v>
      </c>
      <c r="N1732" s="33" t="str">
        <f t="shared" si="103"/>
        <v/>
      </c>
      <c r="O1732" s="39"/>
      <c r="P1732" s="33"/>
      <c r="Q1732" s="168"/>
      <c r="R1732" s="169"/>
      <c r="S1732" s="39"/>
      <c r="T1732" s="119"/>
      <c r="U1732" s="109"/>
      <c r="V1732" s="109"/>
      <c r="W1732" s="109"/>
      <c r="X1732" s="45"/>
      <c r="Y1732" s="45"/>
    </row>
    <row r="1733" spans="1:25" s="43" customFormat="1" ht="12.9" customHeight="1">
      <c r="A1733" s="189"/>
      <c r="B1733" s="111"/>
      <c r="C1733" s="111"/>
      <c r="D1733" s="111"/>
      <c r="E1733" s="111"/>
      <c r="F1733" s="111"/>
      <c r="G1733" s="111"/>
      <c r="H1733" s="111"/>
      <c r="I1733" s="117"/>
      <c r="J1733" s="118"/>
      <c r="K1733" s="33"/>
      <c r="L1733" s="44">
        <f t="shared" si="104"/>
        <v>0</v>
      </c>
      <c r="M1733" s="33" t="str">
        <f t="shared" si="102"/>
        <v>Container q'ty</v>
      </c>
      <c r="N1733" s="33" t="str">
        <f t="shared" si="103"/>
        <v/>
      </c>
      <c r="O1733" s="39"/>
      <c r="P1733" s="33"/>
      <c r="Q1733" s="168"/>
      <c r="R1733" s="169"/>
      <c r="S1733" s="39"/>
      <c r="T1733" s="119"/>
      <c r="U1733" s="109"/>
      <c r="V1733" s="109"/>
      <c r="W1733" s="109"/>
      <c r="X1733" s="45"/>
      <c r="Y1733" s="45"/>
    </row>
    <row r="1734" spans="1:25" s="43" customFormat="1" ht="12.9" customHeight="1">
      <c r="A1734" s="189"/>
      <c r="B1734" s="111"/>
      <c r="C1734" s="111"/>
      <c r="D1734" s="111"/>
      <c r="E1734" s="111"/>
      <c r="F1734" s="111"/>
      <c r="G1734" s="111"/>
      <c r="H1734" s="111"/>
      <c r="I1734" s="117"/>
      <c r="J1734" s="118"/>
      <c r="K1734" s="33"/>
      <c r="L1734" s="44">
        <f t="shared" si="104"/>
        <v>0</v>
      </c>
      <c r="M1734" s="33" t="str">
        <f t="shared" si="102"/>
        <v>Container q'ty</v>
      </c>
      <c r="N1734" s="33" t="str">
        <f t="shared" si="103"/>
        <v/>
      </c>
      <c r="O1734" s="39"/>
      <c r="P1734" s="33"/>
      <c r="Q1734" s="168"/>
      <c r="R1734" s="169"/>
      <c r="S1734" s="39"/>
      <c r="T1734" s="119"/>
      <c r="U1734" s="109"/>
      <c r="V1734" s="109"/>
      <c r="W1734" s="109"/>
      <c r="X1734" s="45"/>
      <c r="Y1734" s="45"/>
    </row>
    <row r="1735" spans="1:25" s="43" customFormat="1" ht="12.9" customHeight="1">
      <c r="A1735" s="189"/>
      <c r="B1735" s="111"/>
      <c r="C1735" s="111"/>
      <c r="D1735" s="111"/>
      <c r="E1735" s="111"/>
      <c r="F1735" s="111"/>
      <c r="G1735" s="111"/>
      <c r="H1735" s="111"/>
      <c r="I1735" s="116"/>
      <c r="J1735" s="118"/>
      <c r="K1735" s="33"/>
      <c r="L1735" s="44">
        <f t="shared" si="104"/>
        <v>0</v>
      </c>
      <c r="M1735" s="33" t="str">
        <f t="shared" si="102"/>
        <v>Container q'ty</v>
      </c>
      <c r="N1735" s="33" t="str">
        <f t="shared" si="103"/>
        <v/>
      </c>
      <c r="O1735" s="39"/>
      <c r="P1735" s="33"/>
      <c r="Q1735" s="168"/>
      <c r="R1735" s="169"/>
      <c r="S1735" s="39"/>
      <c r="T1735" s="119"/>
      <c r="U1735" s="109"/>
      <c r="V1735" s="109"/>
      <c r="W1735" s="109"/>
      <c r="X1735" s="45"/>
      <c r="Y1735" s="45"/>
    </row>
    <row r="1736" spans="1:25" s="43" customFormat="1" ht="12.9" customHeight="1">
      <c r="A1736" s="189"/>
      <c r="B1736" s="111"/>
      <c r="C1736" s="111"/>
      <c r="D1736" s="111"/>
      <c r="E1736" s="111"/>
      <c r="F1736" s="111"/>
      <c r="G1736" s="111"/>
      <c r="H1736" s="111"/>
      <c r="I1736" s="116"/>
      <c r="J1736" s="118"/>
      <c r="K1736" s="33"/>
      <c r="L1736" s="44">
        <f t="shared" si="104"/>
        <v>0</v>
      </c>
      <c r="M1736" s="33" t="str">
        <f t="shared" si="102"/>
        <v>Container q'ty</v>
      </c>
      <c r="N1736" s="33" t="str">
        <f t="shared" si="103"/>
        <v/>
      </c>
      <c r="O1736" s="39"/>
      <c r="P1736" s="33"/>
      <c r="Q1736" s="168"/>
      <c r="R1736" s="169"/>
      <c r="S1736" s="39"/>
      <c r="T1736" s="119"/>
      <c r="U1736" s="109"/>
      <c r="V1736" s="109"/>
      <c r="W1736" s="109"/>
      <c r="X1736" s="45"/>
      <c r="Y1736" s="45"/>
    </row>
    <row r="1737" spans="1:25" s="43" customFormat="1" ht="12.9" customHeight="1">
      <c r="A1737" s="189"/>
      <c r="B1737" s="111"/>
      <c r="C1737" s="111"/>
      <c r="D1737" s="111"/>
      <c r="E1737" s="111"/>
      <c r="F1737" s="111"/>
      <c r="G1737" s="111"/>
      <c r="H1737" s="111"/>
      <c r="I1737" s="116"/>
      <c r="J1737" s="118"/>
      <c r="K1737" s="33"/>
      <c r="L1737" s="44">
        <f t="shared" si="104"/>
        <v>0</v>
      </c>
      <c r="M1737" s="33" t="str">
        <f t="shared" si="102"/>
        <v>Container q'ty</v>
      </c>
      <c r="N1737" s="33" t="str">
        <f t="shared" si="103"/>
        <v/>
      </c>
      <c r="O1737" s="39"/>
      <c r="P1737" s="33"/>
      <c r="Q1737" s="168"/>
      <c r="R1737" s="169"/>
      <c r="S1737" s="39"/>
      <c r="T1737" s="119"/>
      <c r="U1737" s="109"/>
      <c r="V1737" s="109"/>
      <c r="W1737" s="109"/>
      <c r="X1737" s="45"/>
      <c r="Y1737" s="45"/>
    </row>
    <row r="1738" spans="1:25" s="43" customFormat="1" ht="12.9" customHeight="1">
      <c r="A1738" s="189"/>
      <c r="B1738" s="111"/>
      <c r="C1738" s="111"/>
      <c r="D1738" s="111"/>
      <c r="E1738" s="111"/>
      <c r="F1738" s="111"/>
      <c r="G1738" s="111"/>
      <c r="H1738" s="111"/>
      <c r="I1738" s="116"/>
      <c r="J1738" s="118"/>
      <c r="K1738" s="33"/>
      <c r="L1738" s="44">
        <f t="shared" si="104"/>
        <v>0</v>
      </c>
      <c r="M1738" s="33" t="str">
        <f t="shared" si="102"/>
        <v>Container q'ty</v>
      </c>
      <c r="N1738" s="33" t="str">
        <f t="shared" si="103"/>
        <v/>
      </c>
      <c r="O1738" s="39"/>
      <c r="P1738" s="33"/>
      <c r="Q1738" s="168"/>
      <c r="R1738" s="169"/>
      <c r="S1738" s="39"/>
      <c r="T1738" s="119"/>
      <c r="U1738" s="109"/>
      <c r="V1738" s="109"/>
      <c r="W1738" s="109"/>
      <c r="X1738" s="45"/>
      <c r="Y1738" s="45"/>
    </row>
    <row r="1739" spans="1:25" s="43" customFormat="1" ht="12.9" customHeight="1">
      <c r="A1739" s="189"/>
      <c r="B1739" s="111"/>
      <c r="C1739" s="111"/>
      <c r="D1739" s="111"/>
      <c r="E1739" s="111"/>
      <c r="F1739" s="111"/>
      <c r="G1739" s="111"/>
      <c r="H1739" s="111"/>
      <c r="I1739" s="116"/>
      <c r="J1739" s="118"/>
      <c r="K1739" s="33"/>
      <c r="L1739" s="44">
        <f>SUM(E1739:F1739)</f>
        <v>0</v>
      </c>
      <c r="M1739" s="33" t="str">
        <f t="shared" si="102"/>
        <v>Container q'ty</v>
      </c>
      <c r="N1739" s="33" t="str">
        <f t="shared" si="103"/>
        <v/>
      </c>
      <c r="O1739" s="39"/>
      <c r="P1739" s="33"/>
      <c r="Q1739" s="168"/>
      <c r="R1739" s="169"/>
      <c r="S1739" s="39"/>
      <c r="T1739" s="119"/>
      <c r="U1739" s="109"/>
      <c r="V1739" s="109"/>
      <c r="W1739" s="109"/>
      <c r="X1739" s="45"/>
      <c r="Y1739" s="45"/>
    </row>
    <row r="1740" spans="1:25" s="43" customFormat="1" ht="12.9" customHeight="1">
      <c r="A1740" s="189"/>
      <c r="B1740" s="111"/>
      <c r="C1740" s="111"/>
      <c r="D1740" s="111"/>
      <c r="E1740" s="111"/>
      <c r="F1740" s="111"/>
      <c r="G1740" s="111"/>
      <c r="H1740" s="111"/>
      <c r="I1740" s="116"/>
      <c r="J1740" s="118"/>
      <c r="K1740" s="33"/>
      <c r="L1740" s="44">
        <f>SUM(E1740:F1740)</f>
        <v>0</v>
      </c>
      <c r="M1740" s="33" t="str">
        <f t="shared" si="102"/>
        <v>Container q'ty</v>
      </c>
      <c r="N1740" s="33" t="str">
        <f t="shared" si="103"/>
        <v/>
      </c>
      <c r="O1740" s="39"/>
      <c r="P1740" s="33"/>
      <c r="Q1740" s="168"/>
      <c r="R1740" s="169"/>
      <c r="S1740" s="39"/>
      <c r="T1740" s="119"/>
      <c r="U1740" s="109"/>
      <c r="V1740" s="109"/>
      <c r="W1740" s="109"/>
      <c r="X1740" s="45"/>
      <c r="Y1740" s="45"/>
    </row>
    <row r="1741" spans="1:25" s="43" customFormat="1" ht="12.9" customHeight="1">
      <c r="A1741" s="189"/>
      <c r="B1741" s="111"/>
      <c r="C1741" s="111"/>
      <c r="D1741" s="111"/>
      <c r="E1741" s="111"/>
      <c r="F1741" s="111"/>
      <c r="G1741" s="111"/>
      <c r="H1741" s="111"/>
      <c r="I1741" s="116"/>
      <c r="J1741" s="118"/>
      <c r="K1741" s="33"/>
      <c r="L1741" s="44">
        <f t="shared" ref="L1741:L1749" si="105">SUM(E1741:F1741)</f>
        <v>0</v>
      </c>
      <c r="M1741" s="33" t="str">
        <f t="shared" si="102"/>
        <v>Container q'ty</v>
      </c>
      <c r="N1741" s="33" t="str">
        <f t="shared" si="103"/>
        <v/>
      </c>
      <c r="O1741" s="39"/>
      <c r="P1741" s="33"/>
      <c r="Q1741" s="168"/>
      <c r="R1741" s="169"/>
      <c r="S1741" s="39"/>
      <c r="T1741" s="119"/>
      <c r="U1741" s="109"/>
      <c r="V1741" s="109"/>
      <c r="W1741" s="109"/>
      <c r="X1741" s="45"/>
      <c r="Y1741" s="45"/>
    </row>
    <row r="1742" spans="1:25" s="43" customFormat="1" ht="12.9" customHeight="1">
      <c r="A1742" s="189"/>
      <c r="B1742" s="111"/>
      <c r="C1742" s="111"/>
      <c r="D1742" s="111"/>
      <c r="E1742" s="111"/>
      <c r="F1742" s="111"/>
      <c r="G1742" s="111"/>
      <c r="H1742" s="111"/>
      <c r="I1742" s="116"/>
      <c r="J1742" s="118"/>
      <c r="K1742" s="33"/>
      <c r="L1742" s="44">
        <f t="shared" si="105"/>
        <v>0</v>
      </c>
      <c r="M1742" s="33" t="str">
        <f t="shared" si="102"/>
        <v>Container q'ty</v>
      </c>
      <c r="N1742" s="33" t="str">
        <f t="shared" si="103"/>
        <v/>
      </c>
      <c r="O1742" s="39"/>
      <c r="P1742" s="33"/>
      <c r="Q1742" s="168"/>
      <c r="R1742" s="169"/>
      <c r="S1742" s="39"/>
      <c r="T1742" s="119"/>
      <c r="U1742" s="109"/>
      <c r="V1742" s="109"/>
      <c r="W1742" s="109"/>
      <c r="X1742" s="45"/>
      <c r="Y1742" s="45"/>
    </row>
    <row r="1743" spans="1:25" s="43" customFormat="1" ht="12.9" customHeight="1">
      <c r="A1743" s="189"/>
      <c r="B1743" s="111"/>
      <c r="C1743" s="111"/>
      <c r="D1743" s="111"/>
      <c r="E1743" s="111"/>
      <c r="F1743" s="111"/>
      <c r="G1743" s="111"/>
      <c r="H1743" s="111"/>
      <c r="I1743" s="116"/>
      <c r="J1743" s="118"/>
      <c r="K1743" s="33"/>
      <c r="L1743" s="44">
        <f t="shared" si="105"/>
        <v>0</v>
      </c>
      <c r="M1743" s="33" t="str">
        <f t="shared" si="102"/>
        <v>Container q'ty</v>
      </c>
      <c r="N1743" s="33" t="str">
        <f t="shared" si="103"/>
        <v/>
      </c>
      <c r="O1743" s="39"/>
      <c r="P1743" s="33"/>
      <c r="Q1743" s="168"/>
      <c r="R1743" s="169"/>
      <c r="S1743" s="39"/>
      <c r="T1743" s="119"/>
      <c r="U1743" s="109"/>
      <c r="V1743" s="109"/>
      <c r="W1743" s="109"/>
      <c r="X1743" s="45"/>
      <c r="Y1743" s="45"/>
    </row>
    <row r="1744" spans="1:25" s="43" customFormat="1" ht="12.9" customHeight="1">
      <c r="A1744" s="189"/>
      <c r="B1744" s="111"/>
      <c r="C1744" s="111"/>
      <c r="D1744" s="111"/>
      <c r="E1744" s="111"/>
      <c r="F1744" s="111"/>
      <c r="G1744" s="111"/>
      <c r="H1744" s="111"/>
      <c r="I1744" s="117"/>
      <c r="J1744" s="118"/>
      <c r="K1744" s="33"/>
      <c r="L1744" s="44">
        <f t="shared" si="105"/>
        <v>0</v>
      </c>
      <c r="M1744" s="33" t="str">
        <f t="shared" si="102"/>
        <v>Container q'ty</v>
      </c>
      <c r="N1744" s="33" t="str">
        <f t="shared" si="103"/>
        <v/>
      </c>
      <c r="O1744" s="39"/>
      <c r="P1744" s="33"/>
      <c r="Q1744" s="168"/>
      <c r="R1744" s="169"/>
      <c r="S1744" s="39"/>
      <c r="T1744" s="119"/>
      <c r="U1744" s="109"/>
      <c r="V1744" s="109"/>
      <c r="W1744" s="109"/>
      <c r="X1744" s="45"/>
      <c r="Y1744" s="45"/>
    </row>
    <row r="1745" spans="1:25" s="43" customFormat="1" ht="12.9" customHeight="1">
      <c r="A1745" s="189"/>
      <c r="B1745" s="111"/>
      <c r="C1745" s="111"/>
      <c r="D1745" s="111"/>
      <c r="E1745" s="111"/>
      <c r="F1745" s="111"/>
      <c r="G1745" s="111"/>
      <c r="H1745" s="111"/>
      <c r="I1745" s="117"/>
      <c r="J1745" s="118"/>
      <c r="K1745" s="33"/>
      <c r="L1745" s="44">
        <f t="shared" si="105"/>
        <v>0</v>
      </c>
      <c r="M1745" s="33" t="str">
        <f t="shared" si="102"/>
        <v>Container q'ty</v>
      </c>
      <c r="N1745" s="33" t="str">
        <f t="shared" si="103"/>
        <v/>
      </c>
      <c r="O1745" s="39"/>
      <c r="P1745" s="33"/>
      <c r="Q1745" s="168"/>
      <c r="R1745" s="169"/>
      <c r="S1745" s="39"/>
      <c r="T1745" s="119"/>
      <c r="U1745" s="109"/>
      <c r="V1745" s="109"/>
      <c r="W1745" s="109"/>
      <c r="X1745" s="45"/>
      <c r="Y1745" s="45"/>
    </row>
    <row r="1746" spans="1:25" s="43" customFormat="1" ht="12.9" customHeight="1">
      <c r="A1746" s="189"/>
      <c r="B1746" s="111"/>
      <c r="C1746" s="111"/>
      <c r="D1746" s="111"/>
      <c r="E1746" s="111"/>
      <c r="F1746" s="111"/>
      <c r="G1746" s="111"/>
      <c r="H1746" s="111"/>
      <c r="I1746" s="116"/>
      <c r="J1746" s="118"/>
      <c r="K1746" s="33"/>
      <c r="L1746" s="44">
        <f t="shared" si="105"/>
        <v>0</v>
      </c>
      <c r="M1746" s="33" t="str">
        <f t="shared" si="102"/>
        <v>Container q'ty</v>
      </c>
      <c r="N1746" s="33" t="str">
        <f t="shared" si="103"/>
        <v/>
      </c>
      <c r="O1746" s="39"/>
      <c r="P1746" s="33"/>
      <c r="Q1746" s="168"/>
      <c r="R1746" s="169"/>
      <c r="S1746" s="39"/>
      <c r="T1746" s="119"/>
      <c r="U1746" s="109"/>
      <c r="V1746" s="109"/>
      <c r="W1746" s="109"/>
      <c r="X1746" s="45"/>
      <c r="Y1746" s="45"/>
    </row>
    <row r="1747" spans="1:25" s="43" customFormat="1" ht="12.9" customHeight="1">
      <c r="A1747" s="189"/>
      <c r="B1747" s="111"/>
      <c r="C1747" s="111"/>
      <c r="D1747" s="111"/>
      <c r="E1747" s="111"/>
      <c r="F1747" s="111"/>
      <c r="G1747" s="111"/>
      <c r="H1747" s="111"/>
      <c r="I1747" s="116"/>
      <c r="J1747" s="118"/>
      <c r="K1747" s="33"/>
      <c r="L1747" s="44">
        <f t="shared" si="105"/>
        <v>0</v>
      </c>
      <c r="M1747" s="33" t="str">
        <f t="shared" si="102"/>
        <v>Container q'ty</v>
      </c>
      <c r="N1747" s="33" t="str">
        <f t="shared" si="103"/>
        <v/>
      </c>
      <c r="O1747" s="39"/>
      <c r="P1747" s="33"/>
      <c r="Q1747" s="168"/>
      <c r="R1747" s="169"/>
      <c r="S1747" s="39"/>
      <c r="T1747" s="119"/>
      <c r="U1747" s="109"/>
      <c r="V1747" s="109"/>
      <c r="W1747" s="109"/>
      <c r="X1747" s="45"/>
      <c r="Y1747" s="45"/>
    </row>
    <row r="1748" spans="1:25" s="43" customFormat="1" ht="12.9" customHeight="1">
      <c r="A1748" s="189"/>
      <c r="B1748" s="111"/>
      <c r="C1748" s="111"/>
      <c r="D1748" s="111"/>
      <c r="E1748" s="111"/>
      <c r="F1748" s="111"/>
      <c r="G1748" s="111"/>
      <c r="H1748" s="111"/>
      <c r="I1748" s="116"/>
      <c r="J1748" s="118"/>
      <c r="K1748" s="33"/>
      <c r="L1748" s="44">
        <f t="shared" si="105"/>
        <v>0</v>
      </c>
      <c r="M1748" s="33" t="str">
        <f t="shared" si="102"/>
        <v>Container q'ty</v>
      </c>
      <c r="N1748" s="33" t="str">
        <f t="shared" si="103"/>
        <v/>
      </c>
      <c r="O1748" s="39"/>
      <c r="P1748" s="33"/>
      <c r="Q1748" s="168"/>
      <c r="R1748" s="169"/>
      <c r="S1748" s="39"/>
      <c r="T1748" s="119"/>
      <c r="U1748" s="109"/>
      <c r="V1748" s="109"/>
      <c r="W1748" s="109"/>
      <c r="X1748" s="45"/>
      <c r="Y1748" s="45"/>
    </row>
    <row r="1749" spans="1:25" s="43" customFormat="1" ht="12.9" customHeight="1">
      <c r="A1749" s="189"/>
      <c r="B1749" s="111"/>
      <c r="C1749" s="111"/>
      <c r="D1749" s="111"/>
      <c r="E1749" s="111"/>
      <c r="F1749" s="111"/>
      <c r="G1749" s="111"/>
      <c r="H1749" s="111"/>
      <c r="I1749" s="116"/>
      <c r="J1749" s="118"/>
      <c r="K1749" s="33"/>
      <c r="L1749" s="44">
        <f t="shared" si="105"/>
        <v>0</v>
      </c>
      <c r="M1749" s="33" t="str">
        <f t="shared" si="102"/>
        <v>Container q'ty</v>
      </c>
      <c r="N1749" s="33" t="str">
        <f t="shared" si="103"/>
        <v/>
      </c>
      <c r="O1749" s="39"/>
      <c r="P1749" s="33"/>
      <c r="Q1749" s="168"/>
      <c r="R1749" s="169"/>
      <c r="S1749" s="39"/>
      <c r="T1749" s="119"/>
      <c r="U1749" s="109"/>
      <c r="V1749" s="109"/>
      <c r="W1749" s="109"/>
      <c r="X1749" s="45"/>
      <c r="Y1749" s="45"/>
    </row>
    <row r="1750" spans="1:25" s="43" customFormat="1" ht="12.9" customHeight="1">
      <c r="A1750" s="189"/>
      <c r="B1750" s="111"/>
      <c r="C1750" s="111"/>
      <c r="D1750" s="111"/>
      <c r="E1750" s="111"/>
      <c r="F1750" s="111"/>
      <c r="G1750" s="111"/>
      <c r="H1750" s="111"/>
      <c r="I1750" s="116"/>
      <c r="J1750" s="118"/>
      <c r="K1750" s="33"/>
      <c r="L1750" s="44">
        <f>SUM(E1750:F1750)</f>
        <v>0</v>
      </c>
      <c r="M1750" s="33" t="str">
        <f t="shared" si="102"/>
        <v>Container q'ty</v>
      </c>
      <c r="N1750" s="33" t="str">
        <f t="shared" si="103"/>
        <v/>
      </c>
      <c r="O1750" s="39"/>
      <c r="P1750" s="33"/>
      <c r="Q1750" s="168"/>
      <c r="R1750" s="169"/>
      <c r="S1750" s="39"/>
      <c r="T1750" s="119"/>
      <c r="U1750" s="109"/>
      <c r="V1750" s="109"/>
      <c r="W1750" s="109"/>
      <c r="X1750" s="45"/>
      <c r="Y1750" s="45"/>
    </row>
    <row r="1751" spans="1:25" s="43" customFormat="1" ht="12.9" customHeight="1">
      <c r="A1751" s="189"/>
      <c r="B1751" s="111"/>
      <c r="C1751" s="111"/>
      <c r="D1751" s="111"/>
      <c r="E1751" s="111"/>
      <c r="F1751" s="111"/>
      <c r="G1751" s="111"/>
      <c r="H1751" s="111"/>
      <c r="I1751" s="116"/>
      <c r="J1751" s="118"/>
      <c r="K1751" s="33"/>
      <c r="L1751" s="44">
        <f>SUM(E1751:F1751)</f>
        <v>0</v>
      </c>
      <c r="M1751" s="33" t="str">
        <f t="shared" si="102"/>
        <v>Container q'ty</v>
      </c>
      <c r="N1751" s="33" t="str">
        <f t="shared" si="103"/>
        <v/>
      </c>
      <c r="O1751" s="39"/>
      <c r="P1751" s="33"/>
      <c r="Q1751" s="168"/>
      <c r="R1751" s="169"/>
      <c r="S1751" s="39"/>
      <c r="T1751" s="119"/>
      <c r="U1751" s="109"/>
      <c r="V1751" s="109"/>
      <c r="W1751" s="109"/>
      <c r="X1751" s="45"/>
      <c r="Y1751" s="45"/>
    </row>
    <row r="1752" spans="1:25" s="43" customFormat="1" ht="12.9" customHeight="1">
      <c r="A1752" s="189"/>
      <c r="B1752" s="111"/>
      <c r="C1752" s="111"/>
      <c r="D1752" s="111"/>
      <c r="E1752" s="111"/>
      <c r="F1752" s="111"/>
      <c r="G1752" s="111"/>
      <c r="H1752" s="111"/>
      <c r="I1752" s="116"/>
      <c r="J1752" s="118"/>
      <c r="K1752" s="33"/>
      <c r="L1752" s="44">
        <f t="shared" ref="L1752:L1761" si="106">SUM(E1752:F1752)</f>
        <v>0</v>
      </c>
      <c r="M1752" s="33" t="str">
        <f t="shared" si="102"/>
        <v>Container q'ty</v>
      </c>
      <c r="N1752" s="33" t="str">
        <f t="shared" si="103"/>
        <v/>
      </c>
      <c r="O1752" s="39"/>
      <c r="P1752" s="33"/>
      <c r="Q1752" s="168"/>
      <c r="R1752" s="169"/>
      <c r="S1752" s="39"/>
      <c r="T1752" s="119"/>
      <c r="U1752" s="109"/>
      <c r="V1752" s="109"/>
      <c r="W1752" s="109"/>
      <c r="X1752" s="45"/>
      <c r="Y1752" s="45"/>
    </row>
    <row r="1753" spans="1:25" s="43" customFormat="1" ht="12.9" customHeight="1">
      <c r="A1753" s="189"/>
      <c r="B1753" s="111"/>
      <c r="C1753" s="111"/>
      <c r="D1753" s="111"/>
      <c r="E1753" s="111"/>
      <c r="F1753" s="111"/>
      <c r="G1753" s="111"/>
      <c r="H1753" s="111"/>
      <c r="I1753" s="116"/>
      <c r="J1753" s="118"/>
      <c r="K1753" s="33"/>
      <c r="L1753" s="44">
        <f t="shared" si="106"/>
        <v>0</v>
      </c>
      <c r="M1753" s="33" t="str">
        <f t="shared" si="102"/>
        <v>Container q'ty</v>
      </c>
      <c r="N1753" s="33" t="str">
        <f t="shared" si="103"/>
        <v/>
      </c>
      <c r="O1753" s="39"/>
      <c r="P1753" s="33"/>
      <c r="Q1753" s="168"/>
      <c r="R1753" s="169"/>
      <c r="S1753" s="39"/>
      <c r="T1753" s="119"/>
      <c r="U1753" s="109"/>
      <c r="V1753" s="109"/>
      <c r="W1753" s="109"/>
      <c r="X1753" s="45"/>
      <c r="Y1753" s="45"/>
    </row>
    <row r="1754" spans="1:25" s="43" customFormat="1" ht="12.9" customHeight="1">
      <c r="A1754" s="189"/>
      <c r="B1754" s="111"/>
      <c r="C1754" s="111"/>
      <c r="D1754" s="111"/>
      <c r="E1754" s="111"/>
      <c r="F1754" s="111"/>
      <c r="G1754" s="111"/>
      <c r="H1754" s="111"/>
      <c r="I1754" s="116"/>
      <c r="J1754" s="118"/>
      <c r="K1754" s="33"/>
      <c r="L1754" s="44">
        <f t="shared" si="106"/>
        <v>0</v>
      </c>
      <c r="M1754" s="33" t="str">
        <f t="shared" si="102"/>
        <v>Container q'ty</v>
      </c>
      <c r="N1754" s="33" t="str">
        <f t="shared" si="103"/>
        <v/>
      </c>
      <c r="O1754" s="39"/>
      <c r="P1754" s="33"/>
      <c r="Q1754" s="168"/>
      <c r="R1754" s="169"/>
      <c r="S1754" s="39"/>
      <c r="T1754" s="119"/>
      <c r="U1754" s="109"/>
      <c r="V1754" s="109"/>
      <c r="W1754" s="109"/>
      <c r="X1754" s="45"/>
      <c r="Y1754" s="45"/>
    </row>
    <row r="1755" spans="1:25" s="43" customFormat="1" ht="12.9" customHeight="1">
      <c r="A1755" s="189"/>
      <c r="B1755" s="111"/>
      <c r="C1755" s="111"/>
      <c r="D1755" s="111"/>
      <c r="E1755" s="111"/>
      <c r="F1755" s="111"/>
      <c r="G1755" s="111"/>
      <c r="H1755" s="111"/>
      <c r="I1755" s="117"/>
      <c r="J1755" s="118"/>
      <c r="K1755" s="33"/>
      <c r="L1755" s="44">
        <f t="shared" si="106"/>
        <v>0</v>
      </c>
      <c r="M1755" s="33" t="str">
        <f t="shared" si="102"/>
        <v>Container q'ty</v>
      </c>
      <c r="N1755" s="33" t="str">
        <f t="shared" si="103"/>
        <v/>
      </c>
      <c r="O1755" s="39"/>
      <c r="P1755" s="33"/>
      <c r="Q1755" s="168"/>
      <c r="R1755" s="169"/>
      <c r="S1755" s="39"/>
      <c r="T1755" s="119"/>
      <c r="U1755" s="109"/>
      <c r="V1755" s="109"/>
      <c r="W1755" s="109"/>
      <c r="X1755" s="45"/>
      <c r="Y1755" s="45"/>
    </row>
    <row r="1756" spans="1:25" s="43" customFormat="1" ht="12.9" customHeight="1">
      <c r="A1756" s="189"/>
      <c r="B1756" s="111"/>
      <c r="C1756" s="111"/>
      <c r="D1756" s="111"/>
      <c r="E1756" s="111"/>
      <c r="F1756" s="111"/>
      <c r="G1756" s="111"/>
      <c r="H1756" s="111"/>
      <c r="I1756" s="117"/>
      <c r="J1756" s="118"/>
      <c r="K1756" s="33"/>
      <c r="L1756" s="44">
        <f t="shared" si="106"/>
        <v>0</v>
      </c>
      <c r="M1756" s="33" t="str">
        <f t="shared" si="102"/>
        <v>Container q'ty</v>
      </c>
      <c r="N1756" s="33" t="str">
        <f t="shared" si="103"/>
        <v/>
      </c>
      <c r="O1756" s="39"/>
      <c r="P1756" s="33"/>
      <c r="Q1756" s="168"/>
      <c r="R1756" s="169"/>
      <c r="S1756" s="39"/>
      <c r="T1756" s="119"/>
      <c r="U1756" s="109"/>
      <c r="V1756" s="109"/>
      <c r="W1756" s="109"/>
      <c r="X1756" s="45"/>
      <c r="Y1756" s="45"/>
    </row>
    <row r="1757" spans="1:25" s="43" customFormat="1" ht="12.9" customHeight="1">
      <c r="A1757" s="189"/>
      <c r="B1757" s="111"/>
      <c r="C1757" s="111"/>
      <c r="D1757" s="111"/>
      <c r="E1757" s="111"/>
      <c r="F1757" s="111"/>
      <c r="G1757" s="111"/>
      <c r="H1757" s="111"/>
      <c r="I1757" s="116"/>
      <c r="J1757" s="118"/>
      <c r="K1757" s="33"/>
      <c r="L1757" s="44">
        <f t="shared" si="106"/>
        <v>0</v>
      </c>
      <c r="M1757" s="33" t="str">
        <f t="shared" si="102"/>
        <v>Container q'ty</v>
      </c>
      <c r="N1757" s="33" t="str">
        <f t="shared" si="103"/>
        <v/>
      </c>
      <c r="O1757" s="39"/>
      <c r="P1757" s="33"/>
      <c r="Q1757" s="168"/>
      <c r="R1757" s="169"/>
      <c r="S1757" s="39"/>
      <c r="T1757" s="119"/>
      <c r="U1757" s="109"/>
      <c r="V1757" s="109"/>
      <c r="W1757" s="109"/>
      <c r="X1757" s="45"/>
      <c r="Y1757" s="45"/>
    </row>
    <row r="1758" spans="1:25" s="43" customFormat="1" ht="12.9" customHeight="1">
      <c r="A1758" s="189"/>
      <c r="B1758" s="111"/>
      <c r="C1758" s="111"/>
      <c r="D1758" s="111"/>
      <c r="E1758" s="111"/>
      <c r="F1758" s="111"/>
      <c r="G1758" s="111"/>
      <c r="H1758" s="111"/>
      <c r="I1758" s="116"/>
      <c r="J1758" s="118"/>
      <c r="K1758" s="33"/>
      <c r="L1758" s="44">
        <f t="shared" si="106"/>
        <v>0</v>
      </c>
      <c r="M1758" s="33" t="str">
        <f t="shared" si="102"/>
        <v>Container q'ty</v>
      </c>
      <c r="N1758" s="33" t="str">
        <f t="shared" si="103"/>
        <v/>
      </c>
      <c r="O1758" s="39"/>
      <c r="P1758" s="33"/>
      <c r="Q1758" s="168"/>
      <c r="R1758" s="169"/>
      <c r="S1758" s="39"/>
      <c r="T1758" s="119"/>
      <c r="U1758" s="109"/>
      <c r="V1758" s="109"/>
      <c r="W1758" s="109"/>
      <c r="X1758" s="45"/>
      <c r="Y1758" s="45"/>
    </row>
    <row r="1759" spans="1:25" s="43" customFormat="1" ht="12.9" customHeight="1">
      <c r="A1759" s="189"/>
      <c r="B1759" s="111"/>
      <c r="C1759" s="111"/>
      <c r="D1759" s="111"/>
      <c r="E1759" s="111"/>
      <c r="F1759" s="111"/>
      <c r="G1759" s="111"/>
      <c r="H1759" s="111"/>
      <c r="I1759" s="116"/>
      <c r="J1759" s="118"/>
      <c r="K1759" s="33"/>
      <c r="L1759" s="44">
        <f t="shared" si="106"/>
        <v>0</v>
      </c>
      <c r="M1759" s="33" t="str">
        <f t="shared" si="102"/>
        <v>Container q'ty</v>
      </c>
      <c r="N1759" s="33" t="str">
        <f t="shared" si="103"/>
        <v/>
      </c>
      <c r="O1759" s="39"/>
      <c r="P1759" s="33"/>
      <c r="Q1759" s="168"/>
      <c r="R1759" s="169"/>
      <c r="S1759" s="39"/>
      <c r="T1759" s="119"/>
      <c r="U1759" s="109"/>
      <c r="V1759" s="109"/>
      <c r="W1759" s="109"/>
      <c r="X1759" s="45"/>
      <c r="Y1759" s="45"/>
    </row>
    <row r="1760" spans="1:25" s="43" customFormat="1" ht="12.9" customHeight="1">
      <c r="A1760" s="189"/>
      <c r="B1760" s="111"/>
      <c r="C1760" s="111"/>
      <c r="D1760" s="111"/>
      <c r="E1760" s="111"/>
      <c r="F1760" s="111"/>
      <c r="G1760" s="111"/>
      <c r="H1760" s="111"/>
      <c r="I1760" s="116"/>
      <c r="J1760" s="118"/>
      <c r="K1760" s="33"/>
      <c r="L1760" s="44">
        <f t="shared" si="106"/>
        <v>0</v>
      </c>
      <c r="M1760" s="33" t="str">
        <f t="shared" si="102"/>
        <v>Container q'ty</v>
      </c>
      <c r="N1760" s="33" t="str">
        <f t="shared" si="103"/>
        <v/>
      </c>
      <c r="O1760" s="39"/>
      <c r="P1760" s="33"/>
      <c r="Q1760" s="168"/>
      <c r="R1760" s="169"/>
      <c r="S1760" s="39"/>
      <c r="T1760" s="119"/>
      <c r="U1760" s="109"/>
      <c r="V1760" s="109"/>
      <c r="W1760" s="109"/>
      <c r="X1760" s="45"/>
      <c r="Y1760" s="45"/>
    </row>
    <row r="1761" spans="1:25" s="43" customFormat="1" ht="12.9" customHeight="1">
      <c r="A1761" s="189"/>
      <c r="B1761" s="111"/>
      <c r="C1761" s="111"/>
      <c r="D1761" s="111"/>
      <c r="E1761" s="111"/>
      <c r="F1761" s="111"/>
      <c r="G1761" s="111"/>
      <c r="H1761" s="111"/>
      <c r="I1761" s="116"/>
      <c r="J1761" s="118"/>
      <c r="K1761" s="33"/>
      <c r="L1761" s="44">
        <f t="shared" si="106"/>
        <v>0</v>
      </c>
      <c r="M1761" s="33" t="str">
        <f t="shared" si="102"/>
        <v>Container q'ty</v>
      </c>
      <c r="N1761" s="33" t="str">
        <f t="shared" si="103"/>
        <v/>
      </c>
      <c r="O1761" s="39"/>
      <c r="P1761" s="33"/>
      <c r="Q1761" s="168"/>
      <c r="R1761" s="169"/>
      <c r="S1761" s="39"/>
      <c r="T1761" s="119"/>
      <c r="U1761" s="109"/>
      <c r="V1761" s="109"/>
      <c r="W1761" s="109"/>
      <c r="X1761" s="45"/>
      <c r="Y1761" s="45"/>
    </row>
    <row r="1762" spans="1:25" s="43" customFormat="1" ht="12.9" customHeight="1">
      <c r="A1762" s="189"/>
      <c r="B1762" s="111"/>
      <c r="C1762" s="111"/>
      <c r="D1762" s="111"/>
      <c r="E1762" s="111"/>
      <c r="F1762" s="111"/>
      <c r="G1762" s="111"/>
      <c r="H1762" s="111"/>
      <c r="I1762" s="116"/>
      <c r="J1762" s="118"/>
      <c r="K1762" s="33"/>
      <c r="L1762" s="44">
        <f>SUM(E1762:F1762)</f>
        <v>0</v>
      </c>
      <c r="M1762" s="33" t="str">
        <f t="shared" si="102"/>
        <v>Container q'ty</v>
      </c>
      <c r="N1762" s="33" t="str">
        <f t="shared" si="103"/>
        <v/>
      </c>
      <c r="O1762" s="39"/>
      <c r="P1762" s="33"/>
      <c r="Q1762" s="168"/>
      <c r="R1762" s="169"/>
      <c r="S1762" s="39"/>
      <c r="T1762" s="119"/>
      <c r="U1762" s="109"/>
      <c r="V1762" s="109"/>
      <c r="W1762" s="109"/>
      <c r="X1762" s="45"/>
      <c r="Y1762" s="45"/>
    </row>
    <row r="1763" spans="1:25" s="43" customFormat="1" ht="12.9" customHeight="1">
      <c r="A1763" s="189"/>
      <c r="B1763" s="111"/>
      <c r="C1763" s="111"/>
      <c r="D1763" s="111"/>
      <c r="E1763" s="111"/>
      <c r="F1763" s="111"/>
      <c r="G1763" s="111"/>
      <c r="H1763" s="111"/>
      <c r="I1763" s="116"/>
      <c r="J1763" s="118"/>
      <c r="K1763" s="33"/>
      <c r="L1763" s="44">
        <f>SUM(E1763:F1763)</f>
        <v>0</v>
      </c>
      <c r="M1763" s="33" t="str">
        <f t="shared" si="102"/>
        <v>Container q'ty</v>
      </c>
      <c r="N1763" s="33" t="str">
        <f t="shared" si="103"/>
        <v/>
      </c>
      <c r="O1763" s="39"/>
      <c r="P1763" s="33"/>
      <c r="Q1763" s="168"/>
      <c r="R1763" s="169"/>
      <c r="S1763" s="39"/>
      <c r="T1763" s="119"/>
      <c r="U1763" s="109"/>
      <c r="V1763" s="109"/>
      <c r="W1763" s="109"/>
      <c r="X1763" s="45"/>
      <c r="Y1763" s="45"/>
    </row>
    <row r="1764" spans="1:25" s="43" customFormat="1" ht="12.9" customHeight="1">
      <c r="A1764" s="189"/>
      <c r="B1764" s="111"/>
      <c r="C1764" s="111"/>
      <c r="D1764" s="111"/>
      <c r="E1764" s="111"/>
      <c r="F1764" s="111"/>
      <c r="G1764" s="111"/>
      <c r="H1764" s="111"/>
      <c r="I1764" s="116"/>
      <c r="J1764" s="118"/>
      <c r="K1764" s="33"/>
      <c r="L1764" s="44">
        <f t="shared" ref="L1764:L1772" si="107">SUM(E1764:F1764)</f>
        <v>0</v>
      </c>
      <c r="M1764" s="33" t="str">
        <f t="shared" si="102"/>
        <v>Container q'ty</v>
      </c>
      <c r="N1764" s="33" t="str">
        <f t="shared" si="103"/>
        <v/>
      </c>
      <c r="O1764" s="39"/>
      <c r="P1764" s="33"/>
      <c r="Q1764" s="168"/>
      <c r="R1764" s="169"/>
      <c r="S1764" s="39"/>
      <c r="T1764" s="119"/>
      <c r="U1764" s="109"/>
      <c r="V1764" s="109"/>
      <c r="W1764" s="109"/>
      <c r="X1764" s="45"/>
      <c r="Y1764" s="45"/>
    </row>
    <row r="1765" spans="1:25" s="43" customFormat="1" ht="12.9" customHeight="1">
      <c r="A1765" s="189"/>
      <c r="B1765" s="111"/>
      <c r="C1765" s="111"/>
      <c r="D1765" s="111"/>
      <c r="E1765" s="111"/>
      <c r="F1765" s="111"/>
      <c r="G1765" s="111"/>
      <c r="H1765" s="111"/>
      <c r="I1765" s="116"/>
      <c r="J1765" s="118"/>
      <c r="K1765" s="33"/>
      <c r="L1765" s="44">
        <f t="shared" si="107"/>
        <v>0</v>
      </c>
      <c r="M1765" s="33" t="str">
        <f t="shared" si="102"/>
        <v>Container q'ty</v>
      </c>
      <c r="N1765" s="33" t="str">
        <f t="shared" si="103"/>
        <v/>
      </c>
      <c r="O1765" s="39"/>
      <c r="P1765" s="33"/>
      <c r="Q1765" s="168"/>
      <c r="R1765" s="169"/>
      <c r="S1765" s="39"/>
      <c r="T1765" s="119"/>
      <c r="U1765" s="109"/>
      <c r="V1765" s="109"/>
      <c r="W1765" s="109"/>
      <c r="X1765" s="45"/>
      <c r="Y1765" s="45"/>
    </row>
    <row r="1766" spans="1:25" s="43" customFormat="1" ht="12.9" customHeight="1">
      <c r="A1766" s="189"/>
      <c r="B1766" s="111"/>
      <c r="C1766" s="111"/>
      <c r="D1766" s="111"/>
      <c r="E1766" s="111"/>
      <c r="F1766" s="111"/>
      <c r="G1766" s="111"/>
      <c r="H1766" s="111"/>
      <c r="I1766" s="116"/>
      <c r="J1766" s="118"/>
      <c r="K1766" s="33"/>
      <c r="L1766" s="44">
        <f t="shared" si="107"/>
        <v>0</v>
      </c>
      <c r="M1766" s="33" t="str">
        <f t="shared" si="102"/>
        <v>Container q'ty</v>
      </c>
      <c r="N1766" s="33" t="str">
        <f t="shared" si="103"/>
        <v/>
      </c>
      <c r="O1766" s="39"/>
      <c r="P1766" s="33"/>
      <c r="Q1766" s="168"/>
      <c r="R1766" s="169"/>
      <c r="S1766" s="39"/>
      <c r="T1766" s="119"/>
      <c r="U1766" s="109"/>
      <c r="V1766" s="109"/>
      <c r="W1766" s="109"/>
      <c r="X1766" s="45"/>
      <c r="Y1766" s="45"/>
    </row>
    <row r="1767" spans="1:25" s="43" customFormat="1" ht="12.9" customHeight="1">
      <c r="A1767" s="189"/>
      <c r="B1767" s="111"/>
      <c r="C1767" s="111"/>
      <c r="D1767" s="111"/>
      <c r="E1767" s="111"/>
      <c r="F1767" s="111"/>
      <c r="G1767" s="111"/>
      <c r="H1767" s="111"/>
      <c r="I1767" s="117"/>
      <c r="J1767" s="118"/>
      <c r="K1767" s="33"/>
      <c r="L1767" s="44">
        <f t="shared" si="107"/>
        <v>0</v>
      </c>
      <c r="M1767" s="33" t="str">
        <f t="shared" si="102"/>
        <v>Container q'ty</v>
      </c>
      <c r="N1767" s="33" t="str">
        <f t="shared" si="103"/>
        <v/>
      </c>
      <c r="O1767" s="39"/>
      <c r="P1767" s="33"/>
      <c r="Q1767" s="168"/>
      <c r="R1767" s="169"/>
      <c r="S1767" s="39"/>
      <c r="T1767" s="119"/>
      <c r="U1767" s="109"/>
      <c r="V1767" s="109"/>
      <c r="W1767" s="109"/>
      <c r="X1767" s="45"/>
      <c r="Y1767" s="45"/>
    </row>
    <row r="1768" spans="1:25" s="43" customFormat="1" ht="12.9" customHeight="1">
      <c r="A1768" s="189"/>
      <c r="B1768" s="111"/>
      <c r="C1768" s="111"/>
      <c r="D1768" s="111"/>
      <c r="E1768" s="111"/>
      <c r="F1768" s="111"/>
      <c r="G1768" s="111"/>
      <c r="H1768" s="111"/>
      <c r="I1768" s="117"/>
      <c r="J1768" s="118"/>
      <c r="K1768" s="33"/>
      <c r="L1768" s="44">
        <f t="shared" si="107"/>
        <v>0</v>
      </c>
      <c r="M1768" s="33" t="str">
        <f t="shared" si="102"/>
        <v>Container q'ty</v>
      </c>
      <c r="N1768" s="33" t="str">
        <f t="shared" si="103"/>
        <v/>
      </c>
      <c r="O1768" s="39"/>
      <c r="P1768" s="33"/>
      <c r="Q1768" s="168"/>
      <c r="R1768" s="169"/>
      <c r="S1768" s="39"/>
      <c r="T1768" s="119"/>
      <c r="U1768" s="109"/>
      <c r="V1768" s="109"/>
      <c r="W1768" s="109"/>
      <c r="X1768" s="45"/>
      <c r="Y1768" s="45"/>
    </row>
    <row r="1769" spans="1:25" s="43" customFormat="1" ht="12.9" customHeight="1">
      <c r="A1769" s="189"/>
      <c r="B1769" s="111"/>
      <c r="C1769" s="111"/>
      <c r="D1769" s="111"/>
      <c r="E1769" s="111"/>
      <c r="F1769" s="111"/>
      <c r="G1769" s="111"/>
      <c r="H1769" s="111"/>
      <c r="I1769" s="116"/>
      <c r="J1769" s="118"/>
      <c r="K1769" s="33"/>
      <c r="L1769" s="44">
        <f t="shared" si="107"/>
        <v>0</v>
      </c>
      <c r="M1769" s="33" t="str">
        <f t="shared" si="102"/>
        <v>Container q'ty</v>
      </c>
      <c r="N1769" s="33" t="str">
        <f t="shared" si="103"/>
        <v/>
      </c>
      <c r="O1769" s="39"/>
      <c r="P1769" s="33"/>
      <c r="Q1769" s="168"/>
      <c r="R1769" s="169"/>
      <c r="S1769" s="39"/>
      <c r="T1769" s="119"/>
      <c r="U1769" s="109"/>
      <c r="V1769" s="109"/>
      <c r="W1769" s="109"/>
      <c r="X1769" s="45"/>
      <c r="Y1769" s="45"/>
    </row>
    <row r="1770" spans="1:25" s="43" customFormat="1" ht="12.9" customHeight="1">
      <c r="A1770" s="189"/>
      <c r="B1770" s="111"/>
      <c r="C1770" s="111"/>
      <c r="D1770" s="111"/>
      <c r="E1770" s="111"/>
      <c r="F1770" s="111"/>
      <c r="G1770" s="111"/>
      <c r="H1770" s="111"/>
      <c r="I1770" s="116"/>
      <c r="J1770" s="118"/>
      <c r="K1770" s="33"/>
      <c r="L1770" s="44">
        <f t="shared" si="107"/>
        <v>0</v>
      </c>
      <c r="M1770" s="33" t="str">
        <f t="shared" si="102"/>
        <v>Container q'ty</v>
      </c>
      <c r="N1770" s="33" t="str">
        <f t="shared" si="103"/>
        <v/>
      </c>
      <c r="O1770" s="39"/>
      <c r="P1770" s="33"/>
      <c r="Q1770" s="168"/>
      <c r="R1770" s="169"/>
      <c r="S1770" s="39"/>
      <c r="T1770" s="119"/>
      <c r="U1770" s="109"/>
      <c r="V1770" s="109"/>
      <c r="W1770" s="109"/>
      <c r="X1770" s="45"/>
      <c r="Y1770" s="45"/>
    </row>
    <row r="1771" spans="1:25" s="43" customFormat="1" ht="12.9" customHeight="1">
      <c r="A1771" s="189"/>
      <c r="B1771" s="111"/>
      <c r="C1771" s="111"/>
      <c r="D1771" s="111"/>
      <c r="E1771" s="111"/>
      <c r="F1771" s="111"/>
      <c r="G1771" s="111"/>
      <c r="H1771" s="111"/>
      <c r="I1771" s="116"/>
      <c r="J1771" s="118"/>
      <c r="K1771" s="33"/>
      <c r="L1771" s="44">
        <f t="shared" si="107"/>
        <v>0</v>
      </c>
      <c r="M1771" s="33" t="str">
        <f t="shared" si="102"/>
        <v>Container q'ty</v>
      </c>
      <c r="N1771" s="33" t="str">
        <f t="shared" si="103"/>
        <v/>
      </c>
      <c r="O1771" s="39"/>
      <c r="P1771" s="33"/>
      <c r="Q1771" s="168"/>
      <c r="R1771" s="169"/>
      <c r="S1771" s="39"/>
      <c r="T1771" s="119"/>
      <c r="U1771" s="109"/>
      <c r="V1771" s="109"/>
      <c r="W1771" s="109"/>
      <c r="X1771" s="45"/>
      <c r="Y1771" s="45"/>
    </row>
    <row r="1772" spans="1:25" s="43" customFormat="1" ht="12.9" customHeight="1">
      <c r="A1772" s="189"/>
      <c r="B1772" s="111"/>
      <c r="C1772" s="111"/>
      <c r="D1772" s="111"/>
      <c r="E1772" s="111"/>
      <c r="F1772" s="111"/>
      <c r="G1772" s="111"/>
      <c r="H1772" s="111"/>
      <c r="I1772" s="116"/>
      <c r="J1772" s="118"/>
      <c r="K1772" s="33"/>
      <c r="L1772" s="44">
        <f t="shared" si="107"/>
        <v>0</v>
      </c>
      <c r="M1772" s="33" t="str">
        <f t="shared" si="102"/>
        <v>Container q'ty</v>
      </c>
      <c r="N1772" s="33" t="str">
        <f t="shared" si="103"/>
        <v/>
      </c>
      <c r="O1772" s="39"/>
      <c r="P1772" s="33"/>
      <c r="Q1772" s="168"/>
      <c r="R1772" s="169"/>
      <c r="S1772" s="39"/>
      <c r="T1772" s="119"/>
      <c r="U1772" s="109"/>
      <c r="V1772" s="109"/>
      <c r="W1772" s="109"/>
      <c r="X1772" s="45"/>
      <c r="Y1772" s="45"/>
    </row>
    <row r="1773" spans="1:25" s="43" customFormat="1" ht="12.9" customHeight="1">
      <c r="A1773" s="189"/>
      <c r="B1773" s="111"/>
      <c r="C1773" s="111"/>
      <c r="D1773" s="111"/>
      <c r="E1773" s="111"/>
      <c r="F1773" s="111"/>
      <c r="G1773" s="111"/>
      <c r="H1773" s="111"/>
      <c r="I1773" s="116"/>
      <c r="J1773" s="118"/>
      <c r="K1773" s="33"/>
      <c r="L1773" s="44">
        <f>SUM(E1773:F1773)</f>
        <v>0</v>
      </c>
      <c r="M1773" s="33" t="str">
        <f t="shared" si="102"/>
        <v>Container q'ty</v>
      </c>
      <c r="N1773" s="33" t="str">
        <f t="shared" si="103"/>
        <v/>
      </c>
      <c r="O1773" s="39"/>
      <c r="P1773" s="33"/>
      <c r="Q1773" s="168"/>
      <c r="R1773" s="169"/>
      <c r="S1773" s="39"/>
      <c r="T1773" s="119"/>
      <c r="U1773" s="109"/>
      <c r="V1773" s="109"/>
      <c r="W1773" s="109"/>
      <c r="X1773" s="45"/>
      <c r="Y1773" s="45"/>
    </row>
    <row r="1774" spans="1:25" s="43" customFormat="1" ht="12.9" customHeight="1">
      <c r="A1774" s="189"/>
      <c r="B1774" s="111"/>
      <c r="C1774" s="111"/>
      <c r="D1774" s="111"/>
      <c r="E1774" s="111"/>
      <c r="F1774" s="111"/>
      <c r="G1774" s="111"/>
      <c r="H1774" s="111"/>
      <c r="I1774" s="116"/>
      <c r="J1774" s="118"/>
      <c r="K1774" s="33"/>
      <c r="L1774" s="44">
        <f>SUM(E1774:F1774)</f>
        <v>0</v>
      </c>
      <c r="M1774" s="33" t="str">
        <f t="shared" si="102"/>
        <v>Container q'ty</v>
      </c>
      <c r="N1774" s="33" t="str">
        <f t="shared" si="103"/>
        <v/>
      </c>
      <c r="O1774" s="39"/>
      <c r="P1774" s="33"/>
      <c r="Q1774" s="168"/>
      <c r="R1774" s="169"/>
      <c r="S1774" s="39"/>
      <c r="T1774" s="119"/>
      <c r="U1774" s="109"/>
      <c r="V1774" s="109"/>
      <c r="W1774" s="109"/>
      <c r="X1774" s="45"/>
      <c r="Y1774" s="45"/>
    </row>
    <row r="1775" spans="1:25" s="43" customFormat="1" ht="12.9" customHeight="1">
      <c r="A1775" s="189"/>
      <c r="B1775" s="111"/>
      <c r="C1775" s="111"/>
      <c r="D1775" s="111"/>
      <c r="E1775" s="111"/>
      <c r="F1775" s="111"/>
      <c r="G1775" s="111"/>
      <c r="H1775" s="111"/>
      <c r="I1775" s="116"/>
      <c r="J1775" s="118"/>
      <c r="K1775" s="33"/>
      <c r="L1775" s="44">
        <f t="shared" ref="L1775:L1783" si="108">SUM(E1775:F1775)</f>
        <v>0</v>
      </c>
      <c r="M1775" s="33" t="str">
        <f t="shared" si="102"/>
        <v>Container q'ty</v>
      </c>
      <c r="N1775" s="33" t="str">
        <f t="shared" si="103"/>
        <v/>
      </c>
      <c r="O1775" s="39"/>
      <c r="P1775" s="33"/>
      <c r="Q1775" s="168"/>
      <c r="R1775" s="169"/>
      <c r="S1775" s="39"/>
      <c r="T1775" s="119"/>
      <c r="U1775" s="109"/>
      <c r="V1775" s="109"/>
      <c r="W1775" s="109"/>
      <c r="X1775" s="45"/>
      <c r="Y1775" s="45"/>
    </row>
    <row r="1776" spans="1:25" s="43" customFormat="1" ht="12.9" customHeight="1">
      <c r="A1776" s="189"/>
      <c r="B1776" s="111"/>
      <c r="C1776" s="111"/>
      <c r="D1776" s="111"/>
      <c r="E1776" s="111"/>
      <c r="F1776" s="111"/>
      <c r="G1776" s="111"/>
      <c r="H1776" s="111"/>
      <c r="I1776" s="116"/>
      <c r="J1776" s="118"/>
      <c r="K1776" s="33"/>
      <c r="L1776" s="44">
        <f t="shared" si="108"/>
        <v>0</v>
      </c>
      <c r="M1776" s="33" t="str">
        <f t="shared" si="102"/>
        <v>Container q'ty</v>
      </c>
      <c r="N1776" s="33" t="str">
        <f t="shared" si="103"/>
        <v/>
      </c>
      <c r="O1776" s="39"/>
      <c r="P1776" s="33"/>
      <c r="Q1776" s="168"/>
      <c r="R1776" s="169"/>
      <c r="S1776" s="39"/>
      <c r="T1776" s="119"/>
      <c r="U1776" s="109"/>
      <c r="V1776" s="109"/>
      <c r="W1776" s="109"/>
      <c r="X1776" s="45"/>
      <c r="Y1776" s="45"/>
    </row>
    <row r="1777" spans="1:25" s="43" customFormat="1" ht="12.9" customHeight="1">
      <c r="A1777" s="189"/>
      <c r="B1777" s="111"/>
      <c r="C1777" s="111"/>
      <c r="D1777" s="111"/>
      <c r="E1777" s="111"/>
      <c r="F1777" s="111"/>
      <c r="G1777" s="111"/>
      <c r="H1777" s="111"/>
      <c r="I1777" s="116"/>
      <c r="J1777" s="118"/>
      <c r="K1777" s="33"/>
      <c r="L1777" s="44">
        <f t="shared" si="108"/>
        <v>0</v>
      </c>
      <c r="M1777" s="33" t="str">
        <f t="shared" si="102"/>
        <v>Container q'ty</v>
      </c>
      <c r="N1777" s="33" t="str">
        <f t="shared" si="103"/>
        <v/>
      </c>
      <c r="O1777" s="39"/>
      <c r="P1777" s="33"/>
      <c r="Q1777" s="168"/>
      <c r="R1777" s="169"/>
      <c r="S1777" s="39"/>
      <c r="T1777" s="119"/>
      <c r="U1777" s="109"/>
      <c r="V1777" s="109"/>
      <c r="W1777" s="109"/>
      <c r="X1777" s="45"/>
      <c r="Y1777" s="45"/>
    </row>
    <row r="1778" spans="1:25" s="43" customFormat="1" ht="12.9" customHeight="1">
      <c r="A1778" s="189"/>
      <c r="B1778" s="111"/>
      <c r="C1778" s="111"/>
      <c r="D1778" s="111"/>
      <c r="E1778" s="111"/>
      <c r="F1778" s="111"/>
      <c r="G1778" s="111"/>
      <c r="H1778" s="111"/>
      <c r="I1778" s="117"/>
      <c r="J1778" s="118"/>
      <c r="K1778" s="33"/>
      <c r="L1778" s="44">
        <f t="shared" si="108"/>
        <v>0</v>
      </c>
      <c r="M1778" s="33" t="str">
        <f t="shared" si="102"/>
        <v>Container q'ty</v>
      </c>
      <c r="N1778" s="33" t="str">
        <f t="shared" si="103"/>
        <v/>
      </c>
      <c r="O1778" s="39"/>
      <c r="P1778" s="33"/>
      <c r="Q1778" s="168"/>
      <c r="R1778" s="169"/>
      <c r="S1778" s="39"/>
      <c r="T1778" s="119"/>
      <c r="U1778" s="109"/>
      <c r="V1778" s="109"/>
      <c r="W1778" s="109"/>
      <c r="X1778" s="45"/>
      <c r="Y1778" s="45"/>
    </row>
    <row r="1779" spans="1:25" s="43" customFormat="1" ht="12.9" customHeight="1">
      <c r="A1779" s="189"/>
      <c r="B1779" s="111"/>
      <c r="C1779" s="111"/>
      <c r="D1779" s="111"/>
      <c r="E1779" s="111"/>
      <c r="F1779" s="111"/>
      <c r="G1779" s="111"/>
      <c r="H1779" s="111"/>
      <c r="I1779" s="117"/>
      <c r="J1779" s="118"/>
      <c r="K1779" s="33"/>
      <c r="L1779" s="44">
        <f t="shared" si="108"/>
        <v>0</v>
      </c>
      <c r="M1779" s="33" t="str">
        <f t="shared" si="102"/>
        <v>Container q'ty</v>
      </c>
      <c r="N1779" s="33" t="str">
        <f t="shared" si="103"/>
        <v/>
      </c>
      <c r="O1779" s="39"/>
      <c r="P1779" s="33"/>
      <c r="Q1779" s="168"/>
      <c r="R1779" s="169"/>
      <c r="S1779" s="39"/>
      <c r="T1779" s="119"/>
      <c r="U1779" s="109"/>
      <c r="V1779" s="109"/>
      <c r="W1779" s="109"/>
      <c r="X1779" s="45"/>
      <c r="Y1779" s="45"/>
    </row>
    <row r="1780" spans="1:25" s="43" customFormat="1" ht="12.9" customHeight="1">
      <c r="A1780" s="189"/>
      <c r="B1780" s="111"/>
      <c r="C1780" s="111"/>
      <c r="D1780" s="111"/>
      <c r="E1780" s="111"/>
      <c r="F1780" s="111"/>
      <c r="G1780" s="111"/>
      <c r="H1780" s="111"/>
      <c r="I1780" s="116"/>
      <c r="J1780" s="118"/>
      <c r="K1780" s="33"/>
      <c r="L1780" s="44">
        <f t="shared" si="108"/>
        <v>0</v>
      </c>
      <c r="M1780" s="33" t="str">
        <f t="shared" si="102"/>
        <v>Container q'ty</v>
      </c>
      <c r="N1780" s="33" t="str">
        <f t="shared" si="103"/>
        <v/>
      </c>
      <c r="O1780" s="39"/>
      <c r="P1780" s="33"/>
      <c r="Q1780" s="168"/>
      <c r="R1780" s="169"/>
      <c r="S1780" s="39"/>
      <c r="T1780" s="119"/>
      <c r="U1780" s="109"/>
      <c r="V1780" s="109"/>
      <c r="W1780" s="109"/>
      <c r="X1780" s="45"/>
      <c r="Y1780" s="45"/>
    </row>
    <row r="1781" spans="1:25" s="43" customFormat="1" ht="12.9" customHeight="1">
      <c r="A1781" s="189"/>
      <c r="B1781" s="111"/>
      <c r="C1781" s="111"/>
      <c r="D1781" s="111"/>
      <c r="E1781" s="111"/>
      <c r="F1781" s="111"/>
      <c r="G1781" s="111"/>
      <c r="H1781" s="111"/>
      <c r="I1781" s="116"/>
      <c r="J1781" s="118"/>
      <c r="K1781" s="33"/>
      <c r="L1781" s="44">
        <f t="shared" si="108"/>
        <v>0</v>
      </c>
      <c r="M1781" s="33" t="str">
        <f t="shared" si="102"/>
        <v>Container q'ty</v>
      </c>
      <c r="N1781" s="33" t="str">
        <f t="shared" si="103"/>
        <v/>
      </c>
      <c r="O1781" s="39"/>
      <c r="P1781" s="33"/>
      <c r="Q1781" s="168"/>
      <c r="R1781" s="169"/>
      <c r="S1781" s="39"/>
      <c r="T1781" s="119"/>
      <c r="U1781" s="109"/>
      <c r="V1781" s="109"/>
      <c r="W1781" s="109"/>
      <c r="X1781" s="45"/>
      <c r="Y1781" s="45"/>
    </row>
    <row r="1782" spans="1:25" s="43" customFormat="1" ht="12.9" customHeight="1">
      <c r="A1782" s="189"/>
      <c r="B1782" s="111"/>
      <c r="C1782" s="111"/>
      <c r="D1782" s="111"/>
      <c r="E1782" s="111"/>
      <c r="F1782" s="111"/>
      <c r="G1782" s="111"/>
      <c r="H1782" s="111"/>
      <c r="I1782" s="116"/>
      <c r="J1782" s="118"/>
      <c r="K1782" s="33"/>
      <c r="L1782" s="44">
        <f t="shared" si="108"/>
        <v>0</v>
      </c>
      <c r="M1782" s="33" t="str">
        <f t="shared" si="102"/>
        <v>Container q'ty</v>
      </c>
      <c r="N1782" s="33" t="str">
        <f t="shared" si="103"/>
        <v/>
      </c>
      <c r="O1782" s="39"/>
      <c r="P1782" s="33"/>
      <c r="Q1782" s="168"/>
      <c r="R1782" s="169"/>
      <c r="S1782" s="39"/>
      <c r="T1782" s="119"/>
      <c r="U1782" s="109"/>
      <c r="V1782" s="109"/>
      <c r="W1782" s="109"/>
      <c r="X1782" s="45"/>
      <c r="Y1782" s="45"/>
    </row>
    <row r="1783" spans="1:25" s="43" customFormat="1" ht="12.9" customHeight="1">
      <c r="A1783" s="189"/>
      <c r="B1783" s="111"/>
      <c r="C1783" s="111"/>
      <c r="D1783" s="111"/>
      <c r="E1783" s="111"/>
      <c r="F1783" s="111"/>
      <c r="G1783" s="111"/>
      <c r="H1783" s="111"/>
      <c r="I1783" s="116"/>
      <c r="J1783" s="118"/>
      <c r="K1783" s="33"/>
      <c r="L1783" s="44">
        <f t="shared" si="108"/>
        <v>0</v>
      </c>
      <c r="M1783" s="33" t="str">
        <f t="shared" ref="M1783:M1846" si="109">A1783&amp;$O$1</f>
        <v>Container q'ty</v>
      </c>
      <c r="N1783" s="33" t="str">
        <f t="shared" ref="N1783:N1846" si="110">A1783&amp;P1783</f>
        <v/>
      </c>
      <c r="O1783" s="39"/>
      <c r="P1783" s="33"/>
      <c r="Q1783" s="168"/>
      <c r="R1783" s="169"/>
      <c r="S1783" s="39"/>
      <c r="T1783" s="119"/>
      <c r="U1783" s="109"/>
      <c r="V1783" s="109"/>
      <c r="W1783" s="109"/>
      <c r="X1783" s="45"/>
      <c r="Y1783" s="45"/>
    </row>
    <row r="1784" spans="1:25" s="43" customFormat="1" ht="12.9" customHeight="1">
      <c r="A1784" s="189"/>
      <c r="B1784" s="111"/>
      <c r="C1784" s="111"/>
      <c r="D1784" s="111"/>
      <c r="E1784" s="111"/>
      <c r="F1784" s="111"/>
      <c r="G1784" s="111"/>
      <c r="H1784" s="111"/>
      <c r="I1784" s="116"/>
      <c r="J1784" s="118"/>
      <c r="K1784" s="33"/>
      <c r="L1784" s="44">
        <f>SUM(E1784:F1784)</f>
        <v>0</v>
      </c>
      <c r="M1784" s="33" t="str">
        <f t="shared" si="109"/>
        <v>Container q'ty</v>
      </c>
      <c r="N1784" s="33" t="str">
        <f t="shared" si="110"/>
        <v/>
      </c>
      <c r="O1784" s="39"/>
      <c r="P1784" s="33"/>
      <c r="Q1784" s="168"/>
      <c r="R1784" s="169"/>
      <c r="S1784" s="39"/>
      <c r="T1784" s="119"/>
      <c r="U1784" s="109"/>
      <c r="V1784" s="109"/>
      <c r="W1784" s="109"/>
      <c r="X1784" s="45"/>
      <c r="Y1784" s="45"/>
    </row>
    <row r="1785" spans="1:25" s="43" customFormat="1" ht="12.9" customHeight="1">
      <c r="A1785" s="189"/>
      <c r="B1785" s="111"/>
      <c r="C1785" s="111"/>
      <c r="D1785" s="111"/>
      <c r="E1785" s="111"/>
      <c r="F1785" s="111"/>
      <c r="G1785" s="111"/>
      <c r="H1785" s="111"/>
      <c r="I1785" s="116"/>
      <c r="J1785" s="118"/>
      <c r="K1785" s="33"/>
      <c r="L1785" s="44">
        <f>SUM(E1785:F1785)</f>
        <v>0</v>
      </c>
      <c r="M1785" s="33" t="str">
        <f t="shared" si="109"/>
        <v>Container q'ty</v>
      </c>
      <c r="N1785" s="33" t="str">
        <f t="shared" si="110"/>
        <v/>
      </c>
      <c r="O1785" s="39"/>
      <c r="P1785" s="33"/>
      <c r="Q1785" s="168"/>
      <c r="R1785" s="169"/>
      <c r="S1785" s="39"/>
      <c r="T1785" s="119"/>
      <c r="U1785" s="109"/>
      <c r="V1785" s="109"/>
      <c r="W1785" s="109"/>
      <c r="X1785" s="45"/>
      <c r="Y1785" s="45"/>
    </row>
    <row r="1786" spans="1:25" s="43" customFormat="1" ht="12.9" customHeight="1">
      <c r="A1786" s="189"/>
      <c r="B1786" s="111"/>
      <c r="C1786" s="111"/>
      <c r="D1786" s="111"/>
      <c r="E1786" s="111"/>
      <c r="F1786" s="111"/>
      <c r="G1786" s="111"/>
      <c r="H1786" s="111"/>
      <c r="I1786" s="116"/>
      <c r="J1786" s="118"/>
      <c r="K1786" s="33"/>
      <c r="L1786" s="44">
        <f t="shared" ref="L1786:L1795" si="111">SUM(E1786:F1786)</f>
        <v>0</v>
      </c>
      <c r="M1786" s="33" t="str">
        <f t="shared" si="109"/>
        <v>Container q'ty</v>
      </c>
      <c r="N1786" s="33" t="str">
        <f t="shared" si="110"/>
        <v/>
      </c>
      <c r="O1786" s="39"/>
      <c r="P1786" s="33"/>
      <c r="Q1786" s="168"/>
      <c r="R1786" s="169"/>
      <c r="S1786" s="39"/>
      <c r="T1786" s="119"/>
      <c r="U1786" s="109"/>
      <c r="V1786" s="109"/>
      <c r="W1786" s="109"/>
      <c r="X1786" s="45"/>
      <c r="Y1786" s="45"/>
    </row>
    <row r="1787" spans="1:25" s="43" customFormat="1" ht="12.9" customHeight="1">
      <c r="A1787" s="189"/>
      <c r="B1787" s="111"/>
      <c r="C1787" s="111"/>
      <c r="D1787" s="111"/>
      <c r="E1787" s="111"/>
      <c r="F1787" s="111"/>
      <c r="G1787" s="111"/>
      <c r="H1787" s="111"/>
      <c r="I1787" s="116"/>
      <c r="J1787" s="118"/>
      <c r="K1787" s="33"/>
      <c r="L1787" s="44">
        <f t="shared" si="111"/>
        <v>0</v>
      </c>
      <c r="M1787" s="33" t="str">
        <f t="shared" si="109"/>
        <v>Container q'ty</v>
      </c>
      <c r="N1787" s="33" t="str">
        <f t="shared" si="110"/>
        <v/>
      </c>
      <c r="O1787" s="39"/>
      <c r="P1787" s="33"/>
      <c r="Q1787" s="168"/>
      <c r="R1787" s="169"/>
      <c r="S1787" s="39"/>
      <c r="T1787" s="119"/>
      <c r="U1787" s="109"/>
      <c r="V1787" s="109"/>
      <c r="W1787" s="109"/>
      <c r="X1787" s="45"/>
      <c r="Y1787" s="45"/>
    </row>
    <row r="1788" spans="1:25" s="43" customFormat="1" ht="12.9" customHeight="1">
      <c r="A1788" s="189"/>
      <c r="B1788" s="111"/>
      <c r="C1788" s="111"/>
      <c r="D1788" s="111"/>
      <c r="E1788" s="111"/>
      <c r="F1788" s="111"/>
      <c r="G1788" s="111"/>
      <c r="H1788" s="111"/>
      <c r="I1788" s="116"/>
      <c r="J1788" s="118"/>
      <c r="K1788" s="33"/>
      <c r="L1788" s="44">
        <f t="shared" si="111"/>
        <v>0</v>
      </c>
      <c r="M1788" s="33" t="str">
        <f t="shared" si="109"/>
        <v>Container q'ty</v>
      </c>
      <c r="N1788" s="33" t="str">
        <f t="shared" si="110"/>
        <v/>
      </c>
      <c r="O1788" s="39"/>
      <c r="P1788" s="33"/>
      <c r="Q1788" s="168"/>
      <c r="R1788" s="169"/>
      <c r="S1788" s="39"/>
      <c r="T1788" s="119"/>
      <c r="U1788" s="109"/>
      <c r="V1788" s="109"/>
      <c r="W1788" s="109"/>
      <c r="X1788" s="45"/>
      <c r="Y1788" s="45"/>
    </row>
    <row r="1789" spans="1:25" s="43" customFormat="1" ht="12.9" customHeight="1">
      <c r="A1789" s="189"/>
      <c r="B1789" s="111"/>
      <c r="C1789" s="111"/>
      <c r="D1789" s="111"/>
      <c r="E1789" s="111"/>
      <c r="F1789" s="111"/>
      <c r="G1789" s="111"/>
      <c r="H1789" s="111"/>
      <c r="I1789" s="117"/>
      <c r="J1789" s="118"/>
      <c r="K1789" s="33"/>
      <c r="L1789" s="44">
        <f t="shared" si="111"/>
        <v>0</v>
      </c>
      <c r="M1789" s="33" t="str">
        <f t="shared" si="109"/>
        <v>Container q'ty</v>
      </c>
      <c r="N1789" s="33" t="str">
        <f t="shared" si="110"/>
        <v/>
      </c>
      <c r="O1789" s="39"/>
      <c r="P1789" s="33"/>
      <c r="Q1789" s="168"/>
      <c r="R1789" s="169"/>
      <c r="S1789" s="39"/>
      <c r="T1789" s="119"/>
      <c r="U1789" s="109"/>
      <c r="V1789" s="109"/>
      <c r="W1789" s="109"/>
      <c r="X1789" s="45"/>
      <c r="Y1789" s="45"/>
    </row>
    <row r="1790" spans="1:25" s="43" customFormat="1" ht="12.9" customHeight="1">
      <c r="A1790" s="189"/>
      <c r="B1790" s="111"/>
      <c r="C1790" s="111"/>
      <c r="D1790" s="111"/>
      <c r="E1790" s="111"/>
      <c r="F1790" s="111"/>
      <c r="G1790" s="111"/>
      <c r="H1790" s="111"/>
      <c r="I1790" s="117"/>
      <c r="J1790" s="118"/>
      <c r="K1790" s="33"/>
      <c r="L1790" s="44">
        <f t="shared" si="111"/>
        <v>0</v>
      </c>
      <c r="M1790" s="33" t="str">
        <f t="shared" si="109"/>
        <v>Container q'ty</v>
      </c>
      <c r="N1790" s="33" t="str">
        <f t="shared" si="110"/>
        <v/>
      </c>
      <c r="O1790" s="39"/>
      <c r="P1790" s="33"/>
      <c r="Q1790" s="168"/>
      <c r="R1790" s="169"/>
      <c r="S1790" s="39"/>
      <c r="T1790" s="119"/>
      <c r="U1790" s="109"/>
      <c r="V1790" s="109"/>
      <c r="W1790" s="109"/>
      <c r="X1790" s="45"/>
      <c r="Y1790" s="45"/>
    </row>
    <row r="1791" spans="1:25" s="43" customFormat="1" ht="12.9" customHeight="1">
      <c r="A1791" s="189"/>
      <c r="B1791" s="111"/>
      <c r="C1791" s="111"/>
      <c r="D1791" s="111"/>
      <c r="E1791" s="111"/>
      <c r="F1791" s="111"/>
      <c r="G1791" s="111"/>
      <c r="H1791" s="111"/>
      <c r="I1791" s="116"/>
      <c r="J1791" s="118"/>
      <c r="K1791" s="33"/>
      <c r="L1791" s="44">
        <f t="shared" si="111"/>
        <v>0</v>
      </c>
      <c r="M1791" s="33" t="str">
        <f t="shared" si="109"/>
        <v>Container q'ty</v>
      </c>
      <c r="N1791" s="33" t="str">
        <f t="shared" si="110"/>
        <v/>
      </c>
      <c r="O1791" s="39"/>
      <c r="P1791" s="33"/>
      <c r="Q1791" s="168"/>
      <c r="R1791" s="169"/>
      <c r="S1791" s="39"/>
      <c r="T1791" s="119"/>
      <c r="U1791" s="109"/>
      <c r="V1791" s="109"/>
      <c r="W1791" s="109"/>
      <c r="X1791" s="45"/>
      <c r="Y1791" s="45"/>
    </row>
    <row r="1792" spans="1:25" s="43" customFormat="1" ht="12.9" customHeight="1">
      <c r="A1792" s="189"/>
      <c r="B1792" s="111"/>
      <c r="C1792" s="111"/>
      <c r="D1792" s="111"/>
      <c r="E1792" s="111"/>
      <c r="F1792" s="111"/>
      <c r="G1792" s="111"/>
      <c r="H1792" s="111"/>
      <c r="I1792" s="116"/>
      <c r="J1792" s="118"/>
      <c r="K1792" s="33"/>
      <c r="L1792" s="44">
        <f t="shared" si="111"/>
        <v>0</v>
      </c>
      <c r="M1792" s="33" t="str">
        <f t="shared" si="109"/>
        <v>Container q'ty</v>
      </c>
      <c r="N1792" s="33" t="str">
        <f t="shared" si="110"/>
        <v/>
      </c>
      <c r="O1792" s="39"/>
      <c r="P1792" s="33"/>
      <c r="Q1792" s="168"/>
      <c r="R1792" s="169"/>
      <c r="S1792" s="39"/>
      <c r="T1792" s="119"/>
      <c r="U1792" s="109"/>
      <c r="V1792" s="109"/>
      <c r="W1792" s="109"/>
      <c r="X1792" s="45"/>
      <c r="Y1792" s="45"/>
    </row>
    <row r="1793" spans="1:25" s="43" customFormat="1" ht="12.9" customHeight="1">
      <c r="A1793" s="189"/>
      <c r="B1793" s="111"/>
      <c r="C1793" s="111"/>
      <c r="D1793" s="111"/>
      <c r="E1793" s="111"/>
      <c r="F1793" s="111"/>
      <c r="G1793" s="111"/>
      <c r="H1793" s="111"/>
      <c r="I1793" s="116"/>
      <c r="J1793" s="118"/>
      <c r="K1793" s="33"/>
      <c r="L1793" s="44">
        <f t="shared" si="111"/>
        <v>0</v>
      </c>
      <c r="M1793" s="33" t="str">
        <f t="shared" si="109"/>
        <v>Container q'ty</v>
      </c>
      <c r="N1793" s="33" t="str">
        <f t="shared" si="110"/>
        <v/>
      </c>
      <c r="O1793" s="39"/>
      <c r="P1793" s="33"/>
      <c r="Q1793" s="168"/>
      <c r="R1793" s="169"/>
      <c r="S1793" s="39"/>
      <c r="T1793" s="119"/>
      <c r="U1793" s="109"/>
      <c r="V1793" s="109"/>
      <c r="W1793" s="109"/>
      <c r="X1793" s="45"/>
      <c r="Y1793" s="45"/>
    </row>
    <row r="1794" spans="1:25" s="43" customFormat="1" ht="12.9" customHeight="1">
      <c r="A1794" s="189"/>
      <c r="B1794" s="111"/>
      <c r="C1794" s="111"/>
      <c r="D1794" s="111"/>
      <c r="E1794" s="111"/>
      <c r="F1794" s="111"/>
      <c r="G1794" s="111"/>
      <c r="H1794" s="111"/>
      <c r="I1794" s="116"/>
      <c r="J1794" s="118"/>
      <c r="K1794" s="33"/>
      <c r="L1794" s="44">
        <f t="shared" si="111"/>
        <v>0</v>
      </c>
      <c r="M1794" s="33" t="str">
        <f t="shared" si="109"/>
        <v>Container q'ty</v>
      </c>
      <c r="N1794" s="33" t="str">
        <f t="shared" si="110"/>
        <v/>
      </c>
      <c r="O1794" s="39"/>
      <c r="P1794" s="33"/>
      <c r="Q1794" s="168"/>
      <c r="R1794" s="169"/>
      <c r="S1794" s="39"/>
      <c r="T1794" s="119"/>
      <c r="U1794" s="109"/>
      <c r="V1794" s="109"/>
      <c r="W1794" s="109"/>
      <c r="X1794" s="45"/>
      <c r="Y1794" s="45"/>
    </row>
    <row r="1795" spans="1:25" s="43" customFormat="1" ht="12.9" customHeight="1">
      <c r="A1795" s="189"/>
      <c r="B1795" s="111"/>
      <c r="C1795" s="111"/>
      <c r="D1795" s="111"/>
      <c r="E1795" s="111"/>
      <c r="F1795" s="111"/>
      <c r="G1795" s="111"/>
      <c r="H1795" s="111"/>
      <c r="I1795" s="116"/>
      <c r="J1795" s="118"/>
      <c r="K1795" s="33"/>
      <c r="L1795" s="44">
        <f t="shared" si="111"/>
        <v>0</v>
      </c>
      <c r="M1795" s="33" t="str">
        <f t="shared" si="109"/>
        <v>Container q'ty</v>
      </c>
      <c r="N1795" s="33" t="str">
        <f t="shared" si="110"/>
        <v/>
      </c>
      <c r="O1795" s="39"/>
      <c r="P1795" s="33"/>
      <c r="Q1795" s="168"/>
      <c r="R1795" s="169"/>
      <c r="S1795" s="39"/>
      <c r="T1795" s="119"/>
      <c r="U1795" s="109"/>
      <c r="V1795" s="109"/>
      <c r="W1795" s="109"/>
      <c r="X1795" s="45"/>
      <c r="Y1795" s="45"/>
    </row>
    <row r="1796" spans="1:25" s="43" customFormat="1" ht="12.9" customHeight="1">
      <c r="A1796" s="189"/>
      <c r="B1796" s="111"/>
      <c r="C1796" s="111"/>
      <c r="D1796" s="111"/>
      <c r="E1796" s="111"/>
      <c r="F1796" s="111"/>
      <c r="G1796" s="111"/>
      <c r="H1796" s="111"/>
      <c r="I1796" s="116"/>
      <c r="J1796" s="118"/>
      <c r="K1796" s="33"/>
      <c r="L1796" s="44">
        <f>SUM(E1796:F1796)</f>
        <v>0</v>
      </c>
      <c r="M1796" s="33" t="str">
        <f t="shared" si="109"/>
        <v>Container q'ty</v>
      </c>
      <c r="N1796" s="33" t="str">
        <f t="shared" si="110"/>
        <v/>
      </c>
      <c r="O1796" s="39"/>
      <c r="P1796" s="33"/>
      <c r="Q1796" s="168"/>
      <c r="R1796" s="169"/>
      <c r="S1796" s="39"/>
      <c r="T1796" s="119"/>
      <c r="U1796" s="109"/>
      <c r="V1796" s="109"/>
      <c r="W1796" s="109"/>
      <c r="X1796" s="45"/>
      <c r="Y1796" s="45"/>
    </row>
    <row r="1797" spans="1:25" s="43" customFormat="1" ht="12.9" customHeight="1">
      <c r="A1797" s="189"/>
      <c r="B1797" s="111"/>
      <c r="C1797" s="111"/>
      <c r="D1797" s="111"/>
      <c r="E1797" s="111"/>
      <c r="F1797" s="111"/>
      <c r="G1797" s="111"/>
      <c r="H1797" s="111"/>
      <c r="I1797" s="116"/>
      <c r="J1797" s="118"/>
      <c r="K1797" s="33"/>
      <c r="L1797" s="44">
        <f>SUM(E1797:F1797)</f>
        <v>0</v>
      </c>
      <c r="M1797" s="33" t="str">
        <f t="shared" si="109"/>
        <v>Container q'ty</v>
      </c>
      <c r="N1797" s="33" t="str">
        <f t="shared" si="110"/>
        <v/>
      </c>
      <c r="O1797" s="39"/>
      <c r="P1797" s="33"/>
      <c r="Q1797" s="168"/>
      <c r="R1797" s="169"/>
      <c r="S1797" s="39"/>
      <c r="T1797" s="119"/>
      <c r="U1797" s="109"/>
      <c r="V1797" s="109"/>
      <c r="W1797" s="109"/>
      <c r="X1797" s="45"/>
      <c r="Y1797" s="45"/>
    </row>
    <row r="1798" spans="1:25" s="43" customFormat="1" ht="12.9" customHeight="1">
      <c r="A1798" s="189"/>
      <c r="B1798" s="111"/>
      <c r="C1798" s="111"/>
      <c r="D1798" s="111"/>
      <c r="E1798" s="111"/>
      <c r="F1798" s="111"/>
      <c r="G1798" s="111"/>
      <c r="H1798" s="111"/>
      <c r="I1798" s="116"/>
      <c r="J1798" s="118"/>
      <c r="K1798" s="33"/>
      <c r="L1798" s="44">
        <f t="shared" ref="L1798:L1806" si="112">SUM(E1798:F1798)</f>
        <v>0</v>
      </c>
      <c r="M1798" s="33" t="str">
        <f t="shared" si="109"/>
        <v>Container q'ty</v>
      </c>
      <c r="N1798" s="33" t="str">
        <f t="shared" si="110"/>
        <v/>
      </c>
      <c r="O1798" s="39"/>
      <c r="P1798" s="33"/>
      <c r="Q1798" s="168"/>
      <c r="R1798" s="169"/>
      <c r="S1798" s="39"/>
      <c r="T1798" s="119"/>
      <c r="U1798" s="109"/>
      <c r="V1798" s="109"/>
      <c r="W1798" s="109"/>
      <c r="X1798" s="45"/>
      <c r="Y1798" s="45"/>
    </row>
    <row r="1799" spans="1:25" s="43" customFormat="1" ht="12.9" customHeight="1">
      <c r="A1799" s="189"/>
      <c r="B1799" s="111"/>
      <c r="C1799" s="111"/>
      <c r="D1799" s="111"/>
      <c r="E1799" s="111"/>
      <c r="F1799" s="111"/>
      <c r="G1799" s="111"/>
      <c r="H1799" s="111"/>
      <c r="I1799" s="116"/>
      <c r="J1799" s="118"/>
      <c r="K1799" s="33"/>
      <c r="L1799" s="44">
        <f t="shared" si="112"/>
        <v>0</v>
      </c>
      <c r="M1799" s="33" t="str">
        <f t="shared" si="109"/>
        <v>Container q'ty</v>
      </c>
      <c r="N1799" s="33" t="str">
        <f t="shared" si="110"/>
        <v/>
      </c>
      <c r="O1799" s="39"/>
      <c r="P1799" s="33"/>
      <c r="Q1799" s="168"/>
      <c r="R1799" s="169"/>
      <c r="S1799" s="39"/>
      <c r="T1799" s="119"/>
      <c r="U1799" s="109"/>
      <c r="V1799" s="109"/>
      <c r="W1799" s="109"/>
      <c r="X1799" s="45"/>
      <c r="Y1799" s="45"/>
    </row>
    <row r="1800" spans="1:25" s="43" customFormat="1" ht="12.9" customHeight="1">
      <c r="A1800" s="189"/>
      <c r="B1800" s="111"/>
      <c r="C1800" s="111"/>
      <c r="D1800" s="111"/>
      <c r="E1800" s="111"/>
      <c r="F1800" s="111"/>
      <c r="G1800" s="111"/>
      <c r="H1800" s="111"/>
      <c r="I1800" s="116"/>
      <c r="J1800" s="118"/>
      <c r="K1800" s="33"/>
      <c r="L1800" s="44">
        <f t="shared" si="112"/>
        <v>0</v>
      </c>
      <c r="M1800" s="33" t="str">
        <f t="shared" si="109"/>
        <v>Container q'ty</v>
      </c>
      <c r="N1800" s="33" t="str">
        <f t="shared" si="110"/>
        <v/>
      </c>
      <c r="O1800" s="39"/>
      <c r="P1800" s="33"/>
      <c r="Q1800" s="168"/>
      <c r="R1800" s="169"/>
      <c r="S1800" s="39"/>
      <c r="T1800" s="119"/>
      <c r="U1800" s="109"/>
      <c r="V1800" s="109"/>
      <c r="W1800" s="109"/>
      <c r="X1800" s="45"/>
      <c r="Y1800" s="45"/>
    </row>
    <row r="1801" spans="1:25" s="43" customFormat="1" ht="12.9" customHeight="1">
      <c r="A1801" s="189"/>
      <c r="B1801" s="111"/>
      <c r="C1801" s="111"/>
      <c r="D1801" s="111"/>
      <c r="E1801" s="111"/>
      <c r="F1801" s="111"/>
      <c r="G1801" s="111"/>
      <c r="H1801" s="111"/>
      <c r="I1801" s="117"/>
      <c r="J1801" s="118"/>
      <c r="K1801" s="33"/>
      <c r="L1801" s="44">
        <f t="shared" si="112"/>
        <v>0</v>
      </c>
      <c r="M1801" s="33" t="str">
        <f t="shared" si="109"/>
        <v>Container q'ty</v>
      </c>
      <c r="N1801" s="33" t="str">
        <f t="shared" si="110"/>
        <v/>
      </c>
      <c r="O1801" s="39"/>
      <c r="P1801" s="33"/>
      <c r="Q1801" s="168"/>
      <c r="R1801" s="169"/>
      <c r="S1801" s="39"/>
      <c r="T1801" s="119"/>
      <c r="U1801" s="109"/>
      <c r="V1801" s="109"/>
      <c r="W1801" s="109"/>
      <c r="X1801" s="45"/>
      <c r="Y1801" s="45"/>
    </row>
    <row r="1802" spans="1:25" s="43" customFormat="1" ht="12.9" customHeight="1">
      <c r="A1802" s="189"/>
      <c r="B1802" s="111"/>
      <c r="C1802" s="111"/>
      <c r="D1802" s="111"/>
      <c r="E1802" s="111"/>
      <c r="F1802" s="111"/>
      <c r="G1802" s="111"/>
      <c r="H1802" s="111"/>
      <c r="I1802" s="117"/>
      <c r="J1802" s="118"/>
      <c r="K1802" s="33"/>
      <c r="L1802" s="44">
        <f t="shared" si="112"/>
        <v>0</v>
      </c>
      <c r="M1802" s="33" t="str">
        <f t="shared" si="109"/>
        <v>Container q'ty</v>
      </c>
      <c r="N1802" s="33" t="str">
        <f t="shared" si="110"/>
        <v/>
      </c>
      <c r="O1802" s="39"/>
      <c r="P1802" s="33"/>
      <c r="Q1802" s="168"/>
      <c r="R1802" s="169"/>
      <c r="S1802" s="39"/>
      <c r="T1802" s="119"/>
      <c r="U1802" s="109"/>
      <c r="V1802" s="109"/>
      <c r="W1802" s="109"/>
      <c r="X1802" s="45"/>
      <c r="Y1802" s="45"/>
    </row>
    <row r="1803" spans="1:25" s="43" customFormat="1" ht="12.9" customHeight="1">
      <c r="A1803" s="189"/>
      <c r="B1803" s="111"/>
      <c r="C1803" s="111"/>
      <c r="D1803" s="111"/>
      <c r="E1803" s="111"/>
      <c r="F1803" s="111"/>
      <c r="G1803" s="111"/>
      <c r="H1803" s="111"/>
      <c r="I1803" s="116"/>
      <c r="J1803" s="118"/>
      <c r="K1803" s="33"/>
      <c r="L1803" s="44">
        <f t="shared" si="112"/>
        <v>0</v>
      </c>
      <c r="M1803" s="33" t="str">
        <f t="shared" si="109"/>
        <v>Container q'ty</v>
      </c>
      <c r="N1803" s="33" t="str">
        <f t="shared" si="110"/>
        <v/>
      </c>
      <c r="O1803" s="39"/>
      <c r="P1803" s="33"/>
      <c r="Q1803" s="168"/>
      <c r="R1803" s="169"/>
      <c r="S1803" s="39"/>
      <c r="T1803" s="119"/>
      <c r="U1803" s="109"/>
      <c r="V1803" s="109"/>
      <c r="W1803" s="109"/>
      <c r="X1803" s="45"/>
      <c r="Y1803" s="45"/>
    </row>
    <row r="1804" spans="1:25" s="43" customFormat="1" ht="12.9" customHeight="1">
      <c r="A1804" s="189"/>
      <c r="B1804" s="111"/>
      <c r="C1804" s="111"/>
      <c r="D1804" s="111"/>
      <c r="E1804" s="111"/>
      <c r="F1804" s="111"/>
      <c r="G1804" s="111"/>
      <c r="H1804" s="111"/>
      <c r="I1804" s="116"/>
      <c r="J1804" s="118"/>
      <c r="K1804" s="33"/>
      <c r="L1804" s="44">
        <f t="shared" si="112"/>
        <v>0</v>
      </c>
      <c r="M1804" s="33" t="str">
        <f t="shared" si="109"/>
        <v>Container q'ty</v>
      </c>
      <c r="N1804" s="33" t="str">
        <f t="shared" si="110"/>
        <v/>
      </c>
      <c r="O1804" s="39"/>
      <c r="P1804" s="33"/>
      <c r="Q1804" s="168"/>
      <c r="R1804" s="169"/>
      <c r="S1804" s="39"/>
      <c r="T1804" s="119"/>
      <c r="U1804" s="109"/>
      <c r="V1804" s="109"/>
      <c r="W1804" s="109"/>
      <c r="X1804" s="45"/>
      <c r="Y1804" s="45"/>
    </row>
    <row r="1805" spans="1:25" s="43" customFormat="1" ht="12.9" customHeight="1">
      <c r="A1805" s="189"/>
      <c r="B1805" s="111"/>
      <c r="C1805" s="111"/>
      <c r="D1805" s="111"/>
      <c r="E1805" s="111"/>
      <c r="F1805" s="111"/>
      <c r="G1805" s="111"/>
      <c r="H1805" s="111"/>
      <c r="I1805" s="116"/>
      <c r="J1805" s="118"/>
      <c r="K1805" s="33"/>
      <c r="L1805" s="44">
        <f t="shared" si="112"/>
        <v>0</v>
      </c>
      <c r="M1805" s="33" t="str">
        <f t="shared" si="109"/>
        <v>Container q'ty</v>
      </c>
      <c r="N1805" s="33" t="str">
        <f t="shared" si="110"/>
        <v/>
      </c>
      <c r="O1805" s="39"/>
      <c r="P1805" s="33"/>
      <c r="Q1805" s="168"/>
      <c r="R1805" s="169"/>
      <c r="S1805" s="39"/>
      <c r="T1805" s="119"/>
      <c r="U1805" s="109"/>
      <c r="V1805" s="109"/>
      <c r="W1805" s="109"/>
      <c r="X1805" s="45"/>
      <c r="Y1805" s="45"/>
    </row>
    <row r="1806" spans="1:25" s="43" customFormat="1" ht="12.9" customHeight="1">
      <c r="A1806" s="189"/>
      <c r="B1806" s="111"/>
      <c r="C1806" s="111"/>
      <c r="D1806" s="111"/>
      <c r="E1806" s="111"/>
      <c r="F1806" s="111"/>
      <c r="G1806" s="111"/>
      <c r="H1806" s="111"/>
      <c r="I1806" s="116"/>
      <c r="J1806" s="118"/>
      <c r="K1806" s="33"/>
      <c r="L1806" s="44">
        <f t="shared" si="112"/>
        <v>0</v>
      </c>
      <c r="M1806" s="33" t="str">
        <f t="shared" si="109"/>
        <v>Container q'ty</v>
      </c>
      <c r="N1806" s="33" t="str">
        <f t="shared" si="110"/>
        <v/>
      </c>
      <c r="O1806" s="39"/>
      <c r="P1806" s="33"/>
      <c r="Q1806" s="168"/>
      <c r="R1806" s="169"/>
      <c r="S1806" s="39"/>
      <c r="T1806" s="119"/>
      <c r="U1806" s="109"/>
      <c r="V1806" s="109"/>
      <c r="W1806" s="109"/>
      <c r="X1806" s="45"/>
      <c r="Y1806" s="45"/>
    </row>
    <row r="1807" spans="1:25" s="43" customFormat="1" ht="12.9" customHeight="1">
      <c r="A1807" s="189"/>
      <c r="B1807" s="111"/>
      <c r="C1807" s="111"/>
      <c r="D1807" s="111"/>
      <c r="E1807" s="111"/>
      <c r="F1807" s="111"/>
      <c r="G1807" s="111"/>
      <c r="H1807" s="111"/>
      <c r="I1807" s="116"/>
      <c r="J1807" s="118"/>
      <c r="K1807" s="33"/>
      <c r="L1807" s="44">
        <f>SUM(E1807:F1807)</f>
        <v>0</v>
      </c>
      <c r="M1807" s="33" t="str">
        <f t="shared" si="109"/>
        <v>Container q'ty</v>
      </c>
      <c r="N1807" s="33" t="str">
        <f t="shared" si="110"/>
        <v/>
      </c>
      <c r="O1807" s="39"/>
      <c r="P1807" s="33"/>
      <c r="Q1807" s="168"/>
      <c r="R1807" s="169"/>
      <c r="S1807" s="39"/>
      <c r="T1807" s="119"/>
      <c r="U1807" s="109"/>
      <c r="V1807" s="109"/>
      <c r="W1807" s="109"/>
      <c r="X1807" s="45"/>
      <c r="Y1807" s="45"/>
    </row>
    <row r="1808" spans="1:25" s="43" customFormat="1" ht="12.9" customHeight="1">
      <c r="A1808" s="189"/>
      <c r="B1808" s="111"/>
      <c r="C1808" s="111"/>
      <c r="D1808" s="111"/>
      <c r="E1808" s="111"/>
      <c r="F1808" s="111"/>
      <c r="G1808" s="111"/>
      <c r="H1808" s="111"/>
      <c r="I1808" s="116"/>
      <c r="J1808" s="118"/>
      <c r="K1808" s="33"/>
      <c r="L1808" s="44">
        <f>SUM(E1808:F1808)</f>
        <v>0</v>
      </c>
      <c r="M1808" s="33" t="str">
        <f t="shared" si="109"/>
        <v>Container q'ty</v>
      </c>
      <c r="N1808" s="33" t="str">
        <f t="shared" si="110"/>
        <v/>
      </c>
      <c r="O1808" s="39"/>
      <c r="P1808" s="33"/>
      <c r="Q1808" s="168"/>
      <c r="R1808" s="169"/>
      <c r="S1808" s="39"/>
      <c r="T1808" s="119"/>
      <c r="U1808" s="109"/>
      <c r="V1808" s="109"/>
      <c r="W1808" s="109"/>
      <c r="X1808" s="45"/>
      <c r="Y1808" s="45"/>
    </row>
    <row r="1809" spans="1:25" s="43" customFormat="1" ht="12.9" customHeight="1">
      <c r="A1809" s="189"/>
      <c r="B1809" s="111"/>
      <c r="C1809" s="111"/>
      <c r="D1809" s="111"/>
      <c r="E1809" s="111"/>
      <c r="F1809" s="111"/>
      <c r="G1809" s="111"/>
      <c r="H1809" s="111"/>
      <c r="I1809" s="116"/>
      <c r="J1809" s="118"/>
      <c r="K1809" s="33"/>
      <c r="L1809" s="44">
        <f t="shared" ref="L1809:L1817" si="113">SUM(E1809:F1809)</f>
        <v>0</v>
      </c>
      <c r="M1809" s="33" t="str">
        <f t="shared" si="109"/>
        <v>Container q'ty</v>
      </c>
      <c r="N1809" s="33" t="str">
        <f t="shared" si="110"/>
        <v/>
      </c>
      <c r="O1809" s="39"/>
      <c r="P1809" s="33"/>
      <c r="Q1809" s="168"/>
      <c r="R1809" s="169"/>
      <c r="S1809" s="39"/>
      <c r="T1809" s="119"/>
      <c r="U1809" s="109"/>
      <c r="V1809" s="109"/>
      <c r="W1809" s="109"/>
      <c r="X1809" s="45"/>
      <c r="Y1809" s="45"/>
    </row>
    <row r="1810" spans="1:25" s="43" customFormat="1" ht="12.9" customHeight="1">
      <c r="A1810" s="189"/>
      <c r="B1810" s="111"/>
      <c r="C1810" s="111"/>
      <c r="D1810" s="111"/>
      <c r="E1810" s="111"/>
      <c r="F1810" s="111"/>
      <c r="G1810" s="111"/>
      <c r="H1810" s="111"/>
      <c r="I1810" s="116"/>
      <c r="J1810" s="118"/>
      <c r="K1810" s="33"/>
      <c r="L1810" s="44">
        <f t="shared" si="113"/>
        <v>0</v>
      </c>
      <c r="M1810" s="33" t="str">
        <f t="shared" si="109"/>
        <v>Container q'ty</v>
      </c>
      <c r="N1810" s="33" t="str">
        <f t="shared" si="110"/>
        <v/>
      </c>
      <c r="O1810" s="39"/>
      <c r="P1810" s="33"/>
      <c r="Q1810" s="168"/>
      <c r="R1810" s="169"/>
      <c r="S1810" s="39"/>
      <c r="T1810" s="119"/>
      <c r="U1810" s="109"/>
      <c r="V1810" s="109"/>
      <c r="W1810" s="109"/>
      <c r="X1810" s="45"/>
      <c r="Y1810" s="45"/>
    </row>
    <row r="1811" spans="1:25" s="43" customFormat="1" ht="12.9" customHeight="1">
      <c r="A1811" s="189"/>
      <c r="B1811" s="111"/>
      <c r="C1811" s="111"/>
      <c r="D1811" s="111"/>
      <c r="E1811" s="111"/>
      <c r="F1811" s="111"/>
      <c r="G1811" s="111"/>
      <c r="H1811" s="111"/>
      <c r="I1811" s="116"/>
      <c r="J1811" s="118"/>
      <c r="K1811" s="33"/>
      <c r="L1811" s="44">
        <f t="shared" si="113"/>
        <v>0</v>
      </c>
      <c r="M1811" s="33" t="str">
        <f t="shared" si="109"/>
        <v>Container q'ty</v>
      </c>
      <c r="N1811" s="33" t="str">
        <f t="shared" si="110"/>
        <v/>
      </c>
      <c r="O1811" s="39"/>
      <c r="P1811" s="33"/>
      <c r="Q1811" s="168"/>
      <c r="R1811" s="169"/>
      <c r="S1811" s="39"/>
      <c r="T1811" s="119"/>
      <c r="U1811" s="109"/>
      <c r="V1811" s="109"/>
      <c r="W1811" s="109"/>
      <c r="X1811" s="45"/>
      <c r="Y1811" s="45"/>
    </row>
    <row r="1812" spans="1:25" s="43" customFormat="1" ht="12.9" customHeight="1">
      <c r="A1812" s="189"/>
      <c r="B1812" s="111"/>
      <c r="C1812" s="111"/>
      <c r="D1812" s="111"/>
      <c r="E1812" s="111"/>
      <c r="F1812" s="111"/>
      <c r="G1812" s="111"/>
      <c r="H1812" s="111"/>
      <c r="I1812" s="117"/>
      <c r="J1812" s="118"/>
      <c r="K1812" s="33"/>
      <c r="L1812" s="44">
        <f t="shared" si="113"/>
        <v>0</v>
      </c>
      <c r="M1812" s="33" t="str">
        <f t="shared" si="109"/>
        <v>Container q'ty</v>
      </c>
      <c r="N1812" s="33" t="str">
        <f t="shared" si="110"/>
        <v/>
      </c>
      <c r="O1812" s="39"/>
      <c r="P1812" s="33"/>
      <c r="Q1812" s="168"/>
      <c r="R1812" s="169"/>
      <c r="S1812" s="39"/>
      <c r="T1812" s="119"/>
      <c r="U1812" s="109"/>
      <c r="V1812" s="109"/>
      <c r="W1812" s="109"/>
      <c r="X1812" s="45"/>
      <c r="Y1812" s="45"/>
    </row>
    <row r="1813" spans="1:25" s="43" customFormat="1" ht="12.9" customHeight="1">
      <c r="A1813" s="189"/>
      <c r="B1813" s="111"/>
      <c r="C1813" s="111"/>
      <c r="D1813" s="111"/>
      <c r="E1813" s="111"/>
      <c r="F1813" s="111"/>
      <c r="G1813" s="111"/>
      <c r="H1813" s="111"/>
      <c r="I1813" s="117"/>
      <c r="J1813" s="118"/>
      <c r="K1813" s="33"/>
      <c r="L1813" s="44">
        <f t="shared" si="113"/>
        <v>0</v>
      </c>
      <c r="M1813" s="33" t="str">
        <f t="shared" si="109"/>
        <v>Container q'ty</v>
      </c>
      <c r="N1813" s="33" t="str">
        <f t="shared" si="110"/>
        <v/>
      </c>
      <c r="O1813" s="39"/>
      <c r="P1813" s="33"/>
      <c r="Q1813" s="168"/>
      <c r="R1813" s="169"/>
      <c r="S1813" s="39"/>
      <c r="T1813" s="119"/>
      <c r="U1813" s="109"/>
      <c r="V1813" s="109"/>
      <c r="W1813" s="109"/>
      <c r="X1813" s="45"/>
      <c r="Y1813" s="45"/>
    </row>
    <row r="1814" spans="1:25" s="43" customFormat="1" ht="12.9" customHeight="1">
      <c r="A1814" s="189"/>
      <c r="B1814" s="111"/>
      <c r="C1814" s="111"/>
      <c r="D1814" s="111"/>
      <c r="E1814" s="111"/>
      <c r="F1814" s="111"/>
      <c r="G1814" s="111"/>
      <c r="H1814" s="111"/>
      <c r="I1814" s="116"/>
      <c r="J1814" s="118"/>
      <c r="K1814" s="33"/>
      <c r="L1814" s="44">
        <f t="shared" si="113"/>
        <v>0</v>
      </c>
      <c r="M1814" s="33" t="str">
        <f t="shared" si="109"/>
        <v>Container q'ty</v>
      </c>
      <c r="N1814" s="33" t="str">
        <f t="shared" si="110"/>
        <v/>
      </c>
      <c r="O1814" s="39"/>
      <c r="P1814" s="33"/>
      <c r="Q1814" s="168"/>
      <c r="R1814" s="169"/>
      <c r="S1814" s="39"/>
      <c r="T1814" s="119"/>
      <c r="U1814" s="109"/>
      <c r="V1814" s="109"/>
      <c r="W1814" s="109"/>
      <c r="X1814" s="45"/>
      <c r="Y1814" s="45"/>
    </row>
    <row r="1815" spans="1:25" s="43" customFormat="1" ht="12.9" customHeight="1">
      <c r="A1815" s="189"/>
      <c r="B1815" s="111"/>
      <c r="C1815" s="111"/>
      <c r="D1815" s="111"/>
      <c r="E1815" s="111"/>
      <c r="F1815" s="111"/>
      <c r="G1815" s="111"/>
      <c r="H1815" s="111"/>
      <c r="I1815" s="116"/>
      <c r="J1815" s="118"/>
      <c r="K1815" s="33"/>
      <c r="L1815" s="44">
        <f t="shared" si="113"/>
        <v>0</v>
      </c>
      <c r="M1815" s="33" t="str">
        <f t="shared" si="109"/>
        <v>Container q'ty</v>
      </c>
      <c r="N1815" s="33" t="str">
        <f t="shared" si="110"/>
        <v/>
      </c>
      <c r="O1815" s="39"/>
      <c r="P1815" s="33"/>
      <c r="Q1815" s="168"/>
      <c r="R1815" s="169"/>
      <c r="S1815" s="39"/>
      <c r="T1815" s="119"/>
      <c r="U1815" s="109"/>
      <c r="V1815" s="109"/>
      <c r="W1815" s="109"/>
      <c r="X1815" s="45"/>
      <c r="Y1815" s="45"/>
    </row>
    <row r="1816" spans="1:25" s="43" customFormat="1" ht="12.9" customHeight="1">
      <c r="A1816" s="189"/>
      <c r="B1816" s="111"/>
      <c r="C1816" s="111"/>
      <c r="D1816" s="111"/>
      <c r="E1816" s="111"/>
      <c r="F1816" s="111"/>
      <c r="G1816" s="111"/>
      <c r="H1816" s="111"/>
      <c r="I1816" s="116"/>
      <c r="J1816" s="118"/>
      <c r="K1816" s="33"/>
      <c r="L1816" s="44">
        <f t="shared" si="113"/>
        <v>0</v>
      </c>
      <c r="M1816" s="33" t="str">
        <f t="shared" si="109"/>
        <v>Container q'ty</v>
      </c>
      <c r="N1816" s="33" t="str">
        <f t="shared" si="110"/>
        <v/>
      </c>
      <c r="O1816" s="39"/>
      <c r="P1816" s="33"/>
      <c r="Q1816" s="168"/>
      <c r="R1816" s="169"/>
      <c r="S1816" s="39"/>
      <c r="T1816" s="119"/>
      <c r="U1816" s="109"/>
      <c r="V1816" s="109"/>
      <c r="W1816" s="109"/>
      <c r="X1816" s="45"/>
      <c r="Y1816" s="45"/>
    </row>
    <row r="1817" spans="1:25" s="43" customFormat="1" ht="12.9" customHeight="1">
      <c r="A1817" s="189"/>
      <c r="B1817" s="111"/>
      <c r="C1817" s="111"/>
      <c r="D1817" s="111"/>
      <c r="E1817" s="111"/>
      <c r="F1817" s="111"/>
      <c r="G1817" s="111"/>
      <c r="H1817" s="111"/>
      <c r="I1817" s="116"/>
      <c r="J1817" s="118"/>
      <c r="K1817" s="33"/>
      <c r="L1817" s="44">
        <f t="shared" si="113"/>
        <v>0</v>
      </c>
      <c r="M1817" s="33" t="str">
        <f t="shared" si="109"/>
        <v>Container q'ty</v>
      </c>
      <c r="N1817" s="33" t="str">
        <f t="shared" si="110"/>
        <v/>
      </c>
      <c r="O1817" s="39"/>
      <c r="P1817" s="33"/>
      <c r="Q1817" s="168"/>
      <c r="R1817" s="169"/>
      <c r="S1817" s="39"/>
      <c r="T1817" s="119"/>
      <c r="U1817" s="109"/>
      <c r="V1817" s="109"/>
      <c r="W1817" s="109"/>
      <c r="X1817" s="45"/>
      <c r="Y1817" s="45"/>
    </row>
    <row r="1818" spans="1:25" s="43" customFormat="1" ht="12.9" customHeight="1">
      <c r="A1818" s="189"/>
      <c r="B1818" s="111"/>
      <c r="C1818" s="111"/>
      <c r="D1818" s="111"/>
      <c r="E1818" s="111"/>
      <c r="F1818" s="111"/>
      <c r="G1818" s="111"/>
      <c r="H1818" s="111"/>
      <c r="I1818" s="116"/>
      <c r="J1818" s="118"/>
      <c r="K1818" s="33"/>
      <c r="L1818" s="44">
        <f>SUM(E1818:F1818)</f>
        <v>0</v>
      </c>
      <c r="M1818" s="33" t="str">
        <f t="shared" si="109"/>
        <v>Container q'ty</v>
      </c>
      <c r="N1818" s="33" t="str">
        <f t="shared" si="110"/>
        <v/>
      </c>
      <c r="O1818" s="39"/>
      <c r="P1818" s="33"/>
      <c r="Q1818" s="168"/>
      <c r="R1818" s="169"/>
      <c r="S1818" s="39"/>
      <c r="T1818" s="119"/>
      <c r="U1818" s="109"/>
      <c r="V1818" s="109"/>
      <c r="W1818" s="109"/>
      <c r="X1818" s="45"/>
      <c r="Y1818" s="45"/>
    </row>
    <row r="1819" spans="1:25" s="43" customFormat="1" ht="12.9" customHeight="1">
      <c r="A1819" s="189"/>
      <c r="B1819" s="111"/>
      <c r="C1819" s="111"/>
      <c r="D1819" s="111"/>
      <c r="E1819" s="111"/>
      <c r="F1819" s="111"/>
      <c r="G1819" s="111"/>
      <c r="H1819" s="111"/>
      <c r="I1819" s="116"/>
      <c r="J1819" s="118"/>
      <c r="K1819" s="33"/>
      <c r="L1819" s="44">
        <f>SUM(E1819:F1819)</f>
        <v>0</v>
      </c>
      <c r="M1819" s="33" t="str">
        <f t="shared" si="109"/>
        <v>Container q'ty</v>
      </c>
      <c r="N1819" s="33" t="str">
        <f t="shared" si="110"/>
        <v/>
      </c>
      <c r="O1819" s="39"/>
      <c r="P1819" s="33"/>
      <c r="Q1819" s="168"/>
      <c r="R1819" s="169"/>
      <c r="S1819" s="39"/>
      <c r="T1819" s="119"/>
      <c r="U1819" s="109"/>
      <c r="V1819" s="109"/>
      <c r="W1819" s="109"/>
      <c r="X1819" s="45"/>
      <c r="Y1819" s="45"/>
    </row>
    <row r="1820" spans="1:25" s="43" customFormat="1" ht="12.9" customHeight="1">
      <c r="A1820" s="189"/>
      <c r="B1820" s="111"/>
      <c r="C1820" s="111"/>
      <c r="D1820" s="111"/>
      <c r="E1820" s="111"/>
      <c r="F1820" s="111"/>
      <c r="G1820" s="111"/>
      <c r="H1820" s="111"/>
      <c r="I1820" s="116"/>
      <c r="J1820" s="118"/>
      <c r="K1820" s="33"/>
      <c r="L1820" s="44">
        <f t="shared" ref="L1820:L1829" si="114">SUM(E1820:F1820)</f>
        <v>0</v>
      </c>
      <c r="M1820" s="33" t="str">
        <f t="shared" si="109"/>
        <v>Container q'ty</v>
      </c>
      <c r="N1820" s="33" t="str">
        <f t="shared" si="110"/>
        <v/>
      </c>
      <c r="O1820" s="39"/>
      <c r="P1820" s="33"/>
      <c r="Q1820" s="168"/>
      <c r="R1820" s="169"/>
      <c r="S1820" s="39"/>
      <c r="T1820" s="119"/>
      <c r="U1820" s="109"/>
      <c r="V1820" s="109"/>
      <c r="W1820" s="109"/>
      <c r="X1820" s="45"/>
      <c r="Y1820" s="45"/>
    </row>
    <row r="1821" spans="1:25" s="43" customFormat="1" ht="12.9" customHeight="1">
      <c r="A1821" s="189"/>
      <c r="B1821" s="111"/>
      <c r="C1821" s="111"/>
      <c r="D1821" s="111"/>
      <c r="E1821" s="111"/>
      <c r="F1821" s="111"/>
      <c r="G1821" s="111"/>
      <c r="H1821" s="111"/>
      <c r="I1821" s="116"/>
      <c r="J1821" s="118"/>
      <c r="K1821" s="33"/>
      <c r="L1821" s="44">
        <f t="shared" si="114"/>
        <v>0</v>
      </c>
      <c r="M1821" s="33" t="str">
        <f t="shared" si="109"/>
        <v>Container q'ty</v>
      </c>
      <c r="N1821" s="33" t="str">
        <f t="shared" si="110"/>
        <v/>
      </c>
      <c r="O1821" s="39"/>
      <c r="P1821" s="33"/>
      <c r="Q1821" s="168"/>
      <c r="R1821" s="169"/>
      <c r="S1821" s="39"/>
      <c r="T1821" s="119"/>
      <c r="U1821" s="109"/>
      <c r="V1821" s="109"/>
      <c r="W1821" s="109"/>
      <c r="X1821" s="45"/>
      <c r="Y1821" s="45"/>
    </row>
    <row r="1822" spans="1:25" s="43" customFormat="1" ht="12.9" customHeight="1">
      <c r="A1822" s="189"/>
      <c r="B1822" s="111"/>
      <c r="C1822" s="111"/>
      <c r="D1822" s="111"/>
      <c r="E1822" s="111"/>
      <c r="F1822" s="111"/>
      <c r="G1822" s="111"/>
      <c r="H1822" s="111"/>
      <c r="I1822" s="116"/>
      <c r="J1822" s="118"/>
      <c r="K1822" s="33"/>
      <c r="L1822" s="44">
        <f t="shared" si="114"/>
        <v>0</v>
      </c>
      <c r="M1822" s="33" t="str">
        <f t="shared" si="109"/>
        <v>Container q'ty</v>
      </c>
      <c r="N1822" s="33" t="str">
        <f t="shared" si="110"/>
        <v/>
      </c>
      <c r="O1822" s="39"/>
      <c r="P1822" s="33"/>
      <c r="Q1822" s="168"/>
      <c r="R1822" s="169"/>
      <c r="S1822" s="39"/>
      <c r="T1822" s="119"/>
      <c r="U1822" s="109"/>
      <c r="V1822" s="109"/>
      <c r="W1822" s="109"/>
      <c r="X1822" s="45"/>
      <c r="Y1822" s="45"/>
    </row>
    <row r="1823" spans="1:25" s="43" customFormat="1" ht="12.9" customHeight="1">
      <c r="A1823" s="189"/>
      <c r="B1823" s="111"/>
      <c r="C1823" s="111"/>
      <c r="D1823" s="111"/>
      <c r="E1823" s="111"/>
      <c r="F1823" s="111"/>
      <c r="G1823" s="111"/>
      <c r="H1823" s="111"/>
      <c r="I1823" s="117"/>
      <c r="J1823" s="118"/>
      <c r="K1823" s="33"/>
      <c r="L1823" s="44">
        <f t="shared" si="114"/>
        <v>0</v>
      </c>
      <c r="M1823" s="33" t="str">
        <f t="shared" si="109"/>
        <v>Container q'ty</v>
      </c>
      <c r="N1823" s="33" t="str">
        <f t="shared" si="110"/>
        <v/>
      </c>
      <c r="O1823" s="39"/>
      <c r="P1823" s="33"/>
      <c r="Q1823" s="168"/>
      <c r="R1823" s="169"/>
      <c r="S1823" s="39"/>
      <c r="T1823" s="119"/>
      <c r="U1823" s="109"/>
      <c r="V1823" s="109"/>
      <c r="W1823" s="109"/>
      <c r="X1823" s="45"/>
      <c r="Y1823" s="45"/>
    </row>
    <row r="1824" spans="1:25" s="43" customFormat="1" ht="12.9" customHeight="1">
      <c r="A1824" s="189"/>
      <c r="B1824" s="111"/>
      <c r="C1824" s="111"/>
      <c r="D1824" s="111"/>
      <c r="E1824" s="111"/>
      <c r="F1824" s="111"/>
      <c r="G1824" s="111"/>
      <c r="H1824" s="111"/>
      <c r="I1824" s="117"/>
      <c r="J1824" s="118"/>
      <c r="K1824" s="33"/>
      <c r="L1824" s="44">
        <f t="shared" si="114"/>
        <v>0</v>
      </c>
      <c r="M1824" s="33" t="str">
        <f t="shared" si="109"/>
        <v>Container q'ty</v>
      </c>
      <c r="N1824" s="33" t="str">
        <f t="shared" si="110"/>
        <v/>
      </c>
      <c r="O1824" s="39"/>
      <c r="P1824" s="33"/>
      <c r="Q1824" s="168"/>
      <c r="R1824" s="169"/>
      <c r="S1824" s="39"/>
      <c r="T1824" s="119"/>
      <c r="U1824" s="109"/>
      <c r="V1824" s="109"/>
      <c r="W1824" s="109"/>
      <c r="X1824" s="45"/>
      <c r="Y1824" s="45"/>
    </row>
    <row r="1825" spans="1:25" s="43" customFormat="1" ht="12.9" customHeight="1">
      <c r="A1825" s="189"/>
      <c r="B1825" s="111"/>
      <c r="C1825" s="111"/>
      <c r="D1825" s="111"/>
      <c r="E1825" s="111"/>
      <c r="F1825" s="111"/>
      <c r="G1825" s="111"/>
      <c r="H1825" s="111"/>
      <c r="I1825" s="116"/>
      <c r="J1825" s="118"/>
      <c r="K1825" s="33"/>
      <c r="L1825" s="44">
        <f t="shared" si="114"/>
        <v>0</v>
      </c>
      <c r="M1825" s="33" t="str">
        <f t="shared" si="109"/>
        <v>Container q'ty</v>
      </c>
      <c r="N1825" s="33" t="str">
        <f t="shared" si="110"/>
        <v/>
      </c>
      <c r="O1825" s="39"/>
      <c r="P1825" s="33"/>
      <c r="Q1825" s="168"/>
      <c r="R1825" s="169"/>
      <c r="S1825" s="39"/>
      <c r="T1825" s="119"/>
      <c r="U1825" s="109"/>
      <c r="V1825" s="109"/>
      <c r="W1825" s="109"/>
      <c r="X1825" s="45"/>
      <c r="Y1825" s="45"/>
    </row>
    <row r="1826" spans="1:25" s="43" customFormat="1" ht="12.9" customHeight="1">
      <c r="A1826" s="189"/>
      <c r="B1826" s="111"/>
      <c r="C1826" s="111"/>
      <c r="D1826" s="111"/>
      <c r="E1826" s="111"/>
      <c r="F1826" s="111"/>
      <c r="G1826" s="111"/>
      <c r="H1826" s="111"/>
      <c r="I1826" s="116"/>
      <c r="J1826" s="118"/>
      <c r="K1826" s="33"/>
      <c r="L1826" s="44">
        <f t="shared" si="114"/>
        <v>0</v>
      </c>
      <c r="M1826" s="33" t="str">
        <f t="shared" si="109"/>
        <v>Container q'ty</v>
      </c>
      <c r="N1826" s="33" t="str">
        <f t="shared" si="110"/>
        <v/>
      </c>
      <c r="O1826" s="39"/>
      <c r="P1826" s="33"/>
      <c r="Q1826" s="168"/>
      <c r="R1826" s="169"/>
      <c r="S1826" s="39"/>
      <c r="T1826" s="119"/>
      <c r="U1826" s="109"/>
      <c r="V1826" s="109"/>
      <c r="W1826" s="109"/>
      <c r="X1826" s="45"/>
      <c r="Y1826" s="45"/>
    </row>
    <row r="1827" spans="1:25" s="43" customFormat="1" ht="12.9" customHeight="1">
      <c r="A1827" s="189"/>
      <c r="B1827" s="111"/>
      <c r="C1827" s="111"/>
      <c r="D1827" s="111"/>
      <c r="E1827" s="111"/>
      <c r="F1827" s="111"/>
      <c r="G1827" s="111"/>
      <c r="H1827" s="111"/>
      <c r="I1827" s="116"/>
      <c r="J1827" s="118"/>
      <c r="K1827" s="33"/>
      <c r="L1827" s="44">
        <f t="shared" si="114"/>
        <v>0</v>
      </c>
      <c r="M1827" s="33" t="str">
        <f t="shared" si="109"/>
        <v>Container q'ty</v>
      </c>
      <c r="N1827" s="33" t="str">
        <f t="shared" si="110"/>
        <v/>
      </c>
      <c r="O1827" s="39"/>
      <c r="P1827" s="33"/>
      <c r="Q1827" s="168"/>
      <c r="R1827" s="169"/>
      <c r="S1827" s="39"/>
      <c r="T1827" s="119"/>
      <c r="U1827" s="109"/>
      <c r="V1827" s="109"/>
      <c r="W1827" s="109"/>
      <c r="X1827" s="45"/>
      <c r="Y1827" s="45"/>
    </row>
    <row r="1828" spans="1:25" s="43" customFormat="1" ht="12.9" customHeight="1">
      <c r="A1828" s="189"/>
      <c r="B1828" s="111"/>
      <c r="C1828" s="111"/>
      <c r="D1828" s="111"/>
      <c r="E1828" s="111"/>
      <c r="F1828" s="111"/>
      <c r="G1828" s="111"/>
      <c r="H1828" s="111"/>
      <c r="I1828" s="116"/>
      <c r="J1828" s="118"/>
      <c r="K1828" s="33"/>
      <c r="L1828" s="44">
        <f t="shared" si="114"/>
        <v>0</v>
      </c>
      <c r="M1828" s="33" t="str">
        <f t="shared" si="109"/>
        <v>Container q'ty</v>
      </c>
      <c r="N1828" s="33" t="str">
        <f t="shared" si="110"/>
        <v/>
      </c>
      <c r="O1828" s="39"/>
      <c r="P1828" s="33"/>
      <c r="Q1828" s="168"/>
      <c r="R1828" s="169"/>
      <c r="S1828" s="39"/>
      <c r="T1828" s="119"/>
      <c r="U1828" s="109"/>
      <c r="V1828" s="109"/>
      <c r="W1828" s="109"/>
      <c r="X1828" s="45"/>
      <c r="Y1828" s="45"/>
    </row>
    <row r="1829" spans="1:25" s="43" customFormat="1" ht="12.9" customHeight="1">
      <c r="A1829" s="189"/>
      <c r="B1829" s="111"/>
      <c r="C1829" s="111"/>
      <c r="D1829" s="111"/>
      <c r="E1829" s="111"/>
      <c r="F1829" s="111"/>
      <c r="G1829" s="111"/>
      <c r="H1829" s="111"/>
      <c r="I1829" s="116"/>
      <c r="J1829" s="118"/>
      <c r="K1829" s="33"/>
      <c r="L1829" s="44">
        <f t="shared" si="114"/>
        <v>0</v>
      </c>
      <c r="M1829" s="33" t="str">
        <f t="shared" si="109"/>
        <v>Container q'ty</v>
      </c>
      <c r="N1829" s="33" t="str">
        <f t="shared" si="110"/>
        <v/>
      </c>
      <c r="O1829" s="39"/>
      <c r="P1829" s="33"/>
      <c r="Q1829" s="168"/>
      <c r="R1829" s="169"/>
      <c r="S1829" s="39"/>
      <c r="T1829" s="119"/>
      <c r="U1829" s="109"/>
      <c r="V1829" s="109"/>
      <c r="W1829" s="109"/>
      <c r="X1829" s="45"/>
      <c r="Y1829" s="45"/>
    </row>
    <row r="1830" spans="1:25" s="43" customFormat="1" ht="12.9" customHeight="1">
      <c r="A1830" s="189"/>
      <c r="B1830" s="111"/>
      <c r="C1830" s="111"/>
      <c r="D1830" s="111"/>
      <c r="E1830" s="111"/>
      <c r="F1830" s="111"/>
      <c r="G1830" s="111"/>
      <c r="H1830" s="111"/>
      <c r="I1830" s="116"/>
      <c r="J1830" s="118"/>
      <c r="K1830" s="33"/>
      <c r="L1830" s="44">
        <f>SUM(E1830:F1830)</f>
        <v>0</v>
      </c>
      <c r="M1830" s="33" t="str">
        <f t="shared" si="109"/>
        <v>Container q'ty</v>
      </c>
      <c r="N1830" s="33" t="str">
        <f t="shared" si="110"/>
        <v/>
      </c>
      <c r="O1830" s="39"/>
      <c r="P1830" s="33"/>
      <c r="Q1830" s="168"/>
      <c r="R1830" s="169"/>
      <c r="S1830" s="39"/>
      <c r="T1830" s="119"/>
      <c r="U1830" s="109"/>
      <c r="V1830" s="109"/>
      <c r="W1830" s="109"/>
      <c r="X1830" s="45"/>
      <c r="Y1830" s="45"/>
    </row>
    <row r="1831" spans="1:25" s="43" customFormat="1" ht="12.9" customHeight="1">
      <c r="A1831" s="189"/>
      <c r="B1831" s="111"/>
      <c r="C1831" s="111"/>
      <c r="D1831" s="111"/>
      <c r="E1831" s="111"/>
      <c r="F1831" s="111"/>
      <c r="G1831" s="111"/>
      <c r="H1831" s="111"/>
      <c r="I1831" s="116"/>
      <c r="J1831" s="118"/>
      <c r="K1831" s="33"/>
      <c r="L1831" s="44">
        <f>SUM(E1831:F1831)</f>
        <v>0</v>
      </c>
      <c r="M1831" s="33" t="str">
        <f t="shared" si="109"/>
        <v>Container q'ty</v>
      </c>
      <c r="N1831" s="33" t="str">
        <f t="shared" si="110"/>
        <v/>
      </c>
      <c r="O1831" s="39"/>
      <c r="P1831" s="33"/>
      <c r="Q1831" s="168"/>
      <c r="R1831" s="169"/>
      <c r="S1831" s="39"/>
      <c r="T1831" s="119"/>
      <c r="U1831" s="109"/>
      <c r="V1831" s="109"/>
      <c r="W1831" s="109"/>
      <c r="X1831" s="45"/>
      <c r="Y1831" s="45"/>
    </row>
    <row r="1832" spans="1:25" s="43" customFormat="1" ht="12.9" customHeight="1">
      <c r="A1832" s="189"/>
      <c r="B1832" s="111"/>
      <c r="C1832" s="111"/>
      <c r="D1832" s="111"/>
      <c r="E1832" s="111"/>
      <c r="F1832" s="111"/>
      <c r="G1832" s="111"/>
      <c r="H1832" s="111"/>
      <c r="I1832" s="116"/>
      <c r="J1832" s="118"/>
      <c r="K1832" s="33"/>
      <c r="L1832" s="44">
        <f t="shared" ref="L1832:L1840" si="115">SUM(E1832:F1832)</f>
        <v>0</v>
      </c>
      <c r="M1832" s="33" t="str">
        <f t="shared" si="109"/>
        <v>Container q'ty</v>
      </c>
      <c r="N1832" s="33" t="str">
        <f t="shared" si="110"/>
        <v/>
      </c>
      <c r="O1832" s="39"/>
      <c r="P1832" s="33"/>
      <c r="Q1832" s="168"/>
      <c r="R1832" s="169"/>
      <c r="S1832" s="39"/>
      <c r="T1832" s="119"/>
      <c r="U1832" s="109"/>
      <c r="V1832" s="109"/>
      <c r="W1832" s="109"/>
      <c r="X1832" s="45"/>
      <c r="Y1832" s="45"/>
    </row>
    <row r="1833" spans="1:25" s="43" customFormat="1" ht="12.9" customHeight="1">
      <c r="A1833" s="189"/>
      <c r="B1833" s="111"/>
      <c r="C1833" s="111"/>
      <c r="D1833" s="111"/>
      <c r="E1833" s="111"/>
      <c r="F1833" s="111"/>
      <c r="G1833" s="111"/>
      <c r="H1833" s="111"/>
      <c r="I1833" s="116"/>
      <c r="J1833" s="118"/>
      <c r="K1833" s="33"/>
      <c r="L1833" s="44">
        <f t="shared" si="115"/>
        <v>0</v>
      </c>
      <c r="M1833" s="33" t="str">
        <f t="shared" si="109"/>
        <v>Container q'ty</v>
      </c>
      <c r="N1833" s="33" t="str">
        <f t="shared" si="110"/>
        <v/>
      </c>
      <c r="O1833" s="39"/>
      <c r="P1833" s="33"/>
      <c r="Q1833" s="168"/>
      <c r="R1833" s="169"/>
      <c r="S1833" s="39"/>
      <c r="T1833" s="119"/>
      <c r="U1833" s="109"/>
      <c r="V1833" s="109"/>
      <c r="W1833" s="109"/>
      <c r="X1833" s="45"/>
      <c r="Y1833" s="45"/>
    </row>
    <row r="1834" spans="1:25" s="43" customFormat="1" ht="12.9" customHeight="1">
      <c r="A1834" s="189"/>
      <c r="B1834" s="111"/>
      <c r="C1834" s="111"/>
      <c r="D1834" s="111"/>
      <c r="E1834" s="111"/>
      <c r="F1834" s="111"/>
      <c r="G1834" s="111"/>
      <c r="H1834" s="111"/>
      <c r="I1834" s="116"/>
      <c r="J1834" s="118"/>
      <c r="K1834" s="33"/>
      <c r="L1834" s="44">
        <f t="shared" si="115"/>
        <v>0</v>
      </c>
      <c r="M1834" s="33" t="str">
        <f t="shared" si="109"/>
        <v>Container q'ty</v>
      </c>
      <c r="N1834" s="33" t="str">
        <f t="shared" si="110"/>
        <v/>
      </c>
      <c r="O1834" s="39"/>
      <c r="P1834" s="33"/>
      <c r="Q1834" s="168"/>
      <c r="R1834" s="169"/>
      <c r="S1834" s="39"/>
      <c r="T1834" s="119"/>
      <c r="U1834" s="109"/>
      <c r="V1834" s="109"/>
      <c r="W1834" s="109"/>
      <c r="X1834" s="45"/>
      <c r="Y1834" s="45"/>
    </row>
    <row r="1835" spans="1:25" s="43" customFormat="1" ht="12.9" customHeight="1">
      <c r="A1835" s="189"/>
      <c r="B1835" s="111"/>
      <c r="C1835" s="111"/>
      <c r="D1835" s="111"/>
      <c r="E1835" s="111"/>
      <c r="F1835" s="111"/>
      <c r="G1835" s="111"/>
      <c r="H1835" s="111"/>
      <c r="I1835" s="117"/>
      <c r="J1835" s="118"/>
      <c r="K1835" s="33"/>
      <c r="L1835" s="44">
        <f t="shared" si="115"/>
        <v>0</v>
      </c>
      <c r="M1835" s="33" t="str">
        <f t="shared" si="109"/>
        <v>Container q'ty</v>
      </c>
      <c r="N1835" s="33" t="str">
        <f t="shared" si="110"/>
        <v/>
      </c>
      <c r="O1835" s="39"/>
      <c r="P1835" s="33"/>
      <c r="Q1835" s="168"/>
      <c r="R1835" s="169"/>
      <c r="S1835" s="39"/>
      <c r="T1835" s="119"/>
      <c r="U1835" s="109"/>
      <c r="V1835" s="109"/>
      <c r="W1835" s="109"/>
      <c r="X1835" s="45"/>
      <c r="Y1835" s="45"/>
    </row>
    <row r="1836" spans="1:25" s="43" customFormat="1" ht="12.9" customHeight="1">
      <c r="A1836" s="189"/>
      <c r="B1836" s="111"/>
      <c r="C1836" s="111"/>
      <c r="D1836" s="111"/>
      <c r="E1836" s="111"/>
      <c r="F1836" s="111"/>
      <c r="G1836" s="111"/>
      <c r="H1836" s="111"/>
      <c r="I1836" s="117"/>
      <c r="J1836" s="118"/>
      <c r="K1836" s="33"/>
      <c r="L1836" s="44">
        <f t="shared" si="115"/>
        <v>0</v>
      </c>
      <c r="M1836" s="33" t="str">
        <f t="shared" si="109"/>
        <v>Container q'ty</v>
      </c>
      <c r="N1836" s="33" t="str">
        <f t="shared" si="110"/>
        <v/>
      </c>
      <c r="O1836" s="39"/>
      <c r="P1836" s="33"/>
      <c r="Q1836" s="168"/>
      <c r="R1836" s="169"/>
      <c r="S1836" s="39"/>
      <c r="T1836" s="119"/>
      <c r="U1836" s="109"/>
      <c r="V1836" s="109"/>
      <c r="W1836" s="109"/>
      <c r="X1836" s="45"/>
      <c r="Y1836" s="45"/>
    </row>
    <row r="1837" spans="1:25" s="43" customFormat="1" ht="12.9" customHeight="1">
      <c r="A1837" s="189"/>
      <c r="B1837" s="111"/>
      <c r="C1837" s="111"/>
      <c r="D1837" s="111"/>
      <c r="E1837" s="111"/>
      <c r="F1837" s="111"/>
      <c r="G1837" s="111"/>
      <c r="H1837" s="111"/>
      <c r="I1837" s="116"/>
      <c r="J1837" s="118"/>
      <c r="K1837" s="33"/>
      <c r="L1837" s="44">
        <f t="shared" si="115"/>
        <v>0</v>
      </c>
      <c r="M1837" s="33" t="str">
        <f t="shared" si="109"/>
        <v>Container q'ty</v>
      </c>
      <c r="N1837" s="33" t="str">
        <f t="shared" si="110"/>
        <v/>
      </c>
      <c r="O1837" s="39"/>
      <c r="P1837" s="33"/>
      <c r="Q1837" s="168"/>
      <c r="R1837" s="169"/>
      <c r="S1837" s="39"/>
      <c r="T1837" s="119"/>
      <c r="U1837" s="109"/>
      <c r="V1837" s="109"/>
      <c r="W1837" s="109"/>
      <c r="X1837" s="45"/>
      <c r="Y1837" s="45"/>
    </row>
    <row r="1838" spans="1:25" s="43" customFormat="1" ht="12.9" customHeight="1">
      <c r="A1838" s="189"/>
      <c r="B1838" s="111"/>
      <c r="C1838" s="111"/>
      <c r="D1838" s="111"/>
      <c r="E1838" s="111"/>
      <c r="F1838" s="111"/>
      <c r="G1838" s="111"/>
      <c r="H1838" s="111"/>
      <c r="I1838" s="116"/>
      <c r="J1838" s="118"/>
      <c r="K1838" s="33"/>
      <c r="L1838" s="44">
        <f t="shared" si="115"/>
        <v>0</v>
      </c>
      <c r="M1838" s="33" t="str">
        <f t="shared" si="109"/>
        <v>Container q'ty</v>
      </c>
      <c r="N1838" s="33" t="str">
        <f t="shared" si="110"/>
        <v/>
      </c>
      <c r="O1838" s="39"/>
      <c r="P1838" s="33"/>
      <c r="Q1838" s="168"/>
      <c r="R1838" s="169"/>
      <c r="S1838" s="39"/>
      <c r="T1838" s="119"/>
      <c r="U1838" s="109"/>
      <c r="V1838" s="109"/>
      <c r="W1838" s="109"/>
      <c r="X1838" s="45"/>
      <c r="Y1838" s="45"/>
    </row>
    <row r="1839" spans="1:25" s="43" customFormat="1" ht="12.9" customHeight="1">
      <c r="A1839" s="189"/>
      <c r="B1839" s="111"/>
      <c r="C1839" s="111"/>
      <c r="D1839" s="111"/>
      <c r="E1839" s="111"/>
      <c r="F1839" s="111"/>
      <c r="G1839" s="111"/>
      <c r="H1839" s="111"/>
      <c r="I1839" s="116"/>
      <c r="J1839" s="118"/>
      <c r="K1839" s="33"/>
      <c r="L1839" s="44">
        <f t="shared" si="115"/>
        <v>0</v>
      </c>
      <c r="M1839" s="33" t="str">
        <f t="shared" si="109"/>
        <v>Container q'ty</v>
      </c>
      <c r="N1839" s="33" t="str">
        <f t="shared" si="110"/>
        <v/>
      </c>
      <c r="O1839" s="39"/>
      <c r="P1839" s="33"/>
      <c r="Q1839" s="168"/>
      <c r="R1839" s="169"/>
      <c r="S1839" s="39"/>
      <c r="T1839" s="119"/>
      <c r="U1839" s="109"/>
      <c r="V1839" s="109"/>
      <c r="W1839" s="109"/>
      <c r="X1839" s="45"/>
      <c r="Y1839" s="45"/>
    </row>
    <row r="1840" spans="1:25" s="43" customFormat="1" ht="12.9" customHeight="1">
      <c r="A1840" s="189"/>
      <c r="B1840" s="111"/>
      <c r="C1840" s="111"/>
      <c r="D1840" s="111"/>
      <c r="E1840" s="111"/>
      <c r="F1840" s="111"/>
      <c r="G1840" s="111"/>
      <c r="H1840" s="111"/>
      <c r="I1840" s="116"/>
      <c r="J1840" s="118"/>
      <c r="K1840" s="33"/>
      <c r="L1840" s="44">
        <f t="shared" si="115"/>
        <v>0</v>
      </c>
      <c r="M1840" s="33" t="str">
        <f t="shared" si="109"/>
        <v>Container q'ty</v>
      </c>
      <c r="N1840" s="33" t="str">
        <f t="shared" si="110"/>
        <v/>
      </c>
      <c r="O1840" s="39"/>
      <c r="P1840" s="33"/>
      <c r="Q1840" s="168"/>
      <c r="R1840" s="169"/>
      <c r="S1840" s="39"/>
      <c r="T1840" s="119"/>
      <c r="U1840" s="109"/>
      <c r="V1840" s="109"/>
      <c r="W1840" s="109"/>
      <c r="X1840" s="45"/>
      <c r="Y1840" s="45"/>
    </row>
    <row r="1841" spans="1:25" s="43" customFormat="1" ht="12.9" customHeight="1">
      <c r="A1841" s="189"/>
      <c r="B1841" s="111"/>
      <c r="C1841" s="111"/>
      <c r="D1841" s="111"/>
      <c r="E1841" s="111"/>
      <c r="F1841" s="111"/>
      <c r="G1841" s="111"/>
      <c r="H1841" s="111"/>
      <c r="I1841" s="116"/>
      <c r="J1841" s="118"/>
      <c r="K1841" s="33"/>
      <c r="L1841" s="44">
        <f>SUM(E1841:F1841)</f>
        <v>0</v>
      </c>
      <c r="M1841" s="33" t="str">
        <f t="shared" si="109"/>
        <v>Container q'ty</v>
      </c>
      <c r="N1841" s="33" t="str">
        <f t="shared" si="110"/>
        <v/>
      </c>
      <c r="O1841" s="39"/>
      <c r="P1841" s="33"/>
      <c r="Q1841" s="168"/>
      <c r="R1841" s="169"/>
      <c r="S1841" s="39"/>
      <c r="T1841" s="119"/>
      <c r="U1841" s="109"/>
      <c r="V1841" s="109"/>
      <c r="W1841" s="109"/>
      <c r="X1841" s="45"/>
      <c r="Y1841" s="45"/>
    </row>
    <row r="1842" spans="1:25" s="43" customFormat="1" ht="12.9" customHeight="1">
      <c r="A1842" s="189"/>
      <c r="B1842" s="111"/>
      <c r="C1842" s="111"/>
      <c r="D1842" s="111"/>
      <c r="E1842" s="111"/>
      <c r="F1842" s="111"/>
      <c r="G1842" s="111"/>
      <c r="H1842" s="111"/>
      <c r="I1842" s="116"/>
      <c r="J1842" s="118"/>
      <c r="K1842" s="33"/>
      <c r="L1842" s="44">
        <f>SUM(E1842:F1842)</f>
        <v>0</v>
      </c>
      <c r="M1842" s="33" t="str">
        <f t="shared" si="109"/>
        <v>Container q'ty</v>
      </c>
      <c r="N1842" s="33" t="str">
        <f t="shared" si="110"/>
        <v/>
      </c>
      <c r="O1842" s="39"/>
      <c r="P1842" s="33"/>
      <c r="Q1842" s="168"/>
      <c r="R1842" s="169"/>
      <c r="S1842" s="39"/>
      <c r="T1842" s="119"/>
      <c r="U1842" s="109"/>
      <c r="V1842" s="109"/>
      <c r="W1842" s="109"/>
      <c r="X1842" s="45"/>
      <c r="Y1842" s="45"/>
    </row>
    <row r="1843" spans="1:25" s="43" customFormat="1" ht="12.9" customHeight="1">
      <c r="A1843" s="189"/>
      <c r="B1843" s="111"/>
      <c r="C1843" s="111"/>
      <c r="D1843" s="111"/>
      <c r="E1843" s="111"/>
      <c r="F1843" s="111"/>
      <c r="G1843" s="111"/>
      <c r="H1843" s="111"/>
      <c r="I1843" s="116"/>
      <c r="J1843" s="118"/>
      <c r="K1843" s="33"/>
      <c r="L1843" s="44">
        <f t="shared" ref="L1843:L1851" si="116">SUM(E1843:F1843)</f>
        <v>0</v>
      </c>
      <c r="M1843" s="33" t="str">
        <f t="shared" si="109"/>
        <v>Container q'ty</v>
      </c>
      <c r="N1843" s="33" t="str">
        <f t="shared" si="110"/>
        <v/>
      </c>
      <c r="O1843" s="39"/>
      <c r="P1843" s="33"/>
      <c r="Q1843" s="168"/>
      <c r="R1843" s="169"/>
      <c r="S1843" s="39"/>
      <c r="T1843" s="119"/>
      <c r="U1843" s="109"/>
      <c r="V1843" s="109"/>
      <c r="W1843" s="109"/>
      <c r="X1843" s="45"/>
      <c r="Y1843" s="45"/>
    </row>
    <row r="1844" spans="1:25" s="43" customFormat="1" ht="12.9" customHeight="1">
      <c r="A1844" s="189"/>
      <c r="B1844" s="111"/>
      <c r="C1844" s="111"/>
      <c r="D1844" s="111"/>
      <c r="E1844" s="111"/>
      <c r="F1844" s="111"/>
      <c r="G1844" s="111"/>
      <c r="H1844" s="111"/>
      <c r="I1844" s="116"/>
      <c r="J1844" s="118"/>
      <c r="K1844" s="33"/>
      <c r="L1844" s="44">
        <f t="shared" si="116"/>
        <v>0</v>
      </c>
      <c r="M1844" s="33" t="str">
        <f t="shared" si="109"/>
        <v>Container q'ty</v>
      </c>
      <c r="N1844" s="33" t="str">
        <f t="shared" si="110"/>
        <v/>
      </c>
      <c r="O1844" s="39"/>
      <c r="P1844" s="33"/>
      <c r="Q1844" s="168"/>
      <c r="R1844" s="169"/>
      <c r="S1844" s="39"/>
      <c r="T1844" s="119"/>
      <c r="U1844" s="109"/>
      <c r="V1844" s="109"/>
      <c r="W1844" s="109"/>
      <c r="X1844" s="45"/>
      <c r="Y1844" s="45"/>
    </row>
    <row r="1845" spans="1:25" s="43" customFormat="1" ht="12.9" customHeight="1">
      <c r="A1845" s="189"/>
      <c r="B1845" s="111"/>
      <c r="C1845" s="111"/>
      <c r="D1845" s="111"/>
      <c r="E1845" s="111"/>
      <c r="F1845" s="111"/>
      <c r="G1845" s="111"/>
      <c r="H1845" s="111"/>
      <c r="I1845" s="116"/>
      <c r="J1845" s="118"/>
      <c r="K1845" s="33"/>
      <c r="L1845" s="44">
        <f t="shared" si="116"/>
        <v>0</v>
      </c>
      <c r="M1845" s="33" t="str">
        <f t="shared" si="109"/>
        <v>Container q'ty</v>
      </c>
      <c r="N1845" s="33" t="str">
        <f t="shared" si="110"/>
        <v/>
      </c>
      <c r="O1845" s="39"/>
      <c r="P1845" s="33"/>
      <c r="Q1845" s="168"/>
      <c r="R1845" s="169"/>
      <c r="S1845" s="39"/>
      <c r="T1845" s="119"/>
      <c r="U1845" s="109"/>
      <c r="V1845" s="109"/>
      <c r="W1845" s="109"/>
      <c r="X1845" s="45"/>
      <c r="Y1845" s="45"/>
    </row>
    <row r="1846" spans="1:25" s="43" customFormat="1" ht="12.9" customHeight="1">
      <c r="A1846" s="189"/>
      <c r="B1846" s="111"/>
      <c r="C1846" s="111"/>
      <c r="D1846" s="111"/>
      <c r="E1846" s="111"/>
      <c r="F1846" s="111"/>
      <c r="G1846" s="111"/>
      <c r="H1846" s="111"/>
      <c r="I1846" s="117"/>
      <c r="J1846" s="118"/>
      <c r="K1846" s="33"/>
      <c r="L1846" s="44">
        <f t="shared" si="116"/>
        <v>0</v>
      </c>
      <c r="M1846" s="33" t="str">
        <f t="shared" si="109"/>
        <v>Container q'ty</v>
      </c>
      <c r="N1846" s="33" t="str">
        <f t="shared" si="110"/>
        <v/>
      </c>
      <c r="O1846" s="39"/>
      <c r="P1846" s="33"/>
      <c r="Q1846" s="168"/>
      <c r="R1846" s="169"/>
      <c r="S1846" s="39"/>
      <c r="T1846" s="119"/>
      <c r="U1846" s="109"/>
      <c r="V1846" s="109"/>
      <c r="W1846" s="109"/>
      <c r="X1846" s="45"/>
      <c r="Y1846" s="45"/>
    </row>
    <row r="1847" spans="1:25" s="43" customFormat="1" ht="12.9" customHeight="1">
      <c r="A1847" s="189"/>
      <c r="B1847" s="111"/>
      <c r="C1847" s="111"/>
      <c r="D1847" s="111"/>
      <c r="E1847" s="111"/>
      <c r="F1847" s="111"/>
      <c r="G1847" s="111"/>
      <c r="H1847" s="111"/>
      <c r="I1847" s="117"/>
      <c r="J1847" s="118"/>
      <c r="K1847" s="33"/>
      <c r="L1847" s="44">
        <f t="shared" si="116"/>
        <v>0</v>
      </c>
      <c r="M1847" s="33" t="str">
        <f t="shared" ref="M1847:M1910" si="117">A1847&amp;$O$1</f>
        <v>Container q'ty</v>
      </c>
      <c r="N1847" s="33" t="str">
        <f t="shared" ref="N1847:N1910" si="118">A1847&amp;P1847</f>
        <v/>
      </c>
      <c r="O1847" s="39"/>
      <c r="P1847" s="33"/>
      <c r="Q1847" s="168"/>
      <c r="R1847" s="169"/>
      <c r="S1847" s="39"/>
      <c r="T1847" s="119"/>
      <c r="U1847" s="109"/>
      <c r="V1847" s="109"/>
      <c r="W1847" s="109"/>
      <c r="X1847" s="45"/>
      <c r="Y1847" s="45"/>
    </row>
    <row r="1848" spans="1:25" s="43" customFormat="1" ht="12.9" customHeight="1">
      <c r="A1848" s="189"/>
      <c r="B1848" s="111"/>
      <c r="C1848" s="111"/>
      <c r="D1848" s="111"/>
      <c r="E1848" s="111"/>
      <c r="F1848" s="111"/>
      <c r="G1848" s="111"/>
      <c r="H1848" s="111"/>
      <c r="I1848" s="116"/>
      <c r="J1848" s="118"/>
      <c r="K1848" s="33"/>
      <c r="L1848" s="44">
        <f t="shared" si="116"/>
        <v>0</v>
      </c>
      <c r="M1848" s="33" t="str">
        <f t="shared" si="117"/>
        <v>Container q'ty</v>
      </c>
      <c r="N1848" s="33" t="str">
        <f t="shared" si="118"/>
        <v/>
      </c>
      <c r="O1848" s="39"/>
      <c r="P1848" s="33"/>
      <c r="Q1848" s="168"/>
      <c r="R1848" s="169"/>
      <c r="S1848" s="39"/>
      <c r="T1848" s="119"/>
      <c r="U1848" s="109"/>
      <c r="V1848" s="109"/>
      <c r="W1848" s="109"/>
      <c r="X1848" s="45"/>
      <c r="Y1848" s="45"/>
    </row>
    <row r="1849" spans="1:25" s="43" customFormat="1" ht="12.9" customHeight="1">
      <c r="A1849" s="189"/>
      <c r="B1849" s="111"/>
      <c r="C1849" s="111"/>
      <c r="D1849" s="111"/>
      <c r="E1849" s="111"/>
      <c r="F1849" s="111"/>
      <c r="G1849" s="111"/>
      <c r="H1849" s="111"/>
      <c r="I1849" s="116"/>
      <c r="J1849" s="118"/>
      <c r="K1849" s="33"/>
      <c r="L1849" s="44">
        <f t="shared" si="116"/>
        <v>0</v>
      </c>
      <c r="M1849" s="33" t="str">
        <f t="shared" si="117"/>
        <v>Container q'ty</v>
      </c>
      <c r="N1849" s="33" t="str">
        <f t="shared" si="118"/>
        <v/>
      </c>
      <c r="O1849" s="39"/>
      <c r="P1849" s="33"/>
      <c r="Q1849" s="168"/>
      <c r="R1849" s="169"/>
      <c r="S1849" s="39"/>
      <c r="T1849" s="119"/>
      <c r="U1849" s="109"/>
      <c r="V1849" s="109"/>
      <c r="W1849" s="109"/>
      <c r="X1849" s="45"/>
      <c r="Y1849" s="45"/>
    </row>
    <row r="1850" spans="1:25" s="43" customFormat="1" ht="12.9" customHeight="1">
      <c r="A1850" s="189"/>
      <c r="B1850" s="111"/>
      <c r="C1850" s="111"/>
      <c r="D1850" s="111"/>
      <c r="E1850" s="111"/>
      <c r="F1850" s="111"/>
      <c r="G1850" s="111"/>
      <c r="H1850" s="111"/>
      <c r="I1850" s="116"/>
      <c r="J1850" s="118"/>
      <c r="K1850" s="33"/>
      <c r="L1850" s="44">
        <f t="shared" si="116"/>
        <v>0</v>
      </c>
      <c r="M1850" s="33" t="str">
        <f t="shared" si="117"/>
        <v>Container q'ty</v>
      </c>
      <c r="N1850" s="33" t="str">
        <f t="shared" si="118"/>
        <v/>
      </c>
      <c r="O1850" s="39"/>
      <c r="P1850" s="33"/>
      <c r="Q1850" s="168"/>
      <c r="R1850" s="169"/>
      <c r="S1850" s="39"/>
      <c r="T1850" s="119"/>
      <c r="U1850" s="109"/>
      <c r="V1850" s="109"/>
      <c r="W1850" s="109"/>
      <c r="X1850" s="45"/>
      <c r="Y1850" s="45"/>
    </row>
    <row r="1851" spans="1:25" s="43" customFormat="1" ht="12.9" customHeight="1">
      <c r="A1851" s="189"/>
      <c r="B1851" s="111"/>
      <c r="C1851" s="111"/>
      <c r="D1851" s="111"/>
      <c r="E1851" s="111"/>
      <c r="F1851" s="111"/>
      <c r="G1851" s="111"/>
      <c r="H1851" s="111"/>
      <c r="I1851" s="116"/>
      <c r="J1851" s="118"/>
      <c r="K1851" s="33"/>
      <c r="L1851" s="44">
        <f t="shared" si="116"/>
        <v>0</v>
      </c>
      <c r="M1851" s="33" t="str">
        <f t="shared" si="117"/>
        <v>Container q'ty</v>
      </c>
      <c r="N1851" s="33" t="str">
        <f t="shared" si="118"/>
        <v/>
      </c>
      <c r="O1851" s="39"/>
      <c r="P1851" s="33"/>
      <c r="Q1851" s="168"/>
      <c r="R1851" s="169"/>
      <c r="S1851" s="39"/>
      <c r="T1851" s="119"/>
      <c r="U1851" s="109"/>
      <c r="V1851" s="109"/>
      <c r="W1851" s="109"/>
      <c r="X1851" s="45"/>
      <c r="Y1851" s="45"/>
    </row>
    <row r="1852" spans="1:25" s="43" customFormat="1" ht="12.9" customHeight="1">
      <c r="A1852" s="189"/>
      <c r="B1852" s="111"/>
      <c r="C1852" s="111"/>
      <c r="D1852" s="111"/>
      <c r="E1852" s="111"/>
      <c r="F1852" s="111"/>
      <c r="G1852" s="111"/>
      <c r="H1852" s="111"/>
      <c r="I1852" s="116"/>
      <c r="J1852" s="118"/>
      <c r="K1852" s="33"/>
      <c r="L1852" s="44">
        <f>SUM(E1852:F1852)</f>
        <v>0</v>
      </c>
      <c r="M1852" s="33" t="str">
        <f t="shared" si="117"/>
        <v>Container q'ty</v>
      </c>
      <c r="N1852" s="33" t="str">
        <f t="shared" si="118"/>
        <v/>
      </c>
      <c r="O1852" s="39"/>
      <c r="P1852" s="33"/>
      <c r="Q1852" s="168"/>
      <c r="R1852" s="169"/>
      <c r="S1852" s="39"/>
      <c r="T1852" s="119"/>
      <c r="U1852" s="109"/>
      <c r="V1852" s="109"/>
      <c r="W1852" s="109"/>
      <c r="X1852" s="45"/>
      <c r="Y1852" s="45"/>
    </row>
    <row r="1853" spans="1:25" s="43" customFormat="1" ht="12.9" customHeight="1">
      <c r="A1853" s="189"/>
      <c r="B1853" s="111"/>
      <c r="C1853" s="111"/>
      <c r="D1853" s="111"/>
      <c r="E1853" s="111"/>
      <c r="F1853" s="111"/>
      <c r="G1853" s="111"/>
      <c r="H1853" s="111"/>
      <c r="I1853" s="116"/>
      <c r="J1853" s="118"/>
      <c r="K1853" s="33"/>
      <c r="L1853" s="44">
        <f>SUM(E1853:F1853)</f>
        <v>0</v>
      </c>
      <c r="M1853" s="33" t="str">
        <f t="shared" si="117"/>
        <v>Container q'ty</v>
      </c>
      <c r="N1853" s="33" t="str">
        <f t="shared" si="118"/>
        <v/>
      </c>
      <c r="O1853" s="39"/>
      <c r="P1853" s="33"/>
      <c r="Q1853" s="168"/>
      <c r="R1853" s="169"/>
      <c r="S1853" s="39"/>
      <c r="T1853" s="119"/>
      <c r="U1853" s="109"/>
      <c r="V1853" s="109"/>
      <c r="W1853" s="109"/>
      <c r="X1853" s="45"/>
      <c r="Y1853" s="45"/>
    </row>
    <row r="1854" spans="1:25" s="43" customFormat="1" ht="12.9" customHeight="1">
      <c r="A1854" s="189"/>
      <c r="B1854" s="111"/>
      <c r="C1854" s="111"/>
      <c r="D1854" s="111"/>
      <c r="E1854" s="111"/>
      <c r="F1854" s="111"/>
      <c r="G1854" s="111"/>
      <c r="H1854" s="111"/>
      <c r="I1854" s="116"/>
      <c r="J1854" s="118"/>
      <c r="K1854" s="33"/>
      <c r="L1854" s="44">
        <f t="shared" ref="L1854:L1863" si="119">SUM(E1854:F1854)</f>
        <v>0</v>
      </c>
      <c r="M1854" s="33" t="str">
        <f t="shared" si="117"/>
        <v>Container q'ty</v>
      </c>
      <c r="N1854" s="33" t="str">
        <f t="shared" si="118"/>
        <v/>
      </c>
      <c r="O1854" s="39"/>
      <c r="P1854" s="33"/>
      <c r="Q1854" s="168"/>
      <c r="R1854" s="169"/>
      <c r="S1854" s="39"/>
      <c r="T1854" s="119"/>
      <c r="U1854" s="109"/>
      <c r="V1854" s="109"/>
      <c r="W1854" s="109"/>
      <c r="X1854" s="45"/>
      <c r="Y1854" s="45"/>
    </row>
    <row r="1855" spans="1:25" s="43" customFormat="1" ht="12.9" customHeight="1">
      <c r="A1855" s="189"/>
      <c r="B1855" s="111"/>
      <c r="C1855" s="111"/>
      <c r="D1855" s="111"/>
      <c r="E1855" s="111"/>
      <c r="F1855" s="111"/>
      <c r="G1855" s="111"/>
      <c r="H1855" s="111"/>
      <c r="I1855" s="116"/>
      <c r="J1855" s="118"/>
      <c r="K1855" s="33"/>
      <c r="L1855" s="44">
        <f t="shared" si="119"/>
        <v>0</v>
      </c>
      <c r="M1855" s="33" t="str">
        <f t="shared" si="117"/>
        <v>Container q'ty</v>
      </c>
      <c r="N1855" s="33" t="str">
        <f t="shared" si="118"/>
        <v/>
      </c>
      <c r="O1855" s="39"/>
      <c r="P1855" s="33"/>
      <c r="Q1855" s="168"/>
      <c r="R1855" s="169"/>
      <c r="S1855" s="39"/>
      <c r="T1855" s="119"/>
      <c r="U1855" s="109"/>
      <c r="V1855" s="109"/>
      <c r="W1855" s="109"/>
      <c r="X1855" s="45"/>
      <c r="Y1855" s="45"/>
    </row>
    <row r="1856" spans="1:25" s="43" customFormat="1" ht="12.9" customHeight="1">
      <c r="A1856" s="189"/>
      <c r="B1856" s="111"/>
      <c r="C1856" s="111"/>
      <c r="D1856" s="111"/>
      <c r="E1856" s="111"/>
      <c r="F1856" s="111"/>
      <c r="G1856" s="111"/>
      <c r="H1856" s="111"/>
      <c r="I1856" s="116"/>
      <c r="J1856" s="118"/>
      <c r="K1856" s="33"/>
      <c r="L1856" s="44">
        <f t="shared" si="119"/>
        <v>0</v>
      </c>
      <c r="M1856" s="33" t="str">
        <f t="shared" si="117"/>
        <v>Container q'ty</v>
      </c>
      <c r="N1856" s="33" t="str">
        <f t="shared" si="118"/>
        <v/>
      </c>
      <c r="O1856" s="39"/>
      <c r="P1856" s="33"/>
      <c r="Q1856" s="168"/>
      <c r="R1856" s="169"/>
      <c r="S1856" s="39"/>
      <c r="T1856" s="119"/>
      <c r="U1856" s="109"/>
      <c r="V1856" s="109"/>
      <c r="W1856" s="109"/>
      <c r="X1856" s="45"/>
      <c r="Y1856" s="45"/>
    </row>
    <row r="1857" spans="1:25" s="43" customFormat="1" ht="12.9" customHeight="1">
      <c r="A1857" s="189"/>
      <c r="B1857" s="111"/>
      <c r="C1857" s="111"/>
      <c r="D1857" s="111"/>
      <c r="E1857" s="111"/>
      <c r="F1857" s="111"/>
      <c r="G1857" s="111"/>
      <c r="H1857" s="111"/>
      <c r="I1857" s="117"/>
      <c r="J1857" s="118"/>
      <c r="K1857" s="33"/>
      <c r="L1857" s="44">
        <f t="shared" si="119"/>
        <v>0</v>
      </c>
      <c r="M1857" s="33" t="str">
        <f t="shared" si="117"/>
        <v>Container q'ty</v>
      </c>
      <c r="N1857" s="33" t="str">
        <f t="shared" si="118"/>
        <v/>
      </c>
      <c r="O1857" s="39"/>
      <c r="P1857" s="33"/>
      <c r="Q1857" s="168"/>
      <c r="R1857" s="169"/>
      <c r="S1857" s="39"/>
      <c r="T1857" s="119"/>
      <c r="U1857" s="109"/>
      <c r="V1857" s="109"/>
      <c r="W1857" s="109"/>
      <c r="X1857" s="45"/>
      <c r="Y1857" s="45"/>
    </row>
    <row r="1858" spans="1:25" s="43" customFormat="1" ht="12.9" customHeight="1">
      <c r="A1858" s="189"/>
      <c r="B1858" s="111"/>
      <c r="C1858" s="111"/>
      <c r="D1858" s="111"/>
      <c r="E1858" s="111"/>
      <c r="F1858" s="111"/>
      <c r="G1858" s="111"/>
      <c r="H1858" s="111"/>
      <c r="I1858" s="117"/>
      <c r="J1858" s="118"/>
      <c r="K1858" s="33"/>
      <c r="L1858" s="44">
        <f t="shared" si="119"/>
        <v>0</v>
      </c>
      <c r="M1858" s="33" t="str">
        <f t="shared" si="117"/>
        <v>Container q'ty</v>
      </c>
      <c r="N1858" s="33" t="str">
        <f t="shared" si="118"/>
        <v/>
      </c>
      <c r="O1858" s="39"/>
      <c r="P1858" s="33"/>
      <c r="Q1858" s="168"/>
      <c r="R1858" s="169"/>
      <c r="S1858" s="39"/>
      <c r="T1858" s="119"/>
      <c r="U1858" s="109"/>
      <c r="V1858" s="109"/>
      <c r="W1858" s="109"/>
      <c r="X1858" s="45"/>
      <c r="Y1858" s="45"/>
    </row>
    <row r="1859" spans="1:25" s="43" customFormat="1" ht="12.9" customHeight="1">
      <c r="A1859" s="189"/>
      <c r="B1859" s="111"/>
      <c r="C1859" s="111"/>
      <c r="D1859" s="111"/>
      <c r="E1859" s="111"/>
      <c r="F1859" s="111"/>
      <c r="G1859" s="111"/>
      <c r="H1859" s="111"/>
      <c r="I1859" s="116"/>
      <c r="J1859" s="118"/>
      <c r="K1859" s="33"/>
      <c r="L1859" s="44">
        <f t="shared" si="119"/>
        <v>0</v>
      </c>
      <c r="M1859" s="33" t="str">
        <f t="shared" si="117"/>
        <v>Container q'ty</v>
      </c>
      <c r="N1859" s="33" t="str">
        <f t="shared" si="118"/>
        <v/>
      </c>
      <c r="O1859" s="39"/>
      <c r="P1859" s="33"/>
      <c r="Q1859" s="168"/>
      <c r="R1859" s="169"/>
      <c r="S1859" s="39"/>
      <c r="T1859" s="119"/>
      <c r="U1859" s="109"/>
      <c r="V1859" s="109"/>
      <c r="W1859" s="109"/>
      <c r="X1859" s="45"/>
      <c r="Y1859" s="45"/>
    </row>
    <row r="1860" spans="1:25" s="43" customFormat="1" ht="12.9" customHeight="1">
      <c r="A1860" s="189"/>
      <c r="B1860" s="111"/>
      <c r="C1860" s="111"/>
      <c r="D1860" s="111"/>
      <c r="E1860" s="111"/>
      <c r="F1860" s="111"/>
      <c r="G1860" s="111"/>
      <c r="H1860" s="111"/>
      <c r="I1860" s="116"/>
      <c r="J1860" s="118"/>
      <c r="K1860" s="33"/>
      <c r="L1860" s="44">
        <f t="shared" si="119"/>
        <v>0</v>
      </c>
      <c r="M1860" s="33" t="str">
        <f t="shared" si="117"/>
        <v>Container q'ty</v>
      </c>
      <c r="N1860" s="33" t="str">
        <f t="shared" si="118"/>
        <v/>
      </c>
      <c r="O1860" s="39"/>
      <c r="P1860" s="33"/>
      <c r="Q1860" s="168"/>
      <c r="R1860" s="169"/>
      <c r="S1860" s="39"/>
      <c r="T1860" s="119"/>
      <c r="U1860" s="109"/>
      <c r="V1860" s="109"/>
      <c r="W1860" s="109"/>
      <c r="X1860" s="45"/>
      <c r="Y1860" s="45"/>
    </row>
    <row r="1861" spans="1:25" s="43" customFormat="1" ht="12.9" customHeight="1">
      <c r="A1861" s="189"/>
      <c r="B1861" s="111"/>
      <c r="C1861" s="111"/>
      <c r="D1861" s="111"/>
      <c r="E1861" s="111"/>
      <c r="F1861" s="111"/>
      <c r="G1861" s="111"/>
      <c r="H1861" s="111"/>
      <c r="I1861" s="116"/>
      <c r="J1861" s="118"/>
      <c r="K1861" s="33"/>
      <c r="L1861" s="44">
        <f t="shared" si="119"/>
        <v>0</v>
      </c>
      <c r="M1861" s="33" t="str">
        <f t="shared" si="117"/>
        <v>Container q'ty</v>
      </c>
      <c r="N1861" s="33" t="str">
        <f t="shared" si="118"/>
        <v/>
      </c>
      <c r="O1861" s="39"/>
      <c r="P1861" s="33"/>
      <c r="Q1861" s="168"/>
      <c r="R1861" s="169"/>
      <c r="S1861" s="39"/>
      <c r="T1861" s="119"/>
      <c r="U1861" s="109"/>
      <c r="V1861" s="109"/>
      <c r="W1861" s="109"/>
      <c r="X1861" s="45"/>
      <c r="Y1861" s="45"/>
    </row>
    <row r="1862" spans="1:25" s="43" customFormat="1" ht="12.9" customHeight="1">
      <c r="A1862" s="189"/>
      <c r="B1862" s="111"/>
      <c r="C1862" s="111"/>
      <c r="D1862" s="111"/>
      <c r="E1862" s="111"/>
      <c r="F1862" s="111"/>
      <c r="G1862" s="111"/>
      <c r="H1862" s="111"/>
      <c r="I1862" s="116"/>
      <c r="J1862" s="118"/>
      <c r="K1862" s="33"/>
      <c r="L1862" s="44">
        <f t="shared" si="119"/>
        <v>0</v>
      </c>
      <c r="M1862" s="33" t="str">
        <f t="shared" si="117"/>
        <v>Container q'ty</v>
      </c>
      <c r="N1862" s="33" t="str">
        <f t="shared" si="118"/>
        <v/>
      </c>
      <c r="O1862" s="39"/>
      <c r="P1862" s="33"/>
      <c r="Q1862" s="168"/>
      <c r="R1862" s="169"/>
      <c r="S1862" s="39"/>
      <c r="T1862" s="119"/>
      <c r="U1862" s="109"/>
      <c r="V1862" s="109"/>
      <c r="W1862" s="109"/>
      <c r="X1862" s="45"/>
      <c r="Y1862" s="45"/>
    </row>
    <row r="1863" spans="1:25" s="43" customFormat="1" ht="12.9" customHeight="1">
      <c r="A1863" s="189"/>
      <c r="B1863" s="111"/>
      <c r="C1863" s="111"/>
      <c r="D1863" s="111"/>
      <c r="E1863" s="111"/>
      <c r="F1863" s="111"/>
      <c r="G1863" s="111"/>
      <c r="H1863" s="111"/>
      <c r="I1863" s="116"/>
      <c r="J1863" s="118"/>
      <c r="K1863" s="33"/>
      <c r="L1863" s="44">
        <f t="shared" si="119"/>
        <v>0</v>
      </c>
      <c r="M1863" s="33" t="str">
        <f t="shared" si="117"/>
        <v>Container q'ty</v>
      </c>
      <c r="N1863" s="33" t="str">
        <f t="shared" si="118"/>
        <v/>
      </c>
      <c r="O1863" s="39"/>
      <c r="P1863" s="33"/>
      <c r="Q1863" s="168"/>
      <c r="R1863" s="169"/>
      <c r="S1863" s="39"/>
      <c r="T1863" s="119"/>
      <c r="U1863" s="109"/>
      <c r="V1863" s="109"/>
      <c r="W1863" s="109"/>
      <c r="X1863" s="45"/>
      <c r="Y1863" s="45"/>
    </row>
    <row r="1864" spans="1:25" s="43" customFormat="1" ht="12.9" customHeight="1">
      <c r="A1864" s="189"/>
      <c r="B1864" s="111"/>
      <c r="C1864" s="111"/>
      <c r="D1864" s="111"/>
      <c r="E1864" s="111"/>
      <c r="F1864" s="111"/>
      <c r="G1864" s="111"/>
      <c r="H1864" s="111"/>
      <c r="I1864" s="116"/>
      <c r="J1864" s="118"/>
      <c r="K1864" s="33"/>
      <c r="L1864" s="44">
        <f>SUM(E1864:F1864)</f>
        <v>0</v>
      </c>
      <c r="M1864" s="33" t="str">
        <f t="shared" si="117"/>
        <v>Container q'ty</v>
      </c>
      <c r="N1864" s="33" t="str">
        <f t="shared" si="118"/>
        <v/>
      </c>
      <c r="O1864" s="39"/>
      <c r="P1864" s="33"/>
      <c r="Q1864" s="168"/>
      <c r="R1864" s="169"/>
      <c r="S1864" s="39"/>
      <c r="T1864" s="119"/>
      <c r="U1864" s="109"/>
      <c r="V1864" s="109"/>
      <c r="W1864" s="109"/>
      <c r="X1864" s="45"/>
      <c r="Y1864" s="45"/>
    </row>
    <row r="1865" spans="1:25" s="43" customFormat="1" ht="12.9" customHeight="1">
      <c r="A1865" s="189"/>
      <c r="B1865" s="111"/>
      <c r="C1865" s="111"/>
      <c r="D1865" s="111"/>
      <c r="E1865" s="111"/>
      <c r="F1865" s="111"/>
      <c r="G1865" s="111"/>
      <c r="H1865" s="111"/>
      <c r="I1865" s="116"/>
      <c r="J1865" s="118"/>
      <c r="K1865" s="33"/>
      <c r="L1865" s="44">
        <f>SUM(E1865:F1865)</f>
        <v>0</v>
      </c>
      <c r="M1865" s="33" t="str">
        <f t="shared" si="117"/>
        <v>Container q'ty</v>
      </c>
      <c r="N1865" s="33" t="str">
        <f t="shared" si="118"/>
        <v/>
      </c>
      <c r="O1865" s="39"/>
      <c r="P1865" s="33"/>
      <c r="Q1865" s="168"/>
      <c r="R1865" s="169"/>
      <c r="S1865" s="39"/>
      <c r="T1865" s="119"/>
      <c r="U1865" s="109"/>
      <c r="V1865" s="109"/>
      <c r="W1865" s="109"/>
      <c r="X1865" s="45"/>
      <c r="Y1865" s="45"/>
    </row>
    <row r="1866" spans="1:25" s="43" customFormat="1" ht="12.9" customHeight="1">
      <c r="A1866" s="189"/>
      <c r="B1866" s="111"/>
      <c r="C1866" s="111"/>
      <c r="D1866" s="111"/>
      <c r="E1866" s="111"/>
      <c r="F1866" s="111"/>
      <c r="G1866" s="111"/>
      <c r="H1866" s="111"/>
      <c r="I1866" s="116"/>
      <c r="J1866" s="118"/>
      <c r="K1866" s="33"/>
      <c r="L1866" s="44">
        <f t="shared" ref="L1866:L1874" si="120">SUM(E1866:F1866)</f>
        <v>0</v>
      </c>
      <c r="M1866" s="33" t="str">
        <f t="shared" si="117"/>
        <v>Container q'ty</v>
      </c>
      <c r="N1866" s="33" t="str">
        <f t="shared" si="118"/>
        <v/>
      </c>
      <c r="O1866" s="39"/>
      <c r="P1866" s="33"/>
      <c r="Q1866" s="168"/>
      <c r="R1866" s="169"/>
      <c r="S1866" s="39"/>
      <c r="T1866" s="119"/>
      <c r="U1866" s="109"/>
      <c r="V1866" s="109"/>
      <c r="W1866" s="109"/>
      <c r="X1866" s="45"/>
      <c r="Y1866" s="45"/>
    </row>
    <row r="1867" spans="1:25" s="43" customFormat="1" ht="12.9" customHeight="1">
      <c r="A1867" s="189"/>
      <c r="B1867" s="111"/>
      <c r="C1867" s="111"/>
      <c r="D1867" s="111"/>
      <c r="E1867" s="111"/>
      <c r="F1867" s="111"/>
      <c r="G1867" s="111"/>
      <c r="H1867" s="111"/>
      <c r="I1867" s="116"/>
      <c r="J1867" s="118"/>
      <c r="K1867" s="33"/>
      <c r="L1867" s="44">
        <f t="shared" si="120"/>
        <v>0</v>
      </c>
      <c r="M1867" s="33" t="str">
        <f t="shared" si="117"/>
        <v>Container q'ty</v>
      </c>
      <c r="N1867" s="33" t="str">
        <f t="shared" si="118"/>
        <v/>
      </c>
      <c r="O1867" s="39"/>
      <c r="P1867" s="33"/>
      <c r="Q1867" s="168"/>
      <c r="R1867" s="169"/>
      <c r="S1867" s="39"/>
      <c r="T1867" s="119"/>
      <c r="U1867" s="109"/>
      <c r="V1867" s="109"/>
      <c r="W1867" s="109"/>
      <c r="X1867" s="45"/>
      <c r="Y1867" s="45"/>
    </row>
    <row r="1868" spans="1:25" s="43" customFormat="1" ht="12.9" customHeight="1">
      <c r="A1868" s="189"/>
      <c r="B1868" s="111"/>
      <c r="C1868" s="111"/>
      <c r="D1868" s="111"/>
      <c r="E1868" s="111"/>
      <c r="F1868" s="111"/>
      <c r="G1868" s="111"/>
      <c r="H1868" s="111"/>
      <c r="I1868" s="116"/>
      <c r="J1868" s="118"/>
      <c r="K1868" s="33"/>
      <c r="L1868" s="44">
        <f t="shared" si="120"/>
        <v>0</v>
      </c>
      <c r="M1868" s="33" t="str">
        <f t="shared" si="117"/>
        <v>Container q'ty</v>
      </c>
      <c r="N1868" s="33" t="str">
        <f t="shared" si="118"/>
        <v/>
      </c>
      <c r="O1868" s="39"/>
      <c r="P1868" s="33"/>
      <c r="Q1868" s="168"/>
      <c r="R1868" s="169"/>
      <c r="S1868" s="39"/>
      <c r="T1868" s="119"/>
      <c r="U1868" s="109"/>
      <c r="V1868" s="109"/>
      <c r="W1868" s="109"/>
      <c r="X1868" s="45"/>
      <c r="Y1868" s="45"/>
    </row>
    <row r="1869" spans="1:25" s="43" customFormat="1" ht="12.9" customHeight="1">
      <c r="A1869" s="189"/>
      <c r="B1869" s="111"/>
      <c r="C1869" s="111"/>
      <c r="D1869" s="111"/>
      <c r="E1869" s="111"/>
      <c r="F1869" s="111"/>
      <c r="G1869" s="111"/>
      <c r="H1869" s="111"/>
      <c r="I1869" s="117"/>
      <c r="J1869" s="118"/>
      <c r="K1869" s="33"/>
      <c r="L1869" s="44">
        <f t="shared" si="120"/>
        <v>0</v>
      </c>
      <c r="M1869" s="33" t="str">
        <f t="shared" si="117"/>
        <v>Container q'ty</v>
      </c>
      <c r="N1869" s="33" t="str">
        <f t="shared" si="118"/>
        <v/>
      </c>
      <c r="O1869" s="39"/>
      <c r="P1869" s="33"/>
      <c r="Q1869" s="168"/>
      <c r="R1869" s="169"/>
      <c r="S1869" s="39"/>
      <c r="T1869" s="119"/>
      <c r="U1869" s="109"/>
      <c r="V1869" s="109"/>
      <c r="W1869" s="109"/>
      <c r="X1869" s="45"/>
      <c r="Y1869" s="45"/>
    </row>
    <row r="1870" spans="1:25" s="43" customFormat="1" ht="12.9" customHeight="1">
      <c r="A1870" s="189"/>
      <c r="B1870" s="111"/>
      <c r="C1870" s="111"/>
      <c r="D1870" s="111"/>
      <c r="E1870" s="111"/>
      <c r="F1870" s="111"/>
      <c r="G1870" s="111"/>
      <c r="H1870" s="111"/>
      <c r="I1870" s="117"/>
      <c r="J1870" s="118"/>
      <c r="K1870" s="33"/>
      <c r="L1870" s="44">
        <f t="shared" si="120"/>
        <v>0</v>
      </c>
      <c r="M1870" s="33" t="str">
        <f t="shared" si="117"/>
        <v>Container q'ty</v>
      </c>
      <c r="N1870" s="33" t="str">
        <f t="shared" si="118"/>
        <v/>
      </c>
      <c r="O1870" s="39"/>
      <c r="P1870" s="33"/>
      <c r="Q1870" s="168"/>
      <c r="R1870" s="169"/>
      <c r="S1870" s="39"/>
      <c r="T1870" s="119"/>
      <c r="U1870" s="109"/>
      <c r="V1870" s="109"/>
      <c r="W1870" s="109"/>
      <c r="X1870" s="45"/>
      <c r="Y1870" s="45"/>
    </row>
    <row r="1871" spans="1:25" s="43" customFormat="1" ht="12.9" customHeight="1">
      <c r="A1871" s="189"/>
      <c r="B1871" s="111"/>
      <c r="C1871" s="111"/>
      <c r="D1871" s="111"/>
      <c r="E1871" s="111"/>
      <c r="F1871" s="111"/>
      <c r="G1871" s="111"/>
      <c r="H1871" s="111"/>
      <c r="I1871" s="116"/>
      <c r="J1871" s="118"/>
      <c r="K1871" s="33"/>
      <c r="L1871" s="44">
        <f t="shared" si="120"/>
        <v>0</v>
      </c>
      <c r="M1871" s="33" t="str">
        <f t="shared" si="117"/>
        <v>Container q'ty</v>
      </c>
      <c r="N1871" s="33" t="str">
        <f t="shared" si="118"/>
        <v/>
      </c>
      <c r="O1871" s="39"/>
      <c r="P1871" s="33"/>
      <c r="Q1871" s="168"/>
      <c r="R1871" s="169"/>
      <c r="S1871" s="39"/>
      <c r="T1871" s="119"/>
      <c r="U1871" s="109"/>
      <c r="V1871" s="109"/>
      <c r="W1871" s="109"/>
      <c r="X1871" s="45"/>
      <c r="Y1871" s="45"/>
    </row>
    <row r="1872" spans="1:25" s="43" customFormat="1" ht="12.9" customHeight="1">
      <c r="A1872" s="189"/>
      <c r="B1872" s="111"/>
      <c r="C1872" s="111"/>
      <c r="D1872" s="111"/>
      <c r="E1872" s="111"/>
      <c r="F1872" s="111"/>
      <c r="G1872" s="111"/>
      <c r="H1872" s="111"/>
      <c r="I1872" s="116"/>
      <c r="J1872" s="118"/>
      <c r="K1872" s="33"/>
      <c r="L1872" s="44">
        <f t="shared" si="120"/>
        <v>0</v>
      </c>
      <c r="M1872" s="33" t="str">
        <f t="shared" si="117"/>
        <v>Container q'ty</v>
      </c>
      <c r="N1872" s="33" t="str">
        <f t="shared" si="118"/>
        <v/>
      </c>
      <c r="O1872" s="39"/>
      <c r="P1872" s="33"/>
      <c r="Q1872" s="168"/>
      <c r="R1872" s="169"/>
      <c r="S1872" s="39"/>
      <c r="T1872" s="119"/>
      <c r="U1872" s="109"/>
      <c r="V1872" s="109"/>
      <c r="W1872" s="109"/>
      <c r="X1872" s="45"/>
      <c r="Y1872" s="45"/>
    </row>
    <row r="1873" spans="1:25" s="43" customFormat="1" ht="12.9" customHeight="1">
      <c r="A1873" s="189"/>
      <c r="B1873" s="111"/>
      <c r="C1873" s="111"/>
      <c r="D1873" s="111"/>
      <c r="E1873" s="111"/>
      <c r="F1873" s="111"/>
      <c r="G1873" s="111"/>
      <c r="H1873" s="111"/>
      <c r="I1873" s="116"/>
      <c r="J1873" s="118"/>
      <c r="K1873" s="33"/>
      <c r="L1873" s="44">
        <f t="shared" si="120"/>
        <v>0</v>
      </c>
      <c r="M1873" s="33" t="str">
        <f t="shared" si="117"/>
        <v>Container q'ty</v>
      </c>
      <c r="N1873" s="33" t="str">
        <f t="shared" si="118"/>
        <v/>
      </c>
      <c r="O1873" s="39"/>
      <c r="P1873" s="33"/>
      <c r="Q1873" s="168"/>
      <c r="R1873" s="169"/>
      <c r="S1873" s="39"/>
      <c r="T1873" s="119"/>
      <c r="U1873" s="109"/>
      <c r="V1873" s="109"/>
      <c r="W1873" s="109"/>
      <c r="X1873" s="45"/>
      <c r="Y1873" s="45"/>
    </row>
    <row r="1874" spans="1:25" s="43" customFormat="1" ht="12.9" customHeight="1">
      <c r="A1874" s="189"/>
      <c r="B1874" s="111"/>
      <c r="C1874" s="111"/>
      <c r="D1874" s="111"/>
      <c r="E1874" s="111"/>
      <c r="F1874" s="111"/>
      <c r="G1874" s="111"/>
      <c r="H1874" s="111"/>
      <c r="I1874" s="116"/>
      <c r="J1874" s="118"/>
      <c r="K1874" s="33"/>
      <c r="L1874" s="44">
        <f t="shared" si="120"/>
        <v>0</v>
      </c>
      <c r="M1874" s="33" t="str">
        <f t="shared" si="117"/>
        <v>Container q'ty</v>
      </c>
      <c r="N1874" s="33" t="str">
        <f t="shared" si="118"/>
        <v/>
      </c>
      <c r="O1874" s="39"/>
      <c r="P1874" s="33"/>
      <c r="Q1874" s="168"/>
      <c r="R1874" s="169"/>
      <c r="S1874" s="39"/>
      <c r="T1874" s="119"/>
      <c r="U1874" s="109"/>
      <c r="V1874" s="109"/>
      <c r="W1874" s="109"/>
      <c r="X1874" s="45"/>
      <c r="Y1874" s="45"/>
    </row>
    <row r="1875" spans="1:25" s="43" customFormat="1" ht="12.9" customHeight="1">
      <c r="A1875" s="189"/>
      <c r="B1875" s="111"/>
      <c r="C1875" s="111"/>
      <c r="D1875" s="111"/>
      <c r="E1875" s="111"/>
      <c r="F1875" s="111"/>
      <c r="G1875" s="111"/>
      <c r="H1875" s="111"/>
      <c r="I1875" s="116"/>
      <c r="J1875" s="118"/>
      <c r="K1875" s="33"/>
      <c r="L1875" s="44">
        <f>SUM(E1875:F1875)</f>
        <v>0</v>
      </c>
      <c r="M1875" s="33" t="str">
        <f t="shared" si="117"/>
        <v>Container q'ty</v>
      </c>
      <c r="N1875" s="33" t="str">
        <f t="shared" si="118"/>
        <v/>
      </c>
      <c r="O1875" s="39"/>
      <c r="P1875" s="33"/>
      <c r="Q1875" s="168"/>
      <c r="R1875" s="169"/>
      <c r="S1875" s="39"/>
      <c r="T1875" s="119"/>
      <c r="U1875" s="109"/>
      <c r="V1875" s="109"/>
      <c r="W1875" s="109"/>
      <c r="X1875" s="45"/>
      <c r="Y1875" s="45"/>
    </row>
    <row r="1876" spans="1:25" s="43" customFormat="1" ht="12.9" customHeight="1">
      <c r="A1876" s="189"/>
      <c r="B1876" s="111"/>
      <c r="C1876" s="111"/>
      <c r="D1876" s="111"/>
      <c r="E1876" s="111"/>
      <c r="F1876" s="111"/>
      <c r="G1876" s="111"/>
      <c r="H1876" s="111"/>
      <c r="I1876" s="116"/>
      <c r="J1876" s="118"/>
      <c r="K1876" s="33"/>
      <c r="L1876" s="44">
        <f>SUM(E1876:F1876)</f>
        <v>0</v>
      </c>
      <c r="M1876" s="33" t="str">
        <f t="shared" si="117"/>
        <v>Container q'ty</v>
      </c>
      <c r="N1876" s="33" t="str">
        <f t="shared" si="118"/>
        <v/>
      </c>
      <c r="O1876" s="39"/>
      <c r="P1876" s="33"/>
      <c r="Q1876" s="168"/>
      <c r="R1876" s="169"/>
      <c r="S1876" s="39"/>
      <c r="T1876" s="119"/>
      <c r="U1876" s="109"/>
      <c r="V1876" s="109"/>
      <c r="W1876" s="109"/>
      <c r="X1876" s="45"/>
      <c r="Y1876" s="45"/>
    </row>
    <row r="1877" spans="1:25" s="43" customFormat="1" ht="12.9" customHeight="1">
      <c r="A1877" s="189"/>
      <c r="B1877" s="111"/>
      <c r="C1877" s="111"/>
      <c r="D1877" s="111"/>
      <c r="E1877" s="111"/>
      <c r="F1877" s="111"/>
      <c r="G1877" s="111"/>
      <c r="H1877" s="111"/>
      <c r="I1877" s="116"/>
      <c r="J1877" s="118"/>
      <c r="K1877" s="33"/>
      <c r="L1877" s="44">
        <f t="shared" ref="L1877:L1903" si="121">SUM(E1877:F1877)</f>
        <v>0</v>
      </c>
      <c r="M1877" s="33" t="str">
        <f t="shared" si="117"/>
        <v>Container q'ty</v>
      </c>
      <c r="N1877" s="33" t="str">
        <f t="shared" si="118"/>
        <v/>
      </c>
      <c r="O1877" s="39"/>
      <c r="P1877" s="33"/>
      <c r="Q1877" s="168"/>
      <c r="R1877" s="169"/>
      <c r="S1877" s="39"/>
      <c r="T1877" s="119"/>
      <c r="U1877" s="109"/>
      <c r="V1877" s="109"/>
      <c r="W1877" s="109"/>
      <c r="X1877" s="45"/>
      <c r="Y1877" s="45"/>
    </row>
    <row r="1878" spans="1:25" s="43" customFormat="1" ht="12.9" customHeight="1">
      <c r="A1878" s="189"/>
      <c r="B1878" s="111"/>
      <c r="C1878" s="111"/>
      <c r="D1878" s="111"/>
      <c r="E1878" s="111"/>
      <c r="F1878" s="111"/>
      <c r="G1878" s="111"/>
      <c r="H1878" s="111"/>
      <c r="I1878" s="116"/>
      <c r="J1878" s="118"/>
      <c r="K1878" s="33"/>
      <c r="L1878" s="44">
        <f t="shared" si="121"/>
        <v>0</v>
      </c>
      <c r="M1878" s="33" t="str">
        <f t="shared" si="117"/>
        <v>Container q'ty</v>
      </c>
      <c r="N1878" s="33" t="str">
        <f t="shared" si="118"/>
        <v/>
      </c>
      <c r="O1878" s="39"/>
      <c r="P1878" s="33"/>
      <c r="Q1878" s="168"/>
      <c r="R1878" s="169"/>
      <c r="S1878" s="39"/>
      <c r="T1878" s="119"/>
      <c r="U1878" s="109"/>
      <c r="V1878" s="109"/>
      <c r="W1878" s="109"/>
      <c r="X1878" s="45"/>
      <c r="Y1878" s="45"/>
    </row>
    <row r="1879" spans="1:25" s="43" customFormat="1" ht="12.9" customHeight="1">
      <c r="A1879" s="189"/>
      <c r="B1879" s="111"/>
      <c r="C1879" s="111"/>
      <c r="D1879" s="111"/>
      <c r="E1879" s="111"/>
      <c r="F1879" s="111"/>
      <c r="G1879" s="111"/>
      <c r="H1879" s="111"/>
      <c r="I1879" s="116"/>
      <c r="J1879" s="118"/>
      <c r="K1879" s="33"/>
      <c r="L1879" s="44">
        <f t="shared" si="121"/>
        <v>0</v>
      </c>
      <c r="M1879" s="33" t="str">
        <f t="shared" si="117"/>
        <v>Container q'ty</v>
      </c>
      <c r="N1879" s="33" t="str">
        <f t="shared" si="118"/>
        <v/>
      </c>
      <c r="O1879" s="39"/>
      <c r="P1879" s="33"/>
      <c r="Q1879" s="168"/>
      <c r="R1879" s="169"/>
      <c r="S1879" s="39"/>
      <c r="T1879" s="119"/>
      <c r="U1879" s="109"/>
      <c r="V1879" s="109"/>
      <c r="W1879" s="109"/>
      <c r="X1879" s="45"/>
      <c r="Y1879" s="45"/>
    </row>
    <row r="1880" spans="1:25" s="43" customFormat="1" ht="12.9" customHeight="1">
      <c r="A1880" s="189"/>
      <c r="B1880" s="111"/>
      <c r="C1880" s="111"/>
      <c r="D1880" s="111"/>
      <c r="E1880" s="111"/>
      <c r="F1880" s="111"/>
      <c r="G1880" s="111"/>
      <c r="H1880" s="111"/>
      <c r="I1880" s="117"/>
      <c r="J1880" s="118"/>
      <c r="K1880" s="33"/>
      <c r="L1880" s="44">
        <f t="shared" si="121"/>
        <v>0</v>
      </c>
      <c r="M1880" s="33" t="str">
        <f t="shared" si="117"/>
        <v>Container q'ty</v>
      </c>
      <c r="N1880" s="33" t="str">
        <f t="shared" si="118"/>
        <v/>
      </c>
      <c r="O1880" s="39"/>
      <c r="P1880" s="33"/>
      <c r="Q1880" s="168"/>
      <c r="R1880" s="169"/>
      <c r="S1880" s="39"/>
      <c r="T1880" s="119"/>
      <c r="U1880" s="109"/>
      <c r="V1880" s="109"/>
      <c r="W1880" s="109"/>
      <c r="X1880" s="45"/>
      <c r="Y1880" s="45"/>
    </row>
    <row r="1881" spans="1:25" s="43" customFormat="1" ht="12.9" customHeight="1">
      <c r="A1881" s="189"/>
      <c r="B1881" s="111"/>
      <c r="C1881" s="111"/>
      <c r="D1881" s="111"/>
      <c r="E1881" s="111"/>
      <c r="F1881" s="111"/>
      <c r="G1881" s="111"/>
      <c r="H1881" s="111"/>
      <c r="I1881" s="117"/>
      <c r="J1881" s="118"/>
      <c r="K1881" s="33"/>
      <c r="L1881" s="44">
        <f t="shared" si="121"/>
        <v>0</v>
      </c>
      <c r="M1881" s="33" t="str">
        <f t="shared" si="117"/>
        <v>Container q'ty</v>
      </c>
      <c r="N1881" s="33" t="str">
        <f t="shared" si="118"/>
        <v/>
      </c>
      <c r="O1881" s="39"/>
      <c r="P1881" s="33"/>
      <c r="Q1881" s="168"/>
      <c r="R1881" s="169"/>
      <c r="S1881" s="39"/>
      <c r="T1881" s="119"/>
      <c r="U1881" s="109"/>
      <c r="V1881" s="109"/>
      <c r="W1881" s="109"/>
      <c r="X1881" s="45"/>
      <c r="Y1881" s="45"/>
    </row>
    <row r="1882" spans="1:25" s="43" customFormat="1" ht="12.9" customHeight="1">
      <c r="A1882" s="189"/>
      <c r="B1882" s="111"/>
      <c r="C1882" s="111"/>
      <c r="D1882" s="111"/>
      <c r="E1882" s="111"/>
      <c r="F1882" s="111"/>
      <c r="G1882" s="111"/>
      <c r="H1882" s="111"/>
      <c r="I1882" s="116"/>
      <c r="J1882" s="118"/>
      <c r="K1882" s="33"/>
      <c r="L1882" s="44">
        <f t="shared" si="121"/>
        <v>0</v>
      </c>
      <c r="M1882" s="33" t="str">
        <f t="shared" si="117"/>
        <v>Container q'ty</v>
      </c>
      <c r="N1882" s="33" t="str">
        <f t="shared" si="118"/>
        <v/>
      </c>
      <c r="O1882" s="39"/>
      <c r="P1882" s="33"/>
      <c r="Q1882" s="168"/>
      <c r="R1882" s="169"/>
      <c r="S1882" s="39"/>
      <c r="T1882" s="119"/>
      <c r="U1882" s="109"/>
      <c r="V1882" s="109"/>
      <c r="W1882" s="109"/>
      <c r="X1882" s="45"/>
      <c r="Y1882" s="45"/>
    </row>
    <row r="1883" spans="1:25" s="43" customFormat="1" ht="12.9" customHeight="1">
      <c r="A1883" s="189"/>
      <c r="B1883" s="111"/>
      <c r="C1883" s="111"/>
      <c r="D1883" s="111"/>
      <c r="E1883" s="111"/>
      <c r="F1883" s="111"/>
      <c r="G1883" s="111"/>
      <c r="H1883" s="111"/>
      <c r="I1883" s="116"/>
      <c r="J1883" s="118"/>
      <c r="K1883" s="33"/>
      <c r="L1883" s="44">
        <f t="shared" si="121"/>
        <v>0</v>
      </c>
      <c r="M1883" s="33" t="str">
        <f t="shared" si="117"/>
        <v>Container q'ty</v>
      </c>
      <c r="N1883" s="33" t="str">
        <f t="shared" si="118"/>
        <v/>
      </c>
      <c r="O1883" s="39"/>
      <c r="P1883" s="33"/>
      <c r="Q1883" s="168"/>
      <c r="R1883" s="169"/>
      <c r="S1883" s="39"/>
      <c r="T1883" s="119"/>
      <c r="U1883" s="109"/>
      <c r="V1883" s="109"/>
      <c r="W1883" s="109"/>
      <c r="X1883" s="45"/>
      <c r="Y1883" s="45"/>
    </row>
    <row r="1884" spans="1:25" s="43" customFormat="1" ht="12.9" customHeight="1">
      <c r="A1884" s="189"/>
      <c r="B1884" s="111"/>
      <c r="C1884" s="111"/>
      <c r="D1884" s="111"/>
      <c r="E1884" s="111"/>
      <c r="F1884" s="111"/>
      <c r="G1884" s="111"/>
      <c r="H1884" s="111"/>
      <c r="I1884" s="116"/>
      <c r="J1884" s="118"/>
      <c r="K1884" s="33"/>
      <c r="L1884" s="44">
        <f t="shared" si="121"/>
        <v>0</v>
      </c>
      <c r="M1884" s="33" t="str">
        <f t="shared" si="117"/>
        <v>Container q'ty</v>
      </c>
      <c r="N1884" s="33" t="str">
        <f t="shared" si="118"/>
        <v/>
      </c>
      <c r="O1884" s="39"/>
      <c r="P1884" s="33"/>
      <c r="Q1884" s="168"/>
      <c r="R1884" s="169"/>
      <c r="S1884" s="39"/>
      <c r="T1884" s="119"/>
      <c r="U1884" s="109"/>
      <c r="V1884" s="109"/>
      <c r="W1884" s="109"/>
      <c r="X1884" s="45"/>
      <c r="Y1884" s="45"/>
    </row>
    <row r="1885" spans="1:25" s="43" customFormat="1" ht="12.9" customHeight="1">
      <c r="A1885" s="189"/>
      <c r="B1885" s="111"/>
      <c r="C1885" s="111"/>
      <c r="D1885" s="111"/>
      <c r="E1885" s="111"/>
      <c r="F1885" s="111"/>
      <c r="G1885" s="111"/>
      <c r="H1885" s="111"/>
      <c r="I1885" s="116"/>
      <c r="J1885" s="118"/>
      <c r="K1885" s="33"/>
      <c r="L1885" s="44">
        <f t="shared" si="121"/>
        <v>0</v>
      </c>
      <c r="M1885" s="33" t="str">
        <f t="shared" si="117"/>
        <v>Container q'ty</v>
      </c>
      <c r="N1885" s="33" t="str">
        <f t="shared" si="118"/>
        <v/>
      </c>
      <c r="O1885" s="39"/>
      <c r="P1885" s="33"/>
      <c r="Q1885" s="168"/>
      <c r="R1885" s="169"/>
      <c r="S1885" s="39"/>
      <c r="T1885" s="119"/>
      <c r="U1885" s="109"/>
      <c r="V1885" s="109"/>
      <c r="W1885" s="109"/>
      <c r="X1885" s="45"/>
      <c r="Y1885" s="45"/>
    </row>
    <row r="1886" spans="1:25" s="43" customFormat="1" ht="12.9" customHeight="1">
      <c r="A1886" s="189"/>
      <c r="B1886" s="111"/>
      <c r="C1886" s="111"/>
      <c r="D1886" s="111"/>
      <c r="E1886" s="111"/>
      <c r="F1886" s="111"/>
      <c r="G1886" s="111"/>
      <c r="H1886" s="111"/>
      <c r="I1886" s="116"/>
      <c r="J1886" s="118"/>
      <c r="K1886" s="33"/>
      <c r="L1886" s="44">
        <f t="shared" si="121"/>
        <v>0</v>
      </c>
      <c r="M1886" s="33" t="str">
        <f t="shared" si="117"/>
        <v>Container q'ty</v>
      </c>
      <c r="N1886" s="33" t="str">
        <f t="shared" si="118"/>
        <v/>
      </c>
      <c r="O1886" s="39"/>
      <c r="P1886" s="33"/>
      <c r="Q1886" s="168"/>
      <c r="R1886" s="169"/>
      <c r="S1886" s="39"/>
      <c r="T1886" s="119"/>
      <c r="U1886" s="109"/>
      <c r="V1886" s="109"/>
      <c r="W1886" s="109"/>
      <c r="X1886" s="45"/>
      <c r="Y1886" s="45"/>
    </row>
    <row r="1887" spans="1:25" s="43" customFormat="1" ht="12.9" customHeight="1">
      <c r="A1887" s="189"/>
      <c r="B1887" s="111"/>
      <c r="C1887" s="111"/>
      <c r="D1887" s="111"/>
      <c r="E1887" s="111"/>
      <c r="F1887" s="111"/>
      <c r="G1887" s="111"/>
      <c r="H1887" s="111"/>
      <c r="I1887" s="116"/>
      <c r="J1887" s="118"/>
      <c r="K1887" s="33"/>
      <c r="L1887" s="44">
        <f t="shared" si="121"/>
        <v>0</v>
      </c>
      <c r="M1887" s="33" t="str">
        <f t="shared" si="117"/>
        <v>Container q'ty</v>
      </c>
      <c r="N1887" s="33" t="str">
        <f t="shared" si="118"/>
        <v/>
      </c>
      <c r="O1887" s="39"/>
      <c r="P1887" s="33"/>
      <c r="Q1887" s="168"/>
      <c r="R1887" s="169"/>
      <c r="S1887" s="39"/>
      <c r="T1887" s="119"/>
      <c r="U1887" s="109"/>
      <c r="V1887" s="109"/>
      <c r="W1887" s="109"/>
      <c r="X1887" s="45"/>
      <c r="Y1887" s="45"/>
    </row>
    <row r="1888" spans="1:25" s="43" customFormat="1" ht="12.9" customHeight="1">
      <c r="A1888" s="189"/>
      <c r="B1888" s="111"/>
      <c r="C1888" s="111"/>
      <c r="D1888" s="111"/>
      <c r="E1888" s="111"/>
      <c r="F1888" s="111"/>
      <c r="G1888" s="111"/>
      <c r="H1888" s="111"/>
      <c r="I1888" s="116"/>
      <c r="J1888" s="118"/>
      <c r="K1888" s="33"/>
      <c r="L1888" s="44">
        <f t="shared" si="121"/>
        <v>0</v>
      </c>
      <c r="M1888" s="33" t="str">
        <f t="shared" si="117"/>
        <v>Container q'ty</v>
      </c>
      <c r="N1888" s="33" t="str">
        <f t="shared" si="118"/>
        <v/>
      </c>
      <c r="O1888" s="39"/>
      <c r="P1888" s="33"/>
      <c r="Q1888" s="168"/>
      <c r="R1888" s="169"/>
      <c r="S1888" s="39"/>
      <c r="T1888" s="119"/>
      <c r="U1888" s="109"/>
      <c r="V1888" s="109"/>
      <c r="W1888" s="109"/>
      <c r="X1888" s="45"/>
      <c r="Y1888" s="45"/>
    </row>
    <row r="1889" spans="1:25" s="43" customFormat="1" ht="12.9" customHeight="1">
      <c r="A1889" s="189"/>
      <c r="B1889" s="111"/>
      <c r="C1889" s="111"/>
      <c r="D1889" s="111"/>
      <c r="E1889" s="111"/>
      <c r="F1889" s="111"/>
      <c r="G1889" s="111"/>
      <c r="H1889" s="111"/>
      <c r="I1889" s="116"/>
      <c r="J1889" s="118"/>
      <c r="K1889" s="33"/>
      <c r="L1889" s="44">
        <f t="shared" si="121"/>
        <v>0</v>
      </c>
      <c r="M1889" s="33" t="str">
        <f t="shared" si="117"/>
        <v>Container q'ty</v>
      </c>
      <c r="N1889" s="33" t="str">
        <f t="shared" si="118"/>
        <v/>
      </c>
      <c r="O1889" s="39"/>
      <c r="P1889" s="33"/>
      <c r="Q1889" s="168"/>
      <c r="R1889" s="169"/>
      <c r="S1889" s="39"/>
      <c r="T1889" s="119"/>
      <c r="U1889" s="109"/>
      <c r="V1889" s="109"/>
      <c r="W1889" s="109"/>
      <c r="X1889" s="45"/>
      <c r="Y1889" s="45"/>
    </row>
    <row r="1890" spans="1:25" s="43" customFormat="1" ht="12.9" customHeight="1">
      <c r="A1890" s="189"/>
      <c r="B1890" s="111"/>
      <c r="C1890" s="111"/>
      <c r="D1890" s="111"/>
      <c r="E1890" s="111"/>
      <c r="F1890" s="111"/>
      <c r="G1890" s="111"/>
      <c r="H1890" s="111"/>
      <c r="I1890" s="116"/>
      <c r="J1890" s="118"/>
      <c r="K1890" s="33"/>
      <c r="L1890" s="44">
        <f t="shared" si="121"/>
        <v>0</v>
      </c>
      <c r="M1890" s="33" t="str">
        <f t="shared" si="117"/>
        <v>Container q'ty</v>
      </c>
      <c r="N1890" s="33" t="str">
        <f t="shared" si="118"/>
        <v/>
      </c>
      <c r="O1890" s="39"/>
      <c r="P1890" s="33"/>
      <c r="Q1890" s="168"/>
      <c r="R1890" s="169"/>
      <c r="S1890" s="39"/>
      <c r="T1890" s="119"/>
      <c r="U1890" s="109"/>
      <c r="V1890" s="109"/>
      <c r="W1890" s="109"/>
      <c r="X1890" s="45"/>
      <c r="Y1890" s="45"/>
    </row>
    <row r="1891" spans="1:25" s="43" customFormat="1" ht="12.9" customHeight="1">
      <c r="A1891" s="189"/>
      <c r="B1891" s="111"/>
      <c r="C1891" s="111"/>
      <c r="D1891" s="111"/>
      <c r="E1891" s="111"/>
      <c r="F1891" s="111"/>
      <c r="G1891" s="111"/>
      <c r="H1891" s="111"/>
      <c r="I1891" s="117"/>
      <c r="J1891" s="118"/>
      <c r="K1891" s="33"/>
      <c r="L1891" s="44">
        <f t="shared" si="121"/>
        <v>0</v>
      </c>
      <c r="M1891" s="33" t="str">
        <f t="shared" si="117"/>
        <v>Container q'ty</v>
      </c>
      <c r="N1891" s="33" t="str">
        <f t="shared" si="118"/>
        <v/>
      </c>
      <c r="O1891" s="39"/>
      <c r="P1891" s="33"/>
      <c r="Q1891" s="168"/>
      <c r="R1891" s="169"/>
      <c r="S1891" s="39"/>
      <c r="T1891" s="119"/>
      <c r="U1891" s="109"/>
      <c r="V1891" s="109"/>
      <c r="W1891" s="109"/>
      <c r="X1891" s="45"/>
      <c r="Y1891" s="45"/>
    </row>
    <row r="1892" spans="1:25" s="43" customFormat="1" ht="12.9" customHeight="1">
      <c r="A1892" s="189"/>
      <c r="B1892" s="111"/>
      <c r="C1892" s="111"/>
      <c r="D1892" s="111"/>
      <c r="E1892" s="111"/>
      <c r="F1892" s="111"/>
      <c r="G1892" s="111"/>
      <c r="H1892" s="111"/>
      <c r="I1892" s="116"/>
      <c r="J1892" s="118"/>
      <c r="K1892" s="33"/>
      <c r="L1892" s="44">
        <f t="shared" si="121"/>
        <v>0</v>
      </c>
      <c r="M1892" s="33" t="str">
        <f t="shared" si="117"/>
        <v>Container q'ty</v>
      </c>
      <c r="N1892" s="33" t="str">
        <f t="shared" si="118"/>
        <v/>
      </c>
      <c r="O1892" s="39"/>
      <c r="P1892" s="33"/>
      <c r="Q1892" s="168"/>
      <c r="R1892" s="169"/>
      <c r="S1892" s="39"/>
      <c r="T1892" s="119"/>
      <c r="U1892" s="109"/>
      <c r="V1892" s="109"/>
      <c r="W1892" s="109"/>
      <c r="X1892" s="45"/>
      <c r="Y1892" s="45"/>
    </row>
    <row r="1893" spans="1:25" s="43" customFormat="1" ht="12.9" customHeight="1">
      <c r="A1893" s="189"/>
      <c r="B1893" s="111"/>
      <c r="C1893" s="111"/>
      <c r="D1893" s="111"/>
      <c r="E1893" s="111"/>
      <c r="F1893" s="111"/>
      <c r="G1893" s="111"/>
      <c r="H1893" s="111"/>
      <c r="I1893" s="116"/>
      <c r="J1893" s="118"/>
      <c r="K1893" s="33"/>
      <c r="L1893" s="44">
        <f t="shared" si="121"/>
        <v>0</v>
      </c>
      <c r="M1893" s="33" t="str">
        <f t="shared" si="117"/>
        <v>Container q'ty</v>
      </c>
      <c r="N1893" s="33" t="str">
        <f t="shared" si="118"/>
        <v/>
      </c>
      <c r="O1893" s="39"/>
      <c r="P1893" s="33"/>
      <c r="Q1893" s="168"/>
      <c r="R1893" s="169"/>
      <c r="S1893" s="39"/>
      <c r="T1893" s="119"/>
      <c r="U1893" s="109"/>
      <c r="V1893" s="109"/>
      <c r="W1893" s="109"/>
      <c r="X1893" s="45"/>
      <c r="Y1893" s="45"/>
    </row>
    <row r="1894" spans="1:25" s="43" customFormat="1" ht="12.9" customHeight="1">
      <c r="A1894" s="189"/>
      <c r="B1894" s="111"/>
      <c r="C1894" s="111"/>
      <c r="D1894" s="111"/>
      <c r="E1894" s="111"/>
      <c r="F1894" s="111"/>
      <c r="G1894" s="111"/>
      <c r="H1894" s="111"/>
      <c r="I1894" s="116"/>
      <c r="J1894" s="118"/>
      <c r="K1894" s="33"/>
      <c r="L1894" s="44">
        <f t="shared" si="121"/>
        <v>0</v>
      </c>
      <c r="M1894" s="33" t="str">
        <f t="shared" si="117"/>
        <v>Container q'ty</v>
      </c>
      <c r="N1894" s="33" t="str">
        <f t="shared" si="118"/>
        <v/>
      </c>
      <c r="O1894" s="39"/>
      <c r="P1894" s="33"/>
      <c r="Q1894" s="168"/>
      <c r="R1894" s="169"/>
      <c r="S1894" s="39"/>
      <c r="T1894" s="119"/>
      <c r="U1894" s="109"/>
      <c r="V1894" s="109"/>
      <c r="W1894" s="109"/>
      <c r="X1894" s="45"/>
      <c r="Y1894" s="45"/>
    </row>
    <row r="1895" spans="1:25" s="43" customFormat="1" ht="12.9" customHeight="1">
      <c r="A1895" s="189"/>
      <c r="B1895" s="111"/>
      <c r="C1895" s="111"/>
      <c r="D1895" s="111"/>
      <c r="E1895" s="111"/>
      <c r="F1895" s="111"/>
      <c r="G1895" s="111"/>
      <c r="H1895" s="111"/>
      <c r="I1895" s="116"/>
      <c r="J1895" s="118"/>
      <c r="K1895" s="33"/>
      <c r="L1895" s="44">
        <f t="shared" si="121"/>
        <v>0</v>
      </c>
      <c r="M1895" s="33" t="str">
        <f t="shared" si="117"/>
        <v>Container q'ty</v>
      </c>
      <c r="N1895" s="33" t="str">
        <f t="shared" si="118"/>
        <v/>
      </c>
      <c r="O1895" s="39"/>
      <c r="P1895" s="33"/>
      <c r="Q1895" s="168"/>
      <c r="R1895" s="169"/>
      <c r="S1895" s="39"/>
      <c r="T1895" s="119"/>
      <c r="U1895" s="109"/>
      <c r="V1895" s="109"/>
      <c r="W1895" s="109"/>
      <c r="X1895" s="45"/>
      <c r="Y1895" s="45"/>
    </row>
    <row r="1896" spans="1:25" s="43" customFormat="1" ht="12.9" customHeight="1">
      <c r="A1896" s="189"/>
      <c r="B1896" s="111"/>
      <c r="C1896" s="111"/>
      <c r="D1896" s="111"/>
      <c r="E1896" s="111"/>
      <c r="F1896" s="111"/>
      <c r="G1896" s="111"/>
      <c r="H1896" s="111"/>
      <c r="I1896" s="116"/>
      <c r="J1896" s="118"/>
      <c r="K1896" s="33"/>
      <c r="L1896" s="44">
        <f t="shared" si="121"/>
        <v>0</v>
      </c>
      <c r="M1896" s="33" t="str">
        <f t="shared" si="117"/>
        <v>Container q'ty</v>
      </c>
      <c r="N1896" s="33" t="str">
        <f t="shared" si="118"/>
        <v/>
      </c>
      <c r="O1896" s="39"/>
      <c r="P1896" s="33"/>
      <c r="Q1896" s="168"/>
      <c r="R1896" s="169"/>
      <c r="S1896" s="39"/>
      <c r="T1896" s="119"/>
      <c r="U1896" s="109"/>
      <c r="V1896" s="109"/>
      <c r="W1896" s="109"/>
      <c r="X1896" s="45"/>
      <c r="Y1896" s="45"/>
    </row>
    <row r="1897" spans="1:25" s="43" customFormat="1" ht="12.9" customHeight="1">
      <c r="A1897" s="189"/>
      <c r="B1897" s="111"/>
      <c r="C1897" s="111"/>
      <c r="D1897" s="111"/>
      <c r="E1897" s="111"/>
      <c r="F1897" s="111"/>
      <c r="G1897" s="111"/>
      <c r="H1897" s="111"/>
      <c r="I1897" s="116"/>
      <c r="J1897" s="118"/>
      <c r="K1897" s="33"/>
      <c r="L1897" s="44">
        <f t="shared" si="121"/>
        <v>0</v>
      </c>
      <c r="M1897" s="33" t="str">
        <f t="shared" si="117"/>
        <v>Container q'ty</v>
      </c>
      <c r="N1897" s="33" t="str">
        <f t="shared" si="118"/>
        <v/>
      </c>
      <c r="O1897" s="39"/>
      <c r="P1897" s="33"/>
      <c r="Q1897" s="168"/>
      <c r="R1897" s="169"/>
      <c r="S1897" s="39"/>
      <c r="T1897" s="119"/>
      <c r="U1897" s="109"/>
      <c r="V1897" s="109"/>
      <c r="W1897" s="109"/>
      <c r="X1897" s="45"/>
      <c r="Y1897" s="45"/>
    </row>
    <row r="1898" spans="1:25" s="43" customFormat="1" ht="12.9" customHeight="1">
      <c r="A1898" s="189"/>
      <c r="B1898" s="111"/>
      <c r="C1898" s="111"/>
      <c r="D1898" s="111"/>
      <c r="E1898" s="111"/>
      <c r="F1898" s="111"/>
      <c r="G1898" s="111"/>
      <c r="H1898" s="111"/>
      <c r="I1898" s="117"/>
      <c r="J1898" s="118"/>
      <c r="K1898" s="33"/>
      <c r="L1898" s="44">
        <f t="shared" si="121"/>
        <v>0</v>
      </c>
      <c r="M1898" s="33" t="str">
        <f t="shared" si="117"/>
        <v>Container q'ty</v>
      </c>
      <c r="N1898" s="33" t="str">
        <f t="shared" si="118"/>
        <v/>
      </c>
      <c r="O1898" s="39"/>
      <c r="P1898" s="33"/>
      <c r="Q1898" s="168"/>
      <c r="R1898" s="169"/>
      <c r="S1898" s="39"/>
      <c r="T1898" s="119"/>
      <c r="U1898" s="109"/>
      <c r="V1898" s="109"/>
      <c r="W1898" s="109"/>
      <c r="X1898" s="45"/>
      <c r="Y1898" s="45"/>
    </row>
    <row r="1899" spans="1:25" s="43" customFormat="1" ht="12.9" customHeight="1">
      <c r="A1899" s="189"/>
      <c r="B1899" s="111"/>
      <c r="C1899" s="111"/>
      <c r="D1899" s="111"/>
      <c r="E1899" s="111"/>
      <c r="F1899" s="111"/>
      <c r="G1899" s="111"/>
      <c r="H1899" s="111"/>
      <c r="I1899" s="117"/>
      <c r="J1899" s="118"/>
      <c r="K1899" s="33"/>
      <c r="L1899" s="44">
        <f t="shared" si="121"/>
        <v>0</v>
      </c>
      <c r="M1899" s="33" t="str">
        <f t="shared" si="117"/>
        <v>Container q'ty</v>
      </c>
      <c r="N1899" s="33" t="str">
        <f t="shared" si="118"/>
        <v/>
      </c>
      <c r="O1899" s="39"/>
      <c r="P1899" s="33"/>
      <c r="Q1899" s="168"/>
      <c r="R1899" s="169"/>
      <c r="S1899" s="39"/>
      <c r="T1899" s="119"/>
      <c r="U1899" s="109"/>
      <c r="V1899" s="109"/>
      <c r="W1899" s="109"/>
      <c r="X1899" s="45"/>
      <c r="Y1899" s="45"/>
    </row>
    <row r="1900" spans="1:25" s="43" customFormat="1" ht="12.9" customHeight="1">
      <c r="A1900" s="189"/>
      <c r="B1900" s="111"/>
      <c r="C1900" s="111"/>
      <c r="D1900" s="111"/>
      <c r="E1900" s="111"/>
      <c r="F1900" s="111"/>
      <c r="G1900" s="111"/>
      <c r="H1900" s="111"/>
      <c r="I1900" s="116"/>
      <c r="J1900" s="118"/>
      <c r="K1900" s="33"/>
      <c r="L1900" s="44">
        <f t="shared" si="121"/>
        <v>0</v>
      </c>
      <c r="M1900" s="33" t="str">
        <f t="shared" si="117"/>
        <v>Container q'ty</v>
      </c>
      <c r="N1900" s="33" t="str">
        <f t="shared" si="118"/>
        <v/>
      </c>
      <c r="O1900" s="39"/>
      <c r="P1900" s="33"/>
      <c r="Q1900" s="168"/>
      <c r="R1900" s="169"/>
      <c r="S1900" s="39"/>
      <c r="T1900" s="119"/>
      <c r="U1900" s="109"/>
      <c r="V1900" s="109"/>
      <c r="W1900" s="109"/>
      <c r="X1900" s="45"/>
      <c r="Y1900" s="45"/>
    </row>
    <row r="1901" spans="1:25" s="43" customFormat="1" ht="12.9" customHeight="1">
      <c r="A1901" s="189"/>
      <c r="B1901" s="111"/>
      <c r="C1901" s="111"/>
      <c r="D1901" s="111"/>
      <c r="E1901" s="111"/>
      <c r="F1901" s="111"/>
      <c r="G1901" s="111"/>
      <c r="H1901" s="111"/>
      <c r="I1901" s="116"/>
      <c r="J1901" s="118"/>
      <c r="K1901" s="33"/>
      <c r="L1901" s="44">
        <f t="shared" si="121"/>
        <v>0</v>
      </c>
      <c r="M1901" s="33" t="str">
        <f t="shared" si="117"/>
        <v>Container q'ty</v>
      </c>
      <c r="N1901" s="33" t="str">
        <f t="shared" si="118"/>
        <v/>
      </c>
      <c r="O1901" s="39"/>
      <c r="P1901" s="33"/>
      <c r="Q1901" s="168"/>
      <c r="R1901" s="169"/>
      <c r="S1901" s="39"/>
      <c r="T1901" s="119"/>
      <c r="U1901" s="109"/>
      <c r="V1901" s="109"/>
      <c r="W1901" s="109"/>
      <c r="X1901" s="45"/>
      <c r="Y1901" s="45"/>
    </row>
    <row r="1902" spans="1:25" s="43" customFormat="1" ht="12.9" customHeight="1">
      <c r="A1902" s="189"/>
      <c r="B1902" s="111"/>
      <c r="C1902" s="111"/>
      <c r="D1902" s="111"/>
      <c r="E1902" s="111"/>
      <c r="F1902" s="111"/>
      <c r="G1902" s="111"/>
      <c r="H1902" s="111"/>
      <c r="I1902" s="116"/>
      <c r="J1902" s="118"/>
      <c r="K1902" s="33"/>
      <c r="L1902" s="44">
        <f t="shared" si="121"/>
        <v>0</v>
      </c>
      <c r="M1902" s="33" t="str">
        <f t="shared" si="117"/>
        <v>Container q'ty</v>
      </c>
      <c r="N1902" s="33" t="str">
        <f t="shared" si="118"/>
        <v/>
      </c>
      <c r="O1902" s="39"/>
      <c r="P1902" s="33"/>
      <c r="Q1902" s="168"/>
      <c r="R1902" s="169"/>
      <c r="S1902" s="39"/>
      <c r="T1902" s="119"/>
      <c r="U1902" s="109"/>
      <c r="V1902" s="109"/>
      <c r="W1902" s="109"/>
      <c r="X1902" s="45"/>
      <c r="Y1902" s="45"/>
    </row>
    <row r="1903" spans="1:25" s="43" customFormat="1" ht="12.9" customHeight="1">
      <c r="A1903" s="189"/>
      <c r="B1903" s="111"/>
      <c r="C1903" s="111"/>
      <c r="D1903" s="111"/>
      <c r="E1903" s="111"/>
      <c r="F1903" s="111"/>
      <c r="G1903" s="111"/>
      <c r="H1903" s="111"/>
      <c r="I1903" s="116"/>
      <c r="J1903" s="118"/>
      <c r="K1903" s="33"/>
      <c r="L1903" s="44">
        <f t="shared" si="121"/>
        <v>0</v>
      </c>
      <c r="M1903" s="33" t="str">
        <f t="shared" si="117"/>
        <v>Container q'ty</v>
      </c>
      <c r="N1903" s="33" t="str">
        <f t="shared" si="118"/>
        <v/>
      </c>
      <c r="O1903" s="39"/>
      <c r="P1903" s="33"/>
      <c r="Q1903" s="168"/>
      <c r="R1903" s="169"/>
      <c r="S1903" s="39"/>
      <c r="T1903" s="119"/>
      <c r="U1903" s="109"/>
      <c r="V1903" s="109"/>
      <c r="W1903" s="109"/>
      <c r="X1903" s="45"/>
      <c r="Y1903" s="45"/>
    </row>
    <row r="1904" spans="1:25" s="43" customFormat="1" ht="12.9" customHeight="1">
      <c r="A1904" s="189"/>
      <c r="B1904" s="111"/>
      <c r="C1904" s="111"/>
      <c r="D1904" s="111"/>
      <c r="E1904" s="111"/>
      <c r="F1904" s="111"/>
      <c r="G1904" s="111"/>
      <c r="H1904" s="111"/>
      <c r="I1904" s="116"/>
      <c r="J1904" s="118"/>
      <c r="K1904" s="33"/>
      <c r="L1904" s="44">
        <f>SUM(E1904:F1904)</f>
        <v>0</v>
      </c>
      <c r="M1904" s="33" t="str">
        <f t="shared" si="117"/>
        <v>Container q'ty</v>
      </c>
      <c r="N1904" s="33" t="str">
        <f t="shared" si="118"/>
        <v/>
      </c>
      <c r="O1904" s="39"/>
      <c r="P1904" s="33"/>
      <c r="Q1904" s="168"/>
      <c r="R1904" s="169"/>
      <c r="S1904" s="39"/>
      <c r="T1904" s="119"/>
      <c r="U1904" s="109"/>
      <c r="V1904" s="109"/>
      <c r="W1904" s="109"/>
      <c r="X1904" s="45"/>
      <c r="Y1904" s="45"/>
    </row>
    <row r="1905" spans="1:25" s="43" customFormat="1" ht="12.9" customHeight="1">
      <c r="A1905" s="189"/>
      <c r="B1905" s="111"/>
      <c r="C1905" s="111"/>
      <c r="D1905" s="111"/>
      <c r="E1905" s="111"/>
      <c r="F1905" s="111"/>
      <c r="G1905" s="111"/>
      <c r="H1905" s="111"/>
      <c r="I1905" s="116"/>
      <c r="J1905" s="118"/>
      <c r="K1905" s="33"/>
      <c r="L1905" s="44">
        <f>SUM(E1905:F1905)</f>
        <v>0</v>
      </c>
      <c r="M1905" s="33" t="str">
        <f t="shared" si="117"/>
        <v>Container q'ty</v>
      </c>
      <c r="N1905" s="33" t="str">
        <f t="shared" si="118"/>
        <v/>
      </c>
      <c r="O1905" s="39"/>
      <c r="P1905" s="33"/>
      <c r="Q1905" s="168"/>
      <c r="R1905" s="169"/>
      <c r="S1905" s="39"/>
      <c r="T1905" s="119"/>
      <c r="U1905" s="109"/>
      <c r="V1905" s="109"/>
      <c r="W1905" s="109"/>
      <c r="X1905" s="45"/>
      <c r="Y1905" s="45"/>
    </row>
    <row r="1906" spans="1:25" s="43" customFormat="1" ht="12.9" customHeight="1">
      <c r="A1906" s="189"/>
      <c r="B1906" s="111"/>
      <c r="C1906" s="111"/>
      <c r="D1906" s="111"/>
      <c r="E1906" s="111"/>
      <c r="F1906" s="111"/>
      <c r="G1906" s="111"/>
      <c r="H1906" s="111"/>
      <c r="I1906" s="116"/>
      <c r="J1906" s="118"/>
      <c r="K1906" s="33"/>
      <c r="L1906" s="44">
        <f t="shared" ref="L1906:L1914" si="122">SUM(E1906:F1906)</f>
        <v>0</v>
      </c>
      <c r="M1906" s="33" t="str">
        <f t="shared" si="117"/>
        <v>Container q'ty</v>
      </c>
      <c r="N1906" s="33" t="str">
        <f t="shared" si="118"/>
        <v/>
      </c>
      <c r="O1906" s="39"/>
      <c r="P1906" s="33"/>
      <c r="Q1906" s="168"/>
      <c r="R1906" s="169"/>
      <c r="S1906" s="39"/>
      <c r="T1906" s="119"/>
      <c r="U1906" s="109"/>
      <c r="V1906" s="109"/>
      <c r="W1906" s="109"/>
      <c r="X1906" s="45"/>
      <c r="Y1906" s="45"/>
    </row>
    <row r="1907" spans="1:25" s="43" customFormat="1" ht="12.9" customHeight="1">
      <c r="A1907" s="189"/>
      <c r="B1907" s="111"/>
      <c r="C1907" s="111"/>
      <c r="D1907" s="111"/>
      <c r="E1907" s="111"/>
      <c r="F1907" s="111"/>
      <c r="G1907" s="111"/>
      <c r="H1907" s="111"/>
      <c r="I1907" s="116"/>
      <c r="J1907" s="118"/>
      <c r="K1907" s="33"/>
      <c r="L1907" s="44">
        <f t="shared" si="122"/>
        <v>0</v>
      </c>
      <c r="M1907" s="33" t="str">
        <f t="shared" si="117"/>
        <v>Container q'ty</v>
      </c>
      <c r="N1907" s="33" t="str">
        <f t="shared" si="118"/>
        <v/>
      </c>
      <c r="O1907" s="39"/>
      <c r="P1907" s="33"/>
      <c r="Q1907" s="168"/>
      <c r="R1907" s="169"/>
      <c r="S1907" s="39"/>
      <c r="T1907" s="119"/>
      <c r="U1907" s="109"/>
      <c r="V1907" s="109"/>
      <c r="W1907" s="109"/>
      <c r="X1907" s="45"/>
      <c r="Y1907" s="45"/>
    </row>
    <row r="1908" spans="1:25" s="43" customFormat="1" ht="12.9" customHeight="1">
      <c r="A1908" s="189"/>
      <c r="B1908" s="111"/>
      <c r="C1908" s="111"/>
      <c r="D1908" s="111"/>
      <c r="E1908" s="111"/>
      <c r="F1908" s="111"/>
      <c r="G1908" s="111"/>
      <c r="H1908" s="111"/>
      <c r="I1908" s="116"/>
      <c r="J1908" s="118"/>
      <c r="K1908" s="33"/>
      <c r="L1908" s="44">
        <f t="shared" si="122"/>
        <v>0</v>
      </c>
      <c r="M1908" s="33" t="str">
        <f t="shared" si="117"/>
        <v>Container q'ty</v>
      </c>
      <c r="N1908" s="33" t="str">
        <f t="shared" si="118"/>
        <v/>
      </c>
      <c r="O1908" s="39"/>
      <c r="P1908" s="33"/>
      <c r="Q1908" s="168"/>
      <c r="R1908" s="169"/>
      <c r="S1908" s="39"/>
      <c r="T1908" s="119"/>
      <c r="U1908" s="109"/>
      <c r="V1908" s="109"/>
      <c r="W1908" s="109"/>
      <c r="X1908" s="45"/>
      <c r="Y1908" s="45"/>
    </row>
    <row r="1909" spans="1:25" s="43" customFormat="1" ht="12.9" customHeight="1">
      <c r="A1909" s="189"/>
      <c r="B1909" s="111"/>
      <c r="C1909" s="111"/>
      <c r="D1909" s="111"/>
      <c r="E1909" s="111"/>
      <c r="F1909" s="111"/>
      <c r="G1909" s="111"/>
      <c r="H1909" s="111"/>
      <c r="I1909" s="117"/>
      <c r="J1909" s="118"/>
      <c r="K1909" s="33"/>
      <c r="L1909" s="44">
        <f t="shared" si="122"/>
        <v>0</v>
      </c>
      <c r="M1909" s="33" t="str">
        <f t="shared" si="117"/>
        <v>Container q'ty</v>
      </c>
      <c r="N1909" s="33" t="str">
        <f t="shared" si="118"/>
        <v/>
      </c>
      <c r="O1909" s="39"/>
      <c r="P1909" s="33"/>
      <c r="Q1909" s="168"/>
      <c r="R1909" s="169"/>
      <c r="S1909" s="39"/>
      <c r="T1909" s="119"/>
      <c r="U1909" s="109"/>
      <c r="V1909" s="109"/>
      <c r="W1909" s="109"/>
      <c r="X1909" s="45"/>
      <c r="Y1909" s="45"/>
    </row>
    <row r="1910" spans="1:25" s="43" customFormat="1" ht="12.9" customHeight="1">
      <c r="A1910" s="189"/>
      <c r="B1910" s="111"/>
      <c r="C1910" s="111"/>
      <c r="D1910" s="111"/>
      <c r="E1910" s="111"/>
      <c r="F1910" s="111"/>
      <c r="G1910" s="111"/>
      <c r="H1910" s="111"/>
      <c r="I1910" s="117"/>
      <c r="J1910" s="118"/>
      <c r="K1910" s="33"/>
      <c r="L1910" s="44">
        <f t="shared" si="122"/>
        <v>0</v>
      </c>
      <c r="M1910" s="33" t="str">
        <f t="shared" si="117"/>
        <v>Container q'ty</v>
      </c>
      <c r="N1910" s="33" t="str">
        <f t="shared" si="118"/>
        <v/>
      </c>
      <c r="O1910" s="39"/>
      <c r="P1910" s="33"/>
      <c r="Q1910" s="168"/>
      <c r="R1910" s="169"/>
      <c r="S1910" s="39"/>
      <c r="T1910" s="119"/>
      <c r="U1910" s="109"/>
      <c r="V1910" s="109"/>
      <c r="W1910" s="109"/>
      <c r="X1910" s="45"/>
      <c r="Y1910" s="45"/>
    </row>
    <row r="1911" spans="1:25" s="43" customFormat="1" ht="12.9" customHeight="1">
      <c r="A1911" s="189"/>
      <c r="B1911" s="111"/>
      <c r="C1911" s="111"/>
      <c r="D1911" s="111"/>
      <c r="E1911" s="111"/>
      <c r="F1911" s="111"/>
      <c r="G1911" s="111"/>
      <c r="H1911" s="111"/>
      <c r="I1911" s="116"/>
      <c r="J1911" s="118"/>
      <c r="K1911" s="33"/>
      <c r="L1911" s="44">
        <f t="shared" si="122"/>
        <v>0</v>
      </c>
      <c r="M1911" s="33" t="str">
        <f t="shared" ref="M1911:M1974" si="123">A1911&amp;$O$1</f>
        <v>Container q'ty</v>
      </c>
      <c r="N1911" s="33" t="str">
        <f t="shared" ref="N1911:N1974" si="124">A1911&amp;P1911</f>
        <v/>
      </c>
      <c r="O1911" s="39"/>
      <c r="P1911" s="33"/>
      <c r="Q1911" s="168"/>
      <c r="R1911" s="169"/>
      <c r="S1911" s="39"/>
      <c r="T1911" s="119"/>
      <c r="U1911" s="109"/>
      <c r="V1911" s="109"/>
      <c r="W1911" s="109"/>
      <c r="X1911" s="45"/>
      <c r="Y1911" s="45"/>
    </row>
    <row r="1912" spans="1:25" s="43" customFormat="1" ht="12.9" customHeight="1">
      <c r="A1912" s="189"/>
      <c r="B1912" s="111"/>
      <c r="C1912" s="111"/>
      <c r="D1912" s="111"/>
      <c r="E1912" s="111"/>
      <c r="F1912" s="111"/>
      <c r="G1912" s="111"/>
      <c r="H1912" s="111"/>
      <c r="I1912" s="116"/>
      <c r="J1912" s="118"/>
      <c r="K1912" s="33"/>
      <c r="L1912" s="44">
        <f t="shared" si="122"/>
        <v>0</v>
      </c>
      <c r="M1912" s="33" t="str">
        <f t="shared" si="123"/>
        <v>Container q'ty</v>
      </c>
      <c r="N1912" s="33" t="str">
        <f t="shared" si="124"/>
        <v/>
      </c>
      <c r="O1912" s="39"/>
      <c r="P1912" s="33"/>
      <c r="Q1912" s="168"/>
      <c r="R1912" s="169"/>
      <c r="S1912" s="39"/>
      <c r="T1912" s="119"/>
      <c r="U1912" s="109"/>
      <c r="V1912" s="109"/>
      <c r="W1912" s="109"/>
      <c r="X1912" s="45"/>
      <c r="Y1912" s="45"/>
    </row>
    <row r="1913" spans="1:25" s="43" customFormat="1" ht="12.9" customHeight="1">
      <c r="A1913" s="189"/>
      <c r="B1913" s="111"/>
      <c r="C1913" s="111"/>
      <c r="D1913" s="111"/>
      <c r="E1913" s="111"/>
      <c r="F1913" s="111"/>
      <c r="G1913" s="111"/>
      <c r="H1913" s="111"/>
      <c r="I1913" s="116"/>
      <c r="J1913" s="118"/>
      <c r="K1913" s="33"/>
      <c r="L1913" s="44">
        <f t="shared" si="122"/>
        <v>0</v>
      </c>
      <c r="M1913" s="33" t="str">
        <f t="shared" si="123"/>
        <v>Container q'ty</v>
      </c>
      <c r="N1913" s="33" t="str">
        <f t="shared" si="124"/>
        <v/>
      </c>
      <c r="O1913" s="39"/>
      <c r="P1913" s="33"/>
      <c r="Q1913" s="168"/>
      <c r="R1913" s="169"/>
      <c r="S1913" s="39"/>
      <c r="T1913" s="119"/>
      <c r="U1913" s="109"/>
      <c r="V1913" s="109"/>
      <c r="W1913" s="109"/>
      <c r="X1913" s="45"/>
      <c r="Y1913" s="45"/>
    </row>
    <row r="1914" spans="1:25" s="43" customFormat="1" ht="12.9" customHeight="1">
      <c r="A1914" s="189"/>
      <c r="B1914" s="111"/>
      <c r="C1914" s="111"/>
      <c r="D1914" s="111"/>
      <c r="E1914" s="111"/>
      <c r="F1914" s="111"/>
      <c r="G1914" s="111"/>
      <c r="H1914" s="111"/>
      <c r="I1914" s="116"/>
      <c r="J1914" s="118"/>
      <c r="K1914" s="33"/>
      <c r="L1914" s="44">
        <f t="shared" si="122"/>
        <v>0</v>
      </c>
      <c r="M1914" s="33" t="str">
        <f t="shared" si="123"/>
        <v>Container q'ty</v>
      </c>
      <c r="N1914" s="33" t="str">
        <f t="shared" si="124"/>
        <v/>
      </c>
      <c r="O1914" s="39"/>
      <c r="P1914" s="33"/>
      <c r="Q1914" s="168"/>
      <c r="R1914" s="169"/>
      <c r="S1914" s="39"/>
      <c r="T1914" s="119"/>
      <c r="U1914" s="109"/>
      <c r="V1914" s="109"/>
      <c r="W1914" s="109"/>
      <c r="X1914" s="45"/>
      <c r="Y1914" s="45"/>
    </row>
    <row r="1915" spans="1:25" s="43" customFormat="1" ht="12.9" customHeight="1">
      <c r="A1915" s="189"/>
      <c r="B1915" s="111"/>
      <c r="C1915" s="111"/>
      <c r="D1915" s="111"/>
      <c r="E1915" s="111"/>
      <c r="F1915" s="111"/>
      <c r="G1915" s="111"/>
      <c r="H1915" s="111"/>
      <c r="I1915" s="116"/>
      <c r="J1915" s="118"/>
      <c r="K1915" s="33"/>
      <c r="L1915" s="44">
        <f>SUM(E1915:F1915)</f>
        <v>0</v>
      </c>
      <c r="M1915" s="33" t="str">
        <f t="shared" si="123"/>
        <v>Container q'ty</v>
      </c>
      <c r="N1915" s="33" t="str">
        <f t="shared" si="124"/>
        <v/>
      </c>
      <c r="O1915" s="39"/>
      <c r="P1915" s="33"/>
      <c r="Q1915" s="168"/>
      <c r="R1915" s="169"/>
      <c r="S1915" s="39"/>
      <c r="T1915" s="119"/>
      <c r="U1915" s="109"/>
      <c r="V1915" s="109"/>
      <c r="W1915" s="109"/>
      <c r="X1915" s="45"/>
      <c r="Y1915" s="45"/>
    </row>
    <row r="1916" spans="1:25" s="43" customFormat="1" ht="12.9" customHeight="1">
      <c r="A1916" s="189"/>
      <c r="B1916" s="111"/>
      <c r="C1916" s="111"/>
      <c r="D1916" s="111"/>
      <c r="E1916" s="111"/>
      <c r="F1916" s="111"/>
      <c r="G1916" s="111"/>
      <c r="H1916" s="111"/>
      <c r="I1916" s="116"/>
      <c r="J1916" s="118"/>
      <c r="K1916" s="33"/>
      <c r="L1916" s="44">
        <f>SUM(E1916:F1916)</f>
        <v>0</v>
      </c>
      <c r="M1916" s="33" t="str">
        <f t="shared" si="123"/>
        <v>Container q'ty</v>
      </c>
      <c r="N1916" s="33" t="str">
        <f t="shared" si="124"/>
        <v/>
      </c>
      <c r="O1916" s="39"/>
      <c r="P1916" s="33"/>
      <c r="Q1916" s="168"/>
      <c r="R1916" s="169"/>
      <c r="S1916" s="39"/>
      <c r="T1916" s="119"/>
      <c r="U1916" s="109"/>
      <c r="V1916" s="109"/>
      <c r="W1916" s="109"/>
      <c r="X1916" s="45"/>
      <c r="Y1916" s="45"/>
    </row>
    <row r="1917" spans="1:25" s="43" customFormat="1" ht="12.9" customHeight="1">
      <c r="A1917" s="189"/>
      <c r="B1917" s="111"/>
      <c r="C1917" s="111"/>
      <c r="D1917" s="111"/>
      <c r="E1917" s="111"/>
      <c r="F1917" s="111"/>
      <c r="G1917" s="111"/>
      <c r="H1917" s="111"/>
      <c r="I1917" s="116"/>
      <c r="J1917" s="118"/>
      <c r="K1917" s="33"/>
      <c r="L1917" s="44">
        <f t="shared" ref="L1917:L1926" si="125">SUM(E1917:F1917)</f>
        <v>0</v>
      </c>
      <c r="M1917" s="33" t="str">
        <f t="shared" si="123"/>
        <v>Container q'ty</v>
      </c>
      <c r="N1917" s="33" t="str">
        <f t="shared" si="124"/>
        <v/>
      </c>
      <c r="O1917" s="39"/>
      <c r="P1917" s="33"/>
      <c r="Q1917" s="168"/>
      <c r="R1917" s="169"/>
      <c r="S1917" s="39"/>
      <c r="T1917" s="119"/>
      <c r="U1917" s="109"/>
      <c r="V1917" s="109"/>
      <c r="W1917" s="109"/>
      <c r="X1917" s="45"/>
      <c r="Y1917" s="45"/>
    </row>
    <row r="1918" spans="1:25" s="43" customFormat="1" ht="12.9" customHeight="1">
      <c r="A1918" s="189"/>
      <c r="B1918" s="111"/>
      <c r="C1918" s="111"/>
      <c r="D1918" s="111"/>
      <c r="E1918" s="111"/>
      <c r="F1918" s="111"/>
      <c r="G1918" s="111"/>
      <c r="H1918" s="111"/>
      <c r="I1918" s="116"/>
      <c r="J1918" s="118"/>
      <c r="K1918" s="33"/>
      <c r="L1918" s="44">
        <f t="shared" si="125"/>
        <v>0</v>
      </c>
      <c r="M1918" s="33" t="str">
        <f t="shared" si="123"/>
        <v>Container q'ty</v>
      </c>
      <c r="N1918" s="33" t="str">
        <f t="shared" si="124"/>
        <v/>
      </c>
      <c r="O1918" s="39"/>
      <c r="P1918" s="33"/>
      <c r="Q1918" s="168"/>
      <c r="R1918" s="169"/>
      <c r="S1918" s="39"/>
      <c r="T1918" s="119"/>
      <c r="U1918" s="109"/>
      <c r="V1918" s="109"/>
      <c r="W1918" s="109"/>
      <c r="X1918" s="45"/>
      <c r="Y1918" s="45"/>
    </row>
    <row r="1919" spans="1:25" s="43" customFormat="1" ht="12.9" customHeight="1">
      <c r="A1919" s="189"/>
      <c r="B1919" s="111"/>
      <c r="C1919" s="111"/>
      <c r="D1919" s="111"/>
      <c r="E1919" s="111"/>
      <c r="F1919" s="111"/>
      <c r="G1919" s="111"/>
      <c r="H1919" s="111"/>
      <c r="I1919" s="116"/>
      <c r="J1919" s="118"/>
      <c r="K1919" s="33"/>
      <c r="L1919" s="44">
        <f t="shared" si="125"/>
        <v>0</v>
      </c>
      <c r="M1919" s="33" t="str">
        <f t="shared" si="123"/>
        <v>Container q'ty</v>
      </c>
      <c r="N1919" s="33" t="str">
        <f t="shared" si="124"/>
        <v/>
      </c>
      <c r="O1919" s="39"/>
      <c r="P1919" s="33"/>
      <c r="Q1919" s="168"/>
      <c r="R1919" s="169"/>
      <c r="S1919" s="39"/>
      <c r="T1919" s="119"/>
      <c r="U1919" s="109"/>
      <c r="V1919" s="109"/>
      <c r="W1919" s="109"/>
      <c r="X1919" s="45"/>
      <c r="Y1919" s="45"/>
    </row>
    <row r="1920" spans="1:25" s="43" customFormat="1" ht="12.9" customHeight="1">
      <c r="A1920" s="189"/>
      <c r="B1920" s="111"/>
      <c r="C1920" s="111"/>
      <c r="D1920" s="111"/>
      <c r="E1920" s="111"/>
      <c r="F1920" s="111"/>
      <c r="G1920" s="111"/>
      <c r="H1920" s="111"/>
      <c r="I1920" s="117"/>
      <c r="J1920" s="118"/>
      <c r="K1920" s="33"/>
      <c r="L1920" s="44">
        <f t="shared" si="125"/>
        <v>0</v>
      </c>
      <c r="M1920" s="33" t="str">
        <f t="shared" si="123"/>
        <v>Container q'ty</v>
      </c>
      <c r="N1920" s="33" t="str">
        <f t="shared" si="124"/>
        <v/>
      </c>
      <c r="O1920" s="39"/>
      <c r="P1920" s="33"/>
      <c r="Q1920" s="168"/>
      <c r="R1920" s="169"/>
      <c r="S1920" s="39"/>
      <c r="T1920" s="119"/>
      <c r="U1920" s="109"/>
      <c r="V1920" s="109"/>
      <c r="W1920" s="109"/>
      <c r="X1920" s="45"/>
      <c r="Y1920" s="45"/>
    </row>
    <row r="1921" spans="1:25" s="43" customFormat="1" ht="12.9" customHeight="1">
      <c r="A1921" s="189"/>
      <c r="B1921" s="111"/>
      <c r="C1921" s="111"/>
      <c r="D1921" s="111"/>
      <c r="E1921" s="111"/>
      <c r="F1921" s="111"/>
      <c r="G1921" s="111"/>
      <c r="H1921" s="111"/>
      <c r="I1921" s="117"/>
      <c r="J1921" s="118"/>
      <c r="K1921" s="33"/>
      <c r="L1921" s="44">
        <f t="shared" si="125"/>
        <v>0</v>
      </c>
      <c r="M1921" s="33" t="str">
        <f t="shared" si="123"/>
        <v>Container q'ty</v>
      </c>
      <c r="N1921" s="33" t="str">
        <f t="shared" si="124"/>
        <v/>
      </c>
      <c r="O1921" s="39"/>
      <c r="P1921" s="33"/>
      <c r="Q1921" s="168"/>
      <c r="R1921" s="169"/>
      <c r="S1921" s="39"/>
      <c r="T1921" s="119"/>
      <c r="U1921" s="109"/>
      <c r="V1921" s="109"/>
      <c r="W1921" s="109"/>
      <c r="X1921" s="45"/>
      <c r="Y1921" s="45"/>
    </row>
    <row r="1922" spans="1:25" s="43" customFormat="1" ht="12.9" customHeight="1">
      <c r="A1922" s="189"/>
      <c r="B1922" s="111"/>
      <c r="C1922" s="111"/>
      <c r="D1922" s="111"/>
      <c r="E1922" s="111"/>
      <c r="F1922" s="111"/>
      <c r="G1922" s="111"/>
      <c r="H1922" s="111"/>
      <c r="I1922" s="116"/>
      <c r="J1922" s="118"/>
      <c r="K1922" s="33"/>
      <c r="L1922" s="44">
        <f t="shared" si="125"/>
        <v>0</v>
      </c>
      <c r="M1922" s="33" t="str">
        <f t="shared" si="123"/>
        <v>Container q'ty</v>
      </c>
      <c r="N1922" s="33" t="str">
        <f t="shared" si="124"/>
        <v/>
      </c>
      <c r="O1922" s="39"/>
      <c r="P1922" s="33"/>
      <c r="Q1922" s="168"/>
      <c r="R1922" s="169"/>
      <c r="S1922" s="39"/>
      <c r="T1922" s="119"/>
      <c r="U1922" s="109"/>
      <c r="V1922" s="109"/>
      <c r="W1922" s="109"/>
      <c r="X1922" s="45"/>
      <c r="Y1922" s="45"/>
    </row>
    <row r="1923" spans="1:25" s="43" customFormat="1" ht="12.9" customHeight="1">
      <c r="A1923" s="189"/>
      <c r="B1923" s="111"/>
      <c r="C1923" s="111"/>
      <c r="D1923" s="111"/>
      <c r="E1923" s="111"/>
      <c r="F1923" s="111"/>
      <c r="G1923" s="111"/>
      <c r="H1923" s="111"/>
      <c r="I1923" s="116"/>
      <c r="J1923" s="118"/>
      <c r="K1923" s="33"/>
      <c r="L1923" s="44">
        <f t="shared" si="125"/>
        <v>0</v>
      </c>
      <c r="M1923" s="33" t="str">
        <f t="shared" si="123"/>
        <v>Container q'ty</v>
      </c>
      <c r="N1923" s="33" t="str">
        <f t="shared" si="124"/>
        <v/>
      </c>
      <c r="O1923" s="39"/>
      <c r="P1923" s="33"/>
      <c r="Q1923" s="168"/>
      <c r="R1923" s="169"/>
      <c r="S1923" s="39"/>
      <c r="T1923" s="119"/>
      <c r="U1923" s="109"/>
      <c r="V1923" s="109"/>
      <c r="W1923" s="109"/>
      <c r="X1923" s="45"/>
      <c r="Y1923" s="45"/>
    </row>
    <row r="1924" spans="1:25" s="43" customFormat="1" ht="12.9" customHeight="1">
      <c r="A1924" s="189"/>
      <c r="B1924" s="111"/>
      <c r="C1924" s="111"/>
      <c r="D1924" s="111"/>
      <c r="E1924" s="111"/>
      <c r="F1924" s="111"/>
      <c r="G1924" s="111"/>
      <c r="H1924" s="111"/>
      <c r="I1924" s="116"/>
      <c r="J1924" s="118"/>
      <c r="K1924" s="33"/>
      <c r="L1924" s="44">
        <f t="shared" si="125"/>
        <v>0</v>
      </c>
      <c r="M1924" s="33" t="str">
        <f t="shared" si="123"/>
        <v>Container q'ty</v>
      </c>
      <c r="N1924" s="33" t="str">
        <f t="shared" si="124"/>
        <v/>
      </c>
      <c r="O1924" s="39"/>
      <c r="P1924" s="33"/>
      <c r="Q1924" s="168"/>
      <c r="R1924" s="169"/>
      <c r="S1924" s="39"/>
      <c r="T1924" s="119"/>
      <c r="U1924" s="109"/>
      <c r="V1924" s="109"/>
      <c r="W1924" s="109"/>
      <c r="X1924" s="45"/>
      <c r="Y1924" s="45"/>
    </row>
    <row r="1925" spans="1:25" s="43" customFormat="1" ht="12.9" customHeight="1">
      <c r="A1925" s="189"/>
      <c r="B1925" s="111"/>
      <c r="C1925" s="111"/>
      <c r="D1925" s="111"/>
      <c r="E1925" s="111"/>
      <c r="F1925" s="111"/>
      <c r="G1925" s="111"/>
      <c r="H1925" s="111"/>
      <c r="I1925" s="117"/>
      <c r="J1925" s="118"/>
      <c r="K1925" s="33"/>
      <c r="L1925" s="44">
        <f t="shared" si="125"/>
        <v>0</v>
      </c>
      <c r="M1925" s="33" t="str">
        <f t="shared" si="123"/>
        <v>Container q'ty</v>
      </c>
      <c r="N1925" s="33" t="str">
        <f t="shared" si="124"/>
        <v/>
      </c>
      <c r="O1925" s="39"/>
      <c r="P1925" s="33"/>
      <c r="Q1925" s="168"/>
      <c r="R1925" s="169"/>
      <c r="S1925" s="39"/>
      <c r="T1925" s="119"/>
      <c r="U1925" s="109"/>
      <c r="V1925" s="109"/>
      <c r="W1925" s="109"/>
      <c r="X1925" s="45"/>
      <c r="Y1925" s="45"/>
    </row>
    <row r="1926" spans="1:25" s="43" customFormat="1" ht="12.9" customHeight="1">
      <c r="A1926" s="189"/>
      <c r="B1926" s="111"/>
      <c r="C1926" s="111"/>
      <c r="D1926" s="111"/>
      <c r="E1926" s="111"/>
      <c r="F1926" s="111"/>
      <c r="G1926" s="111"/>
      <c r="H1926" s="111"/>
      <c r="I1926" s="116"/>
      <c r="J1926" s="118"/>
      <c r="K1926" s="33"/>
      <c r="L1926" s="44">
        <f t="shared" si="125"/>
        <v>0</v>
      </c>
      <c r="M1926" s="33" t="str">
        <f t="shared" si="123"/>
        <v>Container q'ty</v>
      </c>
      <c r="N1926" s="33" t="str">
        <f t="shared" si="124"/>
        <v/>
      </c>
      <c r="O1926" s="39"/>
      <c r="P1926" s="33"/>
      <c r="Q1926" s="168"/>
      <c r="R1926" s="169"/>
      <c r="S1926" s="39"/>
      <c r="T1926" s="119"/>
      <c r="U1926" s="109"/>
      <c r="V1926" s="109"/>
      <c r="W1926" s="109"/>
      <c r="X1926" s="45"/>
      <c r="Y1926" s="45"/>
    </row>
    <row r="1927" spans="1:25" s="43" customFormat="1" ht="12.9" customHeight="1">
      <c r="A1927" s="189"/>
      <c r="B1927" s="111"/>
      <c r="C1927" s="111"/>
      <c r="D1927" s="111"/>
      <c r="E1927" s="111"/>
      <c r="F1927" s="111"/>
      <c r="G1927" s="111"/>
      <c r="H1927" s="111"/>
      <c r="I1927" s="116"/>
      <c r="J1927" s="118"/>
      <c r="K1927" s="33"/>
      <c r="L1927" s="44">
        <f>SUM(E1927:F1927)</f>
        <v>0</v>
      </c>
      <c r="M1927" s="33" t="str">
        <f t="shared" si="123"/>
        <v>Container q'ty</v>
      </c>
      <c r="N1927" s="33" t="str">
        <f t="shared" si="124"/>
        <v/>
      </c>
      <c r="O1927" s="39"/>
      <c r="P1927" s="33"/>
      <c r="Q1927" s="168"/>
      <c r="R1927" s="169"/>
      <c r="S1927" s="39"/>
      <c r="T1927" s="119"/>
      <c r="U1927" s="109"/>
      <c r="V1927" s="109"/>
      <c r="W1927" s="109"/>
      <c r="X1927" s="45"/>
      <c r="Y1927" s="45"/>
    </row>
    <row r="1928" spans="1:25" s="43" customFormat="1" ht="12.9" customHeight="1">
      <c r="A1928" s="189"/>
      <c r="B1928" s="111"/>
      <c r="C1928" s="111"/>
      <c r="D1928" s="111"/>
      <c r="E1928" s="111"/>
      <c r="F1928" s="111"/>
      <c r="G1928" s="111"/>
      <c r="H1928" s="111"/>
      <c r="I1928" s="116"/>
      <c r="J1928" s="118"/>
      <c r="K1928" s="33"/>
      <c r="L1928" s="44">
        <f>SUM(E1928:F1928)</f>
        <v>0</v>
      </c>
      <c r="M1928" s="33" t="str">
        <f t="shared" si="123"/>
        <v>Container q'ty</v>
      </c>
      <c r="N1928" s="33" t="str">
        <f t="shared" si="124"/>
        <v/>
      </c>
      <c r="O1928" s="39"/>
      <c r="P1928" s="33"/>
      <c r="Q1928" s="168"/>
      <c r="R1928" s="169"/>
      <c r="S1928" s="39"/>
      <c r="T1928" s="119"/>
      <c r="U1928" s="109"/>
      <c r="V1928" s="109"/>
      <c r="W1928" s="109"/>
      <c r="X1928" s="45"/>
      <c r="Y1928" s="45"/>
    </row>
    <row r="1929" spans="1:25" s="43" customFormat="1" ht="12.9" customHeight="1">
      <c r="A1929" s="189"/>
      <c r="B1929" s="111"/>
      <c r="C1929" s="111"/>
      <c r="D1929" s="111"/>
      <c r="E1929" s="111"/>
      <c r="F1929" s="111"/>
      <c r="G1929" s="111"/>
      <c r="H1929" s="111"/>
      <c r="I1929" s="116"/>
      <c r="J1929" s="118"/>
      <c r="K1929" s="33"/>
      <c r="L1929" s="44">
        <f t="shared" ref="L1929:L1937" si="126">SUM(E1929:F1929)</f>
        <v>0</v>
      </c>
      <c r="M1929" s="33" t="str">
        <f t="shared" si="123"/>
        <v>Container q'ty</v>
      </c>
      <c r="N1929" s="33" t="str">
        <f t="shared" si="124"/>
        <v/>
      </c>
      <c r="O1929" s="39"/>
      <c r="P1929" s="33"/>
      <c r="Q1929" s="168"/>
      <c r="R1929" s="169"/>
      <c r="S1929" s="39"/>
      <c r="T1929" s="119"/>
      <c r="U1929" s="109"/>
      <c r="V1929" s="109"/>
      <c r="W1929" s="109"/>
      <c r="X1929" s="45"/>
      <c r="Y1929" s="45"/>
    </row>
    <row r="1930" spans="1:25" s="43" customFormat="1" ht="12.9" customHeight="1">
      <c r="A1930" s="189"/>
      <c r="B1930" s="111"/>
      <c r="C1930" s="111"/>
      <c r="D1930" s="111"/>
      <c r="E1930" s="111"/>
      <c r="F1930" s="111"/>
      <c r="G1930" s="111"/>
      <c r="H1930" s="111"/>
      <c r="I1930" s="116"/>
      <c r="J1930" s="118"/>
      <c r="K1930" s="33"/>
      <c r="L1930" s="44">
        <f t="shared" si="126"/>
        <v>0</v>
      </c>
      <c r="M1930" s="33" t="str">
        <f t="shared" si="123"/>
        <v>Container q'ty</v>
      </c>
      <c r="N1930" s="33" t="str">
        <f t="shared" si="124"/>
        <v/>
      </c>
      <c r="O1930" s="39"/>
      <c r="P1930" s="33"/>
      <c r="Q1930" s="168"/>
      <c r="R1930" s="169"/>
      <c r="S1930" s="39"/>
      <c r="T1930" s="119"/>
      <c r="U1930" s="109"/>
      <c r="V1930" s="109"/>
      <c r="W1930" s="109"/>
      <c r="X1930" s="45"/>
      <c r="Y1930" s="45"/>
    </row>
    <row r="1931" spans="1:25" s="43" customFormat="1" ht="12.9" customHeight="1">
      <c r="A1931" s="189"/>
      <c r="B1931" s="111"/>
      <c r="C1931" s="111"/>
      <c r="D1931" s="111"/>
      <c r="E1931" s="111"/>
      <c r="F1931" s="111"/>
      <c r="G1931" s="111"/>
      <c r="H1931" s="111"/>
      <c r="I1931" s="116"/>
      <c r="J1931" s="118"/>
      <c r="K1931" s="33"/>
      <c r="L1931" s="44">
        <f t="shared" si="126"/>
        <v>0</v>
      </c>
      <c r="M1931" s="33" t="str">
        <f t="shared" si="123"/>
        <v>Container q'ty</v>
      </c>
      <c r="N1931" s="33" t="str">
        <f t="shared" si="124"/>
        <v/>
      </c>
      <c r="O1931" s="39"/>
      <c r="P1931" s="33"/>
      <c r="Q1931" s="168"/>
      <c r="R1931" s="169"/>
      <c r="S1931" s="39"/>
      <c r="T1931" s="119"/>
      <c r="U1931" s="109"/>
      <c r="V1931" s="109"/>
      <c r="W1931" s="109"/>
      <c r="X1931" s="45"/>
      <c r="Y1931" s="45"/>
    </row>
    <row r="1932" spans="1:25" s="43" customFormat="1" ht="12.9" customHeight="1">
      <c r="A1932" s="189"/>
      <c r="B1932" s="111"/>
      <c r="C1932" s="111"/>
      <c r="D1932" s="111"/>
      <c r="E1932" s="111"/>
      <c r="F1932" s="111"/>
      <c r="G1932" s="111"/>
      <c r="H1932" s="111"/>
      <c r="I1932" s="117"/>
      <c r="J1932" s="118"/>
      <c r="K1932" s="33"/>
      <c r="L1932" s="44">
        <f t="shared" si="126"/>
        <v>0</v>
      </c>
      <c r="M1932" s="33" t="str">
        <f t="shared" si="123"/>
        <v>Container q'ty</v>
      </c>
      <c r="N1932" s="33" t="str">
        <f t="shared" si="124"/>
        <v/>
      </c>
      <c r="O1932" s="39"/>
      <c r="P1932" s="33"/>
      <c r="Q1932" s="168"/>
      <c r="R1932" s="169"/>
      <c r="S1932" s="39"/>
      <c r="T1932" s="119"/>
      <c r="U1932" s="109"/>
      <c r="V1932" s="109"/>
      <c r="W1932" s="109"/>
      <c r="X1932" s="45"/>
      <c r="Y1932" s="45"/>
    </row>
    <row r="1933" spans="1:25" s="43" customFormat="1" ht="12.9" customHeight="1">
      <c r="A1933" s="189"/>
      <c r="B1933" s="111"/>
      <c r="C1933" s="111"/>
      <c r="D1933" s="111"/>
      <c r="E1933" s="111"/>
      <c r="F1933" s="111"/>
      <c r="G1933" s="111"/>
      <c r="H1933" s="111"/>
      <c r="I1933" s="117"/>
      <c r="J1933" s="118"/>
      <c r="K1933" s="33"/>
      <c r="L1933" s="44">
        <f t="shared" si="126"/>
        <v>0</v>
      </c>
      <c r="M1933" s="33" t="str">
        <f t="shared" si="123"/>
        <v>Container q'ty</v>
      </c>
      <c r="N1933" s="33" t="str">
        <f t="shared" si="124"/>
        <v/>
      </c>
      <c r="O1933" s="39"/>
      <c r="P1933" s="33"/>
      <c r="Q1933" s="168"/>
      <c r="R1933" s="169"/>
      <c r="S1933" s="39"/>
      <c r="T1933" s="119"/>
      <c r="U1933" s="109"/>
      <c r="V1933" s="109"/>
      <c r="W1933" s="109"/>
      <c r="X1933" s="45"/>
      <c r="Y1933" s="45"/>
    </row>
    <row r="1934" spans="1:25" s="43" customFormat="1" ht="12.9" customHeight="1">
      <c r="A1934" s="189"/>
      <c r="B1934" s="111"/>
      <c r="C1934" s="111"/>
      <c r="D1934" s="111"/>
      <c r="E1934" s="111"/>
      <c r="F1934" s="111"/>
      <c r="G1934" s="111"/>
      <c r="H1934" s="111"/>
      <c r="I1934" s="116"/>
      <c r="J1934" s="118"/>
      <c r="K1934" s="33"/>
      <c r="L1934" s="44">
        <f t="shared" si="126"/>
        <v>0</v>
      </c>
      <c r="M1934" s="33" t="str">
        <f t="shared" si="123"/>
        <v>Container q'ty</v>
      </c>
      <c r="N1934" s="33" t="str">
        <f t="shared" si="124"/>
        <v/>
      </c>
      <c r="O1934" s="39"/>
      <c r="P1934" s="33"/>
      <c r="Q1934" s="168"/>
      <c r="R1934" s="169"/>
      <c r="S1934" s="39"/>
      <c r="T1934" s="119"/>
      <c r="U1934" s="109"/>
      <c r="V1934" s="109"/>
      <c r="W1934" s="109"/>
      <c r="X1934" s="45"/>
      <c r="Y1934" s="45"/>
    </row>
    <row r="1935" spans="1:25" s="43" customFormat="1" ht="12.9" customHeight="1">
      <c r="A1935" s="189"/>
      <c r="B1935" s="111"/>
      <c r="C1935" s="111"/>
      <c r="D1935" s="111"/>
      <c r="E1935" s="111"/>
      <c r="F1935" s="111"/>
      <c r="G1935" s="111"/>
      <c r="H1935" s="111"/>
      <c r="I1935" s="116"/>
      <c r="J1935" s="118"/>
      <c r="K1935" s="33"/>
      <c r="L1935" s="44">
        <f t="shared" si="126"/>
        <v>0</v>
      </c>
      <c r="M1935" s="33" t="str">
        <f t="shared" si="123"/>
        <v>Container q'ty</v>
      </c>
      <c r="N1935" s="33" t="str">
        <f t="shared" si="124"/>
        <v/>
      </c>
      <c r="O1935" s="39"/>
      <c r="P1935" s="33"/>
      <c r="Q1935" s="168"/>
      <c r="R1935" s="169"/>
      <c r="S1935" s="39"/>
      <c r="T1935" s="119"/>
      <c r="U1935" s="109"/>
      <c r="V1935" s="109"/>
      <c r="W1935" s="109"/>
      <c r="X1935" s="45"/>
      <c r="Y1935" s="45"/>
    </row>
    <row r="1936" spans="1:25" s="43" customFormat="1" ht="12.9" customHeight="1">
      <c r="A1936" s="189"/>
      <c r="B1936" s="111"/>
      <c r="C1936" s="111"/>
      <c r="D1936" s="111"/>
      <c r="E1936" s="111"/>
      <c r="F1936" s="111"/>
      <c r="G1936" s="111"/>
      <c r="H1936" s="111"/>
      <c r="I1936" s="116"/>
      <c r="J1936" s="118"/>
      <c r="K1936" s="33"/>
      <c r="L1936" s="44">
        <f t="shared" si="126"/>
        <v>0</v>
      </c>
      <c r="M1936" s="33" t="str">
        <f t="shared" si="123"/>
        <v>Container q'ty</v>
      </c>
      <c r="N1936" s="33" t="str">
        <f t="shared" si="124"/>
        <v/>
      </c>
      <c r="O1936" s="39"/>
      <c r="P1936" s="33"/>
      <c r="Q1936" s="168"/>
      <c r="R1936" s="169"/>
      <c r="S1936" s="39"/>
      <c r="T1936" s="119"/>
      <c r="U1936" s="109"/>
      <c r="V1936" s="109"/>
      <c r="W1936" s="109"/>
      <c r="X1936" s="45"/>
      <c r="Y1936" s="45"/>
    </row>
    <row r="1937" spans="1:25" s="43" customFormat="1" ht="12.9" customHeight="1">
      <c r="A1937" s="189"/>
      <c r="B1937" s="111"/>
      <c r="C1937" s="111"/>
      <c r="D1937" s="111"/>
      <c r="E1937" s="111"/>
      <c r="F1937" s="111"/>
      <c r="G1937" s="111"/>
      <c r="H1937" s="111"/>
      <c r="I1937" s="116"/>
      <c r="J1937" s="118"/>
      <c r="K1937" s="33"/>
      <c r="L1937" s="44">
        <f t="shared" si="126"/>
        <v>0</v>
      </c>
      <c r="M1937" s="33" t="str">
        <f t="shared" si="123"/>
        <v>Container q'ty</v>
      </c>
      <c r="N1937" s="33" t="str">
        <f t="shared" si="124"/>
        <v/>
      </c>
      <c r="O1937" s="39"/>
      <c r="P1937" s="33"/>
      <c r="Q1937" s="168"/>
      <c r="R1937" s="169"/>
      <c r="S1937" s="39"/>
      <c r="T1937" s="119"/>
      <c r="U1937" s="109"/>
      <c r="V1937" s="109"/>
      <c r="W1937" s="109"/>
      <c r="X1937" s="45"/>
      <c r="Y1937" s="45"/>
    </row>
    <row r="1938" spans="1:25" s="43" customFormat="1" ht="12.9" customHeight="1">
      <c r="A1938" s="189"/>
      <c r="B1938" s="111"/>
      <c r="C1938" s="111"/>
      <c r="D1938" s="111"/>
      <c r="E1938" s="111"/>
      <c r="F1938" s="111"/>
      <c r="G1938" s="111"/>
      <c r="H1938" s="111"/>
      <c r="I1938" s="116"/>
      <c r="J1938" s="118"/>
      <c r="K1938" s="33"/>
      <c r="L1938" s="44">
        <f>SUM(E1938:F1938)</f>
        <v>0</v>
      </c>
      <c r="M1938" s="33" t="str">
        <f t="shared" si="123"/>
        <v>Container q'ty</v>
      </c>
      <c r="N1938" s="33" t="str">
        <f t="shared" si="124"/>
        <v/>
      </c>
      <c r="O1938" s="39"/>
      <c r="P1938" s="33"/>
      <c r="Q1938" s="168"/>
      <c r="R1938" s="169"/>
      <c r="S1938" s="39"/>
      <c r="T1938" s="119"/>
      <c r="U1938" s="109"/>
      <c r="V1938" s="109"/>
      <c r="W1938" s="109"/>
      <c r="X1938" s="45"/>
      <c r="Y1938" s="45"/>
    </row>
    <row r="1939" spans="1:25" s="43" customFormat="1" ht="12.9" customHeight="1">
      <c r="A1939" s="189"/>
      <c r="B1939" s="111"/>
      <c r="C1939" s="111"/>
      <c r="D1939" s="111"/>
      <c r="E1939" s="111"/>
      <c r="F1939" s="111"/>
      <c r="G1939" s="111"/>
      <c r="H1939" s="111"/>
      <c r="I1939" s="116"/>
      <c r="J1939" s="118"/>
      <c r="K1939" s="33"/>
      <c r="L1939" s="44">
        <f>SUM(E1939:F1939)</f>
        <v>0</v>
      </c>
      <c r="M1939" s="33" t="str">
        <f t="shared" si="123"/>
        <v>Container q'ty</v>
      </c>
      <c r="N1939" s="33" t="str">
        <f t="shared" si="124"/>
        <v/>
      </c>
      <c r="O1939" s="39"/>
      <c r="P1939" s="33"/>
      <c r="Q1939" s="168"/>
      <c r="R1939" s="169"/>
      <c r="S1939" s="39"/>
      <c r="T1939" s="119"/>
      <c r="U1939" s="109"/>
      <c r="V1939" s="109"/>
      <c r="W1939" s="109"/>
      <c r="X1939" s="45"/>
      <c r="Y1939" s="45"/>
    </row>
    <row r="1940" spans="1:25" s="43" customFormat="1" ht="12.9" customHeight="1">
      <c r="A1940" s="189"/>
      <c r="B1940" s="111"/>
      <c r="C1940" s="111"/>
      <c r="D1940" s="111"/>
      <c r="E1940" s="111"/>
      <c r="F1940" s="111"/>
      <c r="G1940" s="111"/>
      <c r="H1940" s="111"/>
      <c r="I1940" s="116"/>
      <c r="J1940" s="118"/>
      <c r="K1940" s="33"/>
      <c r="L1940" s="44">
        <f t="shared" ref="L1940:L1948" si="127">SUM(E1940:F1940)</f>
        <v>0</v>
      </c>
      <c r="M1940" s="33" t="str">
        <f t="shared" si="123"/>
        <v>Container q'ty</v>
      </c>
      <c r="N1940" s="33" t="str">
        <f t="shared" si="124"/>
        <v/>
      </c>
      <c r="O1940" s="39"/>
      <c r="P1940" s="33"/>
      <c r="Q1940" s="168"/>
      <c r="R1940" s="169"/>
      <c r="S1940" s="39"/>
      <c r="T1940" s="119"/>
      <c r="U1940" s="109"/>
      <c r="V1940" s="109"/>
      <c r="W1940" s="109"/>
      <c r="X1940" s="45"/>
      <c r="Y1940" s="45"/>
    </row>
    <row r="1941" spans="1:25" s="43" customFormat="1" ht="12.9" customHeight="1">
      <c r="A1941" s="189"/>
      <c r="B1941" s="111"/>
      <c r="C1941" s="111"/>
      <c r="D1941" s="111"/>
      <c r="E1941" s="111"/>
      <c r="F1941" s="111"/>
      <c r="G1941" s="111"/>
      <c r="H1941" s="111"/>
      <c r="I1941" s="116"/>
      <c r="J1941" s="118"/>
      <c r="K1941" s="33"/>
      <c r="L1941" s="44">
        <f t="shared" si="127"/>
        <v>0</v>
      </c>
      <c r="M1941" s="33" t="str">
        <f t="shared" si="123"/>
        <v>Container q'ty</v>
      </c>
      <c r="N1941" s="33" t="str">
        <f t="shared" si="124"/>
        <v/>
      </c>
      <c r="O1941" s="39"/>
      <c r="P1941" s="33"/>
      <c r="Q1941" s="168"/>
      <c r="R1941" s="169"/>
      <c r="S1941" s="39"/>
      <c r="T1941" s="119"/>
      <c r="U1941" s="109"/>
      <c r="V1941" s="109"/>
      <c r="W1941" s="109"/>
      <c r="X1941" s="45"/>
      <c r="Y1941" s="45"/>
    </row>
    <row r="1942" spans="1:25" s="43" customFormat="1" ht="12.9" customHeight="1">
      <c r="A1942" s="189"/>
      <c r="B1942" s="111"/>
      <c r="C1942" s="111"/>
      <c r="D1942" s="111"/>
      <c r="E1942" s="111"/>
      <c r="F1942" s="111"/>
      <c r="G1942" s="111"/>
      <c r="H1942" s="111"/>
      <c r="I1942" s="116"/>
      <c r="J1942" s="118"/>
      <c r="K1942" s="33"/>
      <c r="L1942" s="44">
        <f t="shared" si="127"/>
        <v>0</v>
      </c>
      <c r="M1942" s="33" t="str">
        <f t="shared" si="123"/>
        <v>Container q'ty</v>
      </c>
      <c r="N1942" s="33" t="str">
        <f t="shared" si="124"/>
        <v/>
      </c>
      <c r="O1942" s="39"/>
      <c r="P1942" s="33"/>
      <c r="Q1942" s="168"/>
      <c r="R1942" s="169"/>
      <c r="S1942" s="39"/>
      <c r="T1942" s="119"/>
      <c r="U1942" s="109"/>
      <c r="V1942" s="109"/>
      <c r="W1942" s="109"/>
      <c r="X1942" s="45"/>
      <c r="Y1942" s="45"/>
    </row>
    <row r="1943" spans="1:25" s="43" customFormat="1" ht="12.9" customHeight="1">
      <c r="A1943" s="189"/>
      <c r="B1943" s="111"/>
      <c r="C1943" s="111"/>
      <c r="D1943" s="111"/>
      <c r="E1943" s="111"/>
      <c r="F1943" s="111"/>
      <c r="G1943" s="111"/>
      <c r="H1943" s="111"/>
      <c r="I1943" s="117"/>
      <c r="J1943" s="118"/>
      <c r="K1943" s="33"/>
      <c r="L1943" s="44">
        <f t="shared" si="127"/>
        <v>0</v>
      </c>
      <c r="M1943" s="33" t="str">
        <f t="shared" si="123"/>
        <v>Container q'ty</v>
      </c>
      <c r="N1943" s="33" t="str">
        <f t="shared" si="124"/>
        <v/>
      </c>
      <c r="O1943" s="39"/>
      <c r="P1943" s="33"/>
      <c r="Q1943" s="168"/>
      <c r="R1943" s="169"/>
      <c r="S1943" s="39"/>
      <c r="T1943" s="119"/>
      <c r="U1943" s="109"/>
      <c r="V1943" s="109"/>
      <c r="W1943" s="109"/>
      <c r="X1943" s="45"/>
      <c r="Y1943" s="45"/>
    </row>
    <row r="1944" spans="1:25" s="43" customFormat="1" ht="12.9" customHeight="1">
      <c r="A1944" s="189"/>
      <c r="B1944" s="111"/>
      <c r="C1944" s="111"/>
      <c r="D1944" s="111"/>
      <c r="E1944" s="111"/>
      <c r="F1944" s="111"/>
      <c r="G1944" s="111"/>
      <c r="H1944" s="111"/>
      <c r="I1944" s="117"/>
      <c r="J1944" s="118"/>
      <c r="K1944" s="33"/>
      <c r="L1944" s="44">
        <f t="shared" si="127"/>
        <v>0</v>
      </c>
      <c r="M1944" s="33" t="str">
        <f t="shared" si="123"/>
        <v>Container q'ty</v>
      </c>
      <c r="N1944" s="33" t="str">
        <f t="shared" si="124"/>
        <v/>
      </c>
      <c r="O1944" s="39"/>
      <c r="P1944" s="33"/>
      <c r="Q1944" s="168"/>
      <c r="R1944" s="169"/>
      <c r="S1944" s="39"/>
      <c r="T1944" s="119"/>
      <c r="U1944" s="109"/>
      <c r="V1944" s="109"/>
      <c r="W1944" s="109"/>
      <c r="X1944" s="45"/>
      <c r="Y1944" s="45"/>
    </row>
    <row r="1945" spans="1:25" s="43" customFormat="1" ht="12.9" customHeight="1">
      <c r="A1945" s="189"/>
      <c r="B1945" s="111"/>
      <c r="C1945" s="111"/>
      <c r="D1945" s="111"/>
      <c r="E1945" s="111"/>
      <c r="F1945" s="111"/>
      <c r="G1945" s="111"/>
      <c r="H1945" s="111"/>
      <c r="I1945" s="116"/>
      <c r="J1945" s="118"/>
      <c r="K1945" s="33"/>
      <c r="L1945" s="44">
        <f t="shared" si="127"/>
        <v>0</v>
      </c>
      <c r="M1945" s="33" t="str">
        <f t="shared" si="123"/>
        <v>Container q'ty</v>
      </c>
      <c r="N1945" s="33" t="str">
        <f t="shared" si="124"/>
        <v/>
      </c>
      <c r="O1945" s="39"/>
      <c r="P1945" s="33"/>
      <c r="Q1945" s="168"/>
      <c r="R1945" s="169"/>
      <c r="S1945" s="39"/>
      <c r="T1945" s="119"/>
      <c r="U1945" s="109"/>
      <c r="V1945" s="109"/>
      <c r="W1945" s="109"/>
      <c r="X1945" s="45"/>
      <c r="Y1945" s="45"/>
    </row>
    <row r="1946" spans="1:25" s="43" customFormat="1" ht="12.9" customHeight="1">
      <c r="A1946" s="189"/>
      <c r="B1946" s="111"/>
      <c r="C1946" s="111"/>
      <c r="D1946" s="111"/>
      <c r="E1946" s="111"/>
      <c r="F1946" s="111"/>
      <c r="G1946" s="111"/>
      <c r="H1946" s="111"/>
      <c r="I1946" s="116"/>
      <c r="J1946" s="118"/>
      <c r="K1946" s="33"/>
      <c r="L1946" s="44">
        <f t="shared" si="127"/>
        <v>0</v>
      </c>
      <c r="M1946" s="33" t="str">
        <f t="shared" si="123"/>
        <v>Container q'ty</v>
      </c>
      <c r="N1946" s="33" t="str">
        <f t="shared" si="124"/>
        <v/>
      </c>
      <c r="O1946" s="39"/>
      <c r="P1946" s="33"/>
      <c r="Q1946" s="168"/>
      <c r="R1946" s="169"/>
      <c r="S1946" s="39"/>
      <c r="T1946" s="119"/>
      <c r="U1946" s="109"/>
      <c r="V1946" s="109"/>
      <c r="W1946" s="109"/>
      <c r="X1946" s="45"/>
      <c r="Y1946" s="45"/>
    </row>
    <row r="1947" spans="1:25" s="43" customFormat="1" ht="12.9" customHeight="1">
      <c r="A1947" s="189"/>
      <c r="B1947" s="111"/>
      <c r="C1947" s="111"/>
      <c r="D1947" s="111"/>
      <c r="E1947" s="111"/>
      <c r="F1947" s="111"/>
      <c r="G1947" s="111"/>
      <c r="H1947" s="111"/>
      <c r="I1947" s="116"/>
      <c r="J1947" s="118"/>
      <c r="K1947" s="33"/>
      <c r="L1947" s="44">
        <f t="shared" si="127"/>
        <v>0</v>
      </c>
      <c r="M1947" s="33" t="str">
        <f t="shared" si="123"/>
        <v>Container q'ty</v>
      </c>
      <c r="N1947" s="33" t="str">
        <f t="shared" si="124"/>
        <v/>
      </c>
      <c r="O1947" s="39"/>
      <c r="P1947" s="33"/>
      <c r="Q1947" s="168"/>
      <c r="R1947" s="169"/>
      <c r="S1947" s="39"/>
      <c r="T1947" s="119"/>
      <c r="U1947" s="109"/>
      <c r="V1947" s="109"/>
      <c r="W1947" s="109"/>
      <c r="X1947" s="45"/>
      <c r="Y1947" s="45"/>
    </row>
    <row r="1948" spans="1:25" s="43" customFormat="1" ht="12.9" customHeight="1">
      <c r="A1948" s="189"/>
      <c r="B1948" s="111"/>
      <c r="C1948" s="111"/>
      <c r="D1948" s="111"/>
      <c r="E1948" s="111"/>
      <c r="F1948" s="111"/>
      <c r="G1948" s="111"/>
      <c r="H1948" s="111"/>
      <c r="I1948" s="116"/>
      <c r="J1948" s="118"/>
      <c r="K1948" s="33"/>
      <c r="L1948" s="44">
        <f t="shared" si="127"/>
        <v>0</v>
      </c>
      <c r="M1948" s="33" t="str">
        <f t="shared" si="123"/>
        <v>Container q'ty</v>
      </c>
      <c r="N1948" s="33" t="str">
        <f t="shared" si="124"/>
        <v/>
      </c>
      <c r="O1948" s="39"/>
      <c r="P1948" s="33"/>
      <c r="Q1948" s="168"/>
      <c r="R1948" s="169"/>
      <c r="S1948" s="39"/>
      <c r="T1948" s="119"/>
      <c r="U1948" s="109"/>
      <c r="V1948" s="109"/>
      <c r="W1948" s="109"/>
      <c r="X1948" s="45"/>
      <c r="Y1948" s="45"/>
    </row>
    <row r="1949" spans="1:25" s="43" customFormat="1" ht="12.9" customHeight="1">
      <c r="A1949" s="189"/>
      <c r="B1949" s="111"/>
      <c r="C1949" s="111"/>
      <c r="D1949" s="111"/>
      <c r="E1949" s="111"/>
      <c r="F1949" s="111"/>
      <c r="G1949" s="111"/>
      <c r="H1949" s="111"/>
      <c r="I1949" s="116"/>
      <c r="J1949" s="118"/>
      <c r="K1949" s="33"/>
      <c r="L1949" s="44">
        <f>SUM(E1949:F1949)</f>
        <v>0</v>
      </c>
      <c r="M1949" s="33" t="str">
        <f t="shared" si="123"/>
        <v>Container q'ty</v>
      </c>
      <c r="N1949" s="33" t="str">
        <f t="shared" si="124"/>
        <v/>
      </c>
      <c r="O1949" s="39"/>
      <c r="P1949" s="33"/>
      <c r="Q1949" s="168"/>
      <c r="R1949" s="169"/>
      <c r="S1949" s="39"/>
      <c r="T1949" s="119"/>
      <c r="U1949" s="109"/>
      <c r="V1949" s="109"/>
      <c r="W1949" s="109"/>
      <c r="X1949" s="45"/>
      <c r="Y1949" s="45"/>
    </row>
    <row r="1950" spans="1:25" s="43" customFormat="1" ht="12.9" customHeight="1">
      <c r="A1950" s="189"/>
      <c r="B1950" s="111"/>
      <c r="C1950" s="111"/>
      <c r="D1950" s="111"/>
      <c r="E1950" s="111"/>
      <c r="F1950" s="111"/>
      <c r="G1950" s="111"/>
      <c r="H1950" s="111"/>
      <c r="I1950" s="116"/>
      <c r="J1950" s="118"/>
      <c r="K1950" s="33"/>
      <c r="L1950" s="44">
        <f>SUM(E1950:F1950)</f>
        <v>0</v>
      </c>
      <c r="M1950" s="33" t="str">
        <f t="shared" si="123"/>
        <v>Container q'ty</v>
      </c>
      <c r="N1950" s="33" t="str">
        <f t="shared" si="124"/>
        <v/>
      </c>
      <c r="O1950" s="39"/>
      <c r="P1950" s="33"/>
      <c r="Q1950" s="168"/>
      <c r="R1950" s="169"/>
      <c r="S1950" s="39"/>
      <c r="T1950" s="119"/>
      <c r="U1950" s="109"/>
      <c r="V1950" s="109"/>
      <c r="W1950" s="109"/>
      <c r="X1950" s="45"/>
      <c r="Y1950" s="45"/>
    </row>
    <row r="1951" spans="1:25" s="43" customFormat="1" ht="12.9" customHeight="1">
      <c r="A1951" s="189"/>
      <c r="B1951" s="111"/>
      <c r="C1951" s="111"/>
      <c r="D1951" s="111"/>
      <c r="E1951" s="111"/>
      <c r="F1951" s="111"/>
      <c r="G1951" s="111"/>
      <c r="H1951" s="111"/>
      <c r="I1951" s="116"/>
      <c r="J1951" s="118"/>
      <c r="K1951" s="33"/>
      <c r="L1951" s="44">
        <f t="shared" ref="L1951:L1960" si="128">SUM(E1951:F1951)</f>
        <v>0</v>
      </c>
      <c r="M1951" s="33" t="str">
        <f t="shared" si="123"/>
        <v>Container q'ty</v>
      </c>
      <c r="N1951" s="33" t="str">
        <f t="shared" si="124"/>
        <v/>
      </c>
      <c r="O1951" s="39"/>
      <c r="P1951" s="33"/>
      <c r="Q1951" s="168"/>
      <c r="R1951" s="169"/>
      <c r="S1951" s="39"/>
      <c r="T1951" s="119"/>
      <c r="U1951" s="109"/>
      <c r="V1951" s="109"/>
      <c r="W1951" s="109"/>
      <c r="X1951" s="45"/>
      <c r="Y1951" s="45"/>
    </row>
    <row r="1952" spans="1:25" s="43" customFormat="1" ht="12.9" customHeight="1">
      <c r="A1952" s="189"/>
      <c r="B1952" s="111"/>
      <c r="C1952" s="111"/>
      <c r="D1952" s="111"/>
      <c r="E1952" s="111"/>
      <c r="F1952" s="111"/>
      <c r="G1952" s="111"/>
      <c r="H1952" s="111"/>
      <c r="I1952" s="116"/>
      <c r="J1952" s="118"/>
      <c r="K1952" s="33"/>
      <c r="L1952" s="44">
        <f t="shared" si="128"/>
        <v>0</v>
      </c>
      <c r="M1952" s="33" t="str">
        <f t="shared" si="123"/>
        <v>Container q'ty</v>
      </c>
      <c r="N1952" s="33" t="str">
        <f t="shared" si="124"/>
        <v/>
      </c>
      <c r="O1952" s="39"/>
      <c r="P1952" s="33"/>
      <c r="Q1952" s="168"/>
      <c r="R1952" s="169"/>
      <c r="S1952" s="39"/>
      <c r="T1952" s="119"/>
      <c r="U1952" s="109"/>
      <c r="V1952" s="109"/>
      <c r="W1952" s="109"/>
      <c r="X1952" s="45"/>
      <c r="Y1952" s="45"/>
    </row>
    <row r="1953" spans="1:25" s="43" customFormat="1" ht="12.9" customHeight="1">
      <c r="A1953" s="189"/>
      <c r="B1953" s="111"/>
      <c r="C1953" s="111"/>
      <c r="D1953" s="111"/>
      <c r="E1953" s="111"/>
      <c r="F1953" s="111"/>
      <c r="G1953" s="111"/>
      <c r="H1953" s="111"/>
      <c r="I1953" s="116"/>
      <c r="J1953" s="118"/>
      <c r="K1953" s="33"/>
      <c r="L1953" s="44">
        <f t="shared" si="128"/>
        <v>0</v>
      </c>
      <c r="M1953" s="33" t="str">
        <f t="shared" si="123"/>
        <v>Container q'ty</v>
      </c>
      <c r="N1953" s="33" t="str">
        <f t="shared" si="124"/>
        <v/>
      </c>
      <c r="O1953" s="39"/>
      <c r="P1953" s="33"/>
      <c r="Q1953" s="168"/>
      <c r="R1953" s="169"/>
      <c r="S1953" s="39"/>
      <c r="T1953" s="119"/>
      <c r="U1953" s="109"/>
      <c r="V1953" s="109"/>
      <c r="W1953" s="109"/>
      <c r="X1953" s="45"/>
      <c r="Y1953" s="45"/>
    </row>
    <row r="1954" spans="1:25" s="43" customFormat="1" ht="12.9" customHeight="1">
      <c r="A1954" s="189"/>
      <c r="B1954" s="111"/>
      <c r="C1954" s="111"/>
      <c r="D1954" s="111"/>
      <c r="E1954" s="111"/>
      <c r="F1954" s="111"/>
      <c r="G1954" s="111"/>
      <c r="H1954" s="111"/>
      <c r="I1954" s="117"/>
      <c r="J1954" s="118"/>
      <c r="K1954" s="33"/>
      <c r="L1954" s="44">
        <f t="shared" si="128"/>
        <v>0</v>
      </c>
      <c r="M1954" s="33" t="str">
        <f t="shared" si="123"/>
        <v>Container q'ty</v>
      </c>
      <c r="N1954" s="33" t="str">
        <f t="shared" si="124"/>
        <v/>
      </c>
      <c r="O1954" s="39"/>
      <c r="P1954" s="33"/>
      <c r="Q1954" s="168"/>
      <c r="R1954" s="169"/>
      <c r="S1954" s="39"/>
      <c r="T1954" s="119"/>
      <c r="U1954" s="109"/>
      <c r="V1954" s="109"/>
      <c r="W1954" s="109"/>
      <c r="X1954" s="45"/>
      <c r="Y1954" s="45"/>
    </row>
    <row r="1955" spans="1:25" s="43" customFormat="1" ht="12.9" customHeight="1">
      <c r="A1955" s="189"/>
      <c r="B1955" s="111"/>
      <c r="C1955" s="111"/>
      <c r="D1955" s="111"/>
      <c r="E1955" s="111"/>
      <c r="F1955" s="111"/>
      <c r="G1955" s="111"/>
      <c r="H1955" s="111"/>
      <c r="I1955" s="117"/>
      <c r="J1955" s="118"/>
      <c r="K1955" s="33"/>
      <c r="L1955" s="44">
        <f t="shared" si="128"/>
        <v>0</v>
      </c>
      <c r="M1955" s="33" t="str">
        <f t="shared" si="123"/>
        <v>Container q'ty</v>
      </c>
      <c r="N1955" s="33" t="str">
        <f t="shared" si="124"/>
        <v/>
      </c>
      <c r="O1955" s="39"/>
      <c r="P1955" s="33"/>
      <c r="Q1955" s="168"/>
      <c r="R1955" s="169"/>
      <c r="S1955" s="39"/>
      <c r="T1955" s="119"/>
      <c r="U1955" s="109"/>
      <c r="V1955" s="109"/>
      <c r="W1955" s="109"/>
      <c r="X1955" s="45"/>
      <c r="Y1955" s="45"/>
    </row>
    <row r="1956" spans="1:25" s="43" customFormat="1" ht="12.9" customHeight="1">
      <c r="A1956" s="189"/>
      <c r="B1956" s="111"/>
      <c r="C1956" s="111"/>
      <c r="D1956" s="111"/>
      <c r="E1956" s="111"/>
      <c r="F1956" s="111"/>
      <c r="G1956" s="111"/>
      <c r="H1956" s="111"/>
      <c r="I1956" s="116"/>
      <c r="J1956" s="118"/>
      <c r="K1956" s="33"/>
      <c r="L1956" s="44">
        <f t="shared" si="128"/>
        <v>0</v>
      </c>
      <c r="M1956" s="33" t="str">
        <f t="shared" si="123"/>
        <v>Container q'ty</v>
      </c>
      <c r="N1956" s="33" t="str">
        <f t="shared" si="124"/>
        <v/>
      </c>
      <c r="O1956" s="39"/>
      <c r="P1956" s="33"/>
      <c r="Q1956" s="168"/>
      <c r="R1956" s="169"/>
      <c r="S1956" s="39"/>
      <c r="T1956" s="119"/>
      <c r="U1956" s="109"/>
      <c r="V1956" s="109"/>
      <c r="W1956" s="109"/>
      <c r="X1956" s="45"/>
      <c r="Y1956" s="45"/>
    </row>
    <row r="1957" spans="1:25" s="43" customFormat="1" ht="12.9" customHeight="1">
      <c r="A1957" s="189"/>
      <c r="B1957" s="111"/>
      <c r="C1957" s="111"/>
      <c r="D1957" s="111"/>
      <c r="E1957" s="111"/>
      <c r="F1957" s="111"/>
      <c r="G1957" s="111"/>
      <c r="H1957" s="111"/>
      <c r="I1957" s="116"/>
      <c r="J1957" s="118"/>
      <c r="K1957" s="33"/>
      <c r="L1957" s="44">
        <f t="shared" si="128"/>
        <v>0</v>
      </c>
      <c r="M1957" s="33" t="str">
        <f t="shared" si="123"/>
        <v>Container q'ty</v>
      </c>
      <c r="N1957" s="33" t="str">
        <f t="shared" si="124"/>
        <v/>
      </c>
      <c r="O1957" s="39"/>
      <c r="P1957" s="33"/>
      <c r="Q1957" s="168"/>
      <c r="R1957" s="169"/>
      <c r="S1957" s="39"/>
      <c r="T1957" s="119"/>
      <c r="U1957" s="109"/>
      <c r="V1957" s="109"/>
      <c r="W1957" s="109"/>
      <c r="X1957" s="45"/>
      <c r="Y1957" s="45"/>
    </row>
    <row r="1958" spans="1:25" s="43" customFormat="1" ht="12.9" customHeight="1">
      <c r="A1958" s="189"/>
      <c r="B1958" s="111"/>
      <c r="C1958" s="111"/>
      <c r="D1958" s="111"/>
      <c r="E1958" s="111"/>
      <c r="F1958" s="111"/>
      <c r="G1958" s="111"/>
      <c r="H1958" s="111"/>
      <c r="I1958" s="116"/>
      <c r="J1958" s="118"/>
      <c r="K1958" s="33"/>
      <c r="L1958" s="44">
        <f t="shared" si="128"/>
        <v>0</v>
      </c>
      <c r="M1958" s="33" t="str">
        <f t="shared" si="123"/>
        <v>Container q'ty</v>
      </c>
      <c r="N1958" s="33" t="str">
        <f t="shared" si="124"/>
        <v/>
      </c>
      <c r="O1958" s="39"/>
      <c r="P1958" s="33"/>
      <c r="Q1958" s="168"/>
      <c r="R1958" s="169"/>
      <c r="S1958" s="39"/>
      <c r="T1958" s="119"/>
      <c r="U1958" s="109"/>
      <c r="V1958" s="109"/>
      <c r="W1958" s="109"/>
      <c r="X1958" s="45"/>
      <c r="Y1958" s="45"/>
    </row>
    <row r="1959" spans="1:25" s="43" customFormat="1" ht="12.9" customHeight="1">
      <c r="A1959" s="189"/>
      <c r="B1959" s="111"/>
      <c r="C1959" s="111"/>
      <c r="D1959" s="111"/>
      <c r="E1959" s="111"/>
      <c r="F1959" s="111"/>
      <c r="G1959" s="111"/>
      <c r="H1959" s="111"/>
      <c r="I1959" s="116"/>
      <c r="J1959" s="118"/>
      <c r="K1959" s="33"/>
      <c r="L1959" s="44">
        <f t="shared" si="128"/>
        <v>0</v>
      </c>
      <c r="M1959" s="33" t="str">
        <f t="shared" si="123"/>
        <v>Container q'ty</v>
      </c>
      <c r="N1959" s="33" t="str">
        <f t="shared" si="124"/>
        <v/>
      </c>
      <c r="O1959" s="39"/>
      <c r="P1959" s="33"/>
      <c r="Q1959" s="168"/>
      <c r="R1959" s="169"/>
      <c r="S1959" s="39"/>
      <c r="T1959" s="119"/>
      <c r="U1959" s="109"/>
      <c r="V1959" s="109"/>
      <c r="W1959" s="109"/>
      <c r="X1959" s="45"/>
      <c r="Y1959" s="45"/>
    </row>
    <row r="1960" spans="1:25" s="43" customFormat="1" ht="12.9" customHeight="1">
      <c r="A1960" s="189"/>
      <c r="B1960" s="111"/>
      <c r="C1960" s="111"/>
      <c r="D1960" s="111"/>
      <c r="E1960" s="111"/>
      <c r="F1960" s="111"/>
      <c r="G1960" s="111"/>
      <c r="H1960" s="111"/>
      <c r="I1960" s="116"/>
      <c r="J1960" s="118"/>
      <c r="K1960" s="33"/>
      <c r="L1960" s="44">
        <f t="shared" si="128"/>
        <v>0</v>
      </c>
      <c r="M1960" s="33" t="str">
        <f t="shared" si="123"/>
        <v>Container q'ty</v>
      </c>
      <c r="N1960" s="33" t="str">
        <f t="shared" si="124"/>
        <v/>
      </c>
      <c r="O1960" s="39"/>
      <c r="P1960" s="33"/>
      <c r="Q1960" s="168"/>
      <c r="R1960" s="169"/>
      <c r="S1960" s="39"/>
      <c r="T1960" s="119"/>
      <c r="U1960" s="109"/>
      <c r="V1960" s="109"/>
      <c r="W1960" s="109"/>
      <c r="X1960" s="45"/>
      <c r="Y1960" s="45"/>
    </row>
    <row r="1961" spans="1:25" s="43" customFormat="1" ht="12.9" customHeight="1">
      <c r="A1961" s="189"/>
      <c r="B1961" s="111"/>
      <c r="C1961" s="111"/>
      <c r="D1961" s="111"/>
      <c r="E1961" s="111"/>
      <c r="F1961" s="111"/>
      <c r="G1961" s="111"/>
      <c r="H1961" s="111"/>
      <c r="I1961" s="116"/>
      <c r="J1961" s="118"/>
      <c r="K1961" s="33"/>
      <c r="L1961" s="44">
        <f>SUM(E1961:F1961)</f>
        <v>0</v>
      </c>
      <c r="M1961" s="33" t="str">
        <f t="shared" si="123"/>
        <v>Container q'ty</v>
      </c>
      <c r="N1961" s="33" t="str">
        <f t="shared" si="124"/>
        <v/>
      </c>
      <c r="O1961" s="39"/>
      <c r="P1961" s="33"/>
      <c r="Q1961" s="168"/>
      <c r="R1961" s="169"/>
      <c r="S1961" s="39"/>
      <c r="T1961" s="119"/>
      <c r="U1961" s="109"/>
      <c r="V1961" s="109"/>
      <c r="W1961" s="109"/>
      <c r="X1961" s="45"/>
      <c r="Y1961" s="45"/>
    </row>
    <row r="1962" spans="1:25" s="43" customFormat="1" ht="12.9" customHeight="1">
      <c r="A1962" s="189"/>
      <c r="B1962" s="111"/>
      <c r="C1962" s="111"/>
      <c r="D1962" s="111"/>
      <c r="E1962" s="111"/>
      <c r="F1962" s="111"/>
      <c r="G1962" s="111"/>
      <c r="H1962" s="111"/>
      <c r="I1962" s="116"/>
      <c r="J1962" s="118"/>
      <c r="K1962" s="33"/>
      <c r="L1962" s="44">
        <f>SUM(E1962:F1962)</f>
        <v>0</v>
      </c>
      <c r="M1962" s="33" t="str">
        <f t="shared" si="123"/>
        <v>Container q'ty</v>
      </c>
      <c r="N1962" s="33" t="str">
        <f t="shared" si="124"/>
        <v/>
      </c>
      <c r="O1962" s="39"/>
      <c r="P1962" s="33"/>
      <c r="Q1962" s="168"/>
      <c r="R1962" s="169"/>
      <c r="S1962" s="39"/>
      <c r="T1962" s="119"/>
      <c r="U1962" s="109"/>
      <c r="V1962" s="109"/>
      <c r="W1962" s="109"/>
      <c r="X1962" s="45"/>
      <c r="Y1962" s="45"/>
    </row>
    <row r="1963" spans="1:25" s="43" customFormat="1" ht="12.9" customHeight="1">
      <c r="A1963" s="189"/>
      <c r="B1963" s="111"/>
      <c r="C1963" s="111"/>
      <c r="D1963" s="111"/>
      <c r="E1963" s="111"/>
      <c r="F1963" s="111"/>
      <c r="G1963" s="111"/>
      <c r="H1963" s="111"/>
      <c r="I1963" s="116"/>
      <c r="J1963" s="118"/>
      <c r="K1963" s="33"/>
      <c r="L1963" s="44">
        <f t="shared" ref="L1963:L1971" si="129">SUM(E1963:F1963)</f>
        <v>0</v>
      </c>
      <c r="M1963" s="33" t="str">
        <f t="shared" si="123"/>
        <v>Container q'ty</v>
      </c>
      <c r="N1963" s="33" t="str">
        <f t="shared" si="124"/>
        <v/>
      </c>
      <c r="O1963" s="39"/>
      <c r="P1963" s="33"/>
      <c r="Q1963" s="168"/>
      <c r="R1963" s="169"/>
      <c r="S1963" s="39"/>
      <c r="T1963" s="119"/>
      <c r="U1963" s="109"/>
      <c r="V1963" s="109"/>
      <c r="W1963" s="109"/>
      <c r="X1963" s="45"/>
      <c r="Y1963" s="45"/>
    </row>
    <row r="1964" spans="1:25" s="43" customFormat="1" ht="12.9" customHeight="1">
      <c r="A1964" s="189"/>
      <c r="B1964" s="111"/>
      <c r="C1964" s="111"/>
      <c r="D1964" s="111"/>
      <c r="E1964" s="111"/>
      <c r="F1964" s="111"/>
      <c r="G1964" s="111"/>
      <c r="H1964" s="111"/>
      <c r="I1964" s="116"/>
      <c r="J1964" s="118"/>
      <c r="K1964" s="33"/>
      <c r="L1964" s="44">
        <f t="shared" si="129"/>
        <v>0</v>
      </c>
      <c r="M1964" s="33" t="str">
        <f t="shared" si="123"/>
        <v>Container q'ty</v>
      </c>
      <c r="N1964" s="33" t="str">
        <f t="shared" si="124"/>
        <v/>
      </c>
      <c r="O1964" s="39"/>
      <c r="P1964" s="33"/>
      <c r="Q1964" s="168"/>
      <c r="R1964" s="169"/>
      <c r="S1964" s="39"/>
      <c r="T1964" s="119"/>
      <c r="U1964" s="109"/>
      <c r="V1964" s="109"/>
      <c r="W1964" s="109"/>
      <c r="X1964" s="45"/>
      <c r="Y1964" s="45"/>
    </row>
    <row r="1965" spans="1:25" s="43" customFormat="1" ht="12.9" customHeight="1">
      <c r="A1965" s="189"/>
      <c r="B1965" s="111"/>
      <c r="C1965" s="111"/>
      <c r="D1965" s="111"/>
      <c r="E1965" s="111"/>
      <c r="F1965" s="111"/>
      <c r="G1965" s="111"/>
      <c r="H1965" s="111"/>
      <c r="I1965" s="116"/>
      <c r="J1965" s="118"/>
      <c r="K1965" s="33"/>
      <c r="L1965" s="44">
        <f t="shared" si="129"/>
        <v>0</v>
      </c>
      <c r="M1965" s="33" t="str">
        <f t="shared" si="123"/>
        <v>Container q'ty</v>
      </c>
      <c r="N1965" s="33" t="str">
        <f t="shared" si="124"/>
        <v/>
      </c>
      <c r="O1965" s="39"/>
      <c r="P1965" s="33"/>
      <c r="Q1965" s="168"/>
      <c r="R1965" s="169"/>
      <c r="S1965" s="39"/>
      <c r="T1965" s="119"/>
      <c r="U1965" s="109"/>
      <c r="V1965" s="109"/>
      <c r="W1965" s="109"/>
      <c r="X1965" s="45"/>
      <c r="Y1965" s="45"/>
    </row>
    <row r="1966" spans="1:25" s="43" customFormat="1" ht="12.9" customHeight="1">
      <c r="A1966" s="189"/>
      <c r="B1966" s="111"/>
      <c r="C1966" s="111"/>
      <c r="D1966" s="111"/>
      <c r="E1966" s="111"/>
      <c r="F1966" s="111"/>
      <c r="G1966" s="111"/>
      <c r="H1966" s="111"/>
      <c r="I1966" s="117"/>
      <c r="J1966" s="118"/>
      <c r="K1966" s="33"/>
      <c r="L1966" s="44">
        <f t="shared" si="129"/>
        <v>0</v>
      </c>
      <c r="M1966" s="33" t="str">
        <f t="shared" si="123"/>
        <v>Container q'ty</v>
      </c>
      <c r="N1966" s="33" t="str">
        <f t="shared" si="124"/>
        <v/>
      </c>
      <c r="O1966" s="39"/>
      <c r="P1966" s="33"/>
      <c r="Q1966" s="168"/>
      <c r="R1966" s="169"/>
      <c r="S1966" s="39"/>
      <c r="T1966" s="119"/>
      <c r="U1966" s="109"/>
      <c r="V1966" s="109"/>
      <c r="W1966" s="109"/>
      <c r="X1966" s="45"/>
      <c r="Y1966" s="45"/>
    </row>
    <row r="1967" spans="1:25" s="43" customFormat="1" ht="12.9" customHeight="1">
      <c r="A1967" s="189"/>
      <c r="B1967" s="111"/>
      <c r="C1967" s="111"/>
      <c r="D1967" s="111"/>
      <c r="E1967" s="111"/>
      <c r="F1967" s="111"/>
      <c r="G1967" s="111"/>
      <c r="H1967" s="111"/>
      <c r="I1967" s="117"/>
      <c r="J1967" s="118"/>
      <c r="K1967" s="33"/>
      <c r="L1967" s="44">
        <f t="shared" si="129"/>
        <v>0</v>
      </c>
      <c r="M1967" s="33" t="str">
        <f t="shared" si="123"/>
        <v>Container q'ty</v>
      </c>
      <c r="N1967" s="33" t="str">
        <f t="shared" si="124"/>
        <v/>
      </c>
      <c r="O1967" s="39"/>
      <c r="P1967" s="33"/>
      <c r="Q1967" s="168"/>
      <c r="R1967" s="169"/>
      <c r="S1967" s="39"/>
      <c r="T1967" s="119"/>
      <c r="U1967" s="109"/>
      <c r="V1967" s="109"/>
      <c r="W1967" s="109"/>
      <c r="X1967" s="45"/>
      <c r="Y1967" s="45"/>
    </row>
    <row r="1968" spans="1:25" s="43" customFormat="1" ht="12.9" customHeight="1">
      <c r="A1968" s="189"/>
      <c r="B1968" s="111"/>
      <c r="C1968" s="111"/>
      <c r="D1968" s="111"/>
      <c r="E1968" s="111"/>
      <c r="F1968" s="111"/>
      <c r="G1968" s="111"/>
      <c r="H1968" s="111"/>
      <c r="I1968" s="116"/>
      <c r="J1968" s="118"/>
      <c r="K1968" s="33"/>
      <c r="L1968" s="44">
        <f t="shared" si="129"/>
        <v>0</v>
      </c>
      <c r="M1968" s="33" t="str">
        <f t="shared" si="123"/>
        <v>Container q'ty</v>
      </c>
      <c r="N1968" s="33" t="str">
        <f t="shared" si="124"/>
        <v/>
      </c>
      <c r="O1968" s="39"/>
      <c r="P1968" s="33"/>
      <c r="Q1968" s="168"/>
      <c r="R1968" s="169"/>
      <c r="S1968" s="39"/>
      <c r="T1968" s="119"/>
      <c r="U1968" s="109"/>
      <c r="V1968" s="109"/>
      <c r="W1968" s="109"/>
      <c r="X1968" s="45"/>
      <c r="Y1968" s="45"/>
    </row>
    <row r="1969" spans="1:25" s="43" customFormat="1" ht="12.9" customHeight="1">
      <c r="A1969" s="189"/>
      <c r="B1969" s="111"/>
      <c r="C1969" s="111"/>
      <c r="D1969" s="111"/>
      <c r="E1969" s="111"/>
      <c r="F1969" s="111"/>
      <c r="G1969" s="111"/>
      <c r="H1969" s="111"/>
      <c r="I1969" s="116"/>
      <c r="J1969" s="118"/>
      <c r="K1969" s="33"/>
      <c r="L1969" s="44">
        <f t="shared" si="129"/>
        <v>0</v>
      </c>
      <c r="M1969" s="33" t="str">
        <f t="shared" si="123"/>
        <v>Container q'ty</v>
      </c>
      <c r="N1969" s="33" t="str">
        <f t="shared" si="124"/>
        <v/>
      </c>
      <c r="O1969" s="39"/>
      <c r="P1969" s="33"/>
      <c r="Q1969" s="168"/>
      <c r="R1969" s="169"/>
      <c r="S1969" s="39"/>
      <c r="T1969" s="119"/>
      <c r="U1969" s="109"/>
      <c r="V1969" s="109"/>
      <c r="W1969" s="109"/>
      <c r="X1969" s="45"/>
      <c r="Y1969" s="45"/>
    </row>
    <row r="1970" spans="1:25" s="43" customFormat="1" ht="12.9" customHeight="1">
      <c r="A1970" s="189"/>
      <c r="B1970" s="111"/>
      <c r="C1970" s="111"/>
      <c r="D1970" s="111"/>
      <c r="E1970" s="111"/>
      <c r="F1970" s="111"/>
      <c r="G1970" s="111"/>
      <c r="H1970" s="111"/>
      <c r="I1970" s="116"/>
      <c r="J1970" s="118"/>
      <c r="K1970" s="33"/>
      <c r="L1970" s="44">
        <f t="shared" si="129"/>
        <v>0</v>
      </c>
      <c r="M1970" s="33" t="str">
        <f t="shared" si="123"/>
        <v>Container q'ty</v>
      </c>
      <c r="N1970" s="33" t="str">
        <f t="shared" si="124"/>
        <v/>
      </c>
      <c r="O1970" s="39"/>
      <c r="P1970" s="33"/>
      <c r="Q1970" s="168"/>
      <c r="R1970" s="169"/>
      <c r="S1970" s="39"/>
      <c r="T1970" s="119"/>
      <c r="U1970" s="109"/>
      <c r="V1970" s="109"/>
      <c r="W1970" s="109"/>
      <c r="X1970" s="45"/>
      <c r="Y1970" s="45"/>
    </row>
    <row r="1971" spans="1:25" s="43" customFormat="1" ht="12.9" customHeight="1">
      <c r="A1971" s="189"/>
      <c r="B1971" s="111"/>
      <c r="C1971" s="111"/>
      <c r="D1971" s="111"/>
      <c r="E1971" s="111"/>
      <c r="F1971" s="111"/>
      <c r="G1971" s="111"/>
      <c r="H1971" s="111"/>
      <c r="I1971" s="116"/>
      <c r="J1971" s="118"/>
      <c r="K1971" s="33"/>
      <c r="L1971" s="44">
        <f t="shared" si="129"/>
        <v>0</v>
      </c>
      <c r="M1971" s="33" t="str">
        <f t="shared" si="123"/>
        <v>Container q'ty</v>
      </c>
      <c r="N1971" s="33" t="str">
        <f t="shared" si="124"/>
        <v/>
      </c>
      <c r="O1971" s="39"/>
      <c r="P1971" s="33"/>
      <c r="Q1971" s="168"/>
      <c r="R1971" s="169"/>
      <c r="S1971" s="39"/>
      <c r="T1971" s="119"/>
      <c r="U1971" s="109"/>
      <c r="V1971" s="109"/>
      <c r="W1971" s="109"/>
      <c r="X1971" s="45"/>
      <c r="Y1971" s="45"/>
    </row>
    <row r="1972" spans="1:25" s="43" customFormat="1" ht="12.9" customHeight="1">
      <c r="A1972" s="189"/>
      <c r="B1972" s="111"/>
      <c r="C1972" s="111"/>
      <c r="D1972" s="111"/>
      <c r="E1972" s="111"/>
      <c r="F1972" s="111"/>
      <c r="G1972" s="111"/>
      <c r="H1972" s="111"/>
      <c r="I1972" s="116"/>
      <c r="J1972" s="118"/>
      <c r="K1972" s="33"/>
      <c r="L1972" s="44">
        <f>SUM(E1972:F1972)</f>
        <v>0</v>
      </c>
      <c r="M1972" s="33" t="str">
        <f t="shared" si="123"/>
        <v>Container q'ty</v>
      </c>
      <c r="N1972" s="33" t="str">
        <f t="shared" si="124"/>
        <v/>
      </c>
      <c r="O1972" s="39"/>
      <c r="P1972" s="33"/>
      <c r="Q1972" s="168"/>
      <c r="R1972" s="169"/>
      <c r="S1972" s="39"/>
      <c r="T1972" s="119"/>
      <c r="U1972" s="109"/>
      <c r="V1972" s="109"/>
      <c r="W1972" s="109"/>
      <c r="X1972" s="45"/>
      <c r="Y1972" s="45"/>
    </row>
    <row r="1973" spans="1:25" s="43" customFormat="1" ht="12.9" customHeight="1">
      <c r="A1973" s="189"/>
      <c r="B1973" s="111"/>
      <c r="C1973" s="111"/>
      <c r="D1973" s="111"/>
      <c r="E1973" s="111"/>
      <c r="F1973" s="111"/>
      <c r="G1973" s="111"/>
      <c r="H1973" s="111"/>
      <c r="I1973" s="116"/>
      <c r="J1973" s="118"/>
      <c r="K1973" s="33"/>
      <c r="L1973" s="44">
        <f>SUM(E1973:F1973)</f>
        <v>0</v>
      </c>
      <c r="M1973" s="33" t="str">
        <f t="shared" si="123"/>
        <v>Container q'ty</v>
      </c>
      <c r="N1973" s="33" t="str">
        <f t="shared" si="124"/>
        <v/>
      </c>
      <c r="O1973" s="39"/>
      <c r="P1973" s="33"/>
      <c r="Q1973" s="168"/>
      <c r="R1973" s="169"/>
      <c r="S1973" s="39"/>
      <c r="T1973" s="119"/>
      <c r="U1973" s="109"/>
      <c r="V1973" s="109"/>
      <c r="W1973" s="109"/>
      <c r="X1973" s="45"/>
      <c r="Y1973" s="45"/>
    </row>
    <row r="1974" spans="1:25" s="43" customFormat="1" ht="12.9" customHeight="1">
      <c r="A1974" s="189"/>
      <c r="B1974" s="111"/>
      <c r="C1974" s="111"/>
      <c r="D1974" s="111"/>
      <c r="E1974" s="111"/>
      <c r="F1974" s="111"/>
      <c r="G1974" s="111"/>
      <c r="H1974" s="111"/>
      <c r="I1974" s="116"/>
      <c r="J1974" s="118"/>
      <c r="K1974" s="33"/>
      <c r="L1974" s="44">
        <f t="shared" ref="L1974:L1982" si="130">SUM(E1974:F1974)</f>
        <v>0</v>
      </c>
      <c r="M1974" s="33" t="str">
        <f t="shared" si="123"/>
        <v>Container q'ty</v>
      </c>
      <c r="N1974" s="33" t="str">
        <f t="shared" si="124"/>
        <v/>
      </c>
      <c r="O1974" s="39"/>
      <c r="P1974" s="33"/>
      <c r="Q1974" s="168"/>
      <c r="R1974" s="169"/>
      <c r="S1974" s="39"/>
      <c r="T1974" s="119"/>
      <c r="U1974" s="109"/>
      <c r="V1974" s="109"/>
      <c r="W1974" s="109"/>
      <c r="X1974" s="45"/>
      <c r="Y1974" s="45"/>
    </row>
    <row r="1975" spans="1:25" s="43" customFormat="1" ht="12.9" customHeight="1">
      <c r="A1975" s="189"/>
      <c r="B1975" s="111"/>
      <c r="C1975" s="111"/>
      <c r="D1975" s="111"/>
      <c r="E1975" s="111"/>
      <c r="F1975" s="111"/>
      <c r="G1975" s="111"/>
      <c r="H1975" s="111"/>
      <c r="I1975" s="116"/>
      <c r="J1975" s="118"/>
      <c r="K1975" s="33"/>
      <c r="L1975" s="44">
        <f t="shared" si="130"/>
        <v>0</v>
      </c>
      <c r="M1975" s="33" t="str">
        <f t="shared" ref="M1975:M2038" si="131">A1975&amp;$O$1</f>
        <v>Container q'ty</v>
      </c>
      <c r="N1975" s="33" t="str">
        <f t="shared" ref="N1975:N2038" si="132">A1975&amp;P1975</f>
        <v/>
      </c>
      <c r="O1975" s="39"/>
      <c r="P1975" s="33"/>
      <c r="Q1975" s="168"/>
      <c r="R1975" s="169"/>
      <c r="S1975" s="39"/>
      <c r="T1975" s="119"/>
      <c r="U1975" s="109"/>
      <c r="V1975" s="109"/>
      <c r="W1975" s="109"/>
      <c r="X1975" s="45"/>
      <c r="Y1975" s="45"/>
    </row>
    <row r="1976" spans="1:25" s="43" customFormat="1" ht="12.9" customHeight="1">
      <c r="A1976" s="189"/>
      <c r="B1976" s="111"/>
      <c r="C1976" s="111"/>
      <c r="D1976" s="111"/>
      <c r="E1976" s="111"/>
      <c r="F1976" s="111"/>
      <c r="G1976" s="111"/>
      <c r="H1976" s="111"/>
      <c r="I1976" s="116"/>
      <c r="J1976" s="118"/>
      <c r="K1976" s="33"/>
      <c r="L1976" s="44">
        <f t="shared" si="130"/>
        <v>0</v>
      </c>
      <c r="M1976" s="33" t="str">
        <f t="shared" si="131"/>
        <v>Container q'ty</v>
      </c>
      <c r="N1976" s="33" t="str">
        <f t="shared" si="132"/>
        <v/>
      </c>
      <c r="O1976" s="39"/>
      <c r="P1976" s="33"/>
      <c r="Q1976" s="168"/>
      <c r="R1976" s="169"/>
      <c r="S1976" s="39"/>
      <c r="T1976" s="119"/>
      <c r="U1976" s="109"/>
      <c r="V1976" s="109"/>
      <c r="W1976" s="109"/>
      <c r="X1976" s="45"/>
      <c r="Y1976" s="45"/>
    </row>
    <row r="1977" spans="1:25" s="43" customFormat="1" ht="12.9" customHeight="1">
      <c r="A1977" s="189"/>
      <c r="B1977" s="111"/>
      <c r="C1977" s="111"/>
      <c r="D1977" s="111"/>
      <c r="E1977" s="111"/>
      <c r="F1977" s="111"/>
      <c r="G1977" s="111"/>
      <c r="H1977" s="111"/>
      <c r="I1977" s="117"/>
      <c r="J1977" s="118"/>
      <c r="K1977" s="33"/>
      <c r="L1977" s="44">
        <f t="shared" si="130"/>
        <v>0</v>
      </c>
      <c r="M1977" s="33" t="str">
        <f t="shared" si="131"/>
        <v>Container q'ty</v>
      </c>
      <c r="N1977" s="33" t="str">
        <f t="shared" si="132"/>
        <v/>
      </c>
      <c r="O1977" s="39"/>
      <c r="P1977" s="33"/>
      <c r="Q1977" s="168"/>
      <c r="R1977" s="169"/>
      <c r="S1977" s="39"/>
      <c r="T1977" s="119"/>
      <c r="U1977" s="109"/>
      <c r="V1977" s="109"/>
      <c r="W1977" s="109"/>
      <c r="X1977" s="45"/>
      <c r="Y1977" s="45"/>
    </row>
    <row r="1978" spans="1:25" s="43" customFormat="1" ht="12.9" customHeight="1">
      <c r="A1978" s="189"/>
      <c r="B1978" s="111"/>
      <c r="C1978" s="111"/>
      <c r="D1978" s="111"/>
      <c r="E1978" s="111"/>
      <c r="F1978" s="111"/>
      <c r="G1978" s="111"/>
      <c r="H1978" s="111"/>
      <c r="I1978" s="117"/>
      <c r="J1978" s="118"/>
      <c r="K1978" s="33"/>
      <c r="L1978" s="44">
        <f t="shared" si="130"/>
        <v>0</v>
      </c>
      <c r="M1978" s="33" t="str">
        <f t="shared" si="131"/>
        <v>Container q'ty</v>
      </c>
      <c r="N1978" s="33" t="str">
        <f t="shared" si="132"/>
        <v/>
      </c>
      <c r="O1978" s="39"/>
      <c r="P1978" s="33"/>
      <c r="Q1978" s="168"/>
      <c r="R1978" s="169"/>
      <c r="S1978" s="39"/>
      <c r="T1978" s="119"/>
      <c r="U1978" s="109"/>
      <c r="V1978" s="109"/>
      <c r="W1978" s="109"/>
      <c r="X1978" s="45"/>
      <c r="Y1978" s="45"/>
    </row>
    <row r="1979" spans="1:25" s="43" customFormat="1" ht="12.9" customHeight="1">
      <c r="A1979" s="189"/>
      <c r="B1979" s="111"/>
      <c r="C1979" s="111"/>
      <c r="D1979" s="111"/>
      <c r="E1979" s="111"/>
      <c r="F1979" s="111"/>
      <c r="G1979" s="111"/>
      <c r="H1979" s="111"/>
      <c r="I1979" s="116"/>
      <c r="J1979" s="118"/>
      <c r="K1979" s="33"/>
      <c r="L1979" s="44">
        <f t="shared" si="130"/>
        <v>0</v>
      </c>
      <c r="M1979" s="33" t="str">
        <f t="shared" si="131"/>
        <v>Container q'ty</v>
      </c>
      <c r="N1979" s="33" t="str">
        <f t="shared" si="132"/>
        <v/>
      </c>
      <c r="O1979" s="39"/>
      <c r="P1979" s="33"/>
      <c r="Q1979" s="168"/>
      <c r="R1979" s="169"/>
      <c r="S1979" s="39"/>
      <c r="T1979" s="119"/>
      <c r="U1979" s="109"/>
      <c r="V1979" s="109"/>
      <c r="W1979" s="109"/>
      <c r="X1979" s="45"/>
      <c r="Y1979" s="45"/>
    </row>
    <row r="1980" spans="1:25" s="43" customFormat="1" ht="12.9" customHeight="1">
      <c r="A1980" s="189"/>
      <c r="B1980" s="111"/>
      <c r="C1980" s="111"/>
      <c r="D1980" s="111"/>
      <c r="E1980" s="111"/>
      <c r="F1980" s="111"/>
      <c r="G1980" s="111"/>
      <c r="H1980" s="111"/>
      <c r="I1980" s="116"/>
      <c r="J1980" s="118"/>
      <c r="K1980" s="33"/>
      <c r="L1980" s="44">
        <f t="shared" si="130"/>
        <v>0</v>
      </c>
      <c r="M1980" s="33" t="str">
        <f t="shared" si="131"/>
        <v>Container q'ty</v>
      </c>
      <c r="N1980" s="33" t="str">
        <f t="shared" si="132"/>
        <v/>
      </c>
      <c r="O1980" s="39"/>
      <c r="P1980" s="33"/>
      <c r="Q1980" s="168"/>
      <c r="R1980" s="169"/>
      <c r="S1980" s="39"/>
      <c r="T1980" s="119"/>
      <c r="U1980" s="109"/>
      <c r="V1980" s="109"/>
      <c r="W1980" s="109"/>
      <c r="X1980" s="45"/>
      <c r="Y1980" s="45"/>
    </row>
    <row r="1981" spans="1:25" s="43" customFormat="1" ht="12.9" customHeight="1">
      <c r="A1981" s="189"/>
      <c r="B1981" s="111"/>
      <c r="C1981" s="111"/>
      <c r="D1981" s="111"/>
      <c r="E1981" s="111"/>
      <c r="F1981" s="111"/>
      <c r="G1981" s="111"/>
      <c r="H1981" s="111"/>
      <c r="I1981" s="116"/>
      <c r="J1981" s="118"/>
      <c r="K1981" s="33"/>
      <c r="L1981" s="44">
        <f t="shared" si="130"/>
        <v>0</v>
      </c>
      <c r="M1981" s="33" t="str">
        <f t="shared" si="131"/>
        <v>Container q'ty</v>
      </c>
      <c r="N1981" s="33" t="str">
        <f t="shared" si="132"/>
        <v/>
      </c>
      <c r="O1981" s="39"/>
      <c r="P1981" s="33"/>
      <c r="Q1981" s="168"/>
      <c r="R1981" s="169"/>
      <c r="S1981" s="39"/>
      <c r="T1981" s="119"/>
      <c r="U1981" s="109"/>
      <c r="V1981" s="109"/>
      <c r="W1981" s="109"/>
      <c r="X1981" s="45"/>
      <c r="Y1981" s="45"/>
    </row>
    <row r="1982" spans="1:25" s="43" customFormat="1" ht="12.9" customHeight="1">
      <c r="A1982" s="189"/>
      <c r="B1982" s="111"/>
      <c r="C1982" s="111"/>
      <c r="D1982" s="111"/>
      <c r="E1982" s="111"/>
      <c r="F1982" s="111"/>
      <c r="G1982" s="111"/>
      <c r="H1982" s="111"/>
      <c r="I1982" s="116"/>
      <c r="J1982" s="118"/>
      <c r="K1982" s="33"/>
      <c r="L1982" s="44">
        <f t="shared" si="130"/>
        <v>0</v>
      </c>
      <c r="M1982" s="33" t="str">
        <f t="shared" si="131"/>
        <v>Container q'ty</v>
      </c>
      <c r="N1982" s="33" t="str">
        <f t="shared" si="132"/>
        <v/>
      </c>
      <c r="O1982" s="39"/>
      <c r="P1982" s="33"/>
      <c r="Q1982" s="168"/>
      <c r="R1982" s="169"/>
      <c r="S1982" s="39"/>
      <c r="T1982" s="119"/>
      <c r="U1982" s="109"/>
      <c r="V1982" s="109"/>
      <c r="W1982" s="109"/>
      <c r="X1982" s="45"/>
      <c r="Y1982" s="45"/>
    </row>
    <row r="1983" spans="1:25" s="43" customFormat="1" ht="12.9" customHeight="1">
      <c r="A1983" s="189"/>
      <c r="B1983" s="111"/>
      <c r="C1983" s="111"/>
      <c r="D1983" s="111"/>
      <c r="E1983" s="111"/>
      <c r="F1983" s="111"/>
      <c r="G1983" s="111"/>
      <c r="H1983" s="111"/>
      <c r="I1983" s="116"/>
      <c r="J1983" s="118"/>
      <c r="K1983" s="33"/>
      <c r="L1983" s="44">
        <f>SUM(E1983:F1983)</f>
        <v>0</v>
      </c>
      <c r="M1983" s="33" t="str">
        <f t="shared" si="131"/>
        <v>Container q'ty</v>
      </c>
      <c r="N1983" s="33" t="str">
        <f t="shared" si="132"/>
        <v/>
      </c>
      <c r="O1983" s="39"/>
      <c r="P1983" s="33"/>
      <c r="Q1983" s="168"/>
      <c r="R1983" s="169"/>
      <c r="S1983" s="39"/>
      <c r="T1983" s="119"/>
      <c r="U1983" s="109"/>
      <c r="V1983" s="109"/>
      <c r="W1983" s="109"/>
      <c r="X1983" s="45"/>
      <c r="Y1983" s="45"/>
    </row>
    <row r="1984" spans="1:25" s="43" customFormat="1" ht="12.9" customHeight="1">
      <c r="A1984" s="189"/>
      <c r="B1984" s="111"/>
      <c r="C1984" s="111"/>
      <c r="D1984" s="111"/>
      <c r="E1984" s="111"/>
      <c r="F1984" s="111"/>
      <c r="G1984" s="111"/>
      <c r="H1984" s="111"/>
      <c r="I1984" s="116"/>
      <c r="J1984" s="118"/>
      <c r="K1984" s="33"/>
      <c r="L1984" s="44">
        <f>SUM(E1984:F1984)</f>
        <v>0</v>
      </c>
      <c r="M1984" s="33" t="str">
        <f t="shared" si="131"/>
        <v>Container q'ty</v>
      </c>
      <c r="N1984" s="33" t="str">
        <f t="shared" si="132"/>
        <v/>
      </c>
      <c r="O1984" s="39"/>
      <c r="P1984" s="33"/>
      <c r="Q1984" s="168"/>
      <c r="R1984" s="169"/>
      <c r="S1984" s="39"/>
      <c r="T1984" s="119"/>
      <c r="U1984" s="109"/>
      <c r="V1984" s="109"/>
      <c r="W1984" s="109"/>
      <c r="X1984" s="45"/>
      <c r="Y1984" s="45"/>
    </row>
    <row r="1985" spans="1:25" s="43" customFormat="1" ht="12.9" customHeight="1">
      <c r="A1985" s="189"/>
      <c r="B1985" s="111"/>
      <c r="C1985" s="111"/>
      <c r="D1985" s="111"/>
      <c r="E1985" s="111"/>
      <c r="F1985" s="111"/>
      <c r="G1985" s="111"/>
      <c r="H1985" s="111"/>
      <c r="I1985" s="116"/>
      <c r="J1985" s="118"/>
      <c r="K1985" s="33"/>
      <c r="L1985" s="44">
        <f t="shared" ref="L1985:L1994" si="133">SUM(E1985:F1985)</f>
        <v>0</v>
      </c>
      <c r="M1985" s="33" t="str">
        <f t="shared" si="131"/>
        <v>Container q'ty</v>
      </c>
      <c r="N1985" s="33" t="str">
        <f t="shared" si="132"/>
        <v/>
      </c>
      <c r="O1985" s="39"/>
      <c r="P1985" s="33"/>
      <c r="Q1985" s="168"/>
      <c r="R1985" s="169"/>
      <c r="S1985" s="39"/>
      <c r="T1985" s="119"/>
      <c r="U1985" s="109"/>
      <c r="V1985" s="109"/>
      <c r="W1985" s="109"/>
      <c r="X1985" s="45"/>
      <c r="Y1985" s="45"/>
    </row>
    <row r="1986" spans="1:25" s="43" customFormat="1" ht="12.9" customHeight="1">
      <c r="A1986" s="189"/>
      <c r="B1986" s="111"/>
      <c r="C1986" s="111"/>
      <c r="D1986" s="111"/>
      <c r="E1986" s="111"/>
      <c r="F1986" s="111"/>
      <c r="G1986" s="111"/>
      <c r="H1986" s="111"/>
      <c r="I1986" s="116"/>
      <c r="J1986" s="118"/>
      <c r="K1986" s="33"/>
      <c r="L1986" s="44">
        <f t="shared" si="133"/>
        <v>0</v>
      </c>
      <c r="M1986" s="33" t="str">
        <f t="shared" si="131"/>
        <v>Container q'ty</v>
      </c>
      <c r="N1986" s="33" t="str">
        <f t="shared" si="132"/>
        <v/>
      </c>
      <c r="O1986" s="39"/>
      <c r="P1986" s="33"/>
      <c r="Q1986" s="168"/>
      <c r="R1986" s="169"/>
      <c r="S1986" s="39"/>
      <c r="T1986" s="119"/>
      <c r="U1986" s="109"/>
      <c r="V1986" s="109"/>
      <c r="W1986" s="109"/>
      <c r="X1986" s="45"/>
      <c r="Y1986" s="45"/>
    </row>
    <row r="1987" spans="1:25" s="43" customFormat="1" ht="12.9" customHeight="1">
      <c r="A1987" s="189"/>
      <c r="B1987" s="111"/>
      <c r="C1987" s="111"/>
      <c r="D1987" s="111"/>
      <c r="E1987" s="111"/>
      <c r="F1987" s="111"/>
      <c r="G1987" s="111"/>
      <c r="H1987" s="111"/>
      <c r="I1987" s="116"/>
      <c r="J1987" s="118"/>
      <c r="K1987" s="33"/>
      <c r="L1987" s="44">
        <f t="shared" si="133"/>
        <v>0</v>
      </c>
      <c r="M1987" s="33" t="str">
        <f t="shared" si="131"/>
        <v>Container q'ty</v>
      </c>
      <c r="N1987" s="33" t="str">
        <f t="shared" si="132"/>
        <v/>
      </c>
      <c r="O1987" s="39"/>
      <c r="P1987" s="33"/>
      <c r="Q1987" s="168"/>
      <c r="R1987" s="169"/>
      <c r="S1987" s="39"/>
      <c r="T1987" s="119"/>
      <c r="U1987" s="109"/>
      <c r="V1987" s="109"/>
      <c r="W1987" s="109"/>
      <c r="X1987" s="45"/>
      <c r="Y1987" s="45"/>
    </row>
    <row r="1988" spans="1:25" s="43" customFormat="1" ht="12.9" customHeight="1">
      <c r="A1988" s="189"/>
      <c r="B1988" s="111"/>
      <c r="C1988" s="111"/>
      <c r="D1988" s="111"/>
      <c r="E1988" s="111"/>
      <c r="F1988" s="111"/>
      <c r="G1988" s="111"/>
      <c r="H1988" s="111"/>
      <c r="I1988" s="117"/>
      <c r="J1988" s="118"/>
      <c r="K1988" s="33"/>
      <c r="L1988" s="44">
        <f t="shared" si="133"/>
        <v>0</v>
      </c>
      <c r="M1988" s="33" t="str">
        <f t="shared" si="131"/>
        <v>Container q'ty</v>
      </c>
      <c r="N1988" s="33" t="str">
        <f t="shared" si="132"/>
        <v/>
      </c>
      <c r="O1988" s="39"/>
      <c r="P1988" s="33"/>
      <c r="Q1988" s="168"/>
      <c r="R1988" s="169"/>
      <c r="S1988" s="39"/>
      <c r="T1988" s="119"/>
      <c r="U1988" s="109"/>
      <c r="V1988" s="109"/>
      <c r="W1988" s="109"/>
      <c r="X1988" s="45"/>
      <c r="Y1988" s="45"/>
    </row>
    <row r="1989" spans="1:25" s="43" customFormat="1" ht="12.9" customHeight="1">
      <c r="A1989" s="189"/>
      <c r="B1989" s="111"/>
      <c r="C1989" s="111"/>
      <c r="D1989" s="111"/>
      <c r="E1989" s="111"/>
      <c r="F1989" s="111"/>
      <c r="G1989" s="111"/>
      <c r="H1989" s="111"/>
      <c r="I1989" s="117"/>
      <c r="J1989" s="118"/>
      <c r="K1989" s="33"/>
      <c r="L1989" s="44">
        <f t="shared" si="133"/>
        <v>0</v>
      </c>
      <c r="M1989" s="33" t="str">
        <f t="shared" si="131"/>
        <v>Container q'ty</v>
      </c>
      <c r="N1989" s="33" t="str">
        <f t="shared" si="132"/>
        <v/>
      </c>
      <c r="O1989" s="39"/>
      <c r="P1989" s="33"/>
      <c r="Q1989" s="168"/>
      <c r="R1989" s="169"/>
      <c r="S1989" s="39"/>
      <c r="T1989" s="119"/>
      <c r="U1989" s="109"/>
      <c r="V1989" s="109"/>
      <c r="W1989" s="109"/>
      <c r="X1989" s="45"/>
      <c r="Y1989" s="45"/>
    </row>
    <row r="1990" spans="1:25" s="43" customFormat="1" ht="12.9" customHeight="1">
      <c r="A1990" s="189"/>
      <c r="B1990" s="111"/>
      <c r="C1990" s="111"/>
      <c r="D1990" s="111"/>
      <c r="E1990" s="111"/>
      <c r="F1990" s="111"/>
      <c r="G1990" s="111"/>
      <c r="H1990" s="111"/>
      <c r="I1990" s="116"/>
      <c r="J1990" s="118"/>
      <c r="K1990" s="33"/>
      <c r="L1990" s="44">
        <f t="shared" si="133"/>
        <v>0</v>
      </c>
      <c r="M1990" s="33" t="str">
        <f t="shared" si="131"/>
        <v>Container q'ty</v>
      </c>
      <c r="N1990" s="33" t="str">
        <f t="shared" si="132"/>
        <v/>
      </c>
      <c r="O1990" s="39"/>
      <c r="P1990" s="33"/>
      <c r="Q1990" s="168"/>
      <c r="R1990" s="169"/>
      <c r="S1990" s="39"/>
      <c r="T1990" s="119"/>
      <c r="U1990" s="109"/>
      <c r="V1990" s="109"/>
      <c r="W1990" s="109"/>
      <c r="X1990" s="45"/>
      <c r="Y1990" s="45"/>
    </row>
    <row r="1991" spans="1:25" s="43" customFormat="1" ht="12.9" customHeight="1">
      <c r="A1991" s="189"/>
      <c r="B1991" s="111"/>
      <c r="C1991" s="111"/>
      <c r="D1991" s="111"/>
      <c r="E1991" s="111"/>
      <c r="F1991" s="111"/>
      <c r="G1991" s="111"/>
      <c r="H1991" s="111"/>
      <c r="I1991" s="116"/>
      <c r="J1991" s="118"/>
      <c r="K1991" s="33"/>
      <c r="L1991" s="44">
        <f t="shared" si="133"/>
        <v>0</v>
      </c>
      <c r="M1991" s="33" t="str">
        <f t="shared" si="131"/>
        <v>Container q'ty</v>
      </c>
      <c r="N1991" s="33" t="str">
        <f t="shared" si="132"/>
        <v/>
      </c>
      <c r="O1991" s="39"/>
      <c r="P1991" s="33"/>
      <c r="Q1991" s="168"/>
      <c r="R1991" s="169"/>
      <c r="S1991" s="39"/>
      <c r="T1991" s="119"/>
      <c r="U1991" s="109"/>
      <c r="V1991" s="109"/>
      <c r="W1991" s="109"/>
      <c r="X1991" s="45"/>
      <c r="Y1991" s="45"/>
    </row>
    <row r="1992" spans="1:25" s="43" customFormat="1" ht="12.9" customHeight="1">
      <c r="A1992" s="189"/>
      <c r="B1992" s="111"/>
      <c r="C1992" s="111"/>
      <c r="D1992" s="111"/>
      <c r="E1992" s="111"/>
      <c r="F1992" s="111"/>
      <c r="G1992" s="111"/>
      <c r="H1992" s="111"/>
      <c r="I1992" s="116"/>
      <c r="J1992" s="118"/>
      <c r="K1992" s="33"/>
      <c r="L1992" s="44">
        <f t="shared" si="133"/>
        <v>0</v>
      </c>
      <c r="M1992" s="33" t="str">
        <f t="shared" si="131"/>
        <v>Container q'ty</v>
      </c>
      <c r="N1992" s="33" t="str">
        <f t="shared" si="132"/>
        <v/>
      </c>
      <c r="O1992" s="39"/>
      <c r="P1992" s="33"/>
      <c r="Q1992" s="168"/>
      <c r="R1992" s="169"/>
      <c r="S1992" s="39"/>
      <c r="T1992" s="119"/>
      <c r="U1992" s="109"/>
      <c r="V1992" s="109"/>
      <c r="W1992" s="109"/>
      <c r="X1992" s="45"/>
      <c r="Y1992" s="45"/>
    </row>
    <row r="1993" spans="1:25" s="43" customFormat="1" ht="12.9" customHeight="1">
      <c r="A1993" s="189"/>
      <c r="B1993" s="111"/>
      <c r="C1993" s="111"/>
      <c r="D1993" s="111"/>
      <c r="E1993" s="111"/>
      <c r="F1993" s="111"/>
      <c r="G1993" s="111"/>
      <c r="H1993" s="111"/>
      <c r="I1993" s="116"/>
      <c r="J1993" s="118"/>
      <c r="K1993" s="33"/>
      <c r="L1993" s="44">
        <f t="shared" si="133"/>
        <v>0</v>
      </c>
      <c r="M1993" s="33" t="str">
        <f t="shared" si="131"/>
        <v>Container q'ty</v>
      </c>
      <c r="N1993" s="33" t="str">
        <f t="shared" si="132"/>
        <v/>
      </c>
      <c r="O1993" s="39"/>
      <c r="P1993" s="33"/>
      <c r="Q1993" s="168"/>
      <c r="R1993" s="169"/>
      <c r="S1993" s="39"/>
      <c r="T1993" s="119"/>
      <c r="U1993" s="109"/>
      <c r="V1993" s="109"/>
      <c r="W1993" s="109"/>
      <c r="X1993" s="45"/>
      <c r="Y1993" s="45"/>
    </row>
    <row r="1994" spans="1:25" s="43" customFormat="1" ht="12.9" customHeight="1">
      <c r="A1994" s="189"/>
      <c r="B1994" s="111"/>
      <c r="C1994" s="111"/>
      <c r="D1994" s="111"/>
      <c r="E1994" s="111"/>
      <c r="F1994" s="111"/>
      <c r="G1994" s="111"/>
      <c r="H1994" s="111"/>
      <c r="I1994" s="116"/>
      <c r="J1994" s="118"/>
      <c r="K1994" s="33"/>
      <c r="L1994" s="44">
        <f t="shared" si="133"/>
        <v>0</v>
      </c>
      <c r="M1994" s="33" t="str">
        <f t="shared" si="131"/>
        <v>Container q'ty</v>
      </c>
      <c r="N1994" s="33" t="str">
        <f t="shared" si="132"/>
        <v/>
      </c>
      <c r="O1994" s="39"/>
      <c r="P1994" s="33"/>
      <c r="Q1994" s="168"/>
      <c r="R1994" s="169"/>
      <c r="S1994" s="39"/>
      <c r="T1994" s="119"/>
      <c r="U1994" s="109"/>
      <c r="V1994" s="109"/>
      <c r="W1994" s="109"/>
      <c r="X1994" s="45"/>
      <c r="Y1994" s="45"/>
    </row>
    <row r="1995" spans="1:25" s="43" customFormat="1" ht="12.9" customHeight="1">
      <c r="A1995" s="189"/>
      <c r="B1995" s="111"/>
      <c r="C1995" s="111"/>
      <c r="D1995" s="111"/>
      <c r="E1995" s="111"/>
      <c r="F1995" s="111"/>
      <c r="G1995" s="111"/>
      <c r="H1995" s="111"/>
      <c r="I1995" s="116"/>
      <c r="J1995" s="118"/>
      <c r="K1995" s="33"/>
      <c r="L1995" s="44">
        <f>SUM(E1995:F1995)</f>
        <v>0</v>
      </c>
      <c r="M1995" s="33" t="str">
        <f t="shared" si="131"/>
        <v>Container q'ty</v>
      </c>
      <c r="N1995" s="33" t="str">
        <f t="shared" si="132"/>
        <v/>
      </c>
      <c r="O1995" s="39"/>
      <c r="P1995" s="33"/>
      <c r="Q1995" s="168"/>
      <c r="R1995" s="169"/>
      <c r="S1995" s="39"/>
      <c r="T1995" s="119"/>
      <c r="U1995" s="109"/>
      <c r="V1995" s="109"/>
      <c r="W1995" s="109"/>
      <c r="X1995" s="45"/>
      <c r="Y1995" s="45"/>
    </row>
    <row r="1996" spans="1:25" s="43" customFormat="1" ht="12.9" customHeight="1">
      <c r="A1996" s="189"/>
      <c r="B1996" s="111"/>
      <c r="C1996" s="111"/>
      <c r="D1996" s="111"/>
      <c r="E1996" s="111"/>
      <c r="F1996" s="111"/>
      <c r="G1996" s="111"/>
      <c r="H1996" s="111"/>
      <c r="I1996" s="116"/>
      <c r="J1996" s="118"/>
      <c r="K1996" s="33"/>
      <c r="L1996" s="44">
        <f>SUM(E1996:F1996)</f>
        <v>0</v>
      </c>
      <c r="M1996" s="33" t="str">
        <f t="shared" si="131"/>
        <v>Container q'ty</v>
      </c>
      <c r="N1996" s="33" t="str">
        <f t="shared" si="132"/>
        <v/>
      </c>
      <c r="O1996" s="39"/>
      <c r="P1996" s="33"/>
      <c r="Q1996" s="168"/>
      <c r="R1996" s="169"/>
      <c r="S1996" s="39"/>
      <c r="T1996" s="119"/>
      <c r="U1996" s="109"/>
      <c r="V1996" s="109"/>
      <c r="W1996" s="109"/>
      <c r="X1996" s="45"/>
      <c r="Y1996" s="45"/>
    </row>
    <row r="1997" spans="1:25" s="43" customFormat="1" ht="12.9" customHeight="1">
      <c r="A1997" s="189"/>
      <c r="B1997" s="111"/>
      <c r="C1997" s="111"/>
      <c r="D1997" s="111"/>
      <c r="E1997" s="111"/>
      <c r="F1997" s="111"/>
      <c r="G1997" s="111"/>
      <c r="H1997" s="111"/>
      <c r="I1997" s="116"/>
      <c r="J1997" s="118"/>
      <c r="K1997" s="33"/>
      <c r="L1997" s="44">
        <f t="shared" ref="L1997:L2005" si="134">SUM(E1997:F1997)</f>
        <v>0</v>
      </c>
      <c r="M1997" s="33" t="str">
        <f t="shared" si="131"/>
        <v>Container q'ty</v>
      </c>
      <c r="N1997" s="33" t="str">
        <f t="shared" si="132"/>
        <v/>
      </c>
      <c r="O1997" s="39"/>
      <c r="P1997" s="33"/>
      <c r="Q1997" s="168"/>
      <c r="R1997" s="169"/>
      <c r="S1997" s="39"/>
      <c r="T1997" s="119"/>
      <c r="U1997" s="109"/>
      <c r="V1997" s="109"/>
      <c r="W1997" s="109"/>
      <c r="X1997" s="45"/>
      <c r="Y1997" s="45"/>
    </row>
    <row r="1998" spans="1:25" s="43" customFormat="1" ht="12.9" customHeight="1">
      <c r="A1998" s="189"/>
      <c r="B1998" s="111"/>
      <c r="C1998" s="111"/>
      <c r="D1998" s="111"/>
      <c r="E1998" s="111"/>
      <c r="F1998" s="111"/>
      <c r="G1998" s="111"/>
      <c r="H1998" s="111"/>
      <c r="I1998" s="116"/>
      <c r="J1998" s="118"/>
      <c r="K1998" s="33"/>
      <c r="L1998" s="44">
        <f t="shared" si="134"/>
        <v>0</v>
      </c>
      <c r="M1998" s="33" t="str">
        <f t="shared" si="131"/>
        <v>Container q'ty</v>
      </c>
      <c r="N1998" s="33" t="str">
        <f t="shared" si="132"/>
        <v/>
      </c>
      <c r="O1998" s="39"/>
      <c r="P1998" s="33"/>
      <c r="Q1998" s="168"/>
      <c r="R1998" s="169"/>
      <c r="S1998" s="39"/>
      <c r="T1998" s="119"/>
      <c r="U1998" s="109"/>
      <c r="V1998" s="109"/>
      <c r="W1998" s="109"/>
      <c r="X1998" s="45"/>
      <c r="Y1998" s="45"/>
    </row>
    <row r="1999" spans="1:25" s="43" customFormat="1" ht="12.9" customHeight="1">
      <c r="A1999" s="189"/>
      <c r="B1999" s="111"/>
      <c r="C1999" s="111"/>
      <c r="D1999" s="111"/>
      <c r="E1999" s="111"/>
      <c r="F1999" s="111"/>
      <c r="G1999" s="111"/>
      <c r="H1999" s="111"/>
      <c r="I1999" s="116"/>
      <c r="J1999" s="118"/>
      <c r="K1999" s="33"/>
      <c r="L1999" s="44">
        <f t="shared" si="134"/>
        <v>0</v>
      </c>
      <c r="M1999" s="33" t="str">
        <f t="shared" si="131"/>
        <v>Container q'ty</v>
      </c>
      <c r="N1999" s="33" t="str">
        <f t="shared" si="132"/>
        <v/>
      </c>
      <c r="O1999" s="39"/>
      <c r="P1999" s="33"/>
      <c r="Q1999" s="168"/>
      <c r="R1999" s="169"/>
      <c r="S1999" s="39"/>
      <c r="T1999" s="119"/>
      <c r="U1999" s="109"/>
      <c r="V1999" s="109"/>
      <c r="W1999" s="109"/>
      <c r="X1999" s="45"/>
      <c r="Y1999" s="45"/>
    </row>
    <row r="2000" spans="1:25" s="43" customFormat="1" ht="12.9" customHeight="1">
      <c r="A2000" s="189"/>
      <c r="B2000" s="111"/>
      <c r="C2000" s="111"/>
      <c r="D2000" s="111"/>
      <c r="E2000" s="111"/>
      <c r="F2000" s="111"/>
      <c r="G2000" s="111"/>
      <c r="H2000" s="111"/>
      <c r="I2000" s="117"/>
      <c r="J2000" s="118"/>
      <c r="K2000" s="33"/>
      <c r="L2000" s="44">
        <f t="shared" si="134"/>
        <v>0</v>
      </c>
      <c r="M2000" s="33" t="str">
        <f t="shared" si="131"/>
        <v>Container q'ty</v>
      </c>
      <c r="N2000" s="33" t="str">
        <f t="shared" si="132"/>
        <v/>
      </c>
      <c r="O2000" s="39"/>
      <c r="P2000" s="33"/>
      <c r="Q2000" s="168"/>
      <c r="R2000" s="169"/>
      <c r="S2000" s="39"/>
      <c r="T2000" s="119"/>
      <c r="U2000" s="109"/>
      <c r="V2000" s="109"/>
      <c r="W2000" s="109"/>
      <c r="X2000" s="45"/>
      <c r="Y2000" s="45"/>
    </row>
    <row r="2001" spans="1:25" s="43" customFormat="1" ht="12.9" customHeight="1">
      <c r="A2001" s="189"/>
      <c r="B2001" s="111"/>
      <c r="C2001" s="111"/>
      <c r="D2001" s="111"/>
      <c r="E2001" s="111"/>
      <c r="F2001" s="111"/>
      <c r="G2001" s="111"/>
      <c r="H2001" s="111"/>
      <c r="I2001" s="117"/>
      <c r="J2001" s="118"/>
      <c r="K2001" s="33"/>
      <c r="L2001" s="44">
        <f t="shared" si="134"/>
        <v>0</v>
      </c>
      <c r="M2001" s="33" t="str">
        <f t="shared" si="131"/>
        <v>Container q'ty</v>
      </c>
      <c r="N2001" s="33" t="str">
        <f t="shared" si="132"/>
        <v/>
      </c>
      <c r="O2001" s="39"/>
      <c r="P2001" s="33"/>
      <c r="Q2001" s="168"/>
      <c r="R2001" s="169"/>
      <c r="S2001" s="39"/>
      <c r="T2001" s="119"/>
      <c r="U2001" s="109"/>
      <c r="V2001" s="109"/>
      <c r="W2001" s="109"/>
      <c r="X2001" s="45"/>
      <c r="Y2001" s="45"/>
    </row>
    <row r="2002" spans="1:25" s="43" customFormat="1" ht="12.9" customHeight="1">
      <c r="A2002" s="189"/>
      <c r="B2002" s="111"/>
      <c r="C2002" s="111"/>
      <c r="D2002" s="111"/>
      <c r="E2002" s="111"/>
      <c r="F2002" s="111"/>
      <c r="G2002" s="111"/>
      <c r="H2002" s="111"/>
      <c r="I2002" s="116"/>
      <c r="J2002" s="118"/>
      <c r="K2002" s="33"/>
      <c r="L2002" s="44">
        <f t="shared" si="134"/>
        <v>0</v>
      </c>
      <c r="M2002" s="33" t="str">
        <f t="shared" si="131"/>
        <v>Container q'ty</v>
      </c>
      <c r="N2002" s="33" t="str">
        <f t="shared" si="132"/>
        <v/>
      </c>
      <c r="O2002" s="39"/>
      <c r="P2002" s="33"/>
      <c r="Q2002" s="168"/>
      <c r="R2002" s="169"/>
      <c r="S2002" s="39"/>
      <c r="T2002" s="119"/>
      <c r="U2002" s="109"/>
      <c r="V2002" s="109"/>
      <c r="W2002" s="109"/>
      <c r="X2002" s="45"/>
      <c r="Y2002" s="45"/>
    </row>
    <row r="2003" spans="1:25" s="43" customFormat="1" ht="12.9" customHeight="1">
      <c r="A2003" s="189"/>
      <c r="B2003" s="111"/>
      <c r="C2003" s="111"/>
      <c r="D2003" s="111"/>
      <c r="E2003" s="111"/>
      <c r="F2003" s="111"/>
      <c r="G2003" s="111"/>
      <c r="H2003" s="111"/>
      <c r="I2003" s="116"/>
      <c r="J2003" s="118"/>
      <c r="K2003" s="33"/>
      <c r="L2003" s="44">
        <f t="shared" si="134"/>
        <v>0</v>
      </c>
      <c r="M2003" s="33" t="str">
        <f t="shared" si="131"/>
        <v>Container q'ty</v>
      </c>
      <c r="N2003" s="33" t="str">
        <f t="shared" si="132"/>
        <v/>
      </c>
      <c r="O2003" s="39"/>
      <c r="P2003" s="33"/>
      <c r="Q2003" s="168"/>
      <c r="R2003" s="169"/>
      <c r="S2003" s="39"/>
      <c r="T2003" s="119"/>
      <c r="U2003" s="109"/>
      <c r="V2003" s="109"/>
      <c r="W2003" s="109"/>
      <c r="X2003" s="45"/>
      <c r="Y2003" s="45"/>
    </row>
    <row r="2004" spans="1:25" s="43" customFormat="1" ht="12.9" customHeight="1">
      <c r="A2004" s="189"/>
      <c r="B2004" s="111"/>
      <c r="C2004" s="111"/>
      <c r="D2004" s="111"/>
      <c r="E2004" s="111"/>
      <c r="F2004" s="111"/>
      <c r="G2004" s="111"/>
      <c r="H2004" s="111"/>
      <c r="I2004" s="116"/>
      <c r="J2004" s="118"/>
      <c r="K2004" s="33"/>
      <c r="L2004" s="44">
        <f t="shared" si="134"/>
        <v>0</v>
      </c>
      <c r="M2004" s="33" t="str">
        <f t="shared" si="131"/>
        <v>Container q'ty</v>
      </c>
      <c r="N2004" s="33" t="str">
        <f t="shared" si="132"/>
        <v/>
      </c>
      <c r="O2004" s="39"/>
      <c r="P2004" s="33"/>
      <c r="Q2004" s="168"/>
      <c r="R2004" s="169"/>
      <c r="S2004" s="39"/>
      <c r="T2004" s="119"/>
      <c r="U2004" s="109"/>
      <c r="V2004" s="109"/>
      <c r="W2004" s="109"/>
      <c r="X2004" s="45"/>
      <c r="Y2004" s="45"/>
    </row>
    <row r="2005" spans="1:25" s="43" customFormat="1" ht="12.9" customHeight="1">
      <c r="A2005" s="189"/>
      <c r="B2005" s="111"/>
      <c r="C2005" s="111"/>
      <c r="D2005" s="111"/>
      <c r="E2005" s="111"/>
      <c r="F2005" s="111"/>
      <c r="G2005" s="111"/>
      <c r="H2005" s="111"/>
      <c r="I2005" s="116"/>
      <c r="J2005" s="118"/>
      <c r="K2005" s="33"/>
      <c r="L2005" s="44">
        <f t="shared" si="134"/>
        <v>0</v>
      </c>
      <c r="M2005" s="33" t="str">
        <f t="shared" si="131"/>
        <v>Container q'ty</v>
      </c>
      <c r="N2005" s="33" t="str">
        <f t="shared" si="132"/>
        <v/>
      </c>
      <c r="O2005" s="39"/>
      <c r="P2005" s="33"/>
      <c r="Q2005" s="168"/>
      <c r="R2005" s="169"/>
      <c r="S2005" s="39"/>
      <c r="T2005" s="119"/>
      <c r="U2005" s="109"/>
      <c r="V2005" s="109"/>
      <c r="W2005" s="109"/>
      <c r="X2005" s="45"/>
      <c r="Y2005" s="45"/>
    </row>
    <row r="2006" spans="1:25" s="43" customFormat="1" ht="12.9" customHeight="1">
      <c r="A2006" s="189"/>
      <c r="B2006" s="111"/>
      <c r="C2006" s="111"/>
      <c r="D2006" s="111"/>
      <c r="E2006" s="111"/>
      <c r="F2006" s="111"/>
      <c r="G2006" s="111"/>
      <c r="H2006" s="111"/>
      <c r="I2006" s="116"/>
      <c r="J2006" s="118"/>
      <c r="K2006" s="33"/>
      <c r="L2006" s="44">
        <f>SUM(E2006:F2006)</f>
        <v>0</v>
      </c>
      <c r="M2006" s="33" t="str">
        <f t="shared" si="131"/>
        <v>Container q'ty</v>
      </c>
      <c r="N2006" s="33" t="str">
        <f t="shared" si="132"/>
        <v/>
      </c>
      <c r="O2006" s="39"/>
      <c r="P2006" s="33"/>
      <c r="Q2006" s="168"/>
      <c r="R2006" s="169"/>
      <c r="S2006" s="39"/>
      <c r="T2006" s="119"/>
      <c r="U2006" s="109"/>
      <c r="V2006" s="109"/>
      <c r="W2006" s="109"/>
      <c r="X2006" s="45"/>
      <c r="Y2006" s="45"/>
    </row>
    <row r="2007" spans="1:25" s="43" customFormat="1" ht="12.9" customHeight="1">
      <c r="A2007" s="189"/>
      <c r="B2007" s="111"/>
      <c r="C2007" s="111"/>
      <c r="D2007" s="111"/>
      <c r="E2007" s="111"/>
      <c r="F2007" s="111"/>
      <c r="G2007" s="111"/>
      <c r="H2007" s="111"/>
      <c r="I2007" s="116"/>
      <c r="J2007" s="118"/>
      <c r="K2007" s="33"/>
      <c r="L2007" s="44">
        <f>SUM(E2007:F2007)</f>
        <v>0</v>
      </c>
      <c r="M2007" s="33" t="str">
        <f t="shared" si="131"/>
        <v>Container q'ty</v>
      </c>
      <c r="N2007" s="33" t="str">
        <f t="shared" si="132"/>
        <v/>
      </c>
      <c r="O2007" s="39"/>
      <c r="P2007" s="33"/>
      <c r="Q2007" s="168"/>
      <c r="R2007" s="169"/>
      <c r="S2007" s="39"/>
      <c r="T2007" s="119"/>
      <c r="U2007" s="109"/>
      <c r="V2007" s="109"/>
      <c r="W2007" s="109"/>
      <c r="X2007" s="45"/>
      <c r="Y2007" s="45"/>
    </row>
    <row r="2008" spans="1:25" s="43" customFormat="1" ht="12.9" customHeight="1">
      <c r="A2008" s="189"/>
      <c r="B2008" s="111"/>
      <c r="C2008" s="111"/>
      <c r="D2008" s="111"/>
      <c r="E2008" s="111"/>
      <c r="F2008" s="111"/>
      <c r="G2008" s="111"/>
      <c r="H2008" s="111"/>
      <c r="I2008" s="116"/>
      <c r="J2008" s="118"/>
      <c r="K2008" s="33"/>
      <c r="L2008" s="44">
        <f t="shared" ref="L2008:L2016" si="135">SUM(E2008:F2008)</f>
        <v>0</v>
      </c>
      <c r="M2008" s="33" t="str">
        <f t="shared" si="131"/>
        <v>Container q'ty</v>
      </c>
      <c r="N2008" s="33" t="str">
        <f t="shared" si="132"/>
        <v/>
      </c>
      <c r="O2008" s="39"/>
      <c r="P2008" s="33"/>
      <c r="Q2008" s="168"/>
      <c r="R2008" s="169"/>
      <c r="S2008" s="39"/>
      <c r="T2008" s="119"/>
      <c r="U2008" s="109"/>
      <c r="V2008" s="109"/>
      <c r="W2008" s="109"/>
      <c r="X2008" s="45"/>
      <c r="Y2008" s="45"/>
    </row>
    <row r="2009" spans="1:25" s="43" customFormat="1" ht="12.9" customHeight="1">
      <c r="A2009" s="189"/>
      <c r="B2009" s="111"/>
      <c r="C2009" s="111"/>
      <c r="D2009" s="111"/>
      <c r="E2009" s="111"/>
      <c r="F2009" s="111"/>
      <c r="G2009" s="111"/>
      <c r="H2009" s="111"/>
      <c r="I2009" s="116"/>
      <c r="J2009" s="118"/>
      <c r="K2009" s="33"/>
      <c r="L2009" s="44">
        <f t="shared" si="135"/>
        <v>0</v>
      </c>
      <c r="M2009" s="33" t="str">
        <f t="shared" si="131"/>
        <v>Container q'ty</v>
      </c>
      <c r="N2009" s="33" t="str">
        <f t="shared" si="132"/>
        <v/>
      </c>
      <c r="O2009" s="39"/>
      <c r="P2009" s="33"/>
      <c r="Q2009" s="168"/>
      <c r="R2009" s="169"/>
      <c r="S2009" s="39"/>
      <c r="T2009" s="119"/>
      <c r="U2009" s="109"/>
      <c r="V2009" s="109"/>
      <c r="W2009" s="109"/>
      <c r="X2009" s="45"/>
      <c r="Y2009" s="45"/>
    </row>
    <row r="2010" spans="1:25" s="43" customFormat="1" ht="12.9" customHeight="1">
      <c r="A2010" s="189"/>
      <c r="B2010" s="111"/>
      <c r="C2010" s="111"/>
      <c r="D2010" s="111"/>
      <c r="E2010" s="111"/>
      <c r="F2010" s="111"/>
      <c r="G2010" s="111"/>
      <c r="H2010" s="111"/>
      <c r="I2010" s="116"/>
      <c r="J2010" s="118"/>
      <c r="K2010" s="33"/>
      <c r="L2010" s="44">
        <f t="shared" si="135"/>
        <v>0</v>
      </c>
      <c r="M2010" s="33" t="str">
        <f t="shared" si="131"/>
        <v>Container q'ty</v>
      </c>
      <c r="N2010" s="33" t="str">
        <f t="shared" si="132"/>
        <v/>
      </c>
      <c r="O2010" s="39"/>
      <c r="P2010" s="33"/>
      <c r="Q2010" s="168"/>
      <c r="R2010" s="169"/>
      <c r="S2010" s="39"/>
      <c r="T2010" s="119"/>
      <c r="U2010" s="109"/>
      <c r="V2010" s="109"/>
      <c r="W2010" s="109"/>
      <c r="X2010" s="45"/>
      <c r="Y2010" s="45"/>
    </row>
    <row r="2011" spans="1:25" s="43" customFormat="1" ht="12.9" customHeight="1">
      <c r="A2011" s="189"/>
      <c r="B2011" s="111"/>
      <c r="C2011" s="111"/>
      <c r="D2011" s="111"/>
      <c r="E2011" s="111"/>
      <c r="F2011" s="111"/>
      <c r="G2011" s="111"/>
      <c r="H2011" s="111"/>
      <c r="I2011" s="117"/>
      <c r="J2011" s="118"/>
      <c r="K2011" s="33"/>
      <c r="L2011" s="44">
        <f t="shared" si="135"/>
        <v>0</v>
      </c>
      <c r="M2011" s="33" t="str">
        <f t="shared" si="131"/>
        <v>Container q'ty</v>
      </c>
      <c r="N2011" s="33" t="str">
        <f t="shared" si="132"/>
        <v/>
      </c>
      <c r="O2011" s="39"/>
      <c r="P2011" s="33"/>
      <c r="Q2011" s="168"/>
      <c r="R2011" s="169"/>
      <c r="S2011" s="39"/>
      <c r="T2011" s="119"/>
      <c r="U2011" s="109"/>
      <c r="V2011" s="109"/>
      <c r="W2011" s="109"/>
      <c r="X2011" s="45"/>
      <c r="Y2011" s="45"/>
    </row>
    <row r="2012" spans="1:25" s="43" customFormat="1" ht="12.9" customHeight="1">
      <c r="A2012" s="189"/>
      <c r="B2012" s="111"/>
      <c r="C2012" s="111"/>
      <c r="D2012" s="111"/>
      <c r="E2012" s="111"/>
      <c r="F2012" s="111"/>
      <c r="G2012" s="111"/>
      <c r="H2012" s="111"/>
      <c r="I2012" s="117"/>
      <c r="J2012" s="118"/>
      <c r="K2012" s="33"/>
      <c r="L2012" s="44">
        <f t="shared" si="135"/>
        <v>0</v>
      </c>
      <c r="M2012" s="33" t="str">
        <f t="shared" si="131"/>
        <v>Container q'ty</v>
      </c>
      <c r="N2012" s="33" t="str">
        <f t="shared" si="132"/>
        <v/>
      </c>
      <c r="O2012" s="39"/>
      <c r="P2012" s="33"/>
      <c r="Q2012" s="168"/>
      <c r="R2012" s="169"/>
      <c r="S2012" s="39"/>
      <c r="T2012" s="119"/>
      <c r="U2012" s="109"/>
      <c r="V2012" s="109"/>
      <c r="W2012" s="109"/>
      <c r="X2012" s="45"/>
      <c r="Y2012" s="45"/>
    </row>
    <row r="2013" spans="1:25" s="43" customFormat="1" ht="12.9" customHeight="1">
      <c r="A2013" s="189"/>
      <c r="B2013" s="111"/>
      <c r="C2013" s="111"/>
      <c r="D2013" s="111"/>
      <c r="E2013" s="111"/>
      <c r="F2013" s="111"/>
      <c r="G2013" s="111"/>
      <c r="H2013" s="111"/>
      <c r="I2013" s="116"/>
      <c r="J2013" s="118"/>
      <c r="K2013" s="33"/>
      <c r="L2013" s="44">
        <f t="shared" si="135"/>
        <v>0</v>
      </c>
      <c r="M2013" s="33" t="str">
        <f t="shared" si="131"/>
        <v>Container q'ty</v>
      </c>
      <c r="N2013" s="33" t="str">
        <f t="shared" si="132"/>
        <v/>
      </c>
      <c r="O2013" s="39"/>
      <c r="P2013" s="33"/>
      <c r="Q2013" s="168"/>
      <c r="R2013" s="169"/>
      <c r="S2013" s="39"/>
      <c r="T2013" s="119"/>
      <c r="U2013" s="109"/>
      <c r="V2013" s="109"/>
      <c r="W2013" s="109"/>
      <c r="X2013" s="45"/>
      <c r="Y2013" s="45"/>
    </row>
    <row r="2014" spans="1:25" s="43" customFormat="1" ht="12.9" customHeight="1">
      <c r="A2014" s="189"/>
      <c r="B2014" s="111"/>
      <c r="C2014" s="111"/>
      <c r="D2014" s="111"/>
      <c r="E2014" s="111"/>
      <c r="F2014" s="111"/>
      <c r="G2014" s="111"/>
      <c r="H2014" s="111"/>
      <c r="I2014" s="116"/>
      <c r="J2014" s="118"/>
      <c r="K2014" s="33"/>
      <c r="L2014" s="44">
        <f t="shared" si="135"/>
        <v>0</v>
      </c>
      <c r="M2014" s="33" t="str">
        <f t="shared" si="131"/>
        <v>Container q'ty</v>
      </c>
      <c r="N2014" s="33" t="str">
        <f t="shared" si="132"/>
        <v/>
      </c>
      <c r="O2014" s="39"/>
      <c r="P2014" s="33"/>
      <c r="Q2014" s="168"/>
      <c r="R2014" s="169"/>
      <c r="S2014" s="39"/>
      <c r="T2014" s="119"/>
      <c r="U2014" s="109"/>
      <c r="V2014" s="109"/>
      <c r="W2014" s="109"/>
      <c r="X2014" s="45"/>
      <c r="Y2014" s="45"/>
    </row>
    <row r="2015" spans="1:25" s="43" customFormat="1" ht="12.9" customHeight="1">
      <c r="A2015" s="189"/>
      <c r="B2015" s="111"/>
      <c r="C2015" s="111"/>
      <c r="D2015" s="111"/>
      <c r="E2015" s="111"/>
      <c r="F2015" s="111"/>
      <c r="G2015" s="111"/>
      <c r="H2015" s="111"/>
      <c r="I2015" s="116"/>
      <c r="J2015" s="118"/>
      <c r="K2015" s="33"/>
      <c r="L2015" s="44">
        <f t="shared" si="135"/>
        <v>0</v>
      </c>
      <c r="M2015" s="33" t="str">
        <f t="shared" si="131"/>
        <v>Container q'ty</v>
      </c>
      <c r="N2015" s="33" t="str">
        <f t="shared" si="132"/>
        <v/>
      </c>
      <c r="O2015" s="39"/>
      <c r="P2015" s="33"/>
      <c r="Q2015" s="168"/>
      <c r="R2015" s="169"/>
      <c r="S2015" s="39"/>
      <c r="T2015" s="119"/>
      <c r="U2015" s="109"/>
      <c r="V2015" s="109"/>
      <c r="W2015" s="109"/>
      <c r="X2015" s="45"/>
      <c r="Y2015" s="45"/>
    </row>
    <row r="2016" spans="1:25" s="43" customFormat="1" ht="12.9" customHeight="1">
      <c r="A2016" s="189"/>
      <c r="B2016" s="111"/>
      <c r="C2016" s="111"/>
      <c r="D2016" s="111"/>
      <c r="E2016" s="111"/>
      <c r="F2016" s="111"/>
      <c r="G2016" s="111"/>
      <c r="H2016" s="111"/>
      <c r="I2016" s="116"/>
      <c r="J2016" s="118"/>
      <c r="K2016" s="33"/>
      <c r="L2016" s="44">
        <f t="shared" si="135"/>
        <v>0</v>
      </c>
      <c r="M2016" s="33" t="str">
        <f t="shared" si="131"/>
        <v>Container q'ty</v>
      </c>
      <c r="N2016" s="33" t="str">
        <f t="shared" si="132"/>
        <v/>
      </c>
      <c r="O2016" s="39"/>
      <c r="P2016" s="33"/>
      <c r="Q2016" s="168"/>
      <c r="R2016" s="169"/>
      <c r="S2016" s="39"/>
      <c r="T2016" s="119"/>
      <c r="U2016" s="109"/>
      <c r="V2016" s="109"/>
      <c r="W2016" s="109"/>
      <c r="X2016" s="45"/>
      <c r="Y2016" s="45"/>
    </row>
    <row r="2017" spans="1:25" s="43" customFormat="1" ht="12.9" customHeight="1">
      <c r="A2017" s="189"/>
      <c r="B2017" s="111"/>
      <c r="C2017" s="111"/>
      <c r="D2017" s="111"/>
      <c r="E2017" s="111"/>
      <c r="F2017" s="111"/>
      <c r="G2017" s="111"/>
      <c r="H2017" s="111"/>
      <c r="I2017" s="116"/>
      <c r="J2017" s="118"/>
      <c r="K2017" s="33"/>
      <c r="L2017" s="44">
        <f>SUM(E2017:F2017)</f>
        <v>0</v>
      </c>
      <c r="M2017" s="33" t="str">
        <f t="shared" si="131"/>
        <v>Container q'ty</v>
      </c>
      <c r="N2017" s="33" t="str">
        <f t="shared" si="132"/>
        <v/>
      </c>
      <c r="O2017" s="39"/>
      <c r="P2017" s="33"/>
      <c r="Q2017" s="168"/>
      <c r="R2017" s="169"/>
      <c r="S2017" s="39"/>
      <c r="T2017" s="119"/>
      <c r="U2017" s="109"/>
      <c r="V2017" s="109"/>
      <c r="W2017" s="109"/>
      <c r="X2017" s="45"/>
      <c r="Y2017" s="45"/>
    </row>
    <row r="2018" spans="1:25" s="43" customFormat="1" ht="12.9" customHeight="1">
      <c r="A2018" s="189"/>
      <c r="B2018" s="111"/>
      <c r="C2018" s="111"/>
      <c r="D2018" s="111"/>
      <c r="E2018" s="111"/>
      <c r="F2018" s="111"/>
      <c r="G2018" s="111"/>
      <c r="H2018" s="111"/>
      <c r="I2018" s="116"/>
      <c r="J2018" s="118"/>
      <c r="K2018" s="33"/>
      <c r="L2018" s="44">
        <f>SUM(E2018:F2018)</f>
        <v>0</v>
      </c>
      <c r="M2018" s="33" t="str">
        <f t="shared" si="131"/>
        <v>Container q'ty</v>
      </c>
      <c r="N2018" s="33" t="str">
        <f t="shared" si="132"/>
        <v/>
      </c>
      <c r="O2018" s="39"/>
      <c r="P2018" s="33"/>
      <c r="Q2018" s="168"/>
      <c r="R2018" s="169"/>
      <c r="S2018" s="39"/>
      <c r="T2018" s="119"/>
      <c r="U2018" s="109"/>
      <c r="V2018" s="109"/>
      <c r="W2018" s="109"/>
      <c r="X2018" s="45"/>
      <c r="Y2018" s="45"/>
    </row>
    <row r="2019" spans="1:25" s="43" customFormat="1" ht="12.9" customHeight="1">
      <c r="A2019" s="189"/>
      <c r="B2019" s="111"/>
      <c r="C2019" s="111"/>
      <c r="D2019" s="111"/>
      <c r="E2019" s="111"/>
      <c r="F2019" s="111"/>
      <c r="G2019" s="111"/>
      <c r="H2019" s="111"/>
      <c r="I2019" s="116"/>
      <c r="J2019" s="118"/>
      <c r="K2019" s="33"/>
      <c r="L2019" s="44">
        <f t="shared" ref="L2019:L2028" si="136">SUM(E2019:F2019)</f>
        <v>0</v>
      </c>
      <c r="M2019" s="33" t="str">
        <f t="shared" si="131"/>
        <v>Container q'ty</v>
      </c>
      <c r="N2019" s="33" t="str">
        <f t="shared" si="132"/>
        <v/>
      </c>
      <c r="O2019" s="39"/>
      <c r="P2019" s="33"/>
      <c r="Q2019" s="168"/>
      <c r="R2019" s="169"/>
      <c r="S2019" s="39"/>
      <c r="T2019" s="119"/>
      <c r="U2019" s="109"/>
      <c r="V2019" s="109"/>
      <c r="W2019" s="109"/>
      <c r="X2019" s="45"/>
      <c r="Y2019" s="45"/>
    </row>
    <row r="2020" spans="1:25" s="43" customFormat="1" ht="12.9" customHeight="1">
      <c r="A2020" s="189"/>
      <c r="B2020" s="111"/>
      <c r="C2020" s="111"/>
      <c r="D2020" s="111"/>
      <c r="E2020" s="111"/>
      <c r="F2020" s="111"/>
      <c r="G2020" s="111"/>
      <c r="H2020" s="111"/>
      <c r="I2020" s="116"/>
      <c r="J2020" s="118"/>
      <c r="K2020" s="33"/>
      <c r="L2020" s="44">
        <f t="shared" si="136"/>
        <v>0</v>
      </c>
      <c r="M2020" s="33" t="str">
        <f t="shared" si="131"/>
        <v>Container q'ty</v>
      </c>
      <c r="N2020" s="33" t="str">
        <f t="shared" si="132"/>
        <v/>
      </c>
      <c r="O2020" s="39"/>
      <c r="P2020" s="33"/>
      <c r="Q2020" s="168"/>
      <c r="R2020" s="169"/>
      <c r="S2020" s="39"/>
      <c r="T2020" s="119"/>
      <c r="U2020" s="109"/>
      <c r="V2020" s="109"/>
      <c r="W2020" s="109"/>
      <c r="X2020" s="45"/>
      <c r="Y2020" s="45"/>
    </row>
    <row r="2021" spans="1:25" s="43" customFormat="1" ht="12.9" customHeight="1">
      <c r="A2021" s="189"/>
      <c r="B2021" s="111"/>
      <c r="C2021" s="111"/>
      <c r="D2021" s="111"/>
      <c r="E2021" s="111"/>
      <c r="F2021" s="111"/>
      <c r="G2021" s="111"/>
      <c r="H2021" s="111"/>
      <c r="I2021" s="116"/>
      <c r="J2021" s="118"/>
      <c r="K2021" s="33"/>
      <c r="L2021" s="44">
        <f t="shared" si="136"/>
        <v>0</v>
      </c>
      <c r="M2021" s="33" t="str">
        <f t="shared" si="131"/>
        <v>Container q'ty</v>
      </c>
      <c r="N2021" s="33" t="str">
        <f t="shared" si="132"/>
        <v/>
      </c>
      <c r="O2021" s="39"/>
      <c r="P2021" s="33"/>
      <c r="Q2021" s="168"/>
      <c r="R2021" s="169"/>
      <c r="S2021" s="39"/>
      <c r="T2021" s="119"/>
      <c r="U2021" s="109"/>
      <c r="V2021" s="109"/>
      <c r="W2021" s="109"/>
      <c r="X2021" s="45"/>
      <c r="Y2021" s="45"/>
    </row>
    <row r="2022" spans="1:25" s="43" customFormat="1" ht="12.9" customHeight="1">
      <c r="A2022" s="189"/>
      <c r="B2022" s="111"/>
      <c r="C2022" s="111"/>
      <c r="D2022" s="111"/>
      <c r="E2022" s="111"/>
      <c r="F2022" s="111"/>
      <c r="G2022" s="111"/>
      <c r="H2022" s="111"/>
      <c r="I2022" s="117"/>
      <c r="J2022" s="118"/>
      <c r="K2022" s="33"/>
      <c r="L2022" s="44">
        <f t="shared" si="136"/>
        <v>0</v>
      </c>
      <c r="M2022" s="33" t="str">
        <f t="shared" si="131"/>
        <v>Container q'ty</v>
      </c>
      <c r="N2022" s="33" t="str">
        <f t="shared" si="132"/>
        <v/>
      </c>
      <c r="O2022" s="39"/>
      <c r="P2022" s="33"/>
      <c r="Q2022" s="168"/>
      <c r="R2022" s="169"/>
      <c r="S2022" s="39"/>
      <c r="T2022" s="119"/>
      <c r="U2022" s="109"/>
      <c r="V2022" s="109"/>
      <c r="W2022" s="109"/>
      <c r="X2022" s="45"/>
      <c r="Y2022" s="45"/>
    </row>
    <row r="2023" spans="1:25" s="43" customFormat="1" ht="12.9" customHeight="1">
      <c r="A2023" s="189"/>
      <c r="B2023" s="111"/>
      <c r="C2023" s="111"/>
      <c r="D2023" s="111"/>
      <c r="E2023" s="111"/>
      <c r="F2023" s="111"/>
      <c r="G2023" s="111"/>
      <c r="H2023" s="111"/>
      <c r="I2023" s="117"/>
      <c r="J2023" s="118"/>
      <c r="K2023" s="33"/>
      <c r="L2023" s="44">
        <f t="shared" si="136"/>
        <v>0</v>
      </c>
      <c r="M2023" s="33" t="str">
        <f t="shared" si="131"/>
        <v>Container q'ty</v>
      </c>
      <c r="N2023" s="33" t="str">
        <f t="shared" si="132"/>
        <v/>
      </c>
      <c r="O2023" s="39"/>
      <c r="P2023" s="33"/>
      <c r="Q2023" s="168"/>
      <c r="R2023" s="169"/>
      <c r="S2023" s="39"/>
      <c r="T2023" s="119"/>
      <c r="U2023" s="109"/>
      <c r="V2023" s="109"/>
      <c r="W2023" s="109"/>
      <c r="X2023" s="45"/>
      <c r="Y2023" s="45"/>
    </row>
    <row r="2024" spans="1:25" s="43" customFormat="1" ht="12.9" customHeight="1">
      <c r="A2024" s="189"/>
      <c r="B2024" s="111"/>
      <c r="C2024" s="111"/>
      <c r="D2024" s="111"/>
      <c r="E2024" s="111"/>
      <c r="F2024" s="111"/>
      <c r="G2024" s="111"/>
      <c r="H2024" s="111"/>
      <c r="I2024" s="116"/>
      <c r="J2024" s="118"/>
      <c r="K2024" s="33"/>
      <c r="L2024" s="44">
        <f t="shared" si="136"/>
        <v>0</v>
      </c>
      <c r="M2024" s="33" t="str">
        <f t="shared" si="131"/>
        <v>Container q'ty</v>
      </c>
      <c r="N2024" s="33" t="str">
        <f t="shared" si="132"/>
        <v/>
      </c>
      <c r="O2024" s="39"/>
      <c r="P2024" s="33"/>
      <c r="Q2024" s="168"/>
      <c r="R2024" s="169"/>
      <c r="S2024" s="39"/>
      <c r="T2024" s="119"/>
      <c r="U2024" s="109"/>
      <c r="V2024" s="109"/>
      <c r="W2024" s="109"/>
      <c r="X2024" s="45"/>
      <c r="Y2024" s="45"/>
    </row>
    <row r="2025" spans="1:25" s="43" customFormat="1" ht="12.9" customHeight="1">
      <c r="A2025" s="189"/>
      <c r="B2025" s="111"/>
      <c r="C2025" s="111"/>
      <c r="D2025" s="111"/>
      <c r="E2025" s="111"/>
      <c r="F2025" s="111"/>
      <c r="G2025" s="111"/>
      <c r="H2025" s="111"/>
      <c r="I2025" s="116"/>
      <c r="J2025" s="118"/>
      <c r="K2025" s="33"/>
      <c r="L2025" s="44">
        <f t="shared" si="136"/>
        <v>0</v>
      </c>
      <c r="M2025" s="33" t="str">
        <f t="shared" si="131"/>
        <v>Container q'ty</v>
      </c>
      <c r="N2025" s="33" t="str">
        <f t="shared" si="132"/>
        <v/>
      </c>
      <c r="O2025" s="39"/>
      <c r="P2025" s="33"/>
      <c r="Q2025" s="168"/>
      <c r="R2025" s="169"/>
      <c r="S2025" s="39"/>
      <c r="T2025" s="119"/>
      <c r="U2025" s="109"/>
      <c r="V2025" s="109"/>
      <c r="W2025" s="109"/>
      <c r="X2025" s="45"/>
      <c r="Y2025" s="45"/>
    </row>
    <row r="2026" spans="1:25" s="43" customFormat="1" ht="12.9" customHeight="1">
      <c r="A2026" s="189"/>
      <c r="B2026" s="111"/>
      <c r="C2026" s="111"/>
      <c r="D2026" s="111"/>
      <c r="E2026" s="111"/>
      <c r="F2026" s="111"/>
      <c r="G2026" s="111"/>
      <c r="H2026" s="111"/>
      <c r="I2026" s="116"/>
      <c r="J2026" s="118"/>
      <c r="K2026" s="33"/>
      <c r="L2026" s="44">
        <f t="shared" si="136"/>
        <v>0</v>
      </c>
      <c r="M2026" s="33" t="str">
        <f t="shared" si="131"/>
        <v>Container q'ty</v>
      </c>
      <c r="N2026" s="33" t="str">
        <f t="shared" si="132"/>
        <v/>
      </c>
      <c r="O2026" s="39"/>
      <c r="P2026" s="33"/>
      <c r="Q2026" s="168"/>
      <c r="R2026" s="169"/>
      <c r="S2026" s="39"/>
      <c r="T2026" s="119"/>
      <c r="U2026" s="109"/>
      <c r="V2026" s="109"/>
      <c r="W2026" s="109"/>
      <c r="X2026" s="45"/>
      <c r="Y2026" s="45"/>
    </row>
    <row r="2027" spans="1:25" s="43" customFormat="1" ht="12.9" customHeight="1">
      <c r="A2027" s="189"/>
      <c r="B2027" s="111"/>
      <c r="C2027" s="111"/>
      <c r="D2027" s="111"/>
      <c r="E2027" s="111"/>
      <c r="F2027" s="111"/>
      <c r="G2027" s="111"/>
      <c r="H2027" s="111"/>
      <c r="I2027" s="116"/>
      <c r="J2027" s="118"/>
      <c r="K2027" s="33"/>
      <c r="L2027" s="44">
        <f t="shared" si="136"/>
        <v>0</v>
      </c>
      <c r="M2027" s="33" t="str">
        <f t="shared" si="131"/>
        <v>Container q'ty</v>
      </c>
      <c r="N2027" s="33" t="str">
        <f t="shared" si="132"/>
        <v/>
      </c>
      <c r="O2027" s="39"/>
      <c r="P2027" s="33"/>
      <c r="Q2027" s="168"/>
      <c r="R2027" s="169"/>
      <c r="S2027" s="39"/>
      <c r="T2027" s="119"/>
      <c r="U2027" s="109"/>
      <c r="V2027" s="109"/>
      <c r="W2027" s="109"/>
      <c r="X2027" s="45"/>
      <c r="Y2027" s="45"/>
    </row>
    <row r="2028" spans="1:25" s="43" customFormat="1" ht="12.9" customHeight="1">
      <c r="A2028" s="189"/>
      <c r="B2028" s="111"/>
      <c r="C2028" s="111"/>
      <c r="D2028" s="111"/>
      <c r="E2028" s="111"/>
      <c r="F2028" s="111"/>
      <c r="G2028" s="111"/>
      <c r="H2028" s="111"/>
      <c r="I2028" s="116"/>
      <c r="J2028" s="118"/>
      <c r="K2028" s="33"/>
      <c r="L2028" s="44">
        <f t="shared" si="136"/>
        <v>0</v>
      </c>
      <c r="M2028" s="33" t="str">
        <f t="shared" si="131"/>
        <v>Container q'ty</v>
      </c>
      <c r="N2028" s="33" t="str">
        <f t="shared" si="132"/>
        <v/>
      </c>
      <c r="O2028" s="39"/>
      <c r="P2028" s="33"/>
      <c r="Q2028" s="168"/>
      <c r="R2028" s="169"/>
      <c r="S2028" s="39"/>
      <c r="T2028" s="119"/>
      <c r="U2028" s="109"/>
      <c r="V2028" s="109"/>
      <c r="W2028" s="109"/>
      <c r="X2028" s="45"/>
      <c r="Y2028" s="45"/>
    </row>
    <row r="2029" spans="1:25" s="43" customFormat="1" ht="12.9" customHeight="1">
      <c r="A2029" s="189"/>
      <c r="B2029" s="111"/>
      <c r="C2029" s="111"/>
      <c r="D2029" s="111"/>
      <c r="E2029" s="111"/>
      <c r="F2029" s="111"/>
      <c r="G2029" s="111"/>
      <c r="H2029" s="111"/>
      <c r="I2029" s="116"/>
      <c r="J2029" s="118"/>
      <c r="K2029" s="33"/>
      <c r="L2029" s="44">
        <f>SUM(E2029:F2029)</f>
        <v>0</v>
      </c>
      <c r="M2029" s="33" t="str">
        <f t="shared" si="131"/>
        <v>Container q'ty</v>
      </c>
      <c r="N2029" s="33" t="str">
        <f t="shared" si="132"/>
        <v/>
      </c>
      <c r="O2029" s="39"/>
      <c r="P2029" s="33"/>
      <c r="Q2029" s="168"/>
      <c r="R2029" s="169"/>
      <c r="S2029" s="39"/>
      <c r="T2029" s="119"/>
      <c r="U2029" s="109"/>
      <c r="V2029" s="109"/>
      <c r="W2029" s="109"/>
      <c r="X2029" s="45"/>
      <c r="Y2029" s="45"/>
    </row>
    <row r="2030" spans="1:25" s="43" customFormat="1" ht="12.9" customHeight="1">
      <c r="A2030" s="189"/>
      <c r="B2030" s="111"/>
      <c r="C2030" s="111"/>
      <c r="D2030" s="111"/>
      <c r="E2030" s="111"/>
      <c r="F2030" s="111"/>
      <c r="G2030" s="111"/>
      <c r="H2030" s="111"/>
      <c r="I2030" s="116"/>
      <c r="J2030" s="118"/>
      <c r="K2030" s="33"/>
      <c r="L2030" s="44">
        <f>SUM(E2030:F2030)</f>
        <v>0</v>
      </c>
      <c r="M2030" s="33" t="str">
        <f t="shared" si="131"/>
        <v>Container q'ty</v>
      </c>
      <c r="N2030" s="33" t="str">
        <f t="shared" si="132"/>
        <v/>
      </c>
      <c r="O2030" s="39"/>
      <c r="P2030" s="33"/>
      <c r="Q2030" s="168"/>
      <c r="R2030" s="169"/>
      <c r="S2030" s="39"/>
      <c r="T2030" s="119"/>
      <c r="U2030" s="109"/>
      <c r="V2030" s="109"/>
      <c r="W2030" s="109"/>
      <c r="X2030" s="45"/>
      <c r="Y2030" s="45"/>
    </row>
    <row r="2031" spans="1:25" s="43" customFormat="1" ht="12.9" customHeight="1">
      <c r="A2031" s="189"/>
      <c r="B2031" s="111"/>
      <c r="C2031" s="111"/>
      <c r="D2031" s="111"/>
      <c r="E2031" s="111"/>
      <c r="F2031" s="111"/>
      <c r="G2031" s="111"/>
      <c r="H2031" s="111"/>
      <c r="I2031" s="116"/>
      <c r="J2031" s="118"/>
      <c r="K2031" s="33"/>
      <c r="L2031" s="44">
        <f t="shared" ref="L2031:L2039" si="137">SUM(E2031:F2031)</f>
        <v>0</v>
      </c>
      <c r="M2031" s="33" t="str">
        <f t="shared" si="131"/>
        <v>Container q'ty</v>
      </c>
      <c r="N2031" s="33" t="str">
        <f t="shared" si="132"/>
        <v/>
      </c>
      <c r="O2031" s="39"/>
      <c r="P2031" s="33"/>
      <c r="Q2031" s="168"/>
      <c r="R2031" s="169"/>
      <c r="S2031" s="39"/>
      <c r="T2031" s="119"/>
      <c r="U2031" s="109"/>
      <c r="V2031" s="109"/>
      <c r="W2031" s="109"/>
      <c r="X2031" s="45"/>
      <c r="Y2031" s="45"/>
    </row>
    <row r="2032" spans="1:25" s="43" customFormat="1" ht="12.9" customHeight="1">
      <c r="A2032" s="189"/>
      <c r="B2032" s="111"/>
      <c r="C2032" s="111"/>
      <c r="D2032" s="111"/>
      <c r="E2032" s="111"/>
      <c r="F2032" s="111"/>
      <c r="G2032" s="111"/>
      <c r="H2032" s="111"/>
      <c r="I2032" s="116"/>
      <c r="J2032" s="118"/>
      <c r="K2032" s="33"/>
      <c r="L2032" s="44">
        <f t="shared" si="137"/>
        <v>0</v>
      </c>
      <c r="M2032" s="33" t="str">
        <f t="shared" si="131"/>
        <v>Container q'ty</v>
      </c>
      <c r="N2032" s="33" t="str">
        <f t="shared" si="132"/>
        <v/>
      </c>
      <c r="O2032" s="39"/>
      <c r="P2032" s="33"/>
      <c r="Q2032" s="168"/>
      <c r="R2032" s="169"/>
      <c r="S2032" s="39"/>
      <c r="T2032" s="119"/>
      <c r="U2032" s="109"/>
      <c r="V2032" s="109"/>
      <c r="W2032" s="109"/>
      <c r="X2032" s="45"/>
      <c r="Y2032" s="45"/>
    </row>
    <row r="2033" spans="1:25" s="43" customFormat="1" ht="12.9" customHeight="1">
      <c r="A2033" s="189"/>
      <c r="B2033" s="111"/>
      <c r="C2033" s="111"/>
      <c r="D2033" s="111"/>
      <c r="E2033" s="111"/>
      <c r="F2033" s="111"/>
      <c r="G2033" s="111"/>
      <c r="H2033" s="111"/>
      <c r="I2033" s="116"/>
      <c r="J2033" s="118"/>
      <c r="K2033" s="33"/>
      <c r="L2033" s="44">
        <f t="shared" si="137"/>
        <v>0</v>
      </c>
      <c r="M2033" s="33" t="str">
        <f t="shared" si="131"/>
        <v>Container q'ty</v>
      </c>
      <c r="N2033" s="33" t="str">
        <f t="shared" si="132"/>
        <v/>
      </c>
      <c r="O2033" s="39"/>
      <c r="P2033" s="33"/>
      <c r="Q2033" s="168"/>
      <c r="R2033" s="169"/>
      <c r="S2033" s="39"/>
      <c r="T2033" s="119"/>
      <c r="U2033" s="109"/>
      <c r="V2033" s="109"/>
      <c r="W2033" s="109"/>
      <c r="X2033" s="45"/>
      <c r="Y2033" s="45"/>
    </row>
    <row r="2034" spans="1:25" s="43" customFormat="1" ht="12.9" customHeight="1">
      <c r="A2034" s="189"/>
      <c r="B2034" s="111"/>
      <c r="C2034" s="111"/>
      <c r="D2034" s="111"/>
      <c r="E2034" s="111"/>
      <c r="F2034" s="111"/>
      <c r="G2034" s="111"/>
      <c r="H2034" s="111"/>
      <c r="I2034" s="117"/>
      <c r="J2034" s="118"/>
      <c r="K2034" s="33"/>
      <c r="L2034" s="44">
        <f t="shared" si="137"/>
        <v>0</v>
      </c>
      <c r="M2034" s="33" t="str">
        <f t="shared" si="131"/>
        <v>Container q'ty</v>
      </c>
      <c r="N2034" s="33" t="str">
        <f t="shared" si="132"/>
        <v/>
      </c>
      <c r="O2034" s="39"/>
      <c r="P2034" s="33"/>
      <c r="Q2034" s="168"/>
      <c r="R2034" s="169"/>
      <c r="S2034" s="39"/>
      <c r="T2034" s="119"/>
      <c r="U2034" s="109"/>
      <c r="V2034" s="109"/>
      <c r="W2034" s="109"/>
      <c r="X2034" s="45"/>
      <c r="Y2034" s="45"/>
    </row>
    <row r="2035" spans="1:25" s="43" customFormat="1" ht="12.9" customHeight="1">
      <c r="A2035" s="189"/>
      <c r="B2035" s="111"/>
      <c r="C2035" s="111"/>
      <c r="D2035" s="111"/>
      <c r="E2035" s="111"/>
      <c r="F2035" s="111"/>
      <c r="G2035" s="111"/>
      <c r="H2035" s="111"/>
      <c r="I2035" s="117"/>
      <c r="J2035" s="118"/>
      <c r="K2035" s="33"/>
      <c r="L2035" s="44">
        <f t="shared" si="137"/>
        <v>0</v>
      </c>
      <c r="M2035" s="33" t="str">
        <f t="shared" si="131"/>
        <v>Container q'ty</v>
      </c>
      <c r="N2035" s="33" t="str">
        <f t="shared" si="132"/>
        <v/>
      </c>
      <c r="O2035" s="39"/>
      <c r="P2035" s="33"/>
      <c r="Q2035" s="168"/>
      <c r="R2035" s="169"/>
      <c r="S2035" s="39"/>
      <c r="T2035" s="119"/>
      <c r="U2035" s="109"/>
      <c r="V2035" s="109"/>
      <c r="W2035" s="109"/>
      <c r="X2035" s="45"/>
      <c r="Y2035" s="45"/>
    </row>
    <row r="2036" spans="1:25" s="43" customFormat="1" ht="12.9" customHeight="1">
      <c r="A2036" s="189"/>
      <c r="B2036" s="111"/>
      <c r="C2036" s="111"/>
      <c r="D2036" s="111"/>
      <c r="E2036" s="111"/>
      <c r="F2036" s="111"/>
      <c r="G2036" s="111"/>
      <c r="H2036" s="111"/>
      <c r="I2036" s="116"/>
      <c r="J2036" s="118"/>
      <c r="K2036" s="33"/>
      <c r="L2036" s="44">
        <f t="shared" si="137"/>
        <v>0</v>
      </c>
      <c r="M2036" s="33" t="str">
        <f t="shared" si="131"/>
        <v>Container q'ty</v>
      </c>
      <c r="N2036" s="33" t="str">
        <f t="shared" si="132"/>
        <v/>
      </c>
      <c r="O2036" s="39"/>
      <c r="P2036" s="33"/>
      <c r="Q2036" s="168"/>
      <c r="R2036" s="169"/>
      <c r="S2036" s="39"/>
      <c r="T2036" s="119"/>
      <c r="U2036" s="109"/>
      <c r="V2036" s="109"/>
      <c r="W2036" s="109"/>
      <c r="X2036" s="45"/>
      <c r="Y2036" s="45"/>
    </row>
    <row r="2037" spans="1:25" s="43" customFormat="1" ht="12.9" customHeight="1">
      <c r="A2037" s="189"/>
      <c r="B2037" s="111"/>
      <c r="C2037" s="111"/>
      <c r="D2037" s="111"/>
      <c r="E2037" s="111"/>
      <c r="F2037" s="111"/>
      <c r="G2037" s="111"/>
      <c r="H2037" s="111"/>
      <c r="I2037" s="116"/>
      <c r="J2037" s="118"/>
      <c r="K2037" s="33"/>
      <c r="L2037" s="44">
        <f t="shared" si="137"/>
        <v>0</v>
      </c>
      <c r="M2037" s="33" t="str">
        <f t="shared" si="131"/>
        <v>Container q'ty</v>
      </c>
      <c r="N2037" s="33" t="str">
        <f t="shared" si="132"/>
        <v/>
      </c>
      <c r="O2037" s="39"/>
      <c r="P2037" s="33"/>
      <c r="Q2037" s="168"/>
      <c r="R2037" s="169"/>
      <c r="S2037" s="39"/>
      <c r="T2037" s="119"/>
      <c r="U2037" s="109"/>
      <c r="V2037" s="109"/>
      <c r="W2037" s="109"/>
      <c r="X2037" s="45"/>
      <c r="Y2037" s="45"/>
    </row>
    <row r="2038" spans="1:25" s="43" customFormat="1" ht="12.9" customHeight="1">
      <c r="A2038" s="189"/>
      <c r="B2038" s="111"/>
      <c r="C2038" s="111"/>
      <c r="D2038" s="111"/>
      <c r="E2038" s="111"/>
      <c r="F2038" s="111"/>
      <c r="G2038" s="111"/>
      <c r="H2038" s="111"/>
      <c r="I2038" s="116"/>
      <c r="J2038" s="118"/>
      <c r="K2038" s="33"/>
      <c r="L2038" s="44">
        <f t="shared" si="137"/>
        <v>0</v>
      </c>
      <c r="M2038" s="33" t="str">
        <f t="shared" si="131"/>
        <v>Container q'ty</v>
      </c>
      <c r="N2038" s="33" t="str">
        <f t="shared" si="132"/>
        <v/>
      </c>
      <c r="O2038" s="39"/>
      <c r="P2038" s="33"/>
      <c r="Q2038" s="168"/>
      <c r="R2038" s="169"/>
      <c r="S2038" s="39"/>
      <c r="T2038" s="119"/>
      <c r="U2038" s="109"/>
      <c r="V2038" s="109"/>
      <c r="W2038" s="109"/>
      <c r="X2038" s="45"/>
      <c r="Y2038" s="45"/>
    </row>
    <row r="2039" spans="1:25" s="43" customFormat="1" ht="12.9" customHeight="1">
      <c r="A2039" s="189"/>
      <c r="B2039" s="111"/>
      <c r="C2039" s="111"/>
      <c r="D2039" s="111"/>
      <c r="E2039" s="111"/>
      <c r="F2039" s="111"/>
      <c r="G2039" s="111"/>
      <c r="H2039" s="111"/>
      <c r="I2039" s="116"/>
      <c r="J2039" s="118"/>
      <c r="K2039" s="33"/>
      <c r="L2039" s="44">
        <f t="shared" si="137"/>
        <v>0</v>
      </c>
      <c r="M2039" s="33" t="str">
        <f t="shared" ref="M2039:M2102" si="138">A2039&amp;$O$1</f>
        <v>Container q'ty</v>
      </c>
      <c r="N2039" s="33" t="str">
        <f t="shared" ref="N2039:N2102" si="139">A2039&amp;P2039</f>
        <v/>
      </c>
      <c r="O2039" s="39"/>
      <c r="P2039" s="33"/>
      <c r="Q2039" s="168"/>
      <c r="R2039" s="169"/>
      <c r="S2039" s="39"/>
      <c r="T2039" s="119"/>
      <c r="U2039" s="109"/>
      <c r="V2039" s="109"/>
      <c r="W2039" s="109"/>
      <c r="X2039" s="45"/>
      <c r="Y2039" s="45"/>
    </row>
    <row r="2040" spans="1:25" s="43" customFormat="1" ht="12.9" customHeight="1">
      <c r="A2040" s="189"/>
      <c r="B2040" s="111"/>
      <c r="C2040" s="111"/>
      <c r="D2040" s="111"/>
      <c r="E2040" s="111"/>
      <c r="F2040" s="111"/>
      <c r="G2040" s="111"/>
      <c r="H2040" s="111"/>
      <c r="I2040" s="116"/>
      <c r="J2040" s="118"/>
      <c r="K2040" s="33"/>
      <c r="L2040" s="44">
        <f>SUM(E2040:F2040)</f>
        <v>0</v>
      </c>
      <c r="M2040" s="33" t="str">
        <f t="shared" si="138"/>
        <v>Container q'ty</v>
      </c>
      <c r="N2040" s="33" t="str">
        <f t="shared" si="139"/>
        <v/>
      </c>
      <c r="O2040" s="39"/>
      <c r="P2040" s="33"/>
      <c r="Q2040" s="168"/>
      <c r="R2040" s="169"/>
      <c r="S2040" s="39"/>
      <c r="T2040" s="119"/>
      <c r="U2040" s="109"/>
      <c r="V2040" s="109"/>
      <c r="W2040" s="109"/>
      <c r="X2040" s="45"/>
      <c r="Y2040" s="45"/>
    </row>
    <row r="2041" spans="1:25" s="43" customFormat="1" ht="12.9" customHeight="1">
      <c r="A2041" s="189"/>
      <c r="B2041" s="111"/>
      <c r="C2041" s="111"/>
      <c r="D2041" s="111"/>
      <c r="E2041" s="111"/>
      <c r="F2041" s="111"/>
      <c r="G2041" s="111"/>
      <c r="H2041" s="111"/>
      <c r="I2041" s="116"/>
      <c r="J2041" s="118"/>
      <c r="K2041" s="33"/>
      <c r="L2041" s="44">
        <f>SUM(E2041:F2041)</f>
        <v>0</v>
      </c>
      <c r="M2041" s="33" t="str">
        <f t="shared" si="138"/>
        <v>Container q'ty</v>
      </c>
      <c r="N2041" s="33" t="str">
        <f t="shared" si="139"/>
        <v/>
      </c>
      <c r="O2041" s="39"/>
      <c r="P2041" s="33"/>
      <c r="Q2041" s="168"/>
      <c r="R2041" s="169"/>
      <c r="S2041" s="39"/>
      <c r="T2041" s="119"/>
      <c r="U2041" s="109"/>
      <c r="V2041" s="109"/>
      <c r="W2041" s="109"/>
      <c r="X2041" s="45"/>
      <c r="Y2041" s="45"/>
    </row>
    <row r="2042" spans="1:25" s="43" customFormat="1" ht="12.9" customHeight="1">
      <c r="A2042" s="189"/>
      <c r="B2042" s="111"/>
      <c r="C2042" s="111"/>
      <c r="D2042" s="111"/>
      <c r="E2042" s="111"/>
      <c r="F2042" s="111"/>
      <c r="G2042" s="111"/>
      <c r="H2042" s="111"/>
      <c r="I2042" s="116"/>
      <c r="J2042" s="118"/>
      <c r="K2042" s="33"/>
      <c r="L2042" s="44">
        <f t="shared" ref="L2042:L2050" si="140">SUM(E2042:F2042)</f>
        <v>0</v>
      </c>
      <c r="M2042" s="33" t="str">
        <f t="shared" si="138"/>
        <v>Container q'ty</v>
      </c>
      <c r="N2042" s="33" t="str">
        <f t="shared" si="139"/>
        <v/>
      </c>
      <c r="O2042" s="39"/>
      <c r="P2042" s="33"/>
      <c r="Q2042" s="168"/>
      <c r="R2042" s="169"/>
      <c r="S2042" s="39"/>
      <c r="T2042" s="119"/>
      <c r="U2042" s="109"/>
      <c r="V2042" s="109"/>
      <c r="W2042" s="109"/>
      <c r="X2042" s="45"/>
      <c r="Y2042" s="45"/>
    </row>
    <row r="2043" spans="1:25" s="43" customFormat="1" ht="12.9" customHeight="1">
      <c r="A2043" s="189"/>
      <c r="B2043" s="111"/>
      <c r="C2043" s="111"/>
      <c r="D2043" s="111"/>
      <c r="E2043" s="111"/>
      <c r="F2043" s="111"/>
      <c r="G2043" s="111"/>
      <c r="H2043" s="111"/>
      <c r="I2043" s="116"/>
      <c r="J2043" s="118"/>
      <c r="K2043" s="33"/>
      <c r="L2043" s="44">
        <f t="shared" si="140"/>
        <v>0</v>
      </c>
      <c r="M2043" s="33" t="str">
        <f t="shared" si="138"/>
        <v>Container q'ty</v>
      </c>
      <c r="N2043" s="33" t="str">
        <f t="shared" si="139"/>
        <v/>
      </c>
      <c r="O2043" s="39"/>
      <c r="P2043" s="33"/>
      <c r="Q2043" s="168"/>
      <c r="R2043" s="169"/>
      <c r="S2043" s="39"/>
      <c r="T2043" s="119"/>
      <c r="U2043" s="109"/>
      <c r="V2043" s="109"/>
      <c r="W2043" s="109"/>
      <c r="X2043" s="45"/>
      <c r="Y2043" s="45"/>
    </row>
    <row r="2044" spans="1:25" s="43" customFormat="1" ht="12.9" customHeight="1">
      <c r="A2044" s="189"/>
      <c r="B2044" s="111"/>
      <c r="C2044" s="111"/>
      <c r="D2044" s="111"/>
      <c r="E2044" s="111"/>
      <c r="F2044" s="111"/>
      <c r="G2044" s="111"/>
      <c r="H2044" s="111"/>
      <c r="I2044" s="116"/>
      <c r="J2044" s="118"/>
      <c r="K2044" s="33"/>
      <c r="L2044" s="44">
        <f t="shared" si="140"/>
        <v>0</v>
      </c>
      <c r="M2044" s="33" t="str">
        <f t="shared" si="138"/>
        <v>Container q'ty</v>
      </c>
      <c r="N2044" s="33" t="str">
        <f t="shared" si="139"/>
        <v/>
      </c>
      <c r="O2044" s="39"/>
      <c r="P2044" s="33"/>
      <c r="Q2044" s="168"/>
      <c r="R2044" s="169"/>
      <c r="S2044" s="39"/>
      <c r="T2044" s="119"/>
      <c r="U2044" s="109"/>
      <c r="V2044" s="109"/>
      <c r="W2044" s="109"/>
      <c r="X2044" s="45"/>
      <c r="Y2044" s="45"/>
    </row>
    <row r="2045" spans="1:25" s="43" customFormat="1" ht="12.9" customHeight="1">
      <c r="A2045" s="189"/>
      <c r="B2045" s="111"/>
      <c r="C2045" s="111"/>
      <c r="D2045" s="111"/>
      <c r="E2045" s="111"/>
      <c r="F2045" s="111"/>
      <c r="G2045" s="111"/>
      <c r="H2045" s="111"/>
      <c r="I2045" s="117"/>
      <c r="J2045" s="118"/>
      <c r="K2045" s="33"/>
      <c r="L2045" s="44">
        <f t="shared" si="140"/>
        <v>0</v>
      </c>
      <c r="M2045" s="33" t="str">
        <f t="shared" si="138"/>
        <v>Container q'ty</v>
      </c>
      <c r="N2045" s="33" t="str">
        <f t="shared" si="139"/>
        <v/>
      </c>
      <c r="O2045" s="39"/>
      <c r="P2045" s="33"/>
      <c r="Q2045" s="168"/>
      <c r="R2045" s="169"/>
      <c r="S2045" s="39"/>
      <c r="T2045" s="119"/>
      <c r="U2045" s="109"/>
      <c r="V2045" s="109"/>
      <c r="W2045" s="109"/>
      <c r="X2045" s="45"/>
      <c r="Y2045" s="45"/>
    </row>
    <row r="2046" spans="1:25" s="43" customFormat="1" ht="12.9" customHeight="1">
      <c r="A2046" s="189"/>
      <c r="B2046" s="111"/>
      <c r="C2046" s="111"/>
      <c r="D2046" s="111"/>
      <c r="E2046" s="111"/>
      <c r="F2046" s="111"/>
      <c r="G2046" s="111"/>
      <c r="H2046" s="111"/>
      <c r="I2046" s="117"/>
      <c r="J2046" s="118"/>
      <c r="K2046" s="33"/>
      <c r="L2046" s="44">
        <f t="shared" si="140"/>
        <v>0</v>
      </c>
      <c r="M2046" s="33" t="str">
        <f t="shared" si="138"/>
        <v>Container q'ty</v>
      </c>
      <c r="N2046" s="33" t="str">
        <f t="shared" si="139"/>
        <v/>
      </c>
      <c r="O2046" s="39"/>
      <c r="P2046" s="33"/>
      <c r="Q2046" s="168"/>
      <c r="R2046" s="169"/>
      <c r="S2046" s="39"/>
      <c r="T2046" s="119"/>
      <c r="U2046" s="109"/>
      <c r="V2046" s="109"/>
      <c r="W2046" s="109"/>
      <c r="X2046" s="45"/>
      <c r="Y2046" s="45"/>
    </row>
    <row r="2047" spans="1:25" s="43" customFormat="1" ht="12.9" customHeight="1">
      <c r="A2047" s="189"/>
      <c r="B2047" s="111"/>
      <c r="C2047" s="111"/>
      <c r="D2047" s="111"/>
      <c r="E2047" s="111"/>
      <c r="F2047" s="111"/>
      <c r="G2047" s="111"/>
      <c r="H2047" s="111"/>
      <c r="I2047" s="116"/>
      <c r="J2047" s="118"/>
      <c r="K2047" s="33"/>
      <c r="L2047" s="44">
        <f t="shared" si="140"/>
        <v>0</v>
      </c>
      <c r="M2047" s="33" t="str">
        <f t="shared" si="138"/>
        <v>Container q'ty</v>
      </c>
      <c r="N2047" s="33" t="str">
        <f t="shared" si="139"/>
        <v/>
      </c>
      <c r="O2047" s="39"/>
      <c r="P2047" s="33"/>
      <c r="Q2047" s="168"/>
      <c r="R2047" s="169"/>
      <c r="S2047" s="39"/>
      <c r="T2047" s="119"/>
      <c r="U2047" s="109"/>
      <c r="V2047" s="109"/>
      <c r="W2047" s="109"/>
      <c r="X2047" s="45"/>
      <c r="Y2047" s="45"/>
    </row>
    <row r="2048" spans="1:25" s="43" customFormat="1" ht="12.9" customHeight="1">
      <c r="A2048" s="189"/>
      <c r="B2048" s="111"/>
      <c r="C2048" s="111"/>
      <c r="D2048" s="111"/>
      <c r="E2048" s="111"/>
      <c r="F2048" s="111"/>
      <c r="G2048" s="111"/>
      <c r="H2048" s="111"/>
      <c r="I2048" s="116"/>
      <c r="J2048" s="118"/>
      <c r="K2048" s="33"/>
      <c r="L2048" s="44">
        <f t="shared" si="140"/>
        <v>0</v>
      </c>
      <c r="M2048" s="33" t="str">
        <f t="shared" si="138"/>
        <v>Container q'ty</v>
      </c>
      <c r="N2048" s="33" t="str">
        <f t="shared" si="139"/>
        <v/>
      </c>
      <c r="O2048" s="39"/>
      <c r="P2048" s="33"/>
      <c r="Q2048" s="168"/>
      <c r="R2048" s="169"/>
      <c r="S2048" s="39"/>
      <c r="T2048" s="119"/>
      <c r="U2048" s="109"/>
      <c r="V2048" s="109"/>
      <c r="W2048" s="109"/>
      <c r="X2048" s="45"/>
      <c r="Y2048" s="45"/>
    </row>
    <row r="2049" spans="1:25" s="43" customFormat="1" ht="12.9" customHeight="1">
      <c r="A2049" s="189"/>
      <c r="B2049" s="111"/>
      <c r="C2049" s="111"/>
      <c r="D2049" s="111"/>
      <c r="E2049" s="111"/>
      <c r="F2049" s="111"/>
      <c r="G2049" s="111"/>
      <c r="H2049" s="111"/>
      <c r="I2049" s="116"/>
      <c r="J2049" s="118"/>
      <c r="K2049" s="33"/>
      <c r="L2049" s="44">
        <f t="shared" si="140"/>
        <v>0</v>
      </c>
      <c r="M2049" s="33" t="str">
        <f t="shared" si="138"/>
        <v>Container q'ty</v>
      </c>
      <c r="N2049" s="33" t="str">
        <f t="shared" si="139"/>
        <v/>
      </c>
      <c r="O2049" s="39"/>
      <c r="P2049" s="33"/>
      <c r="Q2049" s="168"/>
      <c r="R2049" s="169"/>
      <c r="S2049" s="39"/>
      <c r="T2049" s="119"/>
      <c r="U2049" s="109"/>
      <c r="V2049" s="109"/>
      <c r="W2049" s="109"/>
      <c r="X2049" s="45"/>
      <c r="Y2049" s="45"/>
    </row>
    <row r="2050" spans="1:25" s="43" customFormat="1" ht="12.9" customHeight="1">
      <c r="A2050" s="189"/>
      <c r="B2050" s="111"/>
      <c r="C2050" s="111"/>
      <c r="D2050" s="111"/>
      <c r="E2050" s="111"/>
      <c r="F2050" s="111"/>
      <c r="G2050" s="111"/>
      <c r="H2050" s="111"/>
      <c r="I2050" s="116"/>
      <c r="J2050" s="118"/>
      <c r="K2050" s="33"/>
      <c r="L2050" s="44">
        <f t="shared" si="140"/>
        <v>0</v>
      </c>
      <c r="M2050" s="33" t="str">
        <f t="shared" si="138"/>
        <v>Container q'ty</v>
      </c>
      <c r="N2050" s="33" t="str">
        <f t="shared" si="139"/>
        <v/>
      </c>
      <c r="O2050" s="39"/>
      <c r="P2050" s="33"/>
      <c r="Q2050" s="168"/>
      <c r="R2050" s="169"/>
      <c r="S2050" s="39"/>
      <c r="T2050" s="119"/>
      <c r="U2050" s="109"/>
      <c r="V2050" s="109"/>
      <c r="W2050" s="109"/>
      <c r="X2050" s="45"/>
      <c r="Y2050" s="45"/>
    </row>
    <row r="2051" spans="1:25" s="43" customFormat="1" ht="12.9" customHeight="1">
      <c r="A2051" s="189"/>
      <c r="B2051" s="111"/>
      <c r="C2051" s="111"/>
      <c r="D2051" s="111"/>
      <c r="E2051" s="111"/>
      <c r="F2051" s="111"/>
      <c r="G2051" s="111"/>
      <c r="H2051" s="111"/>
      <c r="I2051" s="116"/>
      <c r="J2051" s="118"/>
      <c r="K2051" s="33"/>
      <c r="L2051" s="44">
        <f>SUM(E2051:F2051)</f>
        <v>0</v>
      </c>
      <c r="M2051" s="33" t="str">
        <f t="shared" si="138"/>
        <v>Container q'ty</v>
      </c>
      <c r="N2051" s="33" t="str">
        <f t="shared" si="139"/>
        <v/>
      </c>
      <c r="O2051" s="39"/>
      <c r="P2051" s="33"/>
      <c r="Q2051" s="168"/>
      <c r="R2051" s="169"/>
      <c r="S2051" s="39"/>
      <c r="T2051" s="119"/>
      <c r="U2051" s="109"/>
      <c r="V2051" s="109"/>
      <c r="W2051" s="109"/>
      <c r="X2051" s="45"/>
      <c r="Y2051" s="45"/>
    </row>
    <row r="2052" spans="1:25" s="43" customFormat="1" ht="12.9" customHeight="1">
      <c r="A2052" s="189"/>
      <c r="B2052" s="111"/>
      <c r="C2052" s="111"/>
      <c r="D2052" s="111"/>
      <c r="E2052" s="111"/>
      <c r="F2052" s="111"/>
      <c r="G2052" s="111"/>
      <c r="H2052" s="111"/>
      <c r="I2052" s="116"/>
      <c r="J2052" s="118"/>
      <c r="K2052" s="33"/>
      <c r="L2052" s="44">
        <f>SUM(E2052:F2052)</f>
        <v>0</v>
      </c>
      <c r="M2052" s="33" t="str">
        <f t="shared" si="138"/>
        <v>Container q'ty</v>
      </c>
      <c r="N2052" s="33" t="str">
        <f t="shared" si="139"/>
        <v/>
      </c>
      <c r="O2052" s="39"/>
      <c r="P2052" s="33"/>
      <c r="Q2052" s="168"/>
      <c r="R2052" s="169"/>
      <c r="S2052" s="39"/>
      <c r="T2052" s="119"/>
      <c r="U2052" s="109"/>
      <c r="V2052" s="109"/>
      <c r="W2052" s="109"/>
      <c r="X2052" s="45"/>
      <c r="Y2052" s="45"/>
    </row>
    <row r="2053" spans="1:25" s="43" customFormat="1" ht="12.9" customHeight="1">
      <c r="A2053" s="189"/>
      <c r="B2053" s="111"/>
      <c r="C2053" s="111"/>
      <c r="D2053" s="111"/>
      <c r="E2053" s="111"/>
      <c r="F2053" s="111"/>
      <c r="G2053" s="111"/>
      <c r="H2053" s="111"/>
      <c r="I2053" s="116"/>
      <c r="J2053" s="118"/>
      <c r="K2053" s="33"/>
      <c r="L2053" s="44">
        <f t="shared" ref="L2053:L2062" si="141">SUM(E2053:F2053)</f>
        <v>0</v>
      </c>
      <c r="M2053" s="33" t="str">
        <f t="shared" si="138"/>
        <v>Container q'ty</v>
      </c>
      <c r="N2053" s="33" t="str">
        <f t="shared" si="139"/>
        <v/>
      </c>
      <c r="O2053" s="39"/>
      <c r="P2053" s="33"/>
      <c r="Q2053" s="168"/>
      <c r="R2053" s="169"/>
      <c r="S2053" s="39"/>
      <c r="T2053" s="119"/>
      <c r="U2053" s="109"/>
      <c r="V2053" s="109"/>
      <c r="W2053" s="109"/>
      <c r="X2053" s="45"/>
      <c r="Y2053" s="45"/>
    </row>
    <row r="2054" spans="1:25" s="43" customFormat="1" ht="12.9" customHeight="1">
      <c r="A2054" s="189"/>
      <c r="B2054" s="111"/>
      <c r="C2054" s="111"/>
      <c r="D2054" s="111"/>
      <c r="E2054" s="111"/>
      <c r="F2054" s="111"/>
      <c r="G2054" s="111"/>
      <c r="H2054" s="111"/>
      <c r="I2054" s="116"/>
      <c r="J2054" s="118"/>
      <c r="K2054" s="33"/>
      <c r="L2054" s="44">
        <f t="shared" si="141"/>
        <v>0</v>
      </c>
      <c r="M2054" s="33" t="str">
        <f t="shared" si="138"/>
        <v>Container q'ty</v>
      </c>
      <c r="N2054" s="33" t="str">
        <f t="shared" si="139"/>
        <v/>
      </c>
      <c r="O2054" s="39"/>
      <c r="P2054" s="33"/>
      <c r="Q2054" s="168"/>
      <c r="R2054" s="169"/>
      <c r="S2054" s="39"/>
      <c r="T2054" s="119"/>
      <c r="U2054" s="109"/>
      <c r="V2054" s="109"/>
      <c r="W2054" s="109"/>
      <c r="X2054" s="45"/>
      <c r="Y2054" s="45"/>
    </row>
    <row r="2055" spans="1:25" s="43" customFormat="1" ht="12.9" customHeight="1">
      <c r="A2055" s="189"/>
      <c r="B2055" s="111"/>
      <c r="C2055" s="111"/>
      <c r="D2055" s="111"/>
      <c r="E2055" s="111"/>
      <c r="F2055" s="111"/>
      <c r="G2055" s="111"/>
      <c r="H2055" s="111"/>
      <c r="I2055" s="116"/>
      <c r="J2055" s="118"/>
      <c r="K2055" s="33"/>
      <c r="L2055" s="44">
        <f t="shared" si="141"/>
        <v>0</v>
      </c>
      <c r="M2055" s="33" t="str">
        <f t="shared" si="138"/>
        <v>Container q'ty</v>
      </c>
      <c r="N2055" s="33" t="str">
        <f t="shared" si="139"/>
        <v/>
      </c>
      <c r="O2055" s="39"/>
      <c r="P2055" s="33"/>
      <c r="Q2055" s="168"/>
      <c r="R2055" s="169"/>
      <c r="S2055" s="39"/>
      <c r="T2055" s="119"/>
      <c r="U2055" s="109"/>
      <c r="V2055" s="109"/>
      <c r="W2055" s="109"/>
      <c r="X2055" s="45"/>
      <c r="Y2055" s="45"/>
    </row>
    <row r="2056" spans="1:25" s="43" customFormat="1" ht="12.9" customHeight="1">
      <c r="A2056" s="189"/>
      <c r="B2056" s="111"/>
      <c r="C2056" s="111"/>
      <c r="D2056" s="111"/>
      <c r="E2056" s="111"/>
      <c r="F2056" s="111"/>
      <c r="G2056" s="111"/>
      <c r="H2056" s="111"/>
      <c r="I2056" s="117"/>
      <c r="J2056" s="118"/>
      <c r="K2056" s="33"/>
      <c r="L2056" s="44">
        <f t="shared" si="141"/>
        <v>0</v>
      </c>
      <c r="M2056" s="33" t="str">
        <f t="shared" si="138"/>
        <v>Container q'ty</v>
      </c>
      <c r="N2056" s="33" t="str">
        <f t="shared" si="139"/>
        <v/>
      </c>
      <c r="O2056" s="39"/>
      <c r="P2056" s="33"/>
      <c r="Q2056" s="168"/>
      <c r="R2056" s="169"/>
      <c r="S2056" s="39"/>
      <c r="T2056" s="119"/>
      <c r="U2056" s="109"/>
      <c r="V2056" s="109"/>
      <c r="W2056" s="109"/>
      <c r="X2056" s="45"/>
      <c r="Y2056" s="45"/>
    </row>
    <row r="2057" spans="1:25" s="43" customFormat="1" ht="12.9" customHeight="1">
      <c r="A2057" s="189"/>
      <c r="B2057" s="111"/>
      <c r="C2057" s="111"/>
      <c r="D2057" s="111"/>
      <c r="E2057" s="111"/>
      <c r="F2057" s="111"/>
      <c r="G2057" s="111"/>
      <c r="H2057" s="111"/>
      <c r="I2057" s="117"/>
      <c r="J2057" s="118"/>
      <c r="K2057" s="33"/>
      <c r="L2057" s="44">
        <f t="shared" si="141"/>
        <v>0</v>
      </c>
      <c r="M2057" s="33" t="str">
        <f t="shared" si="138"/>
        <v>Container q'ty</v>
      </c>
      <c r="N2057" s="33" t="str">
        <f t="shared" si="139"/>
        <v/>
      </c>
      <c r="O2057" s="39"/>
      <c r="P2057" s="33"/>
      <c r="Q2057" s="168"/>
      <c r="R2057" s="169"/>
      <c r="S2057" s="39"/>
      <c r="T2057" s="119"/>
      <c r="U2057" s="109"/>
      <c r="V2057" s="109"/>
      <c r="W2057" s="109"/>
      <c r="X2057" s="45"/>
      <c r="Y2057" s="45"/>
    </row>
    <row r="2058" spans="1:25" s="43" customFormat="1" ht="12.9" customHeight="1">
      <c r="A2058" s="189"/>
      <c r="B2058" s="111"/>
      <c r="C2058" s="111"/>
      <c r="D2058" s="111"/>
      <c r="E2058" s="111"/>
      <c r="F2058" s="111"/>
      <c r="G2058" s="111"/>
      <c r="H2058" s="111"/>
      <c r="I2058" s="116"/>
      <c r="J2058" s="118"/>
      <c r="K2058" s="33"/>
      <c r="L2058" s="44">
        <f t="shared" si="141"/>
        <v>0</v>
      </c>
      <c r="M2058" s="33" t="str">
        <f t="shared" si="138"/>
        <v>Container q'ty</v>
      </c>
      <c r="N2058" s="33" t="str">
        <f t="shared" si="139"/>
        <v/>
      </c>
      <c r="O2058" s="39"/>
      <c r="P2058" s="33"/>
      <c r="Q2058" s="168"/>
      <c r="R2058" s="169"/>
      <c r="S2058" s="39"/>
      <c r="T2058" s="119"/>
      <c r="U2058" s="109"/>
      <c r="V2058" s="109"/>
      <c r="W2058" s="109"/>
      <c r="X2058" s="45"/>
      <c r="Y2058" s="45"/>
    </row>
    <row r="2059" spans="1:25" s="43" customFormat="1" ht="12.9" customHeight="1">
      <c r="A2059" s="189"/>
      <c r="B2059" s="111"/>
      <c r="C2059" s="111"/>
      <c r="D2059" s="111"/>
      <c r="E2059" s="111"/>
      <c r="F2059" s="111"/>
      <c r="G2059" s="111"/>
      <c r="H2059" s="111"/>
      <c r="I2059" s="116"/>
      <c r="J2059" s="118"/>
      <c r="K2059" s="33"/>
      <c r="L2059" s="44">
        <f t="shared" si="141"/>
        <v>0</v>
      </c>
      <c r="M2059" s="33" t="str">
        <f t="shared" si="138"/>
        <v>Container q'ty</v>
      </c>
      <c r="N2059" s="33" t="str">
        <f t="shared" si="139"/>
        <v/>
      </c>
      <c r="O2059" s="39"/>
      <c r="P2059" s="33"/>
      <c r="Q2059" s="168"/>
      <c r="R2059" s="169"/>
      <c r="S2059" s="39"/>
      <c r="T2059" s="119"/>
      <c r="U2059" s="109"/>
      <c r="V2059" s="109"/>
      <c r="W2059" s="109"/>
      <c r="X2059" s="45"/>
      <c r="Y2059" s="45"/>
    </row>
    <row r="2060" spans="1:25" s="43" customFormat="1" ht="12.9" customHeight="1">
      <c r="A2060" s="189"/>
      <c r="B2060" s="111"/>
      <c r="C2060" s="111"/>
      <c r="D2060" s="111"/>
      <c r="E2060" s="111"/>
      <c r="F2060" s="111"/>
      <c r="G2060" s="111"/>
      <c r="H2060" s="111"/>
      <c r="I2060" s="116"/>
      <c r="J2060" s="118"/>
      <c r="K2060" s="33"/>
      <c r="L2060" s="44">
        <f t="shared" si="141"/>
        <v>0</v>
      </c>
      <c r="M2060" s="33" t="str">
        <f t="shared" si="138"/>
        <v>Container q'ty</v>
      </c>
      <c r="N2060" s="33" t="str">
        <f t="shared" si="139"/>
        <v/>
      </c>
      <c r="O2060" s="39"/>
      <c r="P2060" s="33"/>
      <c r="Q2060" s="168"/>
      <c r="R2060" s="169"/>
      <c r="S2060" s="39"/>
      <c r="T2060" s="119"/>
      <c r="U2060" s="109"/>
      <c r="V2060" s="109"/>
      <c r="W2060" s="109"/>
      <c r="X2060" s="45"/>
      <c r="Y2060" s="45"/>
    </row>
    <row r="2061" spans="1:25" s="43" customFormat="1" ht="12.9" customHeight="1">
      <c r="A2061" s="189"/>
      <c r="B2061" s="111"/>
      <c r="C2061" s="111"/>
      <c r="D2061" s="111"/>
      <c r="E2061" s="111"/>
      <c r="F2061" s="111"/>
      <c r="G2061" s="111"/>
      <c r="H2061" s="111"/>
      <c r="I2061" s="116"/>
      <c r="J2061" s="118"/>
      <c r="K2061" s="33"/>
      <c r="L2061" s="44">
        <f t="shared" si="141"/>
        <v>0</v>
      </c>
      <c r="M2061" s="33" t="str">
        <f t="shared" si="138"/>
        <v>Container q'ty</v>
      </c>
      <c r="N2061" s="33" t="str">
        <f t="shared" si="139"/>
        <v/>
      </c>
      <c r="O2061" s="39"/>
      <c r="P2061" s="33"/>
      <c r="Q2061" s="168"/>
      <c r="R2061" s="169"/>
      <c r="S2061" s="39"/>
      <c r="T2061" s="119"/>
      <c r="U2061" s="109"/>
      <c r="V2061" s="109"/>
      <c r="W2061" s="109"/>
      <c r="X2061" s="45"/>
      <c r="Y2061" s="45"/>
    </row>
    <row r="2062" spans="1:25" s="43" customFormat="1" ht="12.9" customHeight="1">
      <c r="A2062" s="189"/>
      <c r="B2062" s="111"/>
      <c r="C2062" s="111"/>
      <c r="D2062" s="111"/>
      <c r="E2062" s="111"/>
      <c r="F2062" s="111"/>
      <c r="G2062" s="111"/>
      <c r="H2062" s="111"/>
      <c r="I2062" s="116"/>
      <c r="J2062" s="118"/>
      <c r="K2062" s="33"/>
      <c r="L2062" s="44">
        <f t="shared" si="141"/>
        <v>0</v>
      </c>
      <c r="M2062" s="33" t="str">
        <f t="shared" si="138"/>
        <v>Container q'ty</v>
      </c>
      <c r="N2062" s="33" t="str">
        <f t="shared" si="139"/>
        <v/>
      </c>
      <c r="O2062" s="39"/>
      <c r="P2062" s="33"/>
      <c r="Q2062" s="168"/>
      <c r="R2062" s="169"/>
      <c r="S2062" s="39"/>
      <c r="T2062" s="119"/>
      <c r="U2062" s="109"/>
      <c r="V2062" s="109"/>
      <c r="W2062" s="109"/>
      <c r="X2062" s="45"/>
      <c r="Y2062" s="45"/>
    </row>
    <row r="2063" spans="1:25" s="43" customFormat="1" ht="12.9" customHeight="1">
      <c r="A2063" s="189"/>
      <c r="B2063" s="111"/>
      <c r="C2063" s="111"/>
      <c r="D2063" s="111"/>
      <c r="E2063" s="111"/>
      <c r="F2063" s="111"/>
      <c r="G2063" s="111"/>
      <c r="H2063" s="111"/>
      <c r="I2063" s="116"/>
      <c r="J2063" s="118"/>
      <c r="K2063" s="33"/>
      <c r="L2063" s="44">
        <f>SUM(E2063:F2063)</f>
        <v>0</v>
      </c>
      <c r="M2063" s="33" t="str">
        <f t="shared" si="138"/>
        <v>Container q'ty</v>
      </c>
      <c r="N2063" s="33" t="str">
        <f t="shared" si="139"/>
        <v/>
      </c>
      <c r="O2063" s="39"/>
      <c r="P2063" s="33"/>
      <c r="Q2063" s="168"/>
      <c r="R2063" s="169"/>
      <c r="S2063" s="39"/>
      <c r="T2063" s="119"/>
      <c r="U2063" s="109"/>
      <c r="V2063" s="109"/>
      <c r="W2063" s="109"/>
      <c r="X2063" s="45"/>
      <c r="Y2063" s="45"/>
    </row>
    <row r="2064" spans="1:25" s="43" customFormat="1" ht="12.9" customHeight="1">
      <c r="A2064" s="189"/>
      <c r="B2064" s="111"/>
      <c r="C2064" s="111"/>
      <c r="D2064" s="111"/>
      <c r="E2064" s="111"/>
      <c r="F2064" s="111"/>
      <c r="G2064" s="111"/>
      <c r="H2064" s="111"/>
      <c r="I2064" s="116"/>
      <c r="J2064" s="118"/>
      <c r="K2064" s="33"/>
      <c r="L2064" s="44">
        <f>SUM(E2064:F2064)</f>
        <v>0</v>
      </c>
      <c r="M2064" s="33" t="str">
        <f t="shared" si="138"/>
        <v>Container q'ty</v>
      </c>
      <c r="N2064" s="33" t="str">
        <f t="shared" si="139"/>
        <v/>
      </c>
      <c r="O2064" s="39"/>
      <c r="P2064" s="33"/>
      <c r="Q2064" s="168"/>
      <c r="R2064" s="169"/>
      <c r="S2064" s="39"/>
      <c r="T2064" s="119"/>
      <c r="U2064" s="109"/>
      <c r="V2064" s="109"/>
      <c r="W2064" s="109"/>
      <c r="X2064" s="45"/>
      <c r="Y2064" s="45"/>
    </row>
    <row r="2065" spans="1:25" s="43" customFormat="1" ht="12.9" customHeight="1">
      <c r="A2065" s="189"/>
      <c r="B2065" s="111"/>
      <c r="C2065" s="111"/>
      <c r="D2065" s="111"/>
      <c r="E2065" s="111"/>
      <c r="F2065" s="111"/>
      <c r="G2065" s="111"/>
      <c r="H2065" s="111"/>
      <c r="I2065" s="116"/>
      <c r="J2065" s="118"/>
      <c r="K2065" s="33"/>
      <c r="L2065" s="44">
        <f t="shared" ref="L2065:L2073" si="142">SUM(E2065:F2065)</f>
        <v>0</v>
      </c>
      <c r="M2065" s="33" t="str">
        <f t="shared" si="138"/>
        <v>Container q'ty</v>
      </c>
      <c r="N2065" s="33" t="str">
        <f t="shared" si="139"/>
        <v/>
      </c>
      <c r="O2065" s="39"/>
      <c r="P2065" s="33"/>
      <c r="Q2065" s="168"/>
      <c r="R2065" s="169"/>
      <c r="S2065" s="39"/>
      <c r="T2065" s="119"/>
      <c r="U2065" s="109"/>
      <c r="V2065" s="109"/>
      <c r="W2065" s="109"/>
      <c r="X2065" s="45"/>
      <c r="Y2065" s="45"/>
    </row>
    <row r="2066" spans="1:25" s="43" customFormat="1" ht="12.9" customHeight="1">
      <c r="A2066" s="189"/>
      <c r="B2066" s="111"/>
      <c r="C2066" s="111"/>
      <c r="D2066" s="111"/>
      <c r="E2066" s="111"/>
      <c r="F2066" s="111"/>
      <c r="G2066" s="111"/>
      <c r="H2066" s="111"/>
      <c r="I2066" s="116"/>
      <c r="J2066" s="118"/>
      <c r="K2066" s="33"/>
      <c r="L2066" s="44">
        <f t="shared" si="142"/>
        <v>0</v>
      </c>
      <c r="M2066" s="33" t="str">
        <f t="shared" si="138"/>
        <v>Container q'ty</v>
      </c>
      <c r="N2066" s="33" t="str">
        <f t="shared" si="139"/>
        <v/>
      </c>
      <c r="O2066" s="39"/>
      <c r="P2066" s="33"/>
      <c r="Q2066" s="168"/>
      <c r="R2066" s="169"/>
      <c r="S2066" s="39"/>
      <c r="T2066" s="119"/>
      <c r="U2066" s="109"/>
      <c r="V2066" s="109"/>
      <c r="W2066" s="109"/>
      <c r="X2066" s="45"/>
      <c r="Y2066" s="45"/>
    </row>
    <row r="2067" spans="1:25" s="43" customFormat="1" ht="12.9" customHeight="1">
      <c r="A2067" s="189"/>
      <c r="B2067" s="111"/>
      <c r="C2067" s="111"/>
      <c r="D2067" s="111"/>
      <c r="E2067" s="111"/>
      <c r="F2067" s="111"/>
      <c r="G2067" s="111"/>
      <c r="H2067" s="111"/>
      <c r="I2067" s="116"/>
      <c r="J2067" s="118"/>
      <c r="K2067" s="33"/>
      <c r="L2067" s="44">
        <f t="shared" si="142"/>
        <v>0</v>
      </c>
      <c r="M2067" s="33" t="str">
        <f t="shared" si="138"/>
        <v>Container q'ty</v>
      </c>
      <c r="N2067" s="33" t="str">
        <f t="shared" si="139"/>
        <v/>
      </c>
      <c r="O2067" s="39"/>
      <c r="P2067" s="33"/>
      <c r="Q2067" s="168"/>
      <c r="R2067" s="169"/>
      <c r="S2067" s="39"/>
      <c r="T2067" s="119"/>
      <c r="U2067" s="109"/>
      <c r="V2067" s="109"/>
      <c r="W2067" s="109"/>
      <c r="X2067" s="45"/>
      <c r="Y2067" s="45"/>
    </row>
    <row r="2068" spans="1:25" s="43" customFormat="1" ht="12.9" customHeight="1">
      <c r="A2068" s="189"/>
      <c r="B2068" s="111"/>
      <c r="C2068" s="111"/>
      <c r="D2068" s="111"/>
      <c r="E2068" s="111"/>
      <c r="F2068" s="111"/>
      <c r="G2068" s="111"/>
      <c r="H2068" s="111"/>
      <c r="I2068" s="117"/>
      <c r="J2068" s="118"/>
      <c r="K2068" s="33"/>
      <c r="L2068" s="44">
        <f t="shared" si="142"/>
        <v>0</v>
      </c>
      <c r="M2068" s="33" t="str">
        <f t="shared" si="138"/>
        <v>Container q'ty</v>
      </c>
      <c r="N2068" s="33" t="str">
        <f t="shared" si="139"/>
        <v/>
      </c>
      <c r="O2068" s="39"/>
      <c r="P2068" s="33"/>
      <c r="Q2068" s="168"/>
      <c r="R2068" s="169"/>
      <c r="S2068" s="39"/>
      <c r="T2068" s="119"/>
      <c r="U2068" s="109"/>
      <c r="V2068" s="109"/>
      <c r="W2068" s="109"/>
      <c r="X2068" s="45"/>
      <c r="Y2068" s="45"/>
    </row>
    <row r="2069" spans="1:25" s="43" customFormat="1" ht="12.9" customHeight="1">
      <c r="A2069" s="189"/>
      <c r="B2069" s="111"/>
      <c r="C2069" s="111"/>
      <c r="D2069" s="111"/>
      <c r="E2069" s="111"/>
      <c r="F2069" s="111"/>
      <c r="G2069" s="111"/>
      <c r="H2069" s="111"/>
      <c r="I2069" s="117"/>
      <c r="J2069" s="118"/>
      <c r="K2069" s="33"/>
      <c r="L2069" s="44">
        <f t="shared" si="142"/>
        <v>0</v>
      </c>
      <c r="M2069" s="33" t="str">
        <f t="shared" si="138"/>
        <v>Container q'ty</v>
      </c>
      <c r="N2069" s="33" t="str">
        <f t="shared" si="139"/>
        <v/>
      </c>
      <c r="O2069" s="39"/>
      <c r="P2069" s="33"/>
      <c r="Q2069" s="168"/>
      <c r="R2069" s="169"/>
      <c r="S2069" s="39"/>
      <c r="T2069" s="119"/>
      <c r="U2069" s="109"/>
      <c r="V2069" s="109"/>
      <c r="W2069" s="109"/>
      <c r="X2069" s="45"/>
      <c r="Y2069" s="45"/>
    </row>
    <row r="2070" spans="1:25" s="43" customFormat="1" ht="12.9" customHeight="1">
      <c r="A2070" s="189"/>
      <c r="B2070" s="111"/>
      <c r="C2070" s="111"/>
      <c r="D2070" s="111"/>
      <c r="E2070" s="111"/>
      <c r="F2070" s="111"/>
      <c r="G2070" s="111"/>
      <c r="H2070" s="111"/>
      <c r="I2070" s="116"/>
      <c r="J2070" s="118"/>
      <c r="K2070" s="33"/>
      <c r="L2070" s="44">
        <f t="shared" si="142"/>
        <v>0</v>
      </c>
      <c r="M2070" s="33" t="str">
        <f t="shared" si="138"/>
        <v>Container q'ty</v>
      </c>
      <c r="N2070" s="33" t="str">
        <f t="shared" si="139"/>
        <v/>
      </c>
      <c r="O2070" s="39"/>
      <c r="P2070" s="33"/>
      <c r="Q2070" s="168"/>
      <c r="R2070" s="169"/>
      <c r="S2070" s="39"/>
      <c r="T2070" s="119"/>
      <c r="U2070" s="109"/>
      <c r="V2070" s="109"/>
      <c r="W2070" s="109"/>
      <c r="X2070" s="45"/>
      <c r="Y2070" s="45"/>
    </row>
    <row r="2071" spans="1:25" s="43" customFormat="1" ht="12.9" customHeight="1">
      <c r="A2071" s="189"/>
      <c r="B2071" s="111"/>
      <c r="C2071" s="111"/>
      <c r="D2071" s="111"/>
      <c r="E2071" s="111"/>
      <c r="F2071" s="111"/>
      <c r="G2071" s="111"/>
      <c r="H2071" s="111"/>
      <c r="I2071" s="116"/>
      <c r="J2071" s="118"/>
      <c r="K2071" s="33"/>
      <c r="L2071" s="44">
        <f t="shared" si="142"/>
        <v>0</v>
      </c>
      <c r="M2071" s="33" t="str">
        <f t="shared" si="138"/>
        <v>Container q'ty</v>
      </c>
      <c r="N2071" s="33" t="str">
        <f t="shared" si="139"/>
        <v/>
      </c>
      <c r="O2071" s="39"/>
      <c r="P2071" s="33"/>
      <c r="Q2071" s="168"/>
      <c r="R2071" s="169"/>
      <c r="S2071" s="39"/>
      <c r="T2071" s="119"/>
      <c r="U2071" s="109"/>
      <c r="V2071" s="109"/>
      <c r="W2071" s="109"/>
      <c r="X2071" s="45"/>
      <c r="Y2071" s="45"/>
    </row>
    <row r="2072" spans="1:25" s="43" customFormat="1" ht="12.9" customHeight="1">
      <c r="A2072" s="189"/>
      <c r="B2072" s="111"/>
      <c r="C2072" s="111"/>
      <c r="D2072" s="111"/>
      <c r="E2072" s="111"/>
      <c r="F2072" s="111"/>
      <c r="G2072" s="111"/>
      <c r="H2072" s="111"/>
      <c r="I2072" s="116"/>
      <c r="J2072" s="118"/>
      <c r="K2072" s="33"/>
      <c r="L2072" s="44">
        <f t="shared" si="142"/>
        <v>0</v>
      </c>
      <c r="M2072" s="33" t="str">
        <f t="shared" si="138"/>
        <v>Container q'ty</v>
      </c>
      <c r="N2072" s="33" t="str">
        <f t="shared" si="139"/>
        <v/>
      </c>
      <c r="O2072" s="39"/>
      <c r="P2072" s="33"/>
      <c r="Q2072" s="168"/>
      <c r="R2072" s="169"/>
      <c r="S2072" s="39"/>
      <c r="T2072" s="119"/>
      <c r="U2072" s="109"/>
      <c r="V2072" s="109"/>
      <c r="W2072" s="109"/>
      <c r="X2072" s="45"/>
      <c r="Y2072" s="45"/>
    </row>
    <row r="2073" spans="1:25" s="43" customFormat="1" ht="12.9" customHeight="1">
      <c r="A2073" s="189"/>
      <c r="B2073" s="111"/>
      <c r="C2073" s="111"/>
      <c r="D2073" s="111"/>
      <c r="E2073" s="111"/>
      <c r="F2073" s="111"/>
      <c r="G2073" s="111"/>
      <c r="H2073" s="111"/>
      <c r="I2073" s="116"/>
      <c r="J2073" s="118"/>
      <c r="K2073" s="33"/>
      <c r="L2073" s="44">
        <f t="shared" si="142"/>
        <v>0</v>
      </c>
      <c r="M2073" s="33" t="str">
        <f t="shared" si="138"/>
        <v>Container q'ty</v>
      </c>
      <c r="N2073" s="33" t="str">
        <f t="shared" si="139"/>
        <v/>
      </c>
      <c r="O2073" s="39"/>
      <c r="P2073" s="33"/>
      <c r="Q2073" s="168"/>
      <c r="R2073" s="169"/>
      <c r="S2073" s="39"/>
      <c r="T2073" s="119"/>
      <c r="U2073" s="109"/>
      <c r="V2073" s="109"/>
      <c r="W2073" s="109"/>
      <c r="X2073" s="45"/>
      <c r="Y2073" s="45"/>
    </row>
    <row r="2074" spans="1:25" s="43" customFormat="1" ht="12.9" customHeight="1">
      <c r="A2074" s="189"/>
      <c r="B2074" s="111"/>
      <c r="C2074" s="111"/>
      <c r="D2074" s="111"/>
      <c r="E2074" s="111"/>
      <c r="F2074" s="111"/>
      <c r="G2074" s="111"/>
      <c r="H2074" s="111"/>
      <c r="I2074" s="116"/>
      <c r="J2074" s="118"/>
      <c r="K2074" s="33"/>
      <c r="L2074" s="44">
        <f>SUM(E2074:F2074)</f>
        <v>0</v>
      </c>
      <c r="M2074" s="33" t="str">
        <f t="shared" si="138"/>
        <v>Container q'ty</v>
      </c>
      <c r="N2074" s="33" t="str">
        <f t="shared" si="139"/>
        <v/>
      </c>
      <c r="O2074" s="39"/>
      <c r="P2074" s="33"/>
      <c r="Q2074" s="168"/>
      <c r="R2074" s="169"/>
      <c r="S2074" s="39"/>
      <c r="T2074" s="119"/>
      <c r="U2074" s="109"/>
      <c r="V2074" s="109"/>
      <c r="W2074" s="109"/>
      <c r="X2074" s="45"/>
      <c r="Y2074" s="45"/>
    </row>
    <row r="2075" spans="1:25" s="43" customFormat="1" ht="12.9" customHeight="1">
      <c r="A2075" s="189"/>
      <c r="B2075" s="111"/>
      <c r="C2075" s="111"/>
      <c r="D2075" s="111"/>
      <c r="E2075" s="111"/>
      <c r="F2075" s="111"/>
      <c r="G2075" s="111"/>
      <c r="H2075" s="111"/>
      <c r="I2075" s="116"/>
      <c r="J2075" s="118"/>
      <c r="K2075" s="33"/>
      <c r="L2075" s="44">
        <f>SUM(E2075:F2075)</f>
        <v>0</v>
      </c>
      <c r="M2075" s="33" t="str">
        <f t="shared" si="138"/>
        <v>Container q'ty</v>
      </c>
      <c r="N2075" s="33" t="str">
        <f t="shared" si="139"/>
        <v/>
      </c>
      <c r="O2075" s="39"/>
      <c r="P2075" s="33"/>
      <c r="Q2075" s="168"/>
      <c r="R2075" s="169"/>
      <c r="S2075" s="39"/>
      <c r="T2075" s="119"/>
      <c r="U2075" s="109"/>
      <c r="V2075" s="109"/>
      <c r="W2075" s="109"/>
      <c r="X2075" s="45"/>
      <c r="Y2075" s="45"/>
    </row>
    <row r="2076" spans="1:25" s="43" customFormat="1" ht="12.9" customHeight="1">
      <c r="A2076" s="189"/>
      <c r="B2076" s="111"/>
      <c r="C2076" s="111"/>
      <c r="D2076" s="111"/>
      <c r="E2076" s="111"/>
      <c r="F2076" s="111"/>
      <c r="G2076" s="111"/>
      <c r="H2076" s="111"/>
      <c r="I2076" s="116"/>
      <c r="J2076" s="118"/>
      <c r="K2076" s="33"/>
      <c r="L2076" s="44">
        <f t="shared" ref="L2076:L2102" si="143">SUM(E2076:F2076)</f>
        <v>0</v>
      </c>
      <c r="M2076" s="33" t="str">
        <f t="shared" si="138"/>
        <v>Container q'ty</v>
      </c>
      <c r="N2076" s="33" t="str">
        <f t="shared" si="139"/>
        <v/>
      </c>
      <c r="O2076" s="39"/>
      <c r="P2076" s="33"/>
      <c r="Q2076" s="168"/>
      <c r="R2076" s="169"/>
      <c r="S2076" s="39"/>
      <c r="T2076" s="119"/>
      <c r="U2076" s="109"/>
      <c r="V2076" s="109"/>
      <c r="W2076" s="109"/>
      <c r="X2076" s="45"/>
      <c r="Y2076" s="45"/>
    </row>
    <row r="2077" spans="1:25" s="43" customFormat="1" ht="12.9" customHeight="1">
      <c r="A2077" s="189"/>
      <c r="B2077" s="111"/>
      <c r="C2077" s="111"/>
      <c r="D2077" s="111"/>
      <c r="E2077" s="111"/>
      <c r="F2077" s="111"/>
      <c r="G2077" s="111"/>
      <c r="H2077" s="111"/>
      <c r="I2077" s="116"/>
      <c r="J2077" s="118"/>
      <c r="K2077" s="33"/>
      <c r="L2077" s="44">
        <f t="shared" si="143"/>
        <v>0</v>
      </c>
      <c r="M2077" s="33" t="str">
        <f t="shared" si="138"/>
        <v>Container q'ty</v>
      </c>
      <c r="N2077" s="33" t="str">
        <f t="shared" si="139"/>
        <v/>
      </c>
      <c r="O2077" s="39"/>
      <c r="P2077" s="33"/>
      <c r="Q2077" s="168"/>
      <c r="R2077" s="169"/>
      <c r="S2077" s="39"/>
      <c r="T2077" s="119"/>
      <c r="U2077" s="109"/>
      <c r="V2077" s="109"/>
      <c r="W2077" s="109"/>
      <c r="X2077" s="45"/>
      <c r="Y2077" s="45"/>
    </row>
    <row r="2078" spans="1:25" s="43" customFormat="1" ht="12.9" customHeight="1">
      <c r="A2078" s="189"/>
      <c r="B2078" s="111"/>
      <c r="C2078" s="111"/>
      <c r="D2078" s="111"/>
      <c r="E2078" s="111"/>
      <c r="F2078" s="111"/>
      <c r="G2078" s="111"/>
      <c r="H2078" s="111"/>
      <c r="I2078" s="116"/>
      <c r="J2078" s="118"/>
      <c r="K2078" s="33"/>
      <c r="L2078" s="44">
        <f t="shared" si="143"/>
        <v>0</v>
      </c>
      <c r="M2078" s="33" t="str">
        <f t="shared" si="138"/>
        <v>Container q'ty</v>
      </c>
      <c r="N2078" s="33" t="str">
        <f t="shared" si="139"/>
        <v/>
      </c>
      <c r="O2078" s="39"/>
      <c r="P2078" s="33"/>
      <c r="Q2078" s="168"/>
      <c r="R2078" s="169"/>
      <c r="S2078" s="39"/>
      <c r="T2078" s="119"/>
      <c r="U2078" s="109"/>
      <c r="V2078" s="109"/>
      <c r="W2078" s="109"/>
      <c r="X2078" s="45"/>
      <c r="Y2078" s="45"/>
    </row>
    <row r="2079" spans="1:25" s="43" customFormat="1" ht="12.9" customHeight="1">
      <c r="A2079" s="189"/>
      <c r="B2079" s="111"/>
      <c r="C2079" s="111"/>
      <c r="D2079" s="111"/>
      <c r="E2079" s="111"/>
      <c r="F2079" s="111"/>
      <c r="G2079" s="111"/>
      <c r="H2079" s="111"/>
      <c r="I2079" s="117"/>
      <c r="J2079" s="118"/>
      <c r="K2079" s="33"/>
      <c r="L2079" s="44">
        <f t="shared" si="143"/>
        <v>0</v>
      </c>
      <c r="M2079" s="33" t="str">
        <f t="shared" si="138"/>
        <v>Container q'ty</v>
      </c>
      <c r="N2079" s="33" t="str">
        <f t="shared" si="139"/>
        <v/>
      </c>
      <c r="O2079" s="39"/>
      <c r="P2079" s="33"/>
      <c r="Q2079" s="168"/>
      <c r="R2079" s="169"/>
      <c r="S2079" s="39"/>
      <c r="T2079" s="119"/>
      <c r="U2079" s="109"/>
      <c r="V2079" s="109"/>
      <c r="W2079" s="109"/>
      <c r="X2079" s="45"/>
      <c r="Y2079" s="45"/>
    </row>
    <row r="2080" spans="1:25" s="43" customFormat="1" ht="12.9" customHeight="1">
      <c r="A2080" s="189"/>
      <c r="B2080" s="111"/>
      <c r="C2080" s="111"/>
      <c r="D2080" s="111"/>
      <c r="E2080" s="111"/>
      <c r="F2080" s="111"/>
      <c r="G2080" s="111"/>
      <c r="H2080" s="111"/>
      <c r="I2080" s="117"/>
      <c r="J2080" s="118"/>
      <c r="K2080" s="33"/>
      <c r="L2080" s="44">
        <f t="shared" si="143"/>
        <v>0</v>
      </c>
      <c r="M2080" s="33" t="str">
        <f t="shared" si="138"/>
        <v>Container q'ty</v>
      </c>
      <c r="N2080" s="33" t="str">
        <f t="shared" si="139"/>
        <v/>
      </c>
      <c r="O2080" s="39"/>
      <c r="P2080" s="33"/>
      <c r="Q2080" s="168"/>
      <c r="R2080" s="169"/>
      <c r="S2080" s="39"/>
      <c r="T2080" s="119"/>
      <c r="U2080" s="109"/>
      <c r="V2080" s="109"/>
      <c r="W2080" s="109"/>
      <c r="X2080" s="45"/>
      <c r="Y2080" s="45"/>
    </row>
    <row r="2081" spans="1:25" s="43" customFormat="1" ht="12.9" customHeight="1">
      <c r="A2081" s="189"/>
      <c r="B2081" s="111"/>
      <c r="C2081" s="111"/>
      <c r="D2081" s="111"/>
      <c r="E2081" s="111"/>
      <c r="F2081" s="111"/>
      <c r="G2081" s="111"/>
      <c r="H2081" s="111"/>
      <c r="I2081" s="116"/>
      <c r="J2081" s="118"/>
      <c r="K2081" s="33"/>
      <c r="L2081" s="44">
        <f t="shared" si="143"/>
        <v>0</v>
      </c>
      <c r="M2081" s="33" t="str">
        <f t="shared" si="138"/>
        <v>Container q'ty</v>
      </c>
      <c r="N2081" s="33" t="str">
        <f t="shared" si="139"/>
        <v/>
      </c>
      <c r="O2081" s="39"/>
      <c r="P2081" s="33"/>
      <c r="Q2081" s="168"/>
      <c r="R2081" s="169"/>
      <c r="S2081" s="39"/>
      <c r="T2081" s="119"/>
      <c r="U2081" s="109"/>
      <c r="V2081" s="109"/>
      <c r="W2081" s="109"/>
      <c r="X2081" s="45"/>
      <c r="Y2081" s="45"/>
    </row>
    <row r="2082" spans="1:25" s="43" customFormat="1" ht="12.9" customHeight="1">
      <c r="A2082" s="189"/>
      <c r="B2082" s="111"/>
      <c r="C2082" s="111"/>
      <c r="D2082" s="111"/>
      <c r="E2082" s="111"/>
      <c r="F2082" s="111"/>
      <c r="G2082" s="111"/>
      <c r="H2082" s="111"/>
      <c r="I2082" s="116"/>
      <c r="J2082" s="118"/>
      <c r="K2082" s="33"/>
      <c r="L2082" s="44">
        <f t="shared" si="143"/>
        <v>0</v>
      </c>
      <c r="M2082" s="33" t="str">
        <f t="shared" si="138"/>
        <v>Container q'ty</v>
      </c>
      <c r="N2082" s="33" t="str">
        <f t="shared" si="139"/>
        <v/>
      </c>
      <c r="O2082" s="39"/>
      <c r="P2082" s="33"/>
      <c r="Q2082" s="168"/>
      <c r="R2082" s="169"/>
      <c r="S2082" s="39"/>
      <c r="T2082" s="119"/>
      <c r="U2082" s="109"/>
      <c r="V2082" s="109"/>
      <c r="W2082" s="109"/>
      <c r="X2082" s="45"/>
      <c r="Y2082" s="45"/>
    </row>
    <row r="2083" spans="1:25" s="43" customFormat="1" ht="12.9" customHeight="1">
      <c r="A2083" s="189"/>
      <c r="B2083" s="111"/>
      <c r="C2083" s="111"/>
      <c r="D2083" s="111"/>
      <c r="E2083" s="111"/>
      <c r="F2083" s="111"/>
      <c r="G2083" s="111"/>
      <c r="H2083" s="111"/>
      <c r="I2083" s="116"/>
      <c r="J2083" s="118"/>
      <c r="K2083" s="33"/>
      <c r="L2083" s="44">
        <f t="shared" si="143"/>
        <v>0</v>
      </c>
      <c r="M2083" s="33" t="str">
        <f t="shared" si="138"/>
        <v>Container q'ty</v>
      </c>
      <c r="N2083" s="33" t="str">
        <f t="shared" si="139"/>
        <v/>
      </c>
      <c r="O2083" s="39"/>
      <c r="P2083" s="33"/>
      <c r="Q2083" s="168"/>
      <c r="R2083" s="169"/>
      <c r="S2083" s="39"/>
      <c r="T2083" s="119"/>
      <c r="U2083" s="109"/>
      <c r="V2083" s="109"/>
      <c r="W2083" s="109"/>
      <c r="X2083" s="45"/>
      <c r="Y2083" s="45"/>
    </row>
    <row r="2084" spans="1:25" s="43" customFormat="1" ht="12.9" customHeight="1">
      <c r="A2084" s="189"/>
      <c r="B2084" s="111"/>
      <c r="C2084" s="111"/>
      <c r="D2084" s="111"/>
      <c r="E2084" s="111"/>
      <c r="F2084" s="111"/>
      <c r="G2084" s="111"/>
      <c r="H2084" s="111"/>
      <c r="I2084" s="116"/>
      <c r="J2084" s="118"/>
      <c r="K2084" s="33"/>
      <c r="L2084" s="44">
        <f t="shared" si="143"/>
        <v>0</v>
      </c>
      <c r="M2084" s="33" t="str">
        <f t="shared" si="138"/>
        <v>Container q'ty</v>
      </c>
      <c r="N2084" s="33" t="str">
        <f t="shared" si="139"/>
        <v/>
      </c>
      <c r="O2084" s="39"/>
      <c r="P2084" s="33"/>
      <c r="Q2084" s="168"/>
      <c r="R2084" s="169"/>
      <c r="S2084" s="39"/>
      <c r="T2084" s="119"/>
      <c r="U2084" s="109"/>
      <c r="V2084" s="109"/>
      <c r="W2084" s="109"/>
      <c r="X2084" s="45"/>
      <c r="Y2084" s="45"/>
    </row>
    <row r="2085" spans="1:25" s="43" customFormat="1" ht="12.9" customHeight="1">
      <c r="A2085" s="189"/>
      <c r="B2085" s="111"/>
      <c r="C2085" s="111"/>
      <c r="D2085" s="111"/>
      <c r="E2085" s="111"/>
      <c r="F2085" s="111"/>
      <c r="G2085" s="111"/>
      <c r="H2085" s="111"/>
      <c r="I2085" s="116"/>
      <c r="J2085" s="118"/>
      <c r="K2085" s="33"/>
      <c r="L2085" s="44">
        <f t="shared" si="143"/>
        <v>0</v>
      </c>
      <c r="M2085" s="33" t="str">
        <f t="shared" si="138"/>
        <v>Container q'ty</v>
      </c>
      <c r="N2085" s="33" t="str">
        <f t="shared" si="139"/>
        <v/>
      </c>
      <c r="O2085" s="39"/>
      <c r="P2085" s="33"/>
      <c r="Q2085" s="168"/>
      <c r="R2085" s="169"/>
      <c r="S2085" s="39"/>
      <c r="T2085" s="119"/>
      <c r="U2085" s="109"/>
      <c r="V2085" s="109"/>
      <c r="W2085" s="109"/>
      <c r="X2085" s="45"/>
      <c r="Y2085" s="45"/>
    </row>
    <row r="2086" spans="1:25" s="43" customFormat="1" ht="12.9" customHeight="1">
      <c r="A2086" s="189"/>
      <c r="B2086" s="111"/>
      <c r="C2086" s="111"/>
      <c r="D2086" s="111"/>
      <c r="E2086" s="111"/>
      <c r="F2086" s="111"/>
      <c r="G2086" s="111"/>
      <c r="H2086" s="111"/>
      <c r="I2086" s="116"/>
      <c r="J2086" s="118"/>
      <c r="K2086" s="33"/>
      <c r="L2086" s="44">
        <f t="shared" si="143"/>
        <v>0</v>
      </c>
      <c r="M2086" s="33" t="str">
        <f t="shared" si="138"/>
        <v>Container q'ty</v>
      </c>
      <c r="N2086" s="33" t="str">
        <f t="shared" si="139"/>
        <v/>
      </c>
      <c r="O2086" s="39"/>
      <c r="P2086" s="33"/>
      <c r="Q2086" s="168"/>
      <c r="R2086" s="169"/>
      <c r="S2086" s="39"/>
      <c r="T2086" s="119"/>
      <c r="U2086" s="109"/>
      <c r="V2086" s="109"/>
      <c r="W2086" s="109"/>
      <c r="X2086" s="45"/>
      <c r="Y2086" s="45"/>
    </row>
    <row r="2087" spans="1:25" s="43" customFormat="1" ht="12.9" customHeight="1">
      <c r="A2087" s="189"/>
      <c r="B2087" s="111"/>
      <c r="C2087" s="111"/>
      <c r="D2087" s="111"/>
      <c r="E2087" s="111"/>
      <c r="F2087" s="111"/>
      <c r="G2087" s="111"/>
      <c r="H2087" s="111"/>
      <c r="I2087" s="116"/>
      <c r="J2087" s="118"/>
      <c r="K2087" s="33"/>
      <c r="L2087" s="44">
        <f t="shared" si="143"/>
        <v>0</v>
      </c>
      <c r="M2087" s="33" t="str">
        <f t="shared" si="138"/>
        <v>Container q'ty</v>
      </c>
      <c r="N2087" s="33" t="str">
        <f t="shared" si="139"/>
        <v/>
      </c>
      <c r="O2087" s="39"/>
      <c r="P2087" s="33"/>
      <c r="Q2087" s="168"/>
      <c r="R2087" s="169"/>
      <c r="S2087" s="39"/>
      <c r="T2087" s="119"/>
      <c r="U2087" s="109"/>
      <c r="V2087" s="109"/>
      <c r="W2087" s="109"/>
      <c r="X2087" s="45"/>
      <c r="Y2087" s="45"/>
    </row>
    <row r="2088" spans="1:25" s="43" customFormat="1" ht="12.9" customHeight="1">
      <c r="A2088" s="189"/>
      <c r="B2088" s="111"/>
      <c r="C2088" s="111"/>
      <c r="D2088" s="111"/>
      <c r="E2088" s="111"/>
      <c r="F2088" s="111"/>
      <c r="G2088" s="111"/>
      <c r="H2088" s="111"/>
      <c r="I2088" s="116"/>
      <c r="J2088" s="118"/>
      <c r="K2088" s="33"/>
      <c r="L2088" s="44">
        <f t="shared" si="143"/>
        <v>0</v>
      </c>
      <c r="M2088" s="33" t="str">
        <f t="shared" si="138"/>
        <v>Container q'ty</v>
      </c>
      <c r="N2088" s="33" t="str">
        <f t="shared" si="139"/>
        <v/>
      </c>
      <c r="O2088" s="39"/>
      <c r="P2088" s="33"/>
      <c r="Q2088" s="168"/>
      <c r="R2088" s="169"/>
      <c r="S2088" s="39"/>
      <c r="T2088" s="119"/>
      <c r="U2088" s="109"/>
      <c r="V2088" s="109"/>
      <c r="W2088" s="109"/>
      <c r="X2088" s="45"/>
      <c r="Y2088" s="45"/>
    </row>
    <row r="2089" spans="1:25" s="43" customFormat="1" ht="12.9" customHeight="1">
      <c r="A2089" s="189"/>
      <c r="B2089" s="111"/>
      <c r="C2089" s="111"/>
      <c r="D2089" s="111"/>
      <c r="E2089" s="111"/>
      <c r="F2089" s="111"/>
      <c r="G2089" s="111"/>
      <c r="H2089" s="111"/>
      <c r="I2089" s="116"/>
      <c r="J2089" s="118"/>
      <c r="K2089" s="33"/>
      <c r="L2089" s="44">
        <f t="shared" si="143"/>
        <v>0</v>
      </c>
      <c r="M2089" s="33" t="str">
        <f t="shared" si="138"/>
        <v>Container q'ty</v>
      </c>
      <c r="N2089" s="33" t="str">
        <f t="shared" si="139"/>
        <v/>
      </c>
      <c r="O2089" s="39"/>
      <c r="P2089" s="33"/>
      <c r="Q2089" s="168"/>
      <c r="R2089" s="169"/>
      <c r="S2089" s="39"/>
      <c r="T2089" s="119"/>
      <c r="U2089" s="109"/>
      <c r="V2089" s="109"/>
      <c r="W2089" s="109"/>
      <c r="X2089" s="45"/>
      <c r="Y2089" s="45"/>
    </row>
    <row r="2090" spans="1:25" s="43" customFormat="1" ht="12.9" customHeight="1">
      <c r="A2090" s="189"/>
      <c r="B2090" s="111"/>
      <c r="C2090" s="111"/>
      <c r="D2090" s="111"/>
      <c r="E2090" s="111"/>
      <c r="F2090" s="111"/>
      <c r="G2090" s="111"/>
      <c r="H2090" s="111"/>
      <c r="I2090" s="117"/>
      <c r="J2090" s="118"/>
      <c r="K2090" s="33"/>
      <c r="L2090" s="44">
        <f t="shared" si="143"/>
        <v>0</v>
      </c>
      <c r="M2090" s="33" t="str">
        <f t="shared" si="138"/>
        <v>Container q'ty</v>
      </c>
      <c r="N2090" s="33" t="str">
        <f t="shared" si="139"/>
        <v/>
      </c>
      <c r="O2090" s="39"/>
      <c r="P2090" s="33"/>
      <c r="Q2090" s="168"/>
      <c r="R2090" s="169"/>
      <c r="S2090" s="39"/>
      <c r="T2090" s="119"/>
      <c r="U2090" s="109"/>
      <c r="V2090" s="109"/>
      <c r="W2090" s="109"/>
      <c r="X2090" s="45"/>
      <c r="Y2090" s="45"/>
    </row>
    <row r="2091" spans="1:25" s="43" customFormat="1" ht="12.9" customHeight="1">
      <c r="A2091" s="189"/>
      <c r="B2091" s="111"/>
      <c r="C2091" s="111"/>
      <c r="D2091" s="111"/>
      <c r="E2091" s="111"/>
      <c r="F2091" s="111"/>
      <c r="G2091" s="111"/>
      <c r="H2091" s="111"/>
      <c r="I2091" s="116"/>
      <c r="J2091" s="118"/>
      <c r="K2091" s="33"/>
      <c r="L2091" s="44">
        <f t="shared" si="143"/>
        <v>0</v>
      </c>
      <c r="M2091" s="33" t="str">
        <f t="shared" si="138"/>
        <v>Container q'ty</v>
      </c>
      <c r="N2091" s="33" t="str">
        <f t="shared" si="139"/>
        <v/>
      </c>
      <c r="O2091" s="39"/>
      <c r="P2091" s="33"/>
      <c r="Q2091" s="168"/>
      <c r="R2091" s="169"/>
      <c r="S2091" s="39"/>
      <c r="T2091" s="119"/>
      <c r="U2091" s="109"/>
      <c r="V2091" s="109"/>
      <c r="W2091" s="109"/>
      <c r="X2091" s="45"/>
      <c r="Y2091" s="45"/>
    </row>
    <row r="2092" spans="1:25" s="43" customFormat="1" ht="12.9" customHeight="1">
      <c r="A2092" s="189"/>
      <c r="B2092" s="111"/>
      <c r="C2092" s="111"/>
      <c r="D2092" s="111"/>
      <c r="E2092" s="111"/>
      <c r="F2092" s="111"/>
      <c r="G2092" s="111"/>
      <c r="H2092" s="111"/>
      <c r="I2092" s="116"/>
      <c r="J2092" s="118"/>
      <c r="K2092" s="33"/>
      <c r="L2092" s="44">
        <f t="shared" si="143"/>
        <v>0</v>
      </c>
      <c r="M2092" s="33" t="str">
        <f t="shared" si="138"/>
        <v>Container q'ty</v>
      </c>
      <c r="N2092" s="33" t="str">
        <f t="shared" si="139"/>
        <v/>
      </c>
      <c r="O2092" s="39"/>
      <c r="P2092" s="33"/>
      <c r="Q2092" s="168"/>
      <c r="R2092" s="169"/>
      <c r="S2092" s="39"/>
      <c r="T2092" s="119"/>
      <c r="U2092" s="109"/>
      <c r="V2092" s="109"/>
      <c r="W2092" s="109"/>
      <c r="X2092" s="45"/>
      <c r="Y2092" s="45"/>
    </row>
    <row r="2093" spans="1:25" s="43" customFormat="1" ht="12.9" customHeight="1">
      <c r="A2093" s="189"/>
      <c r="B2093" s="111"/>
      <c r="C2093" s="111"/>
      <c r="D2093" s="111"/>
      <c r="E2093" s="111"/>
      <c r="F2093" s="111"/>
      <c r="G2093" s="111"/>
      <c r="H2093" s="111"/>
      <c r="I2093" s="116"/>
      <c r="J2093" s="118"/>
      <c r="K2093" s="33"/>
      <c r="L2093" s="44">
        <f t="shared" si="143"/>
        <v>0</v>
      </c>
      <c r="M2093" s="33" t="str">
        <f t="shared" si="138"/>
        <v>Container q'ty</v>
      </c>
      <c r="N2093" s="33" t="str">
        <f t="shared" si="139"/>
        <v/>
      </c>
      <c r="O2093" s="39"/>
      <c r="P2093" s="33"/>
      <c r="Q2093" s="168"/>
      <c r="R2093" s="169"/>
      <c r="S2093" s="39"/>
      <c r="T2093" s="119"/>
      <c r="U2093" s="109"/>
      <c r="V2093" s="109"/>
      <c r="W2093" s="109"/>
      <c r="X2093" s="45"/>
      <c r="Y2093" s="45"/>
    </row>
    <row r="2094" spans="1:25" s="43" customFormat="1" ht="12.9" customHeight="1">
      <c r="A2094" s="189"/>
      <c r="B2094" s="111"/>
      <c r="C2094" s="111"/>
      <c r="D2094" s="111"/>
      <c r="E2094" s="111"/>
      <c r="F2094" s="111"/>
      <c r="G2094" s="111"/>
      <c r="H2094" s="111"/>
      <c r="I2094" s="116"/>
      <c r="J2094" s="118"/>
      <c r="K2094" s="33"/>
      <c r="L2094" s="44">
        <f t="shared" si="143"/>
        <v>0</v>
      </c>
      <c r="M2094" s="33" t="str">
        <f t="shared" si="138"/>
        <v>Container q'ty</v>
      </c>
      <c r="N2094" s="33" t="str">
        <f t="shared" si="139"/>
        <v/>
      </c>
      <c r="O2094" s="39"/>
      <c r="P2094" s="33"/>
      <c r="Q2094" s="168"/>
      <c r="R2094" s="169"/>
      <c r="S2094" s="39"/>
      <c r="T2094" s="119"/>
      <c r="U2094" s="109"/>
      <c r="V2094" s="109"/>
      <c r="W2094" s="109"/>
      <c r="X2094" s="45"/>
      <c r="Y2094" s="45"/>
    </row>
    <row r="2095" spans="1:25" s="43" customFormat="1" ht="12.9" customHeight="1">
      <c r="A2095" s="189"/>
      <c r="B2095" s="111"/>
      <c r="C2095" s="111"/>
      <c r="D2095" s="111"/>
      <c r="E2095" s="111"/>
      <c r="F2095" s="111"/>
      <c r="G2095" s="111"/>
      <c r="H2095" s="111"/>
      <c r="I2095" s="116"/>
      <c r="J2095" s="118"/>
      <c r="K2095" s="33"/>
      <c r="L2095" s="44">
        <f t="shared" si="143"/>
        <v>0</v>
      </c>
      <c r="M2095" s="33" t="str">
        <f t="shared" si="138"/>
        <v>Container q'ty</v>
      </c>
      <c r="N2095" s="33" t="str">
        <f t="shared" si="139"/>
        <v/>
      </c>
      <c r="O2095" s="39"/>
      <c r="P2095" s="33"/>
      <c r="Q2095" s="168"/>
      <c r="R2095" s="169"/>
      <c r="S2095" s="39"/>
      <c r="T2095" s="119"/>
      <c r="U2095" s="109"/>
      <c r="V2095" s="109"/>
      <c r="W2095" s="109"/>
      <c r="X2095" s="45"/>
      <c r="Y2095" s="45"/>
    </row>
    <row r="2096" spans="1:25" s="43" customFormat="1" ht="12.9" customHeight="1">
      <c r="A2096" s="189"/>
      <c r="B2096" s="111"/>
      <c r="C2096" s="111"/>
      <c r="D2096" s="111"/>
      <c r="E2096" s="111"/>
      <c r="F2096" s="111"/>
      <c r="G2096" s="111"/>
      <c r="H2096" s="111"/>
      <c r="I2096" s="116"/>
      <c r="J2096" s="118"/>
      <c r="K2096" s="33"/>
      <c r="L2096" s="44">
        <f t="shared" si="143"/>
        <v>0</v>
      </c>
      <c r="M2096" s="33" t="str">
        <f t="shared" si="138"/>
        <v>Container q'ty</v>
      </c>
      <c r="N2096" s="33" t="str">
        <f t="shared" si="139"/>
        <v/>
      </c>
      <c r="O2096" s="39"/>
      <c r="P2096" s="33"/>
      <c r="Q2096" s="168"/>
      <c r="R2096" s="169"/>
      <c r="S2096" s="39"/>
      <c r="T2096" s="119"/>
      <c r="U2096" s="109"/>
      <c r="V2096" s="109"/>
      <c r="W2096" s="109"/>
      <c r="X2096" s="45"/>
      <c r="Y2096" s="45"/>
    </row>
    <row r="2097" spans="1:25" s="43" customFormat="1" ht="12.9" customHeight="1">
      <c r="A2097" s="189"/>
      <c r="B2097" s="111"/>
      <c r="C2097" s="111"/>
      <c r="D2097" s="111"/>
      <c r="E2097" s="111"/>
      <c r="F2097" s="111"/>
      <c r="G2097" s="111"/>
      <c r="H2097" s="111"/>
      <c r="I2097" s="117"/>
      <c r="J2097" s="118"/>
      <c r="K2097" s="33"/>
      <c r="L2097" s="44">
        <f t="shared" si="143"/>
        <v>0</v>
      </c>
      <c r="M2097" s="33" t="str">
        <f t="shared" si="138"/>
        <v>Container q'ty</v>
      </c>
      <c r="N2097" s="33" t="str">
        <f t="shared" si="139"/>
        <v/>
      </c>
      <c r="O2097" s="39"/>
      <c r="P2097" s="33"/>
      <c r="Q2097" s="168"/>
      <c r="R2097" s="169"/>
      <c r="S2097" s="39"/>
      <c r="T2097" s="119"/>
      <c r="U2097" s="109"/>
      <c r="V2097" s="109"/>
      <c r="W2097" s="109"/>
      <c r="X2097" s="45"/>
      <c r="Y2097" s="45"/>
    </row>
    <row r="2098" spans="1:25" s="43" customFormat="1" ht="12.9" customHeight="1">
      <c r="A2098" s="189"/>
      <c r="B2098" s="111"/>
      <c r="C2098" s="111"/>
      <c r="D2098" s="111"/>
      <c r="E2098" s="111"/>
      <c r="F2098" s="111"/>
      <c r="G2098" s="111"/>
      <c r="H2098" s="111"/>
      <c r="I2098" s="117"/>
      <c r="J2098" s="118"/>
      <c r="K2098" s="33"/>
      <c r="L2098" s="44">
        <f t="shared" si="143"/>
        <v>0</v>
      </c>
      <c r="M2098" s="33" t="str">
        <f t="shared" si="138"/>
        <v>Container q'ty</v>
      </c>
      <c r="N2098" s="33" t="str">
        <f t="shared" si="139"/>
        <v/>
      </c>
      <c r="O2098" s="39"/>
      <c r="P2098" s="33"/>
      <c r="Q2098" s="168"/>
      <c r="R2098" s="169"/>
      <c r="S2098" s="39"/>
      <c r="T2098" s="119"/>
      <c r="U2098" s="109"/>
      <c r="V2098" s="109"/>
      <c r="W2098" s="109"/>
      <c r="X2098" s="45"/>
      <c r="Y2098" s="45"/>
    </row>
    <row r="2099" spans="1:25" s="43" customFormat="1" ht="12.9" customHeight="1">
      <c r="A2099" s="189"/>
      <c r="B2099" s="111"/>
      <c r="C2099" s="111"/>
      <c r="D2099" s="111"/>
      <c r="E2099" s="111"/>
      <c r="F2099" s="111"/>
      <c r="G2099" s="111"/>
      <c r="H2099" s="111"/>
      <c r="I2099" s="116"/>
      <c r="J2099" s="118"/>
      <c r="K2099" s="33"/>
      <c r="L2099" s="44">
        <f t="shared" si="143"/>
        <v>0</v>
      </c>
      <c r="M2099" s="33" t="str">
        <f t="shared" si="138"/>
        <v>Container q'ty</v>
      </c>
      <c r="N2099" s="33" t="str">
        <f t="shared" si="139"/>
        <v/>
      </c>
      <c r="O2099" s="39"/>
      <c r="P2099" s="33"/>
      <c r="Q2099" s="168"/>
      <c r="R2099" s="169"/>
      <c r="S2099" s="39"/>
      <c r="T2099" s="119"/>
      <c r="U2099" s="109"/>
      <c r="V2099" s="109"/>
      <c r="W2099" s="109"/>
      <c r="X2099" s="45"/>
      <c r="Y2099" s="45"/>
    </row>
    <row r="2100" spans="1:25" s="43" customFormat="1" ht="12.9" customHeight="1">
      <c r="A2100" s="189"/>
      <c r="B2100" s="111"/>
      <c r="C2100" s="111"/>
      <c r="D2100" s="111"/>
      <c r="E2100" s="111"/>
      <c r="F2100" s="111"/>
      <c r="G2100" s="111"/>
      <c r="H2100" s="111"/>
      <c r="I2100" s="116"/>
      <c r="J2100" s="118"/>
      <c r="K2100" s="33"/>
      <c r="L2100" s="44">
        <f t="shared" si="143"/>
        <v>0</v>
      </c>
      <c r="M2100" s="33" t="str">
        <f t="shared" si="138"/>
        <v>Container q'ty</v>
      </c>
      <c r="N2100" s="33" t="str">
        <f t="shared" si="139"/>
        <v/>
      </c>
      <c r="O2100" s="39"/>
      <c r="P2100" s="33"/>
      <c r="Q2100" s="168"/>
      <c r="R2100" s="169"/>
      <c r="S2100" s="39"/>
      <c r="T2100" s="119"/>
      <c r="U2100" s="109"/>
      <c r="V2100" s="109"/>
      <c r="W2100" s="109"/>
      <c r="X2100" s="45"/>
      <c r="Y2100" s="45"/>
    </row>
    <row r="2101" spans="1:25" s="43" customFormat="1" ht="12.9" customHeight="1">
      <c r="A2101" s="189"/>
      <c r="B2101" s="111"/>
      <c r="C2101" s="111"/>
      <c r="D2101" s="111"/>
      <c r="E2101" s="111"/>
      <c r="F2101" s="111"/>
      <c r="G2101" s="111"/>
      <c r="H2101" s="111"/>
      <c r="I2101" s="116"/>
      <c r="J2101" s="118"/>
      <c r="K2101" s="33"/>
      <c r="L2101" s="44">
        <f t="shared" si="143"/>
        <v>0</v>
      </c>
      <c r="M2101" s="33" t="str">
        <f t="shared" si="138"/>
        <v>Container q'ty</v>
      </c>
      <c r="N2101" s="33" t="str">
        <f t="shared" si="139"/>
        <v/>
      </c>
      <c r="O2101" s="39"/>
      <c r="P2101" s="33"/>
      <c r="Q2101" s="168"/>
      <c r="R2101" s="169"/>
      <c r="S2101" s="39"/>
      <c r="T2101" s="119"/>
      <c r="U2101" s="109"/>
      <c r="V2101" s="109"/>
      <c r="W2101" s="109"/>
      <c r="X2101" s="45"/>
      <c r="Y2101" s="45"/>
    </row>
    <row r="2102" spans="1:25" s="43" customFormat="1" ht="12.9" customHeight="1">
      <c r="A2102" s="189"/>
      <c r="B2102" s="111"/>
      <c r="C2102" s="111"/>
      <c r="D2102" s="111"/>
      <c r="E2102" s="111"/>
      <c r="F2102" s="111"/>
      <c r="G2102" s="111"/>
      <c r="H2102" s="111"/>
      <c r="I2102" s="116"/>
      <c r="J2102" s="118"/>
      <c r="K2102" s="33"/>
      <c r="L2102" s="44">
        <f t="shared" si="143"/>
        <v>0</v>
      </c>
      <c r="M2102" s="33" t="str">
        <f t="shared" si="138"/>
        <v>Container q'ty</v>
      </c>
      <c r="N2102" s="33" t="str">
        <f t="shared" si="139"/>
        <v/>
      </c>
      <c r="O2102" s="39"/>
      <c r="P2102" s="33"/>
      <c r="Q2102" s="168"/>
      <c r="R2102" s="169"/>
      <c r="S2102" s="39"/>
      <c r="T2102" s="119"/>
      <c r="U2102" s="109"/>
      <c r="V2102" s="109"/>
      <c r="W2102" s="109"/>
      <c r="X2102" s="45"/>
      <c r="Y2102" s="45"/>
    </row>
    <row r="2103" spans="1:25" s="43" customFormat="1" ht="12.9" customHeight="1">
      <c r="A2103" s="189"/>
      <c r="B2103" s="111"/>
      <c r="C2103" s="111"/>
      <c r="D2103" s="111"/>
      <c r="E2103" s="111"/>
      <c r="F2103" s="111"/>
      <c r="G2103" s="111"/>
      <c r="H2103" s="111"/>
      <c r="I2103" s="116"/>
      <c r="J2103" s="118"/>
      <c r="K2103" s="33"/>
      <c r="L2103" s="44">
        <f>SUM(E2103:F2103)</f>
        <v>0</v>
      </c>
      <c r="M2103" s="33" t="str">
        <f t="shared" ref="M2103:M2166" si="144">A2103&amp;$O$1</f>
        <v>Container q'ty</v>
      </c>
      <c r="N2103" s="33" t="str">
        <f t="shared" ref="N2103:N2166" si="145">A2103&amp;P2103</f>
        <v/>
      </c>
      <c r="O2103" s="39"/>
      <c r="P2103" s="33"/>
      <c r="Q2103" s="168"/>
      <c r="R2103" s="169"/>
      <c r="S2103" s="39"/>
      <c r="T2103" s="119"/>
      <c r="U2103" s="109"/>
      <c r="V2103" s="109"/>
      <c r="W2103" s="109"/>
      <c r="X2103" s="45"/>
      <c r="Y2103" s="45"/>
    </row>
    <row r="2104" spans="1:25" s="43" customFormat="1" ht="12.9" customHeight="1">
      <c r="A2104" s="189"/>
      <c r="B2104" s="111"/>
      <c r="C2104" s="111"/>
      <c r="D2104" s="111"/>
      <c r="E2104" s="111"/>
      <c r="F2104" s="111"/>
      <c r="G2104" s="111"/>
      <c r="H2104" s="111"/>
      <c r="I2104" s="116"/>
      <c r="J2104" s="118"/>
      <c r="K2104" s="33"/>
      <c r="L2104" s="44">
        <f>SUM(E2104:F2104)</f>
        <v>0</v>
      </c>
      <c r="M2104" s="33" t="str">
        <f t="shared" si="144"/>
        <v>Container q'ty</v>
      </c>
      <c r="N2104" s="33" t="str">
        <f t="shared" si="145"/>
        <v/>
      </c>
      <c r="O2104" s="39"/>
      <c r="P2104" s="33"/>
      <c r="Q2104" s="168"/>
      <c r="R2104" s="169"/>
      <c r="S2104" s="39"/>
      <c r="T2104" s="119"/>
      <c r="U2104" s="109"/>
      <c r="V2104" s="109"/>
      <c r="W2104" s="109"/>
      <c r="X2104" s="45"/>
      <c r="Y2104" s="45"/>
    </row>
    <row r="2105" spans="1:25" s="43" customFormat="1" ht="12.9" customHeight="1">
      <c r="A2105" s="189"/>
      <c r="B2105" s="111"/>
      <c r="C2105" s="111"/>
      <c r="D2105" s="111"/>
      <c r="E2105" s="111"/>
      <c r="F2105" s="111"/>
      <c r="G2105" s="111"/>
      <c r="H2105" s="111"/>
      <c r="I2105" s="116"/>
      <c r="J2105" s="118"/>
      <c r="K2105" s="33"/>
      <c r="L2105" s="44">
        <f t="shared" ref="L2105:L2113" si="146">SUM(E2105:F2105)</f>
        <v>0</v>
      </c>
      <c r="M2105" s="33" t="str">
        <f t="shared" si="144"/>
        <v>Container q'ty</v>
      </c>
      <c r="N2105" s="33" t="str">
        <f t="shared" si="145"/>
        <v/>
      </c>
      <c r="O2105" s="39"/>
      <c r="P2105" s="33"/>
      <c r="Q2105" s="168"/>
      <c r="R2105" s="169"/>
      <c r="S2105" s="39"/>
      <c r="T2105" s="119"/>
      <c r="U2105" s="109"/>
      <c r="V2105" s="109"/>
      <c r="W2105" s="109"/>
      <c r="X2105" s="45"/>
      <c r="Y2105" s="45"/>
    </row>
    <row r="2106" spans="1:25" s="43" customFormat="1" ht="12.9" customHeight="1">
      <c r="A2106" s="189"/>
      <c r="B2106" s="111"/>
      <c r="C2106" s="111"/>
      <c r="D2106" s="111"/>
      <c r="E2106" s="111"/>
      <c r="F2106" s="111"/>
      <c r="G2106" s="111"/>
      <c r="H2106" s="111"/>
      <c r="I2106" s="116"/>
      <c r="J2106" s="118"/>
      <c r="K2106" s="33"/>
      <c r="L2106" s="44">
        <f t="shared" si="146"/>
        <v>0</v>
      </c>
      <c r="M2106" s="33" t="str">
        <f t="shared" si="144"/>
        <v>Container q'ty</v>
      </c>
      <c r="N2106" s="33" t="str">
        <f t="shared" si="145"/>
        <v/>
      </c>
      <c r="O2106" s="39"/>
      <c r="P2106" s="33"/>
      <c r="Q2106" s="168"/>
      <c r="R2106" s="169"/>
      <c r="S2106" s="39"/>
      <c r="T2106" s="119"/>
      <c r="U2106" s="109"/>
      <c r="V2106" s="109"/>
      <c r="W2106" s="109"/>
      <c r="X2106" s="45"/>
      <c r="Y2106" s="45"/>
    </row>
    <row r="2107" spans="1:25" s="43" customFormat="1" ht="12.9" customHeight="1">
      <c r="A2107" s="189"/>
      <c r="B2107" s="111"/>
      <c r="C2107" s="111"/>
      <c r="D2107" s="111"/>
      <c r="E2107" s="111"/>
      <c r="F2107" s="111"/>
      <c r="G2107" s="111"/>
      <c r="H2107" s="111"/>
      <c r="I2107" s="116"/>
      <c r="J2107" s="118"/>
      <c r="K2107" s="33"/>
      <c r="L2107" s="44">
        <f t="shared" si="146"/>
        <v>0</v>
      </c>
      <c r="M2107" s="33" t="str">
        <f t="shared" si="144"/>
        <v>Container q'ty</v>
      </c>
      <c r="N2107" s="33" t="str">
        <f t="shared" si="145"/>
        <v/>
      </c>
      <c r="O2107" s="39"/>
      <c r="P2107" s="33"/>
      <c r="Q2107" s="168"/>
      <c r="R2107" s="169"/>
      <c r="S2107" s="39"/>
      <c r="T2107" s="119"/>
      <c r="U2107" s="109"/>
      <c r="V2107" s="109"/>
      <c r="W2107" s="109"/>
      <c r="X2107" s="45"/>
      <c r="Y2107" s="45"/>
    </row>
    <row r="2108" spans="1:25" s="43" customFormat="1" ht="12.9" customHeight="1">
      <c r="A2108" s="189"/>
      <c r="B2108" s="111"/>
      <c r="C2108" s="111"/>
      <c r="D2108" s="111"/>
      <c r="E2108" s="111"/>
      <c r="F2108" s="111"/>
      <c r="G2108" s="111"/>
      <c r="H2108" s="111"/>
      <c r="I2108" s="117"/>
      <c r="J2108" s="118"/>
      <c r="K2108" s="33"/>
      <c r="L2108" s="44">
        <f t="shared" si="146"/>
        <v>0</v>
      </c>
      <c r="M2108" s="33" t="str">
        <f t="shared" si="144"/>
        <v>Container q'ty</v>
      </c>
      <c r="N2108" s="33" t="str">
        <f t="shared" si="145"/>
        <v/>
      </c>
      <c r="O2108" s="39"/>
      <c r="P2108" s="33"/>
      <c r="Q2108" s="168"/>
      <c r="R2108" s="169"/>
      <c r="S2108" s="39"/>
      <c r="T2108" s="119"/>
      <c r="U2108" s="109"/>
      <c r="V2108" s="109"/>
      <c r="W2108" s="109"/>
      <c r="X2108" s="45"/>
      <c r="Y2108" s="45"/>
    </row>
    <row r="2109" spans="1:25" s="43" customFormat="1" ht="12.9" customHeight="1">
      <c r="A2109" s="189"/>
      <c r="B2109" s="111"/>
      <c r="C2109" s="111"/>
      <c r="D2109" s="111"/>
      <c r="E2109" s="111"/>
      <c r="F2109" s="111"/>
      <c r="G2109" s="111"/>
      <c r="H2109" s="111"/>
      <c r="I2109" s="117"/>
      <c r="J2109" s="118"/>
      <c r="K2109" s="33"/>
      <c r="L2109" s="44">
        <f t="shared" si="146"/>
        <v>0</v>
      </c>
      <c r="M2109" s="33" t="str">
        <f t="shared" si="144"/>
        <v>Container q'ty</v>
      </c>
      <c r="N2109" s="33" t="str">
        <f t="shared" si="145"/>
        <v/>
      </c>
      <c r="O2109" s="39"/>
      <c r="P2109" s="33"/>
      <c r="Q2109" s="168"/>
      <c r="R2109" s="169"/>
      <c r="S2109" s="39"/>
      <c r="T2109" s="119"/>
      <c r="U2109" s="109"/>
      <c r="V2109" s="109"/>
      <c r="W2109" s="109"/>
      <c r="X2109" s="45"/>
      <c r="Y2109" s="45"/>
    </row>
    <row r="2110" spans="1:25" s="43" customFormat="1" ht="12.9" customHeight="1">
      <c r="A2110" s="189"/>
      <c r="B2110" s="111"/>
      <c r="C2110" s="111"/>
      <c r="D2110" s="111"/>
      <c r="E2110" s="111"/>
      <c r="F2110" s="111"/>
      <c r="G2110" s="111"/>
      <c r="H2110" s="111"/>
      <c r="I2110" s="116"/>
      <c r="J2110" s="118"/>
      <c r="K2110" s="33"/>
      <c r="L2110" s="44">
        <f t="shared" si="146"/>
        <v>0</v>
      </c>
      <c r="M2110" s="33" t="str">
        <f t="shared" si="144"/>
        <v>Container q'ty</v>
      </c>
      <c r="N2110" s="33" t="str">
        <f t="shared" si="145"/>
        <v/>
      </c>
      <c r="O2110" s="39"/>
      <c r="P2110" s="33"/>
      <c r="Q2110" s="168"/>
      <c r="R2110" s="169"/>
      <c r="S2110" s="39"/>
      <c r="T2110" s="119"/>
      <c r="U2110" s="109"/>
      <c r="V2110" s="109"/>
      <c r="W2110" s="109"/>
      <c r="X2110" s="45"/>
      <c r="Y2110" s="45"/>
    </row>
    <row r="2111" spans="1:25" s="43" customFormat="1" ht="12.9" customHeight="1">
      <c r="A2111" s="189"/>
      <c r="B2111" s="111"/>
      <c r="C2111" s="111"/>
      <c r="D2111" s="111"/>
      <c r="E2111" s="111"/>
      <c r="F2111" s="111"/>
      <c r="G2111" s="111"/>
      <c r="H2111" s="111"/>
      <c r="I2111" s="116"/>
      <c r="J2111" s="118"/>
      <c r="K2111" s="33"/>
      <c r="L2111" s="44">
        <f t="shared" si="146"/>
        <v>0</v>
      </c>
      <c r="M2111" s="33" t="str">
        <f t="shared" si="144"/>
        <v>Container q'ty</v>
      </c>
      <c r="N2111" s="33" t="str">
        <f t="shared" si="145"/>
        <v/>
      </c>
      <c r="O2111" s="39"/>
      <c r="P2111" s="33"/>
      <c r="Q2111" s="168"/>
      <c r="R2111" s="169"/>
      <c r="S2111" s="39"/>
      <c r="T2111" s="119"/>
      <c r="U2111" s="109"/>
      <c r="V2111" s="109"/>
      <c r="W2111" s="109"/>
      <c r="X2111" s="45"/>
      <c r="Y2111" s="45"/>
    </row>
    <row r="2112" spans="1:25" s="43" customFormat="1" ht="12.9" customHeight="1">
      <c r="A2112" s="189"/>
      <c r="B2112" s="111"/>
      <c r="C2112" s="111"/>
      <c r="D2112" s="111"/>
      <c r="E2112" s="111"/>
      <c r="F2112" s="111"/>
      <c r="G2112" s="111"/>
      <c r="H2112" s="111"/>
      <c r="I2112" s="116"/>
      <c r="J2112" s="118"/>
      <c r="K2112" s="33"/>
      <c r="L2112" s="44">
        <f t="shared" si="146"/>
        <v>0</v>
      </c>
      <c r="M2112" s="33" t="str">
        <f t="shared" si="144"/>
        <v>Container q'ty</v>
      </c>
      <c r="N2112" s="33" t="str">
        <f t="shared" si="145"/>
        <v/>
      </c>
      <c r="O2112" s="39"/>
      <c r="P2112" s="33"/>
      <c r="Q2112" s="168"/>
      <c r="R2112" s="169"/>
      <c r="S2112" s="39"/>
      <c r="T2112" s="119"/>
      <c r="U2112" s="109"/>
      <c r="V2112" s="109"/>
      <c r="W2112" s="109"/>
      <c r="X2112" s="45"/>
      <c r="Y2112" s="45"/>
    </row>
    <row r="2113" spans="1:25" s="43" customFormat="1" ht="12.9" customHeight="1">
      <c r="A2113" s="189"/>
      <c r="B2113" s="111"/>
      <c r="C2113" s="111"/>
      <c r="D2113" s="111"/>
      <c r="E2113" s="111"/>
      <c r="F2113" s="111"/>
      <c r="G2113" s="111"/>
      <c r="H2113" s="111"/>
      <c r="I2113" s="116"/>
      <c r="J2113" s="118"/>
      <c r="K2113" s="33"/>
      <c r="L2113" s="44">
        <f t="shared" si="146"/>
        <v>0</v>
      </c>
      <c r="M2113" s="33" t="str">
        <f t="shared" si="144"/>
        <v>Container q'ty</v>
      </c>
      <c r="N2113" s="33" t="str">
        <f t="shared" si="145"/>
        <v/>
      </c>
      <c r="O2113" s="39"/>
      <c r="P2113" s="33"/>
      <c r="Q2113" s="168"/>
      <c r="R2113" s="169"/>
      <c r="S2113" s="39"/>
      <c r="T2113" s="119"/>
      <c r="U2113" s="109"/>
      <c r="V2113" s="109"/>
      <c r="W2113" s="109"/>
      <c r="X2113" s="45"/>
      <c r="Y2113" s="45"/>
    </row>
    <row r="2114" spans="1:25" s="43" customFormat="1" ht="12.9" customHeight="1">
      <c r="A2114" s="189"/>
      <c r="B2114" s="111"/>
      <c r="C2114" s="111"/>
      <c r="D2114" s="111"/>
      <c r="E2114" s="111"/>
      <c r="F2114" s="111"/>
      <c r="G2114" s="111"/>
      <c r="H2114" s="111"/>
      <c r="I2114" s="116"/>
      <c r="J2114" s="118"/>
      <c r="K2114" s="33"/>
      <c r="L2114" s="44">
        <f>SUM(E2114:F2114)</f>
        <v>0</v>
      </c>
      <c r="M2114" s="33" t="str">
        <f t="shared" si="144"/>
        <v>Container q'ty</v>
      </c>
      <c r="N2114" s="33" t="str">
        <f t="shared" si="145"/>
        <v/>
      </c>
      <c r="O2114" s="39"/>
      <c r="P2114" s="33"/>
      <c r="Q2114" s="168"/>
      <c r="R2114" s="169"/>
      <c r="S2114" s="39"/>
      <c r="T2114" s="119"/>
      <c r="U2114" s="109"/>
      <c r="V2114" s="109"/>
      <c r="W2114" s="109"/>
      <c r="X2114" s="45"/>
      <c r="Y2114" s="45"/>
    </row>
    <row r="2115" spans="1:25" s="43" customFormat="1" ht="12.9" customHeight="1">
      <c r="A2115" s="189"/>
      <c r="B2115" s="111"/>
      <c r="C2115" s="111"/>
      <c r="D2115" s="111"/>
      <c r="E2115" s="111"/>
      <c r="F2115" s="111"/>
      <c r="G2115" s="111"/>
      <c r="H2115" s="111"/>
      <c r="I2115" s="116"/>
      <c r="J2115" s="118"/>
      <c r="K2115" s="33"/>
      <c r="L2115" s="44">
        <f>SUM(E2115:F2115)</f>
        <v>0</v>
      </c>
      <c r="M2115" s="33" t="str">
        <f t="shared" si="144"/>
        <v>Container q'ty</v>
      </c>
      <c r="N2115" s="33" t="str">
        <f t="shared" si="145"/>
        <v/>
      </c>
      <c r="O2115" s="39"/>
      <c r="P2115" s="33"/>
      <c r="Q2115" s="168"/>
      <c r="R2115" s="169"/>
      <c r="S2115" s="39"/>
      <c r="T2115" s="119"/>
      <c r="U2115" s="109"/>
      <c r="V2115" s="109"/>
      <c r="W2115" s="109"/>
      <c r="X2115" s="45"/>
      <c r="Y2115" s="45"/>
    </row>
    <row r="2116" spans="1:25" s="43" customFormat="1" ht="12.9" customHeight="1">
      <c r="A2116" s="189"/>
      <c r="B2116" s="111"/>
      <c r="C2116" s="111"/>
      <c r="D2116" s="111"/>
      <c r="E2116" s="111"/>
      <c r="F2116" s="111"/>
      <c r="G2116" s="111"/>
      <c r="H2116" s="111"/>
      <c r="I2116" s="116"/>
      <c r="J2116" s="118"/>
      <c r="K2116" s="33"/>
      <c r="L2116" s="44">
        <f t="shared" ref="L2116:L2125" si="147">SUM(E2116:F2116)</f>
        <v>0</v>
      </c>
      <c r="M2116" s="33" t="str">
        <f t="shared" si="144"/>
        <v>Container q'ty</v>
      </c>
      <c r="N2116" s="33" t="str">
        <f t="shared" si="145"/>
        <v/>
      </c>
      <c r="O2116" s="39"/>
      <c r="P2116" s="33"/>
      <c r="Q2116" s="168"/>
      <c r="R2116" s="169"/>
      <c r="S2116" s="39"/>
      <c r="T2116" s="119"/>
      <c r="U2116" s="109"/>
      <c r="V2116" s="109"/>
      <c r="W2116" s="109"/>
      <c r="X2116" s="45"/>
      <c r="Y2116" s="45"/>
    </row>
    <row r="2117" spans="1:25" s="43" customFormat="1" ht="12.9" customHeight="1">
      <c r="A2117" s="189"/>
      <c r="B2117" s="111"/>
      <c r="C2117" s="111"/>
      <c r="D2117" s="111"/>
      <c r="E2117" s="111"/>
      <c r="F2117" s="111"/>
      <c r="G2117" s="111"/>
      <c r="H2117" s="111"/>
      <c r="I2117" s="116"/>
      <c r="J2117" s="118"/>
      <c r="K2117" s="33"/>
      <c r="L2117" s="44">
        <f t="shared" si="147"/>
        <v>0</v>
      </c>
      <c r="M2117" s="33" t="str">
        <f t="shared" si="144"/>
        <v>Container q'ty</v>
      </c>
      <c r="N2117" s="33" t="str">
        <f t="shared" si="145"/>
        <v/>
      </c>
      <c r="O2117" s="39"/>
      <c r="P2117" s="33"/>
      <c r="Q2117" s="168"/>
      <c r="R2117" s="169"/>
      <c r="S2117" s="39"/>
      <c r="T2117" s="119"/>
      <c r="U2117" s="109"/>
      <c r="V2117" s="109"/>
      <c r="W2117" s="109"/>
      <c r="X2117" s="45"/>
      <c r="Y2117" s="45"/>
    </row>
    <row r="2118" spans="1:25" s="43" customFormat="1" ht="12.9" customHeight="1">
      <c r="A2118" s="189"/>
      <c r="B2118" s="111"/>
      <c r="C2118" s="111"/>
      <c r="D2118" s="111"/>
      <c r="E2118" s="111"/>
      <c r="F2118" s="111"/>
      <c r="G2118" s="111"/>
      <c r="H2118" s="111"/>
      <c r="I2118" s="116"/>
      <c r="J2118" s="118"/>
      <c r="K2118" s="33"/>
      <c r="L2118" s="44">
        <f t="shared" si="147"/>
        <v>0</v>
      </c>
      <c r="M2118" s="33" t="str">
        <f t="shared" si="144"/>
        <v>Container q'ty</v>
      </c>
      <c r="N2118" s="33" t="str">
        <f t="shared" si="145"/>
        <v/>
      </c>
      <c r="O2118" s="39"/>
      <c r="P2118" s="33"/>
      <c r="Q2118" s="168"/>
      <c r="R2118" s="169"/>
      <c r="S2118" s="39"/>
      <c r="T2118" s="119"/>
      <c r="U2118" s="109"/>
      <c r="V2118" s="109"/>
      <c r="W2118" s="109"/>
      <c r="X2118" s="45"/>
      <c r="Y2118" s="45"/>
    </row>
    <row r="2119" spans="1:25" s="43" customFormat="1" ht="12.9" customHeight="1">
      <c r="A2119" s="189"/>
      <c r="B2119" s="111"/>
      <c r="C2119" s="111"/>
      <c r="D2119" s="111"/>
      <c r="E2119" s="111"/>
      <c r="F2119" s="111"/>
      <c r="G2119" s="111"/>
      <c r="H2119" s="111"/>
      <c r="I2119" s="117"/>
      <c r="J2119" s="118"/>
      <c r="K2119" s="33"/>
      <c r="L2119" s="44">
        <f t="shared" si="147"/>
        <v>0</v>
      </c>
      <c r="M2119" s="33" t="str">
        <f t="shared" si="144"/>
        <v>Container q'ty</v>
      </c>
      <c r="N2119" s="33" t="str">
        <f t="shared" si="145"/>
        <v/>
      </c>
      <c r="O2119" s="39"/>
      <c r="P2119" s="33"/>
      <c r="Q2119" s="168"/>
      <c r="R2119" s="169"/>
      <c r="S2119" s="39"/>
      <c r="T2119" s="119"/>
      <c r="U2119" s="109"/>
      <c r="V2119" s="109"/>
      <c r="W2119" s="109"/>
      <c r="X2119" s="45"/>
      <c r="Y2119" s="45"/>
    </row>
    <row r="2120" spans="1:25" s="43" customFormat="1" ht="12.9" customHeight="1">
      <c r="A2120" s="189"/>
      <c r="B2120" s="111"/>
      <c r="C2120" s="111"/>
      <c r="D2120" s="111"/>
      <c r="E2120" s="111"/>
      <c r="F2120" s="111"/>
      <c r="G2120" s="111"/>
      <c r="H2120" s="111"/>
      <c r="I2120" s="117"/>
      <c r="J2120" s="118"/>
      <c r="K2120" s="33"/>
      <c r="L2120" s="44">
        <f t="shared" si="147"/>
        <v>0</v>
      </c>
      <c r="M2120" s="33" t="str">
        <f t="shared" si="144"/>
        <v>Container q'ty</v>
      </c>
      <c r="N2120" s="33" t="str">
        <f t="shared" si="145"/>
        <v/>
      </c>
      <c r="O2120" s="39"/>
      <c r="P2120" s="33"/>
      <c r="Q2120" s="168"/>
      <c r="R2120" s="169"/>
      <c r="S2120" s="39"/>
      <c r="T2120" s="119"/>
      <c r="U2120" s="109"/>
      <c r="V2120" s="109"/>
      <c r="W2120" s="109"/>
      <c r="X2120" s="45"/>
      <c r="Y2120" s="45"/>
    </row>
    <row r="2121" spans="1:25" s="43" customFormat="1" ht="12.9" customHeight="1">
      <c r="A2121" s="189"/>
      <c r="B2121" s="111"/>
      <c r="C2121" s="111"/>
      <c r="D2121" s="111"/>
      <c r="E2121" s="111"/>
      <c r="F2121" s="111"/>
      <c r="G2121" s="111"/>
      <c r="H2121" s="111"/>
      <c r="I2121" s="116"/>
      <c r="J2121" s="118"/>
      <c r="K2121" s="33"/>
      <c r="L2121" s="44">
        <f t="shared" si="147"/>
        <v>0</v>
      </c>
      <c r="M2121" s="33" t="str">
        <f t="shared" si="144"/>
        <v>Container q'ty</v>
      </c>
      <c r="N2121" s="33" t="str">
        <f t="shared" si="145"/>
        <v/>
      </c>
      <c r="O2121" s="39"/>
      <c r="P2121" s="33"/>
      <c r="Q2121" s="168"/>
      <c r="R2121" s="169"/>
      <c r="S2121" s="39"/>
      <c r="T2121" s="119"/>
      <c r="U2121" s="109"/>
      <c r="V2121" s="109"/>
      <c r="W2121" s="109"/>
      <c r="X2121" s="45"/>
      <c r="Y2121" s="45"/>
    </row>
    <row r="2122" spans="1:25" s="43" customFormat="1" ht="12.9" customHeight="1">
      <c r="A2122" s="189"/>
      <c r="B2122" s="111"/>
      <c r="C2122" s="111"/>
      <c r="D2122" s="111"/>
      <c r="E2122" s="111"/>
      <c r="F2122" s="111"/>
      <c r="G2122" s="111"/>
      <c r="H2122" s="111"/>
      <c r="I2122" s="116"/>
      <c r="J2122" s="118"/>
      <c r="K2122" s="33"/>
      <c r="L2122" s="44">
        <f t="shared" si="147"/>
        <v>0</v>
      </c>
      <c r="M2122" s="33" t="str">
        <f t="shared" si="144"/>
        <v>Container q'ty</v>
      </c>
      <c r="N2122" s="33" t="str">
        <f t="shared" si="145"/>
        <v/>
      </c>
      <c r="O2122" s="39"/>
      <c r="P2122" s="33"/>
      <c r="Q2122" s="168"/>
      <c r="R2122" s="169"/>
      <c r="S2122" s="39"/>
      <c r="T2122" s="119"/>
      <c r="U2122" s="109"/>
      <c r="V2122" s="109"/>
      <c r="W2122" s="109"/>
      <c r="X2122" s="45"/>
      <c r="Y2122" s="45"/>
    </row>
    <row r="2123" spans="1:25" s="43" customFormat="1" ht="12.9" customHeight="1">
      <c r="A2123" s="189"/>
      <c r="B2123" s="111"/>
      <c r="C2123" s="111"/>
      <c r="D2123" s="111"/>
      <c r="E2123" s="111"/>
      <c r="F2123" s="111"/>
      <c r="G2123" s="111"/>
      <c r="H2123" s="111"/>
      <c r="I2123" s="116"/>
      <c r="J2123" s="118"/>
      <c r="K2123" s="33"/>
      <c r="L2123" s="44">
        <f t="shared" si="147"/>
        <v>0</v>
      </c>
      <c r="M2123" s="33" t="str">
        <f t="shared" si="144"/>
        <v>Container q'ty</v>
      </c>
      <c r="N2123" s="33" t="str">
        <f t="shared" si="145"/>
        <v/>
      </c>
      <c r="O2123" s="39"/>
      <c r="P2123" s="33"/>
      <c r="Q2123" s="168"/>
      <c r="R2123" s="169"/>
      <c r="S2123" s="39"/>
      <c r="T2123" s="119"/>
      <c r="U2123" s="109"/>
      <c r="V2123" s="109"/>
      <c r="W2123" s="109"/>
      <c r="X2123" s="45"/>
      <c r="Y2123" s="45"/>
    </row>
    <row r="2124" spans="1:25" s="43" customFormat="1" ht="12.9" customHeight="1">
      <c r="A2124" s="189"/>
      <c r="B2124" s="111"/>
      <c r="C2124" s="111"/>
      <c r="D2124" s="111"/>
      <c r="E2124" s="111"/>
      <c r="F2124" s="111"/>
      <c r="G2124" s="111"/>
      <c r="H2124" s="111"/>
      <c r="I2124" s="117"/>
      <c r="J2124" s="118"/>
      <c r="K2124" s="33"/>
      <c r="L2124" s="44">
        <f t="shared" si="147"/>
        <v>0</v>
      </c>
      <c r="M2124" s="33" t="str">
        <f t="shared" si="144"/>
        <v>Container q'ty</v>
      </c>
      <c r="N2124" s="33" t="str">
        <f t="shared" si="145"/>
        <v/>
      </c>
      <c r="O2124" s="39"/>
      <c r="P2124" s="33"/>
      <c r="Q2124" s="168"/>
      <c r="R2124" s="169"/>
      <c r="S2124" s="39"/>
      <c r="T2124" s="119"/>
      <c r="U2124" s="109"/>
      <c r="V2124" s="109"/>
      <c r="W2124" s="109"/>
      <c r="X2124" s="45"/>
      <c r="Y2124" s="45"/>
    </row>
    <row r="2125" spans="1:25" s="43" customFormat="1" ht="12.9" customHeight="1">
      <c r="A2125" s="189"/>
      <c r="B2125" s="111"/>
      <c r="C2125" s="111"/>
      <c r="D2125" s="111"/>
      <c r="E2125" s="111"/>
      <c r="F2125" s="111"/>
      <c r="G2125" s="111"/>
      <c r="H2125" s="111"/>
      <c r="I2125" s="116"/>
      <c r="J2125" s="118"/>
      <c r="K2125" s="33"/>
      <c r="L2125" s="44">
        <f t="shared" si="147"/>
        <v>0</v>
      </c>
      <c r="M2125" s="33" t="str">
        <f t="shared" si="144"/>
        <v>Container q'ty</v>
      </c>
      <c r="N2125" s="33" t="str">
        <f t="shared" si="145"/>
        <v/>
      </c>
      <c r="O2125" s="39"/>
      <c r="P2125" s="33"/>
      <c r="Q2125" s="168"/>
      <c r="R2125" s="169"/>
      <c r="S2125" s="39"/>
      <c r="T2125" s="119"/>
      <c r="U2125" s="109"/>
      <c r="V2125" s="109"/>
      <c r="W2125" s="109"/>
      <c r="X2125" s="45"/>
      <c r="Y2125" s="45"/>
    </row>
    <row r="2126" spans="1:25" s="43" customFormat="1" ht="12.9" customHeight="1">
      <c r="A2126" s="189"/>
      <c r="B2126" s="111"/>
      <c r="C2126" s="111"/>
      <c r="D2126" s="111"/>
      <c r="E2126" s="111"/>
      <c r="F2126" s="111"/>
      <c r="G2126" s="111"/>
      <c r="H2126" s="111"/>
      <c r="I2126" s="116"/>
      <c r="J2126" s="118"/>
      <c r="K2126" s="33"/>
      <c r="L2126" s="44">
        <f>SUM(E2126:F2126)</f>
        <v>0</v>
      </c>
      <c r="M2126" s="33" t="str">
        <f t="shared" si="144"/>
        <v>Container q'ty</v>
      </c>
      <c r="N2126" s="33" t="str">
        <f t="shared" si="145"/>
        <v/>
      </c>
      <c r="O2126" s="39"/>
      <c r="P2126" s="33"/>
      <c r="Q2126" s="168"/>
      <c r="R2126" s="169"/>
      <c r="S2126" s="39"/>
      <c r="T2126" s="119"/>
      <c r="U2126" s="109"/>
      <c r="V2126" s="109"/>
      <c r="W2126" s="109"/>
      <c r="X2126" s="45"/>
      <c r="Y2126" s="45"/>
    </row>
    <row r="2127" spans="1:25" s="43" customFormat="1" ht="12.9" customHeight="1">
      <c r="A2127" s="189"/>
      <c r="B2127" s="111"/>
      <c r="C2127" s="111"/>
      <c r="D2127" s="111"/>
      <c r="E2127" s="111"/>
      <c r="F2127" s="111"/>
      <c r="G2127" s="111"/>
      <c r="H2127" s="111"/>
      <c r="I2127" s="116"/>
      <c r="J2127" s="118"/>
      <c r="K2127" s="33"/>
      <c r="L2127" s="44">
        <f>SUM(E2127:F2127)</f>
        <v>0</v>
      </c>
      <c r="M2127" s="33" t="str">
        <f t="shared" si="144"/>
        <v>Container q'ty</v>
      </c>
      <c r="N2127" s="33" t="str">
        <f t="shared" si="145"/>
        <v/>
      </c>
      <c r="O2127" s="39"/>
      <c r="P2127" s="33"/>
      <c r="Q2127" s="168"/>
      <c r="R2127" s="169"/>
      <c r="S2127" s="39"/>
      <c r="T2127" s="119"/>
      <c r="U2127" s="109"/>
      <c r="V2127" s="109"/>
      <c r="W2127" s="109"/>
      <c r="X2127" s="45"/>
      <c r="Y2127" s="45"/>
    </row>
    <row r="2128" spans="1:25" s="43" customFormat="1" ht="12.9" customHeight="1">
      <c r="A2128" s="189"/>
      <c r="B2128" s="111"/>
      <c r="C2128" s="111"/>
      <c r="D2128" s="111"/>
      <c r="E2128" s="111"/>
      <c r="F2128" s="111"/>
      <c r="G2128" s="111"/>
      <c r="H2128" s="111"/>
      <c r="I2128" s="116"/>
      <c r="J2128" s="118"/>
      <c r="K2128" s="33"/>
      <c r="L2128" s="44">
        <f t="shared" ref="L2128:L2136" si="148">SUM(E2128:F2128)</f>
        <v>0</v>
      </c>
      <c r="M2128" s="33" t="str">
        <f t="shared" si="144"/>
        <v>Container q'ty</v>
      </c>
      <c r="N2128" s="33" t="str">
        <f t="shared" si="145"/>
        <v/>
      </c>
      <c r="O2128" s="39"/>
      <c r="P2128" s="33"/>
      <c r="Q2128" s="168"/>
      <c r="R2128" s="169"/>
      <c r="S2128" s="39"/>
      <c r="T2128" s="119"/>
      <c r="U2128" s="109"/>
      <c r="V2128" s="109"/>
      <c r="W2128" s="109"/>
      <c r="X2128" s="45"/>
      <c r="Y2128" s="45"/>
    </row>
    <row r="2129" spans="1:25" s="43" customFormat="1" ht="12.9" customHeight="1">
      <c r="A2129" s="189"/>
      <c r="B2129" s="111"/>
      <c r="C2129" s="111"/>
      <c r="D2129" s="111"/>
      <c r="E2129" s="111"/>
      <c r="F2129" s="111"/>
      <c r="G2129" s="111"/>
      <c r="H2129" s="111"/>
      <c r="I2129" s="116"/>
      <c r="J2129" s="118"/>
      <c r="K2129" s="33"/>
      <c r="L2129" s="44">
        <f t="shared" si="148"/>
        <v>0</v>
      </c>
      <c r="M2129" s="33" t="str">
        <f t="shared" si="144"/>
        <v>Container q'ty</v>
      </c>
      <c r="N2129" s="33" t="str">
        <f t="shared" si="145"/>
        <v/>
      </c>
      <c r="O2129" s="39"/>
      <c r="P2129" s="33"/>
      <c r="Q2129" s="168"/>
      <c r="R2129" s="169"/>
      <c r="S2129" s="39"/>
      <c r="T2129" s="119"/>
      <c r="U2129" s="109"/>
      <c r="V2129" s="109"/>
      <c r="W2129" s="109"/>
      <c r="X2129" s="45"/>
      <c r="Y2129" s="45"/>
    </row>
    <row r="2130" spans="1:25" s="43" customFormat="1" ht="12.9" customHeight="1">
      <c r="A2130" s="189"/>
      <c r="B2130" s="111"/>
      <c r="C2130" s="111"/>
      <c r="D2130" s="111"/>
      <c r="E2130" s="111"/>
      <c r="F2130" s="111"/>
      <c r="G2130" s="111"/>
      <c r="H2130" s="111"/>
      <c r="I2130" s="116"/>
      <c r="J2130" s="118"/>
      <c r="K2130" s="33"/>
      <c r="L2130" s="44">
        <f t="shared" si="148"/>
        <v>0</v>
      </c>
      <c r="M2130" s="33" t="str">
        <f t="shared" si="144"/>
        <v>Container q'ty</v>
      </c>
      <c r="N2130" s="33" t="str">
        <f t="shared" si="145"/>
        <v/>
      </c>
      <c r="O2130" s="39"/>
      <c r="P2130" s="33"/>
      <c r="Q2130" s="168"/>
      <c r="R2130" s="169"/>
      <c r="S2130" s="39"/>
      <c r="T2130" s="119"/>
      <c r="U2130" s="109"/>
      <c r="V2130" s="109"/>
      <c r="W2130" s="109"/>
      <c r="X2130" s="45"/>
      <c r="Y2130" s="45"/>
    </row>
    <row r="2131" spans="1:25" s="43" customFormat="1" ht="12.9" customHeight="1">
      <c r="A2131" s="189"/>
      <c r="B2131" s="111"/>
      <c r="C2131" s="111"/>
      <c r="D2131" s="111"/>
      <c r="E2131" s="111"/>
      <c r="F2131" s="111"/>
      <c r="G2131" s="111"/>
      <c r="H2131" s="111"/>
      <c r="I2131" s="117"/>
      <c r="J2131" s="118"/>
      <c r="K2131" s="33"/>
      <c r="L2131" s="44">
        <f t="shared" si="148"/>
        <v>0</v>
      </c>
      <c r="M2131" s="33" t="str">
        <f t="shared" si="144"/>
        <v>Container q'ty</v>
      </c>
      <c r="N2131" s="33" t="str">
        <f t="shared" si="145"/>
        <v/>
      </c>
      <c r="O2131" s="39"/>
      <c r="P2131" s="33"/>
      <c r="Q2131" s="168"/>
      <c r="R2131" s="169"/>
      <c r="S2131" s="39"/>
      <c r="T2131" s="119"/>
      <c r="U2131" s="109"/>
      <c r="V2131" s="109"/>
      <c r="W2131" s="109"/>
      <c r="X2131" s="45"/>
      <c r="Y2131" s="45"/>
    </row>
    <row r="2132" spans="1:25" s="43" customFormat="1" ht="12.9" customHeight="1">
      <c r="A2132" s="189"/>
      <c r="B2132" s="111"/>
      <c r="C2132" s="111"/>
      <c r="D2132" s="111"/>
      <c r="E2132" s="111"/>
      <c r="F2132" s="111"/>
      <c r="G2132" s="111"/>
      <c r="H2132" s="111"/>
      <c r="I2132" s="117"/>
      <c r="J2132" s="118"/>
      <c r="K2132" s="33"/>
      <c r="L2132" s="44">
        <f t="shared" si="148"/>
        <v>0</v>
      </c>
      <c r="M2132" s="33" t="str">
        <f t="shared" si="144"/>
        <v>Container q'ty</v>
      </c>
      <c r="N2132" s="33" t="str">
        <f t="shared" si="145"/>
        <v/>
      </c>
      <c r="O2132" s="39"/>
      <c r="P2132" s="33"/>
      <c r="Q2132" s="168"/>
      <c r="R2132" s="169"/>
      <c r="S2132" s="39"/>
      <c r="T2132" s="119"/>
      <c r="U2132" s="109"/>
      <c r="V2132" s="109"/>
      <c r="W2132" s="109"/>
      <c r="X2132" s="45"/>
      <c r="Y2132" s="45"/>
    </row>
    <row r="2133" spans="1:25" s="43" customFormat="1" ht="12.9" customHeight="1">
      <c r="A2133" s="189"/>
      <c r="B2133" s="111"/>
      <c r="C2133" s="111"/>
      <c r="D2133" s="111"/>
      <c r="E2133" s="111"/>
      <c r="F2133" s="111"/>
      <c r="G2133" s="111"/>
      <c r="H2133" s="111"/>
      <c r="I2133" s="116"/>
      <c r="J2133" s="118"/>
      <c r="K2133" s="33"/>
      <c r="L2133" s="44">
        <f t="shared" si="148"/>
        <v>0</v>
      </c>
      <c r="M2133" s="33" t="str">
        <f t="shared" si="144"/>
        <v>Container q'ty</v>
      </c>
      <c r="N2133" s="33" t="str">
        <f t="shared" si="145"/>
        <v/>
      </c>
      <c r="O2133" s="39"/>
      <c r="P2133" s="33"/>
      <c r="Q2133" s="168"/>
      <c r="R2133" s="169"/>
      <c r="S2133" s="39"/>
      <c r="T2133" s="119"/>
      <c r="U2133" s="109"/>
      <c r="V2133" s="109"/>
      <c r="W2133" s="109"/>
      <c r="X2133" s="45"/>
      <c r="Y2133" s="45"/>
    </row>
    <row r="2134" spans="1:25" s="43" customFormat="1" ht="12.9" customHeight="1">
      <c r="A2134" s="189"/>
      <c r="B2134" s="111"/>
      <c r="C2134" s="111"/>
      <c r="D2134" s="111"/>
      <c r="E2134" s="111"/>
      <c r="F2134" s="111"/>
      <c r="G2134" s="111"/>
      <c r="H2134" s="111"/>
      <c r="I2134" s="116"/>
      <c r="J2134" s="118"/>
      <c r="K2134" s="33"/>
      <c r="L2134" s="44">
        <f t="shared" si="148"/>
        <v>0</v>
      </c>
      <c r="M2134" s="33" t="str">
        <f t="shared" si="144"/>
        <v>Container q'ty</v>
      </c>
      <c r="N2134" s="33" t="str">
        <f t="shared" si="145"/>
        <v/>
      </c>
      <c r="O2134" s="39"/>
      <c r="P2134" s="33"/>
      <c r="Q2134" s="168"/>
      <c r="R2134" s="169"/>
      <c r="S2134" s="39"/>
      <c r="T2134" s="119"/>
      <c r="U2134" s="109"/>
      <c r="V2134" s="109"/>
      <c r="W2134" s="109"/>
      <c r="X2134" s="45"/>
      <c r="Y2134" s="45"/>
    </row>
    <row r="2135" spans="1:25" s="43" customFormat="1" ht="12.9" customHeight="1">
      <c r="A2135" s="189"/>
      <c r="B2135" s="111"/>
      <c r="C2135" s="111"/>
      <c r="D2135" s="111"/>
      <c r="E2135" s="111"/>
      <c r="F2135" s="111"/>
      <c r="G2135" s="111"/>
      <c r="H2135" s="111"/>
      <c r="I2135" s="116"/>
      <c r="J2135" s="118"/>
      <c r="K2135" s="33"/>
      <c r="L2135" s="44">
        <f t="shared" si="148"/>
        <v>0</v>
      </c>
      <c r="M2135" s="33" t="str">
        <f t="shared" si="144"/>
        <v>Container q'ty</v>
      </c>
      <c r="N2135" s="33" t="str">
        <f t="shared" si="145"/>
        <v/>
      </c>
      <c r="O2135" s="39"/>
      <c r="P2135" s="33"/>
      <c r="Q2135" s="168"/>
      <c r="R2135" s="169"/>
      <c r="S2135" s="39"/>
      <c r="T2135" s="119"/>
      <c r="U2135" s="109"/>
      <c r="V2135" s="109"/>
      <c r="W2135" s="109"/>
      <c r="X2135" s="45"/>
      <c r="Y2135" s="45"/>
    </row>
    <row r="2136" spans="1:25" s="43" customFormat="1" ht="12.9" customHeight="1">
      <c r="A2136" s="189"/>
      <c r="B2136" s="111"/>
      <c r="C2136" s="111"/>
      <c r="D2136" s="111"/>
      <c r="E2136" s="111"/>
      <c r="F2136" s="111"/>
      <c r="G2136" s="111"/>
      <c r="H2136" s="111"/>
      <c r="I2136" s="116"/>
      <c r="J2136" s="118"/>
      <c r="K2136" s="33"/>
      <c r="L2136" s="44">
        <f t="shared" si="148"/>
        <v>0</v>
      </c>
      <c r="M2136" s="33" t="str">
        <f t="shared" si="144"/>
        <v>Container q'ty</v>
      </c>
      <c r="N2136" s="33" t="str">
        <f t="shared" si="145"/>
        <v/>
      </c>
      <c r="O2136" s="39"/>
      <c r="P2136" s="33"/>
      <c r="Q2136" s="168"/>
      <c r="R2136" s="169"/>
      <c r="S2136" s="39"/>
      <c r="T2136" s="119"/>
      <c r="U2136" s="109"/>
      <c r="V2136" s="109"/>
      <c r="W2136" s="109"/>
      <c r="X2136" s="45"/>
      <c r="Y2136" s="45"/>
    </row>
    <row r="2137" spans="1:25" s="43" customFormat="1" ht="12.9" customHeight="1">
      <c r="A2137" s="189"/>
      <c r="B2137" s="111"/>
      <c r="C2137" s="111"/>
      <c r="D2137" s="111"/>
      <c r="E2137" s="111"/>
      <c r="F2137" s="111"/>
      <c r="G2137" s="111"/>
      <c r="H2137" s="111"/>
      <c r="I2137" s="116"/>
      <c r="J2137" s="118"/>
      <c r="K2137" s="33"/>
      <c r="L2137" s="44">
        <f>SUM(E2137:F2137)</f>
        <v>0</v>
      </c>
      <c r="M2137" s="33" t="str">
        <f t="shared" si="144"/>
        <v>Container q'ty</v>
      </c>
      <c r="N2137" s="33" t="str">
        <f t="shared" si="145"/>
        <v/>
      </c>
      <c r="O2137" s="39"/>
      <c r="P2137" s="33"/>
      <c r="Q2137" s="168"/>
      <c r="R2137" s="169"/>
      <c r="S2137" s="39"/>
      <c r="T2137" s="119"/>
      <c r="U2137" s="109"/>
      <c r="V2137" s="109"/>
      <c r="W2137" s="109"/>
      <c r="X2137" s="45"/>
      <c r="Y2137" s="45"/>
    </row>
    <row r="2138" spans="1:25" s="43" customFormat="1" ht="12.9" customHeight="1">
      <c r="A2138" s="189"/>
      <c r="B2138" s="111"/>
      <c r="C2138" s="111"/>
      <c r="D2138" s="111"/>
      <c r="E2138" s="111"/>
      <c r="F2138" s="111"/>
      <c r="G2138" s="111"/>
      <c r="H2138" s="111"/>
      <c r="I2138" s="116"/>
      <c r="J2138" s="118"/>
      <c r="K2138" s="33"/>
      <c r="L2138" s="44">
        <f>SUM(E2138:F2138)</f>
        <v>0</v>
      </c>
      <c r="M2138" s="33" t="str">
        <f t="shared" si="144"/>
        <v>Container q'ty</v>
      </c>
      <c r="N2138" s="33" t="str">
        <f t="shared" si="145"/>
        <v/>
      </c>
      <c r="O2138" s="39"/>
      <c r="P2138" s="33"/>
      <c r="Q2138" s="168"/>
      <c r="R2138" s="169"/>
      <c r="S2138" s="39"/>
      <c r="T2138" s="119"/>
      <c r="U2138" s="109"/>
      <c r="V2138" s="109"/>
      <c r="W2138" s="109"/>
      <c r="X2138" s="45"/>
      <c r="Y2138" s="45"/>
    </row>
    <row r="2139" spans="1:25" s="43" customFormat="1" ht="12.9" customHeight="1">
      <c r="A2139" s="189"/>
      <c r="B2139" s="111"/>
      <c r="C2139" s="111"/>
      <c r="D2139" s="111"/>
      <c r="E2139" s="111"/>
      <c r="F2139" s="111"/>
      <c r="G2139" s="111"/>
      <c r="H2139" s="111"/>
      <c r="I2139" s="116"/>
      <c r="J2139" s="118"/>
      <c r="K2139" s="33"/>
      <c r="L2139" s="44">
        <f t="shared" ref="L2139:L2147" si="149">SUM(E2139:F2139)</f>
        <v>0</v>
      </c>
      <c r="M2139" s="33" t="str">
        <f t="shared" si="144"/>
        <v>Container q'ty</v>
      </c>
      <c r="N2139" s="33" t="str">
        <f t="shared" si="145"/>
        <v/>
      </c>
      <c r="O2139" s="39"/>
      <c r="P2139" s="33"/>
      <c r="Q2139" s="168"/>
      <c r="R2139" s="169"/>
      <c r="S2139" s="39"/>
      <c r="T2139" s="119"/>
      <c r="U2139" s="109"/>
      <c r="V2139" s="109"/>
      <c r="W2139" s="109"/>
      <c r="X2139" s="45"/>
      <c r="Y2139" s="45"/>
    </row>
    <row r="2140" spans="1:25" s="43" customFormat="1" ht="12.9" customHeight="1">
      <c r="A2140" s="189"/>
      <c r="B2140" s="111"/>
      <c r="C2140" s="111"/>
      <c r="D2140" s="111"/>
      <c r="E2140" s="111"/>
      <c r="F2140" s="111"/>
      <c r="G2140" s="111"/>
      <c r="H2140" s="111"/>
      <c r="I2140" s="116"/>
      <c r="J2140" s="118"/>
      <c r="K2140" s="33"/>
      <c r="L2140" s="44">
        <f t="shared" si="149"/>
        <v>0</v>
      </c>
      <c r="M2140" s="33" t="str">
        <f t="shared" si="144"/>
        <v>Container q'ty</v>
      </c>
      <c r="N2140" s="33" t="str">
        <f t="shared" si="145"/>
        <v/>
      </c>
      <c r="O2140" s="39"/>
      <c r="P2140" s="33"/>
      <c r="Q2140" s="168"/>
      <c r="R2140" s="169"/>
      <c r="S2140" s="39"/>
      <c r="T2140" s="119"/>
      <c r="U2140" s="109"/>
      <c r="V2140" s="109"/>
      <c r="W2140" s="109"/>
      <c r="X2140" s="45"/>
      <c r="Y2140" s="45"/>
    </row>
    <row r="2141" spans="1:25" s="43" customFormat="1" ht="12.9" customHeight="1">
      <c r="A2141" s="189"/>
      <c r="B2141" s="111"/>
      <c r="C2141" s="111"/>
      <c r="D2141" s="111"/>
      <c r="E2141" s="111"/>
      <c r="F2141" s="111"/>
      <c r="G2141" s="111"/>
      <c r="H2141" s="111"/>
      <c r="I2141" s="116"/>
      <c r="J2141" s="118"/>
      <c r="K2141" s="33"/>
      <c r="L2141" s="44">
        <f t="shared" si="149"/>
        <v>0</v>
      </c>
      <c r="M2141" s="33" t="str">
        <f t="shared" si="144"/>
        <v>Container q'ty</v>
      </c>
      <c r="N2141" s="33" t="str">
        <f t="shared" si="145"/>
        <v/>
      </c>
      <c r="O2141" s="39"/>
      <c r="P2141" s="33"/>
      <c r="Q2141" s="168"/>
      <c r="R2141" s="169"/>
      <c r="S2141" s="39"/>
      <c r="T2141" s="119"/>
      <c r="U2141" s="109"/>
      <c r="V2141" s="109"/>
      <c r="W2141" s="109"/>
      <c r="X2141" s="45"/>
      <c r="Y2141" s="45"/>
    </row>
    <row r="2142" spans="1:25" s="43" customFormat="1" ht="12.9" customHeight="1">
      <c r="A2142" s="189"/>
      <c r="B2142" s="111"/>
      <c r="C2142" s="111"/>
      <c r="D2142" s="111"/>
      <c r="E2142" s="111"/>
      <c r="F2142" s="111"/>
      <c r="G2142" s="111"/>
      <c r="H2142" s="111"/>
      <c r="I2142" s="117"/>
      <c r="J2142" s="118"/>
      <c r="K2142" s="33"/>
      <c r="L2142" s="44">
        <f t="shared" si="149"/>
        <v>0</v>
      </c>
      <c r="M2142" s="33" t="str">
        <f t="shared" si="144"/>
        <v>Container q'ty</v>
      </c>
      <c r="N2142" s="33" t="str">
        <f t="shared" si="145"/>
        <v/>
      </c>
      <c r="O2142" s="39"/>
      <c r="P2142" s="33"/>
      <c r="Q2142" s="168"/>
      <c r="R2142" s="169"/>
      <c r="S2142" s="39"/>
      <c r="T2142" s="119"/>
      <c r="U2142" s="109"/>
      <c r="V2142" s="109"/>
      <c r="W2142" s="109"/>
      <c r="X2142" s="45"/>
      <c r="Y2142" s="45"/>
    </row>
    <row r="2143" spans="1:25" s="43" customFormat="1" ht="12.9" customHeight="1">
      <c r="A2143" s="189"/>
      <c r="B2143" s="111"/>
      <c r="C2143" s="111"/>
      <c r="D2143" s="111"/>
      <c r="E2143" s="111"/>
      <c r="F2143" s="111"/>
      <c r="G2143" s="111"/>
      <c r="H2143" s="111"/>
      <c r="I2143" s="117"/>
      <c r="J2143" s="118"/>
      <c r="K2143" s="33"/>
      <c r="L2143" s="44">
        <f t="shared" si="149"/>
        <v>0</v>
      </c>
      <c r="M2143" s="33" t="str">
        <f t="shared" si="144"/>
        <v>Container q'ty</v>
      </c>
      <c r="N2143" s="33" t="str">
        <f t="shared" si="145"/>
        <v/>
      </c>
      <c r="O2143" s="39"/>
      <c r="P2143" s="33"/>
      <c r="Q2143" s="168"/>
      <c r="R2143" s="169"/>
      <c r="S2143" s="39"/>
      <c r="T2143" s="119"/>
      <c r="U2143" s="109"/>
      <c r="V2143" s="109"/>
      <c r="W2143" s="109"/>
      <c r="X2143" s="45"/>
      <c r="Y2143" s="45"/>
    </row>
    <row r="2144" spans="1:25" s="43" customFormat="1" ht="12.9" customHeight="1">
      <c r="A2144" s="189"/>
      <c r="B2144" s="111"/>
      <c r="C2144" s="111"/>
      <c r="D2144" s="111"/>
      <c r="E2144" s="111"/>
      <c r="F2144" s="111"/>
      <c r="G2144" s="111"/>
      <c r="H2144" s="111"/>
      <c r="I2144" s="116"/>
      <c r="J2144" s="118"/>
      <c r="K2144" s="33"/>
      <c r="L2144" s="44">
        <f t="shared" si="149"/>
        <v>0</v>
      </c>
      <c r="M2144" s="33" t="str">
        <f t="shared" si="144"/>
        <v>Container q'ty</v>
      </c>
      <c r="N2144" s="33" t="str">
        <f t="shared" si="145"/>
        <v/>
      </c>
      <c r="O2144" s="39"/>
      <c r="P2144" s="33"/>
      <c r="Q2144" s="168"/>
      <c r="R2144" s="169"/>
      <c r="S2144" s="39"/>
      <c r="T2144" s="119"/>
      <c r="U2144" s="109"/>
      <c r="V2144" s="109"/>
      <c r="W2144" s="109"/>
      <c r="X2144" s="45"/>
      <c r="Y2144" s="45"/>
    </row>
    <row r="2145" spans="1:25" s="43" customFormat="1" ht="12.9" customHeight="1">
      <c r="A2145" s="189"/>
      <c r="B2145" s="111"/>
      <c r="C2145" s="111"/>
      <c r="D2145" s="111"/>
      <c r="E2145" s="111"/>
      <c r="F2145" s="111"/>
      <c r="G2145" s="111"/>
      <c r="H2145" s="111"/>
      <c r="I2145" s="116"/>
      <c r="J2145" s="118"/>
      <c r="K2145" s="33"/>
      <c r="L2145" s="44">
        <f t="shared" si="149"/>
        <v>0</v>
      </c>
      <c r="M2145" s="33" t="str">
        <f t="shared" si="144"/>
        <v>Container q'ty</v>
      </c>
      <c r="N2145" s="33" t="str">
        <f t="shared" si="145"/>
        <v/>
      </c>
      <c r="O2145" s="39"/>
      <c r="P2145" s="33"/>
      <c r="Q2145" s="168"/>
      <c r="R2145" s="169"/>
      <c r="S2145" s="39"/>
      <c r="T2145" s="119"/>
      <c r="U2145" s="109"/>
      <c r="V2145" s="109"/>
      <c r="W2145" s="109"/>
      <c r="X2145" s="45"/>
      <c r="Y2145" s="45"/>
    </row>
    <row r="2146" spans="1:25" s="43" customFormat="1" ht="12.9" customHeight="1">
      <c r="A2146" s="189"/>
      <c r="B2146" s="111"/>
      <c r="C2146" s="111"/>
      <c r="D2146" s="111"/>
      <c r="E2146" s="111"/>
      <c r="F2146" s="111"/>
      <c r="G2146" s="111"/>
      <c r="H2146" s="111"/>
      <c r="I2146" s="116"/>
      <c r="J2146" s="118"/>
      <c r="K2146" s="33"/>
      <c r="L2146" s="44">
        <f t="shared" si="149"/>
        <v>0</v>
      </c>
      <c r="M2146" s="33" t="str">
        <f t="shared" si="144"/>
        <v>Container q'ty</v>
      </c>
      <c r="N2146" s="33" t="str">
        <f t="shared" si="145"/>
        <v/>
      </c>
      <c r="O2146" s="39"/>
      <c r="P2146" s="33"/>
      <c r="Q2146" s="168"/>
      <c r="R2146" s="169"/>
      <c r="S2146" s="39"/>
      <c r="T2146" s="119"/>
      <c r="U2146" s="109"/>
      <c r="V2146" s="109"/>
      <c r="W2146" s="109"/>
      <c r="X2146" s="45"/>
      <c r="Y2146" s="45"/>
    </row>
    <row r="2147" spans="1:25" s="43" customFormat="1" ht="12.9" customHeight="1">
      <c r="A2147" s="189"/>
      <c r="B2147" s="111"/>
      <c r="C2147" s="111"/>
      <c r="D2147" s="111"/>
      <c r="E2147" s="111"/>
      <c r="F2147" s="111"/>
      <c r="G2147" s="111"/>
      <c r="H2147" s="111"/>
      <c r="I2147" s="116"/>
      <c r="J2147" s="118"/>
      <c r="K2147" s="33"/>
      <c r="L2147" s="44">
        <f t="shared" si="149"/>
        <v>0</v>
      </c>
      <c r="M2147" s="33" t="str">
        <f t="shared" si="144"/>
        <v>Container q'ty</v>
      </c>
      <c r="N2147" s="33" t="str">
        <f t="shared" si="145"/>
        <v/>
      </c>
      <c r="O2147" s="39"/>
      <c r="P2147" s="33"/>
      <c r="Q2147" s="168"/>
      <c r="R2147" s="169"/>
      <c r="S2147" s="39"/>
      <c r="T2147" s="119"/>
      <c r="U2147" s="109"/>
      <c r="V2147" s="109"/>
      <c r="W2147" s="109"/>
      <c r="X2147" s="45"/>
      <c r="Y2147" s="45"/>
    </row>
    <row r="2148" spans="1:25" s="43" customFormat="1" ht="12.9" customHeight="1">
      <c r="A2148" s="189"/>
      <c r="B2148" s="111"/>
      <c r="C2148" s="111"/>
      <c r="D2148" s="111"/>
      <c r="E2148" s="111"/>
      <c r="F2148" s="111"/>
      <c r="G2148" s="111"/>
      <c r="H2148" s="111"/>
      <c r="I2148" s="116"/>
      <c r="J2148" s="118"/>
      <c r="K2148" s="33"/>
      <c r="L2148" s="44">
        <f>SUM(E2148:F2148)</f>
        <v>0</v>
      </c>
      <c r="M2148" s="33" t="str">
        <f t="shared" si="144"/>
        <v>Container q'ty</v>
      </c>
      <c r="N2148" s="33" t="str">
        <f t="shared" si="145"/>
        <v/>
      </c>
      <c r="O2148" s="39"/>
      <c r="P2148" s="33"/>
      <c r="Q2148" s="168"/>
      <c r="R2148" s="169"/>
      <c r="S2148" s="39"/>
      <c r="T2148" s="119"/>
      <c r="U2148" s="109"/>
      <c r="V2148" s="109"/>
      <c r="W2148" s="109"/>
      <c r="X2148" s="45"/>
      <c r="Y2148" s="45"/>
    </row>
    <row r="2149" spans="1:25" s="43" customFormat="1" ht="12.9" customHeight="1">
      <c r="A2149" s="189"/>
      <c r="B2149" s="111"/>
      <c r="C2149" s="111"/>
      <c r="D2149" s="111"/>
      <c r="E2149" s="111"/>
      <c r="F2149" s="111"/>
      <c r="G2149" s="111"/>
      <c r="H2149" s="111"/>
      <c r="I2149" s="116"/>
      <c r="J2149" s="118"/>
      <c r="K2149" s="33"/>
      <c r="L2149" s="44">
        <f>SUM(E2149:F2149)</f>
        <v>0</v>
      </c>
      <c r="M2149" s="33" t="str">
        <f t="shared" si="144"/>
        <v>Container q'ty</v>
      </c>
      <c r="N2149" s="33" t="str">
        <f t="shared" si="145"/>
        <v/>
      </c>
      <c r="O2149" s="39"/>
      <c r="P2149" s="33"/>
      <c r="Q2149" s="168"/>
      <c r="R2149" s="169"/>
      <c r="S2149" s="39"/>
      <c r="T2149" s="119"/>
      <c r="U2149" s="109"/>
      <c r="V2149" s="109"/>
      <c r="W2149" s="109"/>
      <c r="X2149" s="45"/>
      <c r="Y2149" s="45"/>
    </row>
    <row r="2150" spans="1:25" s="43" customFormat="1" ht="12.9" customHeight="1">
      <c r="A2150" s="189"/>
      <c r="B2150" s="111"/>
      <c r="C2150" s="111"/>
      <c r="D2150" s="111"/>
      <c r="E2150" s="111"/>
      <c r="F2150" s="111"/>
      <c r="G2150" s="111"/>
      <c r="H2150" s="111"/>
      <c r="I2150" s="116"/>
      <c r="J2150" s="118"/>
      <c r="K2150" s="33"/>
      <c r="L2150" s="44">
        <f t="shared" ref="L2150:L2159" si="150">SUM(E2150:F2150)</f>
        <v>0</v>
      </c>
      <c r="M2150" s="33" t="str">
        <f t="shared" si="144"/>
        <v>Container q'ty</v>
      </c>
      <c r="N2150" s="33" t="str">
        <f t="shared" si="145"/>
        <v/>
      </c>
      <c r="O2150" s="39"/>
      <c r="P2150" s="33"/>
      <c r="Q2150" s="168"/>
      <c r="R2150" s="169"/>
      <c r="S2150" s="39"/>
      <c r="T2150" s="119"/>
      <c r="U2150" s="109"/>
      <c r="V2150" s="109"/>
      <c r="W2150" s="109"/>
      <c r="X2150" s="45"/>
      <c r="Y2150" s="45"/>
    </row>
    <row r="2151" spans="1:25" s="43" customFormat="1" ht="12.9" customHeight="1">
      <c r="A2151" s="189"/>
      <c r="B2151" s="111"/>
      <c r="C2151" s="111"/>
      <c r="D2151" s="111"/>
      <c r="E2151" s="111"/>
      <c r="F2151" s="111"/>
      <c r="G2151" s="111"/>
      <c r="H2151" s="111"/>
      <c r="I2151" s="116"/>
      <c r="J2151" s="118"/>
      <c r="K2151" s="33"/>
      <c r="L2151" s="44">
        <f t="shared" si="150"/>
        <v>0</v>
      </c>
      <c r="M2151" s="33" t="str">
        <f t="shared" si="144"/>
        <v>Container q'ty</v>
      </c>
      <c r="N2151" s="33" t="str">
        <f t="shared" si="145"/>
        <v/>
      </c>
      <c r="O2151" s="39"/>
      <c r="P2151" s="33"/>
      <c r="Q2151" s="168"/>
      <c r="R2151" s="169"/>
      <c r="S2151" s="39"/>
      <c r="T2151" s="119"/>
      <c r="U2151" s="109"/>
      <c r="V2151" s="109"/>
      <c r="W2151" s="109"/>
      <c r="X2151" s="45"/>
      <c r="Y2151" s="45"/>
    </row>
    <row r="2152" spans="1:25" s="43" customFormat="1" ht="12.9" customHeight="1">
      <c r="A2152" s="189"/>
      <c r="B2152" s="111"/>
      <c r="C2152" s="111"/>
      <c r="D2152" s="111"/>
      <c r="E2152" s="111"/>
      <c r="F2152" s="111"/>
      <c r="G2152" s="111"/>
      <c r="H2152" s="111"/>
      <c r="I2152" s="116"/>
      <c r="J2152" s="118"/>
      <c r="K2152" s="33"/>
      <c r="L2152" s="44">
        <f t="shared" si="150"/>
        <v>0</v>
      </c>
      <c r="M2152" s="33" t="str">
        <f t="shared" si="144"/>
        <v>Container q'ty</v>
      </c>
      <c r="N2152" s="33" t="str">
        <f t="shared" si="145"/>
        <v/>
      </c>
      <c r="O2152" s="39"/>
      <c r="P2152" s="33"/>
      <c r="Q2152" s="168"/>
      <c r="R2152" s="169"/>
      <c r="S2152" s="39"/>
      <c r="T2152" s="119"/>
      <c r="U2152" s="109"/>
      <c r="V2152" s="109"/>
      <c r="W2152" s="109"/>
      <c r="X2152" s="45"/>
      <c r="Y2152" s="45"/>
    </row>
    <row r="2153" spans="1:25" s="43" customFormat="1" ht="12.9" customHeight="1">
      <c r="A2153" s="189"/>
      <c r="B2153" s="111"/>
      <c r="C2153" s="111"/>
      <c r="D2153" s="111"/>
      <c r="E2153" s="111"/>
      <c r="F2153" s="111"/>
      <c r="G2153" s="111"/>
      <c r="H2153" s="111"/>
      <c r="I2153" s="117"/>
      <c r="J2153" s="118"/>
      <c r="K2153" s="33"/>
      <c r="L2153" s="44">
        <f t="shared" si="150"/>
        <v>0</v>
      </c>
      <c r="M2153" s="33" t="str">
        <f t="shared" si="144"/>
        <v>Container q'ty</v>
      </c>
      <c r="N2153" s="33" t="str">
        <f t="shared" si="145"/>
        <v/>
      </c>
      <c r="O2153" s="39"/>
      <c r="P2153" s="33"/>
      <c r="Q2153" s="168"/>
      <c r="R2153" s="169"/>
      <c r="S2153" s="39"/>
      <c r="T2153" s="119"/>
      <c r="U2153" s="109"/>
      <c r="V2153" s="109"/>
      <c r="W2153" s="109"/>
      <c r="X2153" s="45"/>
      <c r="Y2153" s="45"/>
    </row>
    <row r="2154" spans="1:25" s="43" customFormat="1" ht="12.9" customHeight="1">
      <c r="A2154" s="189"/>
      <c r="B2154" s="111"/>
      <c r="C2154" s="111"/>
      <c r="D2154" s="111"/>
      <c r="E2154" s="111"/>
      <c r="F2154" s="111"/>
      <c r="G2154" s="111"/>
      <c r="H2154" s="111"/>
      <c r="I2154" s="117"/>
      <c r="J2154" s="118"/>
      <c r="K2154" s="33"/>
      <c r="L2154" s="44">
        <f t="shared" si="150"/>
        <v>0</v>
      </c>
      <c r="M2154" s="33" t="str">
        <f t="shared" si="144"/>
        <v>Container q'ty</v>
      </c>
      <c r="N2154" s="33" t="str">
        <f t="shared" si="145"/>
        <v/>
      </c>
      <c r="O2154" s="39"/>
      <c r="P2154" s="33"/>
      <c r="Q2154" s="168"/>
      <c r="R2154" s="169"/>
      <c r="S2154" s="39"/>
      <c r="T2154" s="119"/>
      <c r="U2154" s="109"/>
      <c r="V2154" s="109"/>
      <c r="W2154" s="109"/>
      <c r="X2154" s="45"/>
      <c r="Y2154" s="45"/>
    </row>
    <row r="2155" spans="1:25" s="43" customFormat="1" ht="12.9" customHeight="1">
      <c r="A2155" s="189"/>
      <c r="B2155" s="111"/>
      <c r="C2155" s="111"/>
      <c r="D2155" s="111"/>
      <c r="E2155" s="111"/>
      <c r="F2155" s="111"/>
      <c r="G2155" s="111"/>
      <c r="H2155" s="111"/>
      <c r="I2155" s="116"/>
      <c r="J2155" s="118"/>
      <c r="K2155" s="33"/>
      <c r="L2155" s="44">
        <f t="shared" si="150"/>
        <v>0</v>
      </c>
      <c r="M2155" s="33" t="str">
        <f t="shared" si="144"/>
        <v>Container q'ty</v>
      </c>
      <c r="N2155" s="33" t="str">
        <f t="shared" si="145"/>
        <v/>
      </c>
      <c r="O2155" s="39"/>
      <c r="P2155" s="33"/>
      <c r="Q2155" s="168"/>
      <c r="R2155" s="169"/>
      <c r="S2155" s="39"/>
      <c r="T2155" s="119"/>
      <c r="U2155" s="109"/>
      <c r="V2155" s="109"/>
      <c r="W2155" s="109"/>
      <c r="X2155" s="45"/>
      <c r="Y2155" s="45"/>
    </row>
    <row r="2156" spans="1:25" s="43" customFormat="1" ht="12.9" customHeight="1">
      <c r="A2156" s="189"/>
      <c r="B2156" s="111"/>
      <c r="C2156" s="111"/>
      <c r="D2156" s="111"/>
      <c r="E2156" s="111"/>
      <c r="F2156" s="111"/>
      <c r="G2156" s="111"/>
      <c r="H2156" s="111"/>
      <c r="I2156" s="116"/>
      <c r="J2156" s="118"/>
      <c r="K2156" s="33"/>
      <c r="L2156" s="44">
        <f t="shared" si="150"/>
        <v>0</v>
      </c>
      <c r="M2156" s="33" t="str">
        <f t="shared" si="144"/>
        <v>Container q'ty</v>
      </c>
      <c r="N2156" s="33" t="str">
        <f t="shared" si="145"/>
        <v/>
      </c>
      <c r="O2156" s="39"/>
      <c r="P2156" s="33"/>
      <c r="Q2156" s="168"/>
      <c r="R2156" s="169"/>
      <c r="S2156" s="39"/>
      <c r="T2156" s="119"/>
      <c r="U2156" s="109"/>
      <c r="V2156" s="109"/>
      <c r="W2156" s="109"/>
      <c r="X2156" s="45"/>
      <c r="Y2156" s="45"/>
    </row>
    <row r="2157" spans="1:25" s="43" customFormat="1" ht="12.9" customHeight="1">
      <c r="A2157" s="189"/>
      <c r="B2157" s="111"/>
      <c r="C2157" s="111"/>
      <c r="D2157" s="111"/>
      <c r="E2157" s="111"/>
      <c r="F2157" s="111"/>
      <c r="G2157" s="111"/>
      <c r="H2157" s="111"/>
      <c r="I2157" s="116"/>
      <c r="J2157" s="118"/>
      <c r="K2157" s="33"/>
      <c r="L2157" s="44">
        <f t="shared" si="150"/>
        <v>0</v>
      </c>
      <c r="M2157" s="33" t="str">
        <f t="shared" si="144"/>
        <v>Container q'ty</v>
      </c>
      <c r="N2157" s="33" t="str">
        <f t="shared" si="145"/>
        <v/>
      </c>
      <c r="O2157" s="39"/>
      <c r="P2157" s="33"/>
      <c r="Q2157" s="168"/>
      <c r="R2157" s="169"/>
      <c r="S2157" s="39"/>
      <c r="T2157" s="119"/>
      <c r="U2157" s="109"/>
      <c r="V2157" s="109"/>
      <c r="W2157" s="109"/>
      <c r="X2157" s="45"/>
      <c r="Y2157" s="45"/>
    </row>
    <row r="2158" spans="1:25" s="43" customFormat="1" ht="12.9" customHeight="1">
      <c r="A2158" s="189"/>
      <c r="B2158" s="111"/>
      <c r="C2158" s="111"/>
      <c r="D2158" s="111"/>
      <c r="E2158" s="111"/>
      <c r="F2158" s="111"/>
      <c r="G2158" s="111"/>
      <c r="H2158" s="111"/>
      <c r="I2158" s="116"/>
      <c r="J2158" s="118"/>
      <c r="K2158" s="33"/>
      <c r="L2158" s="44">
        <f t="shared" si="150"/>
        <v>0</v>
      </c>
      <c r="M2158" s="33" t="str">
        <f t="shared" si="144"/>
        <v>Container q'ty</v>
      </c>
      <c r="N2158" s="33" t="str">
        <f t="shared" si="145"/>
        <v/>
      </c>
      <c r="O2158" s="39"/>
      <c r="P2158" s="33"/>
      <c r="Q2158" s="168"/>
      <c r="R2158" s="169"/>
      <c r="S2158" s="39"/>
      <c r="T2158" s="119"/>
      <c r="U2158" s="109"/>
      <c r="V2158" s="109"/>
      <c r="W2158" s="109"/>
      <c r="X2158" s="45"/>
      <c r="Y2158" s="45"/>
    </row>
    <row r="2159" spans="1:25" s="43" customFormat="1" ht="12.9" customHeight="1">
      <c r="A2159" s="189"/>
      <c r="B2159" s="111"/>
      <c r="C2159" s="111"/>
      <c r="D2159" s="111"/>
      <c r="E2159" s="111"/>
      <c r="F2159" s="111"/>
      <c r="G2159" s="111"/>
      <c r="H2159" s="111"/>
      <c r="I2159" s="116"/>
      <c r="J2159" s="118"/>
      <c r="K2159" s="33"/>
      <c r="L2159" s="44">
        <f t="shared" si="150"/>
        <v>0</v>
      </c>
      <c r="M2159" s="33" t="str">
        <f t="shared" si="144"/>
        <v>Container q'ty</v>
      </c>
      <c r="N2159" s="33" t="str">
        <f t="shared" si="145"/>
        <v/>
      </c>
      <c r="O2159" s="39"/>
      <c r="P2159" s="33"/>
      <c r="Q2159" s="168"/>
      <c r="R2159" s="169"/>
      <c r="S2159" s="39"/>
      <c r="T2159" s="119"/>
      <c r="U2159" s="109"/>
      <c r="V2159" s="109"/>
      <c r="W2159" s="109"/>
      <c r="X2159" s="45"/>
      <c r="Y2159" s="45"/>
    </row>
    <row r="2160" spans="1:25" s="43" customFormat="1" ht="12.9" customHeight="1">
      <c r="A2160" s="189"/>
      <c r="B2160" s="111"/>
      <c r="C2160" s="111"/>
      <c r="D2160" s="111"/>
      <c r="E2160" s="111"/>
      <c r="F2160" s="111"/>
      <c r="G2160" s="111"/>
      <c r="H2160" s="111"/>
      <c r="I2160" s="116"/>
      <c r="J2160" s="118"/>
      <c r="K2160" s="33"/>
      <c r="L2160" s="44">
        <f>SUM(E2160:F2160)</f>
        <v>0</v>
      </c>
      <c r="M2160" s="33" t="str">
        <f t="shared" si="144"/>
        <v>Container q'ty</v>
      </c>
      <c r="N2160" s="33" t="str">
        <f t="shared" si="145"/>
        <v/>
      </c>
      <c r="O2160" s="39"/>
      <c r="P2160" s="33"/>
      <c r="Q2160" s="168"/>
      <c r="R2160" s="169"/>
      <c r="S2160" s="39"/>
      <c r="T2160" s="119"/>
      <c r="U2160" s="109"/>
      <c r="V2160" s="109"/>
      <c r="W2160" s="109"/>
      <c r="X2160" s="45"/>
      <c r="Y2160" s="45"/>
    </row>
    <row r="2161" spans="1:25" s="43" customFormat="1" ht="12.9" customHeight="1">
      <c r="A2161" s="189"/>
      <c r="B2161" s="111"/>
      <c r="C2161" s="111"/>
      <c r="D2161" s="111"/>
      <c r="E2161" s="111"/>
      <c r="F2161" s="111"/>
      <c r="G2161" s="111"/>
      <c r="H2161" s="111"/>
      <c r="I2161" s="116"/>
      <c r="J2161" s="118"/>
      <c r="K2161" s="33"/>
      <c r="L2161" s="44">
        <f>SUM(E2161:F2161)</f>
        <v>0</v>
      </c>
      <c r="M2161" s="33" t="str">
        <f t="shared" si="144"/>
        <v>Container q'ty</v>
      </c>
      <c r="N2161" s="33" t="str">
        <f t="shared" si="145"/>
        <v/>
      </c>
      <c r="O2161" s="39"/>
      <c r="P2161" s="33"/>
      <c r="Q2161" s="168"/>
      <c r="R2161" s="169"/>
      <c r="S2161" s="39"/>
      <c r="T2161" s="119"/>
      <c r="U2161" s="109"/>
      <c r="V2161" s="109"/>
      <c r="W2161" s="109"/>
      <c r="X2161" s="45"/>
      <c r="Y2161" s="45"/>
    </row>
    <row r="2162" spans="1:25" s="43" customFormat="1" ht="12.9" customHeight="1">
      <c r="A2162" s="189"/>
      <c r="B2162" s="111"/>
      <c r="C2162" s="111"/>
      <c r="D2162" s="111"/>
      <c r="E2162" s="111"/>
      <c r="F2162" s="111"/>
      <c r="G2162" s="111"/>
      <c r="H2162" s="111"/>
      <c r="I2162" s="116"/>
      <c r="J2162" s="118"/>
      <c r="K2162" s="33"/>
      <c r="L2162" s="44">
        <f t="shared" ref="L2162:L2170" si="151">SUM(E2162:F2162)</f>
        <v>0</v>
      </c>
      <c r="M2162" s="33" t="str">
        <f t="shared" si="144"/>
        <v>Container q'ty</v>
      </c>
      <c r="N2162" s="33" t="str">
        <f t="shared" si="145"/>
        <v/>
      </c>
      <c r="O2162" s="39"/>
      <c r="P2162" s="33"/>
      <c r="Q2162" s="168"/>
      <c r="R2162" s="169"/>
      <c r="S2162" s="39"/>
      <c r="T2162" s="119"/>
      <c r="U2162" s="109"/>
      <c r="V2162" s="109"/>
      <c r="W2162" s="109"/>
      <c r="X2162" s="45"/>
      <c r="Y2162" s="45"/>
    </row>
    <row r="2163" spans="1:25" s="43" customFormat="1" ht="12.9" customHeight="1">
      <c r="A2163" s="189"/>
      <c r="B2163" s="111"/>
      <c r="C2163" s="111"/>
      <c r="D2163" s="111"/>
      <c r="E2163" s="111"/>
      <c r="F2163" s="111"/>
      <c r="G2163" s="111"/>
      <c r="H2163" s="111"/>
      <c r="I2163" s="116"/>
      <c r="J2163" s="118"/>
      <c r="K2163" s="33"/>
      <c r="L2163" s="44">
        <f t="shared" si="151"/>
        <v>0</v>
      </c>
      <c r="M2163" s="33" t="str">
        <f t="shared" si="144"/>
        <v>Container q'ty</v>
      </c>
      <c r="N2163" s="33" t="str">
        <f t="shared" si="145"/>
        <v/>
      </c>
      <c r="O2163" s="39"/>
      <c r="P2163" s="33"/>
      <c r="Q2163" s="168"/>
      <c r="R2163" s="169"/>
      <c r="S2163" s="39"/>
      <c r="T2163" s="119"/>
      <c r="U2163" s="109"/>
      <c r="V2163" s="109"/>
      <c r="W2163" s="109"/>
      <c r="X2163" s="45"/>
      <c r="Y2163" s="45"/>
    </row>
    <row r="2164" spans="1:25" s="43" customFormat="1" ht="12.9" customHeight="1">
      <c r="A2164" s="189"/>
      <c r="B2164" s="111"/>
      <c r="C2164" s="111"/>
      <c r="D2164" s="111"/>
      <c r="E2164" s="111"/>
      <c r="F2164" s="111"/>
      <c r="G2164" s="111"/>
      <c r="H2164" s="111"/>
      <c r="I2164" s="116"/>
      <c r="J2164" s="118"/>
      <c r="K2164" s="33"/>
      <c r="L2164" s="44">
        <f t="shared" si="151"/>
        <v>0</v>
      </c>
      <c r="M2164" s="33" t="str">
        <f t="shared" si="144"/>
        <v>Container q'ty</v>
      </c>
      <c r="N2164" s="33" t="str">
        <f t="shared" si="145"/>
        <v/>
      </c>
      <c r="O2164" s="39"/>
      <c r="P2164" s="33"/>
      <c r="Q2164" s="168"/>
      <c r="R2164" s="169"/>
      <c r="S2164" s="39"/>
      <c r="T2164" s="119"/>
      <c r="U2164" s="109"/>
      <c r="V2164" s="109"/>
      <c r="W2164" s="109"/>
      <c r="X2164" s="45"/>
      <c r="Y2164" s="45"/>
    </row>
    <row r="2165" spans="1:25" s="43" customFormat="1" ht="12.9" customHeight="1">
      <c r="A2165" s="189"/>
      <c r="B2165" s="111"/>
      <c r="C2165" s="111"/>
      <c r="D2165" s="111"/>
      <c r="E2165" s="111"/>
      <c r="F2165" s="111"/>
      <c r="G2165" s="111"/>
      <c r="H2165" s="111"/>
      <c r="I2165" s="117"/>
      <c r="J2165" s="118"/>
      <c r="K2165" s="33"/>
      <c r="L2165" s="44">
        <f t="shared" si="151"/>
        <v>0</v>
      </c>
      <c r="M2165" s="33" t="str">
        <f t="shared" si="144"/>
        <v>Container q'ty</v>
      </c>
      <c r="N2165" s="33" t="str">
        <f t="shared" si="145"/>
        <v/>
      </c>
      <c r="O2165" s="39"/>
      <c r="P2165" s="33"/>
      <c r="Q2165" s="168"/>
      <c r="R2165" s="169"/>
      <c r="S2165" s="39"/>
      <c r="T2165" s="119"/>
      <c r="U2165" s="109"/>
      <c r="V2165" s="109"/>
      <c r="W2165" s="109"/>
      <c r="X2165" s="45"/>
      <c r="Y2165" s="45"/>
    </row>
    <row r="2166" spans="1:25" s="43" customFormat="1" ht="12.9" customHeight="1">
      <c r="A2166" s="189"/>
      <c r="B2166" s="111"/>
      <c r="C2166" s="111"/>
      <c r="D2166" s="111"/>
      <c r="E2166" s="111"/>
      <c r="F2166" s="111"/>
      <c r="G2166" s="111"/>
      <c r="H2166" s="111"/>
      <c r="I2166" s="117"/>
      <c r="J2166" s="118"/>
      <c r="K2166" s="33"/>
      <c r="L2166" s="44">
        <f t="shared" si="151"/>
        <v>0</v>
      </c>
      <c r="M2166" s="33" t="str">
        <f t="shared" si="144"/>
        <v>Container q'ty</v>
      </c>
      <c r="N2166" s="33" t="str">
        <f t="shared" si="145"/>
        <v/>
      </c>
      <c r="O2166" s="39"/>
      <c r="P2166" s="33"/>
      <c r="Q2166" s="168"/>
      <c r="R2166" s="169"/>
      <c r="S2166" s="39"/>
      <c r="T2166" s="119"/>
      <c r="U2166" s="109"/>
      <c r="V2166" s="109"/>
      <c r="W2166" s="109"/>
      <c r="X2166" s="45"/>
      <c r="Y2166" s="45"/>
    </row>
    <row r="2167" spans="1:25" s="43" customFormat="1" ht="12.9" customHeight="1">
      <c r="A2167" s="189"/>
      <c r="B2167" s="111"/>
      <c r="C2167" s="111"/>
      <c r="D2167" s="111"/>
      <c r="E2167" s="111"/>
      <c r="F2167" s="111"/>
      <c r="G2167" s="111"/>
      <c r="H2167" s="111"/>
      <c r="I2167" s="116"/>
      <c r="J2167" s="118"/>
      <c r="K2167" s="33"/>
      <c r="L2167" s="44">
        <f t="shared" si="151"/>
        <v>0</v>
      </c>
      <c r="M2167" s="33" t="str">
        <f t="shared" ref="M2167:M2230" si="152">A2167&amp;$O$1</f>
        <v>Container q'ty</v>
      </c>
      <c r="N2167" s="33" t="str">
        <f t="shared" ref="N2167:N2230" si="153">A2167&amp;P2167</f>
        <v/>
      </c>
      <c r="O2167" s="39"/>
      <c r="P2167" s="33"/>
      <c r="Q2167" s="168"/>
      <c r="R2167" s="169"/>
      <c r="S2167" s="39"/>
      <c r="T2167" s="119"/>
      <c r="U2167" s="109"/>
      <c r="V2167" s="109"/>
      <c r="W2167" s="109"/>
      <c r="X2167" s="45"/>
      <c r="Y2167" s="45"/>
    </row>
    <row r="2168" spans="1:25" s="43" customFormat="1" ht="12.9" customHeight="1">
      <c r="A2168" s="189"/>
      <c r="B2168" s="111"/>
      <c r="C2168" s="111"/>
      <c r="D2168" s="111"/>
      <c r="E2168" s="111"/>
      <c r="F2168" s="111"/>
      <c r="G2168" s="111"/>
      <c r="H2168" s="111"/>
      <c r="I2168" s="116"/>
      <c r="J2168" s="118"/>
      <c r="K2168" s="33"/>
      <c r="L2168" s="44">
        <f t="shared" si="151"/>
        <v>0</v>
      </c>
      <c r="M2168" s="33" t="str">
        <f t="shared" si="152"/>
        <v>Container q'ty</v>
      </c>
      <c r="N2168" s="33" t="str">
        <f t="shared" si="153"/>
        <v/>
      </c>
      <c r="O2168" s="39"/>
      <c r="P2168" s="33"/>
      <c r="Q2168" s="168"/>
      <c r="R2168" s="169"/>
      <c r="S2168" s="39"/>
      <c r="T2168" s="119"/>
      <c r="U2168" s="109"/>
      <c r="V2168" s="109"/>
      <c r="W2168" s="109"/>
      <c r="X2168" s="45"/>
      <c r="Y2168" s="45"/>
    </row>
    <row r="2169" spans="1:25" s="43" customFormat="1" ht="12.9" customHeight="1">
      <c r="A2169" s="189"/>
      <c r="B2169" s="111"/>
      <c r="C2169" s="111"/>
      <c r="D2169" s="111"/>
      <c r="E2169" s="111"/>
      <c r="F2169" s="111"/>
      <c r="G2169" s="111"/>
      <c r="H2169" s="111"/>
      <c r="I2169" s="116"/>
      <c r="J2169" s="118"/>
      <c r="K2169" s="33"/>
      <c r="L2169" s="44">
        <f t="shared" si="151"/>
        <v>0</v>
      </c>
      <c r="M2169" s="33" t="str">
        <f t="shared" si="152"/>
        <v>Container q'ty</v>
      </c>
      <c r="N2169" s="33" t="str">
        <f t="shared" si="153"/>
        <v/>
      </c>
      <c r="O2169" s="39"/>
      <c r="P2169" s="33"/>
      <c r="Q2169" s="168"/>
      <c r="R2169" s="169"/>
      <c r="S2169" s="39"/>
      <c r="T2169" s="119"/>
      <c r="U2169" s="109"/>
      <c r="V2169" s="109"/>
      <c r="W2169" s="109"/>
      <c r="X2169" s="45"/>
      <c r="Y2169" s="45"/>
    </row>
    <row r="2170" spans="1:25" s="43" customFormat="1" ht="12.9" customHeight="1">
      <c r="A2170" s="189"/>
      <c r="B2170" s="111"/>
      <c r="C2170" s="111"/>
      <c r="D2170" s="111"/>
      <c r="E2170" s="111"/>
      <c r="F2170" s="111"/>
      <c r="G2170" s="111"/>
      <c r="H2170" s="111"/>
      <c r="I2170" s="116"/>
      <c r="J2170" s="118"/>
      <c r="K2170" s="33"/>
      <c r="L2170" s="44">
        <f t="shared" si="151"/>
        <v>0</v>
      </c>
      <c r="M2170" s="33" t="str">
        <f t="shared" si="152"/>
        <v>Container q'ty</v>
      </c>
      <c r="N2170" s="33" t="str">
        <f t="shared" si="153"/>
        <v/>
      </c>
      <c r="O2170" s="39"/>
      <c r="P2170" s="33"/>
      <c r="Q2170" s="168"/>
      <c r="R2170" s="169"/>
      <c r="S2170" s="39"/>
      <c r="T2170" s="119"/>
      <c r="U2170" s="109"/>
      <c r="V2170" s="109"/>
      <c r="W2170" s="109"/>
      <c r="X2170" s="45"/>
      <c r="Y2170" s="45"/>
    </row>
    <row r="2171" spans="1:25" s="43" customFormat="1" ht="12.9" customHeight="1">
      <c r="A2171" s="189"/>
      <c r="B2171" s="111"/>
      <c r="C2171" s="111"/>
      <c r="D2171" s="111"/>
      <c r="E2171" s="111"/>
      <c r="F2171" s="111"/>
      <c r="G2171" s="111"/>
      <c r="H2171" s="111"/>
      <c r="I2171" s="116"/>
      <c r="J2171" s="118"/>
      <c r="K2171" s="33"/>
      <c r="L2171" s="44">
        <f>SUM(E2171:F2171)</f>
        <v>0</v>
      </c>
      <c r="M2171" s="33" t="str">
        <f t="shared" si="152"/>
        <v>Container q'ty</v>
      </c>
      <c r="N2171" s="33" t="str">
        <f t="shared" si="153"/>
        <v/>
      </c>
      <c r="O2171" s="39"/>
      <c r="P2171" s="33"/>
      <c r="Q2171" s="168"/>
      <c r="R2171" s="169"/>
      <c r="S2171" s="39"/>
      <c r="T2171" s="119"/>
      <c r="U2171" s="109"/>
      <c r="V2171" s="109"/>
      <c r="W2171" s="109"/>
      <c r="X2171" s="45"/>
      <c r="Y2171" s="45"/>
    </row>
    <row r="2172" spans="1:25" s="43" customFormat="1" ht="12.9" customHeight="1">
      <c r="A2172" s="189"/>
      <c r="B2172" s="111"/>
      <c r="C2172" s="111"/>
      <c r="D2172" s="111"/>
      <c r="E2172" s="111"/>
      <c r="F2172" s="111"/>
      <c r="G2172" s="111"/>
      <c r="H2172" s="111"/>
      <c r="I2172" s="116"/>
      <c r="J2172" s="118"/>
      <c r="K2172" s="33"/>
      <c r="L2172" s="44">
        <f>SUM(E2172:F2172)</f>
        <v>0</v>
      </c>
      <c r="M2172" s="33" t="str">
        <f t="shared" si="152"/>
        <v>Container q'ty</v>
      </c>
      <c r="N2172" s="33" t="str">
        <f t="shared" si="153"/>
        <v/>
      </c>
      <c r="O2172" s="39"/>
      <c r="P2172" s="33"/>
      <c r="Q2172" s="168"/>
      <c r="R2172" s="169"/>
      <c r="S2172" s="39"/>
      <c r="T2172" s="119"/>
      <c r="U2172" s="109"/>
      <c r="V2172" s="109"/>
      <c r="W2172" s="109"/>
      <c r="X2172" s="45"/>
      <c r="Y2172" s="45"/>
    </row>
    <row r="2173" spans="1:25" s="43" customFormat="1" ht="12.9" customHeight="1">
      <c r="A2173" s="189"/>
      <c r="B2173" s="111"/>
      <c r="C2173" s="111"/>
      <c r="D2173" s="111"/>
      <c r="E2173" s="111"/>
      <c r="F2173" s="111"/>
      <c r="G2173" s="111"/>
      <c r="H2173" s="111"/>
      <c r="I2173" s="116"/>
      <c r="J2173" s="118"/>
      <c r="K2173" s="33"/>
      <c r="L2173" s="44">
        <f t="shared" ref="L2173:L2181" si="154">SUM(E2173:F2173)</f>
        <v>0</v>
      </c>
      <c r="M2173" s="33" t="str">
        <f t="shared" si="152"/>
        <v>Container q'ty</v>
      </c>
      <c r="N2173" s="33" t="str">
        <f t="shared" si="153"/>
        <v/>
      </c>
      <c r="O2173" s="39"/>
      <c r="P2173" s="33"/>
      <c r="Q2173" s="168"/>
      <c r="R2173" s="169"/>
      <c r="S2173" s="39"/>
      <c r="T2173" s="119"/>
      <c r="U2173" s="109"/>
      <c r="V2173" s="109"/>
      <c r="W2173" s="109"/>
      <c r="X2173" s="45"/>
      <c r="Y2173" s="45"/>
    </row>
    <row r="2174" spans="1:25" s="43" customFormat="1" ht="12.9" customHeight="1">
      <c r="A2174" s="189"/>
      <c r="B2174" s="111"/>
      <c r="C2174" s="111"/>
      <c r="D2174" s="111"/>
      <c r="E2174" s="111"/>
      <c r="F2174" s="111"/>
      <c r="G2174" s="111"/>
      <c r="H2174" s="111"/>
      <c r="I2174" s="116"/>
      <c r="J2174" s="118"/>
      <c r="K2174" s="33"/>
      <c r="L2174" s="44">
        <f t="shared" si="154"/>
        <v>0</v>
      </c>
      <c r="M2174" s="33" t="str">
        <f t="shared" si="152"/>
        <v>Container q'ty</v>
      </c>
      <c r="N2174" s="33" t="str">
        <f t="shared" si="153"/>
        <v/>
      </c>
      <c r="O2174" s="39"/>
      <c r="P2174" s="33"/>
      <c r="Q2174" s="168"/>
      <c r="R2174" s="169"/>
      <c r="S2174" s="39"/>
      <c r="T2174" s="119"/>
      <c r="U2174" s="109"/>
      <c r="V2174" s="109"/>
      <c r="W2174" s="109"/>
      <c r="X2174" s="45"/>
      <c r="Y2174" s="45"/>
    </row>
    <row r="2175" spans="1:25" s="43" customFormat="1" ht="12.9" customHeight="1">
      <c r="A2175" s="189"/>
      <c r="B2175" s="111"/>
      <c r="C2175" s="111"/>
      <c r="D2175" s="111"/>
      <c r="E2175" s="111"/>
      <c r="F2175" s="111"/>
      <c r="G2175" s="111"/>
      <c r="H2175" s="111"/>
      <c r="I2175" s="116"/>
      <c r="J2175" s="118"/>
      <c r="K2175" s="33"/>
      <c r="L2175" s="44">
        <f t="shared" si="154"/>
        <v>0</v>
      </c>
      <c r="M2175" s="33" t="str">
        <f t="shared" si="152"/>
        <v>Container q'ty</v>
      </c>
      <c r="N2175" s="33" t="str">
        <f t="shared" si="153"/>
        <v/>
      </c>
      <c r="O2175" s="39"/>
      <c r="P2175" s="33"/>
      <c r="Q2175" s="168"/>
      <c r="R2175" s="169"/>
      <c r="S2175" s="39"/>
      <c r="T2175" s="119"/>
      <c r="U2175" s="109"/>
      <c r="V2175" s="109"/>
      <c r="W2175" s="109"/>
      <c r="X2175" s="45"/>
      <c r="Y2175" s="45"/>
    </row>
    <row r="2176" spans="1:25" s="43" customFormat="1" ht="12.9" customHeight="1">
      <c r="A2176" s="189"/>
      <c r="B2176" s="111"/>
      <c r="C2176" s="111"/>
      <c r="D2176" s="111"/>
      <c r="E2176" s="111"/>
      <c r="F2176" s="111"/>
      <c r="G2176" s="111"/>
      <c r="H2176" s="111"/>
      <c r="I2176" s="117"/>
      <c r="J2176" s="118"/>
      <c r="K2176" s="33"/>
      <c r="L2176" s="44">
        <f t="shared" si="154"/>
        <v>0</v>
      </c>
      <c r="M2176" s="33" t="str">
        <f t="shared" si="152"/>
        <v>Container q'ty</v>
      </c>
      <c r="N2176" s="33" t="str">
        <f t="shared" si="153"/>
        <v/>
      </c>
      <c r="O2176" s="39"/>
      <c r="P2176" s="33"/>
      <c r="Q2176" s="168"/>
      <c r="R2176" s="169"/>
      <c r="S2176" s="39"/>
      <c r="T2176" s="119"/>
      <c r="U2176" s="109"/>
      <c r="V2176" s="109"/>
      <c r="W2176" s="109"/>
      <c r="X2176" s="45"/>
      <c r="Y2176" s="45"/>
    </row>
    <row r="2177" spans="1:25" s="43" customFormat="1" ht="12.9" customHeight="1">
      <c r="A2177" s="189"/>
      <c r="B2177" s="111"/>
      <c r="C2177" s="111"/>
      <c r="D2177" s="111"/>
      <c r="E2177" s="111"/>
      <c r="F2177" s="111"/>
      <c r="G2177" s="111"/>
      <c r="H2177" s="111"/>
      <c r="I2177" s="117"/>
      <c r="J2177" s="118"/>
      <c r="K2177" s="33"/>
      <c r="L2177" s="44">
        <f t="shared" si="154"/>
        <v>0</v>
      </c>
      <c r="M2177" s="33" t="str">
        <f t="shared" si="152"/>
        <v>Container q'ty</v>
      </c>
      <c r="N2177" s="33" t="str">
        <f t="shared" si="153"/>
        <v/>
      </c>
      <c r="O2177" s="39"/>
      <c r="P2177" s="33"/>
      <c r="Q2177" s="168"/>
      <c r="R2177" s="169"/>
      <c r="S2177" s="39"/>
      <c r="T2177" s="119"/>
      <c r="U2177" s="109"/>
      <c r="V2177" s="109"/>
      <c r="W2177" s="109"/>
      <c r="X2177" s="45"/>
      <c r="Y2177" s="45"/>
    </row>
    <row r="2178" spans="1:25" s="43" customFormat="1" ht="12.9" customHeight="1">
      <c r="A2178" s="189"/>
      <c r="B2178" s="111"/>
      <c r="C2178" s="111"/>
      <c r="D2178" s="111"/>
      <c r="E2178" s="111"/>
      <c r="F2178" s="111"/>
      <c r="G2178" s="111"/>
      <c r="H2178" s="111"/>
      <c r="I2178" s="116"/>
      <c r="J2178" s="118"/>
      <c r="K2178" s="33"/>
      <c r="L2178" s="44">
        <f t="shared" si="154"/>
        <v>0</v>
      </c>
      <c r="M2178" s="33" t="str">
        <f t="shared" si="152"/>
        <v>Container q'ty</v>
      </c>
      <c r="N2178" s="33" t="str">
        <f t="shared" si="153"/>
        <v/>
      </c>
      <c r="O2178" s="39"/>
      <c r="P2178" s="33"/>
      <c r="Q2178" s="168"/>
      <c r="R2178" s="169"/>
      <c r="S2178" s="39"/>
      <c r="T2178" s="119"/>
      <c r="U2178" s="109"/>
      <c r="V2178" s="109"/>
      <c r="W2178" s="109"/>
      <c r="X2178" s="45"/>
      <c r="Y2178" s="45"/>
    </row>
    <row r="2179" spans="1:25" s="43" customFormat="1" ht="12.9" customHeight="1">
      <c r="A2179" s="189"/>
      <c r="B2179" s="111"/>
      <c r="C2179" s="111"/>
      <c r="D2179" s="111"/>
      <c r="E2179" s="111"/>
      <c r="F2179" s="111"/>
      <c r="G2179" s="111"/>
      <c r="H2179" s="111"/>
      <c r="I2179" s="116"/>
      <c r="J2179" s="118"/>
      <c r="K2179" s="33"/>
      <c r="L2179" s="44">
        <f t="shared" si="154"/>
        <v>0</v>
      </c>
      <c r="M2179" s="33" t="str">
        <f t="shared" si="152"/>
        <v>Container q'ty</v>
      </c>
      <c r="N2179" s="33" t="str">
        <f t="shared" si="153"/>
        <v/>
      </c>
      <c r="O2179" s="39"/>
      <c r="P2179" s="33"/>
      <c r="Q2179" s="168"/>
      <c r="R2179" s="169"/>
      <c r="S2179" s="39"/>
      <c r="T2179" s="119"/>
      <c r="U2179" s="109"/>
      <c r="V2179" s="109"/>
      <c r="W2179" s="109"/>
      <c r="X2179" s="45"/>
      <c r="Y2179" s="45"/>
    </row>
    <row r="2180" spans="1:25" s="43" customFormat="1" ht="12.9" customHeight="1">
      <c r="A2180" s="189"/>
      <c r="B2180" s="111"/>
      <c r="C2180" s="111"/>
      <c r="D2180" s="111"/>
      <c r="E2180" s="111"/>
      <c r="F2180" s="111"/>
      <c r="G2180" s="111"/>
      <c r="H2180" s="111"/>
      <c r="I2180" s="116"/>
      <c r="J2180" s="118"/>
      <c r="K2180" s="33"/>
      <c r="L2180" s="44">
        <f t="shared" si="154"/>
        <v>0</v>
      </c>
      <c r="M2180" s="33" t="str">
        <f t="shared" si="152"/>
        <v>Container q'ty</v>
      </c>
      <c r="N2180" s="33" t="str">
        <f t="shared" si="153"/>
        <v/>
      </c>
      <c r="O2180" s="39"/>
      <c r="P2180" s="33"/>
      <c r="Q2180" s="168"/>
      <c r="R2180" s="169"/>
      <c r="S2180" s="39"/>
      <c r="T2180" s="119"/>
      <c r="U2180" s="109"/>
      <c r="V2180" s="109"/>
      <c r="W2180" s="109"/>
      <c r="X2180" s="45"/>
      <c r="Y2180" s="45"/>
    </row>
    <row r="2181" spans="1:25" s="43" customFormat="1" ht="12.9" customHeight="1">
      <c r="A2181" s="189"/>
      <c r="B2181" s="111"/>
      <c r="C2181" s="111"/>
      <c r="D2181" s="111"/>
      <c r="E2181" s="111"/>
      <c r="F2181" s="111"/>
      <c r="G2181" s="111"/>
      <c r="H2181" s="111"/>
      <c r="I2181" s="116"/>
      <c r="J2181" s="118"/>
      <c r="K2181" s="33"/>
      <c r="L2181" s="44">
        <f t="shared" si="154"/>
        <v>0</v>
      </c>
      <c r="M2181" s="33" t="str">
        <f t="shared" si="152"/>
        <v>Container q'ty</v>
      </c>
      <c r="N2181" s="33" t="str">
        <f t="shared" si="153"/>
        <v/>
      </c>
      <c r="O2181" s="39"/>
      <c r="P2181" s="33"/>
      <c r="Q2181" s="168"/>
      <c r="R2181" s="169"/>
      <c r="S2181" s="39"/>
      <c r="T2181" s="119"/>
      <c r="U2181" s="109"/>
      <c r="V2181" s="109"/>
      <c r="W2181" s="109"/>
      <c r="X2181" s="45"/>
      <c r="Y2181" s="45"/>
    </row>
    <row r="2182" spans="1:25" s="43" customFormat="1" ht="12.9" customHeight="1">
      <c r="A2182" s="189"/>
      <c r="B2182" s="111"/>
      <c r="C2182" s="111"/>
      <c r="D2182" s="111"/>
      <c r="E2182" s="111"/>
      <c r="F2182" s="111"/>
      <c r="G2182" s="111"/>
      <c r="H2182" s="111"/>
      <c r="I2182" s="116"/>
      <c r="J2182" s="118"/>
      <c r="K2182" s="33"/>
      <c r="L2182" s="44">
        <f>SUM(E2182:F2182)</f>
        <v>0</v>
      </c>
      <c r="M2182" s="33" t="str">
        <f t="shared" si="152"/>
        <v>Container q'ty</v>
      </c>
      <c r="N2182" s="33" t="str">
        <f t="shared" si="153"/>
        <v/>
      </c>
      <c r="O2182" s="39"/>
      <c r="P2182" s="33"/>
      <c r="Q2182" s="168"/>
      <c r="R2182" s="169"/>
      <c r="S2182" s="39"/>
      <c r="T2182" s="119"/>
      <c r="U2182" s="109"/>
      <c r="V2182" s="109"/>
      <c r="W2182" s="109"/>
      <c r="X2182" s="45"/>
      <c r="Y2182" s="45"/>
    </row>
    <row r="2183" spans="1:25" s="43" customFormat="1" ht="12.9" customHeight="1">
      <c r="A2183" s="189"/>
      <c r="B2183" s="111"/>
      <c r="C2183" s="111"/>
      <c r="D2183" s="111"/>
      <c r="E2183" s="111"/>
      <c r="F2183" s="111"/>
      <c r="G2183" s="111"/>
      <c r="H2183" s="111"/>
      <c r="I2183" s="116"/>
      <c r="J2183" s="118"/>
      <c r="K2183" s="33"/>
      <c r="L2183" s="44">
        <f>SUM(E2183:F2183)</f>
        <v>0</v>
      </c>
      <c r="M2183" s="33" t="str">
        <f t="shared" si="152"/>
        <v>Container q'ty</v>
      </c>
      <c r="N2183" s="33" t="str">
        <f t="shared" si="153"/>
        <v/>
      </c>
      <c r="O2183" s="39"/>
      <c r="P2183" s="33"/>
      <c r="Q2183" s="168"/>
      <c r="R2183" s="169"/>
      <c r="S2183" s="39"/>
      <c r="T2183" s="119"/>
      <c r="U2183" s="109"/>
      <c r="V2183" s="109"/>
      <c r="W2183" s="109"/>
      <c r="X2183" s="45"/>
      <c r="Y2183" s="45"/>
    </row>
    <row r="2184" spans="1:25" s="43" customFormat="1" ht="12.9" customHeight="1">
      <c r="A2184" s="189"/>
      <c r="B2184" s="111"/>
      <c r="C2184" s="111"/>
      <c r="D2184" s="111"/>
      <c r="E2184" s="111"/>
      <c r="F2184" s="111"/>
      <c r="G2184" s="111"/>
      <c r="H2184" s="111"/>
      <c r="I2184" s="116"/>
      <c r="J2184" s="118"/>
      <c r="K2184" s="33"/>
      <c r="L2184" s="44">
        <f t="shared" ref="L2184:L2193" si="155">SUM(E2184:F2184)</f>
        <v>0</v>
      </c>
      <c r="M2184" s="33" t="str">
        <f t="shared" si="152"/>
        <v>Container q'ty</v>
      </c>
      <c r="N2184" s="33" t="str">
        <f t="shared" si="153"/>
        <v/>
      </c>
      <c r="O2184" s="39"/>
      <c r="P2184" s="33"/>
      <c r="Q2184" s="168"/>
      <c r="R2184" s="169"/>
      <c r="S2184" s="39"/>
      <c r="T2184" s="119"/>
      <c r="U2184" s="109"/>
      <c r="V2184" s="109"/>
      <c r="W2184" s="109"/>
      <c r="X2184" s="45"/>
      <c r="Y2184" s="45"/>
    </row>
    <row r="2185" spans="1:25" s="43" customFormat="1" ht="12.9" customHeight="1">
      <c r="A2185" s="189"/>
      <c r="B2185" s="111"/>
      <c r="C2185" s="111"/>
      <c r="D2185" s="111"/>
      <c r="E2185" s="111"/>
      <c r="F2185" s="111"/>
      <c r="G2185" s="111"/>
      <c r="H2185" s="111"/>
      <c r="I2185" s="116"/>
      <c r="J2185" s="118"/>
      <c r="K2185" s="33"/>
      <c r="L2185" s="44">
        <f t="shared" si="155"/>
        <v>0</v>
      </c>
      <c r="M2185" s="33" t="str">
        <f t="shared" si="152"/>
        <v>Container q'ty</v>
      </c>
      <c r="N2185" s="33" t="str">
        <f t="shared" si="153"/>
        <v/>
      </c>
      <c r="O2185" s="39"/>
      <c r="P2185" s="33"/>
      <c r="Q2185" s="168"/>
      <c r="R2185" s="169"/>
      <c r="S2185" s="39"/>
      <c r="T2185" s="119"/>
      <c r="U2185" s="109"/>
      <c r="V2185" s="109"/>
      <c r="W2185" s="109"/>
      <c r="X2185" s="45"/>
      <c r="Y2185" s="45"/>
    </row>
    <row r="2186" spans="1:25" s="43" customFormat="1" ht="12.9" customHeight="1">
      <c r="A2186" s="189"/>
      <c r="B2186" s="111"/>
      <c r="C2186" s="111"/>
      <c r="D2186" s="111"/>
      <c r="E2186" s="111"/>
      <c r="F2186" s="111"/>
      <c r="G2186" s="111"/>
      <c r="H2186" s="111"/>
      <c r="I2186" s="116"/>
      <c r="J2186" s="118"/>
      <c r="K2186" s="33"/>
      <c r="L2186" s="44">
        <f t="shared" si="155"/>
        <v>0</v>
      </c>
      <c r="M2186" s="33" t="str">
        <f t="shared" si="152"/>
        <v>Container q'ty</v>
      </c>
      <c r="N2186" s="33" t="str">
        <f t="shared" si="153"/>
        <v/>
      </c>
      <c r="O2186" s="39"/>
      <c r="P2186" s="33"/>
      <c r="Q2186" s="168"/>
      <c r="R2186" s="169"/>
      <c r="S2186" s="39"/>
      <c r="T2186" s="119"/>
      <c r="U2186" s="109"/>
      <c r="V2186" s="109"/>
      <c r="W2186" s="109"/>
      <c r="X2186" s="45"/>
      <c r="Y2186" s="45"/>
    </row>
    <row r="2187" spans="1:25" s="43" customFormat="1" ht="12.9" customHeight="1">
      <c r="A2187" s="189"/>
      <c r="B2187" s="111"/>
      <c r="C2187" s="111"/>
      <c r="D2187" s="111"/>
      <c r="E2187" s="111"/>
      <c r="F2187" s="111"/>
      <c r="G2187" s="111"/>
      <c r="H2187" s="111"/>
      <c r="I2187" s="117"/>
      <c r="J2187" s="118"/>
      <c r="K2187" s="33"/>
      <c r="L2187" s="44">
        <f t="shared" si="155"/>
        <v>0</v>
      </c>
      <c r="M2187" s="33" t="str">
        <f t="shared" si="152"/>
        <v>Container q'ty</v>
      </c>
      <c r="N2187" s="33" t="str">
        <f t="shared" si="153"/>
        <v/>
      </c>
      <c r="O2187" s="39"/>
      <c r="P2187" s="33"/>
      <c r="Q2187" s="168"/>
      <c r="R2187" s="169"/>
      <c r="S2187" s="39"/>
      <c r="T2187" s="119"/>
      <c r="U2187" s="109"/>
      <c r="V2187" s="109"/>
      <c r="W2187" s="109"/>
      <c r="X2187" s="45"/>
      <c r="Y2187" s="45"/>
    </row>
    <row r="2188" spans="1:25" s="43" customFormat="1" ht="12.9" customHeight="1">
      <c r="A2188" s="189"/>
      <c r="B2188" s="111"/>
      <c r="C2188" s="111"/>
      <c r="D2188" s="111"/>
      <c r="E2188" s="111"/>
      <c r="F2188" s="111"/>
      <c r="G2188" s="111"/>
      <c r="H2188" s="111"/>
      <c r="I2188" s="117"/>
      <c r="J2188" s="118"/>
      <c r="K2188" s="33"/>
      <c r="L2188" s="44">
        <f t="shared" si="155"/>
        <v>0</v>
      </c>
      <c r="M2188" s="33" t="str">
        <f t="shared" si="152"/>
        <v>Container q'ty</v>
      </c>
      <c r="N2188" s="33" t="str">
        <f t="shared" si="153"/>
        <v/>
      </c>
      <c r="O2188" s="39"/>
      <c r="P2188" s="33"/>
      <c r="Q2188" s="168"/>
      <c r="R2188" s="169"/>
      <c r="S2188" s="39"/>
      <c r="T2188" s="119"/>
      <c r="U2188" s="109"/>
      <c r="V2188" s="109"/>
      <c r="W2188" s="109"/>
      <c r="X2188" s="45"/>
      <c r="Y2188" s="45"/>
    </row>
    <row r="2189" spans="1:25" s="43" customFormat="1" ht="12.9" customHeight="1">
      <c r="A2189" s="189"/>
      <c r="B2189" s="111"/>
      <c r="C2189" s="111"/>
      <c r="D2189" s="111"/>
      <c r="E2189" s="111"/>
      <c r="F2189" s="111"/>
      <c r="G2189" s="111"/>
      <c r="H2189" s="111"/>
      <c r="I2189" s="116"/>
      <c r="J2189" s="118"/>
      <c r="K2189" s="33"/>
      <c r="L2189" s="44">
        <f t="shared" si="155"/>
        <v>0</v>
      </c>
      <c r="M2189" s="33" t="str">
        <f t="shared" si="152"/>
        <v>Container q'ty</v>
      </c>
      <c r="N2189" s="33" t="str">
        <f t="shared" si="153"/>
        <v/>
      </c>
      <c r="O2189" s="39"/>
      <c r="P2189" s="33"/>
      <c r="Q2189" s="168"/>
      <c r="R2189" s="169"/>
      <c r="S2189" s="39"/>
      <c r="T2189" s="119"/>
      <c r="U2189" s="109"/>
      <c r="V2189" s="109"/>
      <c r="W2189" s="109"/>
      <c r="X2189" s="45"/>
      <c r="Y2189" s="45"/>
    </row>
    <row r="2190" spans="1:25" s="43" customFormat="1" ht="12.9" customHeight="1">
      <c r="A2190" s="189"/>
      <c r="B2190" s="111"/>
      <c r="C2190" s="111"/>
      <c r="D2190" s="111"/>
      <c r="E2190" s="111"/>
      <c r="F2190" s="111"/>
      <c r="G2190" s="111"/>
      <c r="H2190" s="111"/>
      <c r="I2190" s="116"/>
      <c r="J2190" s="118"/>
      <c r="K2190" s="33"/>
      <c r="L2190" s="44">
        <f t="shared" si="155"/>
        <v>0</v>
      </c>
      <c r="M2190" s="33" t="str">
        <f t="shared" si="152"/>
        <v>Container q'ty</v>
      </c>
      <c r="N2190" s="33" t="str">
        <f t="shared" si="153"/>
        <v/>
      </c>
      <c r="O2190" s="39"/>
      <c r="P2190" s="33"/>
      <c r="Q2190" s="168"/>
      <c r="R2190" s="169"/>
      <c r="S2190" s="39"/>
      <c r="T2190" s="119"/>
      <c r="U2190" s="109"/>
      <c r="V2190" s="109"/>
      <c r="W2190" s="109"/>
      <c r="X2190" s="45"/>
      <c r="Y2190" s="45"/>
    </row>
    <row r="2191" spans="1:25" s="43" customFormat="1" ht="12.9" customHeight="1">
      <c r="A2191" s="189"/>
      <c r="B2191" s="111"/>
      <c r="C2191" s="111"/>
      <c r="D2191" s="111"/>
      <c r="E2191" s="111"/>
      <c r="F2191" s="111"/>
      <c r="G2191" s="111"/>
      <c r="H2191" s="111"/>
      <c r="I2191" s="116"/>
      <c r="J2191" s="118"/>
      <c r="K2191" s="33"/>
      <c r="L2191" s="44">
        <f t="shared" si="155"/>
        <v>0</v>
      </c>
      <c r="M2191" s="33" t="str">
        <f t="shared" si="152"/>
        <v>Container q'ty</v>
      </c>
      <c r="N2191" s="33" t="str">
        <f t="shared" si="153"/>
        <v/>
      </c>
      <c r="O2191" s="39"/>
      <c r="P2191" s="33"/>
      <c r="Q2191" s="168"/>
      <c r="R2191" s="169"/>
      <c r="S2191" s="39"/>
      <c r="T2191" s="119"/>
      <c r="U2191" s="109"/>
      <c r="V2191" s="109"/>
      <c r="W2191" s="109"/>
      <c r="X2191" s="45"/>
      <c r="Y2191" s="45"/>
    </row>
    <row r="2192" spans="1:25" s="43" customFormat="1" ht="12.9" customHeight="1">
      <c r="A2192" s="189"/>
      <c r="B2192" s="111"/>
      <c r="C2192" s="111"/>
      <c r="D2192" s="111"/>
      <c r="E2192" s="111"/>
      <c r="F2192" s="111"/>
      <c r="G2192" s="111"/>
      <c r="H2192" s="111"/>
      <c r="I2192" s="116"/>
      <c r="J2192" s="118"/>
      <c r="K2192" s="33"/>
      <c r="L2192" s="44">
        <f t="shared" si="155"/>
        <v>0</v>
      </c>
      <c r="M2192" s="33" t="str">
        <f t="shared" si="152"/>
        <v>Container q'ty</v>
      </c>
      <c r="N2192" s="33" t="str">
        <f t="shared" si="153"/>
        <v/>
      </c>
      <c r="O2192" s="39"/>
      <c r="P2192" s="33"/>
      <c r="Q2192" s="168"/>
      <c r="R2192" s="169"/>
      <c r="S2192" s="39"/>
      <c r="T2192" s="119"/>
      <c r="U2192" s="109"/>
      <c r="V2192" s="109"/>
      <c r="W2192" s="109"/>
      <c r="X2192" s="45"/>
      <c r="Y2192" s="45"/>
    </row>
    <row r="2193" spans="1:25" s="43" customFormat="1" ht="12.9" customHeight="1">
      <c r="A2193" s="189"/>
      <c r="B2193" s="111"/>
      <c r="C2193" s="111"/>
      <c r="D2193" s="111"/>
      <c r="E2193" s="111"/>
      <c r="F2193" s="111"/>
      <c r="G2193" s="111"/>
      <c r="H2193" s="111"/>
      <c r="I2193" s="116"/>
      <c r="J2193" s="118"/>
      <c r="K2193" s="33"/>
      <c r="L2193" s="44">
        <f t="shared" si="155"/>
        <v>0</v>
      </c>
      <c r="M2193" s="33" t="str">
        <f t="shared" si="152"/>
        <v>Container q'ty</v>
      </c>
      <c r="N2193" s="33" t="str">
        <f t="shared" si="153"/>
        <v/>
      </c>
      <c r="O2193" s="39"/>
      <c r="P2193" s="33"/>
      <c r="Q2193" s="168"/>
      <c r="R2193" s="169"/>
      <c r="S2193" s="39"/>
      <c r="T2193" s="119"/>
      <c r="U2193" s="109"/>
      <c r="V2193" s="109"/>
      <c r="W2193" s="109"/>
      <c r="X2193" s="45"/>
      <c r="Y2193" s="45"/>
    </row>
    <row r="2194" spans="1:25" s="43" customFormat="1" ht="12.9" customHeight="1">
      <c r="A2194" s="189"/>
      <c r="B2194" s="111"/>
      <c r="C2194" s="111"/>
      <c r="D2194" s="111"/>
      <c r="E2194" s="111"/>
      <c r="F2194" s="111"/>
      <c r="G2194" s="111"/>
      <c r="H2194" s="111"/>
      <c r="I2194" s="116"/>
      <c r="J2194" s="118"/>
      <c r="K2194" s="33"/>
      <c r="L2194" s="44">
        <f>SUM(E2194:F2194)</f>
        <v>0</v>
      </c>
      <c r="M2194" s="33" t="str">
        <f t="shared" si="152"/>
        <v>Container q'ty</v>
      </c>
      <c r="N2194" s="33" t="str">
        <f t="shared" si="153"/>
        <v/>
      </c>
      <c r="O2194" s="39"/>
      <c r="P2194" s="33"/>
      <c r="Q2194" s="168"/>
      <c r="R2194" s="169"/>
      <c r="S2194" s="39"/>
      <c r="T2194" s="119"/>
      <c r="U2194" s="109"/>
      <c r="V2194" s="109"/>
      <c r="W2194" s="109"/>
      <c r="X2194" s="45"/>
      <c r="Y2194" s="45"/>
    </row>
    <row r="2195" spans="1:25" s="43" customFormat="1" ht="12.9" customHeight="1">
      <c r="A2195" s="189"/>
      <c r="B2195" s="111"/>
      <c r="C2195" s="111"/>
      <c r="D2195" s="111"/>
      <c r="E2195" s="111"/>
      <c r="F2195" s="111"/>
      <c r="G2195" s="111"/>
      <c r="H2195" s="111"/>
      <c r="I2195" s="116"/>
      <c r="J2195" s="118"/>
      <c r="K2195" s="33"/>
      <c r="L2195" s="44">
        <f>SUM(E2195:F2195)</f>
        <v>0</v>
      </c>
      <c r="M2195" s="33" t="str">
        <f t="shared" si="152"/>
        <v>Container q'ty</v>
      </c>
      <c r="N2195" s="33" t="str">
        <f t="shared" si="153"/>
        <v/>
      </c>
      <c r="O2195" s="39"/>
      <c r="P2195" s="33"/>
      <c r="Q2195" s="168"/>
      <c r="R2195" s="169"/>
      <c r="S2195" s="39"/>
      <c r="T2195" s="119"/>
      <c r="U2195" s="109"/>
      <c r="V2195" s="109"/>
      <c r="W2195" s="109"/>
      <c r="X2195" s="45"/>
      <c r="Y2195" s="45"/>
    </row>
    <row r="2196" spans="1:25" s="43" customFormat="1" ht="12.9" customHeight="1">
      <c r="A2196" s="189"/>
      <c r="B2196" s="111"/>
      <c r="C2196" s="111"/>
      <c r="D2196" s="111"/>
      <c r="E2196" s="111"/>
      <c r="F2196" s="111"/>
      <c r="G2196" s="111"/>
      <c r="H2196" s="111"/>
      <c r="I2196" s="116"/>
      <c r="J2196" s="118"/>
      <c r="K2196" s="33"/>
      <c r="L2196" s="44">
        <f t="shared" ref="L2196:L2204" si="156">SUM(E2196:F2196)</f>
        <v>0</v>
      </c>
      <c r="M2196" s="33" t="str">
        <f t="shared" si="152"/>
        <v>Container q'ty</v>
      </c>
      <c r="N2196" s="33" t="str">
        <f t="shared" si="153"/>
        <v/>
      </c>
      <c r="O2196" s="39"/>
      <c r="P2196" s="33"/>
      <c r="Q2196" s="168"/>
      <c r="R2196" s="169"/>
      <c r="S2196" s="39"/>
      <c r="T2196" s="119"/>
      <c r="U2196" s="109"/>
      <c r="V2196" s="109"/>
      <c r="W2196" s="109"/>
      <c r="X2196" s="45"/>
      <c r="Y2196" s="45"/>
    </row>
    <row r="2197" spans="1:25" s="43" customFormat="1" ht="12.9" customHeight="1">
      <c r="A2197" s="189"/>
      <c r="B2197" s="111"/>
      <c r="C2197" s="111"/>
      <c r="D2197" s="111"/>
      <c r="E2197" s="111"/>
      <c r="F2197" s="111"/>
      <c r="G2197" s="111"/>
      <c r="H2197" s="111"/>
      <c r="I2197" s="116"/>
      <c r="J2197" s="118"/>
      <c r="K2197" s="33"/>
      <c r="L2197" s="44">
        <f t="shared" si="156"/>
        <v>0</v>
      </c>
      <c r="M2197" s="33" t="str">
        <f t="shared" si="152"/>
        <v>Container q'ty</v>
      </c>
      <c r="N2197" s="33" t="str">
        <f t="shared" si="153"/>
        <v/>
      </c>
      <c r="O2197" s="39"/>
      <c r="P2197" s="33"/>
      <c r="Q2197" s="168"/>
      <c r="R2197" s="169"/>
      <c r="S2197" s="39"/>
      <c r="T2197" s="119"/>
      <c r="U2197" s="109"/>
      <c r="V2197" s="109"/>
      <c r="W2197" s="109"/>
      <c r="X2197" s="45"/>
      <c r="Y2197" s="45"/>
    </row>
    <row r="2198" spans="1:25" s="43" customFormat="1" ht="12.9" customHeight="1">
      <c r="A2198" s="189"/>
      <c r="B2198" s="111"/>
      <c r="C2198" s="111"/>
      <c r="D2198" s="111"/>
      <c r="E2198" s="111"/>
      <c r="F2198" s="111"/>
      <c r="G2198" s="111"/>
      <c r="H2198" s="111"/>
      <c r="I2198" s="116"/>
      <c r="J2198" s="118"/>
      <c r="K2198" s="33"/>
      <c r="L2198" s="44">
        <f t="shared" si="156"/>
        <v>0</v>
      </c>
      <c r="M2198" s="33" t="str">
        <f t="shared" si="152"/>
        <v>Container q'ty</v>
      </c>
      <c r="N2198" s="33" t="str">
        <f t="shared" si="153"/>
        <v/>
      </c>
      <c r="O2198" s="39"/>
      <c r="P2198" s="33"/>
      <c r="Q2198" s="168"/>
      <c r="R2198" s="169"/>
      <c r="S2198" s="39"/>
      <c r="T2198" s="119"/>
      <c r="U2198" s="109"/>
      <c r="V2198" s="109"/>
      <c r="W2198" s="109"/>
      <c r="X2198" s="45"/>
      <c r="Y2198" s="45"/>
    </row>
    <row r="2199" spans="1:25" s="43" customFormat="1" ht="12.9" customHeight="1">
      <c r="A2199" s="189"/>
      <c r="B2199" s="111"/>
      <c r="C2199" s="111"/>
      <c r="D2199" s="111"/>
      <c r="E2199" s="111"/>
      <c r="F2199" s="111"/>
      <c r="G2199" s="111"/>
      <c r="H2199" s="111"/>
      <c r="I2199" s="117"/>
      <c r="J2199" s="118"/>
      <c r="K2199" s="33"/>
      <c r="L2199" s="44">
        <f t="shared" si="156"/>
        <v>0</v>
      </c>
      <c r="M2199" s="33" t="str">
        <f t="shared" si="152"/>
        <v>Container q'ty</v>
      </c>
      <c r="N2199" s="33" t="str">
        <f t="shared" si="153"/>
        <v/>
      </c>
      <c r="O2199" s="39"/>
      <c r="P2199" s="33"/>
      <c r="Q2199" s="168"/>
      <c r="R2199" s="169"/>
      <c r="S2199" s="39"/>
      <c r="T2199" s="119"/>
      <c r="U2199" s="109"/>
      <c r="V2199" s="109"/>
      <c r="W2199" s="109"/>
      <c r="X2199" s="45"/>
      <c r="Y2199" s="45"/>
    </row>
    <row r="2200" spans="1:25" s="43" customFormat="1" ht="12.9" customHeight="1">
      <c r="A2200" s="189"/>
      <c r="B2200" s="111"/>
      <c r="C2200" s="111"/>
      <c r="D2200" s="111"/>
      <c r="E2200" s="111"/>
      <c r="F2200" s="111"/>
      <c r="G2200" s="111"/>
      <c r="H2200" s="111"/>
      <c r="I2200" s="117"/>
      <c r="J2200" s="118"/>
      <c r="K2200" s="33"/>
      <c r="L2200" s="44">
        <f t="shared" si="156"/>
        <v>0</v>
      </c>
      <c r="M2200" s="33" t="str">
        <f t="shared" si="152"/>
        <v>Container q'ty</v>
      </c>
      <c r="N2200" s="33" t="str">
        <f t="shared" si="153"/>
        <v/>
      </c>
      <c r="O2200" s="39"/>
      <c r="P2200" s="33"/>
      <c r="Q2200" s="168"/>
      <c r="R2200" s="169"/>
      <c r="S2200" s="39"/>
      <c r="T2200" s="119"/>
      <c r="U2200" s="109"/>
      <c r="V2200" s="109"/>
      <c r="W2200" s="109"/>
      <c r="X2200" s="45"/>
      <c r="Y2200" s="45"/>
    </row>
    <row r="2201" spans="1:25" s="43" customFormat="1" ht="12.9" customHeight="1">
      <c r="A2201" s="189"/>
      <c r="B2201" s="111"/>
      <c r="C2201" s="111"/>
      <c r="D2201" s="111"/>
      <c r="E2201" s="111"/>
      <c r="F2201" s="111"/>
      <c r="G2201" s="111"/>
      <c r="H2201" s="111"/>
      <c r="I2201" s="116"/>
      <c r="J2201" s="118"/>
      <c r="K2201" s="33"/>
      <c r="L2201" s="44">
        <f t="shared" si="156"/>
        <v>0</v>
      </c>
      <c r="M2201" s="33" t="str">
        <f t="shared" si="152"/>
        <v>Container q'ty</v>
      </c>
      <c r="N2201" s="33" t="str">
        <f t="shared" si="153"/>
        <v/>
      </c>
      <c r="O2201" s="39"/>
      <c r="P2201" s="33"/>
      <c r="Q2201" s="168"/>
      <c r="R2201" s="169"/>
      <c r="S2201" s="39"/>
      <c r="T2201" s="119"/>
      <c r="U2201" s="109"/>
      <c r="V2201" s="109"/>
      <c r="W2201" s="109"/>
      <c r="X2201" s="45"/>
      <c r="Y2201" s="45"/>
    </row>
    <row r="2202" spans="1:25" s="43" customFormat="1" ht="12.9" customHeight="1">
      <c r="A2202" s="189"/>
      <c r="B2202" s="111"/>
      <c r="C2202" s="111"/>
      <c r="D2202" s="111"/>
      <c r="E2202" s="111"/>
      <c r="F2202" s="111"/>
      <c r="G2202" s="111"/>
      <c r="H2202" s="111"/>
      <c r="I2202" s="116"/>
      <c r="J2202" s="118"/>
      <c r="K2202" s="33"/>
      <c r="L2202" s="44">
        <f t="shared" si="156"/>
        <v>0</v>
      </c>
      <c r="M2202" s="33" t="str">
        <f t="shared" si="152"/>
        <v>Container q'ty</v>
      </c>
      <c r="N2202" s="33" t="str">
        <f t="shared" si="153"/>
        <v/>
      </c>
      <c r="O2202" s="39"/>
      <c r="P2202" s="33"/>
      <c r="Q2202" s="168"/>
      <c r="R2202" s="169"/>
      <c r="S2202" s="39"/>
      <c r="T2202" s="119"/>
      <c r="U2202" s="109"/>
      <c r="V2202" s="109"/>
      <c r="W2202" s="109"/>
      <c r="X2202" s="45"/>
      <c r="Y2202" s="45"/>
    </row>
    <row r="2203" spans="1:25" s="43" customFormat="1" ht="12.9" customHeight="1">
      <c r="A2203" s="189"/>
      <c r="B2203" s="111"/>
      <c r="C2203" s="111"/>
      <c r="D2203" s="111"/>
      <c r="E2203" s="111"/>
      <c r="F2203" s="111"/>
      <c r="G2203" s="111"/>
      <c r="H2203" s="111"/>
      <c r="I2203" s="116"/>
      <c r="J2203" s="118"/>
      <c r="K2203" s="33"/>
      <c r="L2203" s="44">
        <f t="shared" si="156"/>
        <v>0</v>
      </c>
      <c r="M2203" s="33" t="str">
        <f t="shared" si="152"/>
        <v>Container q'ty</v>
      </c>
      <c r="N2203" s="33" t="str">
        <f t="shared" si="153"/>
        <v/>
      </c>
      <c r="O2203" s="39"/>
      <c r="P2203" s="33"/>
      <c r="Q2203" s="168"/>
      <c r="R2203" s="169"/>
      <c r="S2203" s="39"/>
      <c r="T2203" s="119"/>
      <c r="U2203" s="109"/>
      <c r="V2203" s="109"/>
      <c r="W2203" s="109"/>
      <c r="X2203" s="45"/>
      <c r="Y2203" s="45"/>
    </row>
    <row r="2204" spans="1:25" s="43" customFormat="1" ht="12.9" customHeight="1">
      <c r="A2204" s="189"/>
      <c r="B2204" s="111"/>
      <c r="C2204" s="111"/>
      <c r="D2204" s="111"/>
      <c r="E2204" s="111"/>
      <c r="F2204" s="111"/>
      <c r="G2204" s="111"/>
      <c r="H2204" s="111"/>
      <c r="I2204" s="116"/>
      <c r="J2204" s="118"/>
      <c r="K2204" s="33"/>
      <c r="L2204" s="44">
        <f t="shared" si="156"/>
        <v>0</v>
      </c>
      <c r="M2204" s="33" t="str">
        <f t="shared" si="152"/>
        <v>Container q'ty</v>
      </c>
      <c r="N2204" s="33" t="str">
        <f t="shared" si="153"/>
        <v/>
      </c>
      <c r="O2204" s="39"/>
      <c r="P2204" s="33"/>
      <c r="Q2204" s="168"/>
      <c r="R2204" s="169"/>
      <c r="S2204" s="39"/>
      <c r="T2204" s="119"/>
      <c r="U2204" s="109"/>
      <c r="V2204" s="109"/>
      <c r="W2204" s="109"/>
      <c r="X2204" s="45"/>
      <c r="Y2204" s="45"/>
    </row>
    <row r="2205" spans="1:25" s="43" customFormat="1" ht="12.9" customHeight="1">
      <c r="A2205" s="189"/>
      <c r="B2205" s="111"/>
      <c r="C2205" s="111"/>
      <c r="D2205" s="111"/>
      <c r="E2205" s="111"/>
      <c r="F2205" s="111"/>
      <c r="G2205" s="111"/>
      <c r="H2205" s="111"/>
      <c r="I2205" s="116"/>
      <c r="J2205" s="118"/>
      <c r="K2205" s="33"/>
      <c r="L2205" s="44">
        <f>SUM(E2205:F2205)</f>
        <v>0</v>
      </c>
      <c r="M2205" s="33" t="str">
        <f t="shared" si="152"/>
        <v>Container q'ty</v>
      </c>
      <c r="N2205" s="33" t="str">
        <f t="shared" si="153"/>
        <v/>
      </c>
      <c r="O2205" s="39"/>
      <c r="P2205" s="33"/>
      <c r="Q2205" s="168"/>
      <c r="R2205" s="169"/>
      <c r="S2205" s="39"/>
      <c r="T2205" s="119"/>
      <c r="U2205" s="109"/>
      <c r="V2205" s="109"/>
      <c r="W2205" s="109"/>
      <c r="X2205" s="45"/>
      <c r="Y2205" s="45"/>
    </row>
    <row r="2206" spans="1:25" s="43" customFormat="1" ht="12.9" customHeight="1">
      <c r="A2206" s="189"/>
      <c r="B2206" s="111"/>
      <c r="C2206" s="111"/>
      <c r="D2206" s="111"/>
      <c r="E2206" s="111"/>
      <c r="F2206" s="111"/>
      <c r="G2206" s="111"/>
      <c r="H2206" s="111"/>
      <c r="I2206" s="116"/>
      <c r="J2206" s="118"/>
      <c r="K2206" s="33"/>
      <c r="L2206" s="44">
        <f>SUM(E2206:F2206)</f>
        <v>0</v>
      </c>
      <c r="M2206" s="33" t="str">
        <f t="shared" si="152"/>
        <v>Container q'ty</v>
      </c>
      <c r="N2206" s="33" t="str">
        <f t="shared" si="153"/>
        <v/>
      </c>
      <c r="O2206" s="39"/>
      <c r="P2206" s="33"/>
      <c r="Q2206" s="168"/>
      <c r="R2206" s="169"/>
      <c r="S2206" s="39"/>
      <c r="T2206" s="119"/>
      <c r="U2206" s="109"/>
      <c r="V2206" s="109"/>
      <c r="W2206" s="109"/>
      <c r="X2206" s="45"/>
      <c r="Y2206" s="45"/>
    </row>
    <row r="2207" spans="1:25" s="43" customFormat="1" ht="12.9" customHeight="1">
      <c r="A2207" s="189"/>
      <c r="B2207" s="111"/>
      <c r="C2207" s="111"/>
      <c r="D2207" s="111"/>
      <c r="E2207" s="111"/>
      <c r="F2207" s="111"/>
      <c r="G2207" s="111"/>
      <c r="H2207" s="111"/>
      <c r="I2207" s="116"/>
      <c r="J2207" s="118"/>
      <c r="K2207" s="33"/>
      <c r="L2207" s="44">
        <f t="shared" ref="L2207:L2215" si="157">SUM(E2207:F2207)</f>
        <v>0</v>
      </c>
      <c r="M2207" s="33" t="str">
        <f t="shared" si="152"/>
        <v>Container q'ty</v>
      </c>
      <c r="N2207" s="33" t="str">
        <f t="shared" si="153"/>
        <v/>
      </c>
      <c r="O2207" s="39"/>
      <c r="P2207" s="33"/>
      <c r="Q2207" s="168"/>
      <c r="R2207" s="169"/>
      <c r="S2207" s="39"/>
      <c r="T2207" s="119"/>
      <c r="U2207" s="109"/>
      <c r="V2207" s="109"/>
      <c r="W2207" s="109"/>
      <c r="X2207" s="45"/>
      <c r="Y2207" s="45"/>
    </row>
    <row r="2208" spans="1:25" s="43" customFormat="1" ht="12.9" customHeight="1">
      <c r="A2208" s="189"/>
      <c r="B2208" s="111"/>
      <c r="C2208" s="111"/>
      <c r="D2208" s="111"/>
      <c r="E2208" s="111"/>
      <c r="F2208" s="111"/>
      <c r="G2208" s="111"/>
      <c r="H2208" s="111"/>
      <c r="I2208" s="116"/>
      <c r="J2208" s="118"/>
      <c r="K2208" s="33"/>
      <c r="L2208" s="44">
        <f t="shared" si="157"/>
        <v>0</v>
      </c>
      <c r="M2208" s="33" t="str">
        <f t="shared" si="152"/>
        <v>Container q'ty</v>
      </c>
      <c r="N2208" s="33" t="str">
        <f t="shared" si="153"/>
        <v/>
      </c>
      <c r="O2208" s="39"/>
      <c r="P2208" s="33"/>
      <c r="Q2208" s="168"/>
      <c r="R2208" s="169"/>
      <c r="S2208" s="39"/>
      <c r="T2208" s="119"/>
      <c r="U2208" s="109"/>
      <c r="V2208" s="109"/>
      <c r="W2208" s="109"/>
      <c r="X2208" s="45"/>
      <c r="Y2208" s="45"/>
    </row>
    <row r="2209" spans="1:25" s="43" customFormat="1" ht="12.9" customHeight="1">
      <c r="A2209" s="189"/>
      <c r="B2209" s="111"/>
      <c r="C2209" s="111"/>
      <c r="D2209" s="111"/>
      <c r="E2209" s="111"/>
      <c r="F2209" s="111"/>
      <c r="G2209" s="111"/>
      <c r="H2209" s="111"/>
      <c r="I2209" s="116"/>
      <c r="J2209" s="118"/>
      <c r="K2209" s="33"/>
      <c r="L2209" s="44">
        <f t="shared" si="157"/>
        <v>0</v>
      </c>
      <c r="M2209" s="33" t="str">
        <f t="shared" si="152"/>
        <v>Container q'ty</v>
      </c>
      <c r="N2209" s="33" t="str">
        <f t="shared" si="153"/>
        <v/>
      </c>
      <c r="O2209" s="39"/>
      <c r="P2209" s="33"/>
      <c r="Q2209" s="168"/>
      <c r="R2209" s="169"/>
      <c r="S2209" s="39"/>
      <c r="T2209" s="119"/>
      <c r="U2209" s="109"/>
      <c r="V2209" s="109"/>
      <c r="W2209" s="109"/>
      <c r="X2209" s="45"/>
      <c r="Y2209" s="45"/>
    </row>
    <row r="2210" spans="1:25" s="43" customFormat="1" ht="12.9" customHeight="1">
      <c r="A2210" s="189"/>
      <c r="B2210" s="111"/>
      <c r="C2210" s="111"/>
      <c r="D2210" s="111"/>
      <c r="E2210" s="111"/>
      <c r="F2210" s="111"/>
      <c r="G2210" s="111"/>
      <c r="H2210" s="111"/>
      <c r="I2210" s="117"/>
      <c r="J2210" s="118"/>
      <c r="K2210" s="33"/>
      <c r="L2210" s="44">
        <f t="shared" si="157"/>
        <v>0</v>
      </c>
      <c r="M2210" s="33" t="str">
        <f t="shared" si="152"/>
        <v>Container q'ty</v>
      </c>
      <c r="N2210" s="33" t="str">
        <f t="shared" si="153"/>
        <v/>
      </c>
      <c r="O2210" s="39"/>
      <c r="P2210" s="33"/>
      <c r="Q2210" s="168"/>
      <c r="R2210" s="169"/>
      <c r="S2210" s="39"/>
      <c r="T2210" s="119"/>
      <c r="U2210" s="109"/>
      <c r="V2210" s="109"/>
      <c r="W2210" s="109"/>
      <c r="X2210" s="45"/>
      <c r="Y2210" s="45"/>
    </row>
    <row r="2211" spans="1:25" s="43" customFormat="1" ht="12.9" customHeight="1">
      <c r="A2211" s="189"/>
      <c r="B2211" s="111"/>
      <c r="C2211" s="111"/>
      <c r="D2211" s="111"/>
      <c r="E2211" s="111"/>
      <c r="F2211" s="111"/>
      <c r="G2211" s="111"/>
      <c r="H2211" s="111"/>
      <c r="I2211" s="117"/>
      <c r="J2211" s="118"/>
      <c r="K2211" s="33"/>
      <c r="L2211" s="44">
        <f t="shared" si="157"/>
        <v>0</v>
      </c>
      <c r="M2211" s="33" t="str">
        <f t="shared" si="152"/>
        <v>Container q'ty</v>
      </c>
      <c r="N2211" s="33" t="str">
        <f t="shared" si="153"/>
        <v/>
      </c>
      <c r="O2211" s="39"/>
      <c r="P2211" s="33"/>
      <c r="Q2211" s="168"/>
      <c r="R2211" s="169"/>
      <c r="S2211" s="39"/>
      <c r="T2211" s="119"/>
      <c r="U2211" s="109"/>
      <c r="V2211" s="109"/>
      <c r="W2211" s="109"/>
      <c r="X2211" s="45"/>
      <c r="Y2211" s="45"/>
    </row>
    <row r="2212" spans="1:25" s="43" customFormat="1" ht="12.9" customHeight="1">
      <c r="A2212" s="189"/>
      <c r="B2212" s="111"/>
      <c r="C2212" s="111"/>
      <c r="D2212" s="111"/>
      <c r="E2212" s="111"/>
      <c r="F2212" s="111"/>
      <c r="G2212" s="111"/>
      <c r="H2212" s="111"/>
      <c r="I2212" s="116"/>
      <c r="J2212" s="118"/>
      <c r="K2212" s="33"/>
      <c r="L2212" s="44">
        <f t="shared" si="157"/>
        <v>0</v>
      </c>
      <c r="M2212" s="33" t="str">
        <f t="shared" si="152"/>
        <v>Container q'ty</v>
      </c>
      <c r="N2212" s="33" t="str">
        <f t="shared" si="153"/>
        <v/>
      </c>
      <c r="O2212" s="39"/>
      <c r="P2212" s="33"/>
      <c r="Q2212" s="168"/>
      <c r="R2212" s="169"/>
      <c r="S2212" s="39"/>
      <c r="T2212" s="119"/>
      <c r="U2212" s="109"/>
      <c r="V2212" s="109"/>
      <c r="W2212" s="109"/>
      <c r="X2212" s="45"/>
      <c r="Y2212" s="45"/>
    </row>
    <row r="2213" spans="1:25" s="43" customFormat="1" ht="12.9" customHeight="1">
      <c r="A2213" s="189"/>
      <c r="B2213" s="111"/>
      <c r="C2213" s="111"/>
      <c r="D2213" s="111"/>
      <c r="E2213" s="111"/>
      <c r="F2213" s="111"/>
      <c r="G2213" s="111"/>
      <c r="H2213" s="111"/>
      <c r="I2213" s="116"/>
      <c r="J2213" s="118"/>
      <c r="K2213" s="33"/>
      <c r="L2213" s="44">
        <f t="shared" si="157"/>
        <v>0</v>
      </c>
      <c r="M2213" s="33" t="str">
        <f t="shared" si="152"/>
        <v>Container q'ty</v>
      </c>
      <c r="N2213" s="33" t="str">
        <f t="shared" si="153"/>
        <v/>
      </c>
      <c r="O2213" s="39"/>
      <c r="P2213" s="33"/>
      <c r="Q2213" s="168"/>
      <c r="R2213" s="169"/>
      <c r="S2213" s="39"/>
      <c r="T2213" s="119"/>
      <c r="U2213" s="109"/>
      <c r="V2213" s="109"/>
      <c r="W2213" s="109"/>
      <c r="X2213" s="45"/>
      <c r="Y2213" s="45"/>
    </row>
    <row r="2214" spans="1:25" s="43" customFormat="1" ht="12.9" customHeight="1">
      <c r="A2214" s="189"/>
      <c r="B2214" s="111"/>
      <c r="C2214" s="111"/>
      <c r="D2214" s="111"/>
      <c r="E2214" s="111"/>
      <c r="F2214" s="111"/>
      <c r="G2214" s="111"/>
      <c r="H2214" s="111"/>
      <c r="I2214" s="116"/>
      <c r="J2214" s="118"/>
      <c r="K2214" s="33"/>
      <c r="L2214" s="44">
        <f t="shared" si="157"/>
        <v>0</v>
      </c>
      <c r="M2214" s="33" t="str">
        <f t="shared" si="152"/>
        <v>Container q'ty</v>
      </c>
      <c r="N2214" s="33" t="str">
        <f t="shared" si="153"/>
        <v/>
      </c>
      <c r="O2214" s="39"/>
      <c r="P2214" s="33"/>
      <c r="Q2214" s="168"/>
      <c r="R2214" s="169"/>
      <c r="S2214" s="39"/>
      <c r="T2214" s="119"/>
      <c r="U2214" s="109"/>
      <c r="V2214" s="109"/>
      <c r="W2214" s="109"/>
      <c r="X2214" s="45"/>
      <c r="Y2214" s="45"/>
    </row>
    <row r="2215" spans="1:25" s="43" customFormat="1" ht="12.9" customHeight="1">
      <c r="A2215" s="189"/>
      <c r="B2215" s="111"/>
      <c r="C2215" s="111"/>
      <c r="D2215" s="111"/>
      <c r="E2215" s="111"/>
      <c r="F2215" s="111"/>
      <c r="G2215" s="111"/>
      <c r="H2215" s="111"/>
      <c r="I2215" s="116"/>
      <c r="J2215" s="118"/>
      <c r="K2215" s="33"/>
      <c r="L2215" s="44">
        <f t="shared" si="157"/>
        <v>0</v>
      </c>
      <c r="M2215" s="33" t="str">
        <f t="shared" si="152"/>
        <v>Container q'ty</v>
      </c>
      <c r="N2215" s="33" t="str">
        <f t="shared" si="153"/>
        <v/>
      </c>
      <c r="O2215" s="39"/>
      <c r="P2215" s="33"/>
      <c r="Q2215" s="168"/>
      <c r="R2215" s="169"/>
      <c r="S2215" s="39"/>
      <c r="T2215" s="119"/>
      <c r="U2215" s="109"/>
      <c r="V2215" s="109"/>
      <c r="W2215" s="109"/>
      <c r="X2215" s="45"/>
      <c r="Y2215" s="45"/>
    </row>
    <row r="2216" spans="1:25" s="43" customFormat="1" ht="12.9" customHeight="1">
      <c r="A2216" s="189"/>
      <c r="B2216" s="111"/>
      <c r="C2216" s="111"/>
      <c r="D2216" s="111"/>
      <c r="E2216" s="111"/>
      <c r="F2216" s="111"/>
      <c r="G2216" s="111"/>
      <c r="H2216" s="111"/>
      <c r="I2216" s="116"/>
      <c r="J2216" s="118"/>
      <c r="K2216" s="33"/>
      <c r="L2216" s="44">
        <f>SUM(E2216:F2216)</f>
        <v>0</v>
      </c>
      <c r="M2216" s="33" t="str">
        <f t="shared" si="152"/>
        <v>Container q'ty</v>
      </c>
      <c r="N2216" s="33" t="str">
        <f t="shared" si="153"/>
        <v/>
      </c>
      <c r="O2216" s="39"/>
      <c r="P2216" s="33"/>
      <c r="Q2216" s="168"/>
      <c r="R2216" s="169"/>
      <c r="S2216" s="39"/>
      <c r="T2216" s="119"/>
      <c r="U2216" s="109"/>
      <c r="V2216" s="109"/>
      <c r="W2216" s="109"/>
      <c r="X2216" s="45"/>
      <c r="Y2216" s="45"/>
    </row>
    <row r="2217" spans="1:25" s="43" customFormat="1" ht="12.9" customHeight="1">
      <c r="A2217" s="189"/>
      <c r="B2217" s="111"/>
      <c r="C2217" s="111"/>
      <c r="D2217" s="111"/>
      <c r="E2217" s="111"/>
      <c r="F2217" s="111"/>
      <c r="G2217" s="111"/>
      <c r="H2217" s="111"/>
      <c r="I2217" s="116"/>
      <c r="J2217" s="118"/>
      <c r="K2217" s="33"/>
      <c r="L2217" s="44">
        <f>SUM(E2217:F2217)</f>
        <v>0</v>
      </c>
      <c r="M2217" s="33" t="str">
        <f t="shared" si="152"/>
        <v>Container q'ty</v>
      </c>
      <c r="N2217" s="33" t="str">
        <f t="shared" si="153"/>
        <v/>
      </c>
      <c r="O2217" s="39"/>
      <c r="P2217" s="33"/>
      <c r="Q2217" s="168"/>
      <c r="R2217" s="169"/>
      <c r="S2217" s="39"/>
      <c r="T2217" s="119"/>
      <c r="U2217" s="109"/>
      <c r="V2217" s="109"/>
      <c r="W2217" s="109"/>
      <c r="X2217" s="45"/>
      <c r="Y2217" s="45"/>
    </row>
    <row r="2218" spans="1:25" s="43" customFormat="1" ht="12.9" customHeight="1">
      <c r="A2218" s="189"/>
      <c r="B2218" s="111"/>
      <c r="C2218" s="111"/>
      <c r="D2218" s="111"/>
      <c r="E2218" s="111"/>
      <c r="F2218" s="111"/>
      <c r="G2218" s="111"/>
      <c r="H2218" s="111"/>
      <c r="I2218" s="116"/>
      <c r="J2218" s="118"/>
      <c r="K2218" s="33"/>
      <c r="L2218" s="44">
        <f t="shared" ref="L2218:L2227" si="158">SUM(E2218:F2218)</f>
        <v>0</v>
      </c>
      <c r="M2218" s="33" t="str">
        <f t="shared" si="152"/>
        <v>Container q'ty</v>
      </c>
      <c r="N2218" s="33" t="str">
        <f t="shared" si="153"/>
        <v/>
      </c>
      <c r="O2218" s="39"/>
      <c r="P2218" s="33"/>
      <c r="Q2218" s="168"/>
      <c r="R2218" s="169"/>
      <c r="S2218" s="39"/>
      <c r="T2218" s="119"/>
      <c r="U2218" s="109"/>
      <c r="V2218" s="109"/>
      <c r="W2218" s="109"/>
      <c r="X2218" s="45"/>
      <c r="Y2218" s="45"/>
    </row>
    <row r="2219" spans="1:25" s="43" customFormat="1" ht="12.9" customHeight="1">
      <c r="A2219" s="189"/>
      <c r="B2219" s="111"/>
      <c r="C2219" s="111"/>
      <c r="D2219" s="111"/>
      <c r="E2219" s="111"/>
      <c r="F2219" s="111"/>
      <c r="G2219" s="111"/>
      <c r="H2219" s="111"/>
      <c r="I2219" s="116"/>
      <c r="J2219" s="118"/>
      <c r="K2219" s="33"/>
      <c r="L2219" s="44">
        <f t="shared" si="158"/>
        <v>0</v>
      </c>
      <c r="M2219" s="33" t="str">
        <f t="shared" si="152"/>
        <v>Container q'ty</v>
      </c>
      <c r="N2219" s="33" t="str">
        <f t="shared" si="153"/>
        <v/>
      </c>
      <c r="O2219" s="39"/>
      <c r="P2219" s="33"/>
      <c r="Q2219" s="168"/>
      <c r="R2219" s="169"/>
      <c r="S2219" s="39"/>
      <c r="T2219" s="119"/>
      <c r="U2219" s="109"/>
      <c r="V2219" s="109"/>
      <c r="W2219" s="109"/>
      <c r="X2219" s="45"/>
      <c r="Y2219" s="45"/>
    </row>
    <row r="2220" spans="1:25" s="43" customFormat="1" ht="12.9" customHeight="1">
      <c r="A2220" s="189"/>
      <c r="B2220" s="111"/>
      <c r="C2220" s="111"/>
      <c r="D2220" s="111"/>
      <c r="E2220" s="111"/>
      <c r="F2220" s="111"/>
      <c r="G2220" s="111"/>
      <c r="H2220" s="111"/>
      <c r="I2220" s="116"/>
      <c r="J2220" s="118"/>
      <c r="K2220" s="33"/>
      <c r="L2220" s="44">
        <f t="shared" si="158"/>
        <v>0</v>
      </c>
      <c r="M2220" s="33" t="str">
        <f t="shared" si="152"/>
        <v>Container q'ty</v>
      </c>
      <c r="N2220" s="33" t="str">
        <f t="shared" si="153"/>
        <v/>
      </c>
      <c r="O2220" s="39"/>
      <c r="P2220" s="33"/>
      <c r="Q2220" s="168"/>
      <c r="R2220" s="169"/>
      <c r="S2220" s="39"/>
      <c r="T2220" s="119"/>
      <c r="U2220" s="109"/>
      <c r="V2220" s="109"/>
      <c r="W2220" s="109"/>
      <c r="X2220" s="45"/>
      <c r="Y2220" s="45"/>
    </row>
    <row r="2221" spans="1:25" s="43" customFormat="1" ht="12.9" customHeight="1">
      <c r="A2221" s="189"/>
      <c r="B2221" s="111"/>
      <c r="C2221" s="111"/>
      <c r="D2221" s="111"/>
      <c r="E2221" s="111"/>
      <c r="F2221" s="111"/>
      <c r="G2221" s="111"/>
      <c r="H2221" s="111"/>
      <c r="I2221" s="117"/>
      <c r="J2221" s="118"/>
      <c r="K2221" s="33"/>
      <c r="L2221" s="44">
        <f t="shared" si="158"/>
        <v>0</v>
      </c>
      <c r="M2221" s="33" t="str">
        <f t="shared" si="152"/>
        <v>Container q'ty</v>
      </c>
      <c r="N2221" s="33" t="str">
        <f t="shared" si="153"/>
        <v/>
      </c>
      <c r="O2221" s="39"/>
      <c r="P2221" s="33"/>
      <c r="Q2221" s="168"/>
      <c r="R2221" s="169"/>
      <c r="S2221" s="39"/>
      <c r="T2221" s="119"/>
      <c r="U2221" s="109"/>
      <c r="V2221" s="109"/>
      <c r="W2221" s="109"/>
      <c r="X2221" s="45"/>
      <c r="Y2221" s="45"/>
    </row>
    <row r="2222" spans="1:25" s="43" customFormat="1" ht="12.9" customHeight="1">
      <c r="A2222" s="189"/>
      <c r="B2222" s="111"/>
      <c r="C2222" s="111"/>
      <c r="D2222" s="111"/>
      <c r="E2222" s="111"/>
      <c r="F2222" s="111"/>
      <c r="G2222" s="111"/>
      <c r="H2222" s="111"/>
      <c r="I2222" s="117"/>
      <c r="J2222" s="118"/>
      <c r="K2222" s="33"/>
      <c r="L2222" s="44">
        <f t="shared" si="158"/>
        <v>0</v>
      </c>
      <c r="M2222" s="33" t="str">
        <f t="shared" si="152"/>
        <v>Container q'ty</v>
      </c>
      <c r="N2222" s="33" t="str">
        <f t="shared" si="153"/>
        <v/>
      </c>
      <c r="O2222" s="39"/>
      <c r="P2222" s="33"/>
      <c r="Q2222" s="168"/>
      <c r="R2222" s="169"/>
      <c r="S2222" s="39"/>
      <c r="T2222" s="119"/>
      <c r="U2222" s="109"/>
      <c r="V2222" s="109"/>
      <c r="W2222" s="109"/>
      <c r="X2222" s="45"/>
      <c r="Y2222" s="45"/>
    </row>
    <row r="2223" spans="1:25" s="43" customFormat="1" ht="12.9" customHeight="1">
      <c r="A2223" s="189"/>
      <c r="B2223" s="111"/>
      <c r="C2223" s="111"/>
      <c r="D2223" s="111"/>
      <c r="E2223" s="111"/>
      <c r="F2223" s="111"/>
      <c r="G2223" s="111"/>
      <c r="H2223" s="111"/>
      <c r="I2223" s="116"/>
      <c r="J2223" s="118"/>
      <c r="K2223" s="33"/>
      <c r="L2223" s="44">
        <f t="shared" si="158"/>
        <v>0</v>
      </c>
      <c r="M2223" s="33" t="str">
        <f t="shared" si="152"/>
        <v>Container q'ty</v>
      </c>
      <c r="N2223" s="33" t="str">
        <f t="shared" si="153"/>
        <v/>
      </c>
      <c r="O2223" s="39"/>
      <c r="P2223" s="33"/>
      <c r="Q2223" s="168"/>
      <c r="R2223" s="169"/>
      <c r="S2223" s="39"/>
      <c r="T2223" s="119"/>
      <c r="U2223" s="109"/>
      <c r="V2223" s="109"/>
      <c r="W2223" s="109"/>
      <c r="X2223" s="45"/>
      <c r="Y2223" s="45"/>
    </row>
    <row r="2224" spans="1:25" s="43" customFormat="1" ht="12.9" customHeight="1">
      <c r="A2224" s="189"/>
      <c r="B2224" s="111"/>
      <c r="C2224" s="111"/>
      <c r="D2224" s="111"/>
      <c r="E2224" s="111"/>
      <c r="F2224" s="111"/>
      <c r="G2224" s="111"/>
      <c r="H2224" s="111"/>
      <c r="I2224" s="116"/>
      <c r="J2224" s="118"/>
      <c r="K2224" s="33"/>
      <c r="L2224" s="44">
        <f t="shared" si="158"/>
        <v>0</v>
      </c>
      <c r="M2224" s="33" t="str">
        <f t="shared" si="152"/>
        <v>Container q'ty</v>
      </c>
      <c r="N2224" s="33" t="str">
        <f t="shared" si="153"/>
        <v/>
      </c>
      <c r="O2224" s="39"/>
      <c r="P2224" s="33"/>
      <c r="Q2224" s="168"/>
      <c r="R2224" s="169"/>
      <c r="S2224" s="39"/>
      <c r="T2224" s="119"/>
      <c r="U2224" s="109"/>
      <c r="V2224" s="109"/>
      <c r="W2224" s="109"/>
      <c r="X2224" s="45"/>
      <c r="Y2224" s="45"/>
    </row>
    <row r="2225" spans="1:25" s="43" customFormat="1" ht="12.9" customHeight="1">
      <c r="A2225" s="189"/>
      <c r="B2225" s="111"/>
      <c r="C2225" s="111"/>
      <c r="D2225" s="111"/>
      <c r="E2225" s="111"/>
      <c r="F2225" s="111"/>
      <c r="G2225" s="111"/>
      <c r="H2225" s="111"/>
      <c r="I2225" s="116"/>
      <c r="J2225" s="118"/>
      <c r="K2225" s="33"/>
      <c r="L2225" s="44">
        <f t="shared" si="158"/>
        <v>0</v>
      </c>
      <c r="M2225" s="33" t="str">
        <f t="shared" si="152"/>
        <v>Container q'ty</v>
      </c>
      <c r="N2225" s="33" t="str">
        <f t="shared" si="153"/>
        <v/>
      </c>
      <c r="O2225" s="39"/>
      <c r="P2225" s="33"/>
      <c r="Q2225" s="168"/>
      <c r="R2225" s="169"/>
      <c r="S2225" s="39"/>
      <c r="T2225" s="119"/>
      <c r="U2225" s="109"/>
      <c r="V2225" s="109"/>
      <c r="W2225" s="109"/>
      <c r="X2225" s="45"/>
      <c r="Y2225" s="45"/>
    </row>
    <row r="2226" spans="1:25" s="43" customFormat="1" ht="12.9" customHeight="1">
      <c r="A2226" s="189"/>
      <c r="B2226" s="111"/>
      <c r="C2226" s="111"/>
      <c r="D2226" s="111"/>
      <c r="E2226" s="111"/>
      <c r="F2226" s="111"/>
      <c r="G2226" s="111"/>
      <c r="H2226" s="111"/>
      <c r="I2226" s="116"/>
      <c r="J2226" s="118"/>
      <c r="K2226" s="33"/>
      <c r="L2226" s="44">
        <f t="shared" si="158"/>
        <v>0</v>
      </c>
      <c r="M2226" s="33" t="str">
        <f t="shared" si="152"/>
        <v>Container q'ty</v>
      </c>
      <c r="N2226" s="33" t="str">
        <f t="shared" si="153"/>
        <v/>
      </c>
      <c r="O2226" s="39"/>
      <c r="P2226" s="33"/>
      <c r="Q2226" s="168"/>
      <c r="R2226" s="169"/>
      <c r="S2226" s="39"/>
      <c r="T2226" s="119"/>
      <c r="U2226" s="109"/>
      <c r="V2226" s="109"/>
      <c r="W2226" s="109"/>
      <c r="X2226" s="45"/>
      <c r="Y2226" s="45"/>
    </row>
    <row r="2227" spans="1:25" s="43" customFormat="1" ht="12.9" customHeight="1">
      <c r="A2227" s="189"/>
      <c r="B2227" s="111"/>
      <c r="C2227" s="111"/>
      <c r="D2227" s="111"/>
      <c r="E2227" s="111"/>
      <c r="F2227" s="111"/>
      <c r="G2227" s="111"/>
      <c r="H2227" s="111"/>
      <c r="I2227" s="116"/>
      <c r="J2227" s="118"/>
      <c r="K2227" s="33"/>
      <c r="L2227" s="44">
        <f t="shared" si="158"/>
        <v>0</v>
      </c>
      <c r="M2227" s="33" t="str">
        <f t="shared" si="152"/>
        <v>Container q'ty</v>
      </c>
      <c r="N2227" s="33" t="str">
        <f t="shared" si="153"/>
        <v/>
      </c>
      <c r="O2227" s="39"/>
      <c r="P2227" s="33"/>
      <c r="Q2227" s="168"/>
      <c r="R2227" s="169"/>
      <c r="S2227" s="39"/>
      <c r="T2227" s="119"/>
      <c r="U2227" s="109"/>
      <c r="V2227" s="109"/>
      <c r="W2227" s="109"/>
      <c r="X2227" s="45"/>
      <c r="Y2227" s="45"/>
    </row>
    <row r="2228" spans="1:25" s="43" customFormat="1" ht="12.9" customHeight="1">
      <c r="A2228" s="189"/>
      <c r="B2228" s="111"/>
      <c r="C2228" s="111"/>
      <c r="D2228" s="111"/>
      <c r="E2228" s="111"/>
      <c r="F2228" s="111"/>
      <c r="G2228" s="111"/>
      <c r="H2228" s="111"/>
      <c r="I2228" s="116"/>
      <c r="J2228" s="118"/>
      <c r="K2228" s="33"/>
      <c r="L2228" s="44">
        <f>SUM(E2228:F2228)</f>
        <v>0</v>
      </c>
      <c r="M2228" s="33" t="str">
        <f t="shared" si="152"/>
        <v>Container q'ty</v>
      </c>
      <c r="N2228" s="33" t="str">
        <f t="shared" si="153"/>
        <v/>
      </c>
      <c r="O2228" s="39"/>
      <c r="P2228" s="33"/>
      <c r="Q2228" s="168"/>
      <c r="R2228" s="169"/>
      <c r="S2228" s="39"/>
      <c r="T2228" s="119"/>
      <c r="U2228" s="109"/>
      <c r="V2228" s="109"/>
      <c r="W2228" s="109"/>
      <c r="X2228" s="45"/>
      <c r="Y2228" s="45"/>
    </row>
    <row r="2229" spans="1:25" s="43" customFormat="1" ht="12.9" customHeight="1">
      <c r="A2229" s="189"/>
      <c r="B2229" s="111"/>
      <c r="C2229" s="111"/>
      <c r="D2229" s="111"/>
      <c r="E2229" s="111"/>
      <c r="F2229" s="111"/>
      <c r="G2229" s="111"/>
      <c r="H2229" s="111"/>
      <c r="I2229" s="116"/>
      <c r="J2229" s="118"/>
      <c r="K2229" s="33"/>
      <c r="L2229" s="44">
        <f>SUM(E2229:F2229)</f>
        <v>0</v>
      </c>
      <c r="M2229" s="33" t="str">
        <f t="shared" si="152"/>
        <v>Container q'ty</v>
      </c>
      <c r="N2229" s="33" t="str">
        <f t="shared" si="153"/>
        <v/>
      </c>
      <c r="O2229" s="39"/>
      <c r="P2229" s="33"/>
      <c r="Q2229" s="168"/>
      <c r="R2229" s="169"/>
      <c r="S2229" s="39"/>
      <c r="T2229" s="119"/>
      <c r="U2229" s="109"/>
      <c r="V2229" s="109"/>
      <c r="W2229" s="109"/>
      <c r="X2229" s="45"/>
      <c r="Y2229" s="45"/>
    </row>
    <row r="2230" spans="1:25" s="43" customFormat="1" ht="12.9" customHeight="1">
      <c r="A2230" s="189"/>
      <c r="B2230" s="111"/>
      <c r="C2230" s="111"/>
      <c r="D2230" s="111"/>
      <c r="E2230" s="111"/>
      <c r="F2230" s="111"/>
      <c r="G2230" s="111"/>
      <c r="H2230" s="111"/>
      <c r="I2230" s="116"/>
      <c r="J2230" s="118"/>
      <c r="K2230" s="33"/>
      <c r="L2230" s="44">
        <f t="shared" ref="L2230:L2238" si="159">SUM(E2230:F2230)</f>
        <v>0</v>
      </c>
      <c r="M2230" s="33" t="str">
        <f t="shared" si="152"/>
        <v>Container q'ty</v>
      </c>
      <c r="N2230" s="33" t="str">
        <f t="shared" si="153"/>
        <v/>
      </c>
      <c r="O2230" s="39"/>
      <c r="P2230" s="33"/>
      <c r="Q2230" s="168"/>
      <c r="R2230" s="169"/>
      <c r="S2230" s="39"/>
      <c r="T2230" s="119"/>
      <c r="U2230" s="109"/>
      <c r="V2230" s="109"/>
      <c r="W2230" s="109"/>
      <c r="X2230" s="45"/>
      <c r="Y2230" s="45"/>
    </row>
    <row r="2231" spans="1:25" s="43" customFormat="1" ht="12.9" customHeight="1">
      <c r="A2231" s="189"/>
      <c r="B2231" s="111"/>
      <c r="C2231" s="111"/>
      <c r="D2231" s="111"/>
      <c r="E2231" s="111"/>
      <c r="F2231" s="111"/>
      <c r="G2231" s="111"/>
      <c r="H2231" s="111"/>
      <c r="I2231" s="116"/>
      <c r="J2231" s="118"/>
      <c r="K2231" s="33"/>
      <c r="L2231" s="44">
        <f t="shared" si="159"/>
        <v>0</v>
      </c>
      <c r="M2231" s="33" t="str">
        <f t="shared" ref="M2231:M2294" si="160">A2231&amp;$O$1</f>
        <v>Container q'ty</v>
      </c>
      <c r="N2231" s="33" t="str">
        <f t="shared" ref="N2231:N2294" si="161">A2231&amp;P2231</f>
        <v/>
      </c>
      <c r="O2231" s="39"/>
      <c r="P2231" s="33"/>
      <c r="Q2231" s="168"/>
      <c r="R2231" s="169"/>
      <c r="S2231" s="39"/>
      <c r="T2231" s="119"/>
      <c r="U2231" s="109"/>
      <c r="V2231" s="109"/>
      <c r="W2231" s="109"/>
      <c r="X2231" s="45"/>
      <c r="Y2231" s="45"/>
    </row>
    <row r="2232" spans="1:25" s="43" customFormat="1" ht="12.9" customHeight="1">
      <c r="A2232" s="189"/>
      <c r="B2232" s="111"/>
      <c r="C2232" s="111"/>
      <c r="D2232" s="111"/>
      <c r="E2232" s="111"/>
      <c r="F2232" s="111"/>
      <c r="G2232" s="111"/>
      <c r="H2232" s="111"/>
      <c r="I2232" s="116"/>
      <c r="J2232" s="118"/>
      <c r="K2232" s="33"/>
      <c r="L2232" s="44">
        <f t="shared" si="159"/>
        <v>0</v>
      </c>
      <c r="M2232" s="33" t="str">
        <f t="shared" si="160"/>
        <v>Container q'ty</v>
      </c>
      <c r="N2232" s="33" t="str">
        <f t="shared" si="161"/>
        <v/>
      </c>
      <c r="O2232" s="39"/>
      <c r="P2232" s="33"/>
      <c r="Q2232" s="168"/>
      <c r="R2232" s="169"/>
      <c r="S2232" s="39"/>
      <c r="T2232" s="119"/>
      <c r="U2232" s="109"/>
      <c r="V2232" s="109"/>
      <c r="W2232" s="109"/>
      <c r="X2232" s="45"/>
      <c r="Y2232" s="45"/>
    </row>
    <row r="2233" spans="1:25" s="43" customFormat="1" ht="12.9" customHeight="1">
      <c r="A2233" s="189"/>
      <c r="B2233" s="111"/>
      <c r="C2233" s="111"/>
      <c r="D2233" s="111"/>
      <c r="E2233" s="111"/>
      <c r="F2233" s="111"/>
      <c r="G2233" s="111"/>
      <c r="H2233" s="111"/>
      <c r="I2233" s="117"/>
      <c r="J2233" s="118"/>
      <c r="K2233" s="33"/>
      <c r="L2233" s="44">
        <f t="shared" si="159"/>
        <v>0</v>
      </c>
      <c r="M2233" s="33" t="str">
        <f t="shared" si="160"/>
        <v>Container q'ty</v>
      </c>
      <c r="N2233" s="33" t="str">
        <f t="shared" si="161"/>
        <v/>
      </c>
      <c r="O2233" s="39"/>
      <c r="P2233" s="33"/>
      <c r="Q2233" s="168"/>
      <c r="R2233" s="169"/>
      <c r="S2233" s="39"/>
      <c r="T2233" s="119"/>
      <c r="U2233" s="109"/>
      <c r="V2233" s="109"/>
      <c r="W2233" s="109"/>
      <c r="X2233" s="45"/>
      <c r="Y2233" s="45"/>
    </row>
    <row r="2234" spans="1:25" s="43" customFormat="1" ht="12.9" customHeight="1">
      <c r="A2234" s="189"/>
      <c r="B2234" s="111"/>
      <c r="C2234" s="111"/>
      <c r="D2234" s="111"/>
      <c r="E2234" s="111"/>
      <c r="F2234" s="111"/>
      <c r="G2234" s="111"/>
      <c r="H2234" s="111"/>
      <c r="I2234" s="117"/>
      <c r="J2234" s="118"/>
      <c r="K2234" s="33"/>
      <c r="L2234" s="44">
        <f t="shared" si="159"/>
        <v>0</v>
      </c>
      <c r="M2234" s="33" t="str">
        <f t="shared" si="160"/>
        <v>Container q'ty</v>
      </c>
      <c r="N2234" s="33" t="str">
        <f t="shared" si="161"/>
        <v/>
      </c>
      <c r="O2234" s="39"/>
      <c r="P2234" s="33"/>
      <c r="Q2234" s="168"/>
      <c r="R2234" s="169"/>
      <c r="S2234" s="39"/>
      <c r="T2234" s="119"/>
      <c r="U2234" s="109"/>
      <c r="V2234" s="109"/>
      <c r="W2234" s="109"/>
      <c r="X2234" s="45"/>
      <c r="Y2234" s="45"/>
    </row>
    <row r="2235" spans="1:25" s="43" customFormat="1" ht="12.9" customHeight="1">
      <c r="A2235" s="189"/>
      <c r="B2235" s="111"/>
      <c r="C2235" s="111"/>
      <c r="D2235" s="111"/>
      <c r="E2235" s="111"/>
      <c r="F2235" s="111"/>
      <c r="G2235" s="111"/>
      <c r="H2235" s="111"/>
      <c r="I2235" s="116"/>
      <c r="J2235" s="118"/>
      <c r="K2235" s="33"/>
      <c r="L2235" s="44">
        <f t="shared" si="159"/>
        <v>0</v>
      </c>
      <c r="M2235" s="33" t="str">
        <f t="shared" si="160"/>
        <v>Container q'ty</v>
      </c>
      <c r="N2235" s="33" t="str">
        <f t="shared" si="161"/>
        <v/>
      </c>
      <c r="O2235" s="39"/>
      <c r="P2235" s="33"/>
      <c r="Q2235" s="168"/>
      <c r="R2235" s="169"/>
      <c r="S2235" s="39"/>
      <c r="T2235" s="119"/>
      <c r="U2235" s="109"/>
      <c r="V2235" s="109"/>
      <c r="W2235" s="109"/>
      <c r="X2235" s="45"/>
      <c r="Y2235" s="45"/>
    </row>
    <row r="2236" spans="1:25" s="43" customFormat="1" ht="12.9" customHeight="1">
      <c r="A2236" s="189"/>
      <c r="B2236" s="111"/>
      <c r="C2236" s="111"/>
      <c r="D2236" s="111"/>
      <c r="E2236" s="111"/>
      <c r="F2236" s="111"/>
      <c r="G2236" s="111"/>
      <c r="H2236" s="111"/>
      <c r="I2236" s="116"/>
      <c r="J2236" s="118"/>
      <c r="K2236" s="33"/>
      <c r="L2236" s="44">
        <f t="shared" si="159"/>
        <v>0</v>
      </c>
      <c r="M2236" s="33" t="str">
        <f t="shared" si="160"/>
        <v>Container q'ty</v>
      </c>
      <c r="N2236" s="33" t="str">
        <f t="shared" si="161"/>
        <v/>
      </c>
      <c r="O2236" s="39"/>
      <c r="P2236" s="33"/>
      <c r="Q2236" s="168"/>
      <c r="R2236" s="169"/>
      <c r="S2236" s="39"/>
      <c r="T2236" s="119"/>
      <c r="U2236" s="109"/>
      <c r="V2236" s="109"/>
      <c r="W2236" s="109"/>
      <c r="X2236" s="45"/>
      <c r="Y2236" s="45"/>
    </row>
    <row r="2237" spans="1:25" s="43" customFormat="1" ht="12.9" customHeight="1">
      <c r="A2237" s="189"/>
      <c r="B2237" s="111"/>
      <c r="C2237" s="111"/>
      <c r="D2237" s="111"/>
      <c r="E2237" s="111"/>
      <c r="F2237" s="111"/>
      <c r="G2237" s="111"/>
      <c r="H2237" s="111"/>
      <c r="I2237" s="116"/>
      <c r="J2237" s="118"/>
      <c r="K2237" s="33"/>
      <c r="L2237" s="44">
        <f t="shared" si="159"/>
        <v>0</v>
      </c>
      <c r="M2237" s="33" t="str">
        <f t="shared" si="160"/>
        <v>Container q'ty</v>
      </c>
      <c r="N2237" s="33" t="str">
        <f t="shared" si="161"/>
        <v/>
      </c>
      <c r="O2237" s="39"/>
      <c r="P2237" s="33"/>
      <c r="Q2237" s="168"/>
      <c r="R2237" s="169"/>
      <c r="S2237" s="39"/>
      <c r="T2237" s="119"/>
      <c r="U2237" s="109"/>
      <c r="V2237" s="109"/>
      <c r="W2237" s="109"/>
      <c r="X2237" s="45"/>
      <c r="Y2237" s="45"/>
    </row>
    <row r="2238" spans="1:25" s="43" customFormat="1" ht="12.9" customHeight="1">
      <c r="A2238" s="189"/>
      <c r="B2238" s="111"/>
      <c r="C2238" s="111"/>
      <c r="D2238" s="111"/>
      <c r="E2238" s="111"/>
      <c r="F2238" s="111"/>
      <c r="G2238" s="111"/>
      <c r="H2238" s="111"/>
      <c r="I2238" s="116"/>
      <c r="J2238" s="118"/>
      <c r="K2238" s="33"/>
      <c r="L2238" s="44">
        <f t="shared" si="159"/>
        <v>0</v>
      </c>
      <c r="M2238" s="33" t="str">
        <f t="shared" si="160"/>
        <v>Container q'ty</v>
      </c>
      <c r="N2238" s="33" t="str">
        <f t="shared" si="161"/>
        <v/>
      </c>
      <c r="O2238" s="39"/>
      <c r="P2238" s="33"/>
      <c r="Q2238" s="168"/>
      <c r="R2238" s="169"/>
      <c r="S2238" s="39"/>
      <c r="T2238" s="119"/>
      <c r="U2238" s="109"/>
      <c r="V2238" s="109"/>
      <c r="W2238" s="109"/>
      <c r="X2238" s="45"/>
      <c r="Y2238" s="45"/>
    </row>
    <row r="2239" spans="1:25" s="43" customFormat="1" ht="12.9" customHeight="1">
      <c r="A2239" s="189"/>
      <c r="B2239" s="111"/>
      <c r="C2239" s="111"/>
      <c r="D2239" s="111"/>
      <c r="E2239" s="111"/>
      <c r="F2239" s="111"/>
      <c r="G2239" s="111"/>
      <c r="H2239" s="111"/>
      <c r="I2239" s="116"/>
      <c r="J2239" s="118"/>
      <c r="K2239" s="33"/>
      <c r="L2239" s="44">
        <f>SUM(E2239:F2239)</f>
        <v>0</v>
      </c>
      <c r="M2239" s="33" t="str">
        <f t="shared" si="160"/>
        <v>Container q'ty</v>
      </c>
      <c r="N2239" s="33" t="str">
        <f t="shared" si="161"/>
        <v/>
      </c>
      <c r="O2239" s="39"/>
      <c r="P2239" s="33"/>
      <c r="Q2239" s="168"/>
      <c r="R2239" s="169"/>
      <c r="S2239" s="39"/>
      <c r="T2239" s="119"/>
      <c r="U2239" s="109"/>
      <c r="V2239" s="109"/>
      <c r="W2239" s="109"/>
      <c r="X2239" s="45"/>
      <c r="Y2239" s="45"/>
    </row>
    <row r="2240" spans="1:25" s="43" customFormat="1" ht="12.9" customHeight="1">
      <c r="A2240" s="189"/>
      <c r="B2240" s="111"/>
      <c r="C2240" s="111"/>
      <c r="D2240" s="111"/>
      <c r="E2240" s="111"/>
      <c r="F2240" s="111"/>
      <c r="G2240" s="111"/>
      <c r="H2240" s="111"/>
      <c r="I2240" s="116"/>
      <c r="J2240" s="118"/>
      <c r="K2240" s="33"/>
      <c r="L2240" s="44">
        <f>SUM(E2240:F2240)</f>
        <v>0</v>
      </c>
      <c r="M2240" s="33" t="str">
        <f t="shared" si="160"/>
        <v>Container q'ty</v>
      </c>
      <c r="N2240" s="33" t="str">
        <f t="shared" si="161"/>
        <v/>
      </c>
      <c r="O2240" s="39"/>
      <c r="P2240" s="33"/>
      <c r="Q2240" s="168"/>
      <c r="R2240" s="169"/>
      <c r="S2240" s="39"/>
      <c r="T2240" s="119"/>
      <c r="U2240" s="109"/>
      <c r="V2240" s="109"/>
      <c r="W2240" s="109"/>
      <c r="X2240" s="45"/>
      <c r="Y2240" s="45"/>
    </row>
    <row r="2241" spans="1:25" s="43" customFormat="1" ht="12.9" customHeight="1">
      <c r="A2241" s="189"/>
      <c r="B2241" s="111"/>
      <c r="C2241" s="111"/>
      <c r="D2241" s="111"/>
      <c r="E2241" s="111"/>
      <c r="F2241" s="111"/>
      <c r="G2241" s="111"/>
      <c r="H2241" s="111"/>
      <c r="I2241" s="116"/>
      <c r="J2241" s="118"/>
      <c r="K2241" s="33"/>
      <c r="L2241" s="44">
        <f t="shared" ref="L2241:L2249" si="162">SUM(E2241:F2241)</f>
        <v>0</v>
      </c>
      <c r="M2241" s="33" t="str">
        <f t="shared" si="160"/>
        <v>Container q'ty</v>
      </c>
      <c r="N2241" s="33" t="str">
        <f t="shared" si="161"/>
        <v/>
      </c>
      <c r="O2241" s="39"/>
      <c r="P2241" s="33"/>
      <c r="Q2241" s="168"/>
      <c r="R2241" s="169"/>
      <c r="S2241" s="39"/>
      <c r="T2241" s="119"/>
      <c r="U2241" s="109"/>
      <c r="V2241" s="109"/>
      <c r="W2241" s="109"/>
      <c r="X2241" s="45"/>
      <c r="Y2241" s="45"/>
    </row>
    <row r="2242" spans="1:25" s="43" customFormat="1" ht="12.9" customHeight="1">
      <c r="A2242" s="189"/>
      <c r="B2242" s="111"/>
      <c r="C2242" s="111"/>
      <c r="D2242" s="111"/>
      <c r="E2242" s="111"/>
      <c r="F2242" s="111"/>
      <c r="G2242" s="111"/>
      <c r="H2242" s="111"/>
      <c r="I2242" s="116"/>
      <c r="J2242" s="118"/>
      <c r="K2242" s="33"/>
      <c r="L2242" s="44">
        <f t="shared" si="162"/>
        <v>0</v>
      </c>
      <c r="M2242" s="33" t="str">
        <f t="shared" si="160"/>
        <v>Container q'ty</v>
      </c>
      <c r="N2242" s="33" t="str">
        <f t="shared" si="161"/>
        <v/>
      </c>
      <c r="O2242" s="39"/>
      <c r="P2242" s="33"/>
      <c r="Q2242" s="168"/>
      <c r="R2242" s="169"/>
      <c r="S2242" s="39"/>
      <c r="T2242" s="119"/>
      <c r="U2242" s="109"/>
      <c r="V2242" s="109"/>
      <c r="W2242" s="109"/>
      <c r="X2242" s="45"/>
      <c r="Y2242" s="45"/>
    </row>
    <row r="2243" spans="1:25" s="43" customFormat="1" ht="12.9" customHeight="1">
      <c r="A2243" s="189"/>
      <c r="B2243" s="111"/>
      <c r="C2243" s="111"/>
      <c r="D2243" s="111"/>
      <c r="E2243" s="111"/>
      <c r="F2243" s="111"/>
      <c r="G2243" s="111"/>
      <c r="H2243" s="111"/>
      <c r="I2243" s="116"/>
      <c r="J2243" s="118"/>
      <c r="K2243" s="33"/>
      <c r="L2243" s="44">
        <f t="shared" si="162"/>
        <v>0</v>
      </c>
      <c r="M2243" s="33" t="str">
        <f t="shared" si="160"/>
        <v>Container q'ty</v>
      </c>
      <c r="N2243" s="33" t="str">
        <f t="shared" si="161"/>
        <v/>
      </c>
      <c r="O2243" s="39"/>
      <c r="P2243" s="33"/>
      <c r="Q2243" s="168"/>
      <c r="R2243" s="169"/>
      <c r="S2243" s="39"/>
      <c r="T2243" s="119"/>
      <c r="U2243" s="109"/>
      <c r="V2243" s="109"/>
      <c r="W2243" s="109"/>
      <c r="X2243" s="45"/>
      <c r="Y2243" s="45"/>
    </row>
    <row r="2244" spans="1:25" s="43" customFormat="1" ht="12.9" customHeight="1">
      <c r="A2244" s="189"/>
      <c r="B2244" s="111"/>
      <c r="C2244" s="111"/>
      <c r="D2244" s="111"/>
      <c r="E2244" s="111"/>
      <c r="F2244" s="111"/>
      <c r="G2244" s="111"/>
      <c r="H2244" s="111"/>
      <c r="I2244" s="117"/>
      <c r="J2244" s="118"/>
      <c r="K2244" s="33"/>
      <c r="L2244" s="44">
        <f t="shared" si="162"/>
        <v>0</v>
      </c>
      <c r="M2244" s="33" t="str">
        <f t="shared" si="160"/>
        <v>Container q'ty</v>
      </c>
      <c r="N2244" s="33" t="str">
        <f t="shared" si="161"/>
        <v/>
      </c>
      <c r="O2244" s="39"/>
      <c r="P2244" s="33"/>
      <c r="Q2244" s="168"/>
      <c r="R2244" s="169"/>
      <c r="S2244" s="39"/>
      <c r="T2244" s="119"/>
      <c r="U2244" s="109"/>
      <c r="V2244" s="109"/>
      <c r="W2244" s="109"/>
      <c r="X2244" s="45"/>
      <c r="Y2244" s="45"/>
    </row>
    <row r="2245" spans="1:25" s="43" customFormat="1" ht="12.9" customHeight="1">
      <c r="A2245" s="189"/>
      <c r="B2245" s="111"/>
      <c r="C2245" s="111"/>
      <c r="D2245" s="111"/>
      <c r="E2245" s="111"/>
      <c r="F2245" s="111"/>
      <c r="G2245" s="111"/>
      <c r="H2245" s="111"/>
      <c r="I2245" s="117"/>
      <c r="J2245" s="118"/>
      <c r="K2245" s="33"/>
      <c r="L2245" s="44">
        <f t="shared" si="162"/>
        <v>0</v>
      </c>
      <c r="M2245" s="33" t="str">
        <f t="shared" si="160"/>
        <v>Container q'ty</v>
      </c>
      <c r="N2245" s="33" t="str">
        <f t="shared" si="161"/>
        <v/>
      </c>
      <c r="O2245" s="39"/>
      <c r="P2245" s="33"/>
      <c r="Q2245" s="168"/>
      <c r="R2245" s="169"/>
      <c r="S2245" s="39"/>
      <c r="T2245" s="119"/>
      <c r="U2245" s="109"/>
      <c r="V2245" s="109"/>
      <c r="W2245" s="109"/>
      <c r="X2245" s="45"/>
      <c r="Y2245" s="45"/>
    </row>
    <row r="2246" spans="1:25" s="43" customFormat="1" ht="12.9" customHeight="1">
      <c r="A2246" s="189"/>
      <c r="B2246" s="111"/>
      <c r="C2246" s="111"/>
      <c r="D2246" s="111"/>
      <c r="E2246" s="111"/>
      <c r="F2246" s="111"/>
      <c r="G2246" s="111"/>
      <c r="H2246" s="111"/>
      <c r="I2246" s="116"/>
      <c r="J2246" s="118"/>
      <c r="K2246" s="33"/>
      <c r="L2246" s="44">
        <f t="shared" si="162"/>
        <v>0</v>
      </c>
      <c r="M2246" s="33" t="str">
        <f t="shared" si="160"/>
        <v>Container q'ty</v>
      </c>
      <c r="N2246" s="33" t="str">
        <f t="shared" si="161"/>
        <v/>
      </c>
      <c r="O2246" s="39"/>
      <c r="P2246" s="33"/>
      <c r="Q2246" s="168"/>
      <c r="R2246" s="169"/>
      <c r="S2246" s="39"/>
      <c r="T2246" s="119"/>
      <c r="U2246" s="109"/>
      <c r="V2246" s="109"/>
      <c r="W2246" s="109"/>
      <c r="X2246" s="45"/>
      <c r="Y2246" s="45"/>
    </row>
    <row r="2247" spans="1:25" s="43" customFormat="1" ht="12.9" customHeight="1">
      <c r="A2247" s="189"/>
      <c r="B2247" s="111"/>
      <c r="C2247" s="111"/>
      <c r="D2247" s="111"/>
      <c r="E2247" s="111"/>
      <c r="F2247" s="111"/>
      <c r="G2247" s="111"/>
      <c r="H2247" s="111"/>
      <c r="I2247" s="116"/>
      <c r="J2247" s="118"/>
      <c r="K2247" s="33"/>
      <c r="L2247" s="44">
        <f t="shared" si="162"/>
        <v>0</v>
      </c>
      <c r="M2247" s="33" t="str">
        <f t="shared" si="160"/>
        <v>Container q'ty</v>
      </c>
      <c r="N2247" s="33" t="str">
        <f t="shared" si="161"/>
        <v/>
      </c>
      <c r="O2247" s="39"/>
      <c r="P2247" s="33"/>
      <c r="Q2247" s="168"/>
      <c r="R2247" s="169"/>
      <c r="S2247" s="39"/>
      <c r="T2247" s="119"/>
      <c r="U2247" s="109"/>
      <c r="V2247" s="109"/>
      <c r="W2247" s="109"/>
      <c r="X2247" s="45"/>
      <c r="Y2247" s="45"/>
    </row>
    <row r="2248" spans="1:25" s="43" customFormat="1" ht="12.9" customHeight="1">
      <c r="A2248" s="189"/>
      <c r="B2248" s="111"/>
      <c r="C2248" s="111"/>
      <c r="D2248" s="111"/>
      <c r="E2248" s="111"/>
      <c r="F2248" s="111"/>
      <c r="G2248" s="111"/>
      <c r="H2248" s="111"/>
      <c r="I2248" s="116"/>
      <c r="J2248" s="118"/>
      <c r="K2248" s="33"/>
      <c r="L2248" s="44">
        <f t="shared" si="162"/>
        <v>0</v>
      </c>
      <c r="M2248" s="33" t="str">
        <f t="shared" si="160"/>
        <v>Container q'ty</v>
      </c>
      <c r="N2248" s="33" t="str">
        <f t="shared" si="161"/>
        <v/>
      </c>
      <c r="O2248" s="39"/>
      <c r="P2248" s="33"/>
      <c r="Q2248" s="168"/>
      <c r="R2248" s="169"/>
      <c r="S2248" s="39"/>
      <c r="T2248" s="119"/>
      <c r="U2248" s="109"/>
      <c r="V2248" s="109"/>
      <c r="W2248" s="109"/>
      <c r="X2248" s="45"/>
      <c r="Y2248" s="45"/>
    </row>
    <row r="2249" spans="1:25" s="43" customFormat="1" ht="12.9" customHeight="1">
      <c r="A2249" s="189"/>
      <c r="B2249" s="111"/>
      <c r="C2249" s="111"/>
      <c r="D2249" s="111"/>
      <c r="E2249" s="111"/>
      <c r="F2249" s="111"/>
      <c r="G2249" s="111"/>
      <c r="H2249" s="111"/>
      <c r="I2249" s="116"/>
      <c r="J2249" s="118"/>
      <c r="K2249" s="33"/>
      <c r="L2249" s="44">
        <f t="shared" si="162"/>
        <v>0</v>
      </c>
      <c r="M2249" s="33" t="str">
        <f t="shared" si="160"/>
        <v>Container q'ty</v>
      </c>
      <c r="N2249" s="33" t="str">
        <f t="shared" si="161"/>
        <v/>
      </c>
      <c r="O2249" s="39"/>
      <c r="P2249" s="33"/>
      <c r="Q2249" s="168"/>
      <c r="R2249" s="169"/>
      <c r="S2249" s="39"/>
      <c r="T2249" s="119"/>
      <c r="U2249" s="109"/>
      <c r="V2249" s="109"/>
      <c r="W2249" s="109"/>
      <c r="X2249" s="45"/>
      <c r="Y2249" s="45"/>
    </row>
    <row r="2250" spans="1:25" s="43" customFormat="1" ht="12.9" customHeight="1">
      <c r="A2250" s="189"/>
      <c r="B2250" s="111"/>
      <c r="C2250" s="111"/>
      <c r="D2250" s="111"/>
      <c r="E2250" s="111"/>
      <c r="F2250" s="111"/>
      <c r="G2250" s="111"/>
      <c r="H2250" s="111"/>
      <c r="I2250" s="116"/>
      <c r="J2250" s="118"/>
      <c r="K2250" s="33"/>
      <c r="L2250" s="44">
        <f>SUM(E2250:F2250)</f>
        <v>0</v>
      </c>
      <c r="M2250" s="33" t="str">
        <f t="shared" si="160"/>
        <v>Container q'ty</v>
      </c>
      <c r="N2250" s="33" t="str">
        <f t="shared" si="161"/>
        <v/>
      </c>
      <c r="O2250" s="39"/>
      <c r="P2250" s="33"/>
      <c r="Q2250" s="168"/>
      <c r="R2250" s="169"/>
      <c r="S2250" s="39"/>
      <c r="T2250" s="119"/>
      <c r="U2250" s="109"/>
      <c r="V2250" s="109"/>
      <c r="W2250" s="109"/>
      <c r="X2250" s="45"/>
      <c r="Y2250" s="45"/>
    </row>
    <row r="2251" spans="1:25" s="43" customFormat="1" ht="12.9" customHeight="1">
      <c r="A2251" s="189"/>
      <c r="B2251" s="111"/>
      <c r="C2251" s="111"/>
      <c r="D2251" s="111"/>
      <c r="E2251" s="111"/>
      <c r="F2251" s="111"/>
      <c r="G2251" s="111"/>
      <c r="H2251" s="111"/>
      <c r="I2251" s="116"/>
      <c r="J2251" s="118"/>
      <c r="K2251" s="33"/>
      <c r="L2251" s="44">
        <f>SUM(E2251:F2251)</f>
        <v>0</v>
      </c>
      <c r="M2251" s="33" t="str">
        <f t="shared" si="160"/>
        <v>Container q'ty</v>
      </c>
      <c r="N2251" s="33" t="str">
        <f t="shared" si="161"/>
        <v/>
      </c>
      <c r="O2251" s="39"/>
      <c r="P2251" s="33"/>
      <c r="Q2251" s="168"/>
      <c r="R2251" s="169"/>
      <c r="S2251" s="39"/>
      <c r="T2251" s="119"/>
      <c r="U2251" s="109"/>
      <c r="V2251" s="109"/>
      <c r="W2251" s="109"/>
      <c r="X2251" s="45"/>
      <c r="Y2251" s="45"/>
    </row>
    <row r="2252" spans="1:25" s="43" customFormat="1" ht="12.9" customHeight="1">
      <c r="A2252" s="189"/>
      <c r="B2252" s="111"/>
      <c r="C2252" s="111"/>
      <c r="D2252" s="111"/>
      <c r="E2252" s="111"/>
      <c r="F2252" s="111"/>
      <c r="G2252" s="111"/>
      <c r="H2252" s="111"/>
      <c r="I2252" s="116"/>
      <c r="J2252" s="118"/>
      <c r="K2252" s="33"/>
      <c r="L2252" s="44">
        <f t="shared" ref="L2252:L2281" si="163">SUM(E2252:F2252)</f>
        <v>0</v>
      </c>
      <c r="M2252" s="33" t="str">
        <f t="shared" si="160"/>
        <v>Container q'ty</v>
      </c>
      <c r="N2252" s="33" t="str">
        <f t="shared" si="161"/>
        <v/>
      </c>
      <c r="O2252" s="39"/>
      <c r="P2252" s="33"/>
      <c r="Q2252" s="168"/>
      <c r="R2252" s="169"/>
      <c r="S2252" s="39"/>
      <c r="T2252" s="119"/>
      <c r="U2252" s="109"/>
      <c r="V2252" s="109"/>
      <c r="W2252" s="109"/>
      <c r="X2252" s="45"/>
      <c r="Y2252" s="45"/>
    </row>
    <row r="2253" spans="1:25" s="43" customFormat="1" ht="12.9" customHeight="1">
      <c r="A2253" s="189"/>
      <c r="B2253" s="111"/>
      <c r="C2253" s="111"/>
      <c r="D2253" s="111"/>
      <c r="E2253" s="111"/>
      <c r="F2253" s="111"/>
      <c r="G2253" s="111"/>
      <c r="H2253" s="111"/>
      <c r="I2253" s="116"/>
      <c r="J2253" s="118"/>
      <c r="K2253" s="33"/>
      <c r="L2253" s="44">
        <f t="shared" si="163"/>
        <v>0</v>
      </c>
      <c r="M2253" s="33" t="str">
        <f t="shared" si="160"/>
        <v>Container q'ty</v>
      </c>
      <c r="N2253" s="33" t="str">
        <f t="shared" si="161"/>
        <v/>
      </c>
      <c r="O2253" s="39"/>
      <c r="P2253" s="33"/>
      <c r="Q2253" s="168"/>
      <c r="R2253" s="169"/>
      <c r="S2253" s="39"/>
      <c r="T2253" s="119"/>
      <c r="U2253" s="109"/>
      <c r="V2253" s="109"/>
      <c r="W2253" s="109"/>
      <c r="X2253" s="45"/>
      <c r="Y2253" s="45"/>
    </row>
    <row r="2254" spans="1:25" s="43" customFormat="1" ht="12.9" customHeight="1">
      <c r="A2254" s="189"/>
      <c r="B2254" s="111"/>
      <c r="C2254" s="111"/>
      <c r="D2254" s="111"/>
      <c r="E2254" s="111"/>
      <c r="F2254" s="111"/>
      <c r="G2254" s="111"/>
      <c r="H2254" s="111"/>
      <c r="I2254" s="116"/>
      <c r="J2254" s="118"/>
      <c r="K2254" s="33"/>
      <c r="L2254" s="44">
        <f t="shared" si="163"/>
        <v>0</v>
      </c>
      <c r="M2254" s="33" t="str">
        <f t="shared" si="160"/>
        <v>Container q'ty</v>
      </c>
      <c r="N2254" s="33" t="str">
        <f t="shared" si="161"/>
        <v/>
      </c>
      <c r="O2254" s="39"/>
      <c r="P2254" s="33"/>
      <c r="Q2254" s="168"/>
      <c r="R2254" s="169"/>
      <c r="S2254" s="39"/>
      <c r="T2254" s="119"/>
      <c r="U2254" s="109"/>
      <c r="V2254" s="109"/>
      <c r="W2254" s="109"/>
      <c r="X2254" s="45"/>
      <c r="Y2254" s="45"/>
    </row>
    <row r="2255" spans="1:25" s="43" customFormat="1" ht="12.9" customHeight="1">
      <c r="A2255" s="189"/>
      <c r="B2255" s="111"/>
      <c r="C2255" s="111"/>
      <c r="D2255" s="111"/>
      <c r="E2255" s="111"/>
      <c r="F2255" s="111"/>
      <c r="G2255" s="111"/>
      <c r="H2255" s="111"/>
      <c r="I2255" s="117"/>
      <c r="J2255" s="118"/>
      <c r="K2255" s="33"/>
      <c r="L2255" s="44">
        <f t="shared" si="163"/>
        <v>0</v>
      </c>
      <c r="M2255" s="33" t="str">
        <f t="shared" si="160"/>
        <v>Container q'ty</v>
      </c>
      <c r="N2255" s="33" t="str">
        <f t="shared" si="161"/>
        <v/>
      </c>
      <c r="O2255" s="39"/>
      <c r="P2255" s="33"/>
      <c r="Q2255" s="168"/>
      <c r="R2255" s="169"/>
      <c r="S2255" s="39"/>
      <c r="T2255" s="119"/>
      <c r="U2255" s="109"/>
      <c r="V2255" s="109"/>
      <c r="W2255" s="109"/>
      <c r="X2255" s="45"/>
      <c r="Y2255" s="45"/>
    </row>
    <row r="2256" spans="1:25" s="43" customFormat="1" ht="12.9" customHeight="1">
      <c r="A2256" s="189"/>
      <c r="B2256" s="111"/>
      <c r="C2256" s="111"/>
      <c r="D2256" s="111"/>
      <c r="E2256" s="111"/>
      <c r="F2256" s="111"/>
      <c r="G2256" s="111"/>
      <c r="H2256" s="111"/>
      <c r="I2256" s="117"/>
      <c r="J2256" s="118"/>
      <c r="K2256" s="33"/>
      <c r="L2256" s="44">
        <f t="shared" si="163"/>
        <v>0</v>
      </c>
      <c r="M2256" s="33" t="str">
        <f t="shared" si="160"/>
        <v>Container q'ty</v>
      </c>
      <c r="N2256" s="33" t="str">
        <f t="shared" si="161"/>
        <v/>
      </c>
      <c r="O2256" s="39"/>
      <c r="P2256" s="33"/>
      <c r="Q2256" s="168"/>
      <c r="R2256" s="169"/>
      <c r="S2256" s="39"/>
      <c r="T2256" s="119"/>
      <c r="U2256" s="109"/>
      <c r="V2256" s="109"/>
      <c r="W2256" s="109"/>
      <c r="X2256" s="45"/>
      <c r="Y2256" s="45"/>
    </row>
    <row r="2257" spans="1:25" s="43" customFormat="1" ht="12.9" customHeight="1">
      <c r="A2257" s="189"/>
      <c r="B2257" s="111"/>
      <c r="C2257" s="111"/>
      <c r="D2257" s="111"/>
      <c r="E2257" s="111"/>
      <c r="F2257" s="111"/>
      <c r="G2257" s="111"/>
      <c r="H2257" s="111"/>
      <c r="I2257" s="116"/>
      <c r="J2257" s="118"/>
      <c r="K2257" s="33"/>
      <c r="L2257" s="44">
        <f t="shared" si="163"/>
        <v>0</v>
      </c>
      <c r="M2257" s="33" t="str">
        <f t="shared" si="160"/>
        <v>Container q'ty</v>
      </c>
      <c r="N2257" s="33" t="str">
        <f t="shared" si="161"/>
        <v/>
      </c>
      <c r="O2257" s="39"/>
      <c r="P2257" s="33"/>
      <c r="Q2257" s="168"/>
      <c r="R2257" s="169"/>
      <c r="S2257" s="39"/>
      <c r="T2257" s="119"/>
      <c r="U2257" s="109"/>
      <c r="V2257" s="109"/>
      <c r="W2257" s="109"/>
      <c r="X2257" s="45"/>
      <c r="Y2257" s="45"/>
    </row>
    <row r="2258" spans="1:25" s="43" customFormat="1" ht="12.9" customHeight="1">
      <c r="A2258" s="189"/>
      <c r="B2258" s="111"/>
      <c r="C2258" s="111"/>
      <c r="D2258" s="111"/>
      <c r="E2258" s="111"/>
      <c r="F2258" s="111"/>
      <c r="G2258" s="111"/>
      <c r="H2258" s="111"/>
      <c r="I2258" s="116"/>
      <c r="J2258" s="118"/>
      <c r="K2258" s="33"/>
      <c r="L2258" s="44">
        <f t="shared" si="163"/>
        <v>0</v>
      </c>
      <c r="M2258" s="33" t="str">
        <f t="shared" si="160"/>
        <v>Container q'ty</v>
      </c>
      <c r="N2258" s="33" t="str">
        <f t="shared" si="161"/>
        <v/>
      </c>
      <c r="O2258" s="39"/>
      <c r="P2258" s="33"/>
      <c r="Q2258" s="168"/>
      <c r="R2258" s="169"/>
      <c r="S2258" s="39"/>
      <c r="T2258" s="119"/>
      <c r="U2258" s="109"/>
      <c r="V2258" s="109"/>
      <c r="W2258" s="109"/>
      <c r="X2258" s="45"/>
      <c r="Y2258" s="45"/>
    </row>
    <row r="2259" spans="1:25" s="43" customFormat="1" ht="12.9" customHeight="1">
      <c r="A2259" s="189"/>
      <c r="B2259" s="111"/>
      <c r="C2259" s="111"/>
      <c r="D2259" s="111"/>
      <c r="E2259" s="111"/>
      <c r="F2259" s="111"/>
      <c r="G2259" s="111"/>
      <c r="H2259" s="111"/>
      <c r="I2259" s="116"/>
      <c r="J2259" s="118"/>
      <c r="K2259" s="33"/>
      <c r="L2259" s="44">
        <f t="shared" si="163"/>
        <v>0</v>
      </c>
      <c r="M2259" s="33" t="str">
        <f t="shared" si="160"/>
        <v>Container q'ty</v>
      </c>
      <c r="N2259" s="33" t="str">
        <f t="shared" si="161"/>
        <v/>
      </c>
      <c r="O2259" s="39"/>
      <c r="P2259" s="33"/>
      <c r="Q2259" s="168"/>
      <c r="R2259" s="169"/>
      <c r="S2259" s="39"/>
      <c r="T2259" s="119"/>
      <c r="U2259" s="109"/>
      <c r="V2259" s="109"/>
      <c r="W2259" s="109"/>
      <c r="X2259" s="45"/>
      <c r="Y2259" s="45"/>
    </row>
    <row r="2260" spans="1:25" s="43" customFormat="1" ht="12.9" customHeight="1">
      <c r="A2260" s="189"/>
      <c r="B2260" s="111"/>
      <c r="C2260" s="111"/>
      <c r="D2260" s="111"/>
      <c r="E2260" s="111"/>
      <c r="F2260" s="111"/>
      <c r="G2260" s="111"/>
      <c r="H2260" s="111"/>
      <c r="I2260" s="116"/>
      <c r="J2260" s="118"/>
      <c r="K2260" s="33"/>
      <c r="L2260" s="44">
        <f t="shared" si="163"/>
        <v>0</v>
      </c>
      <c r="M2260" s="33" t="str">
        <f t="shared" si="160"/>
        <v>Container q'ty</v>
      </c>
      <c r="N2260" s="33" t="str">
        <f t="shared" si="161"/>
        <v/>
      </c>
      <c r="O2260" s="39"/>
      <c r="P2260" s="33"/>
      <c r="Q2260" s="168"/>
      <c r="R2260" s="169"/>
      <c r="S2260" s="39"/>
      <c r="T2260" s="119"/>
      <c r="U2260" s="109"/>
      <c r="V2260" s="109"/>
      <c r="W2260" s="109"/>
      <c r="X2260" s="45"/>
      <c r="Y2260" s="45"/>
    </row>
    <row r="2261" spans="1:25" s="43" customFormat="1" ht="12.9" customHeight="1">
      <c r="A2261" s="189"/>
      <c r="B2261" s="170"/>
      <c r="C2261" s="170"/>
      <c r="D2261" s="170"/>
      <c r="E2261" s="170"/>
      <c r="F2261" s="170"/>
      <c r="G2261" s="170"/>
      <c r="H2261" s="170"/>
      <c r="I2261" s="184"/>
      <c r="J2261" s="183"/>
      <c r="K2261" s="33"/>
      <c r="L2261" s="44">
        <f t="shared" si="163"/>
        <v>0</v>
      </c>
      <c r="M2261" s="33" t="str">
        <f t="shared" si="160"/>
        <v>Container q'ty</v>
      </c>
      <c r="N2261" s="33" t="str">
        <f t="shared" si="161"/>
        <v/>
      </c>
      <c r="O2261" s="39"/>
      <c r="P2261" s="33"/>
      <c r="Q2261" s="168"/>
      <c r="R2261" s="169"/>
      <c r="S2261" s="39"/>
      <c r="T2261" s="119"/>
      <c r="U2261" s="109"/>
      <c r="V2261" s="109"/>
      <c r="W2261" s="109"/>
      <c r="X2261" s="45"/>
      <c r="Y2261" s="45"/>
    </row>
    <row r="2262" spans="1:25" s="43" customFormat="1" ht="12.9" customHeight="1">
      <c r="A2262" s="189"/>
      <c r="B2262" s="170"/>
      <c r="C2262" s="170"/>
      <c r="D2262" s="170"/>
      <c r="E2262" s="170"/>
      <c r="F2262" s="170"/>
      <c r="G2262" s="170"/>
      <c r="H2262" s="170"/>
      <c r="I2262" s="184"/>
      <c r="J2262" s="183"/>
      <c r="K2262" s="33"/>
      <c r="L2262" s="44">
        <f t="shared" si="163"/>
        <v>0</v>
      </c>
      <c r="M2262" s="33" t="str">
        <f t="shared" si="160"/>
        <v>Container q'ty</v>
      </c>
      <c r="N2262" s="33" t="str">
        <f t="shared" si="161"/>
        <v/>
      </c>
      <c r="O2262" s="39"/>
      <c r="P2262" s="33"/>
      <c r="Q2262" s="168"/>
      <c r="R2262" s="169"/>
      <c r="S2262" s="39"/>
      <c r="T2262" s="119"/>
      <c r="U2262" s="109"/>
      <c r="V2262" s="109"/>
      <c r="W2262" s="109"/>
      <c r="X2262" s="45"/>
      <c r="Y2262" s="45"/>
    </row>
    <row r="2263" spans="1:25" s="43" customFormat="1" ht="12.9" customHeight="1">
      <c r="A2263" s="189"/>
      <c r="B2263" s="170"/>
      <c r="C2263" s="170"/>
      <c r="D2263" s="170"/>
      <c r="E2263" s="170"/>
      <c r="F2263" s="170"/>
      <c r="G2263" s="170"/>
      <c r="H2263" s="170"/>
      <c r="I2263" s="184"/>
      <c r="J2263" s="183"/>
      <c r="K2263" s="33"/>
      <c r="L2263" s="44">
        <f t="shared" si="163"/>
        <v>0</v>
      </c>
      <c r="M2263" s="33" t="str">
        <f t="shared" si="160"/>
        <v>Container q'ty</v>
      </c>
      <c r="N2263" s="33" t="str">
        <f t="shared" si="161"/>
        <v/>
      </c>
      <c r="O2263" s="39"/>
      <c r="P2263" s="33"/>
      <c r="Q2263" s="168"/>
      <c r="R2263" s="169"/>
      <c r="S2263" s="39"/>
      <c r="T2263" s="119"/>
      <c r="U2263" s="109"/>
      <c r="V2263" s="109"/>
      <c r="W2263" s="109"/>
      <c r="X2263" s="45"/>
      <c r="Y2263" s="45"/>
    </row>
    <row r="2264" spans="1:25" s="43" customFormat="1" ht="12.9" customHeight="1">
      <c r="A2264" s="189"/>
      <c r="B2264" s="170"/>
      <c r="C2264" s="170"/>
      <c r="D2264" s="170"/>
      <c r="E2264" s="170"/>
      <c r="F2264" s="170"/>
      <c r="G2264" s="170"/>
      <c r="H2264" s="170"/>
      <c r="I2264" s="188"/>
      <c r="J2264" s="183"/>
      <c r="K2264" s="33"/>
      <c r="L2264" s="44">
        <f t="shared" si="163"/>
        <v>0</v>
      </c>
      <c r="M2264" s="33" t="str">
        <f t="shared" si="160"/>
        <v>Container q'ty</v>
      </c>
      <c r="N2264" s="33" t="str">
        <f t="shared" si="161"/>
        <v/>
      </c>
      <c r="O2264" s="39"/>
      <c r="P2264" s="33"/>
      <c r="Q2264" s="168"/>
      <c r="R2264" s="169"/>
      <c r="S2264" s="39"/>
      <c r="T2264" s="119"/>
      <c r="U2264" s="109"/>
      <c r="V2264" s="109"/>
      <c r="W2264" s="109"/>
      <c r="X2264" s="45"/>
      <c r="Y2264" s="45"/>
    </row>
    <row r="2265" spans="1:25" s="43" customFormat="1" ht="12.9" customHeight="1">
      <c r="A2265" s="189"/>
      <c r="B2265" s="170"/>
      <c r="C2265" s="170"/>
      <c r="D2265" s="170"/>
      <c r="E2265" s="170"/>
      <c r="F2265" s="170"/>
      <c r="G2265" s="170"/>
      <c r="H2265" s="170"/>
      <c r="I2265" s="188"/>
      <c r="J2265" s="183"/>
      <c r="K2265" s="33"/>
      <c r="L2265" s="44">
        <f t="shared" si="163"/>
        <v>0</v>
      </c>
      <c r="M2265" s="33" t="str">
        <f t="shared" si="160"/>
        <v>Container q'ty</v>
      </c>
      <c r="N2265" s="33" t="str">
        <f t="shared" si="161"/>
        <v/>
      </c>
      <c r="O2265" s="39"/>
      <c r="P2265" s="33"/>
      <c r="Q2265" s="168"/>
      <c r="R2265" s="169"/>
      <c r="S2265" s="39"/>
      <c r="T2265" s="119"/>
      <c r="U2265" s="109"/>
      <c r="V2265" s="109"/>
      <c r="W2265" s="109"/>
      <c r="X2265" s="45"/>
      <c r="Y2265" s="45"/>
    </row>
    <row r="2266" spans="1:25" s="43" customFormat="1" ht="12.9" customHeight="1">
      <c r="A2266" s="189"/>
      <c r="B2266" s="170"/>
      <c r="C2266" s="170"/>
      <c r="D2266" s="170"/>
      <c r="E2266" s="170"/>
      <c r="F2266" s="170"/>
      <c r="G2266" s="170"/>
      <c r="H2266" s="170"/>
      <c r="I2266" s="184"/>
      <c r="J2266" s="183"/>
      <c r="K2266" s="33"/>
      <c r="L2266" s="44">
        <f t="shared" si="163"/>
        <v>0</v>
      </c>
      <c r="M2266" s="33" t="str">
        <f t="shared" si="160"/>
        <v>Container q'ty</v>
      </c>
      <c r="N2266" s="33" t="str">
        <f t="shared" si="161"/>
        <v/>
      </c>
      <c r="O2266" s="39"/>
      <c r="P2266" s="33"/>
      <c r="Q2266" s="168"/>
      <c r="R2266" s="169"/>
      <c r="S2266" s="39"/>
      <c r="T2266" s="119"/>
      <c r="U2266" s="109"/>
      <c r="V2266" s="109"/>
      <c r="W2266" s="109"/>
      <c r="X2266" s="45"/>
      <c r="Y2266" s="45"/>
    </row>
    <row r="2267" spans="1:25" s="43" customFormat="1" ht="12.9" customHeight="1">
      <c r="A2267" s="189"/>
      <c r="B2267" s="170"/>
      <c r="C2267" s="170"/>
      <c r="D2267" s="170"/>
      <c r="E2267" s="170"/>
      <c r="F2267" s="170"/>
      <c r="G2267" s="170"/>
      <c r="H2267" s="170"/>
      <c r="I2267" s="184"/>
      <c r="J2267" s="183"/>
      <c r="K2267" s="33"/>
      <c r="L2267" s="44">
        <f t="shared" si="163"/>
        <v>0</v>
      </c>
      <c r="M2267" s="33" t="str">
        <f t="shared" si="160"/>
        <v>Container q'ty</v>
      </c>
      <c r="N2267" s="33" t="str">
        <f t="shared" si="161"/>
        <v/>
      </c>
      <c r="O2267" s="39"/>
      <c r="P2267" s="33"/>
      <c r="Q2267" s="168"/>
      <c r="R2267" s="169"/>
      <c r="S2267" s="39"/>
      <c r="T2267" s="119"/>
      <c r="U2267" s="109"/>
      <c r="V2267" s="109"/>
      <c r="W2267" s="109"/>
      <c r="X2267" s="45"/>
      <c r="Y2267" s="45"/>
    </row>
    <row r="2268" spans="1:25" s="43" customFormat="1" ht="12.9" customHeight="1">
      <c r="A2268" s="189"/>
      <c r="B2268" s="170"/>
      <c r="C2268" s="170"/>
      <c r="D2268" s="170"/>
      <c r="E2268" s="170"/>
      <c r="F2268" s="170"/>
      <c r="G2268" s="170"/>
      <c r="H2268" s="170"/>
      <c r="I2268" s="184"/>
      <c r="J2268" s="183"/>
      <c r="K2268" s="33"/>
      <c r="L2268" s="44">
        <f t="shared" si="163"/>
        <v>0</v>
      </c>
      <c r="M2268" s="33" t="str">
        <f t="shared" si="160"/>
        <v>Container q'ty</v>
      </c>
      <c r="N2268" s="33" t="str">
        <f t="shared" si="161"/>
        <v/>
      </c>
      <c r="O2268" s="39"/>
      <c r="P2268" s="33"/>
      <c r="Q2268" s="168"/>
      <c r="R2268" s="169"/>
      <c r="S2268" s="39"/>
      <c r="T2268" s="119"/>
      <c r="U2268" s="109"/>
      <c r="V2268" s="109"/>
      <c r="W2268" s="109"/>
      <c r="X2268" s="45"/>
      <c r="Y2268" s="45"/>
    </row>
    <row r="2269" spans="1:25" s="43" customFormat="1" ht="12.9" customHeight="1">
      <c r="A2269" s="189"/>
      <c r="B2269" s="170"/>
      <c r="C2269" s="170"/>
      <c r="D2269" s="170"/>
      <c r="E2269" s="170"/>
      <c r="F2269" s="170"/>
      <c r="G2269" s="170"/>
      <c r="H2269" s="170"/>
      <c r="I2269" s="184"/>
      <c r="J2269" s="183"/>
      <c r="K2269" s="33"/>
      <c r="L2269" s="44">
        <f t="shared" si="163"/>
        <v>0</v>
      </c>
      <c r="M2269" s="33" t="str">
        <f t="shared" si="160"/>
        <v>Container q'ty</v>
      </c>
      <c r="N2269" s="33" t="str">
        <f t="shared" si="161"/>
        <v/>
      </c>
      <c r="O2269" s="39"/>
      <c r="P2269" s="33"/>
      <c r="Q2269" s="168"/>
      <c r="R2269" s="169"/>
      <c r="S2269" s="39"/>
      <c r="T2269" s="119"/>
      <c r="U2269" s="109"/>
      <c r="V2269" s="109"/>
      <c r="W2269" s="109"/>
      <c r="X2269" s="45"/>
      <c r="Y2269" s="45"/>
    </row>
    <row r="2270" spans="1:25" s="43" customFormat="1" ht="12.9" customHeight="1">
      <c r="A2270" s="189"/>
      <c r="B2270" s="170"/>
      <c r="C2270" s="170"/>
      <c r="D2270" s="170"/>
      <c r="E2270" s="170"/>
      <c r="F2270" s="170"/>
      <c r="G2270" s="170"/>
      <c r="H2270" s="170"/>
      <c r="I2270" s="184"/>
      <c r="J2270" s="183"/>
      <c r="K2270" s="33"/>
      <c r="L2270" s="44">
        <f t="shared" si="163"/>
        <v>0</v>
      </c>
      <c r="M2270" s="33" t="str">
        <f t="shared" si="160"/>
        <v>Container q'ty</v>
      </c>
      <c r="N2270" s="33" t="str">
        <f t="shared" si="161"/>
        <v/>
      </c>
      <c r="O2270" s="39"/>
      <c r="P2270" s="33"/>
      <c r="Q2270" s="168"/>
      <c r="R2270" s="169"/>
      <c r="S2270" s="39"/>
      <c r="T2270" s="119"/>
      <c r="U2270" s="109"/>
      <c r="V2270" s="109"/>
      <c r="W2270" s="109"/>
      <c r="X2270" s="45"/>
      <c r="Y2270" s="45"/>
    </row>
    <row r="2271" spans="1:25" s="43" customFormat="1" ht="12.9" customHeight="1">
      <c r="A2271" s="189"/>
      <c r="B2271" s="170"/>
      <c r="C2271" s="170"/>
      <c r="D2271" s="170"/>
      <c r="E2271" s="170"/>
      <c r="F2271" s="170"/>
      <c r="G2271" s="170"/>
      <c r="H2271" s="170"/>
      <c r="I2271" s="184"/>
      <c r="J2271" s="183"/>
      <c r="K2271" s="33"/>
      <c r="L2271" s="44">
        <f t="shared" si="163"/>
        <v>0</v>
      </c>
      <c r="M2271" s="33" t="str">
        <f t="shared" si="160"/>
        <v>Container q'ty</v>
      </c>
      <c r="N2271" s="33" t="str">
        <f t="shared" si="161"/>
        <v/>
      </c>
      <c r="O2271" s="39"/>
      <c r="P2271" s="33"/>
      <c r="Q2271" s="168"/>
      <c r="R2271" s="169"/>
      <c r="S2271" s="39"/>
      <c r="T2271" s="119"/>
      <c r="U2271" s="109"/>
      <c r="V2271" s="109"/>
      <c r="W2271" s="109"/>
      <c r="X2271" s="45"/>
      <c r="Y2271" s="45"/>
    </row>
    <row r="2272" spans="1:25" s="43" customFormat="1" ht="12.9" customHeight="1">
      <c r="A2272" s="189"/>
      <c r="B2272" s="170"/>
      <c r="C2272" s="170"/>
      <c r="D2272" s="170"/>
      <c r="E2272" s="170"/>
      <c r="F2272" s="170"/>
      <c r="G2272" s="170"/>
      <c r="H2272" s="170"/>
      <c r="I2272" s="184"/>
      <c r="J2272" s="183"/>
      <c r="K2272" s="33"/>
      <c r="L2272" s="44">
        <f t="shared" si="163"/>
        <v>0</v>
      </c>
      <c r="M2272" s="33" t="str">
        <f t="shared" si="160"/>
        <v>Container q'ty</v>
      </c>
      <c r="N2272" s="33" t="str">
        <f t="shared" si="161"/>
        <v/>
      </c>
      <c r="O2272" s="39"/>
      <c r="P2272" s="33"/>
      <c r="Q2272" s="168"/>
      <c r="R2272" s="169"/>
      <c r="S2272" s="39"/>
      <c r="T2272" s="119"/>
      <c r="U2272" s="109"/>
      <c r="V2272" s="109"/>
      <c r="W2272" s="109"/>
      <c r="X2272" s="45"/>
      <c r="Y2272" s="45"/>
    </row>
    <row r="2273" spans="1:25" s="43" customFormat="1" ht="12.9" customHeight="1">
      <c r="A2273" s="189"/>
      <c r="B2273" s="170"/>
      <c r="C2273" s="170"/>
      <c r="D2273" s="170"/>
      <c r="E2273" s="170"/>
      <c r="F2273" s="170"/>
      <c r="G2273" s="170"/>
      <c r="H2273" s="170"/>
      <c r="I2273" s="184"/>
      <c r="J2273" s="183"/>
      <c r="K2273" s="33"/>
      <c r="L2273" s="44">
        <f t="shared" si="163"/>
        <v>0</v>
      </c>
      <c r="M2273" s="33" t="str">
        <f t="shared" si="160"/>
        <v>Container q'ty</v>
      </c>
      <c r="N2273" s="33" t="str">
        <f t="shared" si="161"/>
        <v/>
      </c>
      <c r="O2273" s="39"/>
      <c r="P2273" s="33"/>
      <c r="Q2273" s="168"/>
      <c r="R2273" s="169"/>
      <c r="S2273" s="39"/>
      <c r="T2273" s="119"/>
      <c r="U2273" s="109"/>
      <c r="V2273" s="109"/>
      <c r="W2273" s="109"/>
      <c r="X2273" s="45"/>
      <c r="Y2273" s="45"/>
    </row>
    <row r="2274" spans="1:25" s="43" customFormat="1" ht="12.9" customHeight="1">
      <c r="A2274" s="189"/>
      <c r="B2274" s="170"/>
      <c r="C2274" s="170"/>
      <c r="D2274" s="170"/>
      <c r="E2274" s="170"/>
      <c r="F2274" s="170"/>
      <c r="G2274" s="170"/>
      <c r="H2274" s="170"/>
      <c r="I2274" s="184"/>
      <c r="J2274" s="183"/>
      <c r="K2274" s="33"/>
      <c r="L2274" s="44">
        <f t="shared" si="163"/>
        <v>0</v>
      </c>
      <c r="M2274" s="33" t="str">
        <f t="shared" si="160"/>
        <v>Container q'ty</v>
      </c>
      <c r="N2274" s="33" t="str">
        <f t="shared" si="161"/>
        <v/>
      </c>
      <c r="O2274" s="39"/>
      <c r="P2274" s="33"/>
      <c r="Q2274" s="168"/>
      <c r="R2274" s="169"/>
      <c r="S2274" s="39"/>
      <c r="T2274" s="119"/>
      <c r="U2274" s="109"/>
      <c r="V2274" s="109"/>
      <c r="W2274" s="109"/>
      <c r="X2274" s="45"/>
      <c r="Y2274" s="45"/>
    </row>
    <row r="2275" spans="1:25" s="43" customFormat="1" ht="12.9" customHeight="1">
      <c r="A2275" s="189"/>
      <c r="B2275" s="170"/>
      <c r="C2275" s="170"/>
      <c r="D2275" s="170"/>
      <c r="E2275" s="170"/>
      <c r="F2275" s="170"/>
      <c r="G2275" s="170"/>
      <c r="H2275" s="170"/>
      <c r="I2275" s="188"/>
      <c r="J2275" s="183"/>
      <c r="K2275" s="33"/>
      <c r="L2275" s="44">
        <f t="shared" si="163"/>
        <v>0</v>
      </c>
      <c r="M2275" s="33" t="str">
        <f t="shared" si="160"/>
        <v>Container q'ty</v>
      </c>
      <c r="N2275" s="33" t="str">
        <f t="shared" si="161"/>
        <v/>
      </c>
      <c r="O2275" s="39"/>
      <c r="P2275" s="33"/>
      <c r="Q2275" s="168"/>
      <c r="R2275" s="169"/>
      <c r="S2275" s="39"/>
      <c r="T2275" s="119"/>
      <c r="U2275" s="109"/>
      <c r="V2275" s="109"/>
      <c r="W2275" s="109"/>
      <c r="X2275" s="45"/>
      <c r="Y2275" s="45"/>
    </row>
    <row r="2276" spans="1:25" s="43" customFormat="1" ht="12.9" customHeight="1">
      <c r="A2276" s="189"/>
      <c r="B2276" s="170"/>
      <c r="C2276" s="170"/>
      <c r="D2276" s="170"/>
      <c r="E2276" s="170"/>
      <c r="F2276" s="170"/>
      <c r="G2276" s="170"/>
      <c r="H2276" s="170"/>
      <c r="I2276" s="188"/>
      <c r="J2276" s="183"/>
      <c r="K2276" s="33"/>
      <c r="L2276" s="44">
        <f t="shared" si="163"/>
        <v>0</v>
      </c>
      <c r="M2276" s="33" t="str">
        <f t="shared" si="160"/>
        <v>Container q'ty</v>
      </c>
      <c r="N2276" s="33" t="str">
        <f t="shared" si="161"/>
        <v/>
      </c>
      <c r="O2276" s="39"/>
      <c r="P2276" s="33"/>
      <c r="Q2276" s="168"/>
      <c r="R2276" s="169"/>
      <c r="S2276" s="39"/>
      <c r="T2276" s="119"/>
      <c r="U2276" s="109"/>
      <c r="V2276" s="109"/>
      <c r="W2276" s="109"/>
      <c r="X2276" s="45"/>
      <c r="Y2276" s="45"/>
    </row>
    <row r="2277" spans="1:25" s="43" customFormat="1" ht="12.9" customHeight="1">
      <c r="A2277" s="189"/>
      <c r="B2277" s="170"/>
      <c r="C2277" s="170"/>
      <c r="D2277" s="170"/>
      <c r="E2277" s="170"/>
      <c r="F2277" s="170"/>
      <c r="G2277" s="170"/>
      <c r="H2277" s="170"/>
      <c r="I2277" s="184"/>
      <c r="J2277" s="183"/>
      <c r="K2277" s="33"/>
      <c r="L2277" s="44">
        <f t="shared" si="163"/>
        <v>0</v>
      </c>
      <c r="M2277" s="33" t="str">
        <f t="shared" si="160"/>
        <v>Container q'ty</v>
      </c>
      <c r="N2277" s="33" t="str">
        <f t="shared" si="161"/>
        <v/>
      </c>
      <c r="O2277" s="39"/>
      <c r="P2277" s="33"/>
      <c r="Q2277" s="168"/>
      <c r="R2277" s="169"/>
      <c r="S2277" s="39"/>
      <c r="T2277" s="119"/>
      <c r="U2277" s="109"/>
      <c r="V2277" s="109"/>
      <c r="W2277" s="109"/>
      <c r="X2277" s="45"/>
      <c r="Y2277" s="45"/>
    </row>
    <row r="2278" spans="1:25" s="43" customFormat="1" ht="12.9" customHeight="1">
      <c r="A2278" s="189"/>
      <c r="B2278" s="170"/>
      <c r="C2278" s="170"/>
      <c r="D2278" s="170"/>
      <c r="E2278" s="170"/>
      <c r="F2278" s="170"/>
      <c r="G2278" s="170"/>
      <c r="H2278" s="170"/>
      <c r="I2278" s="184"/>
      <c r="J2278" s="183"/>
      <c r="K2278" s="33"/>
      <c r="L2278" s="44">
        <f t="shared" si="163"/>
        <v>0</v>
      </c>
      <c r="M2278" s="33" t="str">
        <f t="shared" si="160"/>
        <v>Container q'ty</v>
      </c>
      <c r="N2278" s="33" t="str">
        <f t="shared" si="161"/>
        <v/>
      </c>
      <c r="O2278" s="39"/>
      <c r="P2278" s="33"/>
      <c r="Q2278" s="168"/>
      <c r="R2278" s="169"/>
      <c r="S2278" s="39"/>
      <c r="T2278" s="119"/>
      <c r="U2278" s="109"/>
      <c r="V2278" s="109"/>
      <c r="W2278" s="109"/>
      <c r="X2278" s="45"/>
      <c r="Y2278" s="45"/>
    </row>
    <row r="2279" spans="1:25" s="43" customFormat="1" ht="12.9" customHeight="1">
      <c r="A2279" s="189"/>
      <c r="B2279" s="170"/>
      <c r="C2279" s="170"/>
      <c r="D2279" s="170"/>
      <c r="E2279" s="170"/>
      <c r="F2279" s="170"/>
      <c r="G2279" s="170"/>
      <c r="H2279" s="170"/>
      <c r="I2279" s="184"/>
      <c r="J2279" s="183"/>
      <c r="K2279" s="33"/>
      <c r="L2279" s="44">
        <f t="shared" si="163"/>
        <v>0</v>
      </c>
      <c r="M2279" s="33" t="str">
        <f t="shared" si="160"/>
        <v>Container q'ty</v>
      </c>
      <c r="N2279" s="33" t="str">
        <f t="shared" si="161"/>
        <v/>
      </c>
      <c r="O2279" s="39"/>
      <c r="P2279" s="33"/>
      <c r="Q2279" s="168"/>
      <c r="R2279" s="169"/>
      <c r="S2279" s="39"/>
      <c r="T2279" s="119"/>
      <c r="U2279" s="109"/>
      <c r="V2279" s="109"/>
      <c r="W2279" s="109"/>
      <c r="X2279" s="45"/>
      <c r="Y2279" s="45"/>
    </row>
    <row r="2280" spans="1:25" s="43" customFormat="1" ht="12.9" customHeight="1">
      <c r="A2280" s="189"/>
      <c r="B2280" s="170"/>
      <c r="C2280" s="170"/>
      <c r="D2280" s="170"/>
      <c r="E2280" s="170"/>
      <c r="F2280" s="170"/>
      <c r="G2280" s="170"/>
      <c r="H2280" s="170"/>
      <c r="I2280" s="184"/>
      <c r="J2280" s="183"/>
      <c r="K2280" s="33"/>
      <c r="L2280" s="44">
        <f t="shared" si="163"/>
        <v>0</v>
      </c>
      <c r="M2280" s="33" t="str">
        <f t="shared" si="160"/>
        <v>Container q'ty</v>
      </c>
      <c r="N2280" s="33" t="str">
        <f t="shared" si="161"/>
        <v/>
      </c>
      <c r="O2280" s="39"/>
      <c r="P2280" s="33"/>
      <c r="Q2280" s="168"/>
      <c r="R2280" s="169"/>
      <c r="S2280" s="39"/>
      <c r="T2280" s="119"/>
      <c r="U2280" s="109"/>
      <c r="V2280" s="109"/>
      <c r="W2280" s="109"/>
      <c r="X2280" s="45"/>
      <c r="Y2280" s="45"/>
    </row>
    <row r="2281" spans="1:25" s="43" customFormat="1" ht="12.9" customHeight="1">
      <c r="A2281" s="189"/>
      <c r="B2281" s="170"/>
      <c r="C2281" s="170"/>
      <c r="D2281" s="170"/>
      <c r="E2281" s="170"/>
      <c r="F2281" s="170"/>
      <c r="G2281" s="170"/>
      <c r="H2281" s="170"/>
      <c r="I2281" s="184"/>
      <c r="J2281" s="183"/>
      <c r="K2281" s="33"/>
      <c r="L2281" s="44">
        <f t="shared" si="163"/>
        <v>0</v>
      </c>
      <c r="M2281" s="33" t="str">
        <f t="shared" si="160"/>
        <v>Container q'ty</v>
      </c>
      <c r="N2281" s="33" t="str">
        <f t="shared" si="161"/>
        <v/>
      </c>
      <c r="O2281" s="39"/>
      <c r="P2281" s="33"/>
      <c r="Q2281" s="168"/>
      <c r="R2281" s="169"/>
      <c r="S2281" s="39"/>
      <c r="T2281" s="119"/>
      <c r="U2281" s="109"/>
      <c r="V2281" s="109"/>
      <c r="W2281" s="109"/>
      <c r="X2281" s="45"/>
      <c r="Y2281" s="45"/>
    </row>
    <row r="2282" spans="1:25" s="43" customFormat="1" ht="12.9" customHeight="1">
      <c r="A2282" s="189"/>
      <c r="B2282" s="170"/>
      <c r="C2282" s="170"/>
      <c r="D2282" s="170"/>
      <c r="E2282" s="170"/>
      <c r="F2282" s="170"/>
      <c r="G2282" s="170"/>
      <c r="H2282" s="170"/>
      <c r="I2282" s="184"/>
      <c r="J2282" s="183"/>
      <c r="K2282" s="33"/>
      <c r="L2282" s="44">
        <f>SUM(E2282:F2282)</f>
        <v>0</v>
      </c>
      <c r="M2282" s="33" t="str">
        <f t="shared" si="160"/>
        <v>Container q'ty</v>
      </c>
      <c r="N2282" s="33" t="str">
        <f t="shared" si="161"/>
        <v/>
      </c>
      <c r="O2282" s="39"/>
      <c r="P2282" s="33"/>
      <c r="Q2282" s="168"/>
      <c r="R2282" s="169"/>
      <c r="S2282" s="39"/>
      <c r="T2282" s="119"/>
      <c r="U2282" s="109"/>
      <c r="V2282" s="109"/>
      <c r="W2282" s="109"/>
      <c r="X2282" s="45"/>
      <c r="Y2282" s="45"/>
    </row>
    <row r="2283" spans="1:25" s="43" customFormat="1" ht="12.9" customHeight="1">
      <c r="A2283" s="189"/>
      <c r="B2283" s="170"/>
      <c r="C2283" s="170"/>
      <c r="D2283" s="170"/>
      <c r="E2283" s="170"/>
      <c r="F2283" s="170"/>
      <c r="G2283" s="170"/>
      <c r="H2283" s="170"/>
      <c r="I2283" s="184"/>
      <c r="J2283" s="183"/>
      <c r="K2283" s="33"/>
      <c r="L2283" s="44">
        <f>SUM(E2283:F2283)</f>
        <v>0</v>
      </c>
      <c r="M2283" s="33" t="str">
        <f t="shared" si="160"/>
        <v>Container q'ty</v>
      </c>
      <c r="N2283" s="33" t="str">
        <f t="shared" si="161"/>
        <v/>
      </c>
      <c r="O2283" s="39"/>
      <c r="P2283" s="33"/>
      <c r="Q2283" s="168"/>
      <c r="R2283" s="169"/>
      <c r="S2283" s="39"/>
      <c r="T2283" s="119"/>
      <c r="U2283" s="109"/>
      <c r="V2283" s="109"/>
      <c r="W2283" s="109"/>
      <c r="X2283" s="45"/>
      <c r="Y2283" s="45"/>
    </row>
    <row r="2284" spans="1:25" s="43" customFormat="1" ht="12.9" customHeight="1">
      <c r="A2284" s="189"/>
      <c r="B2284" s="170"/>
      <c r="C2284" s="170"/>
      <c r="D2284" s="170"/>
      <c r="E2284" s="170"/>
      <c r="F2284" s="170"/>
      <c r="G2284" s="170"/>
      <c r="H2284" s="170"/>
      <c r="I2284" s="184"/>
      <c r="J2284" s="183"/>
      <c r="K2284" s="33"/>
      <c r="L2284" s="44">
        <f t="shared" ref="L2284:L2292" si="164">SUM(E2284:F2284)</f>
        <v>0</v>
      </c>
      <c r="M2284" s="33" t="str">
        <f t="shared" si="160"/>
        <v>Container q'ty</v>
      </c>
      <c r="N2284" s="33" t="str">
        <f t="shared" si="161"/>
        <v/>
      </c>
      <c r="O2284" s="39"/>
      <c r="P2284" s="33"/>
      <c r="Q2284" s="168"/>
      <c r="R2284" s="169"/>
      <c r="S2284" s="39"/>
      <c r="T2284" s="119"/>
      <c r="U2284" s="109"/>
      <c r="V2284" s="109"/>
      <c r="W2284" s="109"/>
      <c r="X2284" s="45"/>
      <c r="Y2284" s="45"/>
    </row>
    <row r="2285" spans="1:25" s="43" customFormat="1" ht="12.9" customHeight="1">
      <c r="A2285" s="189"/>
      <c r="B2285" s="170"/>
      <c r="C2285" s="170"/>
      <c r="D2285" s="170"/>
      <c r="E2285" s="170"/>
      <c r="F2285" s="170"/>
      <c r="G2285" s="170"/>
      <c r="H2285" s="170"/>
      <c r="I2285" s="184"/>
      <c r="J2285" s="183"/>
      <c r="K2285" s="33"/>
      <c r="L2285" s="44">
        <f t="shared" si="164"/>
        <v>0</v>
      </c>
      <c r="M2285" s="33" t="str">
        <f t="shared" si="160"/>
        <v>Container q'ty</v>
      </c>
      <c r="N2285" s="33" t="str">
        <f t="shared" si="161"/>
        <v/>
      </c>
      <c r="O2285" s="39"/>
      <c r="P2285" s="33"/>
      <c r="Q2285" s="168"/>
      <c r="R2285" s="169"/>
      <c r="S2285" s="39"/>
      <c r="T2285" s="119"/>
      <c r="U2285" s="109"/>
      <c r="V2285" s="109"/>
      <c r="W2285" s="109"/>
      <c r="X2285" s="45"/>
      <c r="Y2285" s="45"/>
    </row>
    <row r="2286" spans="1:25" s="43" customFormat="1" ht="12.9" customHeight="1">
      <c r="A2286" s="189"/>
      <c r="B2286" s="170"/>
      <c r="C2286" s="170"/>
      <c r="D2286" s="170"/>
      <c r="E2286" s="170"/>
      <c r="F2286" s="170"/>
      <c r="G2286" s="170"/>
      <c r="H2286" s="170"/>
      <c r="I2286" s="184"/>
      <c r="J2286" s="183"/>
      <c r="K2286" s="33"/>
      <c r="L2286" s="44">
        <f t="shared" si="164"/>
        <v>0</v>
      </c>
      <c r="M2286" s="33" t="str">
        <f t="shared" si="160"/>
        <v>Container q'ty</v>
      </c>
      <c r="N2286" s="33" t="str">
        <f t="shared" si="161"/>
        <v/>
      </c>
      <c r="O2286" s="39"/>
      <c r="P2286" s="33"/>
      <c r="Q2286" s="168"/>
      <c r="R2286" s="169"/>
      <c r="S2286" s="39"/>
      <c r="T2286" s="119"/>
      <c r="U2286" s="109"/>
      <c r="V2286" s="109"/>
      <c r="W2286" s="109"/>
      <c r="X2286" s="45"/>
      <c r="Y2286" s="45"/>
    </row>
    <row r="2287" spans="1:25" s="43" customFormat="1" ht="12.9" customHeight="1">
      <c r="A2287" s="189"/>
      <c r="B2287" s="170"/>
      <c r="C2287" s="170"/>
      <c r="D2287" s="170"/>
      <c r="E2287" s="170"/>
      <c r="F2287" s="170"/>
      <c r="G2287" s="170"/>
      <c r="H2287" s="170"/>
      <c r="I2287" s="188"/>
      <c r="J2287" s="183"/>
      <c r="K2287" s="33"/>
      <c r="L2287" s="44">
        <f t="shared" si="164"/>
        <v>0</v>
      </c>
      <c r="M2287" s="33" t="str">
        <f t="shared" si="160"/>
        <v>Container q'ty</v>
      </c>
      <c r="N2287" s="33" t="str">
        <f t="shared" si="161"/>
        <v/>
      </c>
      <c r="O2287" s="39"/>
      <c r="P2287" s="33"/>
      <c r="Q2287" s="168"/>
      <c r="R2287" s="169"/>
      <c r="S2287" s="39"/>
      <c r="T2287" s="119"/>
      <c r="U2287" s="109"/>
      <c r="V2287" s="109"/>
      <c r="W2287" s="109"/>
      <c r="X2287" s="45"/>
      <c r="Y2287" s="45"/>
    </row>
    <row r="2288" spans="1:25" s="43" customFormat="1" ht="12.9" customHeight="1">
      <c r="A2288" s="189"/>
      <c r="B2288" s="170"/>
      <c r="C2288" s="170"/>
      <c r="D2288" s="170"/>
      <c r="E2288" s="170"/>
      <c r="F2288" s="170"/>
      <c r="G2288" s="170"/>
      <c r="H2288" s="170"/>
      <c r="I2288" s="188"/>
      <c r="J2288" s="183"/>
      <c r="K2288" s="33"/>
      <c r="L2288" s="44">
        <f t="shared" si="164"/>
        <v>0</v>
      </c>
      <c r="M2288" s="33" t="str">
        <f t="shared" si="160"/>
        <v>Container q'ty</v>
      </c>
      <c r="N2288" s="33" t="str">
        <f t="shared" si="161"/>
        <v/>
      </c>
      <c r="O2288" s="39"/>
      <c r="P2288" s="33"/>
      <c r="Q2288" s="168"/>
      <c r="R2288" s="169"/>
      <c r="S2288" s="39"/>
      <c r="T2288" s="119"/>
      <c r="U2288" s="109"/>
      <c r="V2288" s="109"/>
      <c r="W2288" s="109"/>
      <c r="X2288" s="45"/>
      <c r="Y2288" s="45"/>
    </row>
    <row r="2289" spans="1:25" s="43" customFormat="1" ht="12.9" customHeight="1">
      <c r="A2289" s="189"/>
      <c r="B2289" s="170"/>
      <c r="C2289" s="170"/>
      <c r="D2289" s="170"/>
      <c r="E2289" s="170"/>
      <c r="F2289" s="170"/>
      <c r="G2289" s="170"/>
      <c r="H2289" s="170"/>
      <c r="I2289" s="184"/>
      <c r="J2289" s="183"/>
      <c r="K2289" s="33"/>
      <c r="L2289" s="44">
        <f t="shared" si="164"/>
        <v>0</v>
      </c>
      <c r="M2289" s="33" t="str">
        <f t="shared" si="160"/>
        <v>Container q'ty</v>
      </c>
      <c r="N2289" s="33" t="str">
        <f t="shared" si="161"/>
        <v/>
      </c>
      <c r="O2289" s="39"/>
      <c r="P2289" s="33"/>
      <c r="Q2289" s="168"/>
      <c r="R2289" s="169"/>
      <c r="S2289" s="39"/>
      <c r="T2289" s="119"/>
      <c r="U2289" s="109"/>
      <c r="V2289" s="109"/>
      <c r="W2289" s="109"/>
      <c r="X2289" s="45"/>
      <c r="Y2289" s="45"/>
    </row>
    <row r="2290" spans="1:25" s="43" customFormat="1" ht="12.9" customHeight="1">
      <c r="A2290" s="189"/>
      <c r="B2290" s="170"/>
      <c r="C2290" s="170"/>
      <c r="D2290" s="170"/>
      <c r="E2290" s="170"/>
      <c r="F2290" s="170"/>
      <c r="G2290" s="170"/>
      <c r="H2290" s="170"/>
      <c r="I2290" s="184"/>
      <c r="J2290" s="183"/>
      <c r="K2290" s="33"/>
      <c r="L2290" s="44">
        <f t="shared" si="164"/>
        <v>0</v>
      </c>
      <c r="M2290" s="33" t="str">
        <f t="shared" si="160"/>
        <v>Container q'ty</v>
      </c>
      <c r="N2290" s="33" t="str">
        <f t="shared" si="161"/>
        <v/>
      </c>
      <c r="O2290" s="39"/>
      <c r="P2290" s="33"/>
      <c r="Q2290" s="168"/>
      <c r="R2290" s="169"/>
      <c r="S2290" s="39"/>
      <c r="T2290" s="119"/>
      <c r="U2290" s="109"/>
      <c r="V2290" s="109"/>
      <c r="W2290" s="109"/>
      <c r="X2290" s="45"/>
      <c r="Y2290" s="45"/>
    </row>
    <row r="2291" spans="1:25" s="43" customFormat="1" ht="12.9" customHeight="1">
      <c r="A2291" s="189"/>
      <c r="B2291" s="170"/>
      <c r="C2291" s="170"/>
      <c r="D2291" s="170"/>
      <c r="E2291" s="170"/>
      <c r="F2291" s="170"/>
      <c r="G2291" s="170"/>
      <c r="H2291" s="170"/>
      <c r="I2291" s="184"/>
      <c r="J2291" s="183"/>
      <c r="K2291" s="33"/>
      <c r="L2291" s="44">
        <f t="shared" si="164"/>
        <v>0</v>
      </c>
      <c r="M2291" s="33" t="str">
        <f t="shared" si="160"/>
        <v>Container q'ty</v>
      </c>
      <c r="N2291" s="33" t="str">
        <f t="shared" si="161"/>
        <v/>
      </c>
      <c r="O2291" s="39"/>
      <c r="P2291" s="33"/>
      <c r="Q2291" s="168"/>
      <c r="R2291" s="169"/>
      <c r="S2291" s="39"/>
      <c r="T2291" s="119"/>
      <c r="U2291" s="109"/>
      <c r="V2291" s="109"/>
      <c r="W2291" s="109"/>
      <c r="X2291" s="45"/>
      <c r="Y2291" s="45"/>
    </row>
    <row r="2292" spans="1:25" s="43" customFormat="1" ht="12.9" customHeight="1">
      <c r="A2292" s="189"/>
      <c r="B2292" s="170"/>
      <c r="C2292" s="170"/>
      <c r="D2292" s="170"/>
      <c r="E2292" s="170"/>
      <c r="F2292" s="170"/>
      <c r="G2292" s="170"/>
      <c r="H2292" s="170"/>
      <c r="I2292" s="184"/>
      <c r="J2292" s="183"/>
      <c r="K2292" s="33"/>
      <c r="L2292" s="44">
        <f t="shared" si="164"/>
        <v>0</v>
      </c>
      <c r="M2292" s="33" t="str">
        <f t="shared" si="160"/>
        <v>Container q'ty</v>
      </c>
      <c r="N2292" s="33" t="str">
        <f t="shared" si="161"/>
        <v/>
      </c>
      <c r="O2292" s="39"/>
      <c r="P2292" s="33"/>
      <c r="Q2292" s="168"/>
      <c r="R2292" s="169"/>
      <c r="S2292" s="39"/>
      <c r="T2292" s="119"/>
      <c r="U2292" s="109"/>
      <c r="V2292" s="109"/>
      <c r="W2292" s="109"/>
      <c r="X2292" s="45"/>
      <c r="Y2292" s="45"/>
    </row>
    <row r="2293" spans="1:25" s="43" customFormat="1" ht="12.9" customHeight="1">
      <c r="A2293" s="189"/>
      <c r="B2293" s="170"/>
      <c r="C2293" s="170"/>
      <c r="D2293" s="170"/>
      <c r="E2293" s="170"/>
      <c r="F2293" s="170"/>
      <c r="G2293" s="170"/>
      <c r="H2293" s="170"/>
      <c r="I2293" s="184"/>
      <c r="J2293" s="183"/>
      <c r="K2293" s="33"/>
      <c r="L2293" s="44">
        <f>SUM(E2293:F2293)</f>
        <v>0</v>
      </c>
      <c r="M2293" s="33" t="str">
        <f t="shared" si="160"/>
        <v>Container q'ty</v>
      </c>
      <c r="N2293" s="33" t="str">
        <f t="shared" si="161"/>
        <v/>
      </c>
      <c r="O2293" s="39"/>
      <c r="P2293" s="33"/>
      <c r="Q2293" s="168"/>
      <c r="R2293" s="169"/>
      <c r="S2293" s="39"/>
      <c r="T2293" s="119"/>
      <c r="U2293" s="109"/>
      <c r="V2293" s="109"/>
      <c r="W2293" s="109"/>
      <c r="X2293" s="45"/>
      <c r="Y2293" s="45"/>
    </row>
    <row r="2294" spans="1:25" s="43" customFormat="1" ht="12.9" customHeight="1">
      <c r="A2294" s="189"/>
      <c r="B2294" s="170"/>
      <c r="C2294" s="170"/>
      <c r="D2294" s="170"/>
      <c r="E2294" s="170"/>
      <c r="F2294" s="170"/>
      <c r="G2294" s="170"/>
      <c r="H2294" s="170"/>
      <c r="I2294" s="184"/>
      <c r="J2294" s="183"/>
      <c r="K2294" s="33"/>
      <c r="L2294" s="44">
        <f>SUM(E2294:F2294)</f>
        <v>0</v>
      </c>
      <c r="M2294" s="33" t="str">
        <f t="shared" si="160"/>
        <v>Container q'ty</v>
      </c>
      <c r="N2294" s="33" t="str">
        <f t="shared" si="161"/>
        <v/>
      </c>
      <c r="O2294" s="39"/>
      <c r="P2294" s="33"/>
      <c r="Q2294" s="168"/>
      <c r="R2294" s="169"/>
      <c r="S2294" s="39"/>
      <c r="T2294" s="119"/>
      <c r="U2294" s="109"/>
      <c r="V2294" s="109"/>
      <c r="W2294" s="109"/>
      <c r="X2294" s="45"/>
      <c r="Y2294" s="45"/>
    </row>
    <row r="2295" spans="1:25" s="43" customFormat="1" ht="12.9" customHeight="1">
      <c r="A2295" s="189"/>
      <c r="B2295" s="170"/>
      <c r="C2295" s="170"/>
      <c r="D2295" s="170"/>
      <c r="E2295" s="170"/>
      <c r="F2295" s="170"/>
      <c r="G2295" s="170"/>
      <c r="H2295" s="170"/>
      <c r="I2295" s="184"/>
      <c r="J2295" s="183"/>
      <c r="K2295" s="33"/>
      <c r="L2295" s="44">
        <f t="shared" ref="L2295:L2303" si="165">SUM(E2295:F2295)</f>
        <v>0</v>
      </c>
      <c r="M2295" s="33" t="str">
        <f t="shared" ref="M2295:M2358" si="166">A2295&amp;$O$1</f>
        <v>Container q'ty</v>
      </c>
      <c r="N2295" s="33" t="str">
        <f t="shared" ref="N2295:N2358" si="167">A2295&amp;P2295</f>
        <v/>
      </c>
      <c r="O2295" s="39"/>
      <c r="P2295" s="33"/>
      <c r="Q2295" s="168"/>
      <c r="R2295" s="169"/>
      <c r="S2295" s="39"/>
      <c r="T2295" s="119"/>
      <c r="U2295" s="109"/>
      <c r="V2295" s="109"/>
      <c r="W2295" s="109"/>
      <c r="X2295" s="45"/>
      <c r="Y2295" s="45"/>
    </row>
    <row r="2296" spans="1:25" s="43" customFormat="1" ht="12.9" customHeight="1">
      <c r="A2296" s="189"/>
      <c r="B2296" s="170"/>
      <c r="C2296" s="170"/>
      <c r="D2296" s="170"/>
      <c r="E2296" s="170"/>
      <c r="F2296" s="170"/>
      <c r="G2296" s="170"/>
      <c r="H2296" s="170"/>
      <c r="I2296" s="184"/>
      <c r="J2296" s="183"/>
      <c r="K2296" s="33"/>
      <c r="L2296" s="44">
        <f t="shared" si="165"/>
        <v>0</v>
      </c>
      <c r="M2296" s="33" t="str">
        <f t="shared" si="166"/>
        <v>Container q'ty</v>
      </c>
      <c r="N2296" s="33" t="str">
        <f t="shared" si="167"/>
        <v/>
      </c>
      <c r="O2296" s="39"/>
      <c r="P2296" s="33"/>
      <c r="Q2296" s="168"/>
      <c r="R2296" s="169"/>
      <c r="S2296" s="39"/>
      <c r="T2296" s="119"/>
      <c r="U2296" s="109"/>
      <c r="V2296" s="109"/>
      <c r="W2296" s="109"/>
      <c r="X2296" s="45"/>
      <c r="Y2296" s="45"/>
    </row>
    <row r="2297" spans="1:25" s="43" customFormat="1" ht="12.9" customHeight="1">
      <c r="A2297" s="189"/>
      <c r="B2297" s="170"/>
      <c r="C2297" s="170"/>
      <c r="D2297" s="170"/>
      <c r="E2297" s="170"/>
      <c r="F2297" s="170"/>
      <c r="G2297" s="170"/>
      <c r="H2297" s="170"/>
      <c r="I2297" s="184"/>
      <c r="J2297" s="183"/>
      <c r="K2297" s="33"/>
      <c r="L2297" s="44">
        <f t="shared" si="165"/>
        <v>0</v>
      </c>
      <c r="M2297" s="33" t="str">
        <f t="shared" si="166"/>
        <v>Container q'ty</v>
      </c>
      <c r="N2297" s="33" t="str">
        <f t="shared" si="167"/>
        <v/>
      </c>
      <c r="O2297" s="39"/>
      <c r="P2297" s="33"/>
      <c r="Q2297" s="168"/>
      <c r="R2297" s="169"/>
      <c r="S2297" s="39"/>
      <c r="T2297" s="119"/>
      <c r="U2297" s="109"/>
      <c r="V2297" s="109"/>
      <c r="W2297" s="109"/>
      <c r="X2297" s="45"/>
      <c r="Y2297" s="45"/>
    </row>
    <row r="2298" spans="1:25" s="43" customFormat="1" ht="12.9" customHeight="1">
      <c r="A2298" s="189"/>
      <c r="B2298" s="111"/>
      <c r="C2298" s="111"/>
      <c r="D2298" s="111"/>
      <c r="E2298" s="111"/>
      <c r="F2298" s="111"/>
      <c r="G2298" s="111"/>
      <c r="H2298" s="111"/>
      <c r="I2298" s="117"/>
      <c r="J2298" s="118"/>
      <c r="K2298" s="33"/>
      <c r="L2298" s="44">
        <f t="shared" si="165"/>
        <v>0</v>
      </c>
      <c r="M2298" s="33" t="str">
        <f t="shared" si="166"/>
        <v>Container q'ty</v>
      </c>
      <c r="N2298" s="33" t="str">
        <f t="shared" si="167"/>
        <v/>
      </c>
      <c r="O2298" s="39"/>
      <c r="P2298" s="33"/>
      <c r="Q2298" s="168"/>
      <c r="R2298" s="169"/>
      <c r="S2298" s="39"/>
      <c r="T2298" s="119"/>
      <c r="U2298" s="109"/>
      <c r="V2298" s="109"/>
      <c r="W2298" s="109"/>
      <c r="X2298" s="45"/>
      <c r="Y2298" s="45"/>
    </row>
    <row r="2299" spans="1:25" s="43" customFormat="1" ht="12.9" customHeight="1">
      <c r="A2299" s="189"/>
      <c r="B2299" s="111"/>
      <c r="C2299" s="111"/>
      <c r="D2299" s="111"/>
      <c r="E2299" s="111"/>
      <c r="F2299" s="111"/>
      <c r="G2299" s="111"/>
      <c r="H2299" s="111"/>
      <c r="I2299" s="117"/>
      <c r="J2299" s="118"/>
      <c r="K2299" s="33"/>
      <c r="L2299" s="44">
        <f t="shared" si="165"/>
        <v>0</v>
      </c>
      <c r="M2299" s="33" t="str">
        <f t="shared" si="166"/>
        <v>Container q'ty</v>
      </c>
      <c r="N2299" s="33" t="str">
        <f t="shared" si="167"/>
        <v/>
      </c>
      <c r="O2299" s="39"/>
      <c r="P2299" s="33"/>
      <c r="Q2299" s="168"/>
      <c r="R2299" s="169"/>
      <c r="S2299" s="39"/>
      <c r="T2299" s="119"/>
      <c r="U2299" s="109"/>
      <c r="V2299" s="109"/>
      <c r="W2299" s="109"/>
      <c r="X2299" s="45"/>
      <c r="Y2299" s="45"/>
    </row>
    <row r="2300" spans="1:25" s="43" customFormat="1" ht="12.9" customHeight="1">
      <c r="A2300" s="189"/>
      <c r="B2300" s="111"/>
      <c r="C2300" s="111"/>
      <c r="D2300" s="111"/>
      <c r="E2300" s="111"/>
      <c r="F2300" s="111"/>
      <c r="G2300" s="111"/>
      <c r="H2300" s="111"/>
      <c r="I2300" s="116"/>
      <c r="J2300" s="118"/>
      <c r="K2300" s="33"/>
      <c r="L2300" s="44">
        <f t="shared" si="165"/>
        <v>0</v>
      </c>
      <c r="M2300" s="33" t="str">
        <f t="shared" si="166"/>
        <v>Container q'ty</v>
      </c>
      <c r="N2300" s="33" t="str">
        <f t="shared" si="167"/>
        <v/>
      </c>
      <c r="O2300" s="39"/>
      <c r="P2300" s="33"/>
      <c r="Q2300" s="168"/>
      <c r="R2300" s="169"/>
      <c r="S2300" s="39"/>
      <c r="T2300" s="119"/>
      <c r="U2300" s="109"/>
      <c r="V2300" s="109"/>
      <c r="W2300" s="109"/>
      <c r="X2300" s="45"/>
      <c r="Y2300" s="45"/>
    </row>
    <row r="2301" spans="1:25" s="43" customFormat="1" ht="12.9" customHeight="1">
      <c r="A2301" s="189"/>
      <c r="B2301" s="111"/>
      <c r="C2301" s="111"/>
      <c r="D2301" s="111"/>
      <c r="E2301" s="111"/>
      <c r="F2301" s="111"/>
      <c r="G2301" s="111"/>
      <c r="H2301" s="111"/>
      <c r="I2301" s="116"/>
      <c r="J2301" s="118"/>
      <c r="K2301" s="33"/>
      <c r="L2301" s="44">
        <f t="shared" si="165"/>
        <v>0</v>
      </c>
      <c r="M2301" s="33" t="str">
        <f t="shared" si="166"/>
        <v>Container q'ty</v>
      </c>
      <c r="N2301" s="33" t="str">
        <f t="shared" si="167"/>
        <v/>
      </c>
      <c r="O2301" s="39"/>
      <c r="P2301" s="33"/>
      <c r="Q2301" s="168"/>
      <c r="R2301" s="169"/>
      <c r="S2301" s="39"/>
      <c r="T2301" s="119"/>
      <c r="U2301" s="109"/>
      <c r="V2301" s="109"/>
      <c r="W2301" s="109"/>
      <c r="X2301" s="45"/>
      <c r="Y2301" s="45"/>
    </row>
    <row r="2302" spans="1:25" s="43" customFormat="1" ht="12.9" customHeight="1">
      <c r="A2302" s="189"/>
      <c r="B2302" s="111"/>
      <c r="C2302" s="111"/>
      <c r="D2302" s="111"/>
      <c r="E2302" s="111"/>
      <c r="F2302" s="111"/>
      <c r="G2302" s="111"/>
      <c r="H2302" s="111"/>
      <c r="I2302" s="116"/>
      <c r="J2302" s="118"/>
      <c r="K2302" s="33"/>
      <c r="L2302" s="44">
        <f t="shared" si="165"/>
        <v>0</v>
      </c>
      <c r="M2302" s="33" t="str">
        <f t="shared" si="166"/>
        <v>Container q'ty</v>
      </c>
      <c r="N2302" s="33" t="str">
        <f t="shared" si="167"/>
        <v/>
      </c>
      <c r="O2302" s="39"/>
      <c r="P2302" s="33"/>
      <c r="Q2302" s="168"/>
      <c r="R2302" s="169"/>
      <c r="S2302" s="39"/>
      <c r="T2302" s="119"/>
      <c r="U2302" s="109"/>
      <c r="V2302" s="109"/>
      <c r="W2302" s="109"/>
      <c r="X2302" s="45"/>
      <c r="Y2302" s="45"/>
    </row>
    <row r="2303" spans="1:25" s="43" customFormat="1" ht="12.9" customHeight="1">
      <c r="A2303" s="189"/>
      <c r="B2303" s="111"/>
      <c r="C2303" s="111"/>
      <c r="D2303" s="111"/>
      <c r="E2303" s="111"/>
      <c r="F2303" s="111"/>
      <c r="G2303" s="111"/>
      <c r="H2303" s="111"/>
      <c r="I2303" s="116"/>
      <c r="J2303" s="118"/>
      <c r="K2303" s="33"/>
      <c r="L2303" s="44">
        <f t="shared" si="165"/>
        <v>0</v>
      </c>
      <c r="M2303" s="33" t="str">
        <f t="shared" si="166"/>
        <v>Container q'ty</v>
      </c>
      <c r="N2303" s="33" t="str">
        <f t="shared" si="167"/>
        <v/>
      </c>
      <c r="O2303" s="39"/>
      <c r="P2303" s="33"/>
      <c r="Q2303" s="168"/>
      <c r="R2303" s="169"/>
      <c r="S2303" s="39"/>
      <c r="T2303" s="119"/>
      <c r="U2303" s="109"/>
      <c r="V2303" s="109"/>
      <c r="W2303" s="109"/>
      <c r="X2303" s="45"/>
      <c r="Y2303" s="45"/>
    </row>
    <row r="2304" spans="1:25" s="43" customFormat="1" ht="12.9" customHeight="1">
      <c r="A2304" s="189"/>
      <c r="B2304" s="111"/>
      <c r="C2304" s="111"/>
      <c r="D2304" s="111"/>
      <c r="E2304" s="111"/>
      <c r="F2304" s="111"/>
      <c r="G2304" s="111"/>
      <c r="H2304" s="111"/>
      <c r="I2304" s="116"/>
      <c r="J2304" s="118"/>
      <c r="K2304" s="33"/>
      <c r="L2304" s="44">
        <f>SUM(E2304:F2304)</f>
        <v>0</v>
      </c>
      <c r="M2304" s="33" t="str">
        <f t="shared" si="166"/>
        <v>Container q'ty</v>
      </c>
      <c r="N2304" s="33" t="str">
        <f t="shared" si="167"/>
        <v/>
      </c>
      <c r="O2304" s="39"/>
      <c r="P2304" s="33"/>
      <c r="Q2304" s="168"/>
      <c r="R2304" s="169"/>
      <c r="S2304" s="39"/>
      <c r="T2304" s="119"/>
      <c r="U2304" s="109"/>
      <c r="V2304" s="109"/>
      <c r="W2304" s="109"/>
      <c r="X2304" s="45"/>
      <c r="Y2304" s="45"/>
    </row>
    <row r="2305" spans="1:25" s="43" customFormat="1" ht="12.9" customHeight="1">
      <c r="A2305" s="189"/>
      <c r="B2305" s="111"/>
      <c r="C2305" s="111"/>
      <c r="D2305" s="111"/>
      <c r="E2305" s="111"/>
      <c r="F2305" s="111"/>
      <c r="G2305" s="111"/>
      <c r="H2305" s="111"/>
      <c r="I2305" s="116"/>
      <c r="J2305" s="118"/>
      <c r="K2305" s="33"/>
      <c r="L2305" s="44">
        <f>SUM(E2305:F2305)</f>
        <v>0</v>
      </c>
      <c r="M2305" s="33" t="str">
        <f t="shared" si="166"/>
        <v>Container q'ty</v>
      </c>
      <c r="N2305" s="33" t="str">
        <f t="shared" si="167"/>
        <v/>
      </c>
      <c r="O2305" s="39"/>
      <c r="P2305" s="33"/>
      <c r="Q2305" s="168"/>
      <c r="R2305" s="169"/>
      <c r="S2305" s="39"/>
      <c r="T2305" s="119"/>
      <c r="U2305" s="109"/>
      <c r="V2305" s="109"/>
      <c r="W2305" s="109"/>
      <c r="X2305" s="45"/>
      <c r="Y2305" s="45"/>
    </row>
    <row r="2306" spans="1:25" s="43" customFormat="1" ht="12.9" customHeight="1">
      <c r="A2306" s="189"/>
      <c r="B2306" s="111"/>
      <c r="C2306" s="111"/>
      <c r="D2306" s="111"/>
      <c r="E2306" s="111"/>
      <c r="F2306" s="111"/>
      <c r="G2306" s="111"/>
      <c r="H2306" s="111"/>
      <c r="I2306" s="116"/>
      <c r="J2306" s="118"/>
      <c r="K2306" s="33"/>
      <c r="L2306" s="44">
        <f t="shared" ref="L2306:L2315" si="168">SUM(E2306:F2306)</f>
        <v>0</v>
      </c>
      <c r="M2306" s="33" t="str">
        <f t="shared" si="166"/>
        <v>Container q'ty</v>
      </c>
      <c r="N2306" s="33" t="str">
        <f t="shared" si="167"/>
        <v/>
      </c>
      <c r="O2306" s="39"/>
      <c r="P2306" s="33"/>
      <c r="Q2306" s="168"/>
      <c r="R2306" s="169"/>
      <c r="S2306" s="39"/>
      <c r="T2306" s="119"/>
      <c r="U2306" s="109"/>
      <c r="V2306" s="109"/>
      <c r="W2306" s="109"/>
      <c r="X2306" s="45"/>
      <c r="Y2306" s="45"/>
    </row>
    <row r="2307" spans="1:25" s="43" customFormat="1" ht="12.9" customHeight="1">
      <c r="A2307" s="189"/>
      <c r="B2307" s="111"/>
      <c r="C2307" s="111"/>
      <c r="D2307" s="111"/>
      <c r="E2307" s="111"/>
      <c r="F2307" s="111"/>
      <c r="G2307" s="111"/>
      <c r="H2307" s="111"/>
      <c r="I2307" s="116"/>
      <c r="J2307" s="118"/>
      <c r="K2307" s="33"/>
      <c r="L2307" s="44">
        <f t="shared" si="168"/>
        <v>0</v>
      </c>
      <c r="M2307" s="33" t="str">
        <f t="shared" si="166"/>
        <v>Container q'ty</v>
      </c>
      <c r="N2307" s="33" t="str">
        <f t="shared" si="167"/>
        <v/>
      </c>
      <c r="O2307" s="39"/>
      <c r="P2307" s="33"/>
      <c r="Q2307" s="168"/>
      <c r="R2307" s="169"/>
      <c r="S2307" s="39"/>
      <c r="T2307" s="119"/>
      <c r="U2307" s="109"/>
      <c r="V2307" s="109"/>
      <c r="W2307" s="109"/>
      <c r="X2307" s="45"/>
      <c r="Y2307" s="45"/>
    </row>
    <row r="2308" spans="1:25" s="43" customFormat="1" ht="12.9" customHeight="1">
      <c r="A2308" s="189"/>
      <c r="B2308" s="111"/>
      <c r="C2308" s="111"/>
      <c r="D2308" s="111"/>
      <c r="E2308" s="111"/>
      <c r="F2308" s="111"/>
      <c r="G2308" s="111"/>
      <c r="H2308" s="111"/>
      <c r="I2308" s="116"/>
      <c r="J2308" s="118"/>
      <c r="K2308" s="33"/>
      <c r="L2308" s="44">
        <f t="shared" si="168"/>
        <v>0</v>
      </c>
      <c r="M2308" s="33" t="str">
        <f t="shared" si="166"/>
        <v>Container q'ty</v>
      </c>
      <c r="N2308" s="33" t="str">
        <f t="shared" si="167"/>
        <v/>
      </c>
      <c r="O2308" s="39"/>
      <c r="P2308" s="33"/>
      <c r="Q2308" s="168"/>
      <c r="R2308" s="169"/>
      <c r="S2308" s="39"/>
      <c r="T2308" s="119"/>
      <c r="U2308" s="109"/>
      <c r="V2308" s="109"/>
      <c r="W2308" s="109"/>
      <c r="X2308" s="45"/>
      <c r="Y2308" s="45"/>
    </row>
    <row r="2309" spans="1:25" s="43" customFormat="1" ht="12.9" customHeight="1">
      <c r="A2309" s="189"/>
      <c r="B2309" s="111"/>
      <c r="C2309" s="111"/>
      <c r="D2309" s="111"/>
      <c r="E2309" s="111"/>
      <c r="F2309" s="111"/>
      <c r="G2309" s="111"/>
      <c r="H2309" s="111"/>
      <c r="I2309" s="117"/>
      <c r="J2309" s="118"/>
      <c r="K2309" s="33"/>
      <c r="L2309" s="44">
        <f t="shared" si="168"/>
        <v>0</v>
      </c>
      <c r="M2309" s="33" t="str">
        <f t="shared" si="166"/>
        <v>Container q'ty</v>
      </c>
      <c r="N2309" s="33" t="str">
        <f t="shared" si="167"/>
        <v/>
      </c>
      <c r="O2309" s="39"/>
      <c r="P2309" s="33"/>
      <c r="Q2309" s="168"/>
      <c r="R2309" s="169"/>
      <c r="S2309" s="39"/>
      <c r="T2309" s="119"/>
      <c r="U2309" s="109"/>
      <c r="V2309" s="109"/>
      <c r="W2309" s="109"/>
      <c r="X2309" s="45"/>
      <c r="Y2309" s="45"/>
    </row>
    <row r="2310" spans="1:25" s="43" customFormat="1" ht="12.9" customHeight="1">
      <c r="A2310" s="189"/>
      <c r="B2310" s="111"/>
      <c r="C2310" s="111"/>
      <c r="D2310" s="111"/>
      <c r="E2310" s="111"/>
      <c r="F2310" s="111"/>
      <c r="G2310" s="111"/>
      <c r="H2310" s="111"/>
      <c r="I2310" s="117"/>
      <c r="J2310" s="118"/>
      <c r="K2310" s="33"/>
      <c r="L2310" s="44">
        <f t="shared" si="168"/>
        <v>0</v>
      </c>
      <c r="M2310" s="33" t="str">
        <f t="shared" si="166"/>
        <v>Container q'ty</v>
      </c>
      <c r="N2310" s="33" t="str">
        <f t="shared" si="167"/>
        <v/>
      </c>
      <c r="O2310" s="39"/>
      <c r="P2310" s="33"/>
      <c r="Q2310" s="168"/>
      <c r="R2310" s="169"/>
      <c r="S2310" s="39"/>
      <c r="T2310" s="119"/>
      <c r="U2310" s="109"/>
      <c r="V2310" s="109"/>
      <c r="W2310" s="109"/>
      <c r="X2310" s="45"/>
      <c r="Y2310" s="45"/>
    </row>
    <row r="2311" spans="1:25" s="43" customFormat="1" ht="12.9" customHeight="1">
      <c r="A2311" s="189"/>
      <c r="B2311" s="111"/>
      <c r="C2311" s="111"/>
      <c r="D2311" s="111"/>
      <c r="E2311" s="111"/>
      <c r="F2311" s="111"/>
      <c r="G2311" s="111"/>
      <c r="H2311" s="111"/>
      <c r="I2311" s="116"/>
      <c r="J2311" s="118"/>
      <c r="K2311" s="33"/>
      <c r="L2311" s="44">
        <f t="shared" si="168"/>
        <v>0</v>
      </c>
      <c r="M2311" s="33" t="str">
        <f t="shared" si="166"/>
        <v>Container q'ty</v>
      </c>
      <c r="N2311" s="33" t="str">
        <f t="shared" si="167"/>
        <v/>
      </c>
      <c r="O2311" s="39"/>
      <c r="P2311" s="33"/>
      <c r="Q2311" s="168"/>
      <c r="R2311" s="169"/>
      <c r="S2311" s="39"/>
      <c r="T2311" s="119"/>
      <c r="U2311" s="109"/>
      <c r="V2311" s="109"/>
      <c r="W2311" s="109"/>
      <c r="X2311" s="45"/>
      <c r="Y2311" s="45"/>
    </row>
    <row r="2312" spans="1:25" s="43" customFormat="1" ht="12.9" customHeight="1">
      <c r="A2312" s="189"/>
      <c r="B2312" s="111"/>
      <c r="C2312" s="111"/>
      <c r="D2312" s="111"/>
      <c r="E2312" s="111"/>
      <c r="F2312" s="111"/>
      <c r="G2312" s="111"/>
      <c r="H2312" s="111"/>
      <c r="I2312" s="116"/>
      <c r="J2312" s="118"/>
      <c r="K2312" s="33"/>
      <c r="L2312" s="44">
        <f t="shared" si="168"/>
        <v>0</v>
      </c>
      <c r="M2312" s="33" t="str">
        <f t="shared" si="166"/>
        <v>Container q'ty</v>
      </c>
      <c r="N2312" s="33" t="str">
        <f t="shared" si="167"/>
        <v/>
      </c>
      <c r="O2312" s="39"/>
      <c r="P2312" s="33"/>
      <c r="Q2312" s="168"/>
      <c r="R2312" s="169"/>
      <c r="S2312" s="39"/>
      <c r="T2312" s="119"/>
      <c r="U2312" s="109"/>
      <c r="V2312" s="109"/>
      <c r="W2312" s="109"/>
      <c r="X2312" s="45"/>
      <c r="Y2312" s="45"/>
    </row>
    <row r="2313" spans="1:25" s="43" customFormat="1" ht="12.9" customHeight="1">
      <c r="A2313" s="189"/>
      <c r="B2313" s="111"/>
      <c r="C2313" s="111"/>
      <c r="D2313" s="111"/>
      <c r="E2313" s="111"/>
      <c r="F2313" s="111"/>
      <c r="G2313" s="111"/>
      <c r="H2313" s="111"/>
      <c r="I2313" s="116"/>
      <c r="J2313" s="118"/>
      <c r="K2313" s="33"/>
      <c r="L2313" s="44">
        <f t="shared" si="168"/>
        <v>0</v>
      </c>
      <c r="M2313" s="33" t="str">
        <f t="shared" si="166"/>
        <v>Container q'ty</v>
      </c>
      <c r="N2313" s="33" t="str">
        <f t="shared" si="167"/>
        <v/>
      </c>
      <c r="O2313" s="39"/>
      <c r="P2313" s="33"/>
      <c r="Q2313" s="168"/>
      <c r="R2313" s="169"/>
      <c r="S2313" s="39"/>
      <c r="T2313" s="119"/>
      <c r="U2313" s="109"/>
      <c r="V2313" s="109"/>
      <c r="W2313" s="109"/>
      <c r="X2313" s="45"/>
      <c r="Y2313" s="45"/>
    </row>
    <row r="2314" spans="1:25" s="43" customFormat="1" ht="12.9" customHeight="1">
      <c r="A2314" s="189"/>
      <c r="B2314" s="111"/>
      <c r="C2314" s="111"/>
      <c r="D2314" s="111"/>
      <c r="E2314" s="111"/>
      <c r="F2314" s="111"/>
      <c r="G2314" s="111"/>
      <c r="H2314" s="111"/>
      <c r="I2314" s="116"/>
      <c r="J2314" s="118"/>
      <c r="K2314" s="33"/>
      <c r="L2314" s="44">
        <f t="shared" si="168"/>
        <v>0</v>
      </c>
      <c r="M2314" s="33" t="str">
        <f t="shared" si="166"/>
        <v>Container q'ty</v>
      </c>
      <c r="N2314" s="33" t="str">
        <f t="shared" si="167"/>
        <v/>
      </c>
      <c r="O2314" s="39"/>
      <c r="P2314" s="33"/>
      <c r="Q2314" s="168"/>
      <c r="R2314" s="169"/>
      <c r="S2314" s="39"/>
      <c r="T2314" s="119"/>
      <c r="U2314" s="109"/>
      <c r="V2314" s="109"/>
      <c r="W2314" s="109"/>
      <c r="X2314" s="45"/>
      <c r="Y2314" s="45"/>
    </row>
    <row r="2315" spans="1:25" s="43" customFormat="1" ht="12.9" customHeight="1">
      <c r="A2315" s="189"/>
      <c r="B2315" s="111"/>
      <c r="C2315" s="111"/>
      <c r="D2315" s="111"/>
      <c r="E2315" s="111"/>
      <c r="F2315" s="111"/>
      <c r="G2315" s="111"/>
      <c r="H2315" s="111"/>
      <c r="I2315" s="116"/>
      <c r="J2315" s="118"/>
      <c r="K2315" s="33"/>
      <c r="L2315" s="44">
        <f t="shared" si="168"/>
        <v>0</v>
      </c>
      <c r="M2315" s="33" t="str">
        <f t="shared" si="166"/>
        <v>Container q'ty</v>
      </c>
      <c r="N2315" s="33" t="str">
        <f t="shared" si="167"/>
        <v/>
      </c>
      <c r="O2315" s="39"/>
      <c r="P2315" s="33"/>
      <c r="Q2315" s="168"/>
      <c r="R2315" s="169"/>
      <c r="S2315" s="39"/>
      <c r="T2315" s="119"/>
      <c r="U2315" s="109"/>
      <c r="V2315" s="109"/>
      <c r="W2315" s="109"/>
      <c r="X2315" s="45"/>
      <c r="Y2315" s="45"/>
    </row>
    <row r="2316" spans="1:25" s="43" customFormat="1" ht="12.9" customHeight="1">
      <c r="A2316" s="189"/>
      <c r="B2316" s="111"/>
      <c r="C2316" s="111"/>
      <c r="D2316" s="111"/>
      <c r="E2316" s="111"/>
      <c r="F2316" s="111"/>
      <c r="G2316" s="111"/>
      <c r="H2316" s="111"/>
      <c r="I2316" s="116"/>
      <c r="J2316" s="118"/>
      <c r="K2316" s="33"/>
      <c r="L2316" s="44">
        <f>SUM(E2316:F2316)</f>
        <v>0</v>
      </c>
      <c r="M2316" s="33" t="str">
        <f t="shared" si="166"/>
        <v>Container q'ty</v>
      </c>
      <c r="N2316" s="33" t="str">
        <f t="shared" si="167"/>
        <v/>
      </c>
      <c r="O2316" s="39"/>
      <c r="P2316" s="33"/>
      <c r="Q2316" s="168"/>
      <c r="R2316" s="169"/>
      <c r="S2316" s="39"/>
      <c r="T2316" s="119"/>
      <c r="U2316" s="109"/>
      <c r="V2316" s="109"/>
      <c r="W2316" s="109"/>
      <c r="X2316" s="45"/>
      <c r="Y2316" s="45"/>
    </row>
    <row r="2317" spans="1:25" s="43" customFormat="1" ht="12.9" customHeight="1">
      <c r="A2317" s="189"/>
      <c r="B2317" s="111"/>
      <c r="C2317" s="111"/>
      <c r="D2317" s="111"/>
      <c r="E2317" s="111"/>
      <c r="F2317" s="111"/>
      <c r="G2317" s="111"/>
      <c r="H2317" s="111"/>
      <c r="I2317" s="116"/>
      <c r="J2317" s="118"/>
      <c r="K2317" s="33"/>
      <c r="L2317" s="44">
        <f>SUM(E2317:F2317)</f>
        <v>0</v>
      </c>
      <c r="M2317" s="33" t="str">
        <f t="shared" si="166"/>
        <v>Container q'ty</v>
      </c>
      <c r="N2317" s="33" t="str">
        <f t="shared" si="167"/>
        <v/>
      </c>
      <c r="O2317" s="39"/>
      <c r="P2317" s="33"/>
      <c r="Q2317" s="168"/>
      <c r="R2317" s="169"/>
      <c r="S2317" s="39"/>
      <c r="T2317" s="119"/>
      <c r="U2317" s="109"/>
      <c r="V2317" s="109"/>
      <c r="W2317" s="109"/>
      <c r="X2317" s="45"/>
      <c r="Y2317" s="45"/>
    </row>
    <row r="2318" spans="1:25" s="43" customFormat="1" ht="12.9" customHeight="1">
      <c r="A2318" s="189"/>
      <c r="B2318" s="111"/>
      <c r="C2318" s="111"/>
      <c r="D2318" s="111"/>
      <c r="E2318" s="111"/>
      <c r="F2318" s="111"/>
      <c r="G2318" s="111"/>
      <c r="H2318" s="111"/>
      <c r="I2318" s="116"/>
      <c r="J2318" s="118"/>
      <c r="K2318" s="33"/>
      <c r="L2318" s="44">
        <f t="shared" ref="L2318:L2326" si="169">SUM(E2318:F2318)</f>
        <v>0</v>
      </c>
      <c r="M2318" s="33" t="str">
        <f t="shared" si="166"/>
        <v>Container q'ty</v>
      </c>
      <c r="N2318" s="33" t="str">
        <f t="shared" si="167"/>
        <v/>
      </c>
      <c r="O2318" s="39"/>
      <c r="P2318" s="33"/>
      <c r="Q2318" s="168"/>
      <c r="R2318" s="169"/>
      <c r="S2318" s="39"/>
      <c r="T2318" s="119"/>
      <c r="U2318" s="109"/>
      <c r="V2318" s="109"/>
      <c r="W2318" s="109"/>
      <c r="X2318" s="45"/>
      <c r="Y2318" s="45"/>
    </row>
    <row r="2319" spans="1:25" s="43" customFormat="1" ht="12.9" customHeight="1">
      <c r="A2319" s="189"/>
      <c r="B2319" s="111"/>
      <c r="C2319" s="111"/>
      <c r="D2319" s="111"/>
      <c r="E2319" s="111"/>
      <c r="F2319" s="111"/>
      <c r="G2319" s="111"/>
      <c r="H2319" s="111"/>
      <c r="I2319" s="116"/>
      <c r="J2319" s="118"/>
      <c r="K2319" s="33"/>
      <c r="L2319" s="44">
        <f t="shared" si="169"/>
        <v>0</v>
      </c>
      <c r="M2319" s="33" t="str">
        <f t="shared" si="166"/>
        <v>Container q'ty</v>
      </c>
      <c r="N2319" s="33" t="str">
        <f t="shared" si="167"/>
        <v/>
      </c>
      <c r="O2319" s="39"/>
      <c r="P2319" s="33"/>
      <c r="Q2319" s="168"/>
      <c r="R2319" s="169"/>
      <c r="S2319" s="39"/>
      <c r="T2319" s="119"/>
      <c r="U2319" s="109"/>
      <c r="V2319" s="109"/>
      <c r="W2319" s="109"/>
      <c r="X2319" s="45"/>
      <c r="Y2319" s="45"/>
    </row>
    <row r="2320" spans="1:25" s="43" customFormat="1" ht="12.9" customHeight="1">
      <c r="A2320" s="189"/>
      <c r="B2320" s="111"/>
      <c r="C2320" s="111"/>
      <c r="D2320" s="111"/>
      <c r="E2320" s="111"/>
      <c r="F2320" s="111"/>
      <c r="G2320" s="111"/>
      <c r="H2320" s="111"/>
      <c r="I2320" s="116"/>
      <c r="J2320" s="118"/>
      <c r="K2320" s="33"/>
      <c r="L2320" s="44">
        <f t="shared" si="169"/>
        <v>0</v>
      </c>
      <c r="M2320" s="33" t="str">
        <f t="shared" si="166"/>
        <v>Container q'ty</v>
      </c>
      <c r="N2320" s="33" t="str">
        <f t="shared" si="167"/>
        <v/>
      </c>
      <c r="O2320" s="39"/>
      <c r="P2320" s="33"/>
      <c r="Q2320" s="168"/>
      <c r="R2320" s="169"/>
      <c r="S2320" s="39"/>
      <c r="T2320" s="119"/>
      <c r="U2320" s="109"/>
      <c r="V2320" s="109"/>
      <c r="W2320" s="109"/>
      <c r="X2320" s="45"/>
      <c r="Y2320" s="45"/>
    </row>
    <row r="2321" spans="1:25" s="43" customFormat="1" ht="12.9" customHeight="1">
      <c r="A2321" s="189"/>
      <c r="B2321" s="111"/>
      <c r="C2321" s="111"/>
      <c r="D2321" s="111"/>
      <c r="E2321" s="111"/>
      <c r="F2321" s="111"/>
      <c r="G2321" s="111"/>
      <c r="H2321" s="111"/>
      <c r="I2321" s="117"/>
      <c r="J2321" s="118"/>
      <c r="K2321" s="33"/>
      <c r="L2321" s="44">
        <f t="shared" si="169"/>
        <v>0</v>
      </c>
      <c r="M2321" s="33" t="str">
        <f t="shared" si="166"/>
        <v>Container q'ty</v>
      </c>
      <c r="N2321" s="33" t="str">
        <f t="shared" si="167"/>
        <v/>
      </c>
      <c r="O2321" s="39"/>
      <c r="P2321" s="33"/>
      <c r="Q2321" s="168"/>
      <c r="R2321" s="169"/>
      <c r="S2321" s="39"/>
      <c r="T2321" s="119"/>
      <c r="U2321" s="109"/>
      <c r="V2321" s="109"/>
      <c r="W2321" s="109"/>
      <c r="X2321" s="45"/>
      <c r="Y2321" s="45"/>
    </row>
    <row r="2322" spans="1:25" s="43" customFormat="1" ht="12.9" customHeight="1">
      <c r="A2322" s="189"/>
      <c r="B2322" s="111"/>
      <c r="C2322" s="111"/>
      <c r="D2322" s="111"/>
      <c r="E2322" s="111"/>
      <c r="F2322" s="111"/>
      <c r="G2322" s="111"/>
      <c r="H2322" s="111"/>
      <c r="I2322" s="117"/>
      <c r="J2322" s="118"/>
      <c r="K2322" s="33"/>
      <c r="L2322" s="44">
        <f t="shared" si="169"/>
        <v>0</v>
      </c>
      <c r="M2322" s="33" t="str">
        <f t="shared" si="166"/>
        <v>Container q'ty</v>
      </c>
      <c r="N2322" s="33" t="str">
        <f t="shared" si="167"/>
        <v/>
      </c>
      <c r="O2322" s="39"/>
      <c r="P2322" s="33"/>
      <c r="Q2322" s="168"/>
      <c r="R2322" s="169"/>
      <c r="S2322" s="39"/>
      <c r="T2322" s="119"/>
      <c r="U2322" s="109"/>
      <c r="V2322" s="109"/>
      <c r="W2322" s="109"/>
      <c r="X2322" s="45"/>
      <c r="Y2322" s="45"/>
    </row>
    <row r="2323" spans="1:25" s="43" customFormat="1" ht="12.9" customHeight="1">
      <c r="A2323" s="189"/>
      <c r="B2323" s="111"/>
      <c r="C2323" s="111"/>
      <c r="D2323" s="111"/>
      <c r="E2323" s="111"/>
      <c r="F2323" s="111"/>
      <c r="G2323" s="111"/>
      <c r="H2323" s="111"/>
      <c r="I2323" s="116"/>
      <c r="J2323" s="118"/>
      <c r="K2323" s="33"/>
      <c r="L2323" s="44">
        <f t="shared" si="169"/>
        <v>0</v>
      </c>
      <c r="M2323" s="33" t="str">
        <f t="shared" si="166"/>
        <v>Container q'ty</v>
      </c>
      <c r="N2323" s="33" t="str">
        <f t="shared" si="167"/>
        <v/>
      </c>
      <c r="O2323" s="39"/>
      <c r="P2323" s="33"/>
      <c r="Q2323" s="168"/>
      <c r="R2323" s="169"/>
      <c r="S2323" s="39"/>
      <c r="T2323" s="119"/>
      <c r="U2323" s="109"/>
      <c r="V2323" s="109"/>
      <c r="W2323" s="109"/>
      <c r="X2323" s="45"/>
      <c r="Y2323" s="45"/>
    </row>
    <row r="2324" spans="1:25" s="43" customFormat="1" ht="12.9" customHeight="1">
      <c r="A2324" s="189"/>
      <c r="B2324" s="111"/>
      <c r="C2324" s="111"/>
      <c r="D2324" s="111"/>
      <c r="E2324" s="111"/>
      <c r="F2324" s="111"/>
      <c r="G2324" s="111"/>
      <c r="H2324" s="111"/>
      <c r="I2324" s="116"/>
      <c r="J2324" s="118"/>
      <c r="K2324" s="33"/>
      <c r="L2324" s="44">
        <f t="shared" si="169"/>
        <v>0</v>
      </c>
      <c r="M2324" s="33" t="str">
        <f t="shared" si="166"/>
        <v>Container q'ty</v>
      </c>
      <c r="N2324" s="33" t="str">
        <f t="shared" si="167"/>
        <v/>
      </c>
      <c r="O2324" s="39"/>
      <c r="P2324" s="33"/>
      <c r="Q2324" s="168"/>
      <c r="R2324" s="169"/>
      <c r="S2324" s="39"/>
      <c r="T2324" s="119"/>
      <c r="U2324" s="109"/>
      <c r="V2324" s="109"/>
      <c r="W2324" s="109"/>
      <c r="X2324" s="45"/>
      <c r="Y2324" s="45"/>
    </row>
    <row r="2325" spans="1:25" s="43" customFormat="1" ht="12.9" customHeight="1">
      <c r="A2325" s="189"/>
      <c r="B2325" s="111"/>
      <c r="C2325" s="111"/>
      <c r="D2325" s="111"/>
      <c r="E2325" s="111"/>
      <c r="F2325" s="111"/>
      <c r="G2325" s="111"/>
      <c r="H2325" s="111"/>
      <c r="I2325" s="116"/>
      <c r="J2325" s="118"/>
      <c r="K2325" s="33"/>
      <c r="L2325" s="44">
        <f t="shared" si="169"/>
        <v>0</v>
      </c>
      <c r="M2325" s="33" t="str">
        <f t="shared" si="166"/>
        <v>Container q'ty</v>
      </c>
      <c r="N2325" s="33" t="str">
        <f t="shared" si="167"/>
        <v/>
      </c>
      <c r="O2325" s="39"/>
      <c r="P2325" s="33"/>
      <c r="Q2325" s="168"/>
      <c r="R2325" s="169"/>
      <c r="S2325" s="39"/>
      <c r="T2325" s="119"/>
      <c r="U2325" s="109"/>
      <c r="V2325" s="109"/>
      <c r="W2325" s="109"/>
      <c r="X2325" s="45"/>
      <c r="Y2325" s="45"/>
    </row>
    <row r="2326" spans="1:25" s="43" customFormat="1" ht="12.9" customHeight="1">
      <c r="A2326" s="189"/>
      <c r="B2326" s="111"/>
      <c r="C2326" s="111"/>
      <c r="D2326" s="111"/>
      <c r="E2326" s="111"/>
      <c r="F2326" s="111"/>
      <c r="G2326" s="111"/>
      <c r="H2326" s="111"/>
      <c r="I2326" s="116"/>
      <c r="J2326" s="118"/>
      <c r="K2326" s="33"/>
      <c r="L2326" s="44">
        <f t="shared" si="169"/>
        <v>0</v>
      </c>
      <c r="M2326" s="33" t="str">
        <f t="shared" si="166"/>
        <v>Container q'ty</v>
      </c>
      <c r="N2326" s="33" t="str">
        <f t="shared" si="167"/>
        <v/>
      </c>
      <c r="O2326" s="39"/>
      <c r="P2326" s="33"/>
      <c r="Q2326" s="168"/>
      <c r="R2326" s="169"/>
      <c r="S2326" s="39"/>
      <c r="T2326" s="119"/>
      <c r="U2326" s="109"/>
      <c r="V2326" s="109"/>
      <c r="W2326" s="109"/>
      <c r="X2326" s="45"/>
      <c r="Y2326" s="45"/>
    </row>
    <row r="2327" spans="1:25" s="43" customFormat="1" ht="12.9" customHeight="1">
      <c r="A2327" s="189"/>
      <c r="B2327" s="111"/>
      <c r="C2327" s="111"/>
      <c r="D2327" s="111"/>
      <c r="E2327" s="111"/>
      <c r="F2327" s="111"/>
      <c r="G2327" s="111"/>
      <c r="H2327" s="111"/>
      <c r="I2327" s="116"/>
      <c r="J2327" s="118"/>
      <c r="K2327" s="33"/>
      <c r="L2327" s="44">
        <f>SUM(E2327:F2327)</f>
        <v>0</v>
      </c>
      <c r="M2327" s="33" t="str">
        <f t="shared" si="166"/>
        <v>Container q'ty</v>
      </c>
      <c r="N2327" s="33" t="str">
        <f t="shared" si="167"/>
        <v/>
      </c>
      <c r="O2327" s="39"/>
      <c r="P2327" s="33"/>
      <c r="Q2327" s="168"/>
      <c r="R2327" s="169"/>
      <c r="S2327" s="39"/>
      <c r="T2327" s="119"/>
      <c r="U2327" s="109"/>
      <c r="V2327" s="109"/>
      <c r="W2327" s="109"/>
      <c r="X2327" s="45"/>
      <c r="Y2327" s="45"/>
    </row>
    <row r="2328" spans="1:25" s="43" customFormat="1" ht="12.9" customHeight="1">
      <c r="A2328" s="189"/>
      <c r="B2328" s="111"/>
      <c r="C2328" s="111"/>
      <c r="D2328" s="111"/>
      <c r="E2328" s="111"/>
      <c r="F2328" s="111"/>
      <c r="G2328" s="111"/>
      <c r="H2328" s="111"/>
      <c r="I2328" s="116"/>
      <c r="J2328" s="118"/>
      <c r="K2328" s="33"/>
      <c r="L2328" s="44">
        <f>SUM(E2328:F2328)</f>
        <v>0</v>
      </c>
      <c r="M2328" s="33" t="str">
        <f t="shared" si="166"/>
        <v>Container q'ty</v>
      </c>
      <c r="N2328" s="33" t="str">
        <f t="shared" si="167"/>
        <v/>
      </c>
      <c r="O2328" s="39"/>
      <c r="P2328" s="33"/>
      <c r="Q2328" s="168"/>
      <c r="R2328" s="169"/>
      <c r="S2328" s="39"/>
      <c r="T2328" s="119"/>
      <c r="U2328" s="109"/>
      <c r="V2328" s="109"/>
      <c r="W2328" s="109"/>
      <c r="X2328" s="45"/>
      <c r="Y2328" s="45"/>
    </row>
    <row r="2329" spans="1:25" s="43" customFormat="1" ht="12.9" customHeight="1">
      <c r="A2329" s="189"/>
      <c r="B2329" s="111"/>
      <c r="C2329" s="111"/>
      <c r="D2329" s="111"/>
      <c r="E2329" s="111"/>
      <c r="F2329" s="111"/>
      <c r="G2329" s="111"/>
      <c r="H2329" s="111"/>
      <c r="I2329" s="116"/>
      <c r="J2329" s="118"/>
      <c r="K2329" s="33"/>
      <c r="L2329" s="44">
        <f t="shared" ref="L2329:L2355" si="170">SUM(E2329:F2329)</f>
        <v>0</v>
      </c>
      <c r="M2329" s="33" t="str">
        <f t="shared" si="166"/>
        <v>Container q'ty</v>
      </c>
      <c r="N2329" s="33" t="str">
        <f t="shared" si="167"/>
        <v/>
      </c>
      <c r="O2329" s="39"/>
      <c r="P2329" s="33"/>
      <c r="Q2329" s="168"/>
      <c r="R2329" s="169"/>
      <c r="S2329" s="39"/>
      <c r="T2329" s="119"/>
      <c r="U2329" s="109"/>
      <c r="V2329" s="109"/>
      <c r="W2329" s="109"/>
      <c r="X2329" s="45"/>
      <c r="Y2329" s="45"/>
    </row>
    <row r="2330" spans="1:25" s="43" customFormat="1" ht="12.9" customHeight="1">
      <c r="A2330" s="189"/>
      <c r="B2330" s="111"/>
      <c r="C2330" s="111"/>
      <c r="D2330" s="111"/>
      <c r="E2330" s="111"/>
      <c r="F2330" s="111"/>
      <c r="G2330" s="111"/>
      <c r="H2330" s="111"/>
      <c r="I2330" s="116"/>
      <c r="J2330" s="118"/>
      <c r="K2330" s="33"/>
      <c r="L2330" s="44">
        <f t="shared" si="170"/>
        <v>0</v>
      </c>
      <c r="M2330" s="33" t="str">
        <f t="shared" si="166"/>
        <v>Container q'ty</v>
      </c>
      <c r="N2330" s="33" t="str">
        <f t="shared" si="167"/>
        <v/>
      </c>
      <c r="O2330" s="39"/>
      <c r="P2330" s="33"/>
      <c r="Q2330" s="168"/>
      <c r="R2330" s="169"/>
      <c r="S2330" s="39"/>
      <c r="T2330" s="119"/>
      <c r="U2330" s="109"/>
      <c r="V2330" s="109"/>
      <c r="W2330" s="109"/>
      <c r="X2330" s="45"/>
      <c r="Y2330" s="45"/>
    </row>
    <row r="2331" spans="1:25" s="43" customFormat="1" ht="12.9" customHeight="1">
      <c r="A2331" s="189"/>
      <c r="B2331" s="111"/>
      <c r="C2331" s="111"/>
      <c r="D2331" s="111"/>
      <c r="E2331" s="111"/>
      <c r="F2331" s="111"/>
      <c r="G2331" s="111"/>
      <c r="H2331" s="111"/>
      <c r="I2331" s="116"/>
      <c r="J2331" s="118"/>
      <c r="K2331" s="33"/>
      <c r="L2331" s="44">
        <f t="shared" si="170"/>
        <v>0</v>
      </c>
      <c r="M2331" s="33" t="str">
        <f t="shared" si="166"/>
        <v>Container q'ty</v>
      </c>
      <c r="N2331" s="33" t="str">
        <f t="shared" si="167"/>
        <v/>
      </c>
      <c r="O2331" s="39"/>
      <c r="P2331" s="33"/>
      <c r="Q2331" s="168"/>
      <c r="R2331" s="169"/>
      <c r="S2331" s="39"/>
      <c r="T2331" s="119"/>
      <c r="U2331" s="109"/>
      <c r="V2331" s="109"/>
      <c r="W2331" s="109"/>
      <c r="X2331" s="45"/>
      <c r="Y2331" s="45"/>
    </row>
    <row r="2332" spans="1:25" s="43" customFormat="1" ht="12.9" customHeight="1">
      <c r="A2332" s="189"/>
      <c r="B2332" s="111"/>
      <c r="C2332" s="111"/>
      <c r="D2332" s="111"/>
      <c r="E2332" s="111"/>
      <c r="F2332" s="111"/>
      <c r="G2332" s="111"/>
      <c r="H2332" s="111"/>
      <c r="I2332" s="117"/>
      <c r="J2332" s="118"/>
      <c r="K2332" s="33"/>
      <c r="L2332" s="44">
        <f t="shared" si="170"/>
        <v>0</v>
      </c>
      <c r="M2332" s="33" t="str">
        <f t="shared" si="166"/>
        <v>Container q'ty</v>
      </c>
      <c r="N2332" s="33" t="str">
        <f t="shared" si="167"/>
        <v/>
      </c>
      <c r="O2332" s="39"/>
      <c r="P2332" s="33"/>
      <c r="Q2332" s="168"/>
      <c r="R2332" s="169"/>
      <c r="S2332" s="39"/>
      <c r="T2332" s="119"/>
      <c r="U2332" s="109"/>
      <c r="V2332" s="109"/>
      <c r="W2332" s="109"/>
      <c r="X2332" s="45"/>
      <c r="Y2332" s="45"/>
    </row>
    <row r="2333" spans="1:25" s="43" customFormat="1" ht="12.9" customHeight="1">
      <c r="A2333" s="189"/>
      <c r="B2333" s="111"/>
      <c r="C2333" s="111"/>
      <c r="D2333" s="111"/>
      <c r="E2333" s="111"/>
      <c r="F2333" s="111"/>
      <c r="G2333" s="111"/>
      <c r="H2333" s="111"/>
      <c r="I2333" s="117"/>
      <c r="J2333" s="118"/>
      <c r="K2333" s="33"/>
      <c r="L2333" s="44">
        <f t="shared" si="170"/>
        <v>0</v>
      </c>
      <c r="M2333" s="33" t="str">
        <f t="shared" si="166"/>
        <v>Container q'ty</v>
      </c>
      <c r="N2333" s="33" t="str">
        <f t="shared" si="167"/>
        <v/>
      </c>
      <c r="O2333" s="39"/>
      <c r="P2333" s="33"/>
      <c r="Q2333" s="168"/>
      <c r="R2333" s="169"/>
      <c r="S2333" s="39"/>
      <c r="T2333" s="119"/>
      <c r="U2333" s="109"/>
      <c r="V2333" s="109"/>
      <c r="W2333" s="109"/>
      <c r="X2333" s="45"/>
      <c r="Y2333" s="45"/>
    </row>
    <row r="2334" spans="1:25" s="43" customFormat="1" ht="12.9" customHeight="1">
      <c r="A2334" s="189"/>
      <c r="B2334" s="111"/>
      <c r="C2334" s="111"/>
      <c r="D2334" s="111"/>
      <c r="E2334" s="111"/>
      <c r="F2334" s="111"/>
      <c r="G2334" s="111"/>
      <c r="H2334" s="111"/>
      <c r="I2334" s="116"/>
      <c r="J2334" s="118"/>
      <c r="K2334" s="33"/>
      <c r="L2334" s="44">
        <f t="shared" si="170"/>
        <v>0</v>
      </c>
      <c r="M2334" s="33" t="str">
        <f t="shared" si="166"/>
        <v>Container q'ty</v>
      </c>
      <c r="N2334" s="33" t="str">
        <f t="shared" si="167"/>
        <v/>
      </c>
      <c r="O2334" s="39"/>
      <c r="P2334" s="33"/>
      <c r="Q2334" s="168"/>
      <c r="R2334" s="169"/>
      <c r="S2334" s="39"/>
      <c r="T2334" s="119"/>
      <c r="U2334" s="109"/>
      <c r="V2334" s="109"/>
      <c r="W2334" s="109"/>
      <c r="X2334" s="45"/>
      <c r="Y2334" s="45"/>
    </row>
    <row r="2335" spans="1:25" s="43" customFormat="1" ht="12.9" customHeight="1">
      <c r="A2335" s="189"/>
      <c r="B2335" s="111"/>
      <c r="C2335" s="111"/>
      <c r="D2335" s="111"/>
      <c r="E2335" s="111"/>
      <c r="F2335" s="111"/>
      <c r="G2335" s="111"/>
      <c r="H2335" s="111"/>
      <c r="I2335" s="116"/>
      <c r="J2335" s="118"/>
      <c r="K2335" s="33"/>
      <c r="L2335" s="44">
        <f t="shared" si="170"/>
        <v>0</v>
      </c>
      <c r="M2335" s="33" t="str">
        <f t="shared" si="166"/>
        <v>Container q'ty</v>
      </c>
      <c r="N2335" s="33" t="str">
        <f t="shared" si="167"/>
        <v/>
      </c>
      <c r="O2335" s="39"/>
      <c r="P2335" s="33"/>
      <c r="Q2335" s="168"/>
      <c r="R2335" s="169"/>
      <c r="S2335" s="39"/>
      <c r="T2335" s="119"/>
      <c r="U2335" s="109"/>
      <c r="V2335" s="109"/>
      <c r="W2335" s="109"/>
      <c r="X2335" s="45"/>
      <c r="Y2335" s="45"/>
    </row>
    <row r="2336" spans="1:25" s="43" customFormat="1" ht="12.9" customHeight="1">
      <c r="A2336" s="189"/>
      <c r="B2336" s="111"/>
      <c r="C2336" s="111"/>
      <c r="D2336" s="111"/>
      <c r="E2336" s="111"/>
      <c r="F2336" s="111"/>
      <c r="G2336" s="111"/>
      <c r="H2336" s="111"/>
      <c r="I2336" s="116"/>
      <c r="J2336" s="118"/>
      <c r="K2336" s="33"/>
      <c r="L2336" s="44">
        <f t="shared" si="170"/>
        <v>0</v>
      </c>
      <c r="M2336" s="33" t="str">
        <f t="shared" si="166"/>
        <v>Container q'ty</v>
      </c>
      <c r="N2336" s="33" t="str">
        <f t="shared" si="167"/>
        <v/>
      </c>
      <c r="O2336" s="39"/>
      <c r="P2336" s="33"/>
      <c r="Q2336" s="168"/>
      <c r="R2336" s="169"/>
      <c r="S2336" s="39"/>
      <c r="T2336" s="119"/>
      <c r="U2336" s="109"/>
      <c r="V2336" s="109"/>
      <c r="W2336" s="109"/>
      <c r="X2336" s="45"/>
      <c r="Y2336" s="45"/>
    </row>
    <row r="2337" spans="1:25" s="43" customFormat="1" ht="12.9" customHeight="1">
      <c r="A2337" s="189"/>
      <c r="B2337" s="111"/>
      <c r="C2337" s="111"/>
      <c r="D2337" s="111"/>
      <c r="E2337" s="111"/>
      <c r="F2337" s="111"/>
      <c r="G2337" s="111"/>
      <c r="H2337" s="111"/>
      <c r="I2337" s="116"/>
      <c r="J2337" s="118"/>
      <c r="K2337" s="33"/>
      <c r="L2337" s="44">
        <f t="shared" si="170"/>
        <v>0</v>
      </c>
      <c r="M2337" s="33" t="str">
        <f t="shared" si="166"/>
        <v>Container q'ty</v>
      </c>
      <c r="N2337" s="33" t="str">
        <f t="shared" si="167"/>
        <v/>
      </c>
      <c r="O2337" s="39"/>
      <c r="P2337" s="33"/>
      <c r="Q2337" s="168"/>
      <c r="R2337" s="169"/>
      <c r="S2337" s="39"/>
      <c r="T2337" s="119"/>
      <c r="U2337" s="109"/>
      <c r="V2337" s="109"/>
      <c r="W2337" s="109"/>
      <c r="X2337" s="45"/>
      <c r="Y2337" s="45"/>
    </row>
    <row r="2338" spans="1:25" s="43" customFormat="1" ht="12.9" customHeight="1">
      <c r="A2338" s="189"/>
      <c r="B2338" s="111"/>
      <c r="C2338" s="111"/>
      <c r="D2338" s="111"/>
      <c r="E2338" s="111"/>
      <c r="F2338" s="111"/>
      <c r="G2338" s="111"/>
      <c r="H2338" s="111"/>
      <c r="I2338" s="116"/>
      <c r="J2338" s="118"/>
      <c r="K2338" s="33"/>
      <c r="L2338" s="44">
        <f t="shared" si="170"/>
        <v>0</v>
      </c>
      <c r="M2338" s="33" t="str">
        <f t="shared" si="166"/>
        <v>Container q'ty</v>
      </c>
      <c r="N2338" s="33" t="str">
        <f t="shared" si="167"/>
        <v/>
      </c>
      <c r="O2338" s="39"/>
      <c r="P2338" s="33"/>
      <c r="Q2338" s="168"/>
      <c r="R2338" s="169"/>
      <c r="S2338" s="39"/>
      <c r="T2338" s="119"/>
      <c r="U2338" s="109"/>
      <c r="V2338" s="109"/>
      <c r="W2338" s="109"/>
      <c r="X2338" s="45"/>
      <c r="Y2338" s="45"/>
    </row>
    <row r="2339" spans="1:25" s="43" customFormat="1" ht="12.9" customHeight="1">
      <c r="A2339" s="189"/>
      <c r="B2339" s="111"/>
      <c r="C2339" s="111"/>
      <c r="D2339" s="111"/>
      <c r="E2339" s="111"/>
      <c r="F2339" s="111"/>
      <c r="G2339" s="111"/>
      <c r="H2339" s="111"/>
      <c r="I2339" s="116"/>
      <c r="J2339" s="118"/>
      <c r="K2339" s="33"/>
      <c r="L2339" s="44">
        <f t="shared" si="170"/>
        <v>0</v>
      </c>
      <c r="M2339" s="33" t="str">
        <f t="shared" si="166"/>
        <v>Container q'ty</v>
      </c>
      <c r="N2339" s="33" t="str">
        <f t="shared" si="167"/>
        <v/>
      </c>
      <c r="O2339" s="39"/>
      <c r="P2339" s="33"/>
      <c r="Q2339" s="168"/>
      <c r="R2339" s="169"/>
      <c r="S2339" s="39"/>
      <c r="T2339" s="119"/>
      <c r="U2339" s="109"/>
      <c r="V2339" s="109"/>
      <c r="W2339" s="109"/>
      <c r="X2339" s="45"/>
      <c r="Y2339" s="45"/>
    </row>
    <row r="2340" spans="1:25" s="43" customFormat="1" ht="12.9" customHeight="1">
      <c r="A2340" s="189"/>
      <c r="B2340" s="111"/>
      <c r="C2340" s="111"/>
      <c r="D2340" s="111"/>
      <c r="E2340" s="111"/>
      <c r="F2340" s="111"/>
      <c r="G2340" s="111"/>
      <c r="H2340" s="111"/>
      <c r="I2340" s="116"/>
      <c r="J2340" s="118"/>
      <c r="K2340" s="33"/>
      <c r="L2340" s="44">
        <f t="shared" si="170"/>
        <v>0</v>
      </c>
      <c r="M2340" s="33" t="str">
        <f t="shared" si="166"/>
        <v>Container q'ty</v>
      </c>
      <c r="N2340" s="33" t="str">
        <f t="shared" si="167"/>
        <v/>
      </c>
      <c r="O2340" s="39"/>
      <c r="P2340" s="33"/>
      <c r="Q2340" s="168"/>
      <c r="R2340" s="169"/>
      <c r="S2340" s="39"/>
      <c r="T2340" s="119"/>
      <c r="U2340" s="109"/>
      <c r="V2340" s="109"/>
      <c r="W2340" s="109"/>
      <c r="X2340" s="45"/>
      <c r="Y2340" s="45"/>
    </row>
    <row r="2341" spans="1:25" s="43" customFormat="1" ht="12.9" customHeight="1">
      <c r="A2341" s="189"/>
      <c r="B2341" s="111"/>
      <c r="C2341" s="111"/>
      <c r="D2341" s="111"/>
      <c r="E2341" s="111"/>
      <c r="F2341" s="111"/>
      <c r="G2341" s="111"/>
      <c r="H2341" s="111"/>
      <c r="I2341" s="116"/>
      <c r="J2341" s="118"/>
      <c r="K2341" s="33"/>
      <c r="L2341" s="44">
        <f t="shared" si="170"/>
        <v>0</v>
      </c>
      <c r="M2341" s="33" t="str">
        <f t="shared" si="166"/>
        <v>Container q'ty</v>
      </c>
      <c r="N2341" s="33" t="str">
        <f t="shared" si="167"/>
        <v/>
      </c>
      <c r="O2341" s="39"/>
      <c r="P2341" s="33"/>
      <c r="Q2341" s="168"/>
      <c r="R2341" s="169"/>
      <c r="S2341" s="39"/>
      <c r="T2341" s="119"/>
      <c r="U2341" s="109"/>
      <c r="V2341" s="109"/>
      <c r="W2341" s="109"/>
      <c r="X2341" s="45"/>
      <c r="Y2341" s="45"/>
    </row>
    <row r="2342" spans="1:25" s="43" customFormat="1" ht="12.9" customHeight="1">
      <c r="A2342" s="189"/>
      <c r="B2342" s="111"/>
      <c r="C2342" s="111"/>
      <c r="D2342" s="111"/>
      <c r="E2342" s="111"/>
      <c r="F2342" s="111"/>
      <c r="G2342" s="111"/>
      <c r="H2342" s="111"/>
      <c r="I2342" s="116"/>
      <c r="J2342" s="118"/>
      <c r="K2342" s="33"/>
      <c r="L2342" s="44">
        <f t="shared" si="170"/>
        <v>0</v>
      </c>
      <c r="M2342" s="33" t="str">
        <f t="shared" si="166"/>
        <v>Container q'ty</v>
      </c>
      <c r="N2342" s="33" t="str">
        <f t="shared" si="167"/>
        <v/>
      </c>
      <c r="O2342" s="39"/>
      <c r="P2342" s="33"/>
      <c r="Q2342" s="168"/>
      <c r="R2342" s="169"/>
      <c r="S2342" s="39"/>
      <c r="T2342" s="119"/>
      <c r="U2342" s="109"/>
      <c r="V2342" s="109"/>
      <c r="W2342" s="109"/>
      <c r="X2342" s="45"/>
      <c r="Y2342" s="45"/>
    </row>
    <row r="2343" spans="1:25" s="43" customFormat="1" ht="12.9" customHeight="1">
      <c r="A2343" s="189"/>
      <c r="B2343" s="111"/>
      <c r="C2343" s="111"/>
      <c r="D2343" s="111"/>
      <c r="E2343" s="111"/>
      <c r="F2343" s="111"/>
      <c r="G2343" s="111"/>
      <c r="H2343" s="111"/>
      <c r="I2343" s="117"/>
      <c r="J2343" s="118"/>
      <c r="K2343" s="33"/>
      <c r="L2343" s="44">
        <f t="shared" si="170"/>
        <v>0</v>
      </c>
      <c r="M2343" s="33" t="str">
        <f t="shared" si="166"/>
        <v>Container q'ty</v>
      </c>
      <c r="N2343" s="33" t="str">
        <f t="shared" si="167"/>
        <v/>
      </c>
      <c r="O2343" s="39"/>
      <c r="P2343" s="33"/>
      <c r="Q2343" s="168"/>
      <c r="R2343" s="169"/>
      <c r="S2343" s="39"/>
      <c r="T2343" s="119"/>
      <c r="U2343" s="109"/>
      <c r="V2343" s="109"/>
      <c r="W2343" s="109"/>
      <c r="X2343" s="45"/>
      <c r="Y2343" s="45"/>
    </row>
    <row r="2344" spans="1:25" s="43" customFormat="1" ht="12.9" customHeight="1">
      <c r="A2344" s="189"/>
      <c r="B2344" s="111"/>
      <c r="C2344" s="111"/>
      <c r="D2344" s="111"/>
      <c r="E2344" s="111"/>
      <c r="F2344" s="111"/>
      <c r="G2344" s="111"/>
      <c r="H2344" s="111"/>
      <c r="I2344" s="116"/>
      <c r="J2344" s="118"/>
      <c r="K2344" s="33"/>
      <c r="L2344" s="44">
        <f t="shared" si="170"/>
        <v>0</v>
      </c>
      <c r="M2344" s="33" t="str">
        <f t="shared" si="166"/>
        <v>Container q'ty</v>
      </c>
      <c r="N2344" s="33" t="str">
        <f t="shared" si="167"/>
        <v/>
      </c>
      <c r="O2344" s="39"/>
      <c r="P2344" s="33"/>
      <c r="Q2344" s="168"/>
      <c r="R2344" s="169"/>
      <c r="S2344" s="39"/>
      <c r="T2344" s="119"/>
      <c r="U2344" s="109"/>
      <c r="V2344" s="109"/>
      <c r="W2344" s="109"/>
      <c r="X2344" s="45"/>
      <c r="Y2344" s="45"/>
    </row>
    <row r="2345" spans="1:25" s="43" customFormat="1" ht="12.9" customHeight="1">
      <c r="A2345" s="189"/>
      <c r="B2345" s="111"/>
      <c r="C2345" s="111"/>
      <c r="D2345" s="111"/>
      <c r="E2345" s="111"/>
      <c r="F2345" s="111"/>
      <c r="G2345" s="111"/>
      <c r="H2345" s="111"/>
      <c r="I2345" s="116"/>
      <c r="J2345" s="118"/>
      <c r="K2345" s="33"/>
      <c r="L2345" s="44">
        <f t="shared" si="170"/>
        <v>0</v>
      </c>
      <c r="M2345" s="33" t="str">
        <f t="shared" si="166"/>
        <v>Container q'ty</v>
      </c>
      <c r="N2345" s="33" t="str">
        <f t="shared" si="167"/>
        <v/>
      </c>
      <c r="O2345" s="39"/>
      <c r="P2345" s="33"/>
      <c r="Q2345" s="168"/>
      <c r="R2345" s="169"/>
      <c r="S2345" s="39"/>
      <c r="T2345" s="119"/>
      <c r="U2345" s="109"/>
      <c r="V2345" s="109"/>
      <c r="W2345" s="109"/>
      <c r="X2345" s="45"/>
      <c r="Y2345" s="45"/>
    </row>
    <row r="2346" spans="1:25" s="43" customFormat="1" ht="12.9" customHeight="1">
      <c r="A2346" s="189"/>
      <c r="B2346" s="111"/>
      <c r="C2346" s="111"/>
      <c r="D2346" s="111"/>
      <c r="E2346" s="111"/>
      <c r="F2346" s="111"/>
      <c r="G2346" s="111"/>
      <c r="H2346" s="111"/>
      <c r="I2346" s="116"/>
      <c r="J2346" s="118"/>
      <c r="K2346" s="33"/>
      <c r="L2346" s="44">
        <f t="shared" si="170"/>
        <v>0</v>
      </c>
      <c r="M2346" s="33" t="str">
        <f t="shared" si="166"/>
        <v>Container q'ty</v>
      </c>
      <c r="N2346" s="33" t="str">
        <f t="shared" si="167"/>
        <v/>
      </c>
      <c r="O2346" s="39"/>
      <c r="P2346" s="33"/>
      <c r="Q2346" s="168"/>
      <c r="R2346" s="169"/>
      <c r="S2346" s="39"/>
      <c r="T2346" s="119"/>
      <c r="U2346" s="109"/>
      <c r="V2346" s="109"/>
      <c r="W2346" s="109"/>
      <c r="X2346" s="45"/>
      <c r="Y2346" s="45"/>
    </row>
    <row r="2347" spans="1:25" s="43" customFormat="1" ht="12.9" customHeight="1">
      <c r="A2347" s="189"/>
      <c r="B2347" s="111"/>
      <c r="C2347" s="111"/>
      <c r="D2347" s="111"/>
      <c r="E2347" s="111"/>
      <c r="F2347" s="111"/>
      <c r="G2347" s="111"/>
      <c r="H2347" s="111"/>
      <c r="I2347" s="116"/>
      <c r="J2347" s="118"/>
      <c r="K2347" s="33"/>
      <c r="L2347" s="44">
        <f t="shared" si="170"/>
        <v>0</v>
      </c>
      <c r="M2347" s="33" t="str">
        <f t="shared" si="166"/>
        <v>Container q'ty</v>
      </c>
      <c r="N2347" s="33" t="str">
        <f t="shared" si="167"/>
        <v/>
      </c>
      <c r="O2347" s="39"/>
      <c r="P2347" s="33"/>
      <c r="Q2347" s="168"/>
      <c r="R2347" s="169"/>
      <c r="S2347" s="39"/>
      <c r="T2347" s="119"/>
      <c r="U2347" s="109"/>
      <c r="V2347" s="109"/>
      <c r="W2347" s="109"/>
      <c r="X2347" s="45"/>
      <c r="Y2347" s="45"/>
    </row>
    <row r="2348" spans="1:25" s="43" customFormat="1" ht="12.9" customHeight="1">
      <c r="A2348" s="189"/>
      <c r="B2348" s="111"/>
      <c r="C2348" s="111"/>
      <c r="D2348" s="111"/>
      <c r="E2348" s="111"/>
      <c r="F2348" s="111"/>
      <c r="G2348" s="111"/>
      <c r="H2348" s="111"/>
      <c r="I2348" s="116"/>
      <c r="J2348" s="118"/>
      <c r="K2348" s="33"/>
      <c r="L2348" s="44">
        <f t="shared" si="170"/>
        <v>0</v>
      </c>
      <c r="M2348" s="33" t="str">
        <f t="shared" si="166"/>
        <v>Container q'ty</v>
      </c>
      <c r="N2348" s="33" t="str">
        <f t="shared" si="167"/>
        <v/>
      </c>
      <c r="O2348" s="39"/>
      <c r="P2348" s="33"/>
      <c r="Q2348" s="168"/>
      <c r="R2348" s="169"/>
      <c r="S2348" s="39"/>
      <c r="T2348" s="119"/>
      <c r="U2348" s="109"/>
      <c r="V2348" s="109"/>
      <c r="W2348" s="109"/>
      <c r="X2348" s="45"/>
      <c r="Y2348" s="45"/>
    </row>
    <row r="2349" spans="1:25" s="43" customFormat="1" ht="12.9" customHeight="1">
      <c r="A2349" s="189"/>
      <c r="B2349" s="111"/>
      <c r="C2349" s="111"/>
      <c r="D2349" s="111"/>
      <c r="E2349" s="111"/>
      <c r="F2349" s="111"/>
      <c r="G2349" s="111"/>
      <c r="H2349" s="111"/>
      <c r="I2349" s="116"/>
      <c r="J2349" s="118"/>
      <c r="K2349" s="33"/>
      <c r="L2349" s="44">
        <f t="shared" si="170"/>
        <v>0</v>
      </c>
      <c r="M2349" s="33" t="str">
        <f t="shared" si="166"/>
        <v>Container q'ty</v>
      </c>
      <c r="N2349" s="33" t="str">
        <f t="shared" si="167"/>
        <v/>
      </c>
      <c r="O2349" s="39"/>
      <c r="P2349" s="33"/>
      <c r="Q2349" s="168"/>
      <c r="R2349" s="169"/>
      <c r="S2349" s="39"/>
      <c r="T2349" s="119"/>
      <c r="U2349" s="109"/>
      <c r="V2349" s="109"/>
      <c r="W2349" s="109"/>
      <c r="X2349" s="45"/>
      <c r="Y2349" s="45"/>
    </row>
    <row r="2350" spans="1:25" s="43" customFormat="1" ht="12.9" customHeight="1">
      <c r="A2350" s="189"/>
      <c r="B2350" s="111"/>
      <c r="C2350" s="111"/>
      <c r="D2350" s="111"/>
      <c r="E2350" s="111"/>
      <c r="F2350" s="111"/>
      <c r="G2350" s="111"/>
      <c r="H2350" s="111"/>
      <c r="I2350" s="117"/>
      <c r="J2350" s="118"/>
      <c r="K2350" s="33"/>
      <c r="L2350" s="44">
        <f t="shared" si="170"/>
        <v>0</v>
      </c>
      <c r="M2350" s="33" t="str">
        <f t="shared" si="166"/>
        <v>Container q'ty</v>
      </c>
      <c r="N2350" s="33" t="str">
        <f t="shared" si="167"/>
        <v/>
      </c>
      <c r="O2350" s="39"/>
      <c r="P2350" s="33"/>
      <c r="Q2350" s="168"/>
      <c r="R2350" s="169"/>
      <c r="S2350" s="39"/>
      <c r="T2350" s="119"/>
      <c r="U2350" s="109"/>
      <c r="V2350" s="109"/>
      <c r="W2350" s="109"/>
      <c r="X2350" s="45"/>
      <c r="Y2350" s="45"/>
    </row>
    <row r="2351" spans="1:25" s="43" customFormat="1" ht="12.9" customHeight="1">
      <c r="A2351" s="189"/>
      <c r="B2351" s="111"/>
      <c r="C2351" s="111"/>
      <c r="D2351" s="111"/>
      <c r="E2351" s="111"/>
      <c r="F2351" s="111"/>
      <c r="G2351" s="111"/>
      <c r="H2351" s="111"/>
      <c r="I2351" s="117"/>
      <c r="J2351" s="118"/>
      <c r="K2351" s="33"/>
      <c r="L2351" s="44">
        <f t="shared" si="170"/>
        <v>0</v>
      </c>
      <c r="M2351" s="33" t="str">
        <f t="shared" si="166"/>
        <v>Container q'ty</v>
      </c>
      <c r="N2351" s="33" t="str">
        <f t="shared" si="167"/>
        <v/>
      </c>
      <c r="O2351" s="39"/>
      <c r="P2351" s="33"/>
      <c r="Q2351" s="168"/>
      <c r="R2351" s="169"/>
      <c r="S2351" s="39"/>
      <c r="T2351" s="119"/>
      <c r="U2351" s="109"/>
      <c r="V2351" s="109"/>
      <c r="W2351" s="109"/>
      <c r="X2351" s="45"/>
      <c r="Y2351" s="45"/>
    </row>
    <row r="2352" spans="1:25" s="43" customFormat="1" ht="12.9" customHeight="1">
      <c r="A2352" s="189"/>
      <c r="B2352" s="111"/>
      <c r="C2352" s="111"/>
      <c r="D2352" s="111"/>
      <c r="E2352" s="111"/>
      <c r="F2352" s="111"/>
      <c r="G2352" s="111"/>
      <c r="H2352" s="111"/>
      <c r="I2352" s="116"/>
      <c r="J2352" s="118"/>
      <c r="K2352" s="33"/>
      <c r="L2352" s="44">
        <f t="shared" si="170"/>
        <v>0</v>
      </c>
      <c r="M2352" s="33" t="str">
        <f t="shared" si="166"/>
        <v>Container q'ty</v>
      </c>
      <c r="N2352" s="33" t="str">
        <f t="shared" si="167"/>
        <v/>
      </c>
      <c r="O2352" s="39"/>
      <c r="P2352" s="33"/>
      <c r="Q2352" s="168"/>
      <c r="R2352" s="169"/>
      <c r="S2352" s="39"/>
      <c r="T2352" s="119"/>
      <c r="U2352" s="109"/>
      <c r="V2352" s="109"/>
      <c r="W2352" s="109"/>
      <c r="X2352" s="45"/>
      <c r="Y2352" s="45"/>
    </row>
    <row r="2353" spans="1:25" s="43" customFormat="1" ht="12.9" customHeight="1">
      <c r="A2353" s="189"/>
      <c r="B2353" s="111"/>
      <c r="C2353" s="111"/>
      <c r="D2353" s="111"/>
      <c r="E2353" s="111"/>
      <c r="F2353" s="111"/>
      <c r="G2353" s="111"/>
      <c r="H2353" s="111"/>
      <c r="I2353" s="116"/>
      <c r="J2353" s="118"/>
      <c r="K2353" s="33"/>
      <c r="L2353" s="44">
        <f t="shared" si="170"/>
        <v>0</v>
      </c>
      <c r="M2353" s="33" t="str">
        <f t="shared" si="166"/>
        <v>Container q'ty</v>
      </c>
      <c r="N2353" s="33" t="str">
        <f t="shared" si="167"/>
        <v/>
      </c>
      <c r="O2353" s="39"/>
      <c r="P2353" s="33"/>
      <c r="Q2353" s="168"/>
      <c r="R2353" s="169"/>
      <c r="S2353" s="39"/>
      <c r="T2353" s="119"/>
      <c r="U2353" s="109"/>
      <c r="V2353" s="109"/>
      <c r="W2353" s="109"/>
      <c r="X2353" s="45"/>
      <c r="Y2353" s="45"/>
    </row>
    <row r="2354" spans="1:25" s="43" customFormat="1" ht="12.9" customHeight="1">
      <c r="A2354" s="189"/>
      <c r="B2354" s="111"/>
      <c r="C2354" s="111"/>
      <c r="D2354" s="111"/>
      <c r="E2354" s="111"/>
      <c r="F2354" s="111"/>
      <c r="G2354" s="111"/>
      <c r="H2354" s="111"/>
      <c r="I2354" s="116"/>
      <c r="J2354" s="118"/>
      <c r="K2354" s="33"/>
      <c r="L2354" s="44">
        <f t="shared" si="170"/>
        <v>0</v>
      </c>
      <c r="M2354" s="33" t="str">
        <f t="shared" si="166"/>
        <v>Container q'ty</v>
      </c>
      <c r="N2354" s="33" t="str">
        <f t="shared" si="167"/>
        <v/>
      </c>
      <c r="O2354" s="39"/>
      <c r="P2354" s="33"/>
      <c r="Q2354" s="168"/>
      <c r="R2354" s="169"/>
      <c r="S2354" s="39"/>
      <c r="T2354" s="119"/>
      <c r="U2354" s="109"/>
      <c r="V2354" s="109"/>
      <c r="W2354" s="109"/>
      <c r="X2354" s="45"/>
      <c r="Y2354" s="45"/>
    </row>
    <row r="2355" spans="1:25" s="43" customFormat="1" ht="12.9" customHeight="1">
      <c r="A2355" s="189"/>
      <c r="B2355" s="111"/>
      <c r="C2355" s="111"/>
      <c r="D2355" s="111"/>
      <c r="E2355" s="111"/>
      <c r="F2355" s="111"/>
      <c r="G2355" s="111"/>
      <c r="H2355" s="111"/>
      <c r="I2355" s="116"/>
      <c r="J2355" s="118"/>
      <c r="K2355" s="33"/>
      <c r="L2355" s="44">
        <f t="shared" si="170"/>
        <v>0</v>
      </c>
      <c r="M2355" s="33" t="str">
        <f t="shared" si="166"/>
        <v>Container q'ty</v>
      </c>
      <c r="N2355" s="33" t="str">
        <f t="shared" si="167"/>
        <v/>
      </c>
      <c r="O2355" s="39"/>
      <c r="P2355" s="33"/>
      <c r="Q2355" s="168"/>
      <c r="R2355" s="169"/>
      <c r="S2355" s="39"/>
      <c r="T2355" s="119"/>
      <c r="U2355" s="109"/>
      <c r="V2355" s="109"/>
      <c r="W2355" s="109"/>
      <c r="X2355" s="45"/>
      <c r="Y2355" s="45"/>
    </row>
    <row r="2356" spans="1:25" s="43" customFormat="1" ht="12.9" customHeight="1">
      <c r="A2356" s="189"/>
      <c r="B2356" s="111"/>
      <c r="C2356" s="111"/>
      <c r="D2356" s="111"/>
      <c r="E2356" s="111"/>
      <c r="F2356" s="111"/>
      <c r="G2356" s="111"/>
      <c r="H2356" s="111"/>
      <c r="I2356" s="116"/>
      <c r="J2356" s="118"/>
      <c r="K2356" s="33"/>
      <c r="L2356" s="44">
        <f>SUM(E2356:F2356)</f>
        <v>0</v>
      </c>
      <c r="M2356" s="33" t="str">
        <f t="shared" si="166"/>
        <v>Container q'ty</v>
      </c>
      <c r="N2356" s="33" t="str">
        <f t="shared" si="167"/>
        <v/>
      </c>
      <c r="O2356" s="39"/>
      <c r="P2356" s="33"/>
      <c r="Q2356" s="168"/>
      <c r="R2356" s="169"/>
      <c r="S2356" s="39"/>
      <c r="T2356" s="119"/>
      <c r="U2356" s="109"/>
      <c r="V2356" s="109"/>
      <c r="W2356" s="109"/>
      <c r="X2356" s="45"/>
      <c r="Y2356" s="45"/>
    </row>
    <row r="2357" spans="1:25" s="43" customFormat="1" ht="12.9" customHeight="1">
      <c r="A2357" s="189"/>
      <c r="B2357" s="111"/>
      <c r="C2357" s="111"/>
      <c r="D2357" s="111"/>
      <c r="E2357" s="111"/>
      <c r="F2357" s="111"/>
      <c r="G2357" s="111"/>
      <c r="H2357" s="111"/>
      <c r="I2357" s="116"/>
      <c r="J2357" s="118"/>
      <c r="K2357" s="33"/>
      <c r="L2357" s="44">
        <f>SUM(E2357:F2357)</f>
        <v>0</v>
      </c>
      <c r="M2357" s="33" t="str">
        <f t="shared" si="166"/>
        <v>Container q'ty</v>
      </c>
      <c r="N2357" s="33" t="str">
        <f t="shared" si="167"/>
        <v/>
      </c>
      <c r="O2357" s="39"/>
      <c r="P2357" s="33"/>
      <c r="Q2357" s="168"/>
      <c r="R2357" s="169"/>
      <c r="S2357" s="39"/>
      <c r="T2357" s="119"/>
      <c r="U2357" s="109"/>
      <c r="V2357" s="109"/>
      <c r="W2357" s="109"/>
      <c r="X2357" s="45"/>
      <c r="Y2357" s="45"/>
    </row>
    <row r="2358" spans="1:25" s="43" customFormat="1" ht="12.9" customHeight="1">
      <c r="A2358" s="189"/>
      <c r="B2358" s="111"/>
      <c r="C2358" s="111"/>
      <c r="D2358" s="111"/>
      <c r="E2358" s="111"/>
      <c r="F2358" s="111"/>
      <c r="G2358" s="111"/>
      <c r="H2358" s="111"/>
      <c r="I2358" s="116"/>
      <c r="J2358" s="118"/>
      <c r="K2358" s="33"/>
      <c r="L2358" s="44">
        <f t="shared" ref="L2358:L2366" si="171">SUM(E2358:F2358)</f>
        <v>0</v>
      </c>
      <c r="M2358" s="33" t="str">
        <f t="shared" si="166"/>
        <v>Container q'ty</v>
      </c>
      <c r="N2358" s="33" t="str">
        <f t="shared" si="167"/>
        <v/>
      </c>
      <c r="O2358" s="39"/>
      <c r="P2358" s="33"/>
      <c r="Q2358" s="168"/>
      <c r="R2358" s="169"/>
      <c r="S2358" s="39"/>
      <c r="T2358" s="119"/>
      <c r="U2358" s="109"/>
      <c r="V2358" s="109"/>
      <c r="W2358" s="109"/>
      <c r="X2358" s="45"/>
      <c r="Y2358" s="45"/>
    </row>
    <row r="2359" spans="1:25" s="43" customFormat="1" ht="12.9" customHeight="1">
      <c r="A2359" s="189"/>
      <c r="B2359" s="111"/>
      <c r="C2359" s="111"/>
      <c r="D2359" s="111"/>
      <c r="E2359" s="111"/>
      <c r="F2359" s="111"/>
      <c r="G2359" s="111"/>
      <c r="H2359" s="111"/>
      <c r="I2359" s="116"/>
      <c r="J2359" s="118"/>
      <c r="K2359" s="33"/>
      <c r="L2359" s="44">
        <f t="shared" si="171"/>
        <v>0</v>
      </c>
      <c r="M2359" s="33" t="str">
        <f t="shared" ref="M2359:M2422" si="172">A2359&amp;$O$1</f>
        <v>Container q'ty</v>
      </c>
      <c r="N2359" s="33" t="str">
        <f t="shared" ref="N2359:N2422" si="173">A2359&amp;P2359</f>
        <v/>
      </c>
      <c r="O2359" s="39"/>
      <c r="P2359" s="33"/>
      <c r="Q2359" s="168"/>
      <c r="R2359" s="169"/>
      <c r="S2359" s="39"/>
      <c r="T2359" s="119"/>
      <c r="U2359" s="109"/>
      <c r="V2359" s="109"/>
      <c r="W2359" s="109"/>
      <c r="X2359" s="45"/>
      <c r="Y2359" s="45"/>
    </row>
    <row r="2360" spans="1:25" s="43" customFormat="1" ht="12.9" customHeight="1">
      <c r="A2360" s="189"/>
      <c r="B2360" s="111"/>
      <c r="C2360" s="111"/>
      <c r="D2360" s="111"/>
      <c r="E2360" s="111"/>
      <c r="F2360" s="111"/>
      <c r="G2360" s="111"/>
      <c r="H2360" s="111"/>
      <c r="I2360" s="116"/>
      <c r="J2360" s="118"/>
      <c r="K2360" s="33"/>
      <c r="L2360" s="44">
        <f t="shared" si="171"/>
        <v>0</v>
      </c>
      <c r="M2360" s="33" t="str">
        <f t="shared" si="172"/>
        <v>Container q'ty</v>
      </c>
      <c r="N2360" s="33" t="str">
        <f t="shared" si="173"/>
        <v/>
      </c>
      <c r="O2360" s="39"/>
      <c r="P2360" s="33"/>
      <c r="Q2360" s="168"/>
      <c r="R2360" s="169"/>
      <c r="S2360" s="39"/>
      <c r="T2360" s="119"/>
      <c r="U2360" s="109"/>
      <c r="V2360" s="109"/>
      <c r="W2360" s="109"/>
      <c r="X2360" s="45"/>
      <c r="Y2360" s="45"/>
    </row>
    <row r="2361" spans="1:25" s="43" customFormat="1" ht="12.9" customHeight="1">
      <c r="A2361" s="189"/>
      <c r="B2361" s="111"/>
      <c r="C2361" s="111"/>
      <c r="D2361" s="111"/>
      <c r="E2361" s="111"/>
      <c r="F2361" s="111"/>
      <c r="G2361" s="111"/>
      <c r="H2361" s="111"/>
      <c r="I2361" s="117"/>
      <c r="J2361" s="118"/>
      <c r="K2361" s="33"/>
      <c r="L2361" s="44">
        <f t="shared" si="171"/>
        <v>0</v>
      </c>
      <c r="M2361" s="33" t="str">
        <f t="shared" si="172"/>
        <v>Container q'ty</v>
      </c>
      <c r="N2361" s="33" t="str">
        <f t="shared" si="173"/>
        <v/>
      </c>
      <c r="O2361" s="39"/>
      <c r="P2361" s="33"/>
      <c r="Q2361" s="168"/>
      <c r="R2361" s="169"/>
      <c r="S2361" s="39"/>
      <c r="T2361" s="119"/>
      <c r="U2361" s="109"/>
      <c r="V2361" s="109"/>
      <c r="W2361" s="109"/>
      <c r="X2361" s="45"/>
      <c r="Y2361" s="45"/>
    </row>
    <row r="2362" spans="1:25" s="43" customFormat="1" ht="12.9" customHeight="1">
      <c r="A2362" s="189"/>
      <c r="B2362" s="111"/>
      <c r="C2362" s="111"/>
      <c r="D2362" s="111"/>
      <c r="E2362" s="111"/>
      <c r="F2362" s="111"/>
      <c r="G2362" s="111"/>
      <c r="H2362" s="111"/>
      <c r="I2362" s="117"/>
      <c r="J2362" s="118"/>
      <c r="K2362" s="33"/>
      <c r="L2362" s="44">
        <f t="shared" si="171"/>
        <v>0</v>
      </c>
      <c r="M2362" s="33" t="str">
        <f t="shared" si="172"/>
        <v>Container q'ty</v>
      </c>
      <c r="N2362" s="33" t="str">
        <f t="shared" si="173"/>
        <v/>
      </c>
      <c r="O2362" s="39"/>
      <c r="P2362" s="33"/>
      <c r="Q2362" s="168"/>
      <c r="R2362" s="169"/>
      <c r="S2362" s="39"/>
      <c r="T2362" s="119"/>
      <c r="U2362" s="109"/>
      <c r="V2362" s="109"/>
      <c r="W2362" s="109"/>
      <c r="X2362" s="45"/>
      <c r="Y2362" s="45"/>
    </row>
    <row r="2363" spans="1:25" s="43" customFormat="1" ht="12.9" customHeight="1">
      <c r="A2363" s="189"/>
      <c r="B2363" s="111"/>
      <c r="C2363" s="111"/>
      <c r="D2363" s="111"/>
      <c r="E2363" s="111"/>
      <c r="F2363" s="111"/>
      <c r="G2363" s="111"/>
      <c r="H2363" s="111"/>
      <c r="I2363" s="116"/>
      <c r="J2363" s="118"/>
      <c r="K2363" s="33"/>
      <c r="L2363" s="44">
        <f t="shared" si="171"/>
        <v>0</v>
      </c>
      <c r="M2363" s="33" t="str">
        <f t="shared" si="172"/>
        <v>Container q'ty</v>
      </c>
      <c r="N2363" s="33" t="str">
        <f t="shared" si="173"/>
        <v/>
      </c>
      <c r="O2363" s="39"/>
      <c r="P2363" s="33"/>
      <c r="Q2363" s="168"/>
      <c r="R2363" s="169"/>
      <c r="S2363" s="39"/>
      <c r="T2363" s="119"/>
      <c r="U2363" s="109"/>
      <c r="V2363" s="109"/>
      <c r="W2363" s="109"/>
      <c r="X2363" s="45"/>
      <c r="Y2363" s="45"/>
    </row>
    <row r="2364" spans="1:25" s="43" customFormat="1" ht="12.9" customHeight="1">
      <c r="A2364" s="189"/>
      <c r="B2364" s="111"/>
      <c r="C2364" s="111"/>
      <c r="D2364" s="111"/>
      <c r="E2364" s="111"/>
      <c r="F2364" s="111"/>
      <c r="G2364" s="111"/>
      <c r="H2364" s="111"/>
      <c r="I2364" s="116"/>
      <c r="J2364" s="118"/>
      <c r="K2364" s="33"/>
      <c r="L2364" s="44">
        <f t="shared" si="171"/>
        <v>0</v>
      </c>
      <c r="M2364" s="33" t="str">
        <f t="shared" si="172"/>
        <v>Container q'ty</v>
      </c>
      <c r="N2364" s="33" t="str">
        <f t="shared" si="173"/>
        <v/>
      </c>
      <c r="O2364" s="39"/>
      <c r="P2364" s="33"/>
      <c r="Q2364" s="168"/>
      <c r="R2364" s="169"/>
      <c r="S2364" s="39"/>
      <c r="T2364" s="119"/>
      <c r="U2364" s="109"/>
      <c r="V2364" s="109"/>
      <c r="W2364" s="109"/>
      <c r="X2364" s="45"/>
      <c r="Y2364" s="45"/>
    </row>
    <row r="2365" spans="1:25" s="43" customFormat="1" ht="12.9" customHeight="1">
      <c r="A2365" s="189"/>
      <c r="B2365" s="111"/>
      <c r="C2365" s="111"/>
      <c r="D2365" s="111"/>
      <c r="E2365" s="111"/>
      <c r="F2365" s="111"/>
      <c r="G2365" s="111"/>
      <c r="H2365" s="111"/>
      <c r="I2365" s="116"/>
      <c r="J2365" s="118"/>
      <c r="K2365" s="33"/>
      <c r="L2365" s="44">
        <f t="shared" si="171"/>
        <v>0</v>
      </c>
      <c r="M2365" s="33" t="str">
        <f t="shared" si="172"/>
        <v>Container q'ty</v>
      </c>
      <c r="N2365" s="33" t="str">
        <f t="shared" si="173"/>
        <v/>
      </c>
      <c r="O2365" s="39"/>
      <c r="P2365" s="33"/>
      <c r="Q2365" s="168"/>
      <c r="R2365" s="169"/>
      <c r="S2365" s="39"/>
      <c r="T2365" s="119"/>
      <c r="U2365" s="109"/>
      <c r="V2365" s="109"/>
      <c r="W2365" s="109"/>
      <c r="X2365" s="45"/>
      <c r="Y2365" s="45"/>
    </row>
    <row r="2366" spans="1:25" s="43" customFormat="1" ht="12.9" customHeight="1">
      <c r="A2366" s="189"/>
      <c r="B2366" s="111"/>
      <c r="C2366" s="111"/>
      <c r="D2366" s="111"/>
      <c r="E2366" s="111"/>
      <c r="F2366" s="111"/>
      <c r="G2366" s="111"/>
      <c r="H2366" s="111"/>
      <c r="I2366" s="116"/>
      <c r="J2366" s="118"/>
      <c r="K2366" s="33"/>
      <c r="L2366" s="44">
        <f t="shared" si="171"/>
        <v>0</v>
      </c>
      <c r="M2366" s="33" t="str">
        <f t="shared" si="172"/>
        <v>Container q'ty</v>
      </c>
      <c r="N2366" s="33" t="str">
        <f t="shared" si="173"/>
        <v/>
      </c>
      <c r="O2366" s="39"/>
      <c r="P2366" s="33"/>
      <c r="Q2366" s="168"/>
      <c r="R2366" s="169"/>
      <c r="S2366" s="39"/>
      <c r="T2366" s="119"/>
      <c r="U2366" s="109"/>
      <c r="V2366" s="109"/>
      <c r="W2366" s="109"/>
      <c r="X2366" s="45"/>
      <c r="Y2366" s="45"/>
    </row>
    <row r="2367" spans="1:25" s="43" customFormat="1" ht="12.9" customHeight="1">
      <c r="A2367" s="189"/>
      <c r="B2367" s="111"/>
      <c r="C2367" s="111"/>
      <c r="D2367" s="111"/>
      <c r="E2367" s="111"/>
      <c r="F2367" s="111"/>
      <c r="G2367" s="111"/>
      <c r="H2367" s="111"/>
      <c r="I2367" s="116"/>
      <c r="J2367" s="118"/>
      <c r="K2367" s="33"/>
      <c r="L2367" s="44">
        <f>SUM(E2367:F2367)</f>
        <v>0</v>
      </c>
      <c r="M2367" s="33" t="str">
        <f t="shared" si="172"/>
        <v>Container q'ty</v>
      </c>
      <c r="N2367" s="33" t="str">
        <f t="shared" si="173"/>
        <v/>
      </c>
      <c r="O2367" s="39"/>
      <c r="P2367" s="33"/>
      <c r="Q2367" s="168"/>
      <c r="R2367" s="169"/>
      <c r="S2367" s="39"/>
      <c r="T2367" s="119"/>
      <c r="U2367" s="109"/>
      <c r="V2367" s="109"/>
      <c r="W2367" s="109"/>
      <c r="X2367" s="45"/>
      <c r="Y2367" s="45"/>
    </row>
    <row r="2368" spans="1:25" s="43" customFormat="1" ht="12.9" customHeight="1">
      <c r="A2368" s="189"/>
      <c r="B2368" s="111"/>
      <c r="C2368" s="111"/>
      <c r="D2368" s="111"/>
      <c r="E2368" s="111"/>
      <c r="F2368" s="111"/>
      <c r="G2368" s="111"/>
      <c r="H2368" s="111"/>
      <c r="I2368" s="116"/>
      <c r="J2368" s="118"/>
      <c r="K2368" s="33"/>
      <c r="L2368" s="44">
        <f>SUM(E2368:F2368)</f>
        <v>0</v>
      </c>
      <c r="M2368" s="33" t="str">
        <f t="shared" si="172"/>
        <v>Container q'ty</v>
      </c>
      <c r="N2368" s="33" t="str">
        <f t="shared" si="173"/>
        <v/>
      </c>
      <c r="O2368" s="39"/>
      <c r="P2368" s="33"/>
      <c r="Q2368" s="168"/>
      <c r="R2368" s="169"/>
      <c r="S2368" s="39"/>
      <c r="T2368" s="119"/>
      <c r="U2368" s="109"/>
      <c r="V2368" s="109"/>
      <c r="W2368" s="109"/>
      <c r="X2368" s="45"/>
      <c r="Y2368" s="45"/>
    </row>
    <row r="2369" spans="1:25" s="43" customFormat="1" ht="12.9" customHeight="1">
      <c r="A2369" s="189"/>
      <c r="B2369" s="111"/>
      <c r="C2369" s="111"/>
      <c r="D2369" s="111"/>
      <c r="E2369" s="111"/>
      <c r="F2369" s="111"/>
      <c r="G2369" s="111"/>
      <c r="H2369" s="111"/>
      <c r="I2369" s="116"/>
      <c r="J2369" s="118"/>
      <c r="K2369" s="33"/>
      <c r="L2369" s="44">
        <f t="shared" ref="L2369:L2378" si="174">SUM(E2369:F2369)</f>
        <v>0</v>
      </c>
      <c r="M2369" s="33" t="str">
        <f t="shared" si="172"/>
        <v>Container q'ty</v>
      </c>
      <c r="N2369" s="33" t="str">
        <f t="shared" si="173"/>
        <v/>
      </c>
      <c r="O2369" s="39"/>
      <c r="P2369" s="33"/>
      <c r="Q2369" s="168"/>
      <c r="R2369" s="169"/>
      <c r="S2369" s="39"/>
      <c r="T2369" s="119"/>
      <c r="U2369" s="109"/>
      <c r="V2369" s="109"/>
      <c r="W2369" s="109"/>
      <c r="X2369" s="45"/>
      <c r="Y2369" s="45"/>
    </row>
    <row r="2370" spans="1:25" s="43" customFormat="1" ht="12.9" customHeight="1">
      <c r="A2370" s="189"/>
      <c r="B2370" s="111"/>
      <c r="C2370" s="111"/>
      <c r="D2370" s="111"/>
      <c r="E2370" s="111"/>
      <c r="F2370" s="111"/>
      <c r="G2370" s="111"/>
      <c r="H2370" s="111"/>
      <c r="I2370" s="116"/>
      <c r="J2370" s="118"/>
      <c r="K2370" s="33"/>
      <c r="L2370" s="44">
        <f t="shared" si="174"/>
        <v>0</v>
      </c>
      <c r="M2370" s="33" t="str">
        <f t="shared" si="172"/>
        <v>Container q'ty</v>
      </c>
      <c r="N2370" s="33" t="str">
        <f t="shared" si="173"/>
        <v/>
      </c>
      <c r="O2370" s="39"/>
      <c r="P2370" s="33"/>
      <c r="Q2370" s="168"/>
      <c r="R2370" s="169"/>
      <c r="S2370" s="39"/>
      <c r="T2370" s="119"/>
      <c r="U2370" s="109"/>
      <c r="V2370" s="109"/>
      <c r="W2370" s="109"/>
      <c r="X2370" s="45"/>
      <c r="Y2370" s="45"/>
    </row>
    <row r="2371" spans="1:25" s="43" customFormat="1" ht="12.9" customHeight="1">
      <c r="A2371" s="189"/>
      <c r="B2371" s="111"/>
      <c r="C2371" s="111"/>
      <c r="D2371" s="111"/>
      <c r="E2371" s="111"/>
      <c r="F2371" s="111"/>
      <c r="G2371" s="111"/>
      <c r="H2371" s="111"/>
      <c r="I2371" s="116"/>
      <c r="J2371" s="118"/>
      <c r="K2371" s="33"/>
      <c r="L2371" s="44">
        <f t="shared" si="174"/>
        <v>0</v>
      </c>
      <c r="M2371" s="33" t="str">
        <f t="shared" si="172"/>
        <v>Container q'ty</v>
      </c>
      <c r="N2371" s="33" t="str">
        <f t="shared" si="173"/>
        <v/>
      </c>
      <c r="O2371" s="39"/>
      <c r="P2371" s="33"/>
      <c r="Q2371" s="168"/>
      <c r="R2371" s="169"/>
      <c r="S2371" s="39"/>
      <c r="T2371" s="119"/>
      <c r="U2371" s="109"/>
      <c r="V2371" s="109"/>
      <c r="W2371" s="109"/>
      <c r="X2371" s="45"/>
      <c r="Y2371" s="45"/>
    </row>
    <row r="2372" spans="1:25" s="43" customFormat="1" ht="12.9" customHeight="1">
      <c r="A2372" s="189"/>
      <c r="B2372" s="111"/>
      <c r="C2372" s="111"/>
      <c r="D2372" s="111"/>
      <c r="E2372" s="111"/>
      <c r="F2372" s="111"/>
      <c r="G2372" s="111"/>
      <c r="H2372" s="111"/>
      <c r="I2372" s="117"/>
      <c r="J2372" s="118"/>
      <c r="K2372" s="33"/>
      <c r="L2372" s="44">
        <f t="shared" si="174"/>
        <v>0</v>
      </c>
      <c r="M2372" s="33" t="str">
        <f t="shared" si="172"/>
        <v>Container q'ty</v>
      </c>
      <c r="N2372" s="33" t="str">
        <f t="shared" si="173"/>
        <v/>
      </c>
      <c r="O2372" s="39"/>
      <c r="P2372" s="33"/>
      <c r="Q2372" s="168"/>
      <c r="R2372" s="169"/>
      <c r="S2372" s="39"/>
      <c r="T2372" s="119"/>
      <c r="U2372" s="109"/>
      <c r="V2372" s="109"/>
      <c r="W2372" s="109"/>
      <c r="X2372" s="45"/>
      <c r="Y2372" s="45"/>
    </row>
    <row r="2373" spans="1:25" s="43" customFormat="1" ht="12.9" customHeight="1">
      <c r="A2373" s="189"/>
      <c r="B2373" s="111"/>
      <c r="C2373" s="111"/>
      <c r="D2373" s="111"/>
      <c r="E2373" s="111"/>
      <c r="F2373" s="111"/>
      <c r="G2373" s="111"/>
      <c r="H2373" s="111"/>
      <c r="I2373" s="117"/>
      <c r="J2373" s="118"/>
      <c r="K2373" s="33"/>
      <c r="L2373" s="44">
        <f t="shared" si="174"/>
        <v>0</v>
      </c>
      <c r="M2373" s="33" t="str">
        <f t="shared" si="172"/>
        <v>Container q'ty</v>
      </c>
      <c r="N2373" s="33" t="str">
        <f t="shared" si="173"/>
        <v/>
      </c>
      <c r="O2373" s="39"/>
      <c r="P2373" s="33"/>
      <c r="Q2373" s="168"/>
      <c r="R2373" s="169"/>
      <c r="S2373" s="39"/>
      <c r="T2373" s="119"/>
      <c r="U2373" s="109"/>
      <c r="V2373" s="109"/>
      <c r="W2373" s="109"/>
      <c r="X2373" s="45"/>
      <c r="Y2373" s="45"/>
    </row>
    <row r="2374" spans="1:25" s="43" customFormat="1" ht="12.9" customHeight="1">
      <c r="A2374" s="189"/>
      <c r="B2374" s="111"/>
      <c r="C2374" s="111"/>
      <c r="D2374" s="111"/>
      <c r="E2374" s="111"/>
      <c r="F2374" s="111"/>
      <c r="G2374" s="111"/>
      <c r="H2374" s="111"/>
      <c r="I2374" s="116"/>
      <c r="J2374" s="118"/>
      <c r="K2374" s="33"/>
      <c r="L2374" s="44">
        <f t="shared" si="174"/>
        <v>0</v>
      </c>
      <c r="M2374" s="33" t="str">
        <f t="shared" si="172"/>
        <v>Container q'ty</v>
      </c>
      <c r="N2374" s="33" t="str">
        <f t="shared" si="173"/>
        <v/>
      </c>
      <c r="O2374" s="39"/>
      <c r="P2374" s="33"/>
      <c r="Q2374" s="168"/>
      <c r="R2374" s="169"/>
      <c r="S2374" s="39"/>
      <c r="T2374" s="119"/>
      <c r="U2374" s="109"/>
      <c r="V2374" s="109"/>
      <c r="W2374" s="109"/>
      <c r="X2374" s="45"/>
      <c r="Y2374" s="45"/>
    </row>
    <row r="2375" spans="1:25" s="43" customFormat="1" ht="12.9" customHeight="1">
      <c r="A2375" s="189"/>
      <c r="B2375" s="111"/>
      <c r="C2375" s="111"/>
      <c r="D2375" s="111"/>
      <c r="E2375" s="111"/>
      <c r="F2375" s="111"/>
      <c r="G2375" s="111"/>
      <c r="H2375" s="111"/>
      <c r="I2375" s="116"/>
      <c r="J2375" s="118"/>
      <c r="K2375" s="33"/>
      <c r="L2375" s="44">
        <f t="shared" si="174"/>
        <v>0</v>
      </c>
      <c r="M2375" s="33" t="str">
        <f t="shared" si="172"/>
        <v>Container q'ty</v>
      </c>
      <c r="N2375" s="33" t="str">
        <f t="shared" si="173"/>
        <v/>
      </c>
      <c r="O2375" s="39"/>
      <c r="P2375" s="33"/>
      <c r="Q2375" s="168"/>
      <c r="R2375" s="169"/>
      <c r="S2375" s="39"/>
      <c r="T2375" s="119"/>
      <c r="U2375" s="109"/>
      <c r="V2375" s="109"/>
      <c r="W2375" s="109"/>
      <c r="X2375" s="45"/>
      <c r="Y2375" s="45"/>
    </row>
    <row r="2376" spans="1:25" s="43" customFormat="1" ht="12.9" customHeight="1">
      <c r="A2376" s="189"/>
      <c r="B2376" s="111"/>
      <c r="C2376" s="111"/>
      <c r="D2376" s="111"/>
      <c r="E2376" s="111"/>
      <c r="F2376" s="111"/>
      <c r="G2376" s="111"/>
      <c r="H2376" s="111"/>
      <c r="I2376" s="116"/>
      <c r="J2376" s="118"/>
      <c r="K2376" s="33"/>
      <c r="L2376" s="44">
        <f t="shared" si="174"/>
        <v>0</v>
      </c>
      <c r="M2376" s="33" t="str">
        <f t="shared" si="172"/>
        <v>Container q'ty</v>
      </c>
      <c r="N2376" s="33" t="str">
        <f t="shared" si="173"/>
        <v/>
      </c>
      <c r="O2376" s="39"/>
      <c r="P2376" s="33"/>
      <c r="Q2376" s="168"/>
      <c r="R2376" s="169"/>
      <c r="S2376" s="39"/>
      <c r="T2376" s="119"/>
      <c r="U2376" s="109"/>
      <c r="V2376" s="109"/>
      <c r="W2376" s="109"/>
      <c r="X2376" s="45"/>
      <c r="Y2376" s="45"/>
    </row>
    <row r="2377" spans="1:25" s="43" customFormat="1" ht="12.9" customHeight="1">
      <c r="A2377" s="189"/>
      <c r="B2377" s="111"/>
      <c r="C2377" s="111"/>
      <c r="D2377" s="111"/>
      <c r="E2377" s="111"/>
      <c r="F2377" s="111"/>
      <c r="G2377" s="111"/>
      <c r="H2377" s="111"/>
      <c r="I2377" s="117"/>
      <c r="J2377" s="118"/>
      <c r="K2377" s="33"/>
      <c r="L2377" s="44">
        <f t="shared" si="174"/>
        <v>0</v>
      </c>
      <c r="M2377" s="33" t="str">
        <f t="shared" si="172"/>
        <v>Container q'ty</v>
      </c>
      <c r="N2377" s="33" t="str">
        <f t="shared" si="173"/>
        <v/>
      </c>
      <c r="O2377" s="39"/>
      <c r="P2377" s="33"/>
      <c r="Q2377" s="168"/>
      <c r="R2377" s="169"/>
      <c r="S2377" s="39"/>
      <c r="T2377" s="119"/>
      <c r="U2377" s="109"/>
      <c r="V2377" s="109"/>
      <c r="W2377" s="109"/>
      <c r="X2377" s="45"/>
      <c r="Y2377" s="45"/>
    </row>
    <row r="2378" spans="1:25" s="43" customFormat="1" ht="12.9" customHeight="1">
      <c r="A2378" s="189"/>
      <c r="B2378" s="111"/>
      <c r="C2378" s="111"/>
      <c r="D2378" s="111"/>
      <c r="E2378" s="111"/>
      <c r="F2378" s="111"/>
      <c r="G2378" s="111"/>
      <c r="H2378" s="111"/>
      <c r="I2378" s="116"/>
      <c r="J2378" s="118"/>
      <c r="K2378" s="33"/>
      <c r="L2378" s="44">
        <f t="shared" si="174"/>
        <v>0</v>
      </c>
      <c r="M2378" s="33" t="str">
        <f t="shared" si="172"/>
        <v>Container q'ty</v>
      </c>
      <c r="N2378" s="33" t="str">
        <f t="shared" si="173"/>
        <v/>
      </c>
      <c r="O2378" s="39"/>
      <c r="P2378" s="33"/>
      <c r="Q2378" s="168"/>
      <c r="R2378" s="169"/>
      <c r="S2378" s="39"/>
      <c r="T2378" s="119"/>
      <c r="U2378" s="109"/>
      <c r="V2378" s="109"/>
      <c r="W2378" s="109"/>
      <c r="X2378" s="45"/>
      <c r="Y2378" s="45"/>
    </row>
    <row r="2379" spans="1:25" s="43" customFormat="1" ht="12.9" customHeight="1">
      <c r="A2379" s="189"/>
      <c r="B2379" s="111"/>
      <c r="C2379" s="111"/>
      <c r="D2379" s="111"/>
      <c r="E2379" s="111"/>
      <c r="F2379" s="111"/>
      <c r="G2379" s="111"/>
      <c r="H2379" s="111"/>
      <c r="I2379" s="116"/>
      <c r="J2379" s="118"/>
      <c r="K2379" s="33"/>
      <c r="L2379" s="44">
        <f>SUM(E2379:F2379)</f>
        <v>0</v>
      </c>
      <c r="M2379" s="33" t="str">
        <f t="shared" si="172"/>
        <v>Container q'ty</v>
      </c>
      <c r="N2379" s="33" t="str">
        <f t="shared" si="173"/>
        <v/>
      </c>
      <c r="O2379" s="39"/>
      <c r="P2379" s="33"/>
      <c r="Q2379" s="168"/>
      <c r="R2379" s="169"/>
      <c r="S2379" s="39"/>
      <c r="T2379" s="119"/>
      <c r="U2379" s="109"/>
      <c r="V2379" s="109"/>
      <c r="W2379" s="109"/>
      <c r="X2379" s="45"/>
      <c r="Y2379" s="45"/>
    </row>
    <row r="2380" spans="1:25" s="43" customFormat="1" ht="12.9" customHeight="1">
      <c r="A2380" s="189"/>
      <c r="B2380" s="111"/>
      <c r="C2380" s="111"/>
      <c r="D2380" s="111"/>
      <c r="E2380" s="111"/>
      <c r="F2380" s="111"/>
      <c r="G2380" s="111"/>
      <c r="H2380" s="111"/>
      <c r="I2380" s="116"/>
      <c r="J2380" s="118"/>
      <c r="K2380" s="33"/>
      <c r="L2380" s="44">
        <f>SUM(E2380:F2380)</f>
        <v>0</v>
      </c>
      <c r="M2380" s="33" t="str">
        <f t="shared" si="172"/>
        <v>Container q'ty</v>
      </c>
      <c r="N2380" s="33" t="str">
        <f t="shared" si="173"/>
        <v/>
      </c>
      <c r="O2380" s="39"/>
      <c r="P2380" s="33"/>
      <c r="Q2380" s="168"/>
      <c r="R2380" s="169"/>
      <c r="S2380" s="39"/>
      <c r="T2380" s="119"/>
      <c r="U2380" s="109"/>
      <c r="V2380" s="109"/>
      <c r="W2380" s="109"/>
      <c r="X2380" s="45"/>
      <c r="Y2380" s="45"/>
    </row>
    <row r="2381" spans="1:25" s="43" customFormat="1" ht="12.9" customHeight="1">
      <c r="A2381" s="189"/>
      <c r="B2381" s="111"/>
      <c r="C2381" s="111"/>
      <c r="D2381" s="111"/>
      <c r="E2381" s="111"/>
      <c r="F2381" s="111"/>
      <c r="G2381" s="111"/>
      <c r="H2381" s="111"/>
      <c r="I2381" s="116"/>
      <c r="J2381" s="118"/>
      <c r="K2381" s="33"/>
      <c r="L2381" s="44">
        <f t="shared" ref="L2381:L2389" si="175">SUM(E2381:F2381)</f>
        <v>0</v>
      </c>
      <c r="M2381" s="33" t="str">
        <f t="shared" si="172"/>
        <v>Container q'ty</v>
      </c>
      <c r="N2381" s="33" t="str">
        <f t="shared" si="173"/>
        <v/>
      </c>
      <c r="O2381" s="39"/>
      <c r="P2381" s="33"/>
      <c r="Q2381" s="168"/>
      <c r="R2381" s="169"/>
      <c r="S2381" s="39"/>
      <c r="T2381" s="119"/>
      <c r="U2381" s="109"/>
      <c r="V2381" s="109"/>
      <c r="W2381" s="109"/>
      <c r="X2381" s="45"/>
      <c r="Y2381" s="45"/>
    </row>
    <row r="2382" spans="1:25" s="43" customFormat="1" ht="12.9" customHeight="1">
      <c r="A2382" s="189"/>
      <c r="B2382" s="111"/>
      <c r="C2382" s="111"/>
      <c r="D2382" s="111"/>
      <c r="E2382" s="111"/>
      <c r="F2382" s="111"/>
      <c r="G2382" s="111"/>
      <c r="H2382" s="111"/>
      <c r="I2382" s="116"/>
      <c r="J2382" s="118"/>
      <c r="K2382" s="33"/>
      <c r="L2382" s="44">
        <f t="shared" si="175"/>
        <v>0</v>
      </c>
      <c r="M2382" s="33" t="str">
        <f t="shared" si="172"/>
        <v>Container q'ty</v>
      </c>
      <c r="N2382" s="33" t="str">
        <f t="shared" si="173"/>
        <v/>
      </c>
      <c r="O2382" s="39"/>
      <c r="P2382" s="33"/>
      <c r="Q2382" s="168"/>
      <c r="R2382" s="169"/>
      <c r="S2382" s="39"/>
      <c r="T2382" s="119"/>
      <c r="U2382" s="109"/>
      <c r="V2382" s="109"/>
      <c r="W2382" s="109"/>
      <c r="X2382" s="45"/>
      <c r="Y2382" s="45"/>
    </row>
    <row r="2383" spans="1:25" s="43" customFormat="1" ht="12.9" customHeight="1">
      <c r="A2383" s="189"/>
      <c r="B2383" s="111"/>
      <c r="C2383" s="111"/>
      <c r="D2383" s="111"/>
      <c r="E2383" s="111"/>
      <c r="F2383" s="111"/>
      <c r="G2383" s="111"/>
      <c r="H2383" s="111"/>
      <c r="I2383" s="116"/>
      <c r="J2383" s="118"/>
      <c r="K2383" s="33"/>
      <c r="L2383" s="44">
        <f t="shared" si="175"/>
        <v>0</v>
      </c>
      <c r="M2383" s="33" t="str">
        <f t="shared" si="172"/>
        <v>Container q'ty</v>
      </c>
      <c r="N2383" s="33" t="str">
        <f t="shared" si="173"/>
        <v/>
      </c>
      <c r="O2383" s="39"/>
      <c r="P2383" s="33"/>
      <c r="Q2383" s="168"/>
      <c r="R2383" s="169"/>
      <c r="S2383" s="39"/>
      <c r="T2383" s="119"/>
      <c r="U2383" s="109"/>
      <c r="V2383" s="109"/>
      <c r="W2383" s="109"/>
      <c r="X2383" s="45"/>
      <c r="Y2383" s="45"/>
    </row>
    <row r="2384" spans="1:25" s="43" customFormat="1" ht="12.9" customHeight="1">
      <c r="A2384" s="189"/>
      <c r="B2384" s="111"/>
      <c r="C2384" s="111"/>
      <c r="D2384" s="111"/>
      <c r="E2384" s="111"/>
      <c r="F2384" s="111"/>
      <c r="G2384" s="111"/>
      <c r="H2384" s="111"/>
      <c r="I2384" s="117"/>
      <c r="J2384" s="118"/>
      <c r="K2384" s="33"/>
      <c r="L2384" s="44">
        <f t="shared" si="175"/>
        <v>0</v>
      </c>
      <c r="M2384" s="33" t="str">
        <f t="shared" si="172"/>
        <v>Container q'ty</v>
      </c>
      <c r="N2384" s="33" t="str">
        <f t="shared" si="173"/>
        <v/>
      </c>
      <c r="O2384" s="39"/>
      <c r="P2384" s="33"/>
      <c r="Q2384" s="168"/>
      <c r="R2384" s="169"/>
      <c r="S2384" s="39"/>
      <c r="T2384" s="119"/>
      <c r="U2384" s="109"/>
      <c r="V2384" s="109"/>
      <c r="W2384" s="109"/>
      <c r="X2384" s="45"/>
      <c r="Y2384" s="45"/>
    </row>
    <row r="2385" spans="1:25" s="43" customFormat="1" ht="12.9" customHeight="1">
      <c r="A2385" s="189"/>
      <c r="B2385" s="111"/>
      <c r="C2385" s="111"/>
      <c r="D2385" s="111"/>
      <c r="E2385" s="111"/>
      <c r="F2385" s="111"/>
      <c r="G2385" s="111"/>
      <c r="H2385" s="111"/>
      <c r="I2385" s="117"/>
      <c r="J2385" s="118"/>
      <c r="K2385" s="33"/>
      <c r="L2385" s="44">
        <f t="shared" si="175"/>
        <v>0</v>
      </c>
      <c r="M2385" s="33" t="str">
        <f t="shared" si="172"/>
        <v>Container q'ty</v>
      </c>
      <c r="N2385" s="33" t="str">
        <f t="shared" si="173"/>
        <v/>
      </c>
      <c r="O2385" s="39"/>
      <c r="P2385" s="33"/>
      <c r="Q2385" s="168"/>
      <c r="R2385" s="169"/>
      <c r="S2385" s="39"/>
      <c r="T2385" s="119"/>
      <c r="U2385" s="109"/>
      <c r="V2385" s="109"/>
      <c r="W2385" s="109"/>
      <c r="X2385" s="45"/>
      <c r="Y2385" s="45"/>
    </row>
    <row r="2386" spans="1:25" s="43" customFormat="1" ht="12.9" customHeight="1">
      <c r="A2386" s="189"/>
      <c r="B2386" s="111"/>
      <c r="C2386" s="111"/>
      <c r="D2386" s="111"/>
      <c r="E2386" s="111"/>
      <c r="F2386" s="111"/>
      <c r="G2386" s="111"/>
      <c r="H2386" s="111"/>
      <c r="I2386" s="116"/>
      <c r="J2386" s="118"/>
      <c r="K2386" s="33"/>
      <c r="L2386" s="44">
        <f t="shared" si="175"/>
        <v>0</v>
      </c>
      <c r="M2386" s="33" t="str">
        <f t="shared" si="172"/>
        <v>Container q'ty</v>
      </c>
      <c r="N2386" s="33" t="str">
        <f t="shared" si="173"/>
        <v/>
      </c>
      <c r="O2386" s="39"/>
      <c r="P2386" s="33"/>
      <c r="Q2386" s="168"/>
      <c r="R2386" s="169"/>
      <c r="S2386" s="39"/>
      <c r="T2386" s="119"/>
      <c r="U2386" s="109"/>
      <c r="V2386" s="109"/>
      <c r="W2386" s="109"/>
      <c r="X2386" s="45"/>
      <c r="Y2386" s="45"/>
    </row>
    <row r="2387" spans="1:25" s="43" customFormat="1" ht="12.9" customHeight="1">
      <c r="A2387" s="189"/>
      <c r="B2387" s="111"/>
      <c r="C2387" s="111"/>
      <c r="D2387" s="111"/>
      <c r="E2387" s="111"/>
      <c r="F2387" s="111"/>
      <c r="G2387" s="111"/>
      <c r="H2387" s="111"/>
      <c r="I2387" s="116"/>
      <c r="J2387" s="118"/>
      <c r="K2387" s="33"/>
      <c r="L2387" s="44">
        <f t="shared" si="175"/>
        <v>0</v>
      </c>
      <c r="M2387" s="33" t="str">
        <f t="shared" si="172"/>
        <v>Container q'ty</v>
      </c>
      <c r="N2387" s="33" t="str">
        <f t="shared" si="173"/>
        <v/>
      </c>
      <c r="O2387" s="39"/>
      <c r="P2387" s="33"/>
      <c r="Q2387" s="168"/>
      <c r="R2387" s="169"/>
      <c r="S2387" s="39"/>
      <c r="T2387" s="119"/>
      <c r="U2387" s="109"/>
      <c r="V2387" s="109"/>
      <c r="W2387" s="109"/>
      <c r="X2387" s="45"/>
      <c r="Y2387" s="45"/>
    </row>
    <row r="2388" spans="1:25" s="43" customFormat="1" ht="12.9" customHeight="1">
      <c r="A2388" s="189"/>
      <c r="B2388" s="111"/>
      <c r="C2388" s="111"/>
      <c r="D2388" s="111"/>
      <c r="E2388" s="111"/>
      <c r="F2388" s="111"/>
      <c r="G2388" s="111"/>
      <c r="H2388" s="111"/>
      <c r="I2388" s="116"/>
      <c r="J2388" s="118"/>
      <c r="K2388" s="33"/>
      <c r="L2388" s="44">
        <f t="shared" si="175"/>
        <v>0</v>
      </c>
      <c r="M2388" s="33" t="str">
        <f t="shared" si="172"/>
        <v>Container q'ty</v>
      </c>
      <c r="N2388" s="33" t="str">
        <f t="shared" si="173"/>
        <v/>
      </c>
      <c r="O2388" s="39"/>
      <c r="P2388" s="33"/>
      <c r="Q2388" s="168"/>
      <c r="R2388" s="169"/>
      <c r="S2388" s="39"/>
      <c r="T2388" s="119"/>
      <c r="U2388" s="109"/>
      <c r="V2388" s="109"/>
      <c r="W2388" s="109"/>
      <c r="X2388" s="45"/>
      <c r="Y2388" s="45"/>
    </row>
    <row r="2389" spans="1:25" s="43" customFormat="1" ht="12.9" customHeight="1">
      <c r="A2389" s="189"/>
      <c r="B2389" s="111"/>
      <c r="C2389" s="111"/>
      <c r="D2389" s="111"/>
      <c r="E2389" s="111"/>
      <c r="F2389" s="111"/>
      <c r="G2389" s="111"/>
      <c r="H2389" s="111"/>
      <c r="I2389" s="116"/>
      <c r="J2389" s="118"/>
      <c r="K2389" s="33"/>
      <c r="L2389" s="44">
        <f t="shared" si="175"/>
        <v>0</v>
      </c>
      <c r="M2389" s="33" t="str">
        <f t="shared" si="172"/>
        <v>Container q'ty</v>
      </c>
      <c r="N2389" s="33" t="str">
        <f t="shared" si="173"/>
        <v/>
      </c>
      <c r="O2389" s="39"/>
      <c r="P2389" s="33"/>
      <c r="Q2389" s="168"/>
      <c r="R2389" s="169"/>
      <c r="S2389" s="39"/>
      <c r="T2389" s="119"/>
      <c r="U2389" s="109"/>
      <c r="V2389" s="109"/>
      <c r="W2389" s="109"/>
      <c r="X2389" s="45"/>
      <c r="Y2389" s="45"/>
    </row>
    <row r="2390" spans="1:25" s="43" customFormat="1" ht="12.9" customHeight="1">
      <c r="A2390" s="189"/>
      <c r="B2390" s="111"/>
      <c r="C2390" s="111"/>
      <c r="D2390" s="111"/>
      <c r="E2390" s="111"/>
      <c r="F2390" s="111"/>
      <c r="G2390" s="111"/>
      <c r="H2390" s="111"/>
      <c r="I2390" s="116"/>
      <c r="J2390" s="118"/>
      <c r="K2390" s="33"/>
      <c r="L2390" s="44">
        <f>SUM(E2390:F2390)</f>
        <v>0</v>
      </c>
      <c r="M2390" s="33" t="str">
        <f t="shared" si="172"/>
        <v>Container q'ty</v>
      </c>
      <c r="N2390" s="33" t="str">
        <f t="shared" si="173"/>
        <v/>
      </c>
      <c r="O2390" s="39"/>
      <c r="P2390" s="33"/>
      <c r="Q2390" s="168"/>
      <c r="R2390" s="169"/>
      <c r="S2390" s="39"/>
      <c r="T2390" s="119"/>
      <c r="U2390" s="109"/>
      <c r="V2390" s="109"/>
      <c r="W2390" s="109"/>
      <c r="X2390" s="45"/>
      <c r="Y2390" s="45"/>
    </row>
    <row r="2391" spans="1:25" s="43" customFormat="1" ht="12.9" customHeight="1">
      <c r="A2391" s="189"/>
      <c r="B2391" s="111"/>
      <c r="C2391" s="111"/>
      <c r="D2391" s="111"/>
      <c r="E2391" s="111"/>
      <c r="F2391" s="111"/>
      <c r="G2391" s="111"/>
      <c r="H2391" s="111"/>
      <c r="I2391" s="116"/>
      <c r="J2391" s="118"/>
      <c r="K2391" s="33"/>
      <c r="L2391" s="44">
        <f>SUM(E2391:F2391)</f>
        <v>0</v>
      </c>
      <c r="M2391" s="33" t="str">
        <f t="shared" si="172"/>
        <v>Container q'ty</v>
      </c>
      <c r="N2391" s="33" t="str">
        <f t="shared" si="173"/>
        <v/>
      </c>
      <c r="O2391" s="39"/>
      <c r="P2391" s="33"/>
      <c r="Q2391" s="168"/>
      <c r="R2391" s="169"/>
      <c r="S2391" s="39"/>
      <c r="T2391" s="119"/>
      <c r="U2391" s="109"/>
      <c r="V2391" s="109"/>
      <c r="W2391" s="109"/>
      <c r="X2391" s="45"/>
      <c r="Y2391" s="45"/>
    </row>
    <row r="2392" spans="1:25" s="43" customFormat="1" ht="12.9" customHeight="1">
      <c r="A2392" s="189"/>
      <c r="B2392" s="111"/>
      <c r="C2392" s="111"/>
      <c r="D2392" s="111"/>
      <c r="E2392" s="111"/>
      <c r="F2392" s="111"/>
      <c r="G2392" s="111"/>
      <c r="H2392" s="111"/>
      <c r="I2392" s="116"/>
      <c r="J2392" s="118"/>
      <c r="K2392" s="33"/>
      <c r="L2392" s="44">
        <f t="shared" ref="L2392:L2400" si="176">SUM(E2392:F2392)</f>
        <v>0</v>
      </c>
      <c r="M2392" s="33" t="str">
        <f t="shared" si="172"/>
        <v>Container q'ty</v>
      </c>
      <c r="N2392" s="33" t="str">
        <f t="shared" si="173"/>
        <v/>
      </c>
      <c r="O2392" s="39"/>
      <c r="P2392" s="33"/>
      <c r="Q2392" s="168"/>
      <c r="R2392" s="169"/>
      <c r="S2392" s="39"/>
      <c r="T2392" s="119"/>
      <c r="U2392" s="109"/>
      <c r="V2392" s="109"/>
      <c r="W2392" s="109"/>
      <c r="X2392" s="45"/>
      <c r="Y2392" s="45"/>
    </row>
    <row r="2393" spans="1:25" s="43" customFormat="1" ht="12.9" customHeight="1">
      <c r="A2393" s="189"/>
      <c r="B2393" s="111"/>
      <c r="C2393" s="111"/>
      <c r="D2393" s="111"/>
      <c r="E2393" s="111"/>
      <c r="F2393" s="111"/>
      <c r="G2393" s="111"/>
      <c r="H2393" s="111"/>
      <c r="I2393" s="116"/>
      <c r="J2393" s="118"/>
      <c r="K2393" s="33"/>
      <c r="L2393" s="44">
        <f t="shared" si="176"/>
        <v>0</v>
      </c>
      <c r="M2393" s="33" t="str">
        <f t="shared" si="172"/>
        <v>Container q'ty</v>
      </c>
      <c r="N2393" s="33" t="str">
        <f t="shared" si="173"/>
        <v/>
      </c>
      <c r="O2393" s="39"/>
      <c r="P2393" s="33"/>
      <c r="Q2393" s="168"/>
      <c r="R2393" s="169"/>
      <c r="S2393" s="39"/>
      <c r="T2393" s="119"/>
      <c r="U2393" s="109"/>
      <c r="V2393" s="109"/>
      <c r="W2393" s="109"/>
      <c r="X2393" s="45"/>
      <c r="Y2393" s="45"/>
    </row>
    <row r="2394" spans="1:25" s="43" customFormat="1" ht="12.9" customHeight="1">
      <c r="A2394" s="189"/>
      <c r="B2394" s="111"/>
      <c r="C2394" s="111"/>
      <c r="D2394" s="111"/>
      <c r="E2394" s="111"/>
      <c r="F2394" s="111"/>
      <c r="G2394" s="111"/>
      <c r="H2394" s="111"/>
      <c r="I2394" s="116"/>
      <c r="J2394" s="118"/>
      <c r="K2394" s="33"/>
      <c r="L2394" s="44">
        <f t="shared" si="176"/>
        <v>0</v>
      </c>
      <c r="M2394" s="33" t="str">
        <f t="shared" si="172"/>
        <v>Container q'ty</v>
      </c>
      <c r="N2394" s="33" t="str">
        <f t="shared" si="173"/>
        <v/>
      </c>
      <c r="O2394" s="39"/>
      <c r="P2394" s="33"/>
      <c r="Q2394" s="168"/>
      <c r="R2394" s="169"/>
      <c r="S2394" s="39"/>
      <c r="T2394" s="119"/>
      <c r="U2394" s="109"/>
      <c r="V2394" s="109"/>
      <c r="W2394" s="109"/>
      <c r="X2394" s="45"/>
      <c r="Y2394" s="45"/>
    </row>
    <row r="2395" spans="1:25" s="43" customFormat="1" ht="12.9" customHeight="1">
      <c r="A2395" s="189"/>
      <c r="B2395" s="111"/>
      <c r="C2395" s="111"/>
      <c r="D2395" s="111"/>
      <c r="E2395" s="111"/>
      <c r="F2395" s="111"/>
      <c r="G2395" s="111"/>
      <c r="H2395" s="111"/>
      <c r="I2395" s="117"/>
      <c r="J2395" s="118"/>
      <c r="K2395" s="33"/>
      <c r="L2395" s="44">
        <f t="shared" si="176"/>
        <v>0</v>
      </c>
      <c r="M2395" s="33" t="str">
        <f t="shared" si="172"/>
        <v>Container q'ty</v>
      </c>
      <c r="N2395" s="33" t="str">
        <f t="shared" si="173"/>
        <v/>
      </c>
      <c r="O2395" s="39"/>
      <c r="P2395" s="33"/>
      <c r="Q2395" s="168"/>
      <c r="R2395" s="169"/>
      <c r="S2395" s="39"/>
      <c r="T2395" s="119"/>
      <c r="U2395" s="109"/>
      <c r="V2395" s="109"/>
      <c r="W2395" s="109"/>
      <c r="X2395" s="45"/>
      <c r="Y2395" s="45"/>
    </row>
    <row r="2396" spans="1:25" s="43" customFormat="1" ht="12.9" customHeight="1">
      <c r="A2396" s="189"/>
      <c r="B2396" s="111"/>
      <c r="C2396" s="111"/>
      <c r="D2396" s="111"/>
      <c r="E2396" s="111"/>
      <c r="F2396" s="111"/>
      <c r="G2396" s="111"/>
      <c r="H2396" s="111"/>
      <c r="I2396" s="117"/>
      <c r="J2396" s="118"/>
      <c r="K2396" s="33"/>
      <c r="L2396" s="44">
        <f t="shared" si="176"/>
        <v>0</v>
      </c>
      <c r="M2396" s="33" t="str">
        <f t="shared" si="172"/>
        <v>Container q'ty</v>
      </c>
      <c r="N2396" s="33" t="str">
        <f t="shared" si="173"/>
        <v/>
      </c>
      <c r="O2396" s="39"/>
      <c r="P2396" s="33"/>
      <c r="Q2396" s="168"/>
      <c r="R2396" s="169"/>
      <c r="S2396" s="39"/>
      <c r="T2396" s="119"/>
      <c r="U2396" s="109"/>
      <c r="V2396" s="109"/>
      <c r="W2396" s="109"/>
      <c r="X2396" s="45"/>
      <c r="Y2396" s="45"/>
    </row>
    <row r="2397" spans="1:25" s="43" customFormat="1" ht="12.9" customHeight="1">
      <c r="A2397" s="189"/>
      <c r="B2397" s="111"/>
      <c r="C2397" s="111"/>
      <c r="D2397" s="111"/>
      <c r="E2397" s="111"/>
      <c r="F2397" s="111"/>
      <c r="G2397" s="111"/>
      <c r="H2397" s="111"/>
      <c r="I2397" s="116"/>
      <c r="J2397" s="118"/>
      <c r="K2397" s="33"/>
      <c r="L2397" s="44">
        <f t="shared" si="176"/>
        <v>0</v>
      </c>
      <c r="M2397" s="33" t="str">
        <f t="shared" si="172"/>
        <v>Container q'ty</v>
      </c>
      <c r="N2397" s="33" t="str">
        <f t="shared" si="173"/>
        <v/>
      </c>
      <c r="O2397" s="39"/>
      <c r="P2397" s="33"/>
      <c r="Q2397" s="168"/>
      <c r="R2397" s="169"/>
      <c r="S2397" s="39"/>
      <c r="T2397" s="119"/>
      <c r="U2397" s="109"/>
      <c r="V2397" s="109"/>
      <c r="W2397" s="109"/>
      <c r="X2397" s="45"/>
      <c r="Y2397" s="45"/>
    </row>
    <row r="2398" spans="1:25" s="43" customFormat="1" ht="12.9" customHeight="1">
      <c r="A2398" s="189"/>
      <c r="B2398" s="111"/>
      <c r="C2398" s="111"/>
      <c r="D2398" s="111"/>
      <c r="E2398" s="111"/>
      <c r="F2398" s="111"/>
      <c r="G2398" s="111"/>
      <c r="H2398" s="111"/>
      <c r="I2398" s="116"/>
      <c r="J2398" s="118"/>
      <c r="K2398" s="33"/>
      <c r="L2398" s="44">
        <f t="shared" si="176"/>
        <v>0</v>
      </c>
      <c r="M2398" s="33" t="str">
        <f t="shared" si="172"/>
        <v>Container q'ty</v>
      </c>
      <c r="N2398" s="33" t="str">
        <f t="shared" si="173"/>
        <v/>
      </c>
      <c r="O2398" s="39"/>
      <c r="P2398" s="33"/>
      <c r="Q2398" s="168"/>
      <c r="R2398" s="169"/>
      <c r="S2398" s="39"/>
      <c r="T2398" s="119"/>
      <c r="U2398" s="109"/>
      <c r="V2398" s="109"/>
      <c r="W2398" s="109"/>
      <c r="X2398" s="45"/>
      <c r="Y2398" s="45"/>
    </row>
    <row r="2399" spans="1:25" s="43" customFormat="1" ht="12.9" customHeight="1">
      <c r="A2399" s="189"/>
      <c r="B2399" s="111"/>
      <c r="C2399" s="111"/>
      <c r="D2399" s="111"/>
      <c r="E2399" s="111"/>
      <c r="F2399" s="111"/>
      <c r="G2399" s="111"/>
      <c r="H2399" s="111"/>
      <c r="I2399" s="116"/>
      <c r="J2399" s="118"/>
      <c r="K2399" s="33"/>
      <c r="L2399" s="44">
        <f t="shared" si="176"/>
        <v>0</v>
      </c>
      <c r="M2399" s="33" t="str">
        <f t="shared" si="172"/>
        <v>Container q'ty</v>
      </c>
      <c r="N2399" s="33" t="str">
        <f t="shared" si="173"/>
        <v/>
      </c>
      <c r="O2399" s="39"/>
      <c r="P2399" s="33"/>
      <c r="Q2399" s="168"/>
      <c r="R2399" s="169"/>
      <c r="S2399" s="39"/>
      <c r="T2399" s="119"/>
      <c r="U2399" s="109"/>
      <c r="V2399" s="109"/>
      <c r="W2399" s="109"/>
      <c r="X2399" s="45"/>
      <c r="Y2399" s="45"/>
    </row>
    <row r="2400" spans="1:25" s="43" customFormat="1" ht="12.9" customHeight="1">
      <c r="A2400" s="189"/>
      <c r="B2400" s="111"/>
      <c r="C2400" s="111"/>
      <c r="D2400" s="111"/>
      <c r="E2400" s="111"/>
      <c r="F2400" s="111"/>
      <c r="G2400" s="111"/>
      <c r="H2400" s="111"/>
      <c r="I2400" s="116"/>
      <c r="J2400" s="118"/>
      <c r="K2400" s="33"/>
      <c r="L2400" s="44">
        <f t="shared" si="176"/>
        <v>0</v>
      </c>
      <c r="M2400" s="33" t="str">
        <f t="shared" si="172"/>
        <v>Container q'ty</v>
      </c>
      <c r="N2400" s="33" t="str">
        <f t="shared" si="173"/>
        <v/>
      </c>
      <c r="O2400" s="39"/>
      <c r="P2400" s="33"/>
      <c r="Q2400" s="168"/>
      <c r="R2400" s="169"/>
      <c r="S2400" s="39"/>
      <c r="T2400" s="119"/>
      <c r="U2400" s="109"/>
      <c r="V2400" s="109"/>
      <c r="W2400" s="109"/>
      <c r="X2400" s="45"/>
      <c r="Y2400" s="45"/>
    </row>
    <row r="2401" spans="1:25" s="43" customFormat="1" ht="12.9" customHeight="1">
      <c r="A2401" s="189"/>
      <c r="B2401" s="111"/>
      <c r="C2401" s="111"/>
      <c r="D2401" s="111"/>
      <c r="E2401" s="111"/>
      <c r="F2401" s="111"/>
      <c r="G2401" s="111"/>
      <c r="H2401" s="111"/>
      <c r="I2401" s="116"/>
      <c r="J2401" s="118"/>
      <c r="K2401" s="33"/>
      <c r="L2401" s="44">
        <f>SUM(E2401:F2401)</f>
        <v>0</v>
      </c>
      <c r="M2401" s="33" t="str">
        <f t="shared" si="172"/>
        <v>Container q'ty</v>
      </c>
      <c r="N2401" s="33" t="str">
        <f t="shared" si="173"/>
        <v/>
      </c>
      <c r="O2401" s="39"/>
      <c r="P2401" s="33"/>
      <c r="Q2401" s="168"/>
      <c r="R2401" s="169"/>
      <c r="S2401" s="39"/>
      <c r="T2401" s="119"/>
      <c r="U2401" s="109"/>
      <c r="V2401" s="109"/>
      <c r="W2401" s="109"/>
      <c r="X2401" s="45"/>
      <c r="Y2401" s="45"/>
    </row>
    <row r="2402" spans="1:25" s="43" customFormat="1" ht="12.9" customHeight="1">
      <c r="A2402" s="189"/>
      <c r="B2402" s="111"/>
      <c r="C2402" s="111"/>
      <c r="D2402" s="111"/>
      <c r="E2402" s="111"/>
      <c r="F2402" s="111"/>
      <c r="G2402" s="111"/>
      <c r="H2402" s="111"/>
      <c r="I2402" s="116"/>
      <c r="J2402" s="118"/>
      <c r="K2402" s="33"/>
      <c r="L2402" s="44">
        <f>SUM(E2402:F2402)</f>
        <v>0</v>
      </c>
      <c r="M2402" s="33" t="str">
        <f t="shared" si="172"/>
        <v>Container q'ty</v>
      </c>
      <c r="N2402" s="33" t="str">
        <f t="shared" si="173"/>
        <v/>
      </c>
      <c r="O2402" s="39"/>
      <c r="P2402" s="33"/>
      <c r="Q2402" s="168"/>
      <c r="R2402" s="169"/>
      <c r="S2402" s="39"/>
      <c r="T2402" s="119"/>
      <c r="U2402" s="109"/>
      <c r="V2402" s="109"/>
      <c r="W2402" s="109"/>
      <c r="X2402" s="45"/>
      <c r="Y2402" s="45"/>
    </row>
    <row r="2403" spans="1:25" s="43" customFormat="1" ht="12.9" customHeight="1">
      <c r="A2403" s="189"/>
      <c r="B2403" s="111"/>
      <c r="C2403" s="111"/>
      <c r="D2403" s="111"/>
      <c r="E2403" s="111"/>
      <c r="F2403" s="111"/>
      <c r="G2403" s="111"/>
      <c r="H2403" s="111"/>
      <c r="I2403" s="116"/>
      <c r="J2403" s="118"/>
      <c r="K2403" s="33"/>
      <c r="L2403" s="44">
        <f t="shared" ref="L2403:L2412" si="177">SUM(E2403:F2403)</f>
        <v>0</v>
      </c>
      <c r="M2403" s="33" t="str">
        <f t="shared" si="172"/>
        <v>Container q'ty</v>
      </c>
      <c r="N2403" s="33" t="str">
        <f t="shared" si="173"/>
        <v/>
      </c>
      <c r="O2403" s="39"/>
      <c r="P2403" s="33"/>
      <c r="Q2403" s="168"/>
      <c r="R2403" s="169"/>
      <c r="S2403" s="39"/>
      <c r="T2403" s="119"/>
      <c r="U2403" s="109"/>
      <c r="V2403" s="109"/>
      <c r="W2403" s="109"/>
      <c r="X2403" s="45"/>
      <c r="Y2403" s="45"/>
    </row>
    <row r="2404" spans="1:25" s="43" customFormat="1" ht="12.9" customHeight="1">
      <c r="A2404" s="189"/>
      <c r="B2404" s="111"/>
      <c r="C2404" s="111"/>
      <c r="D2404" s="111"/>
      <c r="E2404" s="111"/>
      <c r="F2404" s="111"/>
      <c r="G2404" s="111"/>
      <c r="H2404" s="111"/>
      <c r="I2404" s="116"/>
      <c r="J2404" s="118"/>
      <c r="K2404" s="33"/>
      <c r="L2404" s="44">
        <f t="shared" si="177"/>
        <v>0</v>
      </c>
      <c r="M2404" s="33" t="str">
        <f t="shared" si="172"/>
        <v>Container q'ty</v>
      </c>
      <c r="N2404" s="33" t="str">
        <f t="shared" si="173"/>
        <v/>
      </c>
      <c r="O2404" s="39"/>
      <c r="P2404" s="33"/>
      <c r="Q2404" s="168"/>
      <c r="R2404" s="169"/>
      <c r="S2404" s="39"/>
      <c r="T2404" s="119"/>
      <c r="U2404" s="109"/>
      <c r="V2404" s="109"/>
      <c r="W2404" s="109"/>
      <c r="X2404" s="45"/>
      <c r="Y2404" s="45"/>
    </row>
    <row r="2405" spans="1:25" s="43" customFormat="1" ht="12.9" customHeight="1">
      <c r="A2405" s="189"/>
      <c r="B2405" s="111"/>
      <c r="C2405" s="111"/>
      <c r="D2405" s="111"/>
      <c r="E2405" s="111"/>
      <c r="F2405" s="111"/>
      <c r="G2405" s="111"/>
      <c r="H2405" s="111"/>
      <c r="I2405" s="116"/>
      <c r="J2405" s="118"/>
      <c r="K2405" s="33"/>
      <c r="L2405" s="44">
        <f t="shared" si="177"/>
        <v>0</v>
      </c>
      <c r="M2405" s="33" t="str">
        <f t="shared" si="172"/>
        <v>Container q'ty</v>
      </c>
      <c r="N2405" s="33" t="str">
        <f t="shared" si="173"/>
        <v/>
      </c>
      <c r="O2405" s="39"/>
      <c r="P2405" s="33"/>
      <c r="Q2405" s="168"/>
      <c r="R2405" s="169"/>
      <c r="S2405" s="39"/>
      <c r="T2405" s="119"/>
      <c r="U2405" s="109"/>
      <c r="V2405" s="109"/>
      <c r="W2405" s="109"/>
      <c r="X2405" s="45"/>
      <c r="Y2405" s="45"/>
    </row>
    <row r="2406" spans="1:25" s="43" customFormat="1" ht="12.9" customHeight="1">
      <c r="A2406" s="189"/>
      <c r="B2406" s="111"/>
      <c r="C2406" s="111"/>
      <c r="D2406" s="111"/>
      <c r="E2406" s="111"/>
      <c r="F2406" s="111"/>
      <c r="G2406" s="111"/>
      <c r="H2406" s="111"/>
      <c r="I2406" s="117"/>
      <c r="J2406" s="118"/>
      <c r="K2406" s="33"/>
      <c r="L2406" s="44">
        <f t="shared" si="177"/>
        <v>0</v>
      </c>
      <c r="M2406" s="33" t="str">
        <f t="shared" si="172"/>
        <v>Container q'ty</v>
      </c>
      <c r="N2406" s="33" t="str">
        <f t="shared" si="173"/>
        <v/>
      </c>
      <c r="O2406" s="39"/>
      <c r="P2406" s="33"/>
      <c r="Q2406" s="168"/>
      <c r="R2406" s="169"/>
      <c r="S2406" s="39"/>
      <c r="T2406" s="119"/>
      <c r="U2406" s="109"/>
      <c r="V2406" s="109"/>
      <c r="W2406" s="109"/>
      <c r="X2406" s="45"/>
      <c r="Y2406" s="45"/>
    </row>
    <row r="2407" spans="1:25" s="43" customFormat="1" ht="12.9" customHeight="1">
      <c r="A2407" s="189"/>
      <c r="B2407" s="111"/>
      <c r="C2407" s="111"/>
      <c r="D2407" s="111"/>
      <c r="E2407" s="111"/>
      <c r="F2407" s="111"/>
      <c r="G2407" s="111"/>
      <c r="H2407" s="111"/>
      <c r="I2407" s="117"/>
      <c r="J2407" s="118"/>
      <c r="K2407" s="33"/>
      <c r="L2407" s="44">
        <f t="shared" si="177"/>
        <v>0</v>
      </c>
      <c r="M2407" s="33" t="str">
        <f t="shared" si="172"/>
        <v>Container q'ty</v>
      </c>
      <c r="N2407" s="33" t="str">
        <f t="shared" si="173"/>
        <v/>
      </c>
      <c r="O2407" s="39"/>
      <c r="P2407" s="33"/>
      <c r="Q2407" s="168"/>
      <c r="R2407" s="169"/>
      <c r="S2407" s="39"/>
      <c r="T2407" s="119"/>
      <c r="U2407" s="109"/>
      <c r="V2407" s="109"/>
      <c r="W2407" s="109"/>
      <c r="X2407" s="45"/>
      <c r="Y2407" s="45"/>
    </row>
    <row r="2408" spans="1:25" s="43" customFormat="1" ht="12.9" customHeight="1">
      <c r="A2408" s="189"/>
      <c r="B2408" s="111"/>
      <c r="C2408" s="111"/>
      <c r="D2408" s="111"/>
      <c r="E2408" s="111"/>
      <c r="F2408" s="111"/>
      <c r="G2408" s="111"/>
      <c r="H2408" s="111"/>
      <c r="I2408" s="116"/>
      <c r="J2408" s="118"/>
      <c r="K2408" s="33"/>
      <c r="L2408" s="44">
        <f t="shared" si="177"/>
        <v>0</v>
      </c>
      <c r="M2408" s="33" t="str">
        <f t="shared" si="172"/>
        <v>Container q'ty</v>
      </c>
      <c r="N2408" s="33" t="str">
        <f t="shared" si="173"/>
        <v/>
      </c>
      <c r="O2408" s="39"/>
      <c r="P2408" s="33"/>
      <c r="Q2408" s="168"/>
      <c r="R2408" s="169"/>
      <c r="S2408" s="39"/>
      <c r="T2408" s="119"/>
      <c r="U2408" s="109"/>
      <c r="V2408" s="109"/>
      <c r="W2408" s="109"/>
      <c r="X2408" s="45"/>
      <c r="Y2408" s="45"/>
    </row>
    <row r="2409" spans="1:25" s="43" customFormat="1" ht="12.9" customHeight="1">
      <c r="A2409" s="189"/>
      <c r="B2409" s="111"/>
      <c r="C2409" s="111"/>
      <c r="D2409" s="111"/>
      <c r="E2409" s="111"/>
      <c r="F2409" s="111"/>
      <c r="G2409" s="111"/>
      <c r="H2409" s="111"/>
      <c r="I2409" s="116"/>
      <c r="J2409" s="118"/>
      <c r="K2409" s="33"/>
      <c r="L2409" s="44">
        <f t="shared" si="177"/>
        <v>0</v>
      </c>
      <c r="M2409" s="33" t="str">
        <f t="shared" si="172"/>
        <v>Container q'ty</v>
      </c>
      <c r="N2409" s="33" t="str">
        <f t="shared" si="173"/>
        <v/>
      </c>
      <c r="O2409" s="39"/>
      <c r="P2409" s="33"/>
      <c r="Q2409" s="168"/>
      <c r="R2409" s="169"/>
      <c r="S2409" s="39"/>
      <c r="T2409" s="119"/>
      <c r="U2409" s="109"/>
      <c r="V2409" s="109"/>
      <c r="W2409" s="109"/>
      <c r="X2409" s="45"/>
      <c r="Y2409" s="45"/>
    </row>
    <row r="2410" spans="1:25" s="43" customFormat="1" ht="12.9" customHeight="1">
      <c r="A2410" s="189"/>
      <c r="B2410" s="111"/>
      <c r="C2410" s="111"/>
      <c r="D2410" s="111"/>
      <c r="E2410" s="111"/>
      <c r="F2410" s="111"/>
      <c r="G2410" s="111"/>
      <c r="H2410" s="111"/>
      <c r="I2410" s="116"/>
      <c r="J2410" s="118"/>
      <c r="K2410" s="33"/>
      <c r="L2410" s="44">
        <f t="shared" si="177"/>
        <v>0</v>
      </c>
      <c r="M2410" s="33" t="str">
        <f t="shared" si="172"/>
        <v>Container q'ty</v>
      </c>
      <c r="N2410" s="33" t="str">
        <f t="shared" si="173"/>
        <v/>
      </c>
      <c r="O2410" s="39"/>
      <c r="P2410" s="33"/>
      <c r="Q2410" s="168"/>
      <c r="R2410" s="169"/>
      <c r="S2410" s="39"/>
      <c r="T2410" s="119"/>
      <c r="U2410" s="109"/>
      <c r="V2410" s="109"/>
      <c r="W2410" s="109"/>
      <c r="X2410" s="45"/>
      <c r="Y2410" s="45"/>
    </row>
    <row r="2411" spans="1:25" s="43" customFormat="1" ht="12.9" customHeight="1">
      <c r="A2411" s="189"/>
      <c r="B2411" s="111"/>
      <c r="C2411" s="111"/>
      <c r="D2411" s="111"/>
      <c r="E2411" s="111"/>
      <c r="F2411" s="111"/>
      <c r="G2411" s="111"/>
      <c r="H2411" s="111"/>
      <c r="I2411" s="116"/>
      <c r="J2411" s="118"/>
      <c r="K2411" s="33"/>
      <c r="L2411" s="44">
        <f t="shared" si="177"/>
        <v>0</v>
      </c>
      <c r="M2411" s="33" t="str">
        <f t="shared" si="172"/>
        <v>Container q'ty</v>
      </c>
      <c r="N2411" s="33" t="str">
        <f t="shared" si="173"/>
        <v/>
      </c>
      <c r="O2411" s="39"/>
      <c r="P2411" s="33"/>
      <c r="Q2411" s="168"/>
      <c r="R2411" s="169"/>
      <c r="S2411" s="39"/>
      <c r="T2411" s="119"/>
      <c r="U2411" s="109"/>
      <c r="V2411" s="109"/>
      <c r="W2411" s="109"/>
      <c r="X2411" s="45"/>
      <c r="Y2411" s="45"/>
    </row>
    <row r="2412" spans="1:25" s="43" customFormat="1" ht="12.9" customHeight="1">
      <c r="A2412" s="189"/>
      <c r="B2412" s="111"/>
      <c r="C2412" s="111"/>
      <c r="D2412" s="111"/>
      <c r="E2412" s="111"/>
      <c r="F2412" s="111"/>
      <c r="G2412" s="111"/>
      <c r="H2412" s="111"/>
      <c r="I2412" s="116"/>
      <c r="J2412" s="118"/>
      <c r="K2412" s="33"/>
      <c r="L2412" s="44">
        <f t="shared" si="177"/>
        <v>0</v>
      </c>
      <c r="M2412" s="33" t="str">
        <f t="shared" si="172"/>
        <v>Container q'ty</v>
      </c>
      <c r="N2412" s="33" t="str">
        <f t="shared" si="173"/>
        <v/>
      </c>
      <c r="O2412" s="39"/>
      <c r="P2412" s="33"/>
      <c r="Q2412" s="168"/>
      <c r="R2412" s="169"/>
      <c r="S2412" s="39"/>
      <c r="T2412" s="119"/>
      <c r="U2412" s="109"/>
      <c r="V2412" s="109"/>
      <c r="W2412" s="109"/>
      <c r="X2412" s="45"/>
      <c r="Y2412" s="45"/>
    </row>
    <row r="2413" spans="1:25" s="43" customFormat="1" ht="12.9" customHeight="1">
      <c r="A2413" s="189"/>
      <c r="B2413" s="111"/>
      <c r="C2413" s="111"/>
      <c r="D2413" s="111"/>
      <c r="E2413" s="111"/>
      <c r="F2413" s="111"/>
      <c r="G2413" s="111"/>
      <c r="H2413" s="111"/>
      <c r="I2413" s="116"/>
      <c r="J2413" s="118"/>
      <c r="K2413" s="33"/>
      <c r="L2413" s="44">
        <f>SUM(E2413:F2413)</f>
        <v>0</v>
      </c>
      <c r="M2413" s="33" t="str">
        <f t="shared" si="172"/>
        <v>Container q'ty</v>
      </c>
      <c r="N2413" s="33" t="str">
        <f t="shared" si="173"/>
        <v/>
      </c>
      <c r="O2413" s="39"/>
      <c r="P2413" s="33"/>
      <c r="Q2413" s="168"/>
      <c r="R2413" s="169"/>
      <c r="S2413" s="39"/>
      <c r="T2413" s="119"/>
      <c r="U2413" s="109"/>
      <c r="V2413" s="109"/>
      <c r="W2413" s="109"/>
      <c r="X2413" s="45"/>
      <c r="Y2413" s="45"/>
    </row>
    <row r="2414" spans="1:25" s="43" customFormat="1" ht="12.9" customHeight="1">
      <c r="A2414" s="189"/>
      <c r="B2414" s="111"/>
      <c r="C2414" s="111"/>
      <c r="D2414" s="111"/>
      <c r="E2414" s="111"/>
      <c r="F2414" s="111"/>
      <c r="G2414" s="111"/>
      <c r="H2414" s="111"/>
      <c r="I2414" s="116"/>
      <c r="J2414" s="118"/>
      <c r="K2414" s="33"/>
      <c r="L2414" s="44">
        <f>SUM(E2414:F2414)</f>
        <v>0</v>
      </c>
      <c r="M2414" s="33" t="str">
        <f t="shared" si="172"/>
        <v>Container q'ty</v>
      </c>
      <c r="N2414" s="33" t="str">
        <f t="shared" si="173"/>
        <v/>
      </c>
      <c r="O2414" s="39"/>
      <c r="P2414" s="33"/>
      <c r="Q2414" s="168"/>
      <c r="R2414" s="169"/>
      <c r="S2414" s="39"/>
      <c r="T2414" s="119"/>
      <c r="U2414" s="109"/>
      <c r="V2414" s="109"/>
      <c r="W2414" s="109"/>
      <c r="X2414" s="45"/>
      <c r="Y2414" s="45"/>
    </row>
    <row r="2415" spans="1:25" s="43" customFormat="1" ht="12.9" customHeight="1">
      <c r="A2415" s="189"/>
      <c r="B2415" s="111"/>
      <c r="C2415" s="111"/>
      <c r="D2415" s="111"/>
      <c r="E2415" s="111"/>
      <c r="F2415" s="111"/>
      <c r="G2415" s="111"/>
      <c r="H2415" s="111"/>
      <c r="I2415" s="116"/>
      <c r="J2415" s="118"/>
      <c r="K2415" s="33"/>
      <c r="L2415" s="44">
        <f t="shared" ref="L2415:L2423" si="178">SUM(E2415:F2415)</f>
        <v>0</v>
      </c>
      <c r="M2415" s="33" t="str">
        <f t="shared" si="172"/>
        <v>Container q'ty</v>
      </c>
      <c r="N2415" s="33" t="str">
        <f t="shared" si="173"/>
        <v/>
      </c>
      <c r="O2415" s="39"/>
      <c r="P2415" s="33"/>
      <c r="Q2415" s="168"/>
      <c r="R2415" s="169"/>
      <c r="S2415" s="39"/>
      <c r="T2415" s="119"/>
      <c r="U2415" s="109"/>
      <c r="V2415" s="109"/>
      <c r="W2415" s="109"/>
      <c r="X2415" s="45"/>
      <c r="Y2415" s="45"/>
    </row>
    <row r="2416" spans="1:25" s="43" customFormat="1" ht="12.9" customHeight="1">
      <c r="A2416" s="189"/>
      <c r="B2416" s="111"/>
      <c r="C2416" s="111"/>
      <c r="D2416" s="111"/>
      <c r="E2416" s="111"/>
      <c r="F2416" s="111"/>
      <c r="G2416" s="111"/>
      <c r="H2416" s="111"/>
      <c r="I2416" s="116"/>
      <c r="J2416" s="118"/>
      <c r="K2416" s="33"/>
      <c r="L2416" s="44">
        <f t="shared" si="178"/>
        <v>0</v>
      </c>
      <c r="M2416" s="33" t="str">
        <f t="shared" si="172"/>
        <v>Container q'ty</v>
      </c>
      <c r="N2416" s="33" t="str">
        <f t="shared" si="173"/>
        <v/>
      </c>
      <c r="O2416" s="39"/>
      <c r="P2416" s="33"/>
      <c r="Q2416" s="168"/>
      <c r="R2416" s="169"/>
      <c r="S2416" s="39"/>
      <c r="T2416" s="119"/>
      <c r="U2416" s="109"/>
      <c r="V2416" s="109"/>
      <c r="W2416" s="109"/>
      <c r="X2416" s="45"/>
      <c r="Y2416" s="45"/>
    </row>
    <row r="2417" spans="1:25" s="43" customFormat="1" ht="12.9" customHeight="1">
      <c r="A2417" s="189"/>
      <c r="B2417" s="111"/>
      <c r="C2417" s="111"/>
      <c r="D2417" s="111"/>
      <c r="E2417" s="111"/>
      <c r="F2417" s="111"/>
      <c r="G2417" s="111"/>
      <c r="H2417" s="111"/>
      <c r="I2417" s="116"/>
      <c r="J2417" s="118"/>
      <c r="K2417" s="33"/>
      <c r="L2417" s="44">
        <f t="shared" si="178"/>
        <v>0</v>
      </c>
      <c r="M2417" s="33" t="str">
        <f t="shared" si="172"/>
        <v>Container q'ty</v>
      </c>
      <c r="N2417" s="33" t="str">
        <f t="shared" si="173"/>
        <v/>
      </c>
      <c r="O2417" s="39"/>
      <c r="P2417" s="33"/>
      <c r="Q2417" s="168"/>
      <c r="R2417" s="169"/>
      <c r="S2417" s="39"/>
      <c r="T2417" s="119"/>
      <c r="U2417" s="109"/>
      <c r="V2417" s="109"/>
      <c r="W2417" s="109"/>
      <c r="X2417" s="45"/>
      <c r="Y2417" s="45"/>
    </row>
    <row r="2418" spans="1:25" s="43" customFormat="1" ht="12.9" customHeight="1">
      <c r="A2418" s="189"/>
      <c r="B2418" s="111"/>
      <c r="C2418" s="111"/>
      <c r="D2418" s="111"/>
      <c r="E2418" s="111"/>
      <c r="F2418" s="111"/>
      <c r="G2418" s="111"/>
      <c r="H2418" s="111"/>
      <c r="I2418" s="117"/>
      <c r="J2418" s="118"/>
      <c r="K2418" s="33"/>
      <c r="L2418" s="44">
        <f t="shared" si="178"/>
        <v>0</v>
      </c>
      <c r="M2418" s="33" t="str">
        <f t="shared" si="172"/>
        <v>Container q'ty</v>
      </c>
      <c r="N2418" s="33" t="str">
        <f t="shared" si="173"/>
        <v/>
      </c>
      <c r="O2418" s="39"/>
      <c r="P2418" s="33"/>
      <c r="Q2418" s="168"/>
      <c r="R2418" s="169"/>
      <c r="S2418" s="39"/>
      <c r="T2418" s="119"/>
      <c r="U2418" s="109"/>
      <c r="V2418" s="109"/>
      <c r="W2418" s="109"/>
      <c r="X2418" s="45"/>
      <c r="Y2418" s="45"/>
    </row>
    <row r="2419" spans="1:25" s="43" customFormat="1" ht="12.9" customHeight="1">
      <c r="A2419" s="189"/>
      <c r="B2419" s="111"/>
      <c r="C2419" s="111"/>
      <c r="D2419" s="111"/>
      <c r="E2419" s="111"/>
      <c r="F2419" s="111"/>
      <c r="G2419" s="111"/>
      <c r="H2419" s="111"/>
      <c r="I2419" s="117"/>
      <c r="J2419" s="118"/>
      <c r="K2419" s="33"/>
      <c r="L2419" s="44">
        <f t="shared" si="178"/>
        <v>0</v>
      </c>
      <c r="M2419" s="33" t="str">
        <f t="shared" si="172"/>
        <v>Container q'ty</v>
      </c>
      <c r="N2419" s="33" t="str">
        <f t="shared" si="173"/>
        <v/>
      </c>
      <c r="O2419" s="39"/>
      <c r="P2419" s="33"/>
      <c r="Q2419" s="168"/>
      <c r="R2419" s="169"/>
      <c r="S2419" s="39"/>
      <c r="T2419" s="119"/>
      <c r="U2419" s="109"/>
      <c r="V2419" s="109"/>
      <c r="W2419" s="109"/>
      <c r="X2419" s="45"/>
      <c r="Y2419" s="45"/>
    </row>
    <row r="2420" spans="1:25" s="43" customFormat="1" ht="12.9" customHeight="1">
      <c r="A2420" s="189"/>
      <c r="B2420" s="111"/>
      <c r="C2420" s="111"/>
      <c r="D2420" s="111"/>
      <c r="E2420" s="111"/>
      <c r="F2420" s="111"/>
      <c r="G2420" s="111"/>
      <c r="H2420" s="111"/>
      <c r="I2420" s="116"/>
      <c r="J2420" s="118"/>
      <c r="K2420" s="33"/>
      <c r="L2420" s="44">
        <f t="shared" si="178"/>
        <v>0</v>
      </c>
      <c r="M2420" s="33" t="str">
        <f t="shared" si="172"/>
        <v>Container q'ty</v>
      </c>
      <c r="N2420" s="33" t="str">
        <f t="shared" si="173"/>
        <v/>
      </c>
      <c r="O2420" s="39"/>
      <c r="P2420" s="33"/>
      <c r="Q2420" s="168"/>
      <c r="R2420" s="169"/>
      <c r="S2420" s="39"/>
      <c r="T2420" s="119"/>
      <c r="U2420" s="109"/>
      <c r="V2420" s="109"/>
      <c r="W2420" s="109"/>
      <c r="X2420" s="45"/>
      <c r="Y2420" s="45"/>
    </row>
    <row r="2421" spans="1:25" s="43" customFormat="1" ht="12.9" customHeight="1">
      <c r="A2421" s="189"/>
      <c r="B2421" s="111"/>
      <c r="C2421" s="111"/>
      <c r="D2421" s="111"/>
      <c r="E2421" s="111"/>
      <c r="F2421" s="111"/>
      <c r="G2421" s="111"/>
      <c r="H2421" s="111"/>
      <c r="I2421" s="116"/>
      <c r="J2421" s="118"/>
      <c r="K2421" s="33"/>
      <c r="L2421" s="44">
        <f t="shared" si="178"/>
        <v>0</v>
      </c>
      <c r="M2421" s="33" t="str">
        <f t="shared" si="172"/>
        <v>Container q'ty</v>
      </c>
      <c r="N2421" s="33" t="str">
        <f t="shared" si="173"/>
        <v/>
      </c>
      <c r="O2421" s="39"/>
      <c r="P2421" s="33"/>
      <c r="Q2421" s="168"/>
      <c r="R2421" s="169"/>
      <c r="S2421" s="39"/>
      <c r="T2421" s="119"/>
      <c r="U2421" s="109"/>
      <c r="V2421" s="109"/>
      <c r="W2421" s="109"/>
      <c r="X2421" s="45"/>
      <c r="Y2421" s="45"/>
    </row>
    <row r="2422" spans="1:25" s="43" customFormat="1" ht="12.9" customHeight="1">
      <c r="A2422" s="189"/>
      <c r="B2422" s="111"/>
      <c r="C2422" s="111"/>
      <c r="D2422" s="111"/>
      <c r="E2422" s="111"/>
      <c r="F2422" s="111"/>
      <c r="G2422" s="111"/>
      <c r="H2422" s="111"/>
      <c r="I2422" s="116"/>
      <c r="J2422" s="118"/>
      <c r="K2422" s="33"/>
      <c r="L2422" s="44">
        <f t="shared" si="178"/>
        <v>0</v>
      </c>
      <c r="M2422" s="33" t="str">
        <f t="shared" si="172"/>
        <v>Container q'ty</v>
      </c>
      <c r="N2422" s="33" t="str">
        <f t="shared" si="173"/>
        <v/>
      </c>
      <c r="O2422" s="39"/>
      <c r="P2422" s="33"/>
      <c r="Q2422" s="168"/>
      <c r="R2422" s="169"/>
      <c r="S2422" s="39"/>
      <c r="T2422" s="119"/>
      <c r="U2422" s="109"/>
      <c r="V2422" s="109"/>
      <c r="W2422" s="109"/>
      <c r="X2422" s="45"/>
      <c r="Y2422" s="45"/>
    </row>
    <row r="2423" spans="1:25" s="43" customFormat="1" ht="12.9" customHeight="1">
      <c r="A2423" s="189"/>
      <c r="B2423" s="111"/>
      <c r="C2423" s="111"/>
      <c r="D2423" s="111"/>
      <c r="E2423" s="111"/>
      <c r="F2423" s="111"/>
      <c r="G2423" s="111"/>
      <c r="H2423" s="111"/>
      <c r="I2423" s="116"/>
      <c r="J2423" s="118"/>
      <c r="K2423" s="33"/>
      <c r="L2423" s="44">
        <f t="shared" si="178"/>
        <v>0</v>
      </c>
      <c r="M2423" s="33" t="str">
        <f t="shared" ref="M2423:M2486" si="179">A2423&amp;$O$1</f>
        <v>Container q'ty</v>
      </c>
      <c r="N2423" s="33" t="str">
        <f t="shared" ref="N2423:N2486" si="180">A2423&amp;P2423</f>
        <v/>
      </c>
      <c r="O2423" s="39"/>
      <c r="P2423" s="33"/>
      <c r="Q2423" s="168"/>
      <c r="R2423" s="169"/>
      <c r="S2423" s="39"/>
      <c r="T2423" s="119"/>
      <c r="U2423" s="109"/>
      <c r="V2423" s="109"/>
      <c r="W2423" s="109"/>
      <c r="X2423" s="45"/>
      <c r="Y2423" s="45"/>
    </row>
    <row r="2424" spans="1:25" s="43" customFormat="1" ht="12.9" customHeight="1">
      <c r="A2424" s="189"/>
      <c r="B2424" s="111"/>
      <c r="C2424" s="111"/>
      <c r="D2424" s="111"/>
      <c r="E2424" s="111"/>
      <c r="F2424" s="111"/>
      <c r="G2424" s="111"/>
      <c r="H2424" s="111"/>
      <c r="I2424" s="116"/>
      <c r="J2424" s="118"/>
      <c r="K2424" s="33"/>
      <c r="L2424" s="44">
        <f>SUM(E2424:F2424)</f>
        <v>0</v>
      </c>
      <c r="M2424" s="33" t="str">
        <f t="shared" si="179"/>
        <v>Container q'ty</v>
      </c>
      <c r="N2424" s="33" t="str">
        <f t="shared" si="180"/>
        <v/>
      </c>
      <c r="O2424" s="39"/>
      <c r="P2424" s="33"/>
      <c r="Q2424" s="168"/>
      <c r="R2424" s="169"/>
      <c r="S2424" s="39"/>
      <c r="T2424" s="119"/>
      <c r="U2424" s="109"/>
      <c r="V2424" s="109"/>
      <c r="W2424" s="109"/>
      <c r="X2424" s="45"/>
      <c r="Y2424" s="45"/>
    </row>
    <row r="2425" spans="1:25" s="43" customFormat="1" ht="12.9" customHeight="1">
      <c r="A2425" s="189"/>
      <c r="B2425" s="111"/>
      <c r="C2425" s="111"/>
      <c r="D2425" s="111"/>
      <c r="E2425" s="111"/>
      <c r="F2425" s="111"/>
      <c r="G2425" s="111"/>
      <c r="H2425" s="111"/>
      <c r="I2425" s="116"/>
      <c r="J2425" s="118"/>
      <c r="K2425" s="33"/>
      <c r="L2425" s="44">
        <f>SUM(E2425:F2425)</f>
        <v>0</v>
      </c>
      <c r="M2425" s="33" t="str">
        <f t="shared" si="179"/>
        <v>Container q'ty</v>
      </c>
      <c r="N2425" s="33" t="str">
        <f t="shared" si="180"/>
        <v/>
      </c>
      <c r="O2425" s="39"/>
      <c r="P2425" s="33"/>
      <c r="Q2425" s="168"/>
      <c r="R2425" s="169"/>
      <c r="S2425" s="39"/>
      <c r="T2425" s="119"/>
      <c r="U2425" s="109"/>
      <c r="V2425" s="109"/>
      <c r="W2425" s="109"/>
      <c r="X2425" s="45"/>
      <c r="Y2425" s="45"/>
    </row>
    <row r="2426" spans="1:25" s="43" customFormat="1" ht="12.9" customHeight="1">
      <c r="A2426" s="189"/>
      <c r="B2426" s="111"/>
      <c r="C2426" s="111"/>
      <c r="D2426" s="111"/>
      <c r="E2426" s="111"/>
      <c r="F2426" s="111"/>
      <c r="G2426" s="111"/>
      <c r="H2426" s="111"/>
      <c r="I2426" s="116"/>
      <c r="J2426" s="118"/>
      <c r="K2426" s="33"/>
      <c r="L2426" s="44">
        <f t="shared" ref="L2426:L2434" si="181">SUM(E2426:F2426)</f>
        <v>0</v>
      </c>
      <c r="M2426" s="33" t="str">
        <f t="shared" si="179"/>
        <v>Container q'ty</v>
      </c>
      <c r="N2426" s="33" t="str">
        <f t="shared" si="180"/>
        <v/>
      </c>
      <c r="O2426" s="39"/>
      <c r="P2426" s="33"/>
      <c r="Q2426" s="168"/>
      <c r="R2426" s="169"/>
      <c r="S2426" s="39"/>
      <c r="T2426" s="119"/>
      <c r="U2426" s="109"/>
      <c r="V2426" s="109"/>
      <c r="W2426" s="109"/>
      <c r="X2426" s="45"/>
      <c r="Y2426" s="45"/>
    </row>
    <row r="2427" spans="1:25" s="43" customFormat="1" ht="12.9" customHeight="1">
      <c r="A2427" s="189"/>
      <c r="B2427" s="111"/>
      <c r="C2427" s="111"/>
      <c r="D2427" s="111"/>
      <c r="E2427" s="111"/>
      <c r="F2427" s="111"/>
      <c r="G2427" s="111"/>
      <c r="H2427" s="111"/>
      <c r="I2427" s="116"/>
      <c r="J2427" s="118"/>
      <c r="K2427" s="33"/>
      <c r="L2427" s="44">
        <f t="shared" si="181"/>
        <v>0</v>
      </c>
      <c r="M2427" s="33" t="str">
        <f t="shared" si="179"/>
        <v>Container q'ty</v>
      </c>
      <c r="N2427" s="33" t="str">
        <f t="shared" si="180"/>
        <v/>
      </c>
      <c r="O2427" s="39"/>
      <c r="P2427" s="33"/>
      <c r="Q2427" s="168"/>
      <c r="R2427" s="169"/>
      <c r="S2427" s="39"/>
      <c r="T2427" s="119"/>
      <c r="U2427" s="109"/>
      <c r="V2427" s="109"/>
      <c r="W2427" s="109"/>
      <c r="X2427" s="45"/>
      <c r="Y2427" s="45"/>
    </row>
    <row r="2428" spans="1:25" s="43" customFormat="1" ht="12.9" customHeight="1">
      <c r="A2428" s="189"/>
      <c r="B2428" s="111"/>
      <c r="C2428" s="111"/>
      <c r="D2428" s="111"/>
      <c r="E2428" s="111"/>
      <c r="F2428" s="111"/>
      <c r="G2428" s="111"/>
      <c r="H2428" s="111"/>
      <c r="I2428" s="116"/>
      <c r="J2428" s="118"/>
      <c r="K2428" s="33"/>
      <c r="L2428" s="44">
        <f t="shared" si="181"/>
        <v>0</v>
      </c>
      <c r="M2428" s="33" t="str">
        <f t="shared" si="179"/>
        <v>Container q'ty</v>
      </c>
      <c r="N2428" s="33" t="str">
        <f t="shared" si="180"/>
        <v/>
      </c>
      <c r="O2428" s="39"/>
      <c r="P2428" s="33"/>
      <c r="Q2428" s="168"/>
      <c r="R2428" s="169"/>
      <c r="S2428" s="39"/>
      <c r="T2428" s="119"/>
      <c r="U2428" s="109"/>
      <c r="V2428" s="109"/>
      <c r="W2428" s="109"/>
      <c r="X2428" s="45"/>
      <c r="Y2428" s="45"/>
    </row>
    <row r="2429" spans="1:25" s="43" customFormat="1" ht="12.9" customHeight="1">
      <c r="A2429" s="189"/>
      <c r="B2429" s="111"/>
      <c r="C2429" s="111"/>
      <c r="D2429" s="111"/>
      <c r="E2429" s="111"/>
      <c r="F2429" s="111"/>
      <c r="G2429" s="111"/>
      <c r="H2429" s="111"/>
      <c r="I2429" s="117"/>
      <c r="J2429" s="118"/>
      <c r="K2429" s="33"/>
      <c r="L2429" s="44">
        <f t="shared" si="181"/>
        <v>0</v>
      </c>
      <c r="M2429" s="33" t="str">
        <f t="shared" si="179"/>
        <v>Container q'ty</v>
      </c>
      <c r="N2429" s="33" t="str">
        <f t="shared" si="180"/>
        <v/>
      </c>
      <c r="O2429" s="39"/>
      <c r="P2429" s="33"/>
      <c r="Q2429" s="168"/>
      <c r="R2429" s="169"/>
      <c r="S2429" s="39"/>
      <c r="T2429" s="119"/>
      <c r="U2429" s="109"/>
      <c r="V2429" s="109"/>
      <c r="W2429" s="109"/>
      <c r="X2429" s="45"/>
      <c r="Y2429" s="45"/>
    </row>
    <row r="2430" spans="1:25" s="43" customFormat="1" ht="12.9" customHeight="1">
      <c r="A2430" s="189"/>
      <c r="B2430" s="111"/>
      <c r="C2430" s="111"/>
      <c r="D2430" s="111"/>
      <c r="E2430" s="111"/>
      <c r="F2430" s="111"/>
      <c r="G2430" s="111"/>
      <c r="H2430" s="111"/>
      <c r="I2430" s="117"/>
      <c r="J2430" s="118"/>
      <c r="K2430" s="33"/>
      <c r="L2430" s="44">
        <f t="shared" si="181"/>
        <v>0</v>
      </c>
      <c r="M2430" s="33" t="str">
        <f t="shared" si="179"/>
        <v>Container q'ty</v>
      </c>
      <c r="N2430" s="33" t="str">
        <f t="shared" si="180"/>
        <v/>
      </c>
      <c r="O2430" s="39"/>
      <c r="P2430" s="33"/>
      <c r="Q2430" s="168"/>
      <c r="R2430" s="169"/>
      <c r="S2430" s="39"/>
      <c r="T2430" s="119"/>
      <c r="U2430" s="109"/>
      <c r="V2430" s="109"/>
      <c r="W2430" s="109"/>
      <c r="X2430" s="45"/>
      <c r="Y2430" s="45"/>
    </row>
    <row r="2431" spans="1:25" s="43" customFormat="1" ht="12.9" customHeight="1">
      <c r="A2431" s="189"/>
      <c r="B2431" s="111"/>
      <c r="C2431" s="111"/>
      <c r="D2431" s="111"/>
      <c r="E2431" s="111"/>
      <c r="F2431" s="111"/>
      <c r="G2431" s="111"/>
      <c r="H2431" s="111"/>
      <c r="I2431" s="116"/>
      <c r="J2431" s="118"/>
      <c r="K2431" s="33"/>
      <c r="L2431" s="44">
        <f t="shared" si="181"/>
        <v>0</v>
      </c>
      <c r="M2431" s="33" t="str">
        <f t="shared" si="179"/>
        <v>Container q'ty</v>
      </c>
      <c r="N2431" s="33" t="str">
        <f t="shared" si="180"/>
        <v/>
      </c>
      <c r="O2431" s="39"/>
      <c r="P2431" s="33"/>
      <c r="Q2431" s="168"/>
      <c r="R2431" s="169"/>
      <c r="S2431" s="39"/>
      <c r="T2431" s="119"/>
      <c r="U2431" s="109"/>
      <c r="V2431" s="109"/>
      <c r="W2431" s="109"/>
      <c r="X2431" s="45"/>
      <c r="Y2431" s="45"/>
    </row>
    <row r="2432" spans="1:25" s="43" customFormat="1" ht="12.9" customHeight="1">
      <c r="A2432" s="189"/>
      <c r="B2432" s="111"/>
      <c r="C2432" s="111"/>
      <c r="D2432" s="111"/>
      <c r="E2432" s="111"/>
      <c r="F2432" s="111"/>
      <c r="G2432" s="111"/>
      <c r="H2432" s="111"/>
      <c r="I2432" s="116"/>
      <c r="J2432" s="118"/>
      <c r="K2432" s="33"/>
      <c r="L2432" s="44">
        <f t="shared" si="181"/>
        <v>0</v>
      </c>
      <c r="M2432" s="33" t="str">
        <f t="shared" si="179"/>
        <v>Container q'ty</v>
      </c>
      <c r="N2432" s="33" t="str">
        <f t="shared" si="180"/>
        <v/>
      </c>
      <c r="O2432" s="39"/>
      <c r="P2432" s="33"/>
      <c r="Q2432" s="168"/>
      <c r="R2432" s="169"/>
      <c r="S2432" s="39"/>
      <c r="T2432" s="119"/>
      <c r="U2432" s="109"/>
      <c r="V2432" s="109"/>
      <c r="W2432" s="109"/>
      <c r="X2432" s="45"/>
      <c r="Y2432" s="45"/>
    </row>
    <row r="2433" spans="1:25" s="43" customFormat="1" ht="12.9" customHeight="1">
      <c r="A2433" s="189"/>
      <c r="B2433" s="111"/>
      <c r="C2433" s="111"/>
      <c r="D2433" s="111"/>
      <c r="E2433" s="111"/>
      <c r="F2433" s="111"/>
      <c r="G2433" s="111"/>
      <c r="H2433" s="111"/>
      <c r="I2433" s="116"/>
      <c r="J2433" s="118"/>
      <c r="K2433" s="33"/>
      <c r="L2433" s="44">
        <f t="shared" si="181"/>
        <v>0</v>
      </c>
      <c r="M2433" s="33" t="str">
        <f t="shared" si="179"/>
        <v>Container q'ty</v>
      </c>
      <c r="N2433" s="33" t="str">
        <f t="shared" si="180"/>
        <v/>
      </c>
      <c r="O2433" s="39"/>
      <c r="P2433" s="33"/>
      <c r="Q2433" s="168"/>
      <c r="R2433" s="169"/>
      <c r="S2433" s="39"/>
      <c r="T2433" s="119"/>
      <c r="U2433" s="109"/>
      <c r="V2433" s="109"/>
      <c r="W2433" s="109"/>
      <c r="X2433" s="45"/>
      <c r="Y2433" s="45"/>
    </row>
    <row r="2434" spans="1:25" s="43" customFormat="1" ht="12.9" customHeight="1">
      <c r="A2434" s="189"/>
      <c r="B2434" s="111"/>
      <c r="C2434" s="111"/>
      <c r="D2434" s="111"/>
      <c r="E2434" s="111"/>
      <c r="F2434" s="111"/>
      <c r="G2434" s="111"/>
      <c r="H2434" s="111"/>
      <c r="I2434" s="116"/>
      <c r="J2434" s="118"/>
      <c r="K2434" s="33"/>
      <c r="L2434" s="44">
        <f t="shared" si="181"/>
        <v>0</v>
      </c>
      <c r="M2434" s="33" t="str">
        <f t="shared" si="179"/>
        <v>Container q'ty</v>
      </c>
      <c r="N2434" s="33" t="str">
        <f t="shared" si="180"/>
        <v/>
      </c>
      <c r="O2434" s="39"/>
      <c r="P2434" s="33"/>
      <c r="Q2434" s="168"/>
      <c r="R2434" s="169"/>
      <c r="S2434" s="39"/>
      <c r="T2434" s="119"/>
      <c r="U2434" s="109"/>
      <c r="V2434" s="109"/>
      <c r="W2434" s="109"/>
      <c r="X2434" s="45"/>
      <c r="Y2434" s="45"/>
    </row>
    <row r="2435" spans="1:25" s="43" customFormat="1" ht="12.9" customHeight="1">
      <c r="A2435" s="189"/>
      <c r="B2435" s="111"/>
      <c r="C2435" s="111"/>
      <c r="D2435" s="111"/>
      <c r="E2435" s="111"/>
      <c r="F2435" s="111"/>
      <c r="G2435" s="111"/>
      <c r="H2435" s="111"/>
      <c r="I2435" s="116"/>
      <c r="J2435" s="118"/>
      <c r="K2435" s="33"/>
      <c r="L2435" s="44">
        <f>SUM(E2435:F2435)</f>
        <v>0</v>
      </c>
      <c r="M2435" s="33" t="str">
        <f t="shared" si="179"/>
        <v>Container q'ty</v>
      </c>
      <c r="N2435" s="33" t="str">
        <f t="shared" si="180"/>
        <v/>
      </c>
      <c r="O2435" s="39"/>
      <c r="P2435" s="33"/>
      <c r="Q2435" s="168"/>
      <c r="R2435" s="169"/>
      <c r="S2435" s="39"/>
      <c r="T2435" s="119"/>
      <c r="U2435" s="109"/>
      <c r="V2435" s="109"/>
      <c r="W2435" s="109"/>
      <c r="X2435" s="45"/>
      <c r="Y2435" s="45"/>
    </row>
    <row r="2436" spans="1:25" s="43" customFormat="1" ht="12.9" customHeight="1">
      <c r="A2436" s="189"/>
      <c r="B2436" s="111"/>
      <c r="C2436" s="111"/>
      <c r="D2436" s="111"/>
      <c r="E2436" s="111"/>
      <c r="F2436" s="111"/>
      <c r="G2436" s="111"/>
      <c r="H2436" s="111"/>
      <c r="I2436" s="116"/>
      <c r="J2436" s="118"/>
      <c r="K2436" s="33"/>
      <c r="L2436" s="44">
        <f>SUM(E2436:F2436)</f>
        <v>0</v>
      </c>
      <c r="M2436" s="33" t="str">
        <f t="shared" si="179"/>
        <v>Container q'ty</v>
      </c>
      <c r="N2436" s="33" t="str">
        <f t="shared" si="180"/>
        <v/>
      </c>
      <c r="O2436" s="39"/>
      <c r="P2436" s="33"/>
      <c r="Q2436" s="168"/>
      <c r="R2436" s="169"/>
      <c r="S2436" s="39"/>
      <c r="T2436" s="119"/>
      <c r="U2436" s="109"/>
      <c r="V2436" s="109"/>
      <c r="W2436" s="109"/>
      <c r="X2436" s="45"/>
      <c r="Y2436" s="45"/>
    </row>
    <row r="2437" spans="1:25" s="43" customFormat="1" ht="12.9" customHeight="1">
      <c r="A2437" s="189"/>
      <c r="B2437" s="111"/>
      <c r="C2437" s="111"/>
      <c r="D2437" s="111"/>
      <c r="E2437" s="111"/>
      <c r="F2437" s="111"/>
      <c r="G2437" s="111"/>
      <c r="H2437" s="111"/>
      <c r="I2437" s="116"/>
      <c r="J2437" s="118"/>
      <c r="K2437" s="33"/>
      <c r="L2437" s="44">
        <f t="shared" ref="L2437:L2446" si="182">SUM(E2437:F2437)</f>
        <v>0</v>
      </c>
      <c r="M2437" s="33" t="str">
        <f t="shared" si="179"/>
        <v>Container q'ty</v>
      </c>
      <c r="N2437" s="33" t="str">
        <f t="shared" si="180"/>
        <v/>
      </c>
      <c r="O2437" s="39"/>
      <c r="P2437" s="33"/>
      <c r="Q2437" s="168"/>
      <c r="R2437" s="169"/>
      <c r="S2437" s="39"/>
      <c r="T2437" s="119"/>
      <c r="U2437" s="109"/>
      <c r="V2437" s="109"/>
      <c r="W2437" s="109"/>
      <c r="X2437" s="45"/>
      <c r="Y2437" s="45"/>
    </row>
    <row r="2438" spans="1:25" s="43" customFormat="1" ht="12.9" customHeight="1">
      <c r="A2438" s="189"/>
      <c r="B2438" s="111"/>
      <c r="C2438" s="111"/>
      <c r="D2438" s="111"/>
      <c r="E2438" s="111"/>
      <c r="F2438" s="111"/>
      <c r="G2438" s="111"/>
      <c r="H2438" s="111"/>
      <c r="I2438" s="116"/>
      <c r="J2438" s="118"/>
      <c r="K2438" s="33"/>
      <c r="L2438" s="44">
        <f t="shared" si="182"/>
        <v>0</v>
      </c>
      <c r="M2438" s="33" t="str">
        <f t="shared" si="179"/>
        <v>Container q'ty</v>
      </c>
      <c r="N2438" s="33" t="str">
        <f t="shared" si="180"/>
        <v/>
      </c>
      <c r="O2438" s="39"/>
      <c r="P2438" s="33"/>
      <c r="Q2438" s="168"/>
      <c r="R2438" s="169"/>
      <c r="S2438" s="39"/>
      <c r="T2438" s="119"/>
      <c r="U2438" s="109"/>
      <c r="V2438" s="109"/>
      <c r="W2438" s="109"/>
      <c r="X2438" s="45"/>
      <c r="Y2438" s="45"/>
    </row>
    <row r="2439" spans="1:25" s="43" customFormat="1" ht="12.9" customHeight="1">
      <c r="A2439" s="189"/>
      <c r="B2439" s="111"/>
      <c r="C2439" s="111"/>
      <c r="D2439" s="111"/>
      <c r="E2439" s="111"/>
      <c r="F2439" s="111"/>
      <c r="G2439" s="111"/>
      <c r="H2439" s="111"/>
      <c r="I2439" s="116"/>
      <c r="J2439" s="118"/>
      <c r="K2439" s="33"/>
      <c r="L2439" s="44">
        <f t="shared" si="182"/>
        <v>0</v>
      </c>
      <c r="M2439" s="33" t="str">
        <f t="shared" si="179"/>
        <v>Container q'ty</v>
      </c>
      <c r="N2439" s="33" t="str">
        <f t="shared" si="180"/>
        <v/>
      </c>
      <c r="O2439" s="39"/>
      <c r="P2439" s="33"/>
      <c r="Q2439" s="168"/>
      <c r="R2439" s="169"/>
      <c r="S2439" s="39"/>
      <c r="T2439" s="119"/>
      <c r="U2439" s="109"/>
      <c r="V2439" s="109"/>
      <c r="W2439" s="109"/>
      <c r="X2439" s="45"/>
      <c r="Y2439" s="45"/>
    </row>
    <row r="2440" spans="1:25" s="43" customFormat="1" ht="12.9" customHeight="1">
      <c r="A2440" s="189"/>
      <c r="B2440" s="111"/>
      <c r="C2440" s="111"/>
      <c r="D2440" s="111"/>
      <c r="E2440" s="111"/>
      <c r="F2440" s="111"/>
      <c r="G2440" s="111"/>
      <c r="H2440" s="111"/>
      <c r="I2440" s="117"/>
      <c r="J2440" s="118"/>
      <c r="K2440" s="33"/>
      <c r="L2440" s="44">
        <f t="shared" si="182"/>
        <v>0</v>
      </c>
      <c r="M2440" s="33" t="str">
        <f t="shared" si="179"/>
        <v>Container q'ty</v>
      </c>
      <c r="N2440" s="33" t="str">
        <f t="shared" si="180"/>
        <v/>
      </c>
      <c r="O2440" s="39"/>
      <c r="P2440" s="33"/>
      <c r="Q2440" s="168"/>
      <c r="R2440" s="169"/>
      <c r="S2440" s="39"/>
      <c r="T2440" s="119"/>
      <c r="U2440" s="109"/>
      <c r="V2440" s="109"/>
      <c r="W2440" s="109"/>
      <c r="X2440" s="45"/>
      <c r="Y2440" s="45"/>
    </row>
    <row r="2441" spans="1:25" s="43" customFormat="1" ht="12.9" customHeight="1">
      <c r="A2441" s="189"/>
      <c r="B2441" s="111"/>
      <c r="C2441" s="111"/>
      <c r="D2441" s="111"/>
      <c r="E2441" s="111"/>
      <c r="F2441" s="111"/>
      <c r="G2441" s="111"/>
      <c r="H2441" s="111"/>
      <c r="I2441" s="117"/>
      <c r="J2441" s="118"/>
      <c r="K2441" s="33"/>
      <c r="L2441" s="44">
        <f t="shared" si="182"/>
        <v>0</v>
      </c>
      <c r="M2441" s="33" t="str">
        <f t="shared" si="179"/>
        <v>Container q'ty</v>
      </c>
      <c r="N2441" s="33" t="str">
        <f t="shared" si="180"/>
        <v/>
      </c>
      <c r="O2441" s="39"/>
      <c r="P2441" s="33"/>
      <c r="Q2441" s="168"/>
      <c r="R2441" s="169"/>
      <c r="S2441" s="39"/>
      <c r="T2441" s="119"/>
      <c r="U2441" s="109"/>
      <c r="V2441" s="109"/>
      <c r="W2441" s="109"/>
      <c r="X2441" s="45"/>
      <c r="Y2441" s="45"/>
    </row>
    <row r="2442" spans="1:25" s="43" customFormat="1" ht="12.9" customHeight="1">
      <c r="A2442" s="189"/>
      <c r="B2442" s="111"/>
      <c r="C2442" s="111"/>
      <c r="D2442" s="111"/>
      <c r="E2442" s="111"/>
      <c r="F2442" s="111"/>
      <c r="G2442" s="111"/>
      <c r="H2442" s="111"/>
      <c r="I2442" s="116"/>
      <c r="J2442" s="118"/>
      <c r="K2442" s="33"/>
      <c r="L2442" s="44">
        <f t="shared" si="182"/>
        <v>0</v>
      </c>
      <c r="M2442" s="33" t="str">
        <f t="shared" si="179"/>
        <v>Container q'ty</v>
      </c>
      <c r="N2442" s="33" t="str">
        <f t="shared" si="180"/>
        <v/>
      </c>
      <c r="O2442" s="39"/>
      <c r="P2442" s="33"/>
      <c r="Q2442" s="168"/>
      <c r="R2442" s="169"/>
      <c r="S2442" s="39"/>
      <c r="T2442" s="119"/>
      <c r="U2442" s="109"/>
      <c r="V2442" s="109"/>
      <c r="W2442" s="109"/>
      <c r="X2442" s="45"/>
      <c r="Y2442" s="45"/>
    </row>
    <row r="2443" spans="1:25" s="43" customFormat="1" ht="12.9" customHeight="1">
      <c r="A2443" s="189"/>
      <c r="B2443" s="111"/>
      <c r="C2443" s="111"/>
      <c r="D2443" s="111"/>
      <c r="E2443" s="111"/>
      <c r="F2443" s="111"/>
      <c r="G2443" s="111"/>
      <c r="H2443" s="111"/>
      <c r="I2443" s="116"/>
      <c r="J2443" s="118"/>
      <c r="K2443" s="33"/>
      <c r="L2443" s="44">
        <f t="shared" si="182"/>
        <v>0</v>
      </c>
      <c r="M2443" s="33" t="str">
        <f t="shared" si="179"/>
        <v>Container q'ty</v>
      </c>
      <c r="N2443" s="33" t="str">
        <f t="shared" si="180"/>
        <v/>
      </c>
      <c r="O2443" s="39"/>
      <c r="P2443" s="33"/>
      <c r="Q2443" s="168"/>
      <c r="R2443" s="169"/>
      <c r="S2443" s="39"/>
      <c r="T2443" s="119"/>
      <c r="U2443" s="109"/>
      <c r="V2443" s="109"/>
      <c r="W2443" s="109"/>
      <c r="X2443" s="45"/>
      <c r="Y2443" s="45"/>
    </row>
    <row r="2444" spans="1:25" s="43" customFormat="1" ht="12.9" customHeight="1">
      <c r="A2444" s="189"/>
      <c r="B2444" s="111"/>
      <c r="C2444" s="111"/>
      <c r="D2444" s="111"/>
      <c r="E2444" s="111"/>
      <c r="F2444" s="111"/>
      <c r="G2444" s="111"/>
      <c r="H2444" s="111"/>
      <c r="I2444" s="116"/>
      <c r="J2444" s="118"/>
      <c r="K2444" s="33"/>
      <c r="L2444" s="44">
        <f t="shared" si="182"/>
        <v>0</v>
      </c>
      <c r="M2444" s="33" t="str">
        <f t="shared" si="179"/>
        <v>Container q'ty</v>
      </c>
      <c r="N2444" s="33" t="str">
        <f t="shared" si="180"/>
        <v/>
      </c>
      <c r="O2444" s="39"/>
      <c r="P2444" s="33"/>
      <c r="Q2444" s="168"/>
      <c r="R2444" s="169"/>
      <c r="S2444" s="39"/>
      <c r="T2444" s="119"/>
      <c r="U2444" s="109"/>
      <c r="V2444" s="109"/>
      <c r="W2444" s="109"/>
      <c r="X2444" s="45"/>
      <c r="Y2444" s="45"/>
    </row>
    <row r="2445" spans="1:25" s="43" customFormat="1" ht="12.9" customHeight="1">
      <c r="A2445" s="189"/>
      <c r="B2445" s="111"/>
      <c r="C2445" s="111"/>
      <c r="D2445" s="111"/>
      <c r="E2445" s="111"/>
      <c r="F2445" s="111"/>
      <c r="G2445" s="111"/>
      <c r="H2445" s="111"/>
      <c r="I2445" s="116"/>
      <c r="J2445" s="118"/>
      <c r="K2445" s="33"/>
      <c r="L2445" s="44">
        <f t="shared" si="182"/>
        <v>0</v>
      </c>
      <c r="M2445" s="33" t="str">
        <f t="shared" si="179"/>
        <v>Container q'ty</v>
      </c>
      <c r="N2445" s="33" t="str">
        <f t="shared" si="180"/>
        <v/>
      </c>
      <c r="O2445" s="39"/>
      <c r="P2445" s="33"/>
      <c r="Q2445" s="168"/>
      <c r="R2445" s="169"/>
      <c r="S2445" s="39"/>
      <c r="T2445" s="119"/>
      <c r="U2445" s="109"/>
      <c r="V2445" s="109"/>
      <c r="W2445" s="109"/>
      <c r="X2445" s="45"/>
      <c r="Y2445" s="45"/>
    </row>
    <row r="2446" spans="1:25" s="43" customFormat="1" ht="12.9" customHeight="1">
      <c r="A2446" s="189"/>
      <c r="B2446" s="111"/>
      <c r="C2446" s="111"/>
      <c r="D2446" s="111"/>
      <c r="E2446" s="111"/>
      <c r="F2446" s="111"/>
      <c r="G2446" s="111"/>
      <c r="H2446" s="111"/>
      <c r="I2446" s="116"/>
      <c r="J2446" s="118"/>
      <c r="K2446" s="33"/>
      <c r="L2446" s="44">
        <f t="shared" si="182"/>
        <v>0</v>
      </c>
      <c r="M2446" s="33" t="str">
        <f t="shared" si="179"/>
        <v>Container q'ty</v>
      </c>
      <c r="N2446" s="33" t="str">
        <f t="shared" si="180"/>
        <v/>
      </c>
      <c r="O2446" s="39"/>
      <c r="P2446" s="33"/>
      <c r="Q2446" s="168"/>
      <c r="R2446" s="169"/>
      <c r="S2446" s="39"/>
      <c r="T2446" s="119"/>
      <c r="U2446" s="109"/>
      <c r="V2446" s="109"/>
      <c r="W2446" s="109"/>
      <c r="X2446" s="45"/>
      <c r="Y2446" s="45"/>
    </row>
    <row r="2447" spans="1:25" s="43" customFormat="1" ht="12.9" customHeight="1">
      <c r="A2447" s="189"/>
      <c r="B2447" s="111"/>
      <c r="C2447" s="111"/>
      <c r="D2447" s="111"/>
      <c r="E2447" s="111"/>
      <c r="F2447" s="111"/>
      <c r="G2447" s="111"/>
      <c r="H2447" s="111"/>
      <c r="I2447" s="116"/>
      <c r="J2447" s="118"/>
      <c r="K2447" s="33"/>
      <c r="L2447" s="44">
        <f>SUM(E2447:F2447)</f>
        <v>0</v>
      </c>
      <c r="M2447" s="33" t="str">
        <f t="shared" si="179"/>
        <v>Container q'ty</v>
      </c>
      <c r="N2447" s="33" t="str">
        <f t="shared" si="180"/>
        <v/>
      </c>
      <c r="O2447" s="39"/>
      <c r="P2447" s="33"/>
      <c r="Q2447" s="168"/>
      <c r="R2447" s="169"/>
      <c r="S2447" s="39"/>
      <c r="T2447" s="119"/>
      <c r="U2447" s="109"/>
      <c r="V2447" s="109"/>
      <c r="W2447" s="109"/>
      <c r="X2447" s="45"/>
      <c r="Y2447" s="45"/>
    </row>
    <row r="2448" spans="1:25" s="43" customFormat="1" ht="12.9" customHeight="1">
      <c r="A2448" s="189"/>
      <c r="B2448" s="111"/>
      <c r="C2448" s="111"/>
      <c r="D2448" s="111"/>
      <c r="E2448" s="111"/>
      <c r="F2448" s="111"/>
      <c r="G2448" s="111"/>
      <c r="H2448" s="111"/>
      <c r="I2448" s="116"/>
      <c r="J2448" s="118"/>
      <c r="K2448" s="33"/>
      <c r="L2448" s="44">
        <f>SUM(E2448:F2448)</f>
        <v>0</v>
      </c>
      <c r="M2448" s="33" t="str">
        <f t="shared" si="179"/>
        <v>Container q'ty</v>
      </c>
      <c r="N2448" s="33" t="str">
        <f t="shared" si="180"/>
        <v/>
      </c>
      <c r="O2448" s="39"/>
      <c r="P2448" s="33"/>
      <c r="Q2448" s="168"/>
      <c r="R2448" s="169"/>
      <c r="S2448" s="39"/>
      <c r="T2448" s="119"/>
      <c r="U2448" s="109"/>
      <c r="V2448" s="109"/>
      <c r="W2448" s="109"/>
      <c r="X2448" s="45"/>
      <c r="Y2448" s="45"/>
    </row>
    <row r="2449" spans="1:25" s="43" customFormat="1" ht="12.9" customHeight="1">
      <c r="A2449" s="189"/>
      <c r="B2449" s="111"/>
      <c r="C2449" s="111"/>
      <c r="D2449" s="111"/>
      <c r="E2449" s="111"/>
      <c r="F2449" s="111"/>
      <c r="G2449" s="111"/>
      <c r="H2449" s="111"/>
      <c r="I2449" s="116"/>
      <c r="J2449" s="118"/>
      <c r="K2449" s="33"/>
      <c r="L2449" s="44">
        <f t="shared" ref="L2449:L2457" si="183">SUM(E2449:F2449)</f>
        <v>0</v>
      </c>
      <c r="M2449" s="33" t="str">
        <f t="shared" si="179"/>
        <v>Container q'ty</v>
      </c>
      <c r="N2449" s="33" t="str">
        <f t="shared" si="180"/>
        <v/>
      </c>
      <c r="O2449" s="39"/>
      <c r="P2449" s="33"/>
      <c r="Q2449" s="168"/>
      <c r="R2449" s="169"/>
      <c r="S2449" s="39"/>
      <c r="T2449" s="119"/>
      <c r="U2449" s="109"/>
      <c r="V2449" s="109"/>
      <c r="W2449" s="109"/>
      <c r="X2449" s="45"/>
      <c r="Y2449" s="45"/>
    </row>
    <row r="2450" spans="1:25" s="43" customFormat="1" ht="12.9" customHeight="1">
      <c r="A2450" s="189"/>
      <c r="B2450" s="111"/>
      <c r="C2450" s="111"/>
      <c r="D2450" s="111"/>
      <c r="E2450" s="111"/>
      <c r="F2450" s="111"/>
      <c r="G2450" s="111"/>
      <c r="H2450" s="111"/>
      <c r="I2450" s="116"/>
      <c r="J2450" s="118"/>
      <c r="K2450" s="33"/>
      <c r="L2450" s="44">
        <f t="shared" si="183"/>
        <v>0</v>
      </c>
      <c r="M2450" s="33" t="str">
        <f t="shared" si="179"/>
        <v>Container q'ty</v>
      </c>
      <c r="N2450" s="33" t="str">
        <f t="shared" si="180"/>
        <v/>
      </c>
      <c r="O2450" s="39"/>
      <c r="P2450" s="33"/>
      <c r="Q2450" s="168"/>
      <c r="R2450" s="169"/>
      <c r="S2450" s="39"/>
      <c r="T2450" s="119"/>
      <c r="U2450" s="109"/>
      <c r="V2450" s="109"/>
      <c r="W2450" s="109"/>
      <c r="X2450" s="45"/>
      <c r="Y2450" s="45"/>
    </row>
    <row r="2451" spans="1:25" s="43" customFormat="1" ht="12.9" customHeight="1">
      <c r="A2451" s="189"/>
      <c r="B2451" s="111"/>
      <c r="C2451" s="111"/>
      <c r="D2451" s="111"/>
      <c r="E2451" s="111"/>
      <c r="F2451" s="111"/>
      <c r="G2451" s="111"/>
      <c r="H2451" s="111"/>
      <c r="I2451" s="116"/>
      <c r="J2451" s="118"/>
      <c r="K2451" s="33"/>
      <c r="L2451" s="44">
        <f t="shared" si="183"/>
        <v>0</v>
      </c>
      <c r="M2451" s="33" t="str">
        <f t="shared" si="179"/>
        <v>Container q'ty</v>
      </c>
      <c r="N2451" s="33" t="str">
        <f t="shared" si="180"/>
        <v/>
      </c>
      <c r="O2451" s="39"/>
      <c r="P2451" s="33"/>
      <c r="Q2451" s="168"/>
      <c r="R2451" s="169"/>
      <c r="S2451" s="39"/>
      <c r="T2451" s="119"/>
      <c r="U2451" s="109"/>
      <c r="V2451" s="109"/>
      <c r="W2451" s="109"/>
      <c r="X2451" s="45"/>
      <c r="Y2451" s="45"/>
    </row>
    <row r="2452" spans="1:25" s="43" customFormat="1" ht="12.9" customHeight="1">
      <c r="A2452" s="189"/>
      <c r="B2452" s="111"/>
      <c r="C2452" s="111"/>
      <c r="D2452" s="111"/>
      <c r="E2452" s="111"/>
      <c r="F2452" s="111"/>
      <c r="G2452" s="111"/>
      <c r="H2452" s="111"/>
      <c r="I2452" s="117"/>
      <c r="J2452" s="118"/>
      <c r="K2452" s="33"/>
      <c r="L2452" s="44">
        <f t="shared" si="183"/>
        <v>0</v>
      </c>
      <c r="M2452" s="33" t="str">
        <f t="shared" si="179"/>
        <v>Container q'ty</v>
      </c>
      <c r="N2452" s="33" t="str">
        <f t="shared" si="180"/>
        <v/>
      </c>
      <c r="O2452" s="39"/>
      <c r="P2452" s="33"/>
      <c r="Q2452" s="168"/>
      <c r="R2452" s="169"/>
      <c r="S2452" s="39"/>
      <c r="T2452" s="119"/>
      <c r="U2452" s="109"/>
      <c r="V2452" s="109"/>
      <c r="W2452" s="109"/>
      <c r="X2452" s="45"/>
      <c r="Y2452" s="45"/>
    </row>
    <row r="2453" spans="1:25" s="43" customFormat="1" ht="12.9" customHeight="1">
      <c r="A2453" s="189"/>
      <c r="B2453" s="111"/>
      <c r="C2453" s="111"/>
      <c r="D2453" s="111"/>
      <c r="E2453" s="111"/>
      <c r="F2453" s="111"/>
      <c r="G2453" s="111"/>
      <c r="H2453" s="111"/>
      <c r="I2453" s="117"/>
      <c r="J2453" s="118"/>
      <c r="K2453" s="33"/>
      <c r="L2453" s="44">
        <f t="shared" si="183"/>
        <v>0</v>
      </c>
      <c r="M2453" s="33" t="str">
        <f t="shared" si="179"/>
        <v>Container q'ty</v>
      </c>
      <c r="N2453" s="33" t="str">
        <f t="shared" si="180"/>
        <v/>
      </c>
      <c r="O2453" s="39"/>
      <c r="P2453" s="33"/>
      <c r="Q2453" s="168"/>
      <c r="R2453" s="169"/>
      <c r="S2453" s="39"/>
      <c r="T2453" s="119"/>
      <c r="U2453" s="109"/>
      <c r="V2453" s="109"/>
      <c r="W2453" s="109"/>
      <c r="X2453" s="45"/>
      <c r="Y2453" s="45"/>
    </row>
    <row r="2454" spans="1:25" s="43" customFormat="1" ht="12.9" customHeight="1">
      <c r="A2454" s="189"/>
      <c r="B2454" s="111"/>
      <c r="C2454" s="111"/>
      <c r="D2454" s="111"/>
      <c r="E2454" s="111"/>
      <c r="F2454" s="111"/>
      <c r="G2454" s="111"/>
      <c r="H2454" s="111"/>
      <c r="I2454" s="116"/>
      <c r="J2454" s="118"/>
      <c r="K2454" s="33"/>
      <c r="L2454" s="44">
        <f t="shared" si="183"/>
        <v>0</v>
      </c>
      <c r="M2454" s="33" t="str">
        <f t="shared" si="179"/>
        <v>Container q'ty</v>
      </c>
      <c r="N2454" s="33" t="str">
        <f t="shared" si="180"/>
        <v/>
      </c>
      <c r="O2454" s="39"/>
      <c r="P2454" s="33"/>
      <c r="Q2454" s="168"/>
      <c r="R2454" s="169"/>
      <c r="S2454" s="39"/>
      <c r="T2454" s="119"/>
      <c r="U2454" s="109"/>
      <c r="V2454" s="109"/>
      <c r="W2454" s="109"/>
      <c r="X2454" s="45"/>
      <c r="Y2454" s="45"/>
    </row>
    <row r="2455" spans="1:25" s="43" customFormat="1" ht="12.9" customHeight="1">
      <c r="A2455" s="189"/>
      <c r="B2455" s="111"/>
      <c r="C2455" s="111"/>
      <c r="D2455" s="111"/>
      <c r="E2455" s="111"/>
      <c r="F2455" s="111"/>
      <c r="G2455" s="111"/>
      <c r="H2455" s="111"/>
      <c r="I2455" s="116"/>
      <c r="J2455" s="118"/>
      <c r="K2455" s="33"/>
      <c r="L2455" s="44">
        <f t="shared" si="183"/>
        <v>0</v>
      </c>
      <c r="M2455" s="33" t="str">
        <f t="shared" si="179"/>
        <v>Container q'ty</v>
      </c>
      <c r="N2455" s="33" t="str">
        <f t="shared" si="180"/>
        <v/>
      </c>
      <c r="O2455" s="39"/>
      <c r="P2455" s="33"/>
      <c r="Q2455" s="168"/>
      <c r="R2455" s="169"/>
      <c r="S2455" s="39"/>
      <c r="T2455" s="119"/>
      <c r="U2455" s="109"/>
      <c r="V2455" s="109"/>
      <c r="W2455" s="109"/>
      <c r="X2455" s="45"/>
      <c r="Y2455" s="45"/>
    </row>
    <row r="2456" spans="1:25" s="43" customFormat="1" ht="12.9" customHeight="1">
      <c r="A2456" s="189"/>
      <c r="B2456" s="111"/>
      <c r="C2456" s="111"/>
      <c r="D2456" s="111"/>
      <c r="E2456" s="111"/>
      <c r="F2456" s="111"/>
      <c r="G2456" s="111"/>
      <c r="H2456" s="111"/>
      <c r="I2456" s="116"/>
      <c r="J2456" s="118"/>
      <c r="K2456" s="33"/>
      <c r="L2456" s="44">
        <f t="shared" si="183"/>
        <v>0</v>
      </c>
      <c r="M2456" s="33" t="str">
        <f t="shared" si="179"/>
        <v>Container q'ty</v>
      </c>
      <c r="N2456" s="33" t="str">
        <f t="shared" si="180"/>
        <v/>
      </c>
      <c r="O2456" s="39"/>
      <c r="P2456" s="33"/>
      <c r="Q2456" s="168"/>
      <c r="R2456" s="169"/>
      <c r="S2456" s="39"/>
      <c r="T2456" s="119"/>
      <c r="U2456" s="109"/>
      <c r="V2456" s="109"/>
      <c r="W2456" s="109"/>
      <c r="X2456" s="45"/>
      <c r="Y2456" s="45"/>
    </row>
    <row r="2457" spans="1:25" s="43" customFormat="1" ht="12.9" customHeight="1">
      <c r="A2457" s="189"/>
      <c r="B2457" s="111"/>
      <c r="C2457" s="111"/>
      <c r="D2457" s="111"/>
      <c r="E2457" s="111"/>
      <c r="F2457" s="111"/>
      <c r="G2457" s="111"/>
      <c r="H2457" s="111"/>
      <c r="I2457" s="116"/>
      <c r="J2457" s="118"/>
      <c r="K2457" s="33"/>
      <c r="L2457" s="44">
        <f t="shared" si="183"/>
        <v>0</v>
      </c>
      <c r="M2457" s="33" t="str">
        <f t="shared" si="179"/>
        <v>Container q'ty</v>
      </c>
      <c r="N2457" s="33" t="str">
        <f t="shared" si="180"/>
        <v/>
      </c>
      <c r="O2457" s="39"/>
      <c r="P2457" s="33"/>
      <c r="Q2457" s="168"/>
      <c r="R2457" s="169"/>
      <c r="S2457" s="39"/>
      <c r="T2457" s="119"/>
      <c r="U2457" s="109"/>
      <c r="V2457" s="109"/>
      <c r="W2457" s="109"/>
      <c r="X2457" s="45"/>
      <c r="Y2457" s="45"/>
    </row>
    <row r="2458" spans="1:25" s="43" customFormat="1" ht="12.9" customHeight="1">
      <c r="A2458" s="189"/>
      <c r="B2458" s="111"/>
      <c r="C2458" s="111"/>
      <c r="D2458" s="111"/>
      <c r="E2458" s="111"/>
      <c r="F2458" s="111"/>
      <c r="G2458" s="111"/>
      <c r="H2458" s="111"/>
      <c r="I2458" s="116"/>
      <c r="J2458" s="118"/>
      <c r="K2458" s="33"/>
      <c r="L2458" s="44">
        <f>SUM(E2458:F2458)</f>
        <v>0</v>
      </c>
      <c r="M2458" s="33" t="str">
        <f t="shared" si="179"/>
        <v>Container q'ty</v>
      </c>
      <c r="N2458" s="33" t="str">
        <f t="shared" si="180"/>
        <v/>
      </c>
      <c r="O2458" s="39"/>
      <c r="P2458" s="33"/>
      <c r="Q2458" s="168"/>
      <c r="R2458" s="169"/>
      <c r="S2458" s="39"/>
      <c r="T2458" s="119"/>
      <c r="U2458" s="109"/>
      <c r="V2458" s="109"/>
      <c r="W2458" s="109"/>
      <c r="X2458" s="45"/>
      <c r="Y2458" s="45"/>
    </row>
    <row r="2459" spans="1:25" s="43" customFormat="1" ht="12.9" customHeight="1">
      <c r="A2459" s="189"/>
      <c r="B2459" s="111"/>
      <c r="C2459" s="111"/>
      <c r="D2459" s="111"/>
      <c r="E2459" s="111"/>
      <c r="F2459" s="111"/>
      <c r="G2459" s="111"/>
      <c r="H2459" s="111"/>
      <c r="I2459" s="116"/>
      <c r="J2459" s="118"/>
      <c r="K2459" s="33"/>
      <c r="L2459" s="44">
        <f>SUM(E2459:F2459)</f>
        <v>0</v>
      </c>
      <c r="M2459" s="33" t="str">
        <f t="shared" si="179"/>
        <v>Container q'ty</v>
      </c>
      <c r="N2459" s="33" t="str">
        <f t="shared" si="180"/>
        <v/>
      </c>
      <c r="O2459" s="39"/>
      <c r="P2459" s="33"/>
      <c r="Q2459" s="168"/>
      <c r="R2459" s="169"/>
      <c r="S2459" s="39"/>
      <c r="T2459" s="119"/>
      <c r="U2459" s="109"/>
      <c r="V2459" s="109"/>
      <c r="W2459" s="109"/>
      <c r="X2459" s="45"/>
      <c r="Y2459" s="45"/>
    </row>
    <row r="2460" spans="1:25" s="43" customFormat="1" ht="12.9" customHeight="1">
      <c r="A2460" s="189"/>
      <c r="B2460" s="111"/>
      <c r="C2460" s="111"/>
      <c r="D2460" s="111"/>
      <c r="E2460" s="111"/>
      <c r="F2460" s="111"/>
      <c r="G2460" s="111"/>
      <c r="H2460" s="111"/>
      <c r="I2460" s="116"/>
      <c r="J2460" s="118"/>
      <c r="K2460" s="33"/>
      <c r="L2460" s="44">
        <f t="shared" ref="L2460:L2468" si="184">SUM(E2460:F2460)</f>
        <v>0</v>
      </c>
      <c r="M2460" s="33" t="str">
        <f t="shared" si="179"/>
        <v>Container q'ty</v>
      </c>
      <c r="N2460" s="33" t="str">
        <f t="shared" si="180"/>
        <v/>
      </c>
      <c r="O2460" s="39"/>
      <c r="P2460" s="33"/>
      <c r="Q2460" s="168"/>
      <c r="R2460" s="169"/>
      <c r="S2460" s="39"/>
      <c r="T2460" s="119"/>
      <c r="U2460" s="109"/>
      <c r="V2460" s="109"/>
      <c r="W2460" s="109"/>
      <c r="X2460" s="45"/>
      <c r="Y2460" s="45"/>
    </row>
    <row r="2461" spans="1:25" s="43" customFormat="1" ht="12.9" customHeight="1">
      <c r="A2461" s="189"/>
      <c r="B2461" s="111"/>
      <c r="C2461" s="111"/>
      <c r="D2461" s="111"/>
      <c r="E2461" s="111"/>
      <c r="F2461" s="111"/>
      <c r="G2461" s="111"/>
      <c r="H2461" s="111"/>
      <c r="I2461" s="116"/>
      <c r="J2461" s="118"/>
      <c r="K2461" s="33"/>
      <c r="L2461" s="44">
        <f t="shared" si="184"/>
        <v>0</v>
      </c>
      <c r="M2461" s="33" t="str">
        <f t="shared" si="179"/>
        <v>Container q'ty</v>
      </c>
      <c r="N2461" s="33" t="str">
        <f t="shared" si="180"/>
        <v/>
      </c>
      <c r="O2461" s="39"/>
      <c r="P2461" s="33"/>
      <c r="Q2461" s="168"/>
      <c r="R2461" s="169"/>
      <c r="S2461" s="39"/>
      <c r="T2461" s="119"/>
      <c r="U2461" s="109"/>
      <c r="V2461" s="109"/>
      <c r="W2461" s="109"/>
      <c r="X2461" s="45"/>
      <c r="Y2461" s="45"/>
    </row>
    <row r="2462" spans="1:25" s="43" customFormat="1" ht="12.9" customHeight="1">
      <c r="A2462" s="189"/>
      <c r="B2462" s="111"/>
      <c r="C2462" s="111"/>
      <c r="D2462" s="111"/>
      <c r="E2462" s="111"/>
      <c r="F2462" s="111"/>
      <c r="G2462" s="111"/>
      <c r="H2462" s="111"/>
      <c r="I2462" s="116"/>
      <c r="J2462" s="118"/>
      <c r="K2462" s="33"/>
      <c r="L2462" s="44">
        <f t="shared" si="184"/>
        <v>0</v>
      </c>
      <c r="M2462" s="33" t="str">
        <f t="shared" si="179"/>
        <v>Container q'ty</v>
      </c>
      <c r="N2462" s="33" t="str">
        <f t="shared" si="180"/>
        <v/>
      </c>
      <c r="O2462" s="39"/>
      <c r="P2462" s="33"/>
      <c r="Q2462" s="168"/>
      <c r="R2462" s="169"/>
      <c r="S2462" s="39"/>
      <c r="T2462" s="119"/>
      <c r="U2462" s="109"/>
      <c r="V2462" s="109"/>
      <c r="W2462" s="109"/>
      <c r="X2462" s="45"/>
      <c r="Y2462" s="45"/>
    </row>
    <row r="2463" spans="1:25" s="43" customFormat="1" ht="12.9" customHeight="1">
      <c r="A2463" s="189"/>
      <c r="B2463" s="111"/>
      <c r="C2463" s="111"/>
      <c r="D2463" s="111"/>
      <c r="E2463" s="111"/>
      <c r="F2463" s="111"/>
      <c r="G2463" s="111"/>
      <c r="H2463" s="111"/>
      <c r="I2463" s="117"/>
      <c r="J2463" s="118"/>
      <c r="K2463" s="33"/>
      <c r="L2463" s="44">
        <f t="shared" si="184"/>
        <v>0</v>
      </c>
      <c r="M2463" s="33" t="str">
        <f t="shared" si="179"/>
        <v>Container q'ty</v>
      </c>
      <c r="N2463" s="33" t="str">
        <f t="shared" si="180"/>
        <v/>
      </c>
      <c r="O2463" s="39"/>
      <c r="P2463" s="33"/>
      <c r="Q2463" s="168"/>
      <c r="R2463" s="169"/>
      <c r="S2463" s="39"/>
      <c r="T2463" s="119"/>
      <c r="U2463" s="109"/>
      <c r="V2463" s="109"/>
      <c r="W2463" s="109"/>
      <c r="X2463" s="45"/>
      <c r="Y2463" s="45"/>
    </row>
    <row r="2464" spans="1:25" s="43" customFormat="1" ht="12.9" customHeight="1">
      <c r="A2464" s="189"/>
      <c r="B2464" s="111"/>
      <c r="C2464" s="111"/>
      <c r="D2464" s="111"/>
      <c r="E2464" s="111"/>
      <c r="F2464" s="111"/>
      <c r="G2464" s="111"/>
      <c r="H2464" s="111"/>
      <c r="I2464" s="117"/>
      <c r="J2464" s="118"/>
      <c r="K2464" s="33"/>
      <c r="L2464" s="44">
        <f t="shared" si="184"/>
        <v>0</v>
      </c>
      <c r="M2464" s="33" t="str">
        <f t="shared" si="179"/>
        <v>Container q'ty</v>
      </c>
      <c r="N2464" s="33" t="str">
        <f t="shared" si="180"/>
        <v/>
      </c>
      <c r="O2464" s="39"/>
      <c r="P2464" s="33"/>
      <c r="Q2464" s="168"/>
      <c r="R2464" s="169"/>
      <c r="S2464" s="39"/>
      <c r="T2464" s="119"/>
      <c r="U2464" s="109"/>
      <c r="V2464" s="109"/>
      <c r="W2464" s="109"/>
      <c r="X2464" s="45"/>
      <c r="Y2464" s="45"/>
    </row>
    <row r="2465" spans="1:25" s="43" customFormat="1" ht="12.9" customHeight="1">
      <c r="A2465" s="189"/>
      <c r="B2465" s="111"/>
      <c r="C2465" s="111"/>
      <c r="D2465" s="111"/>
      <c r="E2465" s="111"/>
      <c r="F2465" s="111"/>
      <c r="G2465" s="111"/>
      <c r="H2465" s="111"/>
      <c r="I2465" s="116"/>
      <c r="J2465" s="118"/>
      <c r="K2465" s="33"/>
      <c r="L2465" s="44">
        <f t="shared" si="184"/>
        <v>0</v>
      </c>
      <c r="M2465" s="33" t="str">
        <f t="shared" si="179"/>
        <v>Container q'ty</v>
      </c>
      <c r="N2465" s="33" t="str">
        <f t="shared" si="180"/>
        <v/>
      </c>
      <c r="O2465" s="39"/>
      <c r="P2465" s="33"/>
      <c r="Q2465" s="168"/>
      <c r="R2465" s="169"/>
      <c r="S2465" s="39"/>
      <c r="T2465" s="119"/>
      <c r="U2465" s="109"/>
      <c r="V2465" s="109"/>
      <c r="W2465" s="109"/>
      <c r="X2465" s="45"/>
      <c r="Y2465" s="45"/>
    </row>
    <row r="2466" spans="1:25" s="43" customFormat="1" ht="12.9" customHeight="1">
      <c r="A2466" s="189"/>
      <c r="B2466" s="111"/>
      <c r="C2466" s="111"/>
      <c r="D2466" s="111"/>
      <c r="E2466" s="111"/>
      <c r="F2466" s="111"/>
      <c r="G2466" s="111"/>
      <c r="H2466" s="111"/>
      <c r="I2466" s="116"/>
      <c r="J2466" s="118"/>
      <c r="K2466" s="33"/>
      <c r="L2466" s="44">
        <f t="shared" si="184"/>
        <v>0</v>
      </c>
      <c r="M2466" s="33" t="str">
        <f t="shared" si="179"/>
        <v>Container q'ty</v>
      </c>
      <c r="N2466" s="33" t="str">
        <f t="shared" si="180"/>
        <v/>
      </c>
      <c r="O2466" s="39"/>
      <c r="P2466" s="33"/>
      <c r="Q2466" s="168"/>
      <c r="R2466" s="169"/>
      <c r="S2466" s="39"/>
      <c r="T2466" s="119"/>
      <c r="U2466" s="109"/>
      <c r="V2466" s="109"/>
      <c r="W2466" s="109"/>
      <c r="X2466" s="45"/>
      <c r="Y2466" s="45"/>
    </row>
    <row r="2467" spans="1:25" s="43" customFormat="1" ht="12.9" customHeight="1">
      <c r="A2467" s="189"/>
      <c r="B2467" s="111"/>
      <c r="C2467" s="111"/>
      <c r="D2467" s="111"/>
      <c r="E2467" s="111"/>
      <c r="F2467" s="111"/>
      <c r="G2467" s="111"/>
      <c r="H2467" s="111"/>
      <c r="I2467" s="116"/>
      <c r="J2467" s="118"/>
      <c r="K2467" s="33"/>
      <c r="L2467" s="44">
        <f t="shared" si="184"/>
        <v>0</v>
      </c>
      <c r="M2467" s="33" t="str">
        <f t="shared" si="179"/>
        <v>Container q'ty</v>
      </c>
      <c r="N2467" s="33" t="str">
        <f t="shared" si="180"/>
        <v/>
      </c>
      <c r="O2467" s="39"/>
      <c r="P2467" s="33"/>
      <c r="Q2467" s="168"/>
      <c r="R2467" s="169"/>
      <c r="S2467" s="39"/>
      <c r="T2467" s="119"/>
      <c r="U2467" s="109"/>
      <c r="V2467" s="109"/>
      <c r="W2467" s="109"/>
      <c r="X2467" s="45"/>
      <c r="Y2467" s="45"/>
    </row>
    <row r="2468" spans="1:25" s="43" customFormat="1" ht="12.9" customHeight="1">
      <c r="A2468" s="189"/>
      <c r="B2468" s="111"/>
      <c r="C2468" s="111"/>
      <c r="D2468" s="111"/>
      <c r="E2468" s="111"/>
      <c r="F2468" s="111"/>
      <c r="G2468" s="111"/>
      <c r="H2468" s="111"/>
      <c r="I2468" s="116"/>
      <c r="J2468" s="118"/>
      <c r="K2468" s="33"/>
      <c r="L2468" s="44">
        <f t="shared" si="184"/>
        <v>0</v>
      </c>
      <c r="M2468" s="33" t="str">
        <f t="shared" si="179"/>
        <v>Container q'ty</v>
      </c>
      <c r="N2468" s="33" t="str">
        <f t="shared" si="180"/>
        <v/>
      </c>
      <c r="O2468" s="39"/>
      <c r="P2468" s="33"/>
      <c r="Q2468" s="168"/>
      <c r="R2468" s="169"/>
      <c r="S2468" s="39"/>
      <c r="T2468" s="119"/>
      <c r="U2468" s="109"/>
      <c r="V2468" s="109"/>
      <c r="W2468" s="109"/>
      <c r="X2468" s="45"/>
      <c r="Y2468" s="45"/>
    </row>
    <row r="2469" spans="1:25" s="43" customFormat="1" ht="12.9" customHeight="1">
      <c r="A2469" s="189"/>
      <c r="B2469" s="111"/>
      <c r="C2469" s="111"/>
      <c r="D2469" s="111"/>
      <c r="E2469" s="111"/>
      <c r="F2469" s="111"/>
      <c r="G2469" s="111"/>
      <c r="H2469" s="111"/>
      <c r="I2469" s="116"/>
      <c r="J2469" s="118"/>
      <c r="K2469" s="33"/>
      <c r="L2469" s="44">
        <f>SUM(E2469:F2469)</f>
        <v>0</v>
      </c>
      <c r="M2469" s="33" t="str">
        <f t="shared" si="179"/>
        <v>Container q'ty</v>
      </c>
      <c r="N2469" s="33" t="str">
        <f t="shared" si="180"/>
        <v/>
      </c>
      <c r="O2469" s="39"/>
      <c r="P2469" s="33"/>
      <c r="Q2469" s="168"/>
      <c r="R2469" s="169"/>
      <c r="S2469" s="39"/>
      <c r="T2469" s="119"/>
      <c r="U2469" s="109"/>
      <c r="V2469" s="109"/>
      <c r="W2469" s="109"/>
      <c r="X2469" s="45"/>
      <c r="Y2469" s="45"/>
    </row>
    <row r="2470" spans="1:25" s="43" customFormat="1" ht="12.9" customHeight="1">
      <c r="A2470" s="189"/>
      <c r="B2470" s="111"/>
      <c r="C2470" s="111"/>
      <c r="D2470" s="111"/>
      <c r="E2470" s="111"/>
      <c r="F2470" s="111"/>
      <c r="G2470" s="111"/>
      <c r="H2470" s="111"/>
      <c r="I2470" s="116"/>
      <c r="J2470" s="118"/>
      <c r="K2470" s="33"/>
      <c r="L2470" s="44">
        <f>SUM(E2470:F2470)</f>
        <v>0</v>
      </c>
      <c r="M2470" s="33" t="str">
        <f t="shared" si="179"/>
        <v>Container q'ty</v>
      </c>
      <c r="N2470" s="33" t="str">
        <f t="shared" si="180"/>
        <v/>
      </c>
      <c r="O2470" s="39"/>
      <c r="P2470" s="33"/>
      <c r="Q2470" s="168"/>
      <c r="R2470" s="169"/>
      <c r="S2470" s="39"/>
      <c r="T2470" s="119"/>
      <c r="U2470" s="109"/>
      <c r="V2470" s="109"/>
      <c r="W2470" s="109"/>
      <c r="X2470" s="45"/>
      <c r="Y2470" s="45"/>
    </row>
    <row r="2471" spans="1:25" s="43" customFormat="1" ht="12.9" customHeight="1">
      <c r="A2471" s="189"/>
      <c r="B2471" s="111"/>
      <c r="C2471" s="111"/>
      <c r="D2471" s="111"/>
      <c r="E2471" s="111"/>
      <c r="F2471" s="111"/>
      <c r="G2471" s="111"/>
      <c r="H2471" s="111"/>
      <c r="I2471" s="116"/>
      <c r="J2471" s="118"/>
      <c r="K2471" s="33"/>
      <c r="L2471" s="44">
        <f t="shared" ref="L2471:L2480" si="185">SUM(E2471:F2471)</f>
        <v>0</v>
      </c>
      <c r="M2471" s="33" t="str">
        <f t="shared" si="179"/>
        <v>Container q'ty</v>
      </c>
      <c r="N2471" s="33" t="str">
        <f t="shared" si="180"/>
        <v/>
      </c>
      <c r="O2471" s="39"/>
      <c r="P2471" s="33"/>
      <c r="Q2471" s="168"/>
      <c r="R2471" s="169"/>
      <c r="S2471" s="39"/>
      <c r="T2471" s="119"/>
      <c r="U2471" s="109"/>
      <c r="V2471" s="109"/>
      <c r="W2471" s="109"/>
      <c r="X2471" s="45"/>
      <c r="Y2471" s="45"/>
    </row>
    <row r="2472" spans="1:25" s="43" customFormat="1" ht="12.9" customHeight="1">
      <c r="A2472" s="189"/>
      <c r="B2472" s="111"/>
      <c r="C2472" s="111"/>
      <c r="D2472" s="111"/>
      <c r="E2472" s="111"/>
      <c r="F2472" s="111"/>
      <c r="G2472" s="111"/>
      <c r="H2472" s="111"/>
      <c r="I2472" s="116"/>
      <c r="J2472" s="118"/>
      <c r="K2472" s="33"/>
      <c r="L2472" s="44">
        <f t="shared" si="185"/>
        <v>0</v>
      </c>
      <c r="M2472" s="33" t="str">
        <f t="shared" si="179"/>
        <v>Container q'ty</v>
      </c>
      <c r="N2472" s="33" t="str">
        <f t="shared" si="180"/>
        <v/>
      </c>
      <c r="O2472" s="39"/>
      <c r="P2472" s="33"/>
      <c r="Q2472" s="168"/>
      <c r="R2472" s="169"/>
      <c r="S2472" s="39"/>
      <c r="T2472" s="119"/>
      <c r="U2472" s="109"/>
      <c r="V2472" s="109"/>
      <c r="W2472" s="109"/>
      <c r="X2472" s="45"/>
      <c r="Y2472" s="45"/>
    </row>
    <row r="2473" spans="1:25" s="43" customFormat="1" ht="12.9" customHeight="1">
      <c r="A2473" s="189"/>
      <c r="B2473" s="111"/>
      <c r="C2473" s="111"/>
      <c r="D2473" s="111"/>
      <c r="E2473" s="111"/>
      <c r="F2473" s="111"/>
      <c r="G2473" s="111"/>
      <c r="H2473" s="111"/>
      <c r="I2473" s="116"/>
      <c r="J2473" s="118"/>
      <c r="K2473" s="33"/>
      <c r="L2473" s="44">
        <f t="shared" si="185"/>
        <v>0</v>
      </c>
      <c r="M2473" s="33" t="str">
        <f t="shared" si="179"/>
        <v>Container q'ty</v>
      </c>
      <c r="N2473" s="33" t="str">
        <f t="shared" si="180"/>
        <v/>
      </c>
      <c r="O2473" s="39"/>
      <c r="P2473" s="33"/>
      <c r="Q2473" s="168"/>
      <c r="R2473" s="169"/>
      <c r="S2473" s="39"/>
      <c r="T2473" s="119"/>
      <c r="U2473" s="109"/>
      <c r="V2473" s="109"/>
      <c r="W2473" s="109"/>
      <c r="X2473" s="45"/>
      <c r="Y2473" s="45"/>
    </row>
    <row r="2474" spans="1:25" s="43" customFormat="1" ht="12.9" customHeight="1">
      <c r="A2474" s="189"/>
      <c r="B2474" s="111"/>
      <c r="C2474" s="111"/>
      <c r="D2474" s="111"/>
      <c r="E2474" s="111"/>
      <c r="F2474" s="111"/>
      <c r="G2474" s="111"/>
      <c r="H2474" s="111"/>
      <c r="I2474" s="117"/>
      <c r="J2474" s="118"/>
      <c r="K2474" s="33"/>
      <c r="L2474" s="44">
        <f t="shared" si="185"/>
        <v>0</v>
      </c>
      <c r="M2474" s="33" t="str">
        <f t="shared" si="179"/>
        <v>Container q'ty</v>
      </c>
      <c r="N2474" s="33" t="str">
        <f t="shared" si="180"/>
        <v/>
      </c>
      <c r="O2474" s="39"/>
      <c r="P2474" s="33"/>
      <c r="Q2474" s="168"/>
      <c r="R2474" s="169"/>
      <c r="S2474" s="39"/>
      <c r="T2474" s="119"/>
      <c r="U2474" s="109"/>
      <c r="V2474" s="109"/>
      <c r="W2474" s="109"/>
      <c r="X2474" s="45"/>
      <c r="Y2474" s="45"/>
    </row>
    <row r="2475" spans="1:25" s="43" customFormat="1" ht="12.9" customHeight="1">
      <c r="A2475" s="189"/>
      <c r="B2475" s="111"/>
      <c r="C2475" s="111"/>
      <c r="D2475" s="111"/>
      <c r="E2475" s="111"/>
      <c r="F2475" s="111"/>
      <c r="G2475" s="111"/>
      <c r="H2475" s="111"/>
      <c r="I2475" s="117"/>
      <c r="J2475" s="118"/>
      <c r="K2475" s="33"/>
      <c r="L2475" s="44">
        <f t="shared" si="185"/>
        <v>0</v>
      </c>
      <c r="M2475" s="33" t="str">
        <f t="shared" si="179"/>
        <v>Container q'ty</v>
      </c>
      <c r="N2475" s="33" t="str">
        <f t="shared" si="180"/>
        <v/>
      </c>
      <c r="O2475" s="39"/>
      <c r="P2475" s="33"/>
      <c r="Q2475" s="168"/>
      <c r="R2475" s="169"/>
      <c r="S2475" s="39"/>
      <c r="T2475" s="119"/>
      <c r="U2475" s="109"/>
      <c r="V2475" s="109"/>
      <c r="W2475" s="109"/>
      <c r="X2475" s="45"/>
      <c r="Y2475" s="45"/>
    </row>
    <row r="2476" spans="1:25" s="43" customFormat="1" ht="12.9" customHeight="1">
      <c r="A2476" s="189"/>
      <c r="B2476" s="111"/>
      <c r="C2476" s="111"/>
      <c r="D2476" s="111"/>
      <c r="E2476" s="111"/>
      <c r="F2476" s="111"/>
      <c r="G2476" s="111"/>
      <c r="H2476" s="111"/>
      <c r="I2476" s="116"/>
      <c r="J2476" s="118"/>
      <c r="K2476" s="33"/>
      <c r="L2476" s="44">
        <f t="shared" si="185"/>
        <v>0</v>
      </c>
      <c r="M2476" s="33" t="str">
        <f t="shared" si="179"/>
        <v>Container q'ty</v>
      </c>
      <c r="N2476" s="33" t="str">
        <f t="shared" si="180"/>
        <v/>
      </c>
      <c r="O2476" s="39"/>
      <c r="P2476" s="33"/>
      <c r="Q2476" s="168"/>
      <c r="R2476" s="169"/>
      <c r="S2476" s="39"/>
      <c r="T2476" s="119"/>
      <c r="U2476" s="109"/>
      <c r="V2476" s="109"/>
      <c r="W2476" s="109"/>
      <c r="X2476" s="45"/>
      <c r="Y2476" s="45"/>
    </row>
    <row r="2477" spans="1:25" s="43" customFormat="1" ht="12.9" customHeight="1">
      <c r="A2477" s="189"/>
      <c r="B2477" s="111"/>
      <c r="C2477" s="111"/>
      <c r="D2477" s="111"/>
      <c r="E2477" s="111"/>
      <c r="F2477" s="111"/>
      <c r="G2477" s="111"/>
      <c r="H2477" s="111"/>
      <c r="I2477" s="116"/>
      <c r="J2477" s="118"/>
      <c r="K2477" s="33"/>
      <c r="L2477" s="44">
        <f t="shared" si="185"/>
        <v>0</v>
      </c>
      <c r="M2477" s="33" t="str">
        <f t="shared" si="179"/>
        <v>Container q'ty</v>
      </c>
      <c r="N2477" s="33" t="str">
        <f t="shared" si="180"/>
        <v/>
      </c>
      <c r="O2477" s="39"/>
      <c r="P2477" s="33"/>
      <c r="Q2477" s="168"/>
      <c r="R2477" s="169"/>
      <c r="S2477" s="39"/>
      <c r="T2477" s="119"/>
      <c r="U2477" s="109"/>
      <c r="V2477" s="109"/>
      <c r="W2477" s="109"/>
      <c r="X2477" s="45"/>
      <c r="Y2477" s="45"/>
    </row>
    <row r="2478" spans="1:25" s="43" customFormat="1" ht="12.9" customHeight="1">
      <c r="A2478" s="189"/>
      <c r="B2478" s="111"/>
      <c r="C2478" s="111"/>
      <c r="D2478" s="111"/>
      <c r="E2478" s="111"/>
      <c r="F2478" s="111"/>
      <c r="G2478" s="111"/>
      <c r="H2478" s="111"/>
      <c r="I2478" s="116"/>
      <c r="J2478" s="118"/>
      <c r="K2478" s="33"/>
      <c r="L2478" s="44">
        <f t="shared" si="185"/>
        <v>0</v>
      </c>
      <c r="M2478" s="33" t="str">
        <f t="shared" si="179"/>
        <v>Container q'ty</v>
      </c>
      <c r="N2478" s="33" t="str">
        <f t="shared" si="180"/>
        <v/>
      </c>
      <c r="O2478" s="39"/>
      <c r="P2478" s="33"/>
      <c r="Q2478" s="168"/>
      <c r="R2478" s="169"/>
      <c r="S2478" s="39"/>
      <c r="T2478" s="119"/>
      <c r="U2478" s="109"/>
      <c r="V2478" s="109"/>
      <c r="W2478" s="109"/>
      <c r="X2478" s="45"/>
      <c r="Y2478" s="45"/>
    </row>
    <row r="2479" spans="1:25" s="43" customFormat="1" ht="12.9" customHeight="1">
      <c r="A2479" s="189"/>
      <c r="B2479" s="111"/>
      <c r="C2479" s="111"/>
      <c r="D2479" s="111"/>
      <c r="E2479" s="111"/>
      <c r="F2479" s="111"/>
      <c r="G2479" s="111"/>
      <c r="H2479" s="111"/>
      <c r="I2479" s="116"/>
      <c r="J2479" s="118"/>
      <c r="K2479" s="33"/>
      <c r="L2479" s="44">
        <f t="shared" si="185"/>
        <v>0</v>
      </c>
      <c r="M2479" s="33" t="str">
        <f t="shared" si="179"/>
        <v>Container q'ty</v>
      </c>
      <c r="N2479" s="33" t="str">
        <f t="shared" si="180"/>
        <v/>
      </c>
      <c r="O2479" s="39"/>
      <c r="P2479" s="33"/>
      <c r="Q2479" s="168"/>
      <c r="R2479" s="169"/>
      <c r="S2479" s="39"/>
      <c r="T2479" s="119"/>
      <c r="U2479" s="109"/>
      <c r="V2479" s="109"/>
      <c r="W2479" s="109"/>
      <c r="X2479" s="45"/>
      <c r="Y2479" s="45"/>
    </row>
    <row r="2480" spans="1:25" s="43" customFormat="1" ht="12.9" customHeight="1">
      <c r="A2480" s="189"/>
      <c r="B2480" s="111"/>
      <c r="C2480" s="111"/>
      <c r="D2480" s="111"/>
      <c r="E2480" s="111"/>
      <c r="F2480" s="111"/>
      <c r="G2480" s="111"/>
      <c r="H2480" s="111"/>
      <c r="I2480" s="116"/>
      <c r="J2480" s="118"/>
      <c r="K2480" s="33"/>
      <c r="L2480" s="44">
        <f t="shared" si="185"/>
        <v>0</v>
      </c>
      <c r="M2480" s="33" t="str">
        <f t="shared" si="179"/>
        <v>Container q'ty</v>
      </c>
      <c r="N2480" s="33" t="str">
        <f t="shared" si="180"/>
        <v/>
      </c>
      <c r="O2480" s="39"/>
      <c r="P2480" s="33"/>
      <c r="Q2480" s="168"/>
      <c r="R2480" s="169"/>
      <c r="S2480" s="39"/>
      <c r="T2480" s="119"/>
      <c r="U2480" s="109"/>
      <c r="V2480" s="109"/>
      <c r="W2480" s="109"/>
      <c r="X2480" s="45"/>
      <c r="Y2480" s="45"/>
    </row>
    <row r="2481" spans="1:25" s="43" customFormat="1" ht="12.9" customHeight="1">
      <c r="A2481" s="189"/>
      <c r="B2481" s="111"/>
      <c r="C2481" s="111"/>
      <c r="D2481" s="111"/>
      <c r="E2481" s="111"/>
      <c r="F2481" s="111"/>
      <c r="G2481" s="111"/>
      <c r="H2481" s="111"/>
      <c r="I2481" s="116"/>
      <c r="J2481" s="118"/>
      <c r="K2481" s="33"/>
      <c r="L2481" s="44">
        <f>SUM(E2481:F2481)</f>
        <v>0</v>
      </c>
      <c r="M2481" s="33" t="str">
        <f t="shared" si="179"/>
        <v>Container q'ty</v>
      </c>
      <c r="N2481" s="33" t="str">
        <f t="shared" si="180"/>
        <v/>
      </c>
      <c r="O2481" s="39"/>
      <c r="P2481" s="33"/>
      <c r="Q2481" s="168"/>
      <c r="R2481" s="169"/>
      <c r="S2481" s="39"/>
      <c r="T2481" s="119"/>
      <c r="U2481" s="109"/>
      <c r="V2481" s="109"/>
      <c r="W2481" s="109"/>
      <c r="X2481" s="45"/>
      <c r="Y2481" s="45"/>
    </row>
    <row r="2482" spans="1:25" s="43" customFormat="1" ht="12.9" customHeight="1">
      <c r="A2482" s="189"/>
      <c r="B2482" s="111"/>
      <c r="C2482" s="111"/>
      <c r="D2482" s="111"/>
      <c r="E2482" s="111"/>
      <c r="F2482" s="111"/>
      <c r="G2482" s="111"/>
      <c r="H2482" s="111"/>
      <c r="I2482" s="116"/>
      <c r="J2482" s="118"/>
      <c r="K2482" s="33"/>
      <c r="L2482" s="44">
        <f>SUM(E2482:F2482)</f>
        <v>0</v>
      </c>
      <c r="M2482" s="33" t="str">
        <f t="shared" si="179"/>
        <v>Container q'ty</v>
      </c>
      <c r="N2482" s="33" t="str">
        <f t="shared" si="180"/>
        <v/>
      </c>
      <c r="O2482" s="39"/>
      <c r="P2482" s="33"/>
      <c r="Q2482" s="168"/>
      <c r="R2482" s="169"/>
      <c r="S2482" s="39"/>
      <c r="T2482" s="119"/>
      <c r="U2482" s="109"/>
      <c r="V2482" s="109"/>
      <c r="W2482" s="109"/>
      <c r="X2482" s="45"/>
      <c r="Y2482" s="45"/>
    </row>
    <row r="2483" spans="1:25" s="43" customFormat="1" ht="12.9" customHeight="1">
      <c r="A2483" s="189"/>
      <c r="B2483" s="111"/>
      <c r="C2483" s="111"/>
      <c r="D2483" s="111"/>
      <c r="E2483" s="111"/>
      <c r="F2483" s="111"/>
      <c r="G2483" s="111"/>
      <c r="H2483" s="111"/>
      <c r="I2483" s="116"/>
      <c r="J2483" s="118"/>
      <c r="K2483" s="33"/>
      <c r="L2483" s="44">
        <f t="shared" ref="L2483:L2491" si="186">SUM(E2483:F2483)</f>
        <v>0</v>
      </c>
      <c r="M2483" s="33" t="str">
        <f t="shared" si="179"/>
        <v>Container q'ty</v>
      </c>
      <c r="N2483" s="33" t="str">
        <f t="shared" si="180"/>
        <v/>
      </c>
      <c r="O2483" s="39"/>
      <c r="P2483" s="33"/>
      <c r="Q2483" s="168"/>
      <c r="R2483" s="169"/>
      <c r="S2483" s="39"/>
      <c r="T2483" s="119"/>
      <c r="U2483" s="109"/>
      <c r="V2483" s="109"/>
      <c r="W2483" s="109"/>
      <c r="X2483" s="45"/>
      <c r="Y2483" s="45"/>
    </row>
    <row r="2484" spans="1:25" s="43" customFormat="1" ht="12.9" customHeight="1">
      <c r="A2484" s="189"/>
      <c r="B2484" s="111"/>
      <c r="C2484" s="111"/>
      <c r="D2484" s="111"/>
      <c r="E2484" s="111"/>
      <c r="F2484" s="111"/>
      <c r="G2484" s="111"/>
      <c r="H2484" s="111"/>
      <c r="I2484" s="116"/>
      <c r="J2484" s="118"/>
      <c r="K2484" s="33"/>
      <c r="L2484" s="44">
        <f t="shared" si="186"/>
        <v>0</v>
      </c>
      <c r="M2484" s="33" t="str">
        <f t="shared" si="179"/>
        <v>Container q'ty</v>
      </c>
      <c r="N2484" s="33" t="str">
        <f t="shared" si="180"/>
        <v/>
      </c>
      <c r="O2484" s="39"/>
      <c r="P2484" s="33"/>
      <c r="Q2484" s="168"/>
      <c r="R2484" s="169"/>
      <c r="S2484" s="39"/>
      <c r="T2484" s="119"/>
      <c r="U2484" s="109"/>
      <c r="V2484" s="109"/>
      <c r="W2484" s="109"/>
      <c r="X2484" s="45"/>
      <c r="Y2484" s="45"/>
    </row>
    <row r="2485" spans="1:25" s="43" customFormat="1" ht="12.9" customHeight="1">
      <c r="A2485" s="189"/>
      <c r="B2485" s="111"/>
      <c r="C2485" s="111"/>
      <c r="D2485" s="111"/>
      <c r="E2485" s="111"/>
      <c r="F2485" s="111"/>
      <c r="G2485" s="111"/>
      <c r="H2485" s="111"/>
      <c r="I2485" s="116"/>
      <c r="J2485" s="118"/>
      <c r="K2485" s="33"/>
      <c r="L2485" s="44">
        <f t="shared" si="186"/>
        <v>0</v>
      </c>
      <c r="M2485" s="33" t="str">
        <f t="shared" si="179"/>
        <v>Container q'ty</v>
      </c>
      <c r="N2485" s="33" t="str">
        <f t="shared" si="180"/>
        <v/>
      </c>
      <c r="O2485" s="39"/>
      <c r="P2485" s="33"/>
      <c r="Q2485" s="168"/>
      <c r="R2485" s="169"/>
      <c r="S2485" s="39"/>
      <c r="T2485" s="119"/>
      <c r="U2485" s="109"/>
      <c r="V2485" s="109"/>
      <c r="W2485" s="109"/>
      <c r="X2485" s="45"/>
      <c r="Y2485" s="45"/>
    </row>
    <row r="2486" spans="1:25" s="43" customFormat="1" ht="12.9" customHeight="1">
      <c r="A2486" s="189"/>
      <c r="B2486" s="111"/>
      <c r="C2486" s="111"/>
      <c r="D2486" s="111"/>
      <c r="E2486" s="111"/>
      <c r="F2486" s="111"/>
      <c r="G2486" s="111"/>
      <c r="H2486" s="111"/>
      <c r="I2486" s="117"/>
      <c r="J2486" s="118"/>
      <c r="K2486" s="33"/>
      <c r="L2486" s="44">
        <f t="shared" si="186"/>
        <v>0</v>
      </c>
      <c r="M2486" s="33" t="str">
        <f t="shared" si="179"/>
        <v>Container q'ty</v>
      </c>
      <c r="N2486" s="33" t="str">
        <f t="shared" si="180"/>
        <v/>
      </c>
      <c r="O2486" s="39"/>
      <c r="P2486" s="33"/>
      <c r="Q2486" s="168"/>
      <c r="R2486" s="169"/>
      <c r="S2486" s="39"/>
      <c r="T2486" s="119"/>
      <c r="U2486" s="109"/>
      <c r="V2486" s="109"/>
      <c r="W2486" s="109"/>
      <c r="X2486" s="45"/>
      <c r="Y2486" s="45"/>
    </row>
    <row r="2487" spans="1:25" s="43" customFormat="1" ht="12.9" customHeight="1">
      <c r="A2487" s="189"/>
      <c r="B2487" s="111"/>
      <c r="C2487" s="111"/>
      <c r="D2487" s="111"/>
      <c r="E2487" s="111"/>
      <c r="F2487" s="111"/>
      <c r="G2487" s="111"/>
      <c r="H2487" s="111"/>
      <c r="I2487" s="117"/>
      <c r="J2487" s="118"/>
      <c r="K2487" s="33"/>
      <c r="L2487" s="44">
        <f t="shared" si="186"/>
        <v>0</v>
      </c>
      <c r="M2487" s="33" t="str">
        <f t="shared" ref="M2487:M2550" si="187">A2487&amp;$O$1</f>
        <v>Container q'ty</v>
      </c>
      <c r="N2487" s="33" t="str">
        <f t="shared" ref="N2487:N2550" si="188">A2487&amp;P2487</f>
        <v/>
      </c>
      <c r="O2487" s="39"/>
      <c r="P2487" s="33"/>
      <c r="Q2487" s="168"/>
      <c r="R2487" s="169"/>
      <c r="S2487" s="39"/>
      <c r="T2487" s="119"/>
      <c r="U2487" s="109"/>
      <c r="V2487" s="109"/>
      <c r="W2487" s="109"/>
      <c r="X2487" s="45"/>
      <c r="Y2487" s="45"/>
    </row>
    <row r="2488" spans="1:25" s="43" customFormat="1" ht="12.9" customHeight="1">
      <c r="A2488" s="189"/>
      <c r="B2488" s="111"/>
      <c r="C2488" s="111"/>
      <c r="D2488" s="111"/>
      <c r="E2488" s="111"/>
      <c r="F2488" s="111"/>
      <c r="G2488" s="111"/>
      <c r="H2488" s="111"/>
      <c r="I2488" s="116"/>
      <c r="J2488" s="118"/>
      <c r="K2488" s="33"/>
      <c r="L2488" s="44">
        <f t="shared" si="186"/>
        <v>0</v>
      </c>
      <c r="M2488" s="33" t="str">
        <f t="shared" si="187"/>
        <v>Container q'ty</v>
      </c>
      <c r="N2488" s="33" t="str">
        <f t="shared" si="188"/>
        <v/>
      </c>
      <c r="O2488" s="39"/>
      <c r="P2488" s="33"/>
      <c r="Q2488" s="168"/>
      <c r="R2488" s="169"/>
      <c r="S2488" s="39"/>
      <c r="T2488" s="119"/>
      <c r="U2488" s="109"/>
      <c r="V2488" s="109"/>
      <c r="W2488" s="109"/>
      <c r="X2488" s="45"/>
      <c r="Y2488" s="45"/>
    </row>
    <row r="2489" spans="1:25" s="43" customFormat="1" ht="12.9" customHeight="1">
      <c r="A2489" s="189"/>
      <c r="B2489" s="111"/>
      <c r="C2489" s="111"/>
      <c r="D2489" s="111"/>
      <c r="E2489" s="111"/>
      <c r="F2489" s="111"/>
      <c r="G2489" s="111"/>
      <c r="H2489" s="111"/>
      <c r="I2489" s="116"/>
      <c r="J2489" s="118"/>
      <c r="K2489" s="33"/>
      <c r="L2489" s="44">
        <f t="shared" si="186"/>
        <v>0</v>
      </c>
      <c r="M2489" s="33" t="str">
        <f t="shared" si="187"/>
        <v>Container q'ty</v>
      </c>
      <c r="N2489" s="33" t="str">
        <f t="shared" si="188"/>
        <v/>
      </c>
      <c r="O2489" s="39"/>
      <c r="P2489" s="33"/>
      <c r="Q2489" s="168"/>
      <c r="R2489" s="169"/>
      <c r="S2489" s="39"/>
      <c r="T2489" s="119"/>
      <c r="U2489" s="109"/>
      <c r="V2489" s="109"/>
      <c r="W2489" s="109"/>
      <c r="X2489" s="45"/>
      <c r="Y2489" s="45"/>
    </row>
    <row r="2490" spans="1:25" s="43" customFormat="1" ht="12.9" customHeight="1">
      <c r="A2490" s="189"/>
      <c r="B2490" s="111"/>
      <c r="C2490" s="111"/>
      <c r="D2490" s="111"/>
      <c r="E2490" s="111"/>
      <c r="F2490" s="111"/>
      <c r="G2490" s="111"/>
      <c r="H2490" s="111"/>
      <c r="I2490" s="116"/>
      <c r="J2490" s="118"/>
      <c r="K2490" s="33"/>
      <c r="L2490" s="44">
        <f t="shared" si="186"/>
        <v>0</v>
      </c>
      <c r="M2490" s="33" t="str">
        <f t="shared" si="187"/>
        <v>Container q'ty</v>
      </c>
      <c r="N2490" s="33" t="str">
        <f t="shared" si="188"/>
        <v/>
      </c>
      <c r="O2490" s="39"/>
      <c r="P2490" s="33"/>
      <c r="Q2490" s="168"/>
      <c r="R2490" s="169"/>
      <c r="S2490" s="39"/>
      <c r="T2490" s="119"/>
      <c r="U2490" s="109"/>
      <c r="V2490" s="109"/>
      <c r="W2490" s="109"/>
      <c r="X2490" s="45"/>
      <c r="Y2490" s="45"/>
    </row>
    <row r="2491" spans="1:25" s="43" customFormat="1" ht="12.9" customHeight="1">
      <c r="A2491" s="189"/>
      <c r="B2491" s="111"/>
      <c r="C2491" s="111"/>
      <c r="D2491" s="111"/>
      <c r="E2491" s="111"/>
      <c r="F2491" s="111"/>
      <c r="G2491" s="111"/>
      <c r="H2491" s="111"/>
      <c r="I2491" s="116"/>
      <c r="J2491" s="118"/>
      <c r="K2491" s="33"/>
      <c r="L2491" s="44">
        <f t="shared" si="186"/>
        <v>0</v>
      </c>
      <c r="M2491" s="33" t="str">
        <f t="shared" si="187"/>
        <v>Container q'ty</v>
      </c>
      <c r="N2491" s="33" t="str">
        <f t="shared" si="188"/>
        <v/>
      </c>
      <c r="O2491" s="39"/>
      <c r="P2491" s="33"/>
      <c r="Q2491" s="168"/>
      <c r="R2491" s="169"/>
      <c r="S2491" s="39"/>
      <c r="T2491" s="119"/>
      <c r="U2491" s="109"/>
      <c r="V2491" s="109"/>
      <c r="W2491" s="109"/>
      <c r="X2491" s="45"/>
      <c r="Y2491" s="45"/>
    </row>
    <row r="2492" spans="1:25" s="43" customFormat="1" ht="12.9" customHeight="1">
      <c r="A2492" s="189"/>
      <c r="B2492" s="111"/>
      <c r="C2492" s="111"/>
      <c r="D2492" s="111"/>
      <c r="E2492" s="111"/>
      <c r="F2492" s="111"/>
      <c r="G2492" s="111"/>
      <c r="H2492" s="111"/>
      <c r="I2492" s="116"/>
      <c r="J2492" s="118"/>
      <c r="K2492" s="33"/>
      <c r="L2492" s="44">
        <f>SUM(E2492:F2492)</f>
        <v>0</v>
      </c>
      <c r="M2492" s="33" t="str">
        <f t="shared" si="187"/>
        <v>Container q'ty</v>
      </c>
      <c r="N2492" s="33" t="str">
        <f t="shared" si="188"/>
        <v/>
      </c>
      <c r="O2492" s="39"/>
      <c r="P2492" s="33"/>
      <c r="Q2492" s="168"/>
      <c r="R2492" s="169"/>
      <c r="S2492" s="39"/>
      <c r="T2492" s="119"/>
      <c r="U2492" s="109"/>
      <c r="V2492" s="109"/>
      <c r="W2492" s="109"/>
      <c r="X2492" s="45"/>
      <c r="Y2492" s="45"/>
    </row>
    <row r="2493" spans="1:25" s="43" customFormat="1" ht="12.9" customHeight="1">
      <c r="A2493" s="189"/>
      <c r="B2493" s="111"/>
      <c r="C2493" s="111"/>
      <c r="D2493" s="111"/>
      <c r="E2493" s="111"/>
      <c r="F2493" s="111"/>
      <c r="G2493" s="111"/>
      <c r="H2493" s="111"/>
      <c r="I2493" s="116"/>
      <c r="J2493" s="118"/>
      <c r="K2493" s="33"/>
      <c r="L2493" s="44">
        <f>SUM(E2493:F2493)</f>
        <v>0</v>
      </c>
      <c r="M2493" s="33" t="str">
        <f t="shared" si="187"/>
        <v>Container q'ty</v>
      </c>
      <c r="N2493" s="33" t="str">
        <f t="shared" si="188"/>
        <v/>
      </c>
      <c r="O2493" s="39"/>
      <c r="P2493" s="33"/>
      <c r="Q2493" s="168"/>
      <c r="R2493" s="169"/>
      <c r="S2493" s="39"/>
      <c r="T2493" s="119"/>
      <c r="U2493" s="109"/>
      <c r="V2493" s="109"/>
      <c r="W2493" s="109"/>
      <c r="X2493" s="45"/>
      <c r="Y2493" s="45"/>
    </row>
    <row r="2494" spans="1:25" s="43" customFormat="1" ht="12.9" customHeight="1">
      <c r="A2494" s="189"/>
      <c r="B2494" s="111"/>
      <c r="C2494" s="111"/>
      <c r="D2494" s="111"/>
      <c r="E2494" s="111"/>
      <c r="F2494" s="111"/>
      <c r="G2494" s="111"/>
      <c r="H2494" s="111"/>
      <c r="I2494" s="116"/>
      <c r="J2494" s="118"/>
      <c r="K2494" s="33"/>
      <c r="L2494" s="44">
        <f t="shared" ref="L2494:L2502" si="189">SUM(E2494:F2494)</f>
        <v>0</v>
      </c>
      <c r="M2494" s="33" t="str">
        <f t="shared" si="187"/>
        <v>Container q'ty</v>
      </c>
      <c r="N2494" s="33" t="str">
        <f t="shared" si="188"/>
        <v/>
      </c>
      <c r="O2494" s="39"/>
      <c r="P2494" s="33"/>
      <c r="Q2494" s="168"/>
      <c r="R2494" s="169"/>
      <c r="S2494" s="39"/>
      <c r="T2494" s="119"/>
      <c r="U2494" s="109"/>
      <c r="V2494" s="109"/>
      <c r="W2494" s="109"/>
      <c r="X2494" s="45"/>
      <c r="Y2494" s="45"/>
    </row>
    <row r="2495" spans="1:25" s="43" customFormat="1" ht="12.9" customHeight="1">
      <c r="A2495" s="189"/>
      <c r="B2495" s="111"/>
      <c r="C2495" s="111"/>
      <c r="D2495" s="111"/>
      <c r="E2495" s="111"/>
      <c r="F2495" s="111"/>
      <c r="G2495" s="111"/>
      <c r="H2495" s="111"/>
      <c r="I2495" s="116"/>
      <c r="J2495" s="118"/>
      <c r="K2495" s="33"/>
      <c r="L2495" s="44">
        <f t="shared" si="189"/>
        <v>0</v>
      </c>
      <c r="M2495" s="33" t="str">
        <f t="shared" si="187"/>
        <v>Container q'ty</v>
      </c>
      <c r="N2495" s="33" t="str">
        <f t="shared" si="188"/>
        <v/>
      </c>
      <c r="O2495" s="39"/>
      <c r="P2495" s="33"/>
      <c r="Q2495" s="168"/>
      <c r="R2495" s="169"/>
      <c r="S2495" s="39"/>
      <c r="T2495" s="119"/>
      <c r="U2495" s="109"/>
      <c r="V2495" s="109"/>
      <c r="W2495" s="109"/>
      <c r="X2495" s="45"/>
      <c r="Y2495" s="45"/>
    </row>
    <row r="2496" spans="1:25" s="43" customFormat="1" ht="12.9" customHeight="1">
      <c r="A2496" s="189"/>
      <c r="B2496" s="111"/>
      <c r="C2496" s="111"/>
      <c r="D2496" s="111"/>
      <c r="E2496" s="111"/>
      <c r="F2496" s="111"/>
      <c r="G2496" s="111"/>
      <c r="H2496" s="111"/>
      <c r="I2496" s="116"/>
      <c r="J2496" s="118"/>
      <c r="K2496" s="33"/>
      <c r="L2496" s="44">
        <f t="shared" si="189"/>
        <v>0</v>
      </c>
      <c r="M2496" s="33" t="str">
        <f t="shared" si="187"/>
        <v>Container q'ty</v>
      </c>
      <c r="N2496" s="33" t="str">
        <f t="shared" si="188"/>
        <v/>
      </c>
      <c r="O2496" s="39"/>
      <c r="P2496" s="33"/>
      <c r="Q2496" s="168"/>
      <c r="R2496" s="169"/>
      <c r="S2496" s="39"/>
      <c r="T2496" s="119"/>
      <c r="U2496" s="109"/>
      <c r="V2496" s="109"/>
      <c r="W2496" s="109"/>
      <c r="X2496" s="45"/>
      <c r="Y2496" s="45"/>
    </row>
    <row r="2497" spans="1:25" s="43" customFormat="1" ht="12.9" customHeight="1">
      <c r="A2497" s="189"/>
      <c r="B2497" s="111"/>
      <c r="C2497" s="111"/>
      <c r="D2497" s="111"/>
      <c r="E2497" s="111"/>
      <c r="F2497" s="111"/>
      <c r="G2497" s="111"/>
      <c r="H2497" s="111"/>
      <c r="I2497" s="117"/>
      <c r="J2497" s="118"/>
      <c r="K2497" s="33"/>
      <c r="L2497" s="44">
        <f t="shared" si="189"/>
        <v>0</v>
      </c>
      <c r="M2497" s="33" t="str">
        <f t="shared" si="187"/>
        <v>Container q'ty</v>
      </c>
      <c r="N2497" s="33" t="str">
        <f t="shared" si="188"/>
        <v/>
      </c>
      <c r="O2497" s="39"/>
      <c r="P2497" s="33"/>
      <c r="Q2497" s="168"/>
      <c r="R2497" s="169"/>
      <c r="S2497" s="39"/>
      <c r="T2497" s="119"/>
      <c r="U2497" s="109"/>
      <c r="V2497" s="109"/>
      <c r="W2497" s="109"/>
      <c r="X2497" s="45"/>
      <c r="Y2497" s="45"/>
    </row>
    <row r="2498" spans="1:25" s="43" customFormat="1" ht="12.9" customHeight="1">
      <c r="A2498" s="189"/>
      <c r="B2498" s="111"/>
      <c r="C2498" s="111"/>
      <c r="D2498" s="111"/>
      <c r="E2498" s="111"/>
      <c r="F2498" s="111"/>
      <c r="G2498" s="111"/>
      <c r="H2498" s="111"/>
      <c r="I2498" s="117"/>
      <c r="J2498" s="118"/>
      <c r="K2498" s="33"/>
      <c r="L2498" s="44">
        <f t="shared" si="189"/>
        <v>0</v>
      </c>
      <c r="M2498" s="33" t="str">
        <f t="shared" si="187"/>
        <v>Container q'ty</v>
      </c>
      <c r="N2498" s="33" t="str">
        <f t="shared" si="188"/>
        <v/>
      </c>
      <c r="O2498" s="39"/>
      <c r="P2498" s="33"/>
      <c r="Q2498" s="168"/>
      <c r="R2498" s="169"/>
      <c r="S2498" s="39"/>
      <c r="T2498" s="119"/>
      <c r="U2498" s="109"/>
      <c r="V2498" s="109"/>
      <c r="W2498" s="109"/>
      <c r="X2498" s="45"/>
      <c r="Y2498" s="45"/>
    </row>
    <row r="2499" spans="1:25" s="43" customFormat="1" ht="12.9" customHeight="1">
      <c r="A2499" s="189"/>
      <c r="B2499" s="111"/>
      <c r="C2499" s="111"/>
      <c r="D2499" s="111"/>
      <c r="E2499" s="111"/>
      <c r="F2499" s="111"/>
      <c r="G2499" s="111"/>
      <c r="H2499" s="111"/>
      <c r="I2499" s="116"/>
      <c r="J2499" s="118"/>
      <c r="K2499" s="33"/>
      <c r="L2499" s="44">
        <f t="shared" si="189"/>
        <v>0</v>
      </c>
      <c r="M2499" s="33" t="str">
        <f t="shared" si="187"/>
        <v>Container q'ty</v>
      </c>
      <c r="N2499" s="33" t="str">
        <f t="shared" si="188"/>
        <v/>
      </c>
      <c r="O2499" s="39"/>
      <c r="P2499" s="33"/>
      <c r="Q2499" s="168"/>
      <c r="R2499" s="169"/>
      <c r="S2499" s="39"/>
      <c r="T2499" s="119"/>
      <c r="U2499" s="109"/>
      <c r="V2499" s="109"/>
      <c r="W2499" s="109"/>
      <c r="X2499" s="45"/>
      <c r="Y2499" s="45"/>
    </row>
    <row r="2500" spans="1:25" s="43" customFormat="1" ht="12.9" customHeight="1">
      <c r="A2500" s="189"/>
      <c r="B2500" s="111"/>
      <c r="C2500" s="111"/>
      <c r="D2500" s="111"/>
      <c r="E2500" s="111"/>
      <c r="F2500" s="111"/>
      <c r="G2500" s="111"/>
      <c r="H2500" s="111"/>
      <c r="I2500" s="116"/>
      <c r="J2500" s="118"/>
      <c r="K2500" s="33"/>
      <c r="L2500" s="44">
        <f t="shared" si="189"/>
        <v>0</v>
      </c>
      <c r="M2500" s="33" t="str">
        <f t="shared" si="187"/>
        <v>Container q'ty</v>
      </c>
      <c r="N2500" s="33" t="str">
        <f t="shared" si="188"/>
        <v/>
      </c>
      <c r="O2500" s="39"/>
      <c r="P2500" s="33"/>
      <c r="Q2500" s="168"/>
      <c r="R2500" s="169"/>
      <c r="S2500" s="39"/>
      <c r="T2500" s="119"/>
      <c r="U2500" s="109"/>
      <c r="V2500" s="109"/>
      <c r="W2500" s="109"/>
      <c r="X2500" s="45"/>
      <c r="Y2500" s="45"/>
    </row>
    <row r="2501" spans="1:25" s="43" customFormat="1" ht="12.9" customHeight="1">
      <c r="A2501" s="189"/>
      <c r="B2501" s="111"/>
      <c r="C2501" s="111"/>
      <c r="D2501" s="111"/>
      <c r="E2501" s="111"/>
      <c r="F2501" s="111"/>
      <c r="G2501" s="111"/>
      <c r="H2501" s="111"/>
      <c r="I2501" s="116"/>
      <c r="J2501" s="118"/>
      <c r="K2501" s="33"/>
      <c r="L2501" s="44">
        <f t="shared" si="189"/>
        <v>0</v>
      </c>
      <c r="M2501" s="33" t="str">
        <f t="shared" si="187"/>
        <v>Container q'ty</v>
      </c>
      <c r="N2501" s="33" t="str">
        <f t="shared" si="188"/>
        <v/>
      </c>
      <c r="O2501" s="39"/>
      <c r="P2501" s="33"/>
      <c r="Q2501" s="168"/>
      <c r="R2501" s="169"/>
      <c r="S2501" s="39"/>
      <c r="T2501" s="119"/>
      <c r="U2501" s="109"/>
      <c r="V2501" s="109"/>
      <c r="W2501" s="109"/>
      <c r="X2501" s="45"/>
      <c r="Y2501" s="45"/>
    </row>
    <row r="2502" spans="1:25" s="43" customFormat="1" ht="12.9" customHeight="1">
      <c r="A2502" s="189"/>
      <c r="B2502" s="111"/>
      <c r="C2502" s="111"/>
      <c r="D2502" s="111"/>
      <c r="E2502" s="111"/>
      <c r="F2502" s="111"/>
      <c r="G2502" s="111"/>
      <c r="H2502" s="111"/>
      <c r="I2502" s="116"/>
      <c r="J2502" s="118"/>
      <c r="K2502" s="33"/>
      <c r="L2502" s="44">
        <f t="shared" si="189"/>
        <v>0</v>
      </c>
      <c r="M2502" s="33" t="str">
        <f t="shared" si="187"/>
        <v>Container q'ty</v>
      </c>
      <c r="N2502" s="33" t="str">
        <f t="shared" si="188"/>
        <v/>
      </c>
      <c r="O2502" s="39"/>
      <c r="P2502" s="33"/>
      <c r="Q2502" s="168"/>
      <c r="R2502" s="169"/>
      <c r="S2502" s="39"/>
      <c r="T2502" s="119"/>
      <c r="U2502" s="109"/>
      <c r="V2502" s="109"/>
      <c r="W2502" s="109"/>
      <c r="X2502" s="45"/>
      <c r="Y2502" s="45"/>
    </row>
    <row r="2503" spans="1:25" s="43" customFormat="1" ht="12.9" customHeight="1">
      <c r="A2503" s="189"/>
      <c r="B2503" s="111"/>
      <c r="C2503" s="111"/>
      <c r="D2503" s="111"/>
      <c r="E2503" s="111"/>
      <c r="F2503" s="111"/>
      <c r="G2503" s="111"/>
      <c r="H2503" s="111"/>
      <c r="I2503" s="116"/>
      <c r="J2503" s="118"/>
      <c r="K2503" s="33"/>
      <c r="L2503" s="44">
        <f>SUM(E2503:F2503)</f>
        <v>0</v>
      </c>
      <c r="M2503" s="33" t="str">
        <f t="shared" si="187"/>
        <v>Container q'ty</v>
      </c>
      <c r="N2503" s="33" t="str">
        <f t="shared" si="188"/>
        <v/>
      </c>
      <c r="O2503" s="39"/>
      <c r="P2503" s="33"/>
      <c r="Q2503" s="168"/>
      <c r="R2503" s="169"/>
      <c r="S2503" s="39"/>
      <c r="T2503" s="119"/>
      <c r="U2503" s="109"/>
      <c r="V2503" s="109"/>
      <c r="W2503" s="109"/>
      <c r="X2503" s="45"/>
      <c r="Y2503" s="45"/>
    </row>
    <row r="2504" spans="1:25" s="43" customFormat="1" ht="12.9" customHeight="1">
      <c r="A2504" s="189"/>
      <c r="B2504" s="111"/>
      <c r="C2504" s="111"/>
      <c r="D2504" s="111"/>
      <c r="E2504" s="111"/>
      <c r="F2504" s="111"/>
      <c r="G2504" s="111"/>
      <c r="H2504" s="111"/>
      <c r="I2504" s="116"/>
      <c r="J2504" s="118"/>
      <c r="K2504" s="33"/>
      <c r="L2504" s="44">
        <f>SUM(E2504:F2504)</f>
        <v>0</v>
      </c>
      <c r="M2504" s="33" t="str">
        <f t="shared" si="187"/>
        <v>Container q'ty</v>
      </c>
      <c r="N2504" s="33" t="str">
        <f t="shared" si="188"/>
        <v/>
      </c>
      <c r="O2504" s="39"/>
      <c r="P2504" s="33"/>
      <c r="Q2504" s="168"/>
      <c r="R2504" s="169"/>
      <c r="S2504" s="39"/>
      <c r="T2504" s="119"/>
      <c r="U2504" s="109"/>
      <c r="V2504" s="109"/>
      <c r="W2504" s="109"/>
      <c r="X2504" s="45"/>
      <c r="Y2504" s="45"/>
    </row>
    <row r="2505" spans="1:25" s="43" customFormat="1" ht="12.9" customHeight="1">
      <c r="A2505" s="189"/>
      <c r="B2505" s="111"/>
      <c r="C2505" s="111"/>
      <c r="D2505" s="111"/>
      <c r="E2505" s="111"/>
      <c r="F2505" s="111"/>
      <c r="G2505" s="111"/>
      <c r="H2505" s="111"/>
      <c r="I2505" s="116"/>
      <c r="J2505" s="118"/>
      <c r="K2505" s="33"/>
      <c r="L2505" s="44">
        <f t="shared" ref="L2505:L2514" si="190">SUM(E2505:F2505)</f>
        <v>0</v>
      </c>
      <c r="M2505" s="33" t="str">
        <f t="shared" si="187"/>
        <v>Container q'ty</v>
      </c>
      <c r="N2505" s="33" t="str">
        <f t="shared" si="188"/>
        <v/>
      </c>
      <c r="O2505" s="39"/>
      <c r="P2505" s="33"/>
      <c r="Q2505" s="168"/>
      <c r="R2505" s="169"/>
      <c r="S2505" s="39"/>
      <c r="T2505" s="119"/>
      <c r="U2505" s="109"/>
      <c r="V2505" s="109"/>
      <c r="W2505" s="109"/>
      <c r="X2505" s="45"/>
      <c r="Y2505" s="45"/>
    </row>
    <row r="2506" spans="1:25" s="43" customFormat="1" ht="12.9" customHeight="1">
      <c r="A2506" s="189"/>
      <c r="B2506" s="111"/>
      <c r="C2506" s="111"/>
      <c r="D2506" s="111"/>
      <c r="E2506" s="111"/>
      <c r="F2506" s="111"/>
      <c r="G2506" s="111"/>
      <c r="H2506" s="111"/>
      <c r="I2506" s="116"/>
      <c r="J2506" s="118"/>
      <c r="K2506" s="33"/>
      <c r="L2506" s="44">
        <f t="shared" si="190"/>
        <v>0</v>
      </c>
      <c r="M2506" s="33" t="str">
        <f t="shared" si="187"/>
        <v>Container q'ty</v>
      </c>
      <c r="N2506" s="33" t="str">
        <f t="shared" si="188"/>
        <v/>
      </c>
      <c r="O2506" s="39"/>
      <c r="P2506" s="33"/>
      <c r="Q2506" s="168"/>
      <c r="R2506" s="169"/>
      <c r="S2506" s="39"/>
      <c r="T2506" s="119"/>
      <c r="U2506" s="109"/>
      <c r="V2506" s="109"/>
      <c r="W2506" s="109"/>
      <c r="X2506" s="45"/>
      <c r="Y2506" s="45"/>
    </row>
    <row r="2507" spans="1:25" s="43" customFormat="1" ht="12.9" customHeight="1">
      <c r="A2507" s="189"/>
      <c r="B2507" s="111"/>
      <c r="C2507" s="111"/>
      <c r="D2507" s="111"/>
      <c r="E2507" s="111"/>
      <c r="F2507" s="111"/>
      <c r="G2507" s="111"/>
      <c r="H2507" s="111"/>
      <c r="I2507" s="116"/>
      <c r="J2507" s="118"/>
      <c r="K2507" s="33"/>
      <c r="L2507" s="44">
        <f t="shared" si="190"/>
        <v>0</v>
      </c>
      <c r="M2507" s="33" t="str">
        <f t="shared" si="187"/>
        <v>Container q'ty</v>
      </c>
      <c r="N2507" s="33" t="str">
        <f t="shared" si="188"/>
        <v/>
      </c>
      <c r="O2507" s="39"/>
      <c r="P2507" s="33"/>
      <c r="Q2507" s="168"/>
      <c r="R2507" s="169"/>
      <c r="S2507" s="39"/>
      <c r="T2507" s="119"/>
      <c r="U2507" s="109"/>
      <c r="V2507" s="109"/>
      <c r="W2507" s="109"/>
      <c r="X2507" s="45"/>
      <c r="Y2507" s="45"/>
    </row>
    <row r="2508" spans="1:25" s="43" customFormat="1" ht="12.9" customHeight="1">
      <c r="A2508" s="189"/>
      <c r="B2508" s="111"/>
      <c r="C2508" s="111"/>
      <c r="D2508" s="111"/>
      <c r="E2508" s="111"/>
      <c r="F2508" s="111"/>
      <c r="G2508" s="111"/>
      <c r="H2508" s="111"/>
      <c r="I2508" s="117"/>
      <c r="J2508" s="118"/>
      <c r="K2508" s="33"/>
      <c r="L2508" s="44">
        <f t="shared" si="190"/>
        <v>0</v>
      </c>
      <c r="M2508" s="33" t="str">
        <f t="shared" si="187"/>
        <v>Container q'ty</v>
      </c>
      <c r="N2508" s="33" t="str">
        <f t="shared" si="188"/>
        <v/>
      </c>
      <c r="O2508" s="39"/>
      <c r="P2508" s="33"/>
      <c r="Q2508" s="168"/>
      <c r="R2508" s="169"/>
      <c r="S2508" s="39"/>
      <c r="T2508" s="119"/>
      <c r="U2508" s="109"/>
      <c r="V2508" s="109"/>
      <c r="W2508" s="109"/>
      <c r="X2508" s="45"/>
      <c r="Y2508" s="45"/>
    </row>
    <row r="2509" spans="1:25" s="43" customFormat="1" ht="12.9" customHeight="1">
      <c r="A2509" s="189"/>
      <c r="B2509" s="111"/>
      <c r="C2509" s="111"/>
      <c r="D2509" s="111"/>
      <c r="E2509" s="111"/>
      <c r="F2509" s="111"/>
      <c r="G2509" s="111"/>
      <c r="H2509" s="111"/>
      <c r="I2509" s="117"/>
      <c r="J2509" s="118"/>
      <c r="K2509" s="33"/>
      <c r="L2509" s="44">
        <f t="shared" si="190"/>
        <v>0</v>
      </c>
      <c r="M2509" s="33" t="str">
        <f t="shared" si="187"/>
        <v>Container q'ty</v>
      </c>
      <c r="N2509" s="33" t="str">
        <f t="shared" si="188"/>
        <v/>
      </c>
      <c r="O2509" s="39"/>
      <c r="P2509" s="33"/>
      <c r="Q2509" s="168"/>
      <c r="R2509" s="169"/>
      <c r="S2509" s="39"/>
      <c r="T2509" s="119"/>
      <c r="U2509" s="109"/>
      <c r="V2509" s="109"/>
      <c r="W2509" s="109"/>
      <c r="X2509" s="45"/>
      <c r="Y2509" s="45"/>
    </row>
    <row r="2510" spans="1:25" s="43" customFormat="1" ht="12.9" customHeight="1">
      <c r="A2510" s="189"/>
      <c r="B2510" s="111"/>
      <c r="C2510" s="111"/>
      <c r="D2510" s="111"/>
      <c r="E2510" s="111"/>
      <c r="F2510" s="111"/>
      <c r="G2510" s="111"/>
      <c r="H2510" s="111"/>
      <c r="I2510" s="116"/>
      <c r="J2510" s="118"/>
      <c r="K2510" s="33"/>
      <c r="L2510" s="44">
        <f t="shared" si="190"/>
        <v>0</v>
      </c>
      <c r="M2510" s="33" t="str">
        <f t="shared" si="187"/>
        <v>Container q'ty</v>
      </c>
      <c r="N2510" s="33" t="str">
        <f t="shared" si="188"/>
        <v/>
      </c>
      <c r="O2510" s="39"/>
      <c r="P2510" s="33"/>
      <c r="Q2510" s="168"/>
      <c r="R2510" s="169"/>
      <c r="S2510" s="39"/>
      <c r="T2510" s="119"/>
      <c r="U2510" s="109"/>
      <c r="V2510" s="109"/>
      <c r="W2510" s="109"/>
      <c r="X2510" s="45"/>
      <c r="Y2510" s="45"/>
    </row>
    <row r="2511" spans="1:25" s="43" customFormat="1" ht="12.9" customHeight="1">
      <c r="A2511" s="189"/>
      <c r="B2511" s="111"/>
      <c r="C2511" s="111"/>
      <c r="D2511" s="111"/>
      <c r="E2511" s="111"/>
      <c r="F2511" s="111"/>
      <c r="G2511" s="111"/>
      <c r="H2511" s="111"/>
      <c r="I2511" s="116"/>
      <c r="J2511" s="118"/>
      <c r="K2511" s="33"/>
      <c r="L2511" s="44">
        <f t="shared" si="190"/>
        <v>0</v>
      </c>
      <c r="M2511" s="33" t="str">
        <f t="shared" si="187"/>
        <v>Container q'ty</v>
      </c>
      <c r="N2511" s="33" t="str">
        <f t="shared" si="188"/>
        <v/>
      </c>
      <c r="O2511" s="39"/>
      <c r="P2511" s="33"/>
      <c r="Q2511" s="168"/>
      <c r="R2511" s="169"/>
      <c r="S2511" s="39"/>
      <c r="T2511" s="119"/>
      <c r="U2511" s="109"/>
      <c r="V2511" s="109"/>
      <c r="W2511" s="109"/>
      <c r="X2511" s="45"/>
      <c r="Y2511" s="45"/>
    </row>
    <row r="2512" spans="1:25" s="43" customFormat="1" ht="12.9" customHeight="1">
      <c r="A2512" s="189"/>
      <c r="B2512" s="111"/>
      <c r="C2512" s="111"/>
      <c r="D2512" s="111"/>
      <c r="E2512" s="111"/>
      <c r="F2512" s="111"/>
      <c r="G2512" s="111"/>
      <c r="H2512" s="111"/>
      <c r="I2512" s="116"/>
      <c r="J2512" s="118"/>
      <c r="K2512" s="33"/>
      <c r="L2512" s="44">
        <f t="shared" si="190"/>
        <v>0</v>
      </c>
      <c r="M2512" s="33" t="str">
        <f t="shared" si="187"/>
        <v>Container q'ty</v>
      </c>
      <c r="N2512" s="33" t="str">
        <f t="shared" si="188"/>
        <v/>
      </c>
      <c r="O2512" s="39"/>
      <c r="P2512" s="33"/>
      <c r="Q2512" s="168"/>
      <c r="R2512" s="169"/>
      <c r="S2512" s="39"/>
      <c r="T2512" s="119"/>
      <c r="U2512" s="109"/>
      <c r="V2512" s="109"/>
      <c r="W2512" s="109"/>
      <c r="X2512" s="45"/>
      <c r="Y2512" s="45"/>
    </row>
    <row r="2513" spans="1:25" s="43" customFormat="1" ht="12.9" customHeight="1">
      <c r="A2513" s="189"/>
      <c r="B2513" s="111"/>
      <c r="C2513" s="111"/>
      <c r="D2513" s="111"/>
      <c r="E2513" s="111"/>
      <c r="F2513" s="111"/>
      <c r="G2513" s="111"/>
      <c r="H2513" s="111"/>
      <c r="I2513" s="116"/>
      <c r="J2513" s="118"/>
      <c r="K2513" s="33"/>
      <c r="L2513" s="44">
        <f t="shared" si="190"/>
        <v>0</v>
      </c>
      <c r="M2513" s="33" t="str">
        <f t="shared" si="187"/>
        <v>Container q'ty</v>
      </c>
      <c r="N2513" s="33" t="str">
        <f t="shared" si="188"/>
        <v/>
      </c>
      <c r="O2513" s="39"/>
      <c r="P2513" s="33"/>
      <c r="Q2513" s="168"/>
      <c r="R2513" s="169"/>
      <c r="S2513" s="39"/>
      <c r="T2513" s="119"/>
      <c r="U2513" s="109"/>
      <c r="V2513" s="109"/>
      <c r="W2513" s="109"/>
      <c r="X2513" s="45"/>
      <c r="Y2513" s="45"/>
    </row>
    <row r="2514" spans="1:25" s="43" customFormat="1" ht="12.9" customHeight="1">
      <c r="A2514" s="189"/>
      <c r="B2514" s="111"/>
      <c r="C2514" s="111"/>
      <c r="D2514" s="111"/>
      <c r="E2514" s="111"/>
      <c r="F2514" s="111"/>
      <c r="G2514" s="111"/>
      <c r="H2514" s="111"/>
      <c r="I2514" s="116"/>
      <c r="J2514" s="118"/>
      <c r="K2514" s="33"/>
      <c r="L2514" s="44">
        <f t="shared" si="190"/>
        <v>0</v>
      </c>
      <c r="M2514" s="33" t="str">
        <f t="shared" si="187"/>
        <v>Container q'ty</v>
      </c>
      <c r="N2514" s="33" t="str">
        <f t="shared" si="188"/>
        <v/>
      </c>
      <c r="O2514" s="39"/>
      <c r="P2514" s="33"/>
      <c r="Q2514" s="168"/>
      <c r="R2514" s="169"/>
      <c r="S2514" s="39"/>
      <c r="T2514" s="119"/>
      <c r="U2514" s="109"/>
      <c r="V2514" s="109"/>
      <c r="W2514" s="109"/>
      <c r="X2514" s="45"/>
      <c r="Y2514" s="45"/>
    </row>
    <row r="2515" spans="1:25" s="43" customFormat="1" ht="12.9" customHeight="1">
      <c r="A2515" s="189"/>
      <c r="B2515" s="111"/>
      <c r="C2515" s="111"/>
      <c r="D2515" s="111"/>
      <c r="E2515" s="111"/>
      <c r="F2515" s="111"/>
      <c r="G2515" s="111"/>
      <c r="H2515" s="111"/>
      <c r="I2515" s="116"/>
      <c r="J2515" s="118"/>
      <c r="K2515" s="33"/>
      <c r="L2515" s="44">
        <f>SUM(E2515:F2515)</f>
        <v>0</v>
      </c>
      <c r="M2515" s="33" t="str">
        <f t="shared" si="187"/>
        <v>Container q'ty</v>
      </c>
      <c r="N2515" s="33" t="str">
        <f t="shared" si="188"/>
        <v/>
      </c>
      <c r="O2515" s="39"/>
      <c r="P2515" s="33"/>
      <c r="Q2515" s="168"/>
      <c r="R2515" s="169"/>
      <c r="S2515" s="39"/>
      <c r="T2515" s="119"/>
      <c r="U2515" s="109"/>
      <c r="V2515" s="109"/>
      <c r="W2515" s="109"/>
      <c r="X2515" s="45"/>
      <c r="Y2515" s="45"/>
    </row>
    <row r="2516" spans="1:25" s="43" customFormat="1" ht="12.9" customHeight="1">
      <c r="A2516" s="189"/>
      <c r="B2516" s="111"/>
      <c r="C2516" s="111"/>
      <c r="D2516" s="111"/>
      <c r="E2516" s="111"/>
      <c r="F2516" s="111"/>
      <c r="G2516" s="111"/>
      <c r="H2516" s="111"/>
      <c r="I2516" s="116"/>
      <c r="J2516" s="118"/>
      <c r="K2516" s="33"/>
      <c r="L2516" s="44">
        <f>SUM(E2516:F2516)</f>
        <v>0</v>
      </c>
      <c r="M2516" s="33" t="str">
        <f t="shared" si="187"/>
        <v>Container q'ty</v>
      </c>
      <c r="N2516" s="33" t="str">
        <f t="shared" si="188"/>
        <v/>
      </c>
      <c r="O2516" s="39"/>
      <c r="P2516" s="33"/>
      <c r="Q2516" s="168"/>
      <c r="R2516" s="169"/>
      <c r="S2516" s="39"/>
      <c r="T2516" s="119"/>
      <c r="U2516" s="109"/>
      <c r="V2516" s="109"/>
      <c r="W2516" s="109"/>
      <c r="X2516" s="45"/>
      <c r="Y2516" s="45"/>
    </row>
    <row r="2517" spans="1:25" s="43" customFormat="1" ht="12.9" customHeight="1">
      <c r="A2517" s="189"/>
      <c r="B2517" s="111"/>
      <c r="C2517" s="111"/>
      <c r="D2517" s="111"/>
      <c r="E2517" s="111"/>
      <c r="F2517" s="111"/>
      <c r="G2517" s="111"/>
      <c r="H2517" s="111"/>
      <c r="I2517" s="116"/>
      <c r="J2517" s="118"/>
      <c r="K2517" s="33"/>
      <c r="L2517" s="44">
        <f t="shared" ref="L2517:L2525" si="191">SUM(E2517:F2517)</f>
        <v>0</v>
      </c>
      <c r="M2517" s="33" t="str">
        <f t="shared" si="187"/>
        <v>Container q'ty</v>
      </c>
      <c r="N2517" s="33" t="str">
        <f t="shared" si="188"/>
        <v/>
      </c>
      <c r="O2517" s="39"/>
      <c r="P2517" s="33"/>
      <c r="Q2517" s="168"/>
      <c r="R2517" s="169"/>
      <c r="S2517" s="39"/>
      <c r="T2517" s="119"/>
      <c r="U2517" s="109"/>
      <c r="V2517" s="109"/>
      <c r="W2517" s="109"/>
      <c r="X2517" s="45"/>
      <c r="Y2517" s="45"/>
    </row>
    <row r="2518" spans="1:25" s="43" customFormat="1" ht="12.9" customHeight="1">
      <c r="A2518" s="189"/>
      <c r="B2518" s="111"/>
      <c r="C2518" s="111"/>
      <c r="D2518" s="111"/>
      <c r="E2518" s="111"/>
      <c r="F2518" s="111"/>
      <c r="G2518" s="111"/>
      <c r="H2518" s="111"/>
      <c r="I2518" s="116"/>
      <c r="J2518" s="118"/>
      <c r="K2518" s="33"/>
      <c r="L2518" s="44">
        <f t="shared" si="191"/>
        <v>0</v>
      </c>
      <c r="M2518" s="33" t="str">
        <f t="shared" si="187"/>
        <v>Container q'ty</v>
      </c>
      <c r="N2518" s="33" t="str">
        <f t="shared" si="188"/>
        <v/>
      </c>
      <c r="O2518" s="39"/>
      <c r="P2518" s="33"/>
      <c r="Q2518" s="168"/>
      <c r="R2518" s="169"/>
      <c r="S2518" s="39"/>
      <c r="T2518" s="119"/>
      <c r="U2518" s="109"/>
      <c r="V2518" s="109"/>
      <c r="W2518" s="109"/>
      <c r="X2518" s="45"/>
      <c r="Y2518" s="45"/>
    </row>
    <row r="2519" spans="1:25" s="43" customFormat="1" ht="12.9" customHeight="1">
      <c r="A2519" s="189"/>
      <c r="B2519" s="111"/>
      <c r="C2519" s="111"/>
      <c r="D2519" s="111"/>
      <c r="E2519" s="111"/>
      <c r="F2519" s="111"/>
      <c r="G2519" s="111"/>
      <c r="H2519" s="111"/>
      <c r="I2519" s="116"/>
      <c r="J2519" s="118"/>
      <c r="K2519" s="33"/>
      <c r="L2519" s="44">
        <f t="shared" si="191"/>
        <v>0</v>
      </c>
      <c r="M2519" s="33" t="str">
        <f t="shared" si="187"/>
        <v>Container q'ty</v>
      </c>
      <c r="N2519" s="33" t="str">
        <f t="shared" si="188"/>
        <v/>
      </c>
      <c r="O2519" s="39"/>
      <c r="P2519" s="33"/>
      <c r="Q2519" s="168"/>
      <c r="R2519" s="169"/>
      <c r="S2519" s="39"/>
      <c r="T2519" s="119"/>
      <c r="U2519" s="109"/>
      <c r="V2519" s="109"/>
      <c r="W2519" s="109"/>
      <c r="X2519" s="45"/>
      <c r="Y2519" s="45"/>
    </row>
    <row r="2520" spans="1:25" s="43" customFormat="1" ht="12.9" customHeight="1">
      <c r="A2520" s="189"/>
      <c r="B2520" s="111"/>
      <c r="C2520" s="111"/>
      <c r="D2520" s="111"/>
      <c r="E2520" s="111"/>
      <c r="F2520" s="111"/>
      <c r="G2520" s="111"/>
      <c r="H2520" s="111"/>
      <c r="I2520" s="117"/>
      <c r="J2520" s="118"/>
      <c r="K2520" s="33"/>
      <c r="L2520" s="44">
        <f t="shared" si="191"/>
        <v>0</v>
      </c>
      <c r="M2520" s="33" t="str">
        <f t="shared" si="187"/>
        <v>Container q'ty</v>
      </c>
      <c r="N2520" s="33" t="str">
        <f t="shared" si="188"/>
        <v/>
      </c>
      <c r="O2520" s="39"/>
      <c r="P2520" s="33"/>
      <c r="Q2520" s="168"/>
      <c r="R2520" s="169"/>
      <c r="S2520" s="39"/>
      <c r="T2520" s="119"/>
      <c r="U2520" s="109"/>
      <c r="V2520" s="109"/>
      <c r="W2520" s="109"/>
      <c r="X2520" s="45"/>
      <c r="Y2520" s="45"/>
    </row>
    <row r="2521" spans="1:25" s="43" customFormat="1" ht="12.9" customHeight="1">
      <c r="A2521" s="189"/>
      <c r="B2521" s="111"/>
      <c r="C2521" s="111"/>
      <c r="D2521" s="111"/>
      <c r="E2521" s="111"/>
      <c r="F2521" s="111"/>
      <c r="G2521" s="111"/>
      <c r="H2521" s="111"/>
      <c r="I2521" s="117"/>
      <c r="J2521" s="118"/>
      <c r="K2521" s="33"/>
      <c r="L2521" s="44">
        <f t="shared" si="191"/>
        <v>0</v>
      </c>
      <c r="M2521" s="33" t="str">
        <f t="shared" si="187"/>
        <v>Container q'ty</v>
      </c>
      <c r="N2521" s="33" t="str">
        <f t="shared" si="188"/>
        <v/>
      </c>
      <c r="O2521" s="39"/>
      <c r="P2521" s="33"/>
      <c r="Q2521" s="168"/>
      <c r="R2521" s="169"/>
      <c r="S2521" s="39"/>
      <c r="T2521" s="119"/>
      <c r="U2521" s="109"/>
      <c r="V2521" s="109"/>
      <c r="W2521" s="109"/>
      <c r="X2521" s="45"/>
      <c r="Y2521" s="45"/>
    </row>
    <row r="2522" spans="1:25" s="43" customFormat="1" ht="12.9" customHeight="1">
      <c r="A2522" s="189"/>
      <c r="B2522" s="111"/>
      <c r="C2522" s="111"/>
      <c r="D2522" s="111"/>
      <c r="E2522" s="111"/>
      <c r="F2522" s="111"/>
      <c r="G2522" s="111"/>
      <c r="H2522" s="111"/>
      <c r="I2522" s="116"/>
      <c r="J2522" s="118"/>
      <c r="K2522" s="33"/>
      <c r="L2522" s="44">
        <f t="shared" si="191"/>
        <v>0</v>
      </c>
      <c r="M2522" s="33" t="str">
        <f t="shared" si="187"/>
        <v>Container q'ty</v>
      </c>
      <c r="N2522" s="33" t="str">
        <f t="shared" si="188"/>
        <v/>
      </c>
      <c r="O2522" s="39"/>
      <c r="P2522" s="33"/>
      <c r="Q2522" s="168"/>
      <c r="R2522" s="169"/>
      <c r="S2522" s="39"/>
      <c r="T2522" s="119"/>
      <c r="U2522" s="109"/>
      <c r="V2522" s="109"/>
      <c r="W2522" s="109"/>
      <c r="X2522" s="45"/>
      <c r="Y2522" s="45"/>
    </row>
    <row r="2523" spans="1:25" s="43" customFormat="1" ht="12.9" customHeight="1">
      <c r="A2523" s="189"/>
      <c r="B2523" s="111"/>
      <c r="C2523" s="111"/>
      <c r="D2523" s="111"/>
      <c r="E2523" s="111"/>
      <c r="F2523" s="111"/>
      <c r="G2523" s="111"/>
      <c r="H2523" s="111"/>
      <c r="I2523" s="116"/>
      <c r="J2523" s="118"/>
      <c r="K2523" s="33"/>
      <c r="L2523" s="44">
        <f t="shared" si="191"/>
        <v>0</v>
      </c>
      <c r="M2523" s="33" t="str">
        <f t="shared" si="187"/>
        <v>Container q'ty</v>
      </c>
      <c r="N2523" s="33" t="str">
        <f t="shared" si="188"/>
        <v/>
      </c>
      <c r="O2523" s="39"/>
      <c r="P2523" s="33"/>
      <c r="Q2523" s="168"/>
      <c r="R2523" s="169"/>
      <c r="S2523" s="39"/>
      <c r="T2523" s="119"/>
      <c r="U2523" s="109"/>
      <c r="V2523" s="109"/>
      <c r="W2523" s="109"/>
      <c r="X2523" s="45"/>
      <c r="Y2523" s="45"/>
    </row>
    <row r="2524" spans="1:25" s="43" customFormat="1" ht="12.9" customHeight="1">
      <c r="A2524" s="189"/>
      <c r="B2524" s="111"/>
      <c r="C2524" s="111"/>
      <c r="D2524" s="111"/>
      <c r="E2524" s="111"/>
      <c r="F2524" s="111"/>
      <c r="G2524" s="111"/>
      <c r="H2524" s="111"/>
      <c r="I2524" s="116"/>
      <c r="J2524" s="118"/>
      <c r="K2524" s="33"/>
      <c r="L2524" s="44">
        <f t="shared" si="191"/>
        <v>0</v>
      </c>
      <c r="M2524" s="33" t="str">
        <f t="shared" si="187"/>
        <v>Container q'ty</v>
      </c>
      <c r="N2524" s="33" t="str">
        <f t="shared" si="188"/>
        <v/>
      </c>
      <c r="O2524" s="39"/>
      <c r="P2524" s="33"/>
      <c r="Q2524" s="168"/>
      <c r="R2524" s="169"/>
      <c r="S2524" s="39"/>
      <c r="T2524" s="119"/>
      <c r="U2524" s="109"/>
      <c r="V2524" s="109"/>
      <c r="W2524" s="109"/>
      <c r="X2524" s="45"/>
      <c r="Y2524" s="45"/>
    </row>
    <row r="2525" spans="1:25" s="43" customFormat="1" ht="12.9" customHeight="1">
      <c r="A2525" s="189"/>
      <c r="B2525" s="111"/>
      <c r="C2525" s="111"/>
      <c r="D2525" s="111"/>
      <c r="E2525" s="111"/>
      <c r="F2525" s="111"/>
      <c r="G2525" s="111"/>
      <c r="H2525" s="111"/>
      <c r="I2525" s="116"/>
      <c r="J2525" s="118"/>
      <c r="K2525" s="33"/>
      <c r="L2525" s="44">
        <f t="shared" si="191"/>
        <v>0</v>
      </c>
      <c r="M2525" s="33" t="str">
        <f t="shared" si="187"/>
        <v>Container q'ty</v>
      </c>
      <c r="N2525" s="33" t="str">
        <f t="shared" si="188"/>
        <v/>
      </c>
      <c r="O2525" s="39"/>
      <c r="P2525" s="33"/>
      <c r="Q2525" s="168"/>
      <c r="R2525" s="169"/>
      <c r="S2525" s="39"/>
      <c r="T2525" s="119"/>
      <c r="U2525" s="109"/>
      <c r="V2525" s="109"/>
      <c r="W2525" s="109"/>
      <c r="X2525" s="45"/>
      <c r="Y2525" s="45"/>
    </row>
    <row r="2526" spans="1:25" s="43" customFormat="1" ht="12.9" customHeight="1">
      <c r="A2526" s="189"/>
      <c r="B2526" s="111"/>
      <c r="C2526" s="111"/>
      <c r="D2526" s="111"/>
      <c r="E2526" s="111"/>
      <c r="F2526" s="111"/>
      <c r="G2526" s="111"/>
      <c r="H2526" s="111"/>
      <c r="I2526" s="116"/>
      <c r="J2526" s="118"/>
      <c r="K2526" s="33"/>
      <c r="L2526" s="44">
        <f>SUM(E2526:F2526)</f>
        <v>0</v>
      </c>
      <c r="M2526" s="33" t="str">
        <f t="shared" si="187"/>
        <v>Container q'ty</v>
      </c>
      <c r="N2526" s="33" t="str">
        <f t="shared" si="188"/>
        <v/>
      </c>
      <c r="O2526" s="39"/>
      <c r="P2526" s="33"/>
      <c r="Q2526" s="168"/>
      <c r="R2526" s="169"/>
      <c r="S2526" s="39"/>
      <c r="T2526" s="119"/>
      <c r="U2526" s="109"/>
      <c r="V2526" s="109"/>
      <c r="W2526" s="109"/>
      <c r="X2526" s="45"/>
      <c r="Y2526" s="45"/>
    </row>
    <row r="2527" spans="1:25" s="43" customFormat="1" ht="12.9" customHeight="1">
      <c r="A2527" s="189"/>
      <c r="B2527" s="111"/>
      <c r="C2527" s="111"/>
      <c r="D2527" s="111"/>
      <c r="E2527" s="111"/>
      <c r="F2527" s="111"/>
      <c r="G2527" s="111"/>
      <c r="H2527" s="111"/>
      <c r="I2527" s="116"/>
      <c r="J2527" s="118"/>
      <c r="K2527" s="33"/>
      <c r="L2527" s="44">
        <f>SUM(E2527:F2527)</f>
        <v>0</v>
      </c>
      <c r="M2527" s="33" t="str">
        <f t="shared" si="187"/>
        <v>Container q'ty</v>
      </c>
      <c r="N2527" s="33" t="str">
        <f t="shared" si="188"/>
        <v/>
      </c>
      <c r="O2527" s="39"/>
      <c r="P2527" s="33"/>
      <c r="Q2527" s="168"/>
      <c r="R2527" s="169"/>
      <c r="S2527" s="39"/>
      <c r="T2527" s="119"/>
      <c r="U2527" s="109"/>
      <c r="V2527" s="109"/>
      <c r="W2527" s="109"/>
      <c r="X2527" s="45"/>
      <c r="Y2527" s="45"/>
    </row>
    <row r="2528" spans="1:25" s="43" customFormat="1" ht="12.9" customHeight="1">
      <c r="A2528" s="189"/>
      <c r="B2528" s="111"/>
      <c r="C2528" s="111"/>
      <c r="D2528" s="111"/>
      <c r="E2528" s="111"/>
      <c r="F2528" s="111"/>
      <c r="G2528" s="111"/>
      <c r="H2528" s="111"/>
      <c r="I2528" s="116"/>
      <c r="J2528" s="118"/>
      <c r="K2528" s="33"/>
      <c r="L2528" s="44">
        <f t="shared" ref="L2528:L2554" si="192">SUM(E2528:F2528)</f>
        <v>0</v>
      </c>
      <c r="M2528" s="33" t="str">
        <f t="shared" si="187"/>
        <v>Container q'ty</v>
      </c>
      <c r="N2528" s="33" t="str">
        <f t="shared" si="188"/>
        <v/>
      </c>
      <c r="O2528" s="39"/>
      <c r="P2528" s="33"/>
      <c r="Q2528" s="168"/>
      <c r="R2528" s="169"/>
      <c r="S2528" s="39"/>
      <c r="T2528" s="119"/>
      <c r="U2528" s="109"/>
      <c r="V2528" s="109"/>
      <c r="W2528" s="109"/>
      <c r="X2528" s="45"/>
      <c r="Y2528" s="45"/>
    </row>
    <row r="2529" spans="1:25" s="43" customFormat="1" ht="12.9" customHeight="1">
      <c r="A2529" s="189"/>
      <c r="B2529" s="111"/>
      <c r="C2529" s="111"/>
      <c r="D2529" s="111"/>
      <c r="E2529" s="111"/>
      <c r="F2529" s="111"/>
      <c r="G2529" s="111"/>
      <c r="H2529" s="111"/>
      <c r="I2529" s="116"/>
      <c r="J2529" s="118"/>
      <c r="K2529" s="33"/>
      <c r="L2529" s="44">
        <f t="shared" si="192"/>
        <v>0</v>
      </c>
      <c r="M2529" s="33" t="str">
        <f t="shared" si="187"/>
        <v>Container q'ty</v>
      </c>
      <c r="N2529" s="33" t="str">
        <f t="shared" si="188"/>
        <v/>
      </c>
      <c r="O2529" s="39"/>
      <c r="P2529" s="33"/>
      <c r="Q2529" s="168"/>
      <c r="R2529" s="169"/>
      <c r="S2529" s="39"/>
      <c r="T2529" s="119"/>
      <c r="U2529" s="109"/>
      <c r="V2529" s="109"/>
      <c r="W2529" s="109"/>
      <c r="X2529" s="45"/>
      <c r="Y2529" s="45"/>
    </row>
    <row r="2530" spans="1:25" s="43" customFormat="1" ht="12.9" customHeight="1">
      <c r="A2530" s="189"/>
      <c r="B2530" s="111"/>
      <c r="C2530" s="111"/>
      <c r="D2530" s="111"/>
      <c r="E2530" s="111"/>
      <c r="F2530" s="111"/>
      <c r="G2530" s="111"/>
      <c r="H2530" s="111"/>
      <c r="I2530" s="116"/>
      <c r="J2530" s="118"/>
      <c r="K2530" s="33"/>
      <c r="L2530" s="44">
        <f t="shared" si="192"/>
        <v>0</v>
      </c>
      <c r="M2530" s="33" t="str">
        <f t="shared" si="187"/>
        <v>Container q'ty</v>
      </c>
      <c r="N2530" s="33" t="str">
        <f t="shared" si="188"/>
        <v/>
      </c>
      <c r="O2530" s="39"/>
      <c r="P2530" s="33"/>
      <c r="Q2530" s="168"/>
      <c r="R2530" s="169"/>
      <c r="S2530" s="39"/>
      <c r="T2530" s="119"/>
      <c r="U2530" s="109"/>
      <c r="V2530" s="109"/>
      <c r="W2530" s="109"/>
      <c r="X2530" s="45"/>
      <c r="Y2530" s="45"/>
    </row>
    <row r="2531" spans="1:25" s="43" customFormat="1" ht="12.9" customHeight="1">
      <c r="A2531" s="189"/>
      <c r="B2531" s="111"/>
      <c r="C2531" s="111"/>
      <c r="D2531" s="111"/>
      <c r="E2531" s="111"/>
      <c r="F2531" s="111"/>
      <c r="G2531" s="111"/>
      <c r="H2531" s="111"/>
      <c r="I2531" s="117"/>
      <c r="J2531" s="118"/>
      <c r="K2531" s="33"/>
      <c r="L2531" s="44">
        <f t="shared" si="192"/>
        <v>0</v>
      </c>
      <c r="M2531" s="33" t="str">
        <f t="shared" si="187"/>
        <v>Container q'ty</v>
      </c>
      <c r="N2531" s="33" t="str">
        <f t="shared" si="188"/>
        <v/>
      </c>
      <c r="O2531" s="39"/>
      <c r="P2531" s="33"/>
      <c r="Q2531" s="168"/>
      <c r="R2531" s="169"/>
      <c r="S2531" s="39"/>
      <c r="T2531" s="119"/>
      <c r="U2531" s="109"/>
      <c r="V2531" s="109"/>
      <c r="W2531" s="109"/>
      <c r="X2531" s="45"/>
      <c r="Y2531" s="45"/>
    </row>
    <row r="2532" spans="1:25" s="43" customFormat="1" ht="12.9" customHeight="1">
      <c r="A2532" s="189"/>
      <c r="B2532" s="111"/>
      <c r="C2532" s="111"/>
      <c r="D2532" s="111"/>
      <c r="E2532" s="111"/>
      <c r="F2532" s="111"/>
      <c r="G2532" s="111"/>
      <c r="H2532" s="111"/>
      <c r="I2532" s="117"/>
      <c r="J2532" s="118"/>
      <c r="K2532" s="33"/>
      <c r="L2532" s="44">
        <f t="shared" si="192"/>
        <v>0</v>
      </c>
      <c r="M2532" s="33" t="str">
        <f t="shared" si="187"/>
        <v>Container q'ty</v>
      </c>
      <c r="N2532" s="33" t="str">
        <f t="shared" si="188"/>
        <v/>
      </c>
      <c r="O2532" s="39"/>
      <c r="P2532" s="33"/>
      <c r="Q2532" s="168"/>
      <c r="R2532" s="169"/>
      <c r="S2532" s="39"/>
      <c r="T2532" s="119"/>
      <c r="U2532" s="109"/>
      <c r="V2532" s="109"/>
      <c r="W2532" s="109"/>
      <c r="X2532" s="45"/>
      <c r="Y2532" s="45"/>
    </row>
    <row r="2533" spans="1:25" s="43" customFormat="1" ht="12.9" customHeight="1">
      <c r="A2533" s="189"/>
      <c r="B2533" s="111"/>
      <c r="C2533" s="111"/>
      <c r="D2533" s="111"/>
      <c r="E2533" s="111"/>
      <c r="F2533" s="111"/>
      <c r="G2533" s="111"/>
      <c r="H2533" s="111"/>
      <c r="I2533" s="116"/>
      <c r="J2533" s="118"/>
      <c r="K2533" s="33"/>
      <c r="L2533" s="44">
        <f t="shared" si="192"/>
        <v>0</v>
      </c>
      <c r="M2533" s="33" t="str">
        <f t="shared" si="187"/>
        <v>Container q'ty</v>
      </c>
      <c r="N2533" s="33" t="str">
        <f t="shared" si="188"/>
        <v/>
      </c>
      <c r="O2533" s="39"/>
      <c r="P2533" s="33"/>
      <c r="Q2533" s="168"/>
      <c r="R2533" s="169"/>
      <c r="S2533" s="39"/>
      <c r="T2533" s="119"/>
      <c r="U2533" s="109"/>
      <c r="V2533" s="109"/>
      <c r="W2533" s="109"/>
      <c r="X2533" s="45"/>
      <c r="Y2533" s="45"/>
    </row>
    <row r="2534" spans="1:25" s="43" customFormat="1" ht="12.9" customHeight="1">
      <c r="A2534" s="189"/>
      <c r="B2534" s="111"/>
      <c r="C2534" s="111"/>
      <c r="D2534" s="111"/>
      <c r="E2534" s="111"/>
      <c r="F2534" s="111"/>
      <c r="G2534" s="111"/>
      <c r="H2534" s="111"/>
      <c r="I2534" s="116"/>
      <c r="J2534" s="118"/>
      <c r="K2534" s="33"/>
      <c r="L2534" s="44">
        <f t="shared" si="192"/>
        <v>0</v>
      </c>
      <c r="M2534" s="33" t="str">
        <f t="shared" si="187"/>
        <v>Container q'ty</v>
      </c>
      <c r="N2534" s="33" t="str">
        <f t="shared" si="188"/>
        <v/>
      </c>
      <c r="O2534" s="39"/>
      <c r="P2534" s="33"/>
      <c r="Q2534" s="168"/>
      <c r="R2534" s="169"/>
      <c r="S2534" s="39"/>
      <c r="T2534" s="119"/>
      <c r="U2534" s="109"/>
      <c r="V2534" s="109"/>
      <c r="W2534" s="109"/>
      <c r="X2534" s="45"/>
      <c r="Y2534" s="45"/>
    </row>
    <row r="2535" spans="1:25" s="43" customFormat="1" ht="12.9" customHeight="1">
      <c r="A2535" s="189"/>
      <c r="B2535" s="111"/>
      <c r="C2535" s="111"/>
      <c r="D2535" s="111"/>
      <c r="E2535" s="111"/>
      <c r="F2535" s="111"/>
      <c r="G2535" s="111"/>
      <c r="H2535" s="111"/>
      <c r="I2535" s="116"/>
      <c r="J2535" s="118"/>
      <c r="K2535" s="33"/>
      <c r="L2535" s="44">
        <f t="shared" si="192"/>
        <v>0</v>
      </c>
      <c r="M2535" s="33" t="str">
        <f t="shared" si="187"/>
        <v>Container q'ty</v>
      </c>
      <c r="N2535" s="33" t="str">
        <f t="shared" si="188"/>
        <v/>
      </c>
      <c r="O2535" s="39"/>
      <c r="P2535" s="33"/>
      <c r="Q2535" s="168"/>
      <c r="R2535" s="169"/>
      <c r="S2535" s="39"/>
      <c r="T2535" s="119"/>
      <c r="U2535" s="109"/>
      <c r="V2535" s="109"/>
      <c r="W2535" s="109"/>
      <c r="X2535" s="45"/>
      <c r="Y2535" s="45"/>
    </row>
    <row r="2536" spans="1:25" s="43" customFormat="1" ht="12.9" customHeight="1">
      <c r="A2536" s="189"/>
      <c r="B2536" s="111"/>
      <c r="C2536" s="111"/>
      <c r="D2536" s="111"/>
      <c r="E2536" s="111"/>
      <c r="F2536" s="111"/>
      <c r="G2536" s="111"/>
      <c r="H2536" s="111"/>
      <c r="I2536" s="116"/>
      <c r="J2536" s="118"/>
      <c r="K2536" s="33"/>
      <c r="L2536" s="44">
        <f t="shared" si="192"/>
        <v>0</v>
      </c>
      <c r="M2536" s="33" t="str">
        <f t="shared" si="187"/>
        <v>Container q'ty</v>
      </c>
      <c r="N2536" s="33" t="str">
        <f t="shared" si="188"/>
        <v/>
      </c>
      <c r="O2536" s="39"/>
      <c r="P2536" s="33"/>
      <c r="Q2536" s="168"/>
      <c r="R2536" s="169"/>
      <c r="S2536" s="39"/>
      <c r="T2536" s="119"/>
      <c r="U2536" s="109"/>
      <c r="V2536" s="109"/>
      <c r="W2536" s="109"/>
      <c r="X2536" s="45"/>
      <c r="Y2536" s="45"/>
    </row>
    <row r="2537" spans="1:25" s="43" customFormat="1" ht="12.9" customHeight="1">
      <c r="A2537" s="189"/>
      <c r="B2537" s="111"/>
      <c r="C2537" s="111"/>
      <c r="D2537" s="111"/>
      <c r="E2537" s="111"/>
      <c r="F2537" s="111"/>
      <c r="G2537" s="111"/>
      <c r="H2537" s="111"/>
      <c r="I2537" s="116"/>
      <c r="J2537" s="118"/>
      <c r="K2537" s="33"/>
      <c r="L2537" s="44">
        <f t="shared" si="192"/>
        <v>0</v>
      </c>
      <c r="M2537" s="33" t="str">
        <f t="shared" si="187"/>
        <v>Container q'ty</v>
      </c>
      <c r="N2537" s="33" t="str">
        <f t="shared" si="188"/>
        <v/>
      </c>
      <c r="O2537" s="39"/>
      <c r="P2537" s="33"/>
      <c r="Q2537" s="168"/>
      <c r="R2537" s="169"/>
      <c r="S2537" s="39"/>
      <c r="T2537" s="119"/>
      <c r="U2537" s="109"/>
      <c r="V2537" s="109"/>
      <c r="W2537" s="109"/>
      <c r="X2537" s="45"/>
      <c r="Y2537" s="45"/>
    </row>
    <row r="2538" spans="1:25" s="43" customFormat="1" ht="12.9" customHeight="1">
      <c r="A2538" s="189"/>
      <c r="B2538" s="111"/>
      <c r="C2538" s="111"/>
      <c r="D2538" s="111"/>
      <c r="E2538" s="111"/>
      <c r="F2538" s="111"/>
      <c r="G2538" s="111"/>
      <c r="H2538" s="111"/>
      <c r="I2538" s="116"/>
      <c r="J2538" s="118"/>
      <c r="K2538" s="33"/>
      <c r="L2538" s="44">
        <f t="shared" si="192"/>
        <v>0</v>
      </c>
      <c r="M2538" s="33" t="str">
        <f t="shared" si="187"/>
        <v>Container q'ty</v>
      </c>
      <c r="N2538" s="33" t="str">
        <f t="shared" si="188"/>
        <v/>
      </c>
      <c r="O2538" s="39"/>
      <c r="P2538" s="33"/>
      <c r="Q2538" s="168"/>
      <c r="R2538" s="169"/>
      <c r="S2538" s="39"/>
      <c r="T2538" s="119"/>
      <c r="U2538" s="109"/>
      <c r="V2538" s="109"/>
      <c r="W2538" s="109"/>
      <c r="X2538" s="45"/>
      <c r="Y2538" s="45"/>
    </row>
    <row r="2539" spans="1:25" s="43" customFormat="1" ht="12.9" customHeight="1">
      <c r="A2539" s="189"/>
      <c r="B2539" s="111"/>
      <c r="C2539" s="111"/>
      <c r="D2539" s="111"/>
      <c r="E2539" s="111"/>
      <c r="F2539" s="111"/>
      <c r="G2539" s="111"/>
      <c r="H2539" s="111"/>
      <c r="I2539" s="116"/>
      <c r="J2539" s="118"/>
      <c r="K2539" s="33"/>
      <c r="L2539" s="44">
        <f t="shared" si="192"/>
        <v>0</v>
      </c>
      <c r="M2539" s="33" t="str">
        <f t="shared" si="187"/>
        <v>Container q'ty</v>
      </c>
      <c r="N2539" s="33" t="str">
        <f t="shared" si="188"/>
        <v/>
      </c>
      <c r="O2539" s="39"/>
      <c r="P2539" s="33"/>
      <c r="Q2539" s="168"/>
      <c r="R2539" s="169"/>
      <c r="S2539" s="39"/>
      <c r="T2539" s="119"/>
      <c r="U2539" s="109"/>
      <c r="V2539" s="109"/>
      <c r="W2539" s="109"/>
      <c r="X2539" s="45"/>
      <c r="Y2539" s="45"/>
    </row>
    <row r="2540" spans="1:25" s="43" customFormat="1" ht="12.9" customHeight="1">
      <c r="A2540" s="189"/>
      <c r="B2540" s="111"/>
      <c r="C2540" s="111"/>
      <c r="D2540" s="111"/>
      <c r="E2540" s="111"/>
      <c r="F2540" s="111"/>
      <c r="G2540" s="111"/>
      <c r="H2540" s="111"/>
      <c r="I2540" s="116"/>
      <c r="J2540" s="118"/>
      <c r="K2540" s="33"/>
      <c r="L2540" s="44">
        <f t="shared" si="192"/>
        <v>0</v>
      </c>
      <c r="M2540" s="33" t="str">
        <f t="shared" si="187"/>
        <v>Container q'ty</v>
      </c>
      <c r="N2540" s="33" t="str">
        <f t="shared" si="188"/>
        <v/>
      </c>
      <c r="O2540" s="39"/>
      <c r="P2540" s="33"/>
      <c r="Q2540" s="168"/>
      <c r="R2540" s="169"/>
      <c r="S2540" s="39"/>
      <c r="T2540" s="119"/>
      <c r="U2540" s="109"/>
      <c r="V2540" s="109"/>
      <c r="W2540" s="109"/>
      <c r="X2540" s="45"/>
      <c r="Y2540" s="45"/>
    </row>
    <row r="2541" spans="1:25" s="43" customFormat="1" ht="12.9" customHeight="1">
      <c r="A2541" s="189"/>
      <c r="B2541" s="111"/>
      <c r="C2541" s="111"/>
      <c r="D2541" s="111"/>
      <c r="E2541" s="111"/>
      <c r="F2541" s="111"/>
      <c r="G2541" s="111"/>
      <c r="H2541" s="111"/>
      <c r="I2541" s="116"/>
      <c r="J2541" s="118"/>
      <c r="K2541" s="33"/>
      <c r="L2541" s="44">
        <f t="shared" si="192"/>
        <v>0</v>
      </c>
      <c r="M2541" s="33" t="str">
        <f t="shared" si="187"/>
        <v>Container q'ty</v>
      </c>
      <c r="N2541" s="33" t="str">
        <f t="shared" si="188"/>
        <v/>
      </c>
      <c r="O2541" s="39"/>
      <c r="P2541" s="33"/>
      <c r="Q2541" s="168"/>
      <c r="R2541" s="169"/>
      <c r="S2541" s="39"/>
      <c r="T2541" s="119"/>
      <c r="U2541" s="109"/>
      <c r="V2541" s="109"/>
      <c r="W2541" s="109"/>
      <c r="X2541" s="45"/>
      <c r="Y2541" s="45"/>
    </row>
    <row r="2542" spans="1:25" s="43" customFormat="1" ht="12.9" customHeight="1">
      <c r="A2542" s="189"/>
      <c r="B2542" s="111"/>
      <c r="C2542" s="111"/>
      <c r="D2542" s="111"/>
      <c r="E2542" s="111"/>
      <c r="F2542" s="111"/>
      <c r="G2542" s="111"/>
      <c r="H2542" s="111"/>
      <c r="I2542" s="117"/>
      <c r="J2542" s="118"/>
      <c r="K2542" s="33"/>
      <c r="L2542" s="44">
        <f t="shared" si="192"/>
        <v>0</v>
      </c>
      <c r="M2542" s="33" t="str">
        <f t="shared" si="187"/>
        <v>Container q'ty</v>
      </c>
      <c r="N2542" s="33" t="str">
        <f t="shared" si="188"/>
        <v/>
      </c>
      <c r="O2542" s="39"/>
      <c r="P2542" s="33"/>
      <c r="Q2542" s="168"/>
      <c r="R2542" s="169"/>
      <c r="S2542" s="39"/>
      <c r="T2542" s="119"/>
      <c r="U2542" s="109"/>
      <c r="V2542" s="109"/>
      <c r="W2542" s="109"/>
      <c r="X2542" s="45"/>
      <c r="Y2542" s="45"/>
    </row>
    <row r="2543" spans="1:25" s="43" customFormat="1" ht="12.9" customHeight="1">
      <c r="A2543" s="189"/>
      <c r="B2543" s="111"/>
      <c r="C2543" s="111"/>
      <c r="D2543" s="111"/>
      <c r="E2543" s="111"/>
      <c r="F2543" s="111"/>
      <c r="G2543" s="111"/>
      <c r="H2543" s="111"/>
      <c r="I2543" s="116"/>
      <c r="J2543" s="118"/>
      <c r="K2543" s="33"/>
      <c r="L2543" s="44">
        <f t="shared" si="192"/>
        <v>0</v>
      </c>
      <c r="M2543" s="33" t="str">
        <f t="shared" si="187"/>
        <v>Container q'ty</v>
      </c>
      <c r="N2543" s="33" t="str">
        <f t="shared" si="188"/>
        <v/>
      </c>
      <c r="O2543" s="39"/>
      <c r="P2543" s="33"/>
      <c r="Q2543" s="168"/>
      <c r="R2543" s="169"/>
      <c r="S2543" s="39"/>
      <c r="T2543" s="119"/>
      <c r="U2543" s="109"/>
      <c r="V2543" s="109"/>
      <c r="W2543" s="109"/>
      <c r="X2543" s="45"/>
      <c r="Y2543" s="45"/>
    </row>
    <row r="2544" spans="1:25" s="43" customFormat="1" ht="12.9" customHeight="1">
      <c r="A2544" s="189"/>
      <c r="B2544" s="111"/>
      <c r="C2544" s="111"/>
      <c r="D2544" s="111"/>
      <c r="E2544" s="111"/>
      <c r="F2544" s="111"/>
      <c r="G2544" s="111"/>
      <c r="H2544" s="111"/>
      <c r="I2544" s="116"/>
      <c r="J2544" s="118"/>
      <c r="K2544" s="33"/>
      <c r="L2544" s="44">
        <f t="shared" si="192"/>
        <v>0</v>
      </c>
      <c r="M2544" s="33" t="str">
        <f t="shared" si="187"/>
        <v>Container q'ty</v>
      </c>
      <c r="N2544" s="33" t="str">
        <f t="shared" si="188"/>
        <v/>
      </c>
      <c r="O2544" s="39"/>
      <c r="P2544" s="33"/>
      <c r="Q2544" s="168"/>
      <c r="R2544" s="169"/>
      <c r="S2544" s="39"/>
      <c r="T2544" s="119"/>
      <c r="U2544" s="109"/>
      <c r="V2544" s="109"/>
      <c r="W2544" s="109"/>
      <c r="X2544" s="45"/>
      <c r="Y2544" s="45"/>
    </row>
    <row r="2545" spans="1:25" s="43" customFormat="1" ht="12.9" customHeight="1">
      <c r="A2545" s="189"/>
      <c r="B2545" s="111"/>
      <c r="C2545" s="111"/>
      <c r="D2545" s="111"/>
      <c r="E2545" s="111"/>
      <c r="F2545" s="111"/>
      <c r="G2545" s="111"/>
      <c r="H2545" s="111"/>
      <c r="I2545" s="116"/>
      <c r="J2545" s="118"/>
      <c r="K2545" s="33"/>
      <c r="L2545" s="44">
        <f t="shared" si="192"/>
        <v>0</v>
      </c>
      <c r="M2545" s="33" t="str">
        <f t="shared" si="187"/>
        <v>Container q'ty</v>
      </c>
      <c r="N2545" s="33" t="str">
        <f t="shared" si="188"/>
        <v/>
      </c>
      <c r="O2545" s="39"/>
      <c r="P2545" s="33"/>
      <c r="Q2545" s="168"/>
      <c r="R2545" s="169"/>
      <c r="S2545" s="39"/>
      <c r="T2545" s="119"/>
      <c r="U2545" s="109"/>
      <c r="V2545" s="109"/>
      <c r="W2545" s="109"/>
      <c r="X2545" s="45"/>
      <c r="Y2545" s="45"/>
    </row>
    <row r="2546" spans="1:25" s="43" customFormat="1" ht="12.9" customHeight="1">
      <c r="A2546" s="189"/>
      <c r="B2546" s="111"/>
      <c r="C2546" s="111"/>
      <c r="D2546" s="111"/>
      <c r="E2546" s="111"/>
      <c r="F2546" s="111"/>
      <c r="G2546" s="111"/>
      <c r="H2546" s="111"/>
      <c r="I2546" s="116"/>
      <c r="J2546" s="118"/>
      <c r="K2546" s="33"/>
      <c r="L2546" s="44">
        <f t="shared" si="192"/>
        <v>0</v>
      </c>
      <c r="M2546" s="33" t="str">
        <f t="shared" si="187"/>
        <v>Container q'ty</v>
      </c>
      <c r="N2546" s="33" t="str">
        <f t="shared" si="188"/>
        <v/>
      </c>
      <c r="O2546" s="39"/>
      <c r="P2546" s="33"/>
      <c r="Q2546" s="168"/>
      <c r="R2546" s="169"/>
      <c r="S2546" s="39"/>
      <c r="T2546" s="119"/>
      <c r="U2546" s="109"/>
      <c r="V2546" s="109"/>
      <c r="W2546" s="109"/>
      <c r="X2546" s="45"/>
      <c r="Y2546" s="45"/>
    </row>
    <row r="2547" spans="1:25" s="43" customFormat="1" ht="12.9" customHeight="1">
      <c r="A2547" s="189"/>
      <c r="B2547" s="111"/>
      <c r="C2547" s="111"/>
      <c r="D2547" s="111"/>
      <c r="E2547" s="111"/>
      <c r="F2547" s="111"/>
      <c r="G2547" s="111"/>
      <c r="H2547" s="111"/>
      <c r="I2547" s="116"/>
      <c r="J2547" s="118"/>
      <c r="K2547" s="33"/>
      <c r="L2547" s="44">
        <f t="shared" si="192"/>
        <v>0</v>
      </c>
      <c r="M2547" s="33" t="str">
        <f t="shared" si="187"/>
        <v>Container q'ty</v>
      </c>
      <c r="N2547" s="33" t="str">
        <f t="shared" si="188"/>
        <v/>
      </c>
      <c r="O2547" s="39"/>
      <c r="P2547" s="33"/>
      <c r="Q2547" s="168"/>
      <c r="R2547" s="169"/>
      <c r="S2547" s="39"/>
      <c r="T2547" s="119"/>
      <c r="U2547" s="109"/>
      <c r="V2547" s="109"/>
      <c r="W2547" s="109"/>
      <c r="X2547" s="45"/>
      <c r="Y2547" s="45"/>
    </row>
    <row r="2548" spans="1:25" s="43" customFormat="1" ht="12.9" customHeight="1">
      <c r="A2548" s="189"/>
      <c r="B2548" s="111"/>
      <c r="C2548" s="111"/>
      <c r="D2548" s="111"/>
      <c r="E2548" s="111"/>
      <c r="F2548" s="111"/>
      <c r="G2548" s="111"/>
      <c r="H2548" s="111"/>
      <c r="I2548" s="116"/>
      <c r="J2548" s="118"/>
      <c r="K2548" s="33"/>
      <c r="L2548" s="44">
        <f t="shared" si="192"/>
        <v>0</v>
      </c>
      <c r="M2548" s="33" t="str">
        <f t="shared" si="187"/>
        <v>Container q'ty</v>
      </c>
      <c r="N2548" s="33" t="str">
        <f t="shared" si="188"/>
        <v/>
      </c>
      <c r="O2548" s="39"/>
      <c r="P2548" s="33"/>
      <c r="Q2548" s="168"/>
      <c r="R2548" s="169"/>
      <c r="S2548" s="39"/>
      <c r="T2548" s="119"/>
      <c r="U2548" s="109"/>
      <c r="V2548" s="109"/>
      <c r="W2548" s="109"/>
      <c r="X2548" s="45"/>
      <c r="Y2548" s="45"/>
    </row>
    <row r="2549" spans="1:25" s="43" customFormat="1" ht="12.9" customHeight="1">
      <c r="A2549" s="189"/>
      <c r="B2549" s="111"/>
      <c r="C2549" s="111"/>
      <c r="D2549" s="111"/>
      <c r="E2549" s="111"/>
      <c r="F2549" s="111"/>
      <c r="G2549" s="111"/>
      <c r="H2549" s="111"/>
      <c r="I2549" s="117"/>
      <c r="J2549" s="118"/>
      <c r="K2549" s="33"/>
      <c r="L2549" s="44">
        <f t="shared" si="192"/>
        <v>0</v>
      </c>
      <c r="M2549" s="33" t="str">
        <f t="shared" si="187"/>
        <v>Container q'ty</v>
      </c>
      <c r="N2549" s="33" t="str">
        <f t="shared" si="188"/>
        <v/>
      </c>
      <c r="O2549" s="39"/>
      <c r="P2549" s="33"/>
      <c r="Q2549" s="168"/>
      <c r="R2549" s="169"/>
      <c r="S2549" s="39"/>
      <c r="T2549" s="119"/>
      <c r="U2549" s="109"/>
      <c r="V2549" s="109"/>
      <c r="W2549" s="109"/>
      <c r="X2549" s="45"/>
      <c r="Y2549" s="45"/>
    </row>
    <row r="2550" spans="1:25" s="43" customFormat="1" ht="12.9" customHeight="1">
      <c r="A2550" s="189"/>
      <c r="B2550" s="111"/>
      <c r="C2550" s="111"/>
      <c r="D2550" s="111"/>
      <c r="E2550" s="111"/>
      <c r="F2550" s="111"/>
      <c r="G2550" s="111"/>
      <c r="H2550" s="111"/>
      <c r="I2550" s="117"/>
      <c r="J2550" s="118"/>
      <c r="K2550" s="33"/>
      <c r="L2550" s="44">
        <f t="shared" si="192"/>
        <v>0</v>
      </c>
      <c r="M2550" s="33" t="str">
        <f t="shared" si="187"/>
        <v>Container q'ty</v>
      </c>
      <c r="N2550" s="33" t="str">
        <f t="shared" si="188"/>
        <v/>
      </c>
      <c r="O2550" s="39"/>
      <c r="P2550" s="33"/>
      <c r="Q2550" s="168"/>
      <c r="R2550" s="169"/>
      <c r="S2550" s="39"/>
      <c r="T2550" s="119"/>
      <c r="U2550" s="109"/>
      <c r="V2550" s="109"/>
      <c r="W2550" s="109"/>
      <c r="X2550" s="45"/>
      <c r="Y2550" s="45"/>
    </row>
    <row r="2551" spans="1:25" s="43" customFormat="1" ht="12.9" customHeight="1">
      <c r="A2551" s="189"/>
      <c r="B2551" s="111"/>
      <c r="C2551" s="111"/>
      <c r="D2551" s="111"/>
      <c r="E2551" s="111"/>
      <c r="F2551" s="111"/>
      <c r="G2551" s="111"/>
      <c r="H2551" s="111"/>
      <c r="I2551" s="116"/>
      <c r="J2551" s="118"/>
      <c r="K2551" s="33"/>
      <c r="L2551" s="44">
        <f t="shared" si="192"/>
        <v>0</v>
      </c>
      <c r="M2551" s="33" t="str">
        <f t="shared" ref="M2551:M2614" si="193">A2551&amp;$O$1</f>
        <v>Container q'ty</v>
      </c>
      <c r="N2551" s="33" t="str">
        <f t="shared" ref="N2551:N2614" si="194">A2551&amp;P2551</f>
        <v/>
      </c>
      <c r="O2551" s="39"/>
      <c r="P2551" s="33"/>
      <c r="Q2551" s="168"/>
      <c r="R2551" s="169"/>
      <c r="S2551" s="39"/>
      <c r="T2551" s="119"/>
      <c r="U2551" s="109"/>
      <c r="V2551" s="109"/>
      <c r="W2551" s="109"/>
      <c r="X2551" s="45"/>
      <c r="Y2551" s="45"/>
    </row>
    <row r="2552" spans="1:25" s="43" customFormat="1" ht="12.9" customHeight="1">
      <c r="A2552" s="189"/>
      <c r="B2552" s="111"/>
      <c r="C2552" s="111"/>
      <c r="D2552" s="111"/>
      <c r="E2552" s="111"/>
      <c r="F2552" s="111"/>
      <c r="G2552" s="111"/>
      <c r="H2552" s="111"/>
      <c r="I2552" s="116"/>
      <c r="J2552" s="118"/>
      <c r="K2552" s="33"/>
      <c r="L2552" s="44">
        <f t="shared" si="192"/>
        <v>0</v>
      </c>
      <c r="M2552" s="33" t="str">
        <f t="shared" si="193"/>
        <v>Container q'ty</v>
      </c>
      <c r="N2552" s="33" t="str">
        <f t="shared" si="194"/>
        <v/>
      </c>
      <c r="O2552" s="39"/>
      <c r="P2552" s="33"/>
      <c r="Q2552" s="168"/>
      <c r="R2552" s="169"/>
      <c r="S2552" s="39"/>
      <c r="T2552" s="119"/>
      <c r="U2552" s="109"/>
      <c r="V2552" s="109"/>
      <c r="W2552" s="109"/>
      <c r="X2552" s="45"/>
      <c r="Y2552" s="45"/>
    </row>
    <row r="2553" spans="1:25" s="43" customFormat="1" ht="12.9" customHeight="1">
      <c r="A2553" s="189"/>
      <c r="B2553" s="111"/>
      <c r="C2553" s="111"/>
      <c r="D2553" s="111"/>
      <c r="E2553" s="111"/>
      <c r="F2553" s="111"/>
      <c r="G2553" s="111"/>
      <c r="H2553" s="111"/>
      <c r="I2553" s="116"/>
      <c r="J2553" s="118"/>
      <c r="K2553" s="33"/>
      <c r="L2553" s="44">
        <f t="shared" si="192"/>
        <v>0</v>
      </c>
      <c r="M2553" s="33" t="str">
        <f t="shared" si="193"/>
        <v>Container q'ty</v>
      </c>
      <c r="N2553" s="33" t="str">
        <f t="shared" si="194"/>
        <v/>
      </c>
      <c r="O2553" s="39"/>
      <c r="P2553" s="33"/>
      <c r="Q2553" s="168"/>
      <c r="R2553" s="169"/>
      <c r="S2553" s="39"/>
      <c r="T2553" s="119"/>
      <c r="U2553" s="109"/>
      <c r="V2553" s="109"/>
      <c r="W2553" s="109"/>
      <c r="X2553" s="45"/>
      <c r="Y2553" s="45"/>
    </row>
    <row r="2554" spans="1:25" s="43" customFormat="1" ht="12.9" customHeight="1">
      <c r="A2554" s="189"/>
      <c r="B2554" s="111"/>
      <c r="C2554" s="111"/>
      <c r="D2554" s="111"/>
      <c r="E2554" s="111"/>
      <c r="F2554" s="111"/>
      <c r="G2554" s="111"/>
      <c r="H2554" s="111"/>
      <c r="I2554" s="116"/>
      <c r="J2554" s="118"/>
      <c r="K2554" s="33"/>
      <c r="L2554" s="44">
        <f t="shared" si="192"/>
        <v>0</v>
      </c>
      <c r="M2554" s="33" t="str">
        <f t="shared" si="193"/>
        <v>Container q'ty</v>
      </c>
      <c r="N2554" s="33" t="str">
        <f t="shared" si="194"/>
        <v/>
      </c>
      <c r="O2554" s="39"/>
      <c r="P2554" s="33"/>
      <c r="Q2554" s="168"/>
      <c r="R2554" s="169"/>
      <c r="S2554" s="39"/>
      <c r="T2554" s="119"/>
      <c r="U2554" s="109"/>
      <c r="V2554" s="109"/>
      <c r="W2554" s="109"/>
      <c r="X2554" s="45"/>
      <c r="Y2554" s="45"/>
    </row>
    <row r="2555" spans="1:25" s="43" customFormat="1" ht="12.9" customHeight="1">
      <c r="A2555" s="189"/>
      <c r="B2555" s="111"/>
      <c r="C2555" s="111"/>
      <c r="D2555" s="111"/>
      <c r="E2555" s="111"/>
      <c r="F2555" s="111"/>
      <c r="G2555" s="111"/>
      <c r="H2555" s="111"/>
      <c r="I2555" s="116"/>
      <c r="J2555" s="118"/>
      <c r="K2555" s="33"/>
      <c r="L2555" s="44">
        <f>SUM(E2555:F2555)</f>
        <v>0</v>
      </c>
      <c r="M2555" s="33" t="str">
        <f t="shared" si="193"/>
        <v>Container q'ty</v>
      </c>
      <c r="N2555" s="33" t="str">
        <f t="shared" si="194"/>
        <v/>
      </c>
      <c r="O2555" s="39"/>
      <c r="P2555" s="33"/>
      <c r="Q2555" s="168"/>
      <c r="R2555" s="169"/>
      <c r="S2555" s="39"/>
      <c r="T2555" s="119"/>
      <c r="U2555" s="109"/>
      <c r="V2555" s="109"/>
      <c r="W2555" s="109"/>
      <c r="X2555" s="45"/>
      <c r="Y2555" s="45"/>
    </row>
    <row r="2556" spans="1:25" s="43" customFormat="1" ht="12.9" customHeight="1">
      <c r="A2556" s="189"/>
      <c r="B2556" s="111"/>
      <c r="C2556" s="111"/>
      <c r="D2556" s="111"/>
      <c r="E2556" s="111"/>
      <c r="F2556" s="111"/>
      <c r="G2556" s="111"/>
      <c r="H2556" s="111"/>
      <c r="I2556" s="116"/>
      <c r="J2556" s="118"/>
      <c r="K2556" s="33"/>
      <c r="L2556" s="44">
        <f>SUM(E2556:F2556)</f>
        <v>0</v>
      </c>
      <c r="M2556" s="33" t="str">
        <f t="shared" si="193"/>
        <v>Container q'ty</v>
      </c>
      <c r="N2556" s="33" t="str">
        <f t="shared" si="194"/>
        <v/>
      </c>
      <c r="O2556" s="39"/>
      <c r="P2556" s="33"/>
      <c r="Q2556" s="168"/>
      <c r="R2556" s="169"/>
      <c r="S2556" s="39"/>
      <c r="T2556" s="119"/>
      <c r="U2556" s="109"/>
      <c r="V2556" s="109"/>
      <c r="W2556" s="109"/>
      <c r="X2556" s="45"/>
      <c r="Y2556" s="45"/>
    </row>
    <row r="2557" spans="1:25" s="43" customFormat="1" ht="12.9" customHeight="1">
      <c r="A2557" s="189"/>
      <c r="B2557" s="111"/>
      <c r="C2557" s="111"/>
      <c r="D2557" s="111"/>
      <c r="E2557" s="111"/>
      <c r="F2557" s="111"/>
      <c r="G2557" s="111"/>
      <c r="H2557" s="111"/>
      <c r="I2557" s="116"/>
      <c r="J2557" s="118"/>
      <c r="K2557" s="33"/>
      <c r="L2557" s="44">
        <f t="shared" ref="L2557:L2565" si="195">SUM(E2557:F2557)</f>
        <v>0</v>
      </c>
      <c r="M2557" s="33" t="str">
        <f t="shared" si="193"/>
        <v>Container q'ty</v>
      </c>
      <c r="N2557" s="33" t="str">
        <f t="shared" si="194"/>
        <v/>
      </c>
      <c r="O2557" s="39"/>
      <c r="P2557" s="33"/>
      <c r="Q2557" s="168"/>
      <c r="R2557" s="169"/>
      <c r="S2557" s="39"/>
      <c r="T2557" s="119"/>
      <c r="U2557" s="109"/>
      <c r="V2557" s="109"/>
      <c r="W2557" s="109"/>
      <c r="X2557" s="45"/>
      <c r="Y2557" s="45"/>
    </row>
    <row r="2558" spans="1:25" s="43" customFormat="1" ht="12.9" customHeight="1">
      <c r="A2558" s="189"/>
      <c r="B2558" s="111"/>
      <c r="C2558" s="111"/>
      <c r="D2558" s="111"/>
      <c r="E2558" s="111"/>
      <c r="F2558" s="111"/>
      <c r="G2558" s="111"/>
      <c r="H2558" s="111"/>
      <c r="I2558" s="116"/>
      <c r="J2558" s="118"/>
      <c r="K2558" s="33"/>
      <c r="L2558" s="44">
        <f t="shared" si="195"/>
        <v>0</v>
      </c>
      <c r="M2558" s="33" t="str">
        <f t="shared" si="193"/>
        <v>Container q'ty</v>
      </c>
      <c r="N2558" s="33" t="str">
        <f t="shared" si="194"/>
        <v/>
      </c>
      <c r="O2558" s="39"/>
      <c r="P2558" s="33"/>
      <c r="Q2558" s="168"/>
      <c r="R2558" s="169"/>
      <c r="S2558" s="39"/>
      <c r="T2558" s="119"/>
      <c r="U2558" s="109"/>
      <c r="V2558" s="109"/>
      <c r="W2558" s="109"/>
      <c r="X2558" s="45"/>
      <c r="Y2558" s="45"/>
    </row>
    <row r="2559" spans="1:25" s="43" customFormat="1" ht="12.9" customHeight="1">
      <c r="A2559" s="189"/>
      <c r="B2559" s="111"/>
      <c r="C2559" s="111"/>
      <c r="D2559" s="111"/>
      <c r="E2559" s="111"/>
      <c r="F2559" s="111"/>
      <c r="G2559" s="111"/>
      <c r="H2559" s="111"/>
      <c r="I2559" s="116"/>
      <c r="J2559" s="118"/>
      <c r="K2559" s="33"/>
      <c r="L2559" s="44">
        <f t="shared" si="195"/>
        <v>0</v>
      </c>
      <c r="M2559" s="33" t="str">
        <f t="shared" si="193"/>
        <v>Container q'ty</v>
      </c>
      <c r="N2559" s="33" t="str">
        <f t="shared" si="194"/>
        <v/>
      </c>
      <c r="O2559" s="39"/>
      <c r="P2559" s="33"/>
      <c r="Q2559" s="168"/>
      <c r="R2559" s="169"/>
      <c r="S2559" s="39"/>
      <c r="T2559" s="119"/>
      <c r="U2559" s="109"/>
      <c r="V2559" s="109"/>
      <c r="W2559" s="109"/>
      <c r="X2559" s="45"/>
      <c r="Y2559" s="45"/>
    </row>
    <row r="2560" spans="1:25" s="43" customFormat="1" ht="12.9" customHeight="1">
      <c r="A2560" s="189"/>
      <c r="B2560" s="111"/>
      <c r="C2560" s="111"/>
      <c r="D2560" s="111"/>
      <c r="E2560" s="111"/>
      <c r="F2560" s="111"/>
      <c r="G2560" s="111"/>
      <c r="H2560" s="111"/>
      <c r="I2560" s="117"/>
      <c r="J2560" s="118"/>
      <c r="K2560" s="33"/>
      <c r="L2560" s="44">
        <f t="shared" si="195"/>
        <v>0</v>
      </c>
      <c r="M2560" s="33" t="str">
        <f t="shared" si="193"/>
        <v>Container q'ty</v>
      </c>
      <c r="N2560" s="33" t="str">
        <f t="shared" si="194"/>
        <v/>
      </c>
      <c r="O2560" s="39"/>
      <c r="P2560" s="33"/>
      <c r="Q2560" s="168"/>
      <c r="R2560" s="169"/>
      <c r="S2560" s="39"/>
      <c r="T2560" s="119"/>
      <c r="U2560" s="109"/>
      <c r="V2560" s="109"/>
      <c r="W2560" s="109"/>
      <c r="X2560" s="45"/>
      <c r="Y2560" s="45"/>
    </row>
    <row r="2561" spans="1:25" s="43" customFormat="1" ht="12.9" customHeight="1">
      <c r="A2561" s="189"/>
      <c r="B2561" s="111"/>
      <c r="C2561" s="111"/>
      <c r="D2561" s="111"/>
      <c r="E2561" s="111"/>
      <c r="F2561" s="111"/>
      <c r="G2561" s="111"/>
      <c r="H2561" s="111"/>
      <c r="I2561" s="117"/>
      <c r="J2561" s="118"/>
      <c r="K2561" s="33"/>
      <c r="L2561" s="44">
        <f t="shared" si="195"/>
        <v>0</v>
      </c>
      <c r="M2561" s="33" t="str">
        <f t="shared" si="193"/>
        <v>Container q'ty</v>
      </c>
      <c r="N2561" s="33" t="str">
        <f t="shared" si="194"/>
        <v/>
      </c>
      <c r="O2561" s="39"/>
      <c r="P2561" s="33"/>
      <c r="Q2561" s="168"/>
      <c r="R2561" s="169"/>
      <c r="S2561" s="39"/>
      <c r="T2561" s="119"/>
      <c r="U2561" s="109"/>
      <c r="V2561" s="109"/>
      <c r="W2561" s="109"/>
      <c r="X2561" s="45"/>
      <c r="Y2561" s="45"/>
    </row>
    <row r="2562" spans="1:25" s="43" customFormat="1" ht="12.9" customHeight="1">
      <c r="A2562" s="189"/>
      <c r="B2562" s="111"/>
      <c r="C2562" s="111"/>
      <c r="D2562" s="111"/>
      <c r="E2562" s="111"/>
      <c r="F2562" s="111"/>
      <c r="G2562" s="111"/>
      <c r="H2562" s="111"/>
      <c r="I2562" s="116"/>
      <c r="J2562" s="118"/>
      <c r="K2562" s="33"/>
      <c r="L2562" s="44">
        <f t="shared" si="195"/>
        <v>0</v>
      </c>
      <c r="M2562" s="33" t="str">
        <f t="shared" si="193"/>
        <v>Container q'ty</v>
      </c>
      <c r="N2562" s="33" t="str">
        <f t="shared" si="194"/>
        <v/>
      </c>
      <c r="O2562" s="39"/>
      <c r="P2562" s="33"/>
      <c r="Q2562" s="168"/>
      <c r="R2562" s="169"/>
      <c r="S2562" s="39"/>
      <c r="T2562" s="119"/>
      <c r="U2562" s="109"/>
      <c r="V2562" s="109"/>
      <c r="W2562" s="109"/>
      <c r="X2562" s="45"/>
      <c r="Y2562" s="45"/>
    </row>
    <row r="2563" spans="1:25" s="43" customFormat="1" ht="12.9" customHeight="1">
      <c r="A2563" s="189"/>
      <c r="B2563" s="111"/>
      <c r="C2563" s="111"/>
      <c r="D2563" s="111"/>
      <c r="E2563" s="111"/>
      <c r="F2563" s="111"/>
      <c r="G2563" s="111"/>
      <c r="H2563" s="111"/>
      <c r="I2563" s="116"/>
      <c r="J2563" s="118"/>
      <c r="K2563" s="33"/>
      <c r="L2563" s="44">
        <f t="shared" si="195"/>
        <v>0</v>
      </c>
      <c r="M2563" s="33" t="str">
        <f t="shared" si="193"/>
        <v>Container q'ty</v>
      </c>
      <c r="N2563" s="33" t="str">
        <f t="shared" si="194"/>
        <v/>
      </c>
      <c r="O2563" s="39"/>
      <c r="P2563" s="33"/>
      <c r="Q2563" s="168"/>
      <c r="R2563" s="169"/>
      <c r="S2563" s="39"/>
      <c r="T2563" s="119"/>
      <c r="U2563" s="109"/>
      <c r="V2563" s="109"/>
      <c r="W2563" s="109"/>
      <c r="X2563" s="45"/>
      <c r="Y2563" s="45"/>
    </row>
    <row r="2564" spans="1:25" s="43" customFormat="1" ht="12.9" customHeight="1">
      <c r="A2564" s="189"/>
      <c r="B2564" s="111"/>
      <c r="C2564" s="111"/>
      <c r="D2564" s="111"/>
      <c r="E2564" s="111"/>
      <c r="F2564" s="111"/>
      <c r="G2564" s="111"/>
      <c r="H2564" s="111"/>
      <c r="I2564" s="116"/>
      <c r="J2564" s="118"/>
      <c r="K2564" s="33"/>
      <c r="L2564" s="44">
        <f t="shared" si="195"/>
        <v>0</v>
      </c>
      <c r="M2564" s="33" t="str">
        <f t="shared" si="193"/>
        <v>Container q'ty</v>
      </c>
      <c r="N2564" s="33" t="str">
        <f t="shared" si="194"/>
        <v/>
      </c>
      <c r="O2564" s="39"/>
      <c r="P2564" s="33"/>
      <c r="Q2564" s="168"/>
      <c r="R2564" s="169"/>
      <c r="S2564" s="39"/>
      <c r="T2564" s="119"/>
      <c r="U2564" s="109"/>
      <c r="V2564" s="109"/>
      <c r="W2564" s="109"/>
      <c r="X2564" s="45"/>
      <c r="Y2564" s="45"/>
    </row>
    <row r="2565" spans="1:25" s="43" customFormat="1" ht="12.9" customHeight="1">
      <c r="A2565" s="189"/>
      <c r="B2565" s="111"/>
      <c r="C2565" s="111"/>
      <c r="D2565" s="111"/>
      <c r="E2565" s="111"/>
      <c r="F2565" s="111"/>
      <c r="G2565" s="111"/>
      <c r="H2565" s="111"/>
      <c r="I2565" s="116"/>
      <c r="J2565" s="118"/>
      <c r="K2565" s="33"/>
      <c r="L2565" s="44">
        <f t="shared" si="195"/>
        <v>0</v>
      </c>
      <c r="M2565" s="33" t="str">
        <f t="shared" si="193"/>
        <v>Container q'ty</v>
      </c>
      <c r="N2565" s="33" t="str">
        <f t="shared" si="194"/>
        <v/>
      </c>
      <c r="O2565" s="39"/>
      <c r="P2565" s="33"/>
      <c r="Q2565" s="168"/>
      <c r="R2565" s="169"/>
      <c r="S2565" s="39"/>
      <c r="T2565" s="119"/>
      <c r="U2565" s="109"/>
      <c r="V2565" s="109"/>
      <c r="W2565" s="109"/>
      <c r="X2565" s="45"/>
      <c r="Y2565" s="45"/>
    </row>
    <row r="2566" spans="1:25" s="43" customFormat="1" ht="12.9" customHeight="1">
      <c r="A2566" s="189"/>
      <c r="B2566" s="111"/>
      <c r="C2566" s="111"/>
      <c r="D2566" s="111"/>
      <c r="E2566" s="111"/>
      <c r="F2566" s="111"/>
      <c r="G2566" s="111"/>
      <c r="H2566" s="111"/>
      <c r="I2566" s="116"/>
      <c r="J2566" s="118"/>
      <c r="K2566" s="33"/>
      <c r="L2566" s="44">
        <f>SUM(E2566:F2566)</f>
        <v>0</v>
      </c>
      <c r="M2566" s="33" t="str">
        <f t="shared" si="193"/>
        <v>Container q'ty</v>
      </c>
      <c r="N2566" s="33" t="str">
        <f t="shared" si="194"/>
        <v/>
      </c>
      <c r="O2566" s="39"/>
      <c r="P2566" s="33"/>
      <c r="Q2566" s="168"/>
      <c r="R2566" s="169"/>
      <c r="S2566" s="39"/>
      <c r="T2566" s="119"/>
      <c r="U2566" s="109"/>
      <c r="V2566" s="109"/>
      <c r="W2566" s="109"/>
      <c r="X2566" s="45"/>
      <c r="Y2566" s="45"/>
    </row>
    <row r="2567" spans="1:25" s="43" customFormat="1" ht="12.9" customHeight="1">
      <c r="A2567" s="189"/>
      <c r="B2567" s="111"/>
      <c r="C2567" s="111"/>
      <c r="D2567" s="111"/>
      <c r="E2567" s="111"/>
      <c r="F2567" s="111"/>
      <c r="G2567" s="111"/>
      <c r="H2567" s="111"/>
      <c r="I2567" s="116"/>
      <c r="J2567" s="118"/>
      <c r="K2567" s="33"/>
      <c r="L2567" s="44">
        <f>SUM(E2567:F2567)</f>
        <v>0</v>
      </c>
      <c r="M2567" s="33" t="str">
        <f t="shared" si="193"/>
        <v>Container q'ty</v>
      </c>
      <c r="N2567" s="33" t="str">
        <f t="shared" si="194"/>
        <v/>
      </c>
      <c r="O2567" s="39"/>
      <c r="P2567" s="33"/>
      <c r="Q2567" s="168"/>
      <c r="R2567" s="169"/>
      <c r="S2567" s="39"/>
      <c r="T2567" s="119"/>
      <c r="U2567" s="109"/>
      <c r="V2567" s="109"/>
      <c r="W2567" s="109"/>
      <c r="X2567" s="45"/>
      <c r="Y2567" s="45"/>
    </row>
    <row r="2568" spans="1:25" s="43" customFormat="1" ht="12.9" customHeight="1">
      <c r="A2568" s="189"/>
      <c r="B2568" s="111"/>
      <c r="C2568" s="111"/>
      <c r="D2568" s="111"/>
      <c r="E2568" s="111"/>
      <c r="F2568" s="111"/>
      <c r="G2568" s="111"/>
      <c r="H2568" s="111"/>
      <c r="I2568" s="116"/>
      <c r="J2568" s="118"/>
      <c r="K2568" s="33"/>
      <c r="L2568" s="44">
        <f t="shared" ref="L2568:L2577" si="196">SUM(E2568:F2568)</f>
        <v>0</v>
      </c>
      <c r="M2568" s="33" t="str">
        <f t="shared" si="193"/>
        <v>Container q'ty</v>
      </c>
      <c r="N2568" s="33" t="str">
        <f t="shared" si="194"/>
        <v/>
      </c>
      <c r="O2568" s="39"/>
      <c r="P2568" s="33"/>
      <c r="Q2568" s="168"/>
      <c r="R2568" s="169"/>
      <c r="S2568" s="39"/>
      <c r="T2568" s="119"/>
      <c r="U2568" s="109"/>
      <c r="V2568" s="109"/>
      <c r="W2568" s="109"/>
      <c r="X2568" s="45"/>
      <c r="Y2568" s="45"/>
    </row>
    <row r="2569" spans="1:25" s="43" customFormat="1" ht="12.9" customHeight="1">
      <c r="A2569" s="189"/>
      <c r="B2569" s="111"/>
      <c r="C2569" s="111"/>
      <c r="D2569" s="111"/>
      <c r="E2569" s="111"/>
      <c r="F2569" s="111"/>
      <c r="G2569" s="111"/>
      <c r="H2569" s="111"/>
      <c r="I2569" s="116"/>
      <c r="J2569" s="118"/>
      <c r="K2569" s="33"/>
      <c r="L2569" s="44">
        <f t="shared" si="196"/>
        <v>0</v>
      </c>
      <c r="M2569" s="33" t="str">
        <f t="shared" si="193"/>
        <v>Container q'ty</v>
      </c>
      <c r="N2569" s="33" t="str">
        <f t="shared" si="194"/>
        <v/>
      </c>
      <c r="O2569" s="39"/>
      <c r="P2569" s="33"/>
      <c r="Q2569" s="168"/>
      <c r="R2569" s="169"/>
      <c r="S2569" s="39"/>
      <c r="T2569" s="119"/>
      <c r="U2569" s="109"/>
      <c r="V2569" s="109"/>
      <c r="W2569" s="109"/>
      <c r="X2569" s="45"/>
      <c r="Y2569" s="45"/>
    </row>
    <row r="2570" spans="1:25" s="43" customFormat="1" ht="12.9" customHeight="1">
      <c r="A2570" s="189"/>
      <c r="B2570" s="111"/>
      <c r="C2570" s="111"/>
      <c r="D2570" s="111"/>
      <c r="E2570" s="111"/>
      <c r="F2570" s="111"/>
      <c r="G2570" s="111"/>
      <c r="H2570" s="111"/>
      <c r="I2570" s="116"/>
      <c r="J2570" s="118"/>
      <c r="K2570" s="33"/>
      <c r="L2570" s="44">
        <f t="shared" si="196"/>
        <v>0</v>
      </c>
      <c r="M2570" s="33" t="str">
        <f t="shared" si="193"/>
        <v>Container q'ty</v>
      </c>
      <c r="N2570" s="33" t="str">
        <f t="shared" si="194"/>
        <v/>
      </c>
      <c r="O2570" s="39"/>
      <c r="P2570" s="33"/>
      <c r="Q2570" s="168"/>
      <c r="R2570" s="169"/>
      <c r="S2570" s="39"/>
      <c r="T2570" s="119"/>
      <c r="U2570" s="109"/>
      <c r="V2570" s="109"/>
      <c r="W2570" s="109"/>
      <c r="X2570" s="45"/>
      <c r="Y2570" s="45"/>
    </row>
    <row r="2571" spans="1:25" s="43" customFormat="1" ht="12.9" customHeight="1">
      <c r="A2571" s="189"/>
      <c r="B2571" s="111"/>
      <c r="C2571" s="111"/>
      <c r="D2571" s="111"/>
      <c r="E2571" s="111"/>
      <c r="F2571" s="111"/>
      <c r="G2571" s="111"/>
      <c r="H2571" s="111"/>
      <c r="I2571" s="117"/>
      <c r="J2571" s="118"/>
      <c r="K2571" s="33"/>
      <c r="L2571" s="44">
        <f t="shared" si="196"/>
        <v>0</v>
      </c>
      <c r="M2571" s="33" t="str">
        <f t="shared" si="193"/>
        <v>Container q'ty</v>
      </c>
      <c r="N2571" s="33" t="str">
        <f t="shared" si="194"/>
        <v/>
      </c>
      <c r="O2571" s="39"/>
      <c r="P2571" s="33"/>
      <c r="Q2571" s="168"/>
      <c r="R2571" s="169"/>
      <c r="S2571" s="39"/>
      <c r="T2571" s="119"/>
      <c r="U2571" s="109"/>
      <c r="V2571" s="109"/>
      <c r="W2571" s="109"/>
      <c r="X2571" s="45"/>
      <c r="Y2571" s="45"/>
    </row>
    <row r="2572" spans="1:25" s="43" customFormat="1" ht="12.9" customHeight="1">
      <c r="A2572" s="189"/>
      <c r="B2572" s="111"/>
      <c r="C2572" s="111"/>
      <c r="D2572" s="111"/>
      <c r="E2572" s="111"/>
      <c r="F2572" s="111"/>
      <c r="G2572" s="111"/>
      <c r="H2572" s="111"/>
      <c r="I2572" s="117"/>
      <c r="J2572" s="118"/>
      <c r="K2572" s="33"/>
      <c r="L2572" s="44">
        <f t="shared" si="196"/>
        <v>0</v>
      </c>
      <c r="M2572" s="33" t="str">
        <f t="shared" si="193"/>
        <v>Container q'ty</v>
      </c>
      <c r="N2572" s="33" t="str">
        <f t="shared" si="194"/>
        <v/>
      </c>
      <c r="O2572" s="39"/>
      <c r="P2572" s="33"/>
      <c r="Q2572" s="168"/>
      <c r="R2572" s="169"/>
      <c r="S2572" s="39"/>
      <c r="T2572" s="119"/>
      <c r="U2572" s="109"/>
      <c r="V2572" s="109"/>
      <c r="W2572" s="109"/>
      <c r="X2572" s="45"/>
      <c r="Y2572" s="45"/>
    </row>
    <row r="2573" spans="1:25" s="43" customFormat="1" ht="12.9" customHeight="1">
      <c r="A2573" s="189"/>
      <c r="B2573" s="111"/>
      <c r="C2573" s="111"/>
      <c r="D2573" s="111"/>
      <c r="E2573" s="111"/>
      <c r="F2573" s="111"/>
      <c r="G2573" s="111"/>
      <c r="H2573" s="111"/>
      <c r="I2573" s="116"/>
      <c r="J2573" s="118"/>
      <c r="K2573" s="33"/>
      <c r="L2573" s="44">
        <f t="shared" si="196"/>
        <v>0</v>
      </c>
      <c r="M2573" s="33" t="str">
        <f t="shared" si="193"/>
        <v>Container q'ty</v>
      </c>
      <c r="N2573" s="33" t="str">
        <f t="shared" si="194"/>
        <v/>
      </c>
      <c r="O2573" s="39"/>
      <c r="P2573" s="33"/>
      <c r="Q2573" s="168"/>
      <c r="R2573" s="169"/>
      <c r="S2573" s="39"/>
      <c r="T2573" s="119"/>
      <c r="U2573" s="109"/>
      <c r="V2573" s="109"/>
      <c r="W2573" s="109"/>
      <c r="X2573" s="45"/>
      <c r="Y2573" s="45"/>
    </row>
    <row r="2574" spans="1:25" s="43" customFormat="1" ht="12.9" customHeight="1">
      <c r="A2574" s="189"/>
      <c r="B2574" s="111"/>
      <c r="C2574" s="111"/>
      <c r="D2574" s="111"/>
      <c r="E2574" s="111"/>
      <c r="F2574" s="111"/>
      <c r="G2574" s="111"/>
      <c r="H2574" s="111"/>
      <c r="I2574" s="116"/>
      <c r="J2574" s="118"/>
      <c r="K2574" s="33"/>
      <c r="L2574" s="44">
        <f t="shared" si="196"/>
        <v>0</v>
      </c>
      <c r="M2574" s="33" t="str">
        <f t="shared" si="193"/>
        <v>Container q'ty</v>
      </c>
      <c r="N2574" s="33" t="str">
        <f t="shared" si="194"/>
        <v/>
      </c>
      <c r="O2574" s="39"/>
      <c r="P2574" s="33"/>
      <c r="Q2574" s="168"/>
      <c r="R2574" s="169"/>
      <c r="S2574" s="39"/>
      <c r="T2574" s="119"/>
      <c r="U2574" s="109"/>
      <c r="V2574" s="109"/>
      <c r="W2574" s="109"/>
      <c r="X2574" s="45"/>
      <c r="Y2574" s="45"/>
    </row>
    <row r="2575" spans="1:25" s="43" customFormat="1" ht="12.9" customHeight="1">
      <c r="A2575" s="189"/>
      <c r="B2575" s="111"/>
      <c r="C2575" s="111"/>
      <c r="D2575" s="111"/>
      <c r="E2575" s="111"/>
      <c r="F2575" s="111"/>
      <c r="G2575" s="111"/>
      <c r="H2575" s="111"/>
      <c r="I2575" s="116"/>
      <c r="J2575" s="118"/>
      <c r="K2575" s="33"/>
      <c r="L2575" s="44">
        <f t="shared" si="196"/>
        <v>0</v>
      </c>
      <c r="M2575" s="33" t="str">
        <f t="shared" si="193"/>
        <v>Container q'ty</v>
      </c>
      <c r="N2575" s="33" t="str">
        <f t="shared" si="194"/>
        <v/>
      </c>
      <c r="O2575" s="39"/>
      <c r="P2575" s="33"/>
      <c r="Q2575" s="168"/>
      <c r="R2575" s="169"/>
      <c r="S2575" s="39"/>
      <c r="T2575" s="119"/>
      <c r="U2575" s="109"/>
      <c r="V2575" s="109"/>
      <c r="W2575" s="109"/>
      <c r="X2575" s="45"/>
      <c r="Y2575" s="45"/>
    </row>
    <row r="2576" spans="1:25" s="43" customFormat="1" ht="12.9" customHeight="1">
      <c r="A2576" s="189"/>
      <c r="B2576" s="111"/>
      <c r="C2576" s="111"/>
      <c r="D2576" s="111"/>
      <c r="E2576" s="111"/>
      <c r="F2576" s="111"/>
      <c r="G2576" s="111"/>
      <c r="H2576" s="111"/>
      <c r="I2576" s="117"/>
      <c r="J2576" s="118"/>
      <c r="K2576" s="33"/>
      <c r="L2576" s="44">
        <f t="shared" si="196"/>
        <v>0</v>
      </c>
      <c r="M2576" s="33" t="str">
        <f t="shared" si="193"/>
        <v>Container q'ty</v>
      </c>
      <c r="N2576" s="33" t="str">
        <f t="shared" si="194"/>
        <v/>
      </c>
      <c r="O2576" s="39"/>
      <c r="P2576" s="33"/>
      <c r="Q2576" s="168"/>
      <c r="R2576" s="169"/>
      <c r="S2576" s="39"/>
      <c r="T2576" s="119"/>
      <c r="U2576" s="109"/>
      <c r="V2576" s="109"/>
      <c r="W2576" s="109"/>
      <c r="X2576" s="45"/>
      <c r="Y2576" s="45"/>
    </row>
    <row r="2577" spans="1:25" s="43" customFormat="1" ht="12.9" customHeight="1">
      <c r="A2577" s="189"/>
      <c r="B2577" s="111"/>
      <c r="C2577" s="111"/>
      <c r="D2577" s="111"/>
      <c r="E2577" s="111"/>
      <c r="F2577" s="111"/>
      <c r="G2577" s="111"/>
      <c r="H2577" s="111"/>
      <c r="I2577" s="116"/>
      <c r="J2577" s="118"/>
      <c r="K2577" s="33"/>
      <c r="L2577" s="44">
        <f t="shared" si="196"/>
        <v>0</v>
      </c>
      <c r="M2577" s="33" t="str">
        <f t="shared" si="193"/>
        <v>Container q'ty</v>
      </c>
      <c r="N2577" s="33" t="str">
        <f t="shared" si="194"/>
        <v/>
      </c>
      <c r="O2577" s="39"/>
      <c r="P2577" s="33"/>
      <c r="Q2577" s="168"/>
      <c r="R2577" s="169"/>
      <c r="S2577" s="39"/>
      <c r="T2577" s="119"/>
      <c r="U2577" s="109"/>
      <c r="V2577" s="109"/>
      <c r="W2577" s="109"/>
      <c r="X2577" s="45"/>
      <c r="Y2577" s="45"/>
    </row>
    <row r="2578" spans="1:25" s="43" customFormat="1" ht="12.9" customHeight="1">
      <c r="A2578" s="189"/>
      <c r="B2578" s="111"/>
      <c r="C2578" s="111"/>
      <c r="D2578" s="111"/>
      <c r="E2578" s="111"/>
      <c r="F2578" s="111"/>
      <c r="G2578" s="111"/>
      <c r="H2578" s="111"/>
      <c r="I2578" s="116"/>
      <c r="J2578" s="118"/>
      <c r="K2578" s="33"/>
      <c r="L2578" s="44">
        <f>SUM(E2578:F2578)</f>
        <v>0</v>
      </c>
      <c r="M2578" s="33" t="str">
        <f t="shared" si="193"/>
        <v>Container q'ty</v>
      </c>
      <c r="N2578" s="33" t="str">
        <f t="shared" si="194"/>
        <v/>
      </c>
      <c r="O2578" s="39"/>
      <c r="P2578" s="33"/>
      <c r="Q2578" s="168"/>
      <c r="R2578" s="169"/>
      <c r="S2578" s="39"/>
      <c r="T2578" s="119"/>
      <c r="U2578" s="109"/>
      <c r="V2578" s="109"/>
      <c r="W2578" s="109"/>
      <c r="X2578" s="45"/>
      <c r="Y2578" s="45"/>
    </row>
    <row r="2579" spans="1:25" s="43" customFormat="1" ht="12.9" customHeight="1">
      <c r="A2579" s="189"/>
      <c r="B2579" s="111"/>
      <c r="C2579" s="111"/>
      <c r="D2579" s="111"/>
      <c r="E2579" s="111"/>
      <c r="F2579" s="111"/>
      <c r="G2579" s="111"/>
      <c r="H2579" s="111"/>
      <c r="I2579" s="116"/>
      <c r="J2579" s="118"/>
      <c r="K2579" s="33"/>
      <c r="L2579" s="44">
        <f>SUM(E2579:F2579)</f>
        <v>0</v>
      </c>
      <c r="M2579" s="33" t="str">
        <f t="shared" si="193"/>
        <v>Container q'ty</v>
      </c>
      <c r="N2579" s="33" t="str">
        <f t="shared" si="194"/>
        <v/>
      </c>
      <c r="O2579" s="39"/>
      <c r="P2579" s="33"/>
      <c r="Q2579" s="168"/>
      <c r="R2579" s="169"/>
      <c r="S2579" s="39"/>
      <c r="T2579" s="119"/>
      <c r="U2579" s="109"/>
      <c r="V2579" s="109"/>
      <c r="W2579" s="109"/>
      <c r="X2579" s="45"/>
      <c r="Y2579" s="45"/>
    </row>
    <row r="2580" spans="1:25" s="43" customFormat="1" ht="12.9" customHeight="1">
      <c r="A2580" s="189"/>
      <c r="B2580" s="111"/>
      <c r="C2580" s="111"/>
      <c r="D2580" s="111"/>
      <c r="E2580" s="111"/>
      <c r="F2580" s="111"/>
      <c r="G2580" s="111"/>
      <c r="H2580" s="111"/>
      <c r="I2580" s="116"/>
      <c r="J2580" s="118"/>
      <c r="K2580" s="33"/>
      <c r="L2580" s="44">
        <f t="shared" ref="L2580:L2588" si="197">SUM(E2580:F2580)</f>
        <v>0</v>
      </c>
      <c r="M2580" s="33" t="str">
        <f t="shared" si="193"/>
        <v>Container q'ty</v>
      </c>
      <c r="N2580" s="33" t="str">
        <f t="shared" si="194"/>
        <v/>
      </c>
      <c r="O2580" s="39"/>
      <c r="P2580" s="33"/>
      <c r="Q2580" s="168"/>
      <c r="R2580" s="169"/>
      <c r="S2580" s="39"/>
      <c r="T2580" s="119"/>
      <c r="U2580" s="109"/>
      <c r="V2580" s="109"/>
      <c r="W2580" s="109"/>
      <c r="X2580" s="45"/>
      <c r="Y2580" s="45"/>
    </row>
    <row r="2581" spans="1:25" s="43" customFormat="1" ht="12.9" customHeight="1">
      <c r="A2581" s="189"/>
      <c r="B2581" s="111"/>
      <c r="C2581" s="111"/>
      <c r="D2581" s="111"/>
      <c r="E2581" s="111"/>
      <c r="F2581" s="111"/>
      <c r="G2581" s="111"/>
      <c r="H2581" s="111"/>
      <c r="I2581" s="116"/>
      <c r="J2581" s="118"/>
      <c r="K2581" s="33"/>
      <c r="L2581" s="44">
        <f t="shared" si="197"/>
        <v>0</v>
      </c>
      <c r="M2581" s="33" t="str">
        <f t="shared" si="193"/>
        <v>Container q'ty</v>
      </c>
      <c r="N2581" s="33" t="str">
        <f t="shared" si="194"/>
        <v/>
      </c>
      <c r="O2581" s="39"/>
      <c r="P2581" s="33"/>
      <c r="Q2581" s="168"/>
      <c r="R2581" s="169"/>
      <c r="S2581" s="39"/>
      <c r="T2581" s="119"/>
      <c r="U2581" s="109"/>
      <c r="V2581" s="109"/>
      <c r="W2581" s="109"/>
      <c r="X2581" s="45"/>
      <c r="Y2581" s="45"/>
    </row>
    <row r="2582" spans="1:25" s="43" customFormat="1" ht="12.9" customHeight="1">
      <c r="A2582" s="189"/>
      <c r="B2582" s="111"/>
      <c r="C2582" s="111"/>
      <c r="D2582" s="111"/>
      <c r="E2582" s="111"/>
      <c r="F2582" s="111"/>
      <c r="G2582" s="111"/>
      <c r="H2582" s="111"/>
      <c r="I2582" s="116"/>
      <c r="J2582" s="118"/>
      <c r="K2582" s="33"/>
      <c r="L2582" s="44">
        <f t="shared" si="197"/>
        <v>0</v>
      </c>
      <c r="M2582" s="33" t="str">
        <f t="shared" si="193"/>
        <v>Container q'ty</v>
      </c>
      <c r="N2582" s="33" t="str">
        <f t="shared" si="194"/>
        <v/>
      </c>
      <c r="O2582" s="39"/>
      <c r="P2582" s="33"/>
      <c r="Q2582" s="168"/>
      <c r="R2582" s="169"/>
      <c r="S2582" s="39"/>
      <c r="T2582" s="119"/>
      <c r="U2582" s="109"/>
      <c r="V2582" s="109"/>
      <c r="W2582" s="109"/>
      <c r="X2582" s="45"/>
      <c r="Y2582" s="45"/>
    </row>
    <row r="2583" spans="1:25" s="43" customFormat="1" ht="12.9" customHeight="1">
      <c r="A2583" s="189"/>
      <c r="B2583" s="111"/>
      <c r="C2583" s="111"/>
      <c r="D2583" s="111"/>
      <c r="E2583" s="111"/>
      <c r="F2583" s="111"/>
      <c r="G2583" s="111"/>
      <c r="H2583" s="111"/>
      <c r="I2583" s="117"/>
      <c r="J2583" s="118"/>
      <c r="K2583" s="33"/>
      <c r="L2583" s="44">
        <f t="shared" si="197"/>
        <v>0</v>
      </c>
      <c r="M2583" s="33" t="str">
        <f t="shared" si="193"/>
        <v>Container q'ty</v>
      </c>
      <c r="N2583" s="33" t="str">
        <f t="shared" si="194"/>
        <v/>
      </c>
      <c r="O2583" s="39"/>
      <c r="P2583" s="33"/>
      <c r="Q2583" s="168"/>
      <c r="R2583" s="169"/>
      <c r="S2583" s="39"/>
      <c r="T2583" s="119"/>
      <c r="U2583" s="109"/>
      <c r="V2583" s="109"/>
      <c r="W2583" s="109"/>
      <c r="X2583" s="45"/>
      <c r="Y2583" s="45"/>
    </row>
    <row r="2584" spans="1:25" s="43" customFormat="1" ht="12.9" customHeight="1">
      <c r="A2584" s="189"/>
      <c r="B2584" s="111"/>
      <c r="C2584" s="111"/>
      <c r="D2584" s="111"/>
      <c r="E2584" s="111"/>
      <c r="F2584" s="111"/>
      <c r="G2584" s="111"/>
      <c r="H2584" s="111"/>
      <c r="I2584" s="117"/>
      <c r="J2584" s="118"/>
      <c r="K2584" s="33"/>
      <c r="L2584" s="44">
        <f t="shared" si="197"/>
        <v>0</v>
      </c>
      <c r="M2584" s="33" t="str">
        <f t="shared" si="193"/>
        <v>Container q'ty</v>
      </c>
      <c r="N2584" s="33" t="str">
        <f t="shared" si="194"/>
        <v/>
      </c>
      <c r="O2584" s="39"/>
      <c r="P2584" s="33"/>
      <c r="Q2584" s="168"/>
      <c r="R2584" s="169"/>
      <c r="S2584" s="39"/>
      <c r="T2584" s="119"/>
      <c r="U2584" s="109"/>
      <c r="V2584" s="109"/>
      <c r="W2584" s="109"/>
      <c r="X2584" s="45"/>
      <c r="Y2584" s="45"/>
    </row>
    <row r="2585" spans="1:25" s="43" customFormat="1" ht="12.9" customHeight="1">
      <c r="A2585" s="189"/>
      <c r="B2585" s="111"/>
      <c r="C2585" s="111"/>
      <c r="D2585" s="111"/>
      <c r="E2585" s="111"/>
      <c r="F2585" s="111"/>
      <c r="G2585" s="111"/>
      <c r="H2585" s="111"/>
      <c r="I2585" s="116"/>
      <c r="J2585" s="118"/>
      <c r="K2585" s="33"/>
      <c r="L2585" s="44">
        <f t="shared" si="197"/>
        <v>0</v>
      </c>
      <c r="M2585" s="33" t="str">
        <f t="shared" si="193"/>
        <v>Container q'ty</v>
      </c>
      <c r="N2585" s="33" t="str">
        <f t="shared" si="194"/>
        <v/>
      </c>
      <c r="O2585" s="39"/>
      <c r="P2585" s="33"/>
      <c r="Q2585" s="168"/>
      <c r="R2585" s="169"/>
      <c r="S2585" s="39"/>
      <c r="T2585" s="119"/>
      <c r="U2585" s="109"/>
      <c r="V2585" s="109"/>
      <c r="W2585" s="109"/>
      <c r="X2585" s="45"/>
      <c r="Y2585" s="45"/>
    </row>
    <row r="2586" spans="1:25" s="43" customFormat="1" ht="12.9" customHeight="1">
      <c r="A2586" s="189"/>
      <c r="B2586" s="111"/>
      <c r="C2586" s="111"/>
      <c r="D2586" s="111"/>
      <c r="E2586" s="111"/>
      <c r="F2586" s="111"/>
      <c r="G2586" s="111"/>
      <c r="H2586" s="111"/>
      <c r="I2586" s="116"/>
      <c r="J2586" s="118"/>
      <c r="K2586" s="33"/>
      <c r="L2586" s="44">
        <f t="shared" si="197"/>
        <v>0</v>
      </c>
      <c r="M2586" s="33" t="str">
        <f t="shared" si="193"/>
        <v>Container q'ty</v>
      </c>
      <c r="N2586" s="33" t="str">
        <f t="shared" si="194"/>
        <v/>
      </c>
      <c r="O2586" s="39"/>
      <c r="P2586" s="33"/>
      <c r="Q2586" s="168"/>
      <c r="R2586" s="169"/>
      <c r="S2586" s="39"/>
      <c r="T2586" s="119"/>
      <c r="U2586" s="109"/>
      <c r="V2586" s="109"/>
      <c r="W2586" s="109"/>
      <c r="X2586" s="45"/>
      <c r="Y2586" s="45"/>
    </row>
    <row r="2587" spans="1:25" s="43" customFormat="1" ht="12.9" customHeight="1">
      <c r="A2587" s="189"/>
      <c r="B2587" s="111"/>
      <c r="C2587" s="111"/>
      <c r="D2587" s="111"/>
      <c r="E2587" s="111"/>
      <c r="F2587" s="111"/>
      <c r="G2587" s="111"/>
      <c r="H2587" s="111"/>
      <c r="I2587" s="116"/>
      <c r="J2587" s="118"/>
      <c r="K2587" s="33"/>
      <c r="L2587" s="44">
        <f t="shared" si="197"/>
        <v>0</v>
      </c>
      <c r="M2587" s="33" t="str">
        <f t="shared" si="193"/>
        <v>Container q'ty</v>
      </c>
      <c r="N2587" s="33" t="str">
        <f t="shared" si="194"/>
        <v/>
      </c>
      <c r="O2587" s="39"/>
      <c r="P2587" s="33"/>
      <c r="Q2587" s="168"/>
      <c r="R2587" s="169"/>
      <c r="S2587" s="39"/>
      <c r="T2587" s="119"/>
      <c r="U2587" s="109"/>
      <c r="V2587" s="109"/>
      <c r="W2587" s="109"/>
      <c r="X2587" s="45"/>
      <c r="Y2587" s="45"/>
    </row>
    <row r="2588" spans="1:25" s="43" customFormat="1" ht="12.9" customHeight="1">
      <c r="A2588" s="189"/>
      <c r="B2588" s="111"/>
      <c r="C2588" s="111"/>
      <c r="D2588" s="111"/>
      <c r="E2588" s="111"/>
      <c r="F2588" s="111"/>
      <c r="G2588" s="111"/>
      <c r="H2588" s="111"/>
      <c r="I2588" s="116"/>
      <c r="J2588" s="118"/>
      <c r="K2588" s="33"/>
      <c r="L2588" s="44">
        <f t="shared" si="197"/>
        <v>0</v>
      </c>
      <c r="M2588" s="33" t="str">
        <f t="shared" si="193"/>
        <v>Container q'ty</v>
      </c>
      <c r="N2588" s="33" t="str">
        <f t="shared" si="194"/>
        <v/>
      </c>
      <c r="O2588" s="39"/>
      <c r="P2588" s="33"/>
      <c r="Q2588" s="168"/>
      <c r="R2588" s="169"/>
      <c r="S2588" s="39"/>
      <c r="T2588" s="119"/>
      <c r="U2588" s="109"/>
      <c r="V2588" s="109"/>
      <c r="W2588" s="109"/>
      <c r="X2588" s="45"/>
      <c r="Y2588" s="45"/>
    </row>
    <row r="2589" spans="1:25" s="43" customFormat="1" ht="12.9" customHeight="1">
      <c r="A2589" s="189"/>
      <c r="B2589" s="111"/>
      <c r="C2589" s="111"/>
      <c r="D2589" s="111"/>
      <c r="E2589" s="111"/>
      <c r="F2589" s="111"/>
      <c r="G2589" s="111"/>
      <c r="H2589" s="111"/>
      <c r="I2589" s="116"/>
      <c r="J2589" s="118"/>
      <c r="K2589" s="33"/>
      <c r="L2589" s="44">
        <f>SUM(E2589:F2589)</f>
        <v>0</v>
      </c>
      <c r="M2589" s="33" t="str">
        <f t="shared" si="193"/>
        <v>Container q'ty</v>
      </c>
      <c r="N2589" s="33" t="str">
        <f t="shared" si="194"/>
        <v/>
      </c>
      <c r="O2589" s="39"/>
      <c r="P2589" s="33"/>
      <c r="Q2589" s="168"/>
      <c r="R2589" s="169"/>
      <c r="S2589" s="39"/>
      <c r="T2589" s="119"/>
      <c r="U2589" s="109"/>
      <c r="V2589" s="109"/>
      <c r="W2589" s="109"/>
      <c r="X2589" s="45"/>
      <c r="Y2589" s="45"/>
    </row>
    <row r="2590" spans="1:25" s="43" customFormat="1" ht="12.9" customHeight="1">
      <c r="A2590" s="189"/>
      <c r="B2590" s="111"/>
      <c r="C2590" s="111"/>
      <c r="D2590" s="111"/>
      <c r="E2590" s="111"/>
      <c r="F2590" s="111"/>
      <c r="G2590" s="111"/>
      <c r="H2590" s="111"/>
      <c r="I2590" s="116"/>
      <c r="J2590" s="118"/>
      <c r="K2590" s="33"/>
      <c r="L2590" s="44">
        <f>SUM(E2590:F2590)</f>
        <v>0</v>
      </c>
      <c r="M2590" s="33" t="str">
        <f t="shared" si="193"/>
        <v>Container q'ty</v>
      </c>
      <c r="N2590" s="33" t="str">
        <f t="shared" si="194"/>
        <v/>
      </c>
      <c r="O2590" s="39"/>
      <c r="P2590" s="33"/>
      <c r="Q2590" s="168"/>
      <c r="R2590" s="169"/>
      <c r="S2590" s="39"/>
      <c r="T2590" s="119"/>
      <c r="U2590" s="109"/>
      <c r="V2590" s="109"/>
      <c r="W2590" s="109"/>
      <c r="X2590" s="45"/>
      <c r="Y2590" s="45"/>
    </row>
    <row r="2591" spans="1:25" s="43" customFormat="1" ht="12.9" customHeight="1">
      <c r="A2591" s="189"/>
      <c r="B2591" s="111"/>
      <c r="C2591" s="111"/>
      <c r="D2591" s="111"/>
      <c r="E2591" s="111"/>
      <c r="F2591" s="111"/>
      <c r="G2591" s="111"/>
      <c r="H2591" s="111"/>
      <c r="I2591" s="116"/>
      <c r="J2591" s="118"/>
      <c r="K2591" s="33"/>
      <c r="L2591" s="44">
        <f t="shared" ref="L2591:L2599" si="198">SUM(E2591:F2591)</f>
        <v>0</v>
      </c>
      <c r="M2591" s="33" t="str">
        <f t="shared" si="193"/>
        <v>Container q'ty</v>
      </c>
      <c r="N2591" s="33" t="str">
        <f t="shared" si="194"/>
        <v/>
      </c>
      <c r="O2591" s="39"/>
      <c r="P2591" s="33"/>
      <c r="Q2591" s="168"/>
      <c r="R2591" s="169"/>
      <c r="S2591" s="39"/>
      <c r="T2591" s="119"/>
      <c r="U2591" s="109"/>
      <c r="V2591" s="109"/>
      <c r="W2591" s="109"/>
      <c r="X2591" s="45"/>
      <c r="Y2591" s="45"/>
    </row>
    <row r="2592" spans="1:25" s="43" customFormat="1" ht="12.9" customHeight="1">
      <c r="A2592" s="189"/>
      <c r="B2592" s="111"/>
      <c r="C2592" s="111"/>
      <c r="D2592" s="111"/>
      <c r="E2592" s="111"/>
      <c r="F2592" s="111"/>
      <c r="G2592" s="111"/>
      <c r="H2592" s="111"/>
      <c r="I2592" s="116"/>
      <c r="J2592" s="118"/>
      <c r="K2592" s="33"/>
      <c r="L2592" s="44">
        <f t="shared" si="198"/>
        <v>0</v>
      </c>
      <c r="M2592" s="33" t="str">
        <f t="shared" si="193"/>
        <v>Container q'ty</v>
      </c>
      <c r="N2592" s="33" t="str">
        <f t="shared" si="194"/>
        <v/>
      </c>
      <c r="O2592" s="39"/>
      <c r="P2592" s="33"/>
      <c r="Q2592" s="168"/>
      <c r="R2592" s="169"/>
      <c r="S2592" s="39"/>
      <c r="T2592" s="119"/>
      <c r="U2592" s="109"/>
      <c r="V2592" s="109"/>
      <c r="W2592" s="109"/>
      <c r="X2592" s="45"/>
      <c r="Y2592" s="45"/>
    </row>
    <row r="2593" spans="1:25" s="43" customFormat="1" ht="12.9" customHeight="1">
      <c r="A2593" s="189"/>
      <c r="B2593" s="111"/>
      <c r="C2593" s="111"/>
      <c r="D2593" s="111"/>
      <c r="E2593" s="111"/>
      <c r="F2593" s="111"/>
      <c r="G2593" s="111"/>
      <c r="H2593" s="111"/>
      <c r="I2593" s="116"/>
      <c r="J2593" s="118"/>
      <c r="K2593" s="33"/>
      <c r="L2593" s="44">
        <f t="shared" si="198"/>
        <v>0</v>
      </c>
      <c r="M2593" s="33" t="str">
        <f t="shared" si="193"/>
        <v>Container q'ty</v>
      </c>
      <c r="N2593" s="33" t="str">
        <f t="shared" si="194"/>
        <v/>
      </c>
      <c r="O2593" s="39"/>
      <c r="P2593" s="33"/>
      <c r="Q2593" s="168"/>
      <c r="R2593" s="169"/>
      <c r="S2593" s="39"/>
      <c r="T2593" s="119"/>
      <c r="U2593" s="109"/>
      <c r="V2593" s="109"/>
      <c r="W2593" s="109"/>
      <c r="X2593" s="45"/>
      <c r="Y2593" s="45"/>
    </row>
    <row r="2594" spans="1:25" s="43" customFormat="1" ht="12.9" customHeight="1">
      <c r="A2594" s="189"/>
      <c r="B2594" s="111"/>
      <c r="C2594" s="111"/>
      <c r="D2594" s="111"/>
      <c r="E2594" s="111"/>
      <c r="F2594" s="111"/>
      <c r="G2594" s="111"/>
      <c r="H2594" s="111"/>
      <c r="I2594" s="117"/>
      <c r="J2594" s="118"/>
      <c r="K2594" s="33"/>
      <c r="L2594" s="44">
        <f t="shared" si="198"/>
        <v>0</v>
      </c>
      <c r="M2594" s="33" t="str">
        <f t="shared" si="193"/>
        <v>Container q'ty</v>
      </c>
      <c r="N2594" s="33" t="str">
        <f t="shared" si="194"/>
        <v/>
      </c>
      <c r="O2594" s="39"/>
      <c r="P2594" s="33"/>
      <c r="Q2594" s="168"/>
      <c r="R2594" s="169"/>
      <c r="S2594" s="39"/>
      <c r="T2594" s="119"/>
      <c r="U2594" s="109"/>
      <c r="V2594" s="109"/>
      <c r="W2594" s="109"/>
      <c r="X2594" s="45"/>
      <c r="Y2594" s="45"/>
    </row>
    <row r="2595" spans="1:25" s="43" customFormat="1" ht="12.9" customHeight="1">
      <c r="A2595" s="189"/>
      <c r="B2595" s="111"/>
      <c r="C2595" s="111"/>
      <c r="D2595" s="111"/>
      <c r="E2595" s="111"/>
      <c r="F2595" s="111"/>
      <c r="G2595" s="111"/>
      <c r="H2595" s="111"/>
      <c r="I2595" s="117"/>
      <c r="J2595" s="118"/>
      <c r="K2595" s="33"/>
      <c r="L2595" s="44">
        <f t="shared" si="198"/>
        <v>0</v>
      </c>
      <c r="M2595" s="33" t="str">
        <f t="shared" si="193"/>
        <v>Container q'ty</v>
      </c>
      <c r="N2595" s="33" t="str">
        <f t="shared" si="194"/>
        <v/>
      </c>
      <c r="O2595" s="39"/>
      <c r="P2595" s="33"/>
      <c r="Q2595" s="168"/>
      <c r="R2595" s="169"/>
      <c r="S2595" s="39"/>
      <c r="T2595" s="119"/>
      <c r="U2595" s="109"/>
      <c r="V2595" s="109"/>
      <c r="W2595" s="109"/>
      <c r="X2595" s="45"/>
      <c r="Y2595" s="45"/>
    </row>
    <row r="2596" spans="1:25" s="43" customFormat="1" ht="12.9" customHeight="1">
      <c r="A2596" s="189"/>
      <c r="B2596" s="111"/>
      <c r="C2596" s="111"/>
      <c r="D2596" s="111"/>
      <c r="E2596" s="111"/>
      <c r="F2596" s="111"/>
      <c r="G2596" s="111"/>
      <c r="H2596" s="111"/>
      <c r="I2596" s="116"/>
      <c r="J2596" s="118"/>
      <c r="K2596" s="33"/>
      <c r="L2596" s="44">
        <f t="shared" si="198"/>
        <v>0</v>
      </c>
      <c r="M2596" s="33" t="str">
        <f t="shared" si="193"/>
        <v>Container q'ty</v>
      </c>
      <c r="N2596" s="33" t="str">
        <f t="shared" si="194"/>
        <v/>
      </c>
      <c r="O2596" s="39"/>
      <c r="P2596" s="33"/>
      <c r="Q2596" s="168"/>
      <c r="R2596" s="169"/>
      <c r="S2596" s="39"/>
      <c r="T2596" s="119"/>
      <c r="U2596" s="109"/>
      <c r="V2596" s="109"/>
      <c r="W2596" s="109"/>
      <c r="X2596" s="45"/>
      <c r="Y2596" s="45"/>
    </row>
    <row r="2597" spans="1:25" s="43" customFormat="1" ht="12.9" customHeight="1">
      <c r="A2597" s="189"/>
      <c r="B2597" s="111"/>
      <c r="C2597" s="111"/>
      <c r="D2597" s="111"/>
      <c r="E2597" s="111"/>
      <c r="F2597" s="111"/>
      <c r="G2597" s="111"/>
      <c r="H2597" s="111"/>
      <c r="I2597" s="116"/>
      <c r="J2597" s="118"/>
      <c r="K2597" s="33"/>
      <c r="L2597" s="44">
        <f t="shared" si="198"/>
        <v>0</v>
      </c>
      <c r="M2597" s="33" t="str">
        <f t="shared" si="193"/>
        <v>Container q'ty</v>
      </c>
      <c r="N2597" s="33" t="str">
        <f t="shared" si="194"/>
        <v/>
      </c>
      <c r="O2597" s="39"/>
      <c r="P2597" s="33"/>
      <c r="Q2597" s="168"/>
      <c r="R2597" s="169"/>
      <c r="S2597" s="39"/>
      <c r="T2597" s="119"/>
      <c r="U2597" s="109"/>
      <c r="V2597" s="109"/>
      <c r="W2597" s="109"/>
      <c r="X2597" s="45"/>
      <c r="Y2597" s="45"/>
    </row>
    <row r="2598" spans="1:25" s="43" customFormat="1" ht="12.9" customHeight="1">
      <c r="A2598" s="189"/>
      <c r="B2598" s="111"/>
      <c r="C2598" s="111"/>
      <c r="D2598" s="111"/>
      <c r="E2598" s="111"/>
      <c r="F2598" s="111"/>
      <c r="G2598" s="111"/>
      <c r="H2598" s="111"/>
      <c r="I2598" s="116"/>
      <c r="J2598" s="118"/>
      <c r="K2598" s="33"/>
      <c r="L2598" s="44">
        <f t="shared" si="198"/>
        <v>0</v>
      </c>
      <c r="M2598" s="33" t="str">
        <f t="shared" si="193"/>
        <v>Container q'ty</v>
      </c>
      <c r="N2598" s="33" t="str">
        <f t="shared" si="194"/>
        <v/>
      </c>
      <c r="O2598" s="39"/>
      <c r="P2598" s="33"/>
      <c r="Q2598" s="168"/>
      <c r="R2598" s="169"/>
      <c r="S2598" s="39"/>
      <c r="T2598" s="119"/>
      <c r="U2598" s="109"/>
      <c r="V2598" s="109"/>
      <c r="W2598" s="109"/>
      <c r="X2598" s="45"/>
      <c r="Y2598" s="45"/>
    </row>
    <row r="2599" spans="1:25" s="43" customFormat="1" ht="12.9" customHeight="1">
      <c r="A2599" s="189"/>
      <c r="B2599" s="111"/>
      <c r="C2599" s="111"/>
      <c r="D2599" s="111"/>
      <c r="E2599" s="111"/>
      <c r="F2599" s="111"/>
      <c r="G2599" s="111"/>
      <c r="H2599" s="111"/>
      <c r="I2599" s="116"/>
      <c r="J2599" s="118"/>
      <c r="K2599" s="33"/>
      <c r="L2599" s="44">
        <f t="shared" si="198"/>
        <v>0</v>
      </c>
      <c r="M2599" s="33" t="str">
        <f t="shared" si="193"/>
        <v>Container q'ty</v>
      </c>
      <c r="N2599" s="33" t="str">
        <f t="shared" si="194"/>
        <v/>
      </c>
      <c r="O2599" s="39"/>
      <c r="P2599" s="33"/>
      <c r="Q2599" s="168"/>
      <c r="R2599" s="169"/>
      <c r="S2599" s="39"/>
      <c r="T2599" s="119"/>
      <c r="U2599" s="109"/>
      <c r="V2599" s="109"/>
      <c r="W2599" s="109"/>
      <c r="X2599" s="45"/>
      <c r="Y2599" s="45"/>
    </row>
    <row r="2600" spans="1:25" s="43" customFormat="1" ht="12.9" customHeight="1">
      <c r="A2600" s="189"/>
      <c r="B2600" s="111"/>
      <c r="C2600" s="111"/>
      <c r="D2600" s="111"/>
      <c r="E2600" s="111"/>
      <c r="F2600" s="111"/>
      <c r="G2600" s="111"/>
      <c r="H2600" s="111"/>
      <c r="I2600" s="116"/>
      <c r="J2600" s="118"/>
      <c r="K2600" s="33"/>
      <c r="L2600" s="44">
        <f>SUM(E2600:F2600)</f>
        <v>0</v>
      </c>
      <c r="M2600" s="33" t="str">
        <f t="shared" si="193"/>
        <v>Container q'ty</v>
      </c>
      <c r="N2600" s="33" t="str">
        <f t="shared" si="194"/>
        <v/>
      </c>
      <c r="O2600" s="39"/>
      <c r="P2600" s="33"/>
      <c r="Q2600" s="168"/>
      <c r="R2600" s="169"/>
      <c r="S2600" s="39"/>
      <c r="T2600" s="119"/>
      <c r="U2600" s="109"/>
      <c r="V2600" s="109"/>
      <c r="W2600" s="109"/>
      <c r="X2600" s="45"/>
      <c r="Y2600" s="45"/>
    </row>
    <row r="2601" spans="1:25" s="43" customFormat="1" ht="12.9" customHeight="1">
      <c r="A2601" s="189"/>
      <c r="B2601" s="111"/>
      <c r="C2601" s="111"/>
      <c r="D2601" s="111"/>
      <c r="E2601" s="111"/>
      <c r="F2601" s="111"/>
      <c r="G2601" s="111"/>
      <c r="H2601" s="111"/>
      <c r="I2601" s="116"/>
      <c r="J2601" s="118"/>
      <c r="K2601" s="33"/>
      <c r="L2601" s="44">
        <f>SUM(E2601:F2601)</f>
        <v>0</v>
      </c>
      <c r="M2601" s="33" t="str">
        <f t="shared" si="193"/>
        <v>Container q'ty</v>
      </c>
      <c r="N2601" s="33" t="str">
        <f t="shared" si="194"/>
        <v/>
      </c>
      <c r="O2601" s="39"/>
      <c r="P2601" s="33"/>
      <c r="Q2601" s="168"/>
      <c r="R2601" s="169"/>
      <c r="S2601" s="39"/>
      <c r="T2601" s="119"/>
      <c r="U2601" s="109"/>
      <c r="V2601" s="109"/>
      <c r="W2601" s="109"/>
      <c r="X2601" s="45"/>
      <c r="Y2601" s="45"/>
    </row>
    <row r="2602" spans="1:25" s="43" customFormat="1" ht="12.9" customHeight="1">
      <c r="A2602" s="189"/>
      <c r="B2602" s="111"/>
      <c r="C2602" s="111"/>
      <c r="D2602" s="111"/>
      <c r="E2602" s="111"/>
      <c r="F2602" s="111"/>
      <c r="G2602" s="111"/>
      <c r="H2602" s="111"/>
      <c r="I2602" s="116"/>
      <c r="J2602" s="118"/>
      <c r="K2602" s="33"/>
      <c r="L2602" s="44">
        <f t="shared" ref="L2602:L2611" si="199">SUM(E2602:F2602)</f>
        <v>0</v>
      </c>
      <c r="M2602" s="33" t="str">
        <f t="shared" si="193"/>
        <v>Container q'ty</v>
      </c>
      <c r="N2602" s="33" t="str">
        <f t="shared" si="194"/>
        <v/>
      </c>
      <c r="O2602" s="39"/>
      <c r="P2602" s="33"/>
      <c r="Q2602" s="168"/>
      <c r="R2602" s="169"/>
      <c r="S2602" s="39"/>
      <c r="T2602" s="119"/>
      <c r="U2602" s="109"/>
      <c r="V2602" s="109"/>
      <c r="W2602" s="109"/>
      <c r="X2602" s="45"/>
      <c r="Y2602" s="45"/>
    </row>
    <row r="2603" spans="1:25" s="43" customFormat="1" ht="12.9" customHeight="1">
      <c r="A2603" s="189"/>
      <c r="B2603" s="111"/>
      <c r="C2603" s="111"/>
      <c r="D2603" s="111"/>
      <c r="E2603" s="111"/>
      <c r="F2603" s="111"/>
      <c r="G2603" s="111"/>
      <c r="H2603" s="111"/>
      <c r="I2603" s="116"/>
      <c r="J2603" s="118"/>
      <c r="K2603" s="33"/>
      <c r="L2603" s="44">
        <f t="shared" si="199"/>
        <v>0</v>
      </c>
      <c r="M2603" s="33" t="str">
        <f t="shared" si="193"/>
        <v>Container q'ty</v>
      </c>
      <c r="N2603" s="33" t="str">
        <f t="shared" si="194"/>
        <v/>
      </c>
      <c r="O2603" s="39"/>
      <c r="P2603" s="33"/>
      <c r="Q2603" s="168"/>
      <c r="R2603" s="169"/>
      <c r="S2603" s="39"/>
      <c r="T2603" s="119"/>
      <c r="U2603" s="109"/>
      <c r="V2603" s="109"/>
      <c r="W2603" s="109"/>
      <c r="X2603" s="45"/>
      <c r="Y2603" s="45"/>
    </row>
    <row r="2604" spans="1:25" s="43" customFormat="1" ht="12.9" customHeight="1">
      <c r="A2604" s="189"/>
      <c r="B2604" s="111"/>
      <c r="C2604" s="111"/>
      <c r="D2604" s="111"/>
      <c r="E2604" s="111"/>
      <c r="F2604" s="111"/>
      <c r="G2604" s="111"/>
      <c r="H2604" s="111"/>
      <c r="I2604" s="116"/>
      <c r="J2604" s="118"/>
      <c r="K2604" s="33"/>
      <c r="L2604" s="44">
        <f t="shared" si="199"/>
        <v>0</v>
      </c>
      <c r="M2604" s="33" t="str">
        <f t="shared" si="193"/>
        <v>Container q'ty</v>
      </c>
      <c r="N2604" s="33" t="str">
        <f t="shared" si="194"/>
        <v/>
      </c>
      <c r="O2604" s="39"/>
      <c r="P2604" s="33"/>
      <c r="Q2604" s="168"/>
      <c r="R2604" s="169"/>
      <c r="S2604" s="39"/>
      <c r="T2604" s="119"/>
      <c r="U2604" s="109"/>
      <c r="V2604" s="109"/>
      <c r="W2604" s="109"/>
      <c r="X2604" s="45"/>
      <c r="Y2604" s="45"/>
    </row>
    <row r="2605" spans="1:25" s="43" customFormat="1" ht="12.9" customHeight="1">
      <c r="A2605" s="189"/>
      <c r="B2605" s="111"/>
      <c r="C2605" s="111"/>
      <c r="D2605" s="111"/>
      <c r="E2605" s="111"/>
      <c r="F2605" s="111"/>
      <c r="G2605" s="111"/>
      <c r="H2605" s="111"/>
      <c r="I2605" s="117"/>
      <c r="J2605" s="118"/>
      <c r="K2605" s="33"/>
      <c r="L2605" s="44">
        <f t="shared" si="199"/>
        <v>0</v>
      </c>
      <c r="M2605" s="33" t="str">
        <f t="shared" si="193"/>
        <v>Container q'ty</v>
      </c>
      <c r="N2605" s="33" t="str">
        <f t="shared" si="194"/>
        <v/>
      </c>
      <c r="O2605" s="39"/>
      <c r="P2605" s="33"/>
      <c r="Q2605" s="168"/>
      <c r="R2605" s="169"/>
      <c r="S2605" s="39"/>
      <c r="T2605" s="119"/>
      <c r="U2605" s="109"/>
      <c r="V2605" s="109"/>
      <c r="W2605" s="109"/>
      <c r="X2605" s="45"/>
      <c r="Y2605" s="45"/>
    </row>
    <row r="2606" spans="1:25" s="43" customFormat="1" ht="12.9" customHeight="1">
      <c r="A2606" s="189"/>
      <c r="B2606" s="111"/>
      <c r="C2606" s="111"/>
      <c r="D2606" s="111"/>
      <c r="E2606" s="111"/>
      <c r="F2606" s="111"/>
      <c r="G2606" s="111"/>
      <c r="H2606" s="111"/>
      <c r="I2606" s="117"/>
      <c r="J2606" s="118"/>
      <c r="K2606" s="33"/>
      <c r="L2606" s="44">
        <f t="shared" si="199"/>
        <v>0</v>
      </c>
      <c r="M2606" s="33" t="str">
        <f t="shared" si="193"/>
        <v>Container q'ty</v>
      </c>
      <c r="N2606" s="33" t="str">
        <f t="shared" si="194"/>
        <v/>
      </c>
      <c r="O2606" s="39"/>
      <c r="P2606" s="33"/>
      <c r="Q2606" s="168"/>
      <c r="R2606" s="169"/>
      <c r="S2606" s="39"/>
      <c r="T2606" s="119"/>
      <c r="U2606" s="109"/>
      <c r="V2606" s="109"/>
      <c r="W2606" s="109"/>
      <c r="X2606" s="45"/>
      <c r="Y2606" s="45"/>
    </row>
    <row r="2607" spans="1:25" s="43" customFormat="1" ht="12.9" customHeight="1">
      <c r="A2607" s="189"/>
      <c r="B2607" s="111"/>
      <c r="C2607" s="111"/>
      <c r="D2607" s="111"/>
      <c r="E2607" s="111"/>
      <c r="F2607" s="111"/>
      <c r="G2607" s="111"/>
      <c r="H2607" s="111"/>
      <c r="I2607" s="116"/>
      <c r="J2607" s="118"/>
      <c r="K2607" s="33"/>
      <c r="L2607" s="44">
        <f t="shared" si="199"/>
        <v>0</v>
      </c>
      <c r="M2607" s="33" t="str">
        <f t="shared" si="193"/>
        <v>Container q'ty</v>
      </c>
      <c r="N2607" s="33" t="str">
        <f t="shared" si="194"/>
        <v/>
      </c>
      <c r="O2607" s="39"/>
      <c r="P2607" s="33"/>
      <c r="Q2607" s="168"/>
      <c r="R2607" s="169"/>
      <c r="S2607" s="39"/>
      <c r="T2607" s="119"/>
      <c r="U2607" s="109"/>
      <c r="V2607" s="109"/>
      <c r="W2607" s="109"/>
      <c r="X2607" s="45"/>
      <c r="Y2607" s="45"/>
    </row>
    <row r="2608" spans="1:25" s="43" customFormat="1" ht="12.9" customHeight="1">
      <c r="A2608" s="189"/>
      <c r="B2608" s="111"/>
      <c r="C2608" s="111"/>
      <c r="D2608" s="111"/>
      <c r="E2608" s="111"/>
      <c r="F2608" s="111"/>
      <c r="G2608" s="111"/>
      <c r="H2608" s="111"/>
      <c r="I2608" s="116"/>
      <c r="J2608" s="118"/>
      <c r="K2608" s="33"/>
      <c r="L2608" s="44">
        <f t="shared" si="199"/>
        <v>0</v>
      </c>
      <c r="M2608" s="33" t="str">
        <f t="shared" si="193"/>
        <v>Container q'ty</v>
      </c>
      <c r="N2608" s="33" t="str">
        <f t="shared" si="194"/>
        <v/>
      </c>
      <c r="O2608" s="39"/>
      <c r="P2608" s="33"/>
      <c r="Q2608" s="168"/>
      <c r="R2608" s="169"/>
      <c r="S2608" s="39"/>
      <c r="T2608" s="119"/>
      <c r="U2608" s="109"/>
      <c r="V2608" s="109"/>
      <c r="W2608" s="109"/>
      <c r="X2608" s="45"/>
      <c r="Y2608" s="45"/>
    </row>
    <row r="2609" spans="1:25" s="43" customFormat="1" ht="12.9" customHeight="1">
      <c r="A2609" s="189"/>
      <c r="B2609" s="111"/>
      <c r="C2609" s="111"/>
      <c r="D2609" s="111"/>
      <c r="E2609" s="111"/>
      <c r="F2609" s="111"/>
      <c r="G2609" s="111"/>
      <c r="H2609" s="111"/>
      <c r="I2609" s="116"/>
      <c r="J2609" s="118"/>
      <c r="K2609" s="33"/>
      <c r="L2609" s="44">
        <f t="shared" si="199"/>
        <v>0</v>
      </c>
      <c r="M2609" s="33" t="str">
        <f t="shared" si="193"/>
        <v>Container q'ty</v>
      </c>
      <c r="N2609" s="33" t="str">
        <f t="shared" si="194"/>
        <v/>
      </c>
      <c r="O2609" s="39"/>
      <c r="P2609" s="33"/>
      <c r="Q2609" s="168"/>
      <c r="R2609" s="169"/>
      <c r="S2609" s="39"/>
      <c r="T2609" s="119"/>
      <c r="U2609" s="109"/>
      <c r="V2609" s="109"/>
      <c r="W2609" s="109"/>
      <c r="X2609" s="45"/>
      <c r="Y2609" s="45"/>
    </row>
    <row r="2610" spans="1:25" s="43" customFormat="1" ht="12.9" customHeight="1">
      <c r="A2610" s="189"/>
      <c r="B2610" s="111"/>
      <c r="C2610" s="111"/>
      <c r="D2610" s="111"/>
      <c r="E2610" s="111"/>
      <c r="F2610" s="111"/>
      <c r="G2610" s="111"/>
      <c r="H2610" s="111"/>
      <c r="I2610" s="116"/>
      <c r="J2610" s="118"/>
      <c r="K2610" s="33"/>
      <c r="L2610" s="44">
        <f t="shared" si="199"/>
        <v>0</v>
      </c>
      <c r="M2610" s="33" t="str">
        <f t="shared" si="193"/>
        <v>Container q'ty</v>
      </c>
      <c r="N2610" s="33" t="str">
        <f t="shared" si="194"/>
        <v/>
      </c>
      <c r="O2610" s="39"/>
      <c r="P2610" s="33"/>
      <c r="Q2610" s="168"/>
      <c r="R2610" s="169"/>
      <c r="S2610" s="39"/>
      <c r="T2610" s="119"/>
      <c r="U2610" s="109"/>
      <c r="V2610" s="109"/>
      <c r="W2610" s="109"/>
      <c r="X2610" s="45"/>
      <c r="Y2610" s="45"/>
    </row>
    <row r="2611" spans="1:25" s="43" customFormat="1" ht="12.9" customHeight="1">
      <c r="A2611" s="189"/>
      <c r="B2611" s="111"/>
      <c r="C2611" s="111"/>
      <c r="D2611" s="111"/>
      <c r="E2611" s="111"/>
      <c r="F2611" s="111"/>
      <c r="G2611" s="111"/>
      <c r="H2611" s="111"/>
      <c r="I2611" s="116"/>
      <c r="J2611" s="118"/>
      <c r="K2611" s="33"/>
      <c r="L2611" s="44">
        <f t="shared" si="199"/>
        <v>0</v>
      </c>
      <c r="M2611" s="33" t="str">
        <f t="shared" si="193"/>
        <v>Container q'ty</v>
      </c>
      <c r="N2611" s="33" t="str">
        <f t="shared" si="194"/>
        <v/>
      </c>
      <c r="O2611" s="39"/>
      <c r="P2611" s="33"/>
      <c r="Q2611" s="168"/>
      <c r="R2611" s="169"/>
      <c r="S2611" s="39"/>
      <c r="T2611" s="119"/>
      <c r="U2611" s="109"/>
      <c r="V2611" s="109"/>
      <c r="W2611" s="109"/>
      <c r="X2611" s="45"/>
      <c r="Y2611" s="45"/>
    </row>
    <row r="2612" spans="1:25" s="43" customFormat="1" ht="12.9" customHeight="1">
      <c r="A2612" s="189"/>
      <c r="B2612" s="111"/>
      <c r="C2612" s="111"/>
      <c r="D2612" s="111"/>
      <c r="E2612" s="111"/>
      <c r="F2612" s="111"/>
      <c r="G2612" s="111"/>
      <c r="H2612" s="111"/>
      <c r="I2612" s="116"/>
      <c r="J2612" s="118"/>
      <c r="K2612" s="33"/>
      <c r="L2612" s="44">
        <f>SUM(E2612:F2612)</f>
        <v>0</v>
      </c>
      <c r="M2612" s="33" t="str">
        <f t="shared" si="193"/>
        <v>Container q'ty</v>
      </c>
      <c r="N2612" s="33" t="str">
        <f t="shared" si="194"/>
        <v/>
      </c>
      <c r="O2612" s="39"/>
      <c r="P2612" s="33"/>
      <c r="Q2612" s="168"/>
      <c r="R2612" s="169"/>
      <c r="S2612" s="39"/>
      <c r="T2612" s="119"/>
      <c r="U2612" s="109"/>
      <c r="V2612" s="109"/>
      <c r="W2612" s="109"/>
      <c r="X2612" s="45"/>
      <c r="Y2612" s="45"/>
    </row>
    <row r="2613" spans="1:25" s="43" customFormat="1" ht="12.9" customHeight="1">
      <c r="A2613" s="189"/>
      <c r="B2613" s="111"/>
      <c r="C2613" s="111"/>
      <c r="D2613" s="111"/>
      <c r="E2613" s="111"/>
      <c r="F2613" s="111"/>
      <c r="G2613" s="111"/>
      <c r="H2613" s="111"/>
      <c r="I2613" s="116"/>
      <c r="J2613" s="118"/>
      <c r="K2613" s="33"/>
      <c r="L2613" s="44">
        <f>SUM(E2613:F2613)</f>
        <v>0</v>
      </c>
      <c r="M2613" s="33" t="str">
        <f t="shared" si="193"/>
        <v>Container q'ty</v>
      </c>
      <c r="N2613" s="33" t="str">
        <f t="shared" si="194"/>
        <v/>
      </c>
      <c r="O2613" s="39"/>
      <c r="P2613" s="33"/>
      <c r="Q2613" s="168"/>
      <c r="R2613" s="169"/>
      <c r="S2613" s="39"/>
      <c r="T2613" s="119"/>
      <c r="U2613" s="109"/>
      <c r="V2613" s="109"/>
      <c r="W2613" s="109"/>
      <c r="X2613" s="45"/>
      <c r="Y2613" s="45"/>
    </row>
    <row r="2614" spans="1:25" s="43" customFormat="1" ht="12.9" customHeight="1">
      <c r="A2614" s="189"/>
      <c r="B2614" s="111"/>
      <c r="C2614" s="111"/>
      <c r="D2614" s="111"/>
      <c r="E2614" s="111"/>
      <c r="F2614" s="111"/>
      <c r="G2614" s="111"/>
      <c r="H2614" s="111"/>
      <c r="I2614" s="116"/>
      <c r="J2614" s="118"/>
      <c r="K2614" s="33"/>
      <c r="L2614" s="44">
        <f t="shared" ref="L2614:L2622" si="200">SUM(E2614:F2614)</f>
        <v>0</v>
      </c>
      <c r="M2614" s="33" t="str">
        <f t="shared" si="193"/>
        <v>Container q'ty</v>
      </c>
      <c r="N2614" s="33" t="str">
        <f t="shared" si="194"/>
        <v/>
      </c>
      <c r="O2614" s="39"/>
      <c r="P2614" s="33"/>
      <c r="Q2614" s="168"/>
      <c r="R2614" s="169"/>
      <c r="S2614" s="39"/>
      <c r="T2614" s="119"/>
      <c r="U2614" s="109"/>
      <c r="V2614" s="109"/>
      <c r="W2614" s="109"/>
      <c r="X2614" s="45"/>
      <c r="Y2614" s="45"/>
    </row>
    <row r="2615" spans="1:25" s="43" customFormat="1" ht="12.9" customHeight="1">
      <c r="A2615" s="189"/>
      <c r="B2615" s="111"/>
      <c r="C2615" s="111"/>
      <c r="D2615" s="111"/>
      <c r="E2615" s="111"/>
      <c r="F2615" s="111"/>
      <c r="G2615" s="111"/>
      <c r="H2615" s="111"/>
      <c r="I2615" s="116"/>
      <c r="J2615" s="118"/>
      <c r="K2615" s="33"/>
      <c r="L2615" s="44">
        <f t="shared" si="200"/>
        <v>0</v>
      </c>
      <c r="M2615" s="33" t="str">
        <f t="shared" ref="M2615:M2678" si="201">A2615&amp;$O$1</f>
        <v>Container q'ty</v>
      </c>
      <c r="N2615" s="33" t="str">
        <f t="shared" ref="N2615:N2678" si="202">A2615&amp;P2615</f>
        <v/>
      </c>
      <c r="O2615" s="39"/>
      <c r="P2615" s="33"/>
      <c r="Q2615" s="168"/>
      <c r="R2615" s="169"/>
      <c r="S2615" s="39"/>
      <c r="T2615" s="119"/>
      <c r="U2615" s="109"/>
      <c r="V2615" s="109"/>
      <c r="W2615" s="109"/>
      <c r="X2615" s="45"/>
      <c r="Y2615" s="45"/>
    </row>
    <row r="2616" spans="1:25" s="43" customFormat="1" ht="12.9" customHeight="1">
      <c r="A2616" s="189"/>
      <c r="B2616" s="111"/>
      <c r="C2616" s="111"/>
      <c r="D2616" s="111"/>
      <c r="E2616" s="111"/>
      <c r="F2616" s="111"/>
      <c r="G2616" s="111"/>
      <c r="H2616" s="111"/>
      <c r="I2616" s="116"/>
      <c r="J2616" s="118"/>
      <c r="K2616" s="33"/>
      <c r="L2616" s="44">
        <f t="shared" si="200"/>
        <v>0</v>
      </c>
      <c r="M2616" s="33" t="str">
        <f t="shared" si="201"/>
        <v>Container q'ty</v>
      </c>
      <c r="N2616" s="33" t="str">
        <f t="shared" si="202"/>
        <v/>
      </c>
      <c r="O2616" s="39"/>
      <c r="P2616" s="33"/>
      <c r="Q2616" s="168"/>
      <c r="R2616" s="169"/>
      <c r="S2616" s="39"/>
      <c r="T2616" s="119"/>
      <c r="U2616" s="109"/>
      <c r="V2616" s="109"/>
      <c r="W2616" s="109"/>
      <c r="X2616" s="45"/>
      <c r="Y2616" s="45"/>
    </row>
    <row r="2617" spans="1:25" s="43" customFormat="1" ht="12.9" customHeight="1">
      <c r="A2617" s="189"/>
      <c r="B2617" s="111"/>
      <c r="C2617" s="111"/>
      <c r="D2617" s="111"/>
      <c r="E2617" s="111"/>
      <c r="F2617" s="111"/>
      <c r="G2617" s="111"/>
      <c r="H2617" s="111"/>
      <c r="I2617" s="117"/>
      <c r="J2617" s="118"/>
      <c r="K2617" s="33"/>
      <c r="L2617" s="44">
        <f t="shared" si="200"/>
        <v>0</v>
      </c>
      <c r="M2617" s="33" t="str">
        <f t="shared" si="201"/>
        <v>Container q'ty</v>
      </c>
      <c r="N2617" s="33" t="str">
        <f t="shared" si="202"/>
        <v/>
      </c>
      <c r="O2617" s="39"/>
      <c r="P2617" s="33"/>
      <c r="Q2617" s="168"/>
      <c r="R2617" s="169"/>
      <c r="S2617" s="39"/>
      <c r="T2617" s="119"/>
      <c r="U2617" s="109"/>
      <c r="V2617" s="109"/>
      <c r="W2617" s="109"/>
      <c r="X2617" s="45"/>
      <c r="Y2617" s="45"/>
    </row>
    <row r="2618" spans="1:25" s="43" customFormat="1" ht="12.9" customHeight="1">
      <c r="A2618" s="189"/>
      <c r="B2618" s="111"/>
      <c r="C2618" s="111"/>
      <c r="D2618" s="111"/>
      <c r="E2618" s="111"/>
      <c r="F2618" s="111"/>
      <c r="G2618" s="111"/>
      <c r="H2618" s="111"/>
      <c r="I2618" s="117"/>
      <c r="J2618" s="118"/>
      <c r="K2618" s="33"/>
      <c r="L2618" s="44">
        <f t="shared" si="200"/>
        <v>0</v>
      </c>
      <c r="M2618" s="33" t="str">
        <f t="shared" si="201"/>
        <v>Container q'ty</v>
      </c>
      <c r="N2618" s="33" t="str">
        <f t="shared" si="202"/>
        <v/>
      </c>
      <c r="O2618" s="39"/>
      <c r="P2618" s="33"/>
      <c r="Q2618" s="168"/>
      <c r="R2618" s="169"/>
      <c r="S2618" s="39"/>
      <c r="T2618" s="119"/>
      <c r="U2618" s="109"/>
      <c r="V2618" s="109"/>
      <c r="W2618" s="109"/>
      <c r="X2618" s="45"/>
      <c r="Y2618" s="45"/>
    </row>
    <row r="2619" spans="1:25" s="43" customFormat="1" ht="12.9" customHeight="1">
      <c r="A2619" s="189"/>
      <c r="B2619" s="111"/>
      <c r="C2619" s="111"/>
      <c r="D2619" s="111"/>
      <c r="E2619" s="111"/>
      <c r="F2619" s="111"/>
      <c r="G2619" s="111"/>
      <c r="H2619" s="111"/>
      <c r="I2619" s="116"/>
      <c r="J2619" s="118"/>
      <c r="K2619" s="33"/>
      <c r="L2619" s="44">
        <f t="shared" si="200"/>
        <v>0</v>
      </c>
      <c r="M2619" s="33" t="str">
        <f t="shared" si="201"/>
        <v>Container q'ty</v>
      </c>
      <c r="N2619" s="33" t="str">
        <f t="shared" si="202"/>
        <v/>
      </c>
      <c r="O2619" s="39"/>
      <c r="P2619" s="33"/>
      <c r="Q2619" s="168"/>
      <c r="R2619" s="169"/>
      <c r="S2619" s="39"/>
      <c r="T2619" s="119"/>
      <c r="U2619" s="109"/>
      <c r="V2619" s="109"/>
      <c r="W2619" s="109"/>
      <c r="X2619" s="45"/>
      <c r="Y2619" s="45"/>
    </row>
    <row r="2620" spans="1:25" s="43" customFormat="1" ht="12.9" customHeight="1">
      <c r="A2620" s="189"/>
      <c r="B2620" s="111"/>
      <c r="C2620" s="111"/>
      <c r="D2620" s="111"/>
      <c r="E2620" s="111"/>
      <c r="F2620" s="111"/>
      <c r="G2620" s="111"/>
      <c r="H2620" s="111"/>
      <c r="I2620" s="116"/>
      <c r="J2620" s="118"/>
      <c r="K2620" s="33"/>
      <c r="L2620" s="44">
        <f t="shared" si="200"/>
        <v>0</v>
      </c>
      <c r="M2620" s="33" t="str">
        <f t="shared" si="201"/>
        <v>Container q'ty</v>
      </c>
      <c r="N2620" s="33" t="str">
        <f t="shared" si="202"/>
        <v/>
      </c>
      <c r="O2620" s="39"/>
      <c r="P2620" s="33"/>
      <c r="Q2620" s="168"/>
      <c r="R2620" s="169"/>
      <c r="S2620" s="39"/>
      <c r="T2620" s="119"/>
      <c r="U2620" s="109"/>
      <c r="V2620" s="109"/>
      <c r="W2620" s="109"/>
      <c r="X2620" s="45"/>
      <c r="Y2620" s="45"/>
    </row>
    <row r="2621" spans="1:25" s="43" customFormat="1" ht="12.9" customHeight="1">
      <c r="A2621" s="189"/>
      <c r="B2621" s="111"/>
      <c r="C2621" s="111"/>
      <c r="D2621" s="111"/>
      <c r="E2621" s="111"/>
      <c r="F2621" s="111"/>
      <c r="G2621" s="111"/>
      <c r="H2621" s="111"/>
      <c r="I2621" s="116"/>
      <c r="J2621" s="118"/>
      <c r="K2621" s="33"/>
      <c r="L2621" s="44">
        <f t="shared" si="200"/>
        <v>0</v>
      </c>
      <c r="M2621" s="33" t="str">
        <f t="shared" si="201"/>
        <v>Container q'ty</v>
      </c>
      <c r="N2621" s="33" t="str">
        <f t="shared" si="202"/>
        <v/>
      </c>
      <c r="O2621" s="39"/>
      <c r="P2621" s="33"/>
      <c r="Q2621" s="168"/>
      <c r="R2621" s="169"/>
      <c r="S2621" s="39"/>
      <c r="T2621" s="119"/>
      <c r="U2621" s="109"/>
      <c r="V2621" s="109"/>
      <c r="W2621" s="109"/>
      <c r="X2621" s="45"/>
      <c r="Y2621" s="45"/>
    </row>
    <row r="2622" spans="1:25" s="43" customFormat="1" ht="12.9" customHeight="1">
      <c r="A2622" s="189"/>
      <c r="B2622" s="111"/>
      <c r="C2622" s="111"/>
      <c r="D2622" s="111"/>
      <c r="E2622" s="111"/>
      <c r="F2622" s="111"/>
      <c r="G2622" s="111"/>
      <c r="H2622" s="111"/>
      <c r="I2622" s="116"/>
      <c r="J2622" s="118"/>
      <c r="K2622" s="33"/>
      <c r="L2622" s="44">
        <f t="shared" si="200"/>
        <v>0</v>
      </c>
      <c r="M2622" s="33" t="str">
        <f t="shared" si="201"/>
        <v>Container q'ty</v>
      </c>
      <c r="N2622" s="33" t="str">
        <f t="shared" si="202"/>
        <v/>
      </c>
      <c r="O2622" s="39"/>
      <c r="P2622" s="33"/>
      <c r="Q2622" s="168"/>
      <c r="R2622" s="169"/>
      <c r="S2622" s="39"/>
      <c r="T2622" s="119"/>
      <c r="U2622" s="109"/>
      <c r="V2622" s="109"/>
      <c r="W2622" s="109"/>
      <c r="X2622" s="45"/>
      <c r="Y2622" s="45"/>
    </row>
    <row r="2623" spans="1:25" s="43" customFormat="1" ht="12.9" customHeight="1">
      <c r="A2623" s="189"/>
      <c r="B2623" s="111"/>
      <c r="C2623" s="111"/>
      <c r="D2623" s="111"/>
      <c r="E2623" s="111"/>
      <c r="F2623" s="111"/>
      <c r="G2623" s="111"/>
      <c r="H2623" s="111"/>
      <c r="I2623" s="116"/>
      <c r="J2623" s="118"/>
      <c r="K2623" s="33"/>
      <c r="L2623" s="44">
        <f>SUM(E2623:F2623)</f>
        <v>0</v>
      </c>
      <c r="M2623" s="33" t="str">
        <f t="shared" si="201"/>
        <v>Container q'ty</v>
      </c>
      <c r="N2623" s="33" t="str">
        <f t="shared" si="202"/>
        <v/>
      </c>
      <c r="O2623" s="39"/>
      <c r="P2623" s="33"/>
      <c r="Q2623" s="168"/>
      <c r="R2623" s="169"/>
      <c r="S2623" s="39"/>
      <c r="T2623" s="119"/>
      <c r="U2623" s="109"/>
      <c r="V2623" s="109"/>
      <c r="W2623" s="109"/>
      <c r="X2623" s="45"/>
      <c r="Y2623" s="45"/>
    </row>
    <row r="2624" spans="1:25" s="43" customFormat="1" ht="12.9" customHeight="1">
      <c r="A2624" s="189"/>
      <c r="B2624" s="111"/>
      <c r="C2624" s="111"/>
      <c r="D2624" s="111"/>
      <c r="E2624" s="111"/>
      <c r="F2624" s="111"/>
      <c r="G2624" s="111"/>
      <c r="H2624" s="111"/>
      <c r="I2624" s="116"/>
      <c r="J2624" s="118"/>
      <c r="K2624" s="33"/>
      <c r="L2624" s="44">
        <f>SUM(E2624:F2624)</f>
        <v>0</v>
      </c>
      <c r="M2624" s="33" t="str">
        <f t="shared" si="201"/>
        <v>Container q'ty</v>
      </c>
      <c r="N2624" s="33" t="str">
        <f t="shared" si="202"/>
        <v/>
      </c>
      <c r="O2624" s="39"/>
      <c r="P2624" s="33"/>
      <c r="Q2624" s="168"/>
      <c r="R2624" s="169"/>
      <c r="S2624" s="39"/>
      <c r="T2624" s="119"/>
      <c r="U2624" s="109"/>
      <c r="V2624" s="109"/>
      <c r="W2624" s="109"/>
      <c r="X2624" s="45"/>
      <c r="Y2624" s="45"/>
    </row>
    <row r="2625" spans="1:25" s="43" customFormat="1" ht="12.9" customHeight="1">
      <c r="A2625" s="189"/>
      <c r="B2625" s="111"/>
      <c r="C2625" s="111"/>
      <c r="D2625" s="111"/>
      <c r="E2625" s="111"/>
      <c r="F2625" s="111"/>
      <c r="G2625" s="111"/>
      <c r="H2625" s="111"/>
      <c r="I2625" s="116"/>
      <c r="J2625" s="118"/>
      <c r="K2625" s="33"/>
      <c r="L2625" s="44">
        <f t="shared" ref="L2625:L2633" si="203">SUM(E2625:F2625)</f>
        <v>0</v>
      </c>
      <c r="M2625" s="33" t="str">
        <f t="shared" si="201"/>
        <v>Container q'ty</v>
      </c>
      <c r="N2625" s="33" t="str">
        <f t="shared" si="202"/>
        <v/>
      </c>
      <c r="O2625" s="39"/>
      <c r="P2625" s="33"/>
      <c r="Q2625" s="168"/>
      <c r="R2625" s="169"/>
      <c r="S2625" s="39"/>
      <c r="T2625" s="119"/>
      <c r="U2625" s="109"/>
      <c r="V2625" s="109"/>
      <c r="W2625" s="109"/>
      <c r="X2625" s="45"/>
      <c r="Y2625" s="45"/>
    </row>
    <row r="2626" spans="1:25" s="43" customFormat="1" ht="12.9" customHeight="1">
      <c r="A2626" s="189"/>
      <c r="B2626" s="111"/>
      <c r="C2626" s="111"/>
      <c r="D2626" s="111"/>
      <c r="E2626" s="111"/>
      <c r="F2626" s="111"/>
      <c r="G2626" s="111"/>
      <c r="H2626" s="111"/>
      <c r="I2626" s="116"/>
      <c r="J2626" s="118"/>
      <c r="K2626" s="33"/>
      <c r="L2626" s="44">
        <f t="shared" si="203"/>
        <v>0</v>
      </c>
      <c r="M2626" s="33" t="str">
        <f t="shared" si="201"/>
        <v>Container q'ty</v>
      </c>
      <c r="N2626" s="33" t="str">
        <f t="shared" si="202"/>
        <v/>
      </c>
      <c r="O2626" s="39"/>
      <c r="P2626" s="33"/>
      <c r="Q2626" s="168"/>
      <c r="R2626" s="169"/>
      <c r="S2626" s="39"/>
      <c r="T2626" s="119"/>
      <c r="U2626" s="109"/>
      <c r="V2626" s="109"/>
      <c r="W2626" s="109"/>
      <c r="X2626" s="45"/>
      <c r="Y2626" s="45"/>
    </row>
    <row r="2627" spans="1:25" s="43" customFormat="1" ht="12.9" customHeight="1">
      <c r="A2627" s="189"/>
      <c r="B2627" s="111"/>
      <c r="C2627" s="111"/>
      <c r="D2627" s="111"/>
      <c r="E2627" s="111"/>
      <c r="F2627" s="111"/>
      <c r="G2627" s="111"/>
      <c r="H2627" s="111"/>
      <c r="I2627" s="116"/>
      <c r="J2627" s="118"/>
      <c r="K2627" s="33"/>
      <c r="L2627" s="44">
        <f t="shared" si="203"/>
        <v>0</v>
      </c>
      <c r="M2627" s="33" t="str">
        <f t="shared" si="201"/>
        <v>Container q'ty</v>
      </c>
      <c r="N2627" s="33" t="str">
        <f t="shared" si="202"/>
        <v/>
      </c>
      <c r="O2627" s="39"/>
      <c r="P2627" s="33"/>
      <c r="Q2627" s="168"/>
      <c r="R2627" s="169"/>
      <c r="S2627" s="39"/>
      <c r="T2627" s="119"/>
      <c r="U2627" s="109"/>
      <c r="V2627" s="109"/>
      <c r="W2627" s="109"/>
      <c r="X2627" s="45"/>
      <c r="Y2627" s="45"/>
    </row>
    <row r="2628" spans="1:25" s="43" customFormat="1" ht="12.9" customHeight="1">
      <c r="A2628" s="189"/>
      <c r="B2628" s="111"/>
      <c r="C2628" s="111"/>
      <c r="D2628" s="111"/>
      <c r="E2628" s="111"/>
      <c r="F2628" s="111"/>
      <c r="G2628" s="111"/>
      <c r="H2628" s="111"/>
      <c r="I2628" s="117"/>
      <c r="J2628" s="118"/>
      <c r="K2628" s="33"/>
      <c r="L2628" s="44">
        <f t="shared" si="203"/>
        <v>0</v>
      </c>
      <c r="M2628" s="33" t="str">
        <f t="shared" si="201"/>
        <v>Container q'ty</v>
      </c>
      <c r="N2628" s="33" t="str">
        <f t="shared" si="202"/>
        <v/>
      </c>
      <c r="O2628" s="39"/>
      <c r="P2628" s="33"/>
      <c r="Q2628" s="168"/>
      <c r="R2628" s="169"/>
      <c r="S2628" s="39"/>
      <c r="T2628" s="119"/>
      <c r="U2628" s="109"/>
      <c r="V2628" s="109"/>
      <c r="W2628" s="109"/>
      <c r="X2628" s="45"/>
      <c r="Y2628" s="45"/>
    </row>
    <row r="2629" spans="1:25" s="43" customFormat="1" ht="12.9" customHeight="1">
      <c r="A2629" s="189"/>
      <c r="B2629" s="111"/>
      <c r="C2629" s="111"/>
      <c r="D2629" s="111"/>
      <c r="E2629" s="111"/>
      <c r="F2629" s="111"/>
      <c r="G2629" s="111"/>
      <c r="H2629" s="111"/>
      <c r="I2629" s="117"/>
      <c r="J2629" s="118"/>
      <c r="K2629" s="33"/>
      <c r="L2629" s="44">
        <f t="shared" si="203"/>
        <v>0</v>
      </c>
      <c r="M2629" s="33" t="str">
        <f t="shared" si="201"/>
        <v>Container q'ty</v>
      </c>
      <c r="N2629" s="33" t="str">
        <f t="shared" si="202"/>
        <v/>
      </c>
      <c r="O2629" s="39"/>
      <c r="P2629" s="33"/>
      <c r="Q2629" s="168"/>
      <c r="R2629" s="169"/>
      <c r="S2629" s="39"/>
      <c r="T2629" s="119"/>
      <c r="U2629" s="109"/>
      <c r="V2629" s="109"/>
      <c r="W2629" s="109"/>
      <c r="X2629" s="45"/>
      <c r="Y2629" s="45"/>
    </row>
    <row r="2630" spans="1:25" s="43" customFormat="1" ht="12.9" customHeight="1">
      <c r="A2630" s="189"/>
      <c r="B2630" s="111"/>
      <c r="C2630" s="111"/>
      <c r="D2630" s="111"/>
      <c r="E2630" s="111"/>
      <c r="F2630" s="111"/>
      <c r="G2630" s="111"/>
      <c r="H2630" s="111"/>
      <c r="I2630" s="116"/>
      <c r="J2630" s="118"/>
      <c r="K2630" s="33"/>
      <c r="L2630" s="44">
        <f t="shared" si="203"/>
        <v>0</v>
      </c>
      <c r="M2630" s="33" t="str">
        <f t="shared" si="201"/>
        <v>Container q'ty</v>
      </c>
      <c r="N2630" s="33" t="str">
        <f t="shared" si="202"/>
        <v/>
      </c>
      <c r="O2630" s="39"/>
      <c r="P2630" s="33"/>
      <c r="Q2630" s="168"/>
      <c r="R2630" s="169"/>
      <c r="S2630" s="39"/>
      <c r="T2630" s="119"/>
      <c r="U2630" s="109"/>
      <c r="V2630" s="109"/>
      <c r="W2630" s="109"/>
      <c r="X2630" s="45"/>
      <c r="Y2630" s="45"/>
    </row>
    <row r="2631" spans="1:25" s="43" customFormat="1" ht="12.9" customHeight="1">
      <c r="A2631" s="189"/>
      <c r="B2631" s="111"/>
      <c r="C2631" s="111"/>
      <c r="D2631" s="111"/>
      <c r="E2631" s="111"/>
      <c r="F2631" s="111"/>
      <c r="G2631" s="111"/>
      <c r="H2631" s="111"/>
      <c r="I2631" s="116"/>
      <c r="J2631" s="118"/>
      <c r="K2631" s="33"/>
      <c r="L2631" s="44">
        <f t="shared" si="203"/>
        <v>0</v>
      </c>
      <c r="M2631" s="33" t="str">
        <f t="shared" si="201"/>
        <v>Container q'ty</v>
      </c>
      <c r="N2631" s="33" t="str">
        <f t="shared" si="202"/>
        <v/>
      </c>
      <c r="O2631" s="39"/>
      <c r="P2631" s="33"/>
      <c r="Q2631" s="168"/>
      <c r="R2631" s="169"/>
      <c r="S2631" s="39"/>
      <c r="T2631" s="119"/>
      <c r="U2631" s="109"/>
      <c r="V2631" s="109"/>
      <c r="W2631" s="109"/>
      <c r="X2631" s="45"/>
      <c r="Y2631" s="45"/>
    </row>
    <row r="2632" spans="1:25" s="43" customFormat="1" ht="12.9" customHeight="1">
      <c r="A2632" s="189"/>
      <c r="B2632" s="111"/>
      <c r="C2632" s="111"/>
      <c r="D2632" s="111"/>
      <c r="E2632" s="111"/>
      <c r="F2632" s="111"/>
      <c r="G2632" s="111"/>
      <c r="H2632" s="111"/>
      <c r="I2632" s="116"/>
      <c r="J2632" s="118"/>
      <c r="K2632" s="33"/>
      <c r="L2632" s="44">
        <f t="shared" si="203"/>
        <v>0</v>
      </c>
      <c r="M2632" s="33" t="str">
        <f t="shared" si="201"/>
        <v>Container q'ty</v>
      </c>
      <c r="N2632" s="33" t="str">
        <f t="shared" si="202"/>
        <v/>
      </c>
      <c r="O2632" s="39"/>
      <c r="P2632" s="33"/>
      <c r="Q2632" s="168"/>
      <c r="R2632" s="169"/>
      <c r="S2632" s="39"/>
      <c r="T2632" s="119"/>
      <c r="U2632" s="109"/>
      <c r="V2632" s="109"/>
      <c r="W2632" s="109"/>
      <c r="X2632" s="45"/>
      <c r="Y2632" s="45"/>
    </row>
    <row r="2633" spans="1:25" s="43" customFormat="1" ht="12.9" customHeight="1">
      <c r="A2633" s="189"/>
      <c r="B2633" s="111"/>
      <c r="C2633" s="111"/>
      <c r="D2633" s="111"/>
      <c r="E2633" s="111"/>
      <c r="F2633" s="111"/>
      <c r="G2633" s="111"/>
      <c r="H2633" s="111"/>
      <c r="I2633" s="116"/>
      <c r="J2633" s="118"/>
      <c r="K2633" s="33"/>
      <c r="L2633" s="44">
        <f t="shared" si="203"/>
        <v>0</v>
      </c>
      <c r="M2633" s="33" t="str">
        <f t="shared" si="201"/>
        <v>Container q'ty</v>
      </c>
      <c r="N2633" s="33" t="str">
        <f t="shared" si="202"/>
        <v/>
      </c>
      <c r="O2633" s="39"/>
      <c r="P2633" s="33"/>
      <c r="Q2633" s="168"/>
      <c r="R2633" s="169"/>
      <c r="S2633" s="39"/>
      <c r="T2633" s="119"/>
      <c r="U2633" s="109"/>
      <c r="V2633" s="109"/>
      <c r="W2633" s="109"/>
      <c r="X2633" s="45"/>
      <c r="Y2633" s="45"/>
    </row>
    <row r="2634" spans="1:25" s="43" customFormat="1" ht="12.9" customHeight="1">
      <c r="A2634" s="189"/>
      <c r="B2634" s="111"/>
      <c r="C2634" s="111"/>
      <c r="D2634" s="111"/>
      <c r="E2634" s="111"/>
      <c r="F2634" s="111"/>
      <c r="G2634" s="111"/>
      <c r="H2634" s="111"/>
      <c r="I2634" s="116"/>
      <c r="J2634" s="118"/>
      <c r="K2634" s="33"/>
      <c r="L2634" s="44">
        <f>SUM(E2634:F2634)</f>
        <v>0</v>
      </c>
      <c r="M2634" s="33" t="str">
        <f t="shared" si="201"/>
        <v>Container q'ty</v>
      </c>
      <c r="N2634" s="33" t="str">
        <f t="shared" si="202"/>
        <v/>
      </c>
      <c r="O2634" s="39"/>
      <c r="P2634" s="33"/>
      <c r="Q2634" s="168"/>
      <c r="R2634" s="169"/>
      <c r="S2634" s="39"/>
      <c r="T2634" s="119"/>
      <c r="U2634" s="109"/>
      <c r="V2634" s="109"/>
      <c r="W2634" s="109"/>
      <c r="X2634" s="45"/>
      <c r="Y2634" s="45"/>
    </row>
    <row r="2635" spans="1:25" s="43" customFormat="1" ht="12.9" customHeight="1">
      <c r="A2635" s="189"/>
      <c r="B2635" s="111"/>
      <c r="C2635" s="111"/>
      <c r="D2635" s="111"/>
      <c r="E2635" s="111"/>
      <c r="F2635" s="111"/>
      <c r="G2635" s="111"/>
      <c r="H2635" s="111"/>
      <c r="I2635" s="116"/>
      <c r="J2635" s="118"/>
      <c r="K2635" s="33"/>
      <c r="L2635" s="44">
        <f>SUM(E2635:F2635)</f>
        <v>0</v>
      </c>
      <c r="M2635" s="33" t="str">
        <f t="shared" si="201"/>
        <v>Container q'ty</v>
      </c>
      <c r="N2635" s="33" t="str">
        <f t="shared" si="202"/>
        <v/>
      </c>
      <c r="O2635" s="39"/>
      <c r="P2635" s="33"/>
      <c r="Q2635" s="168"/>
      <c r="R2635" s="169"/>
      <c r="S2635" s="39"/>
      <c r="T2635" s="119"/>
      <c r="U2635" s="109"/>
      <c r="V2635" s="109"/>
      <c r="W2635" s="109"/>
      <c r="X2635" s="45"/>
      <c r="Y2635" s="45"/>
    </row>
    <row r="2636" spans="1:25" s="43" customFormat="1" ht="12.9" customHeight="1">
      <c r="A2636" s="189"/>
      <c r="B2636" s="111"/>
      <c r="C2636" s="111"/>
      <c r="D2636" s="111"/>
      <c r="E2636" s="111"/>
      <c r="F2636" s="111"/>
      <c r="G2636" s="111"/>
      <c r="H2636" s="111"/>
      <c r="I2636" s="116"/>
      <c r="J2636" s="118"/>
      <c r="K2636" s="33"/>
      <c r="L2636" s="44">
        <f t="shared" ref="L2636:L2645" si="204">SUM(E2636:F2636)</f>
        <v>0</v>
      </c>
      <c r="M2636" s="33" t="str">
        <f t="shared" si="201"/>
        <v>Container q'ty</v>
      </c>
      <c r="N2636" s="33" t="str">
        <f t="shared" si="202"/>
        <v/>
      </c>
      <c r="O2636" s="39"/>
      <c r="P2636" s="33"/>
      <c r="Q2636" s="168"/>
      <c r="R2636" s="169"/>
      <c r="S2636" s="39"/>
      <c r="T2636" s="119"/>
      <c r="U2636" s="109"/>
      <c r="V2636" s="109"/>
      <c r="W2636" s="109"/>
      <c r="X2636" s="45"/>
      <c r="Y2636" s="45"/>
    </row>
    <row r="2637" spans="1:25" s="43" customFormat="1" ht="12.9" customHeight="1">
      <c r="A2637" s="189"/>
      <c r="B2637" s="111"/>
      <c r="C2637" s="111"/>
      <c r="D2637" s="111"/>
      <c r="E2637" s="111"/>
      <c r="F2637" s="111"/>
      <c r="G2637" s="111"/>
      <c r="H2637" s="111"/>
      <c r="I2637" s="116"/>
      <c r="J2637" s="118"/>
      <c r="K2637" s="33"/>
      <c r="L2637" s="44">
        <f t="shared" si="204"/>
        <v>0</v>
      </c>
      <c r="M2637" s="33" t="str">
        <f t="shared" si="201"/>
        <v>Container q'ty</v>
      </c>
      <c r="N2637" s="33" t="str">
        <f t="shared" si="202"/>
        <v/>
      </c>
      <c r="O2637" s="39"/>
      <c r="P2637" s="33"/>
      <c r="Q2637" s="168"/>
      <c r="R2637" s="169"/>
      <c r="S2637" s="39"/>
      <c r="T2637" s="119"/>
      <c r="U2637" s="109"/>
      <c r="V2637" s="109"/>
      <c r="W2637" s="109"/>
      <c r="X2637" s="45"/>
      <c r="Y2637" s="45"/>
    </row>
    <row r="2638" spans="1:25" s="43" customFormat="1" ht="12.9" customHeight="1">
      <c r="A2638" s="189"/>
      <c r="B2638" s="111"/>
      <c r="C2638" s="111"/>
      <c r="D2638" s="111"/>
      <c r="E2638" s="111"/>
      <c r="F2638" s="111"/>
      <c r="G2638" s="111"/>
      <c r="H2638" s="111"/>
      <c r="I2638" s="116"/>
      <c r="J2638" s="118"/>
      <c r="K2638" s="33"/>
      <c r="L2638" s="44">
        <f t="shared" si="204"/>
        <v>0</v>
      </c>
      <c r="M2638" s="33" t="str">
        <f t="shared" si="201"/>
        <v>Container q'ty</v>
      </c>
      <c r="N2638" s="33" t="str">
        <f t="shared" si="202"/>
        <v/>
      </c>
      <c r="O2638" s="39"/>
      <c r="P2638" s="33"/>
      <c r="Q2638" s="168"/>
      <c r="R2638" s="169"/>
      <c r="S2638" s="39"/>
      <c r="T2638" s="119"/>
      <c r="U2638" s="109"/>
      <c r="V2638" s="109"/>
      <c r="W2638" s="109"/>
      <c r="X2638" s="45"/>
      <c r="Y2638" s="45"/>
    </row>
    <row r="2639" spans="1:25" s="43" customFormat="1" ht="12.9" customHeight="1">
      <c r="A2639" s="189"/>
      <c r="B2639" s="111"/>
      <c r="C2639" s="111"/>
      <c r="D2639" s="111"/>
      <c r="E2639" s="111"/>
      <c r="F2639" s="111"/>
      <c r="G2639" s="111"/>
      <c r="H2639" s="111"/>
      <c r="I2639" s="117"/>
      <c r="J2639" s="118"/>
      <c r="K2639" s="33"/>
      <c r="L2639" s="44">
        <f t="shared" si="204"/>
        <v>0</v>
      </c>
      <c r="M2639" s="33" t="str">
        <f t="shared" si="201"/>
        <v>Container q'ty</v>
      </c>
      <c r="N2639" s="33" t="str">
        <f t="shared" si="202"/>
        <v/>
      </c>
      <c r="O2639" s="39"/>
      <c r="P2639" s="33"/>
      <c r="Q2639" s="168"/>
      <c r="R2639" s="169"/>
      <c r="S2639" s="39"/>
      <c r="T2639" s="119"/>
      <c r="U2639" s="109"/>
      <c r="V2639" s="109"/>
      <c r="W2639" s="109"/>
      <c r="X2639" s="45"/>
      <c r="Y2639" s="45"/>
    </row>
    <row r="2640" spans="1:25" s="43" customFormat="1" ht="12.9" customHeight="1">
      <c r="A2640" s="189"/>
      <c r="B2640" s="111"/>
      <c r="C2640" s="111"/>
      <c r="D2640" s="111"/>
      <c r="E2640" s="111"/>
      <c r="F2640" s="111"/>
      <c r="G2640" s="111"/>
      <c r="H2640" s="111"/>
      <c r="I2640" s="117"/>
      <c r="J2640" s="118"/>
      <c r="K2640" s="33"/>
      <c r="L2640" s="44">
        <f t="shared" si="204"/>
        <v>0</v>
      </c>
      <c r="M2640" s="33" t="str">
        <f t="shared" si="201"/>
        <v>Container q'ty</v>
      </c>
      <c r="N2640" s="33" t="str">
        <f t="shared" si="202"/>
        <v/>
      </c>
      <c r="O2640" s="39"/>
      <c r="P2640" s="33"/>
      <c r="Q2640" s="168"/>
      <c r="R2640" s="169"/>
      <c r="S2640" s="39"/>
      <c r="T2640" s="119"/>
      <c r="U2640" s="109"/>
      <c r="V2640" s="109"/>
      <c r="W2640" s="109"/>
      <c r="X2640" s="45"/>
      <c r="Y2640" s="45"/>
    </row>
    <row r="2641" spans="1:25" s="43" customFormat="1" ht="12.9" customHeight="1">
      <c r="A2641" s="189"/>
      <c r="B2641" s="111"/>
      <c r="C2641" s="111"/>
      <c r="D2641" s="111"/>
      <c r="E2641" s="111"/>
      <c r="F2641" s="111"/>
      <c r="G2641" s="111"/>
      <c r="H2641" s="111"/>
      <c r="I2641" s="116"/>
      <c r="J2641" s="118"/>
      <c r="K2641" s="33"/>
      <c r="L2641" s="44">
        <f t="shared" si="204"/>
        <v>0</v>
      </c>
      <c r="M2641" s="33" t="str">
        <f t="shared" si="201"/>
        <v>Container q'ty</v>
      </c>
      <c r="N2641" s="33" t="str">
        <f t="shared" si="202"/>
        <v/>
      </c>
      <c r="O2641" s="39"/>
      <c r="P2641" s="33"/>
      <c r="Q2641" s="168"/>
      <c r="R2641" s="169"/>
      <c r="S2641" s="39"/>
      <c r="T2641" s="119"/>
      <c r="U2641" s="109"/>
      <c r="V2641" s="109"/>
      <c r="W2641" s="109"/>
      <c r="X2641" s="45"/>
      <c r="Y2641" s="45"/>
    </row>
    <row r="2642" spans="1:25" s="43" customFormat="1" ht="12.9" customHeight="1">
      <c r="A2642" s="189"/>
      <c r="B2642" s="111"/>
      <c r="C2642" s="111"/>
      <c r="D2642" s="111"/>
      <c r="E2642" s="111"/>
      <c r="F2642" s="111"/>
      <c r="G2642" s="111"/>
      <c r="H2642" s="111"/>
      <c r="I2642" s="116"/>
      <c r="J2642" s="118"/>
      <c r="K2642" s="33"/>
      <c r="L2642" s="44">
        <f t="shared" si="204"/>
        <v>0</v>
      </c>
      <c r="M2642" s="33" t="str">
        <f t="shared" si="201"/>
        <v>Container q'ty</v>
      </c>
      <c r="N2642" s="33" t="str">
        <f t="shared" si="202"/>
        <v/>
      </c>
      <c r="O2642" s="39"/>
      <c r="P2642" s="33"/>
      <c r="Q2642" s="168"/>
      <c r="R2642" s="169"/>
      <c r="S2642" s="39"/>
      <c r="T2642" s="119"/>
      <c r="U2642" s="109"/>
      <c r="V2642" s="109"/>
      <c r="W2642" s="109"/>
      <c r="X2642" s="45"/>
      <c r="Y2642" s="45"/>
    </row>
    <row r="2643" spans="1:25" s="43" customFormat="1" ht="12.9" customHeight="1">
      <c r="A2643" s="189"/>
      <c r="B2643" s="111"/>
      <c r="C2643" s="111"/>
      <c r="D2643" s="111"/>
      <c r="E2643" s="111"/>
      <c r="F2643" s="111"/>
      <c r="G2643" s="111"/>
      <c r="H2643" s="111"/>
      <c r="I2643" s="116"/>
      <c r="J2643" s="118"/>
      <c r="K2643" s="33"/>
      <c r="L2643" s="44">
        <f t="shared" si="204"/>
        <v>0</v>
      </c>
      <c r="M2643" s="33" t="str">
        <f t="shared" si="201"/>
        <v>Container q'ty</v>
      </c>
      <c r="N2643" s="33" t="str">
        <f t="shared" si="202"/>
        <v/>
      </c>
      <c r="O2643" s="39"/>
      <c r="P2643" s="33"/>
      <c r="Q2643" s="168"/>
      <c r="R2643" s="169"/>
      <c r="S2643" s="39"/>
      <c r="T2643" s="119"/>
      <c r="U2643" s="109"/>
      <c r="V2643" s="109"/>
      <c r="W2643" s="109"/>
      <c r="X2643" s="45"/>
      <c r="Y2643" s="45"/>
    </row>
    <row r="2644" spans="1:25" s="43" customFormat="1" ht="12.9" customHeight="1">
      <c r="A2644" s="189"/>
      <c r="B2644" s="111"/>
      <c r="C2644" s="111"/>
      <c r="D2644" s="111"/>
      <c r="E2644" s="111"/>
      <c r="F2644" s="111"/>
      <c r="G2644" s="111"/>
      <c r="H2644" s="111"/>
      <c r="I2644" s="116"/>
      <c r="J2644" s="118"/>
      <c r="K2644" s="33"/>
      <c r="L2644" s="44">
        <f t="shared" si="204"/>
        <v>0</v>
      </c>
      <c r="M2644" s="33" t="str">
        <f t="shared" si="201"/>
        <v>Container q'ty</v>
      </c>
      <c r="N2644" s="33" t="str">
        <f t="shared" si="202"/>
        <v/>
      </c>
      <c r="O2644" s="39"/>
      <c r="P2644" s="33"/>
      <c r="Q2644" s="168"/>
      <c r="R2644" s="169"/>
      <c r="S2644" s="39"/>
      <c r="T2644" s="119"/>
      <c r="U2644" s="109"/>
      <c r="V2644" s="109"/>
      <c r="W2644" s="109"/>
      <c r="X2644" s="45"/>
      <c r="Y2644" s="45"/>
    </row>
    <row r="2645" spans="1:25" s="43" customFormat="1" ht="12.9" customHeight="1">
      <c r="A2645" s="189"/>
      <c r="B2645" s="111"/>
      <c r="C2645" s="111"/>
      <c r="D2645" s="111"/>
      <c r="E2645" s="111"/>
      <c r="F2645" s="111"/>
      <c r="G2645" s="111"/>
      <c r="H2645" s="111"/>
      <c r="I2645" s="116"/>
      <c r="J2645" s="118"/>
      <c r="K2645" s="33"/>
      <c r="L2645" s="44">
        <f t="shared" si="204"/>
        <v>0</v>
      </c>
      <c r="M2645" s="33" t="str">
        <f t="shared" si="201"/>
        <v>Container q'ty</v>
      </c>
      <c r="N2645" s="33" t="str">
        <f t="shared" si="202"/>
        <v/>
      </c>
      <c r="O2645" s="39"/>
      <c r="P2645" s="33"/>
      <c r="Q2645" s="168"/>
      <c r="R2645" s="169"/>
      <c r="S2645" s="39"/>
      <c r="T2645" s="119"/>
      <c r="U2645" s="109"/>
      <c r="V2645" s="109"/>
      <c r="W2645" s="109"/>
      <c r="X2645" s="45"/>
      <c r="Y2645" s="45"/>
    </row>
    <row r="2646" spans="1:25" s="43" customFormat="1" ht="12.9" customHeight="1">
      <c r="A2646" s="189"/>
      <c r="B2646" s="111"/>
      <c r="C2646" s="111"/>
      <c r="D2646" s="111"/>
      <c r="E2646" s="111"/>
      <c r="F2646" s="111"/>
      <c r="G2646" s="111"/>
      <c r="H2646" s="111"/>
      <c r="I2646" s="116"/>
      <c r="J2646" s="118"/>
      <c r="K2646" s="33"/>
      <c r="L2646" s="44">
        <f>SUM(E2646:F2646)</f>
        <v>0</v>
      </c>
      <c r="M2646" s="33" t="str">
        <f t="shared" si="201"/>
        <v>Container q'ty</v>
      </c>
      <c r="N2646" s="33" t="str">
        <f t="shared" si="202"/>
        <v/>
      </c>
      <c r="O2646" s="39"/>
      <c r="P2646" s="33"/>
      <c r="Q2646" s="168"/>
      <c r="R2646" s="169"/>
      <c r="S2646" s="39"/>
      <c r="T2646" s="119"/>
      <c r="U2646" s="109"/>
      <c r="V2646" s="109"/>
      <c r="W2646" s="109"/>
      <c r="X2646" s="45"/>
      <c r="Y2646" s="45"/>
    </row>
    <row r="2647" spans="1:25" s="43" customFormat="1" ht="12.9" customHeight="1">
      <c r="A2647" s="189"/>
      <c r="B2647" s="111"/>
      <c r="C2647" s="111"/>
      <c r="D2647" s="111"/>
      <c r="E2647" s="111"/>
      <c r="F2647" s="111"/>
      <c r="G2647" s="111"/>
      <c r="H2647" s="111"/>
      <c r="I2647" s="116"/>
      <c r="J2647" s="118"/>
      <c r="K2647" s="33"/>
      <c r="L2647" s="44">
        <f>SUM(E2647:F2647)</f>
        <v>0</v>
      </c>
      <c r="M2647" s="33" t="str">
        <f t="shared" si="201"/>
        <v>Container q'ty</v>
      </c>
      <c r="N2647" s="33" t="str">
        <f t="shared" si="202"/>
        <v/>
      </c>
      <c r="O2647" s="39"/>
      <c r="P2647" s="33"/>
      <c r="Q2647" s="168"/>
      <c r="R2647" s="169"/>
      <c r="S2647" s="39"/>
      <c r="T2647" s="119"/>
      <c r="U2647" s="109"/>
      <c r="V2647" s="109"/>
      <c r="W2647" s="109"/>
      <c r="X2647" s="45"/>
      <c r="Y2647" s="45"/>
    </row>
    <row r="2648" spans="1:25" s="43" customFormat="1" ht="12.9" customHeight="1">
      <c r="A2648" s="189"/>
      <c r="B2648" s="111"/>
      <c r="C2648" s="111"/>
      <c r="D2648" s="111"/>
      <c r="E2648" s="111"/>
      <c r="F2648" s="111"/>
      <c r="G2648" s="111"/>
      <c r="H2648" s="111"/>
      <c r="I2648" s="116"/>
      <c r="J2648" s="118"/>
      <c r="K2648" s="33"/>
      <c r="L2648" s="44">
        <f t="shared" ref="L2648:L2656" si="205">SUM(E2648:F2648)</f>
        <v>0</v>
      </c>
      <c r="M2648" s="33" t="str">
        <f t="shared" si="201"/>
        <v>Container q'ty</v>
      </c>
      <c r="N2648" s="33" t="str">
        <f t="shared" si="202"/>
        <v/>
      </c>
      <c r="O2648" s="39"/>
      <c r="P2648" s="33"/>
      <c r="Q2648" s="168"/>
      <c r="R2648" s="169"/>
      <c r="S2648" s="39"/>
      <c r="T2648" s="119"/>
      <c r="U2648" s="109"/>
      <c r="V2648" s="109"/>
      <c r="W2648" s="109"/>
      <c r="X2648" s="45"/>
      <c r="Y2648" s="45"/>
    </row>
    <row r="2649" spans="1:25" s="43" customFormat="1" ht="12.9" customHeight="1">
      <c r="A2649" s="189"/>
      <c r="B2649" s="111"/>
      <c r="C2649" s="111"/>
      <c r="D2649" s="111"/>
      <c r="E2649" s="111"/>
      <c r="F2649" s="111"/>
      <c r="G2649" s="111"/>
      <c r="H2649" s="111"/>
      <c r="I2649" s="116"/>
      <c r="J2649" s="118"/>
      <c r="K2649" s="33"/>
      <c r="L2649" s="44">
        <f t="shared" si="205"/>
        <v>0</v>
      </c>
      <c r="M2649" s="33" t="str">
        <f t="shared" si="201"/>
        <v>Container q'ty</v>
      </c>
      <c r="N2649" s="33" t="str">
        <f t="shared" si="202"/>
        <v/>
      </c>
      <c r="O2649" s="39"/>
      <c r="P2649" s="33"/>
      <c r="Q2649" s="168"/>
      <c r="R2649" s="169"/>
      <c r="S2649" s="39"/>
      <c r="T2649" s="119"/>
      <c r="U2649" s="109"/>
      <c r="V2649" s="109"/>
      <c r="W2649" s="109"/>
      <c r="X2649" s="45"/>
      <c r="Y2649" s="45"/>
    </row>
    <row r="2650" spans="1:25" s="43" customFormat="1" ht="12.9" customHeight="1">
      <c r="A2650" s="189"/>
      <c r="B2650" s="111"/>
      <c r="C2650" s="111"/>
      <c r="D2650" s="111"/>
      <c r="E2650" s="111"/>
      <c r="F2650" s="111"/>
      <c r="G2650" s="111"/>
      <c r="H2650" s="111"/>
      <c r="I2650" s="116"/>
      <c r="J2650" s="118"/>
      <c r="K2650" s="33"/>
      <c r="L2650" s="44">
        <f t="shared" si="205"/>
        <v>0</v>
      </c>
      <c r="M2650" s="33" t="str">
        <f t="shared" si="201"/>
        <v>Container q'ty</v>
      </c>
      <c r="N2650" s="33" t="str">
        <f t="shared" si="202"/>
        <v/>
      </c>
      <c r="O2650" s="39"/>
      <c r="P2650" s="33"/>
      <c r="Q2650" s="168"/>
      <c r="R2650" s="169"/>
      <c r="S2650" s="39"/>
      <c r="T2650" s="119"/>
      <c r="U2650" s="109"/>
      <c r="V2650" s="109"/>
      <c r="W2650" s="109"/>
      <c r="X2650" s="45"/>
      <c r="Y2650" s="45"/>
    </row>
    <row r="2651" spans="1:25" s="43" customFormat="1" ht="12.9" customHeight="1">
      <c r="A2651" s="189"/>
      <c r="B2651" s="111"/>
      <c r="C2651" s="111"/>
      <c r="D2651" s="111"/>
      <c r="E2651" s="111"/>
      <c r="F2651" s="111"/>
      <c r="G2651" s="111"/>
      <c r="H2651" s="111"/>
      <c r="I2651" s="117"/>
      <c r="J2651" s="118"/>
      <c r="K2651" s="33"/>
      <c r="L2651" s="44">
        <f t="shared" si="205"/>
        <v>0</v>
      </c>
      <c r="M2651" s="33" t="str">
        <f t="shared" si="201"/>
        <v>Container q'ty</v>
      </c>
      <c r="N2651" s="33" t="str">
        <f t="shared" si="202"/>
        <v/>
      </c>
      <c r="O2651" s="39"/>
      <c r="P2651" s="33"/>
      <c r="Q2651" s="168"/>
      <c r="R2651" s="169"/>
      <c r="S2651" s="39"/>
      <c r="T2651" s="119"/>
      <c r="U2651" s="109"/>
      <c r="V2651" s="109"/>
      <c r="W2651" s="109"/>
      <c r="X2651" s="45"/>
      <c r="Y2651" s="45"/>
    </row>
    <row r="2652" spans="1:25" s="43" customFormat="1" ht="12.9" customHeight="1">
      <c r="A2652" s="189"/>
      <c r="B2652" s="111"/>
      <c r="C2652" s="111"/>
      <c r="D2652" s="111"/>
      <c r="E2652" s="111"/>
      <c r="F2652" s="111"/>
      <c r="G2652" s="111"/>
      <c r="H2652" s="111"/>
      <c r="I2652" s="117"/>
      <c r="J2652" s="118"/>
      <c r="K2652" s="33"/>
      <c r="L2652" s="44">
        <f t="shared" si="205"/>
        <v>0</v>
      </c>
      <c r="M2652" s="33" t="str">
        <f t="shared" si="201"/>
        <v>Container q'ty</v>
      </c>
      <c r="N2652" s="33" t="str">
        <f t="shared" si="202"/>
        <v/>
      </c>
      <c r="O2652" s="39"/>
      <c r="P2652" s="33"/>
      <c r="Q2652" s="168"/>
      <c r="R2652" s="169"/>
      <c r="S2652" s="39"/>
      <c r="T2652" s="119"/>
      <c r="U2652" s="109"/>
      <c r="V2652" s="109"/>
      <c r="W2652" s="109"/>
      <c r="X2652" s="45"/>
      <c r="Y2652" s="45"/>
    </row>
    <row r="2653" spans="1:25" s="43" customFormat="1" ht="12.9" customHeight="1">
      <c r="A2653" s="189"/>
      <c r="B2653" s="111"/>
      <c r="C2653" s="111"/>
      <c r="D2653" s="111"/>
      <c r="E2653" s="111"/>
      <c r="F2653" s="111"/>
      <c r="G2653" s="111"/>
      <c r="H2653" s="111"/>
      <c r="I2653" s="116"/>
      <c r="J2653" s="118"/>
      <c r="K2653" s="33"/>
      <c r="L2653" s="44">
        <f t="shared" si="205"/>
        <v>0</v>
      </c>
      <c r="M2653" s="33" t="str">
        <f t="shared" si="201"/>
        <v>Container q'ty</v>
      </c>
      <c r="N2653" s="33" t="str">
        <f t="shared" si="202"/>
        <v/>
      </c>
      <c r="O2653" s="39"/>
      <c r="P2653" s="33"/>
      <c r="Q2653" s="168"/>
      <c r="R2653" s="169"/>
      <c r="S2653" s="39"/>
      <c r="T2653" s="119"/>
      <c r="U2653" s="109"/>
      <c r="V2653" s="109"/>
      <c r="W2653" s="109"/>
      <c r="X2653" s="45"/>
      <c r="Y2653" s="45"/>
    </row>
    <row r="2654" spans="1:25" s="43" customFormat="1" ht="12.9" customHeight="1">
      <c r="A2654" s="189"/>
      <c r="B2654" s="111"/>
      <c r="C2654" s="111"/>
      <c r="D2654" s="111"/>
      <c r="E2654" s="111"/>
      <c r="F2654" s="111"/>
      <c r="G2654" s="111"/>
      <c r="H2654" s="111"/>
      <c r="I2654" s="116"/>
      <c r="J2654" s="118"/>
      <c r="K2654" s="33"/>
      <c r="L2654" s="44">
        <f t="shared" si="205"/>
        <v>0</v>
      </c>
      <c r="M2654" s="33" t="str">
        <f t="shared" si="201"/>
        <v>Container q'ty</v>
      </c>
      <c r="N2654" s="33" t="str">
        <f t="shared" si="202"/>
        <v/>
      </c>
      <c r="O2654" s="39"/>
      <c r="P2654" s="33"/>
      <c r="Q2654" s="168"/>
      <c r="R2654" s="169"/>
      <c r="S2654" s="39"/>
      <c r="T2654" s="119"/>
      <c r="U2654" s="109"/>
      <c r="V2654" s="109"/>
      <c r="W2654" s="109"/>
      <c r="X2654" s="45"/>
      <c r="Y2654" s="45"/>
    </row>
    <row r="2655" spans="1:25" s="43" customFormat="1" ht="12.9" customHeight="1">
      <c r="A2655" s="189"/>
      <c r="B2655" s="111"/>
      <c r="C2655" s="111"/>
      <c r="D2655" s="111"/>
      <c r="E2655" s="111"/>
      <c r="F2655" s="111"/>
      <c r="G2655" s="111"/>
      <c r="H2655" s="111"/>
      <c r="I2655" s="116"/>
      <c r="J2655" s="118"/>
      <c r="K2655" s="33"/>
      <c r="L2655" s="44">
        <f t="shared" si="205"/>
        <v>0</v>
      </c>
      <c r="M2655" s="33" t="str">
        <f t="shared" si="201"/>
        <v>Container q'ty</v>
      </c>
      <c r="N2655" s="33" t="str">
        <f t="shared" si="202"/>
        <v/>
      </c>
      <c r="O2655" s="39"/>
      <c r="P2655" s="33"/>
      <c r="Q2655" s="168"/>
      <c r="R2655" s="169"/>
      <c r="S2655" s="39"/>
      <c r="T2655" s="119"/>
      <c r="U2655" s="109"/>
      <c r="V2655" s="109"/>
      <c r="W2655" s="109"/>
      <c r="X2655" s="45"/>
      <c r="Y2655" s="45"/>
    </row>
    <row r="2656" spans="1:25" s="43" customFormat="1" ht="12.9" customHeight="1">
      <c r="A2656" s="189"/>
      <c r="B2656" s="111"/>
      <c r="C2656" s="111"/>
      <c r="D2656" s="111"/>
      <c r="E2656" s="111"/>
      <c r="F2656" s="111"/>
      <c r="G2656" s="111"/>
      <c r="H2656" s="111"/>
      <c r="I2656" s="116"/>
      <c r="J2656" s="118"/>
      <c r="K2656" s="33"/>
      <c r="L2656" s="44">
        <f t="shared" si="205"/>
        <v>0</v>
      </c>
      <c r="M2656" s="33" t="str">
        <f t="shared" si="201"/>
        <v>Container q'ty</v>
      </c>
      <c r="N2656" s="33" t="str">
        <f t="shared" si="202"/>
        <v/>
      </c>
      <c r="O2656" s="39"/>
      <c r="P2656" s="33"/>
      <c r="Q2656" s="168"/>
      <c r="R2656" s="169"/>
      <c r="S2656" s="39"/>
      <c r="T2656" s="119"/>
      <c r="U2656" s="109"/>
      <c r="V2656" s="109"/>
      <c r="W2656" s="109"/>
      <c r="X2656" s="45"/>
      <c r="Y2656" s="45"/>
    </row>
    <row r="2657" spans="1:25" s="43" customFormat="1" ht="12.9" customHeight="1">
      <c r="A2657" s="189"/>
      <c r="B2657" s="111"/>
      <c r="C2657" s="111"/>
      <c r="D2657" s="111"/>
      <c r="E2657" s="111"/>
      <c r="F2657" s="111"/>
      <c r="G2657" s="111"/>
      <c r="H2657" s="111"/>
      <c r="I2657" s="116"/>
      <c r="J2657" s="118"/>
      <c r="K2657" s="33"/>
      <c r="L2657" s="44">
        <f>SUM(E2657:F2657)</f>
        <v>0</v>
      </c>
      <c r="M2657" s="33" t="str">
        <f t="shared" si="201"/>
        <v>Container q'ty</v>
      </c>
      <c r="N2657" s="33" t="str">
        <f t="shared" si="202"/>
        <v/>
      </c>
      <c r="O2657" s="39"/>
      <c r="P2657" s="33"/>
      <c r="Q2657" s="168"/>
      <c r="R2657" s="169"/>
      <c r="S2657" s="39"/>
      <c r="T2657" s="119"/>
      <c r="U2657" s="109"/>
      <c r="V2657" s="109"/>
      <c r="W2657" s="109"/>
      <c r="X2657" s="45"/>
      <c r="Y2657" s="45"/>
    </row>
    <row r="2658" spans="1:25" s="43" customFormat="1" ht="12.9" customHeight="1">
      <c r="A2658" s="189"/>
      <c r="B2658" s="111"/>
      <c r="C2658" s="111"/>
      <c r="D2658" s="111"/>
      <c r="E2658" s="111"/>
      <c r="F2658" s="111"/>
      <c r="G2658" s="111"/>
      <c r="H2658" s="111"/>
      <c r="I2658" s="116"/>
      <c r="J2658" s="118"/>
      <c r="K2658" s="33"/>
      <c r="L2658" s="44">
        <f>SUM(E2658:F2658)</f>
        <v>0</v>
      </c>
      <c r="M2658" s="33" t="str">
        <f t="shared" si="201"/>
        <v>Container q'ty</v>
      </c>
      <c r="N2658" s="33" t="str">
        <f t="shared" si="202"/>
        <v/>
      </c>
      <c r="O2658" s="39"/>
      <c r="P2658" s="33"/>
      <c r="Q2658" s="168"/>
      <c r="R2658" s="169"/>
      <c r="S2658" s="39"/>
      <c r="T2658" s="119"/>
      <c r="U2658" s="109"/>
      <c r="V2658" s="109"/>
      <c r="W2658" s="109"/>
      <c r="X2658" s="45"/>
      <c r="Y2658" s="45"/>
    </row>
    <row r="2659" spans="1:25" s="43" customFormat="1" ht="12.9" customHeight="1">
      <c r="A2659" s="189"/>
      <c r="B2659" s="111"/>
      <c r="C2659" s="111"/>
      <c r="D2659" s="111"/>
      <c r="E2659" s="111"/>
      <c r="F2659" s="111"/>
      <c r="G2659" s="111"/>
      <c r="H2659" s="111"/>
      <c r="I2659" s="116"/>
      <c r="J2659" s="118"/>
      <c r="K2659" s="33"/>
      <c r="L2659" s="44">
        <f t="shared" ref="L2659:L2667" si="206">SUM(E2659:F2659)</f>
        <v>0</v>
      </c>
      <c r="M2659" s="33" t="str">
        <f t="shared" si="201"/>
        <v>Container q'ty</v>
      </c>
      <c r="N2659" s="33" t="str">
        <f t="shared" si="202"/>
        <v/>
      </c>
      <c r="O2659" s="39"/>
      <c r="P2659" s="33"/>
      <c r="Q2659" s="168"/>
      <c r="R2659" s="169"/>
      <c r="S2659" s="39"/>
      <c r="T2659" s="119"/>
      <c r="U2659" s="109"/>
      <c r="V2659" s="109"/>
      <c r="W2659" s="109"/>
      <c r="X2659" s="45"/>
      <c r="Y2659" s="45"/>
    </row>
    <row r="2660" spans="1:25" s="43" customFormat="1" ht="12.9" customHeight="1">
      <c r="A2660" s="189"/>
      <c r="B2660" s="111"/>
      <c r="C2660" s="111"/>
      <c r="D2660" s="111"/>
      <c r="E2660" s="111"/>
      <c r="F2660" s="111"/>
      <c r="G2660" s="111"/>
      <c r="H2660" s="111"/>
      <c r="I2660" s="116"/>
      <c r="J2660" s="118"/>
      <c r="K2660" s="33"/>
      <c r="L2660" s="44">
        <f t="shared" si="206"/>
        <v>0</v>
      </c>
      <c r="M2660" s="33" t="str">
        <f t="shared" si="201"/>
        <v>Container q'ty</v>
      </c>
      <c r="N2660" s="33" t="str">
        <f t="shared" si="202"/>
        <v/>
      </c>
      <c r="O2660" s="39"/>
      <c r="P2660" s="33"/>
      <c r="Q2660" s="168"/>
      <c r="R2660" s="169"/>
      <c r="S2660" s="39"/>
      <c r="T2660" s="119"/>
      <c r="U2660" s="109"/>
      <c r="V2660" s="109"/>
      <c r="W2660" s="109"/>
      <c r="X2660" s="45"/>
      <c r="Y2660" s="45"/>
    </row>
    <row r="2661" spans="1:25" s="43" customFormat="1" ht="12.9" customHeight="1">
      <c r="A2661" s="189"/>
      <c r="B2661" s="111"/>
      <c r="C2661" s="111"/>
      <c r="D2661" s="111"/>
      <c r="E2661" s="111"/>
      <c r="F2661" s="111"/>
      <c r="G2661" s="111"/>
      <c r="H2661" s="111"/>
      <c r="I2661" s="116"/>
      <c r="J2661" s="118"/>
      <c r="K2661" s="33"/>
      <c r="L2661" s="44">
        <f t="shared" si="206"/>
        <v>0</v>
      </c>
      <c r="M2661" s="33" t="str">
        <f t="shared" si="201"/>
        <v>Container q'ty</v>
      </c>
      <c r="N2661" s="33" t="str">
        <f t="shared" si="202"/>
        <v/>
      </c>
      <c r="O2661" s="39"/>
      <c r="P2661" s="33"/>
      <c r="Q2661" s="168"/>
      <c r="R2661" s="169"/>
      <c r="S2661" s="39"/>
      <c r="T2661" s="119"/>
      <c r="U2661" s="109"/>
      <c r="V2661" s="109"/>
      <c r="W2661" s="109"/>
      <c r="X2661" s="45"/>
      <c r="Y2661" s="45"/>
    </row>
    <row r="2662" spans="1:25" s="43" customFormat="1" ht="12.9" customHeight="1">
      <c r="A2662" s="189"/>
      <c r="B2662" s="111"/>
      <c r="C2662" s="111"/>
      <c r="D2662" s="111"/>
      <c r="E2662" s="111"/>
      <c r="F2662" s="111"/>
      <c r="G2662" s="111"/>
      <c r="H2662" s="111"/>
      <c r="I2662" s="117"/>
      <c r="J2662" s="118"/>
      <c r="K2662" s="33"/>
      <c r="L2662" s="44">
        <f t="shared" si="206"/>
        <v>0</v>
      </c>
      <c r="M2662" s="33" t="str">
        <f t="shared" si="201"/>
        <v>Container q'ty</v>
      </c>
      <c r="N2662" s="33" t="str">
        <f t="shared" si="202"/>
        <v/>
      </c>
      <c r="O2662" s="39"/>
      <c r="P2662" s="33"/>
      <c r="Q2662" s="168"/>
      <c r="R2662" s="169"/>
      <c r="S2662" s="39"/>
      <c r="T2662" s="119"/>
      <c r="U2662" s="109"/>
      <c r="V2662" s="109"/>
      <c r="W2662" s="109"/>
      <c r="X2662" s="45"/>
      <c r="Y2662" s="45"/>
    </row>
    <row r="2663" spans="1:25" s="43" customFormat="1" ht="12.9" customHeight="1">
      <c r="A2663" s="189"/>
      <c r="B2663" s="111"/>
      <c r="C2663" s="111"/>
      <c r="D2663" s="111"/>
      <c r="E2663" s="111"/>
      <c r="F2663" s="111"/>
      <c r="G2663" s="111"/>
      <c r="H2663" s="111"/>
      <c r="I2663" s="117"/>
      <c r="J2663" s="118"/>
      <c r="K2663" s="33"/>
      <c r="L2663" s="44">
        <f t="shared" si="206"/>
        <v>0</v>
      </c>
      <c r="M2663" s="33" t="str">
        <f t="shared" si="201"/>
        <v>Container q'ty</v>
      </c>
      <c r="N2663" s="33" t="str">
        <f t="shared" si="202"/>
        <v/>
      </c>
      <c r="O2663" s="39"/>
      <c r="P2663" s="33"/>
      <c r="Q2663" s="168"/>
      <c r="R2663" s="169"/>
      <c r="S2663" s="39"/>
      <c r="T2663" s="119"/>
      <c r="U2663" s="109"/>
      <c r="V2663" s="109"/>
      <c r="W2663" s="109"/>
      <c r="X2663" s="45"/>
      <c r="Y2663" s="45"/>
    </row>
    <row r="2664" spans="1:25" s="43" customFormat="1" ht="12.9" customHeight="1">
      <c r="A2664" s="189"/>
      <c r="B2664" s="111"/>
      <c r="C2664" s="111"/>
      <c r="D2664" s="111"/>
      <c r="E2664" s="111"/>
      <c r="F2664" s="111"/>
      <c r="G2664" s="111"/>
      <c r="H2664" s="111"/>
      <c r="I2664" s="116"/>
      <c r="J2664" s="118"/>
      <c r="K2664" s="33"/>
      <c r="L2664" s="44">
        <f t="shared" si="206"/>
        <v>0</v>
      </c>
      <c r="M2664" s="33" t="str">
        <f t="shared" si="201"/>
        <v>Container q'ty</v>
      </c>
      <c r="N2664" s="33" t="str">
        <f t="shared" si="202"/>
        <v/>
      </c>
      <c r="O2664" s="39"/>
      <c r="P2664" s="33"/>
      <c r="Q2664" s="168"/>
      <c r="R2664" s="169"/>
      <c r="S2664" s="39"/>
      <c r="T2664" s="119"/>
      <c r="U2664" s="109"/>
      <c r="V2664" s="109"/>
      <c r="W2664" s="109"/>
      <c r="X2664" s="45"/>
      <c r="Y2664" s="45"/>
    </row>
    <row r="2665" spans="1:25" s="43" customFormat="1" ht="12.9" customHeight="1">
      <c r="A2665" s="189"/>
      <c r="B2665" s="111"/>
      <c r="C2665" s="111"/>
      <c r="D2665" s="111"/>
      <c r="E2665" s="111"/>
      <c r="F2665" s="111"/>
      <c r="G2665" s="111"/>
      <c r="H2665" s="111"/>
      <c r="I2665" s="116"/>
      <c r="J2665" s="118"/>
      <c r="K2665" s="33"/>
      <c r="L2665" s="44">
        <f t="shared" si="206"/>
        <v>0</v>
      </c>
      <c r="M2665" s="33" t="str">
        <f t="shared" si="201"/>
        <v>Container q'ty</v>
      </c>
      <c r="N2665" s="33" t="str">
        <f t="shared" si="202"/>
        <v/>
      </c>
      <c r="O2665" s="39"/>
      <c r="P2665" s="33"/>
      <c r="Q2665" s="168"/>
      <c r="R2665" s="169"/>
      <c r="S2665" s="39"/>
      <c r="T2665" s="119"/>
      <c r="U2665" s="109"/>
      <c r="V2665" s="109"/>
      <c r="W2665" s="109"/>
      <c r="X2665" s="45"/>
      <c r="Y2665" s="45"/>
    </row>
    <row r="2666" spans="1:25" s="43" customFormat="1" ht="12.9" customHeight="1">
      <c r="A2666" s="189"/>
      <c r="B2666" s="111"/>
      <c r="C2666" s="111"/>
      <c r="D2666" s="111"/>
      <c r="E2666" s="111"/>
      <c r="F2666" s="111"/>
      <c r="G2666" s="111"/>
      <c r="H2666" s="111"/>
      <c r="I2666" s="116"/>
      <c r="J2666" s="118"/>
      <c r="K2666" s="33"/>
      <c r="L2666" s="44">
        <f t="shared" si="206"/>
        <v>0</v>
      </c>
      <c r="M2666" s="33" t="str">
        <f t="shared" si="201"/>
        <v>Container q'ty</v>
      </c>
      <c r="N2666" s="33" t="str">
        <f t="shared" si="202"/>
        <v/>
      </c>
      <c r="O2666" s="39"/>
      <c r="P2666" s="33"/>
      <c r="Q2666" s="168"/>
      <c r="R2666" s="169"/>
      <c r="S2666" s="39"/>
      <c r="T2666" s="119"/>
      <c r="U2666" s="109"/>
      <c r="V2666" s="109"/>
      <c r="W2666" s="109"/>
      <c r="X2666" s="45"/>
      <c r="Y2666" s="45"/>
    </row>
    <row r="2667" spans="1:25" s="43" customFormat="1" ht="12.9" customHeight="1">
      <c r="A2667" s="189"/>
      <c r="B2667" s="111"/>
      <c r="C2667" s="111"/>
      <c r="D2667" s="111"/>
      <c r="E2667" s="111"/>
      <c r="F2667" s="111"/>
      <c r="G2667" s="111"/>
      <c r="H2667" s="111"/>
      <c r="I2667" s="116"/>
      <c r="J2667" s="118"/>
      <c r="K2667" s="33"/>
      <c r="L2667" s="44">
        <f t="shared" si="206"/>
        <v>0</v>
      </c>
      <c r="M2667" s="33" t="str">
        <f t="shared" si="201"/>
        <v>Container q'ty</v>
      </c>
      <c r="N2667" s="33" t="str">
        <f t="shared" si="202"/>
        <v/>
      </c>
      <c r="O2667" s="39"/>
      <c r="P2667" s="33"/>
      <c r="Q2667" s="168"/>
      <c r="R2667" s="169"/>
      <c r="S2667" s="39"/>
      <c r="T2667" s="119"/>
      <c r="U2667" s="109"/>
      <c r="V2667" s="109"/>
      <c r="W2667" s="109"/>
      <c r="X2667" s="45"/>
      <c r="Y2667" s="45"/>
    </row>
    <row r="2668" spans="1:25" s="43" customFormat="1" ht="12.9" customHeight="1">
      <c r="A2668" s="189"/>
      <c r="B2668" s="111"/>
      <c r="C2668" s="111"/>
      <c r="D2668" s="111"/>
      <c r="E2668" s="111"/>
      <c r="F2668" s="111"/>
      <c r="G2668" s="111"/>
      <c r="H2668" s="111"/>
      <c r="I2668" s="116"/>
      <c r="J2668" s="118"/>
      <c r="K2668" s="33"/>
      <c r="L2668" s="44">
        <f>SUM(E2668:F2668)</f>
        <v>0</v>
      </c>
      <c r="M2668" s="33" t="str">
        <f t="shared" si="201"/>
        <v>Container q'ty</v>
      </c>
      <c r="N2668" s="33" t="str">
        <f t="shared" si="202"/>
        <v/>
      </c>
      <c r="O2668" s="39"/>
      <c r="P2668" s="33"/>
      <c r="Q2668" s="168"/>
      <c r="R2668" s="169"/>
      <c r="S2668" s="39"/>
      <c r="T2668" s="119"/>
      <c r="U2668" s="109"/>
      <c r="V2668" s="109"/>
      <c r="W2668" s="109"/>
      <c r="X2668" s="45"/>
      <c r="Y2668" s="45"/>
    </row>
    <row r="2669" spans="1:25" s="43" customFormat="1" ht="12.9" customHeight="1">
      <c r="A2669" s="189"/>
      <c r="B2669" s="111"/>
      <c r="C2669" s="111"/>
      <c r="D2669" s="111"/>
      <c r="E2669" s="111"/>
      <c r="F2669" s="111"/>
      <c r="G2669" s="111"/>
      <c r="H2669" s="111"/>
      <c r="I2669" s="116"/>
      <c r="J2669" s="118"/>
      <c r="K2669" s="33"/>
      <c r="L2669" s="44">
        <f>SUM(E2669:F2669)</f>
        <v>0</v>
      </c>
      <c r="M2669" s="33" t="str">
        <f t="shared" si="201"/>
        <v>Container q'ty</v>
      </c>
      <c r="N2669" s="33" t="str">
        <f t="shared" si="202"/>
        <v/>
      </c>
      <c r="O2669" s="39"/>
      <c r="P2669" s="33"/>
      <c r="Q2669" s="168"/>
      <c r="R2669" s="169"/>
      <c r="S2669" s="39"/>
      <c r="T2669" s="119"/>
      <c r="U2669" s="109"/>
      <c r="V2669" s="109"/>
      <c r="W2669" s="109"/>
      <c r="X2669" s="45"/>
      <c r="Y2669" s="45"/>
    </row>
    <row r="2670" spans="1:25" s="43" customFormat="1" ht="12.9" customHeight="1">
      <c r="A2670" s="189"/>
      <c r="B2670" s="111"/>
      <c r="C2670" s="111"/>
      <c r="D2670" s="111"/>
      <c r="E2670" s="111"/>
      <c r="F2670" s="111"/>
      <c r="G2670" s="111"/>
      <c r="H2670" s="111"/>
      <c r="I2670" s="116"/>
      <c r="J2670" s="118"/>
      <c r="K2670" s="33"/>
      <c r="L2670" s="44">
        <f t="shared" ref="L2670:L2679" si="207">SUM(E2670:F2670)</f>
        <v>0</v>
      </c>
      <c r="M2670" s="33" t="str">
        <f t="shared" si="201"/>
        <v>Container q'ty</v>
      </c>
      <c r="N2670" s="33" t="str">
        <f t="shared" si="202"/>
        <v/>
      </c>
      <c r="O2670" s="39"/>
      <c r="P2670" s="33"/>
      <c r="Q2670" s="168"/>
      <c r="R2670" s="169"/>
      <c r="S2670" s="39"/>
      <c r="T2670" s="119"/>
      <c r="U2670" s="109"/>
      <c r="V2670" s="109"/>
      <c r="W2670" s="109"/>
      <c r="X2670" s="45"/>
      <c r="Y2670" s="45"/>
    </row>
    <row r="2671" spans="1:25" s="43" customFormat="1" ht="12.9" customHeight="1">
      <c r="A2671" s="189"/>
      <c r="B2671" s="111"/>
      <c r="C2671" s="111"/>
      <c r="D2671" s="111"/>
      <c r="E2671" s="111"/>
      <c r="F2671" s="111"/>
      <c r="G2671" s="111"/>
      <c r="H2671" s="111"/>
      <c r="I2671" s="116"/>
      <c r="J2671" s="118"/>
      <c r="K2671" s="33"/>
      <c r="L2671" s="44">
        <f t="shared" si="207"/>
        <v>0</v>
      </c>
      <c r="M2671" s="33" t="str">
        <f t="shared" si="201"/>
        <v>Container q'ty</v>
      </c>
      <c r="N2671" s="33" t="str">
        <f t="shared" si="202"/>
        <v/>
      </c>
      <c r="O2671" s="39"/>
      <c r="P2671" s="33"/>
      <c r="Q2671" s="168"/>
      <c r="R2671" s="169"/>
      <c r="S2671" s="39"/>
      <c r="T2671" s="119"/>
      <c r="U2671" s="109"/>
      <c r="V2671" s="109"/>
      <c r="W2671" s="109"/>
      <c r="X2671" s="45"/>
      <c r="Y2671" s="45"/>
    </row>
    <row r="2672" spans="1:25" s="43" customFormat="1" ht="12.9" customHeight="1">
      <c r="A2672" s="189"/>
      <c r="B2672" s="111"/>
      <c r="C2672" s="111"/>
      <c r="D2672" s="111"/>
      <c r="E2672" s="111"/>
      <c r="F2672" s="111"/>
      <c r="G2672" s="111"/>
      <c r="H2672" s="111"/>
      <c r="I2672" s="116"/>
      <c r="J2672" s="118"/>
      <c r="K2672" s="33"/>
      <c r="L2672" s="44">
        <f t="shared" si="207"/>
        <v>0</v>
      </c>
      <c r="M2672" s="33" t="str">
        <f t="shared" si="201"/>
        <v>Container q'ty</v>
      </c>
      <c r="N2672" s="33" t="str">
        <f t="shared" si="202"/>
        <v/>
      </c>
      <c r="O2672" s="39"/>
      <c r="P2672" s="33"/>
      <c r="Q2672" s="168"/>
      <c r="R2672" s="169"/>
      <c r="S2672" s="39"/>
      <c r="T2672" s="119"/>
      <c r="U2672" s="109"/>
      <c r="V2672" s="109"/>
      <c r="W2672" s="109"/>
      <c r="X2672" s="45"/>
      <c r="Y2672" s="45"/>
    </row>
    <row r="2673" spans="1:25" s="43" customFormat="1" ht="12.9" customHeight="1">
      <c r="A2673" s="189"/>
      <c r="B2673" s="111"/>
      <c r="C2673" s="111"/>
      <c r="D2673" s="111"/>
      <c r="E2673" s="111"/>
      <c r="F2673" s="111"/>
      <c r="G2673" s="111"/>
      <c r="H2673" s="111"/>
      <c r="I2673" s="117"/>
      <c r="J2673" s="118"/>
      <c r="K2673" s="33"/>
      <c r="L2673" s="44">
        <f t="shared" si="207"/>
        <v>0</v>
      </c>
      <c r="M2673" s="33" t="str">
        <f t="shared" si="201"/>
        <v>Container q'ty</v>
      </c>
      <c r="N2673" s="33" t="str">
        <f t="shared" si="202"/>
        <v/>
      </c>
      <c r="O2673" s="39"/>
      <c r="P2673" s="33"/>
      <c r="Q2673" s="168"/>
      <c r="R2673" s="169"/>
      <c r="S2673" s="39"/>
      <c r="T2673" s="119"/>
      <c r="U2673" s="109"/>
      <c r="V2673" s="109"/>
      <c r="W2673" s="109"/>
      <c r="X2673" s="45"/>
      <c r="Y2673" s="45"/>
    </row>
    <row r="2674" spans="1:25" s="43" customFormat="1" ht="12.9" customHeight="1">
      <c r="A2674" s="189"/>
      <c r="B2674" s="111"/>
      <c r="C2674" s="111"/>
      <c r="D2674" s="111"/>
      <c r="E2674" s="111"/>
      <c r="F2674" s="111"/>
      <c r="G2674" s="111"/>
      <c r="H2674" s="111"/>
      <c r="I2674" s="117"/>
      <c r="J2674" s="118"/>
      <c r="K2674" s="33"/>
      <c r="L2674" s="44">
        <f t="shared" si="207"/>
        <v>0</v>
      </c>
      <c r="M2674" s="33" t="str">
        <f t="shared" si="201"/>
        <v>Container q'ty</v>
      </c>
      <c r="N2674" s="33" t="str">
        <f t="shared" si="202"/>
        <v/>
      </c>
      <c r="O2674" s="39"/>
      <c r="P2674" s="33"/>
      <c r="Q2674" s="168"/>
      <c r="R2674" s="169"/>
      <c r="S2674" s="39"/>
      <c r="T2674" s="119"/>
      <c r="U2674" s="109"/>
      <c r="V2674" s="109"/>
      <c r="W2674" s="109"/>
      <c r="X2674" s="45"/>
      <c r="Y2674" s="45"/>
    </row>
    <row r="2675" spans="1:25" s="43" customFormat="1" ht="12.9" customHeight="1">
      <c r="A2675" s="189"/>
      <c r="B2675" s="111"/>
      <c r="C2675" s="111"/>
      <c r="D2675" s="111"/>
      <c r="E2675" s="111"/>
      <c r="F2675" s="111"/>
      <c r="G2675" s="111"/>
      <c r="H2675" s="111"/>
      <c r="I2675" s="116"/>
      <c r="J2675" s="118"/>
      <c r="K2675" s="33"/>
      <c r="L2675" s="44">
        <f t="shared" si="207"/>
        <v>0</v>
      </c>
      <c r="M2675" s="33" t="str">
        <f t="shared" si="201"/>
        <v>Container q'ty</v>
      </c>
      <c r="N2675" s="33" t="str">
        <f t="shared" si="202"/>
        <v/>
      </c>
      <c r="O2675" s="39"/>
      <c r="P2675" s="33"/>
      <c r="Q2675" s="168"/>
      <c r="R2675" s="169"/>
      <c r="S2675" s="39"/>
      <c r="T2675" s="119"/>
      <c r="U2675" s="109"/>
      <c r="V2675" s="109"/>
      <c r="W2675" s="109"/>
      <c r="X2675" s="45"/>
      <c r="Y2675" s="45"/>
    </row>
    <row r="2676" spans="1:25" s="43" customFormat="1" ht="12.9" customHeight="1">
      <c r="A2676" s="189"/>
      <c r="B2676" s="111"/>
      <c r="C2676" s="111"/>
      <c r="D2676" s="111"/>
      <c r="E2676" s="111"/>
      <c r="F2676" s="111"/>
      <c r="G2676" s="111"/>
      <c r="H2676" s="111"/>
      <c r="I2676" s="116"/>
      <c r="J2676" s="118"/>
      <c r="K2676" s="33"/>
      <c r="L2676" s="44">
        <f t="shared" si="207"/>
        <v>0</v>
      </c>
      <c r="M2676" s="33" t="str">
        <f t="shared" si="201"/>
        <v>Container q'ty</v>
      </c>
      <c r="N2676" s="33" t="str">
        <f t="shared" si="202"/>
        <v/>
      </c>
      <c r="O2676" s="39"/>
      <c r="P2676" s="33"/>
      <c r="Q2676" s="168"/>
      <c r="R2676" s="169"/>
      <c r="S2676" s="39"/>
      <c r="T2676" s="119"/>
      <c r="U2676" s="109"/>
      <c r="V2676" s="109"/>
      <c r="W2676" s="109"/>
      <c r="X2676" s="45"/>
      <c r="Y2676" s="45"/>
    </row>
    <row r="2677" spans="1:25" s="43" customFormat="1" ht="12.9" customHeight="1">
      <c r="A2677" s="189"/>
      <c r="B2677" s="111"/>
      <c r="C2677" s="111"/>
      <c r="D2677" s="111"/>
      <c r="E2677" s="111"/>
      <c r="F2677" s="111"/>
      <c r="G2677" s="111"/>
      <c r="H2677" s="111"/>
      <c r="I2677" s="116"/>
      <c r="J2677" s="118"/>
      <c r="K2677" s="33"/>
      <c r="L2677" s="44">
        <f t="shared" si="207"/>
        <v>0</v>
      </c>
      <c r="M2677" s="33" t="str">
        <f t="shared" si="201"/>
        <v>Container q'ty</v>
      </c>
      <c r="N2677" s="33" t="str">
        <f t="shared" si="202"/>
        <v/>
      </c>
      <c r="O2677" s="39"/>
      <c r="P2677" s="33"/>
      <c r="Q2677" s="168"/>
      <c r="R2677" s="169"/>
      <c r="S2677" s="39"/>
      <c r="T2677" s="119"/>
      <c r="U2677" s="109"/>
      <c r="V2677" s="109"/>
      <c r="W2677" s="109"/>
      <c r="X2677" s="45"/>
      <c r="Y2677" s="45"/>
    </row>
    <row r="2678" spans="1:25" s="43" customFormat="1" ht="12.9" customHeight="1">
      <c r="A2678" s="189"/>
      <c r="B2678" s="111"/>
      <c r="C2678" s="111"/>
      <c r="D2678" s="111"/>
      <c r="E2678" s="111"/>
      <c r="F2678" s="111"/>
      <c r="G2678" s="111"/>
      <c r="H2678" s="111"/>
      <c r="I2678" s="116"/>
      <c r="J2678" s="118"/>
      <c r="K2678" s="33"/>
      <c r="L2678" s="44">
        <f t="shared" si="207"/>
        <v>0</v>
      </c>
      <c r="M2678" s="33" t="str">
        <f t="shared" si="201"/>
        <v>Container q'ty</v>
      </c>
      <c r="N2678" s="33" t="str">
        <f t="shared" si="202"/>
        <v/>
      </c>
      <c r="O2678" s="39"/>
      <c r="P2678" s="33"/>
      <c r="Q2678" s="168"/>
      <c r="R2678" s="169"/>
      <c r="S2678" s="39"/>
      <c r="T2678" s="119"/>
      <c r="U2678" s="109"/>
      <c r="V2678" s="109"/>
      <c r="W2678" s="109"/>
      <c r="X2678" s="45"/>
      <c r="Y2678" s="45"/>
    </row>
    <row r="2679" spans="1:25" s="43" customFormat="1" ht="12.9" customHeight="1">
      <c r="A2679" s="189"/>
      <c r="B2679" s="111"/>
      <c r="C2679" s="111"/>
      <c r="D2679" s="111"/>
      <c r="E2679" s="111"/>
      <c r="F2679" s="111"/>
      <c r="G2679" s="111"/>
      <c r="H2679" s="111"/>
      <c r="I2679" s="116"/>
      <c r="J2679" s="118"/>
      <c r="K2679" s="33"/>
      <c r="L2679" s="44">
        <f t="shared" si="207"/>
        <v>0</v>
      </c>
      <c r="M2679" s="33" t="str">
        <f t="shared" ref="M2679:M2742" si="208">A2679&amp;$O$1</f>
        <v>Container q'ty</v>
      </c>
      <c r="N2679" s="33" t="str">
        <f t="shared" ref="N2679:N2742" si="209">A2679&amp;P2679</f>
        <v/>
      </c>
      <c r="O2679" s="39"/>
      <c r="P2679" s="33"/>
      <c r="Q2679" s="168"/>
      <c r="R2679" s="169"/>
      <c r="S2679" s="39"/>
      <c r="T2679" s="119"/>
      <c r="U2679" s="109"/>
      <c r="V2679" s="109"/>
      <c r="W2679" s="109"/>
      <c r="X2679" s="45"/>
      <c r="Y2679" s="45"/>
    </row>
    <row r="2680" spans="1:25" s="43" customFormat="1" ht="12.9" customHeight="1">
      <c r="A2680" s="189"/>
      <c r="B2680" s="111"/>
      <c r="C2680" s="111"/>
      <c r="D2680" s="111"/>
      <c r="E2680" s="111"/>
      <c r="F2680" s="111"/>
      <c r="G2680" s="111"/>
      <c r="H2680" s="111"/>
      <c r="I2680" s="116"/>
      <c r="J2680" s="118"/>
      <c r="K2680" s="33"/>
      <c r="L2680" s="44">
        <f>SUM(E2680:F2680)</f>
        <v>0</v>
      </c>
      <c r="M2680" s="33" t="str">
        <f t="shared" si="208"/>
        <v>Container q'ty</v>
      </c>
      <c r="N2680" s="33" t="str">
        <f t="shared" si="209"/>
        <v/>
      </c>
      <c r="O2680" s="39"/>
      <c r="P2680" s="33"/>
      <c r="Q2680" s="168"/>
      <c r="R2680" s="169"/>
      <c r="S2680" s="39"/>
      <c r="T2680" s="119"/>
      <c r="U2680" s="109"/>
      <c r="V2680" s="109"/>
      <c r="W2680" s="109"/>
      <c r="X2680" s="45"/>
      <c r="Y2680" s="45"/>
    </row>
    <row r="2681" spans="1:25" s="43" customFormat="1" ht="12.9" customHeight="1">
      <c r="A2681" s="189"/>
      <c r="B2681" s="111"/>
      <c r="C2681" s="111"/>
      <c r="D2681" s="111"/>
      <c r="E2681" s="111"/>
      <c r="F2681" s="111"/>
      <c r="G2681" s="111"/>
      <c r="H2681" s="111"/>
      <c r="I2681" s="116"/>
      <c r="J2681" s="118"/>
      <c r="K2681" s="33"/>
      <c r="L2681" s="44">
        <f>SUM(E2681:F2681)</f>
        <v>0</v>
      </c>
      <c r="M2681" s="33" t="str">
        <f t="shared" si="208"/>
        <v>Container q'ty</v>
      </c>
      <c r="N2681" s="33" t="str">
        <f t="shared" si="209"/>
        <v/>
      </c>
      <c r="O2681" s="39"/>
      <c r="P2681" s="33"/>
      <c r="Q2681" s="168"/>
      <c r="R2681" s="169"/>
      <c r="S2681" s="39"/>
      <c r="T2681" s="119"/>
      <c r="U2681" s="109"/>
      <c r="V2681" s="109"/>
      <c r="W2681" s="109"/>
      <c r="X2681" s="45"/>
      <c r="Y2681" s="45"/>
    </row>
    <row r="2682" spans="1:25" s="43" customFormat="1" ht="12.9" customHeight="1">
      <c r="A2682" s="189"/>
      <c r="B2682" s="111"/>
      <c r="C2682" s="111"/>
      <c r="D2682" s="111"/>
      <c r="E2682" s="111"/>
      <c r="F2682" s="111"/>
      <c r="G2682" s="111"/>
      <c r="H2682" s="111"/>
      <c r="I2682" s="116"/>
      <c r="J2682" s="118"/>
      <c r="K2682" s="33"/>
      <c r="L2682" s="44">
        <f t="shared" ref="L2682:L2690" si="210">SUM(E2682:F2682)</f>
        <v>0</v>
      </c>
      <c r="M2682" s="33" t="str">
        <f t="shared" si="208"/>
        <v>Container q'ty</v>
      </c>
      <c r="N2682" s="33" t="str">
        <f t="shared" si="209"/>
        <v/>
      </c>
      <c r="O2682" s="39"/>
      <c r="P2682" s="33"/>
      <c r="Q2682" s="168"/>
      <c r="R2682" s="169"/>
      <c r="S2682" s="39"/>
      <c r="T2682" s="119"/>
      <c r="U2682" s="109"/>
      <c r="V2682" s="109"/>
      <c r="W2682" s="109"/>
      <c r="X2682" s="45"/>
      <c r="Y2682" s="45"/>
    </row>
    <row r="2683" spans="1:25" s="43" customFormat="1" ht="12.9" customHeight="1">
      <c r="A2683" s="189"/>
      <c r="B2683" s="111"/>
      <c r="C2683" s="111"/>
      <c r="D2683" s="111"/>
      <c r="E2683" s="111"/>
      <c r="F2683" s="111"/>
      <c r="G2683" s="111"/>
      <c r="H2683" s="111"/>
      <c r="I2683" s="116"/>
      <c r="J2683" s="118"/>
      <c r="K2683" s="33"/>
      <c r="L2683" s="44">
        <f t="shared" si="210"/>
        <v>0</v>
      </c>
      <c r="M2683" s="33" t="str">
        <f t="shared" si="208"/>
        <v>Container q'ty</v>
      </c>
      <c r="N2683" s="33" t="str">
        <f t="shared" si="209"/>
        <v/>
      </c>
      <c r="O2683" s="39"/>
      <c r="P2683" s="33"/>
      <c r="Q2683" s="168"/>
      <c r="R2683" s="169"/>
      <c r="S2683" s="39"/>
      <c r="T2683" s="119"/>
      <c r="U2683" s="109"/>
      <c r="V2683" s="109"/>
      <c r="W2683" s="109"/>
      <c r="X2683" s="45"/>
      <c r="Y2683" s="45"/>
    </row>
    <row r="2684" spans="1:25" s="43" customFormat="1" ht="12.9" customHeight="1">
      <c r="A2684" s="189"/>
      <c r="B2684" s="111"/>
      <c r="C2684" s="111"/>
      <c r="D2684" s="111"/>
      <c r="E2684" s="111"/>
      <c r="F2684" s="111"/>
      <c r="G2684" s="111"/>
      <c r="H2684" s="111"/>
      <c r="I2684" s="116"/>
      <c r="J2684" s="118"/>
      <c r="K2684" s="33"/>
      <c r="L2684" s="44">
        <f t="shared" si="210"/>
        <v>0</v>
      </c>
      <c r="M2684" s="33" t="str">
        <f t="shared" si="208"/>
        <v>Container q'ty</v>
      </c>
      <c r="N2684" s="33" t="str">
        <f t="shared" si="209"/>
        <v/>
      </c>
      <c r="O2684" s="39"/>
      <c r="P2684" s="33"/>
      <c r="Q2684" s="168"/>
      <c r="R2684" s="169"/>
      <c r="S2684" s="39"/>
      <c r="T2684" s="119"/>
      <c r="U2684" s="109"/>
      <c r="V2684" s="109"/>
      <c r="W2684" s="109"/>
      <c r="X2684" s="45"/>
      <c r="Y2684" s="45"/>
    </row>
    <row r="2685" spans="1:25" s="43" customFormat="1" ht="12.9" customHeight="1">
      <c r="A2685" s="189"/>
      <c r="B2685" s="111"/>
      <c r="C2685" s="111"/>
      <c r="D2685" s="111"/>
      <c r="E2685" s="111"/>
      <c r="F2685" s="111"/>
      <c r="G2685" s="111"/>
      <c r="H2685" s="111"/>
      <c r="I2685" s="117"/>
      <c r="J2685" s="118"/>
      <c r="K2685" s="33"/>
      <c r="L2685" s="44">
        <f t="shared" si="210"/>
        <v>0</v>
      </c>
      <c r="M2685" s="33" t="str">
        <f t="shared" si="208"/>
        <v>Container q'ty</v>
      </c>
      <c r="N2685" s="33" t="str">
        <f t="shared" si="209"/>
        <v/>
      </c>
      <c r="O2685" s="39"/>
      <c r="P2685" s="33"/>
      <c r="Q2685" s="168"/>
      <c r="R2685" s="169"/>
      <c r="S2685" s="39"/>
      <c r="T2685" s="119"/>
      <c r="U2685" s="109"/>
      <c r="V2685" s="109"/>
      <c r="W2685" s="109"/>
      <c r="X2685" s="45"/>
      <c r="Y2685" s="45"/>
    </row>
    <row r="2686" spans="1:25" s="43" customFormat="1" ht="12.9" customHeight="1">
      <c r="A2686" s="189"/>
      <c r="B2686" s="111"/>
      <c r="C2686" s="111"/>
      <c r="D2686" s="111"/>
      <c r="E2686" s="111"/>
      <c r="F2686" s="111"/>
      <c r="G2686" s="111"/>
      <c r="H2686" s="111"/>
      <c r="I2686" s="117"/>
      <c r="J2686" s="118"/>
      <c r="K2686" s="33"/>
      <c r="L2686" s="44">
        <f t="shared" si="210"/>
        <v>0</v>
      </c>
      <c r="M2686" s="33" t="str">
        <f t="shared" si="208"/>
        <v>Container q'ty</v>
      </c>
      <c r="N2686" s="33" t="str">
        <f t="shared" si="209"/>
        <v/>
      </c>
      <c r="O2686" s="39"/>
      <c r="P2686" s="33"/>
      <c r="Q2686" s="168"/>
      <c r="R2686" s="169"/>
      <c r="S2686" s="39"/>
      <c r="T2686" s="119"/>
      <c r="U2686" s="109"/>
      <c r="V2686" s="109"/>
      <c r="W2686" s="109"/>
      <c r="X2686" s="45"/>
      <c r="Y2686" s="45"/>
    </row>
    <row r="2687" spans="1:25" s="43" customFormat="1" ht="12.9" customHeight="1">
      <c r="A2687" s="189"/>
      <c r="B2687" s="111"/>
      <c r="C2687" s="111"/>
      <c r="D2687" s="111"/>
      <c r="E2687" s="111"/>
      <c r="F2687" s="111"/>
      <c r="G2687" s="111"/>
      <c r="H2687" s="111"/>
      <c r="I2687" s="116"/>
      <c r="J2687" s="118"/>
      <c r="K2687" s="33"/>
      <c r="L2687" s="44">
        <f t="shared" si="210"/>
        <v>0</v>
      </c>
      <c r="M2687" s="33" t="str">
        <f t="shared" si="208"/>
        <v>Container q'ty</v>
      </c>
      <c r="N2687" s="33" t="str">
        <f t="shared" si="209"/>
        <v/>
      </c>
      <c r="O2687" s="39"/>
      <c r="P2687" s="33"/>
      <c r="Q2687" s="168"/>
      <c r="R2687" s="169"/>
      <c r="S2687" s="39"/>
      <c r="T2687" s="119"/>
      <c r="U2687" s="109"/>
      <c r="V2687" s="109"/>
      <c r="W2687" s="109"/>
      <c r="X2687" s="45"/>
      <c r="Y2687" s="45"/>
    </row>
    <row r="2688" spans="1:25" s="43" customFormat="1" ht="12.9" customHeight="1">
      <c r="A2688" s="189"/>
      <c r="B2688" s="111"/>
      <c r="C2688" s="111"/>
      <c r="D2688" s="111"/>
      <c r="E2688" s="111"/>
      <c r="F2688" s="111"/>
      <c r="G2688" s="111"/>
      <c r="H2688" s="111"/>
      <c r="I2688" s="116"/>
      <c r="J2688" s="118"/>
      <c r="K2688" s="33"/>
      <c r="L2688" s="44">
        <f t="shared" si="210"/>
        <v>0</v>
      </c>
      <c r="M2688" s="33" t="str">
        <f t="shared" si="208"/>
        <v>Container q'ty</v>
      </c>
      <c r="N2688" s="33" t="str">
        <f t="shared" si="209"/>
        <v/>
      </c>
      <c r="O2688" s="39"/>
      <c r="P2688" s="33"/>
      <c r="Q2688" s="168"/>
      <c r="R2688" s="169"/>
      <c r="S2688" s="39"/>
      <c r="T2688" s="119"/>
      <c r="U2688" s="109"/>
      <c r="V2688" s="109"/>
      <c r="W2688" s="109"/>
      <c r="X2688" s="45"/>
      <c r="Y2688" s="45"/>
    </row>
    <row r="2689" spans="1:25" s="43" customFormat="1" ht="12.9" customHeight="1">
      <c r="A2689" s="189"/>
      <c r="B2689" s="111"/>
      <c r="C2689" s="111"/>
      <c r="D2689" s="111"/>
      <c r="E2689" s="111"/>
      <c r="F2689" s="111"/>
      <c r="G2689" s="111"/>
      <c r="H2689" s="111"/>
      <c r="I2689" s="116"/>
      <c r="J2689" s="118"/>
      <c r="K2689" s="33"/>
      <c r="L2689" s="44">
        <f t="shared" si="210"/>
        <v>0</v>
      </c>
      <c r="M2689" s="33" t="str">
        <f t="shared" si="208"/>
        <v>Container q'ty</v>
      </c>
      <c r="N2689" s="33" t="str">
        <f t="shared" si="209"/>
        <v/>
      </c>
      <c r="O2689" s="39"/>
      <c r="P2689" s="33"/>
      <c r="Q2689" s="168"/>
      <c r="R2689" s="169"/>
      <c r="S2689" s="39"/>
      <c r="T2689" s="119"/>
      <c r="U2689" s="109"/>
      <c r="V2689" s="109"/>
      <c r="W2689" s="109"/>
      <c r="X2689" s="45"/>
      <c r="Y2689" s="45"/>
    </row>
    <row r="2690" spans="1:25" s="43" customFormat="1" ht="12.9" customHeight="1">
      <c r="A2690" s="189"/>
      <c r="B2690" s="111"/>
      <c r="C2690" s="111"/>
      <c r="D2690" s="111"/>
      <c r="E2690" s="111"/>
      <c r="F2690" s="111"/>
      <c r="G2690" s="111"/>
      <c r="H2690" s="111"/>
      <c r="I2690" s="116"/>
      <c r="J2690" s="118"/>
      <c r="K2690" s="33"/>
      <c r="L2690" s="44">
        <f t="shared" si="210"/>
        <v>0</v>
      </c>
      <c r="M2690" s="33" t="str">
        <f t="shared" si="208"/>
        <v>Container q'ty</v>
      </c>
      <c r="N2690" s="33" t="str">
        <f t="shared" si="209"/>
        <v/>
      </c>
      <c r="O2690" s="39"/>
      <c r="P2690" s="33"/>
      <c r="Q2690" s="168"/>
      <c r="R2690" s="169"/>
      <c r="S2690" s="39"/>
      <c r="T2690" s="119"/>
      <c r="U2690" s="109"/>
      <c r="V2690" s="109"/>
      <c r="W2690" s="109"/>
      <c r="X2690" s="45"/>
      <c r="Y2690" s="45"/>
    </row>
    <row r="2691" spans="1:25" s="43" customFormat="1" ht="12.9" customHeight="1">
      <c r="A2691" s="189"/>
      <c r="B2691" s="111"/>
      <c r="C2691" s="111"/>
      <c r="D2691" s="111"/>
      <c r="E2691" s="111"/>
      <c r="F2691" s="111"/>
      <c r="G2691" s="111"/>
      <c r="H2691" s="111"/>
      <c r="I2691" s="116"/>
      <c r="J2691" s="118"/>
      <c r="K2691" s="33"/>
      <c r="L2691" s="44">
        <f>SUM(E2691:F2691)</f>
        <v>0</v>
      </c>
      <c r="M2691" s="33" t="str">
        <f t="shared" si="208"/>
        <v>Container q'ty</v>
      </c>
      <c r="N2691" s="33" t="str">
        <f t="shared" si="209"/>
        <v/>
      </c>
      <c r="O2691" s="39"/>
      <c r="P2691" s="33"/>
      <c r="Q2691" s="168"/>
      <c r="R2691" s="169"/>
      <c r="S2691" s="39"/>
      <c r="T2691" s="119"/>
      <c r="U2691" s="109"/>
      <c r="V2691" s="109"/>
      <c r="W2691" s="109"/>
      <c r="X2691" s="45"/>
      <c r="Y2691" s="45"/>
    </row>
    <row r="2692" spans="1:25" s="43" customFormat="1" ht="12.9" customHeight="1">
      <c r="A2692" s="189"/>
      <c r="B2692" s="111"/>
      <c r="C2692" s="111"/>
      <c r="D2692" s="111"/>
      <c r="E2692" s="111"/>
      <c r="F2692" s="111"/>
      <c r="G2692" s="111"/>
      <c r="H2692" s="111"/>
      <c r="I2692" s="116"/>
      <c r="J2692" s="118"/>
      <c r="K2692" s="33"/>
      <c r="L2692" s="44">
        <f>SUM(E2692:F2692)</f>
        <v>0</v>
      </c>
      <c r="M2692" s="33" t="str">
        <f t="shared" si="208"/>
        <v>Container q'ty</v>
      </c>
      <c r="N2692" s="33" t="str">
        <f t="shared" si="209"/>
        <v/>
      </c>
      <c r="O2692" s="39"/>
      <c r="P2692" s="33"/>
      <c r="Q2692" s="168"/>
      <c r="R2692" s="169"/>
      <c r="S2692" s="39"/>
      <c r="T2692" s="119"/>
      <c r="U2692" s="109"/>
      <c r="V2692" s="109"/>
      <c r="W2692" s="109"/>
      <c r="X2692" s="45"/>
      <c r="Y2692" s="45"/>
    </row>
    <row r="2693" spans="1:25" s="43" customFormat="1" ht="12.9" customHeight="1">
      <c r="A2693" s="189"/>
      <c r="B2693" s="111"/>
      <c r="C2693" s="111"/>
      <c r="D2693" s="111"/>
      <c r="E2693" s="111"/>
      <c r="F2693" s="111"/>
      <c r="G2693" s="111"/>
      <c r="H2693" s="111"/>
      <c r="I2693" s="116"/>
      <c r="J2693" s="118"/>
      <c r="K2693" s="33"/>
      <c r="L2693" s="44">
        <f t="shared" ref="L2693:L2701" si="211">SUM(E2693:F2693)</f>
        <v>0</v>
      </c>
      <c r="M2693" s="33" t="str">
        <f t="shared" si="208"/>
        <v>Container q'ty</v>
      </c>
      <c r="N2693" s="33" t="str">
        <f t="shared" si="209"/>
        <v/>
      </c>
      <c r="O2693" s="39"/>
      <c r="P2693" s="33"/>
      <c r="Q2693" s="168"/>
      <c r="R2693" s="169"/>
      <c r="S2693" s="39"/>
      <c r="T2693" s="119"/>
      <c r="U2693" s="109"/>
      <c r="V2693" s="109"/>
      <c r="W2693" s="109"/>
      <c r="X2693" s="45"/>
      <c r="Y2693" s="45"/>
    </row>
    <row r="2694" spans="1:25" s="43" customFormat="1" ht="12.9" customHeight="1">
      <c r="A2694" s="189"/>
      <c r="B2694" s="111"/>
      <c r="C2694" s="111"/>
      <c r="D2694" s="111"/>
      <c r="E2694" s="111"/>
      <c r="F2694" s="111"/>
      <c r="G2694" s="111"/>
      <c r="H2694" s="111"/>
      <c r="I2694" s="116"/>
      <c r="J2694" s="118"/>
      <c r="K2694" s="33"/>
      <c r="L2694" s="44">
        <f t="shared" si="211"/>
        <v>0</v>
      </c>
      <c r="M2694" s="33" t="str">
        <f t="shared" si="208"/>
        <v>Container q'ty</v>
      </c>
      <c r="N2694" s="33" t="str">
        <f t="shared" si="209"/>
        <v/>
      </c>
      <c r="O2694" s="39"/>
      <c r="P2694" s="33"/>
      <c r="Q2694" s="168"/>
      <c r="R2694" s="169"/>
      <c r="S2694" s="39"/>
      <c r="T2694" s="119"/>
      <c r="U2694" s="109"/>
      <c r="V2694" s="109"/>
      <c r="W2694" s="109"/>
      <c r="X2694" s="45"/>
      <c r="Y2694" s="45"/>
    </row>
    <row r="2695" spans="1:25" s="43" customFormat="1" ht="12.9" customHeight="1">
      <c r="A2695" s="189"/>
      <c r="B2695" s="111"/>
      <c r="C2695" s="111"/>
      <c r="D2695" s="111"/>
      <c r="E2695" s="111"/>
      <c r="F2695" s="111"/>
      <c r="G2695" s="111"/>
      <c r="H2695" s="111"/>
      <c r="I2695" s="116"/>
      <c r="J2695" s="118"/>
      <c r="K2695" s="33"/>
      <c r="L2695" s="44">
        <f t="shared" si="211"/>
        <v>0</v>
      </c>
      <c r="M2695" s="33" t="str">
        <f t="shared" si="208"/>
        <v>Container q'ty</v>
      </c>
      <c r="N2695" s="33" t="str">
        <f t="shared" si="209"/>
        <v/>
      </c>
      <c r="O2695" s="39"/>
      <c r="P2695" s="33"/>
      <c r="Q2695" s="168"/>
      <c r="R2695" s="169"/>
      <c r="S2695" s="39"/>
      <c r="T2695" s="119"/>
      <c r="U2695" s="109"/>
      <c r="V2695" s="109"/>
      <c r="W2695" s="109"/>
      <c r="X2695" s="45"/>
      <c r="Y2695" s="45"/>
    </row>
    <row r="2696" spans="1:25" s="43" customFormat="1" ht="12.9" customHeight="1">
      <c r="A2696" s="189"/>
      <c r="B2696" s="111"/>
      <c r="C2696" s="111"/>
      <c r="D2696" s="111"/>
      <c r="E2696" s="111"/>
      <c r="F2696" s="111"/>
      <c r="G2696" s="111"/>
      <c r="H2696" s="111"/>
      <c r="I2696" s="117"/>
      <c r="J2696" s="118"/>
      <c r="K2696" s="33"/>
      <c r="L2696" s="44">
        <f t="shared" si="211"/>
        <v>0</v>
      </c>
      <c r="M2696" s="33" t="str">
        <f t="shared" si="208"/>
        <v>Container q'ty</v>
      </c>
      <c r="N2696" s="33" t="str">
        <f t="shared" si="209"/>
        <v/>
      </c>
      <c r="O2696" s="39"/>
      <c r="P2696" s="33"/>
      <c r="Q2696" s="168"/>
      <c r="R2696" s="169"/>
      <c r="S2696" s="39"/>
      <c r="T2696" s="119"/>
      <c r="U2696" s="109"/>
      <c r="V2696" s="109"/>
      <c r="W2696" s="109"/>
      <c r="X2696" s="45"/>
      <c r="Y2696" s="45"/>
    </row>
    <row r="2697" spans="1:25" s="43" customFormat="1" ht="12.9" customHeight="1">
      <c r="A2697" s="189"/>
      <c r="B2697" s="111"/>
      <c r="C2697" s="111"/>
      <c r="D2697" s="111"/>
      <c r="E2697" s="111"/>
      <c r="F2697" s="111"/>
      <c r="G2697" s="111"/>
      <c r="H2697" s="111"/>
      <c r="I2697" s="117"/>
      <c r="J2697" s="118"/>
      <c r="K2697" s="33"/>
      <c r="L2697" s="44">
        <f t="shared" si="211"/>
        <v>0</v>
      </c>
      <c r="M2697" s="33" t="str">
        <f t="shared" si="208"/>
        <v>Container q'ty</v>
      </c>
      <c r="N2697" s="33" t="str">
        <f t="shared" si="209"/>
        <v/>
      </c>
      <c r="O2697" s="39"/>
      <c r="P2697" s="33"/>
      <c r="Q2697" s="168"/>
      <c r="R2697" s="169"/>
      <c r="S2697" s="39"/>
      <c r="T2697" s="119"/>
      <c r="U2697" s="109"/>
      <c r="V2697" s="109"/>
      <c r="W2697" s="109"/>
      <c r="X2697" s="45"/>
      <c r="Y2697" s="45"/>
    </row>
    <row r="2698" spans="1:25" s="43" customFormat="1" ht="12.9" customHeight="1">
      <c r="A2698" s="189"/>
      <c r="B2698" s="111"/>
      <c r="C2698" s="111"/>
      <c r="D2698" s="111"/>
      <c r="E2698" s="111"/>
      <c r="F2698" s="111"/>
      <c r="G2698" s="111"/>
      <c r="H2698" s="111"/>
      <c r="I2698" s="116"/>
      <c r="J2698" s="118"/>
      <c r="K2698" s="33"/>
      <c r="L2698" s="44">
        <f t="shared" si="211"/>
        <v>0</v>
      </c>
      <c r="M2698" s="33" t="str">
        <f t="shared" si="208"/>
        <v>Container q'ty</v>
      </c>
      <c r="N2698" s="33" t="str">
        <f t="shared" si="209"/>
        <v/>
      </c>
      <c r="O2698" s="39"/>
      <c r="P2698" s="33"/>
      <c r="Q2698" s="168"/>
      <c r="R2698" s="169"/>
      <c r="S2698" s="39"/>
      <c r="T2698" s="119"/>
      <c r="U2698" s="109"/>
      <c r="V2698" s="109"/>
      <c r="W2698" s="109"/>
      <c r="X2698" s="45"/>
      <c r="Y2698" s="45"/>
    </row>
    <row r="2699" spans="1:25" s="43" customFormat="1" ht="12.9" customHeight="1">
      <c r="A2699" s="189"/>
      <c r="B2699" s="111"/>
      <c r="C2699" s="111"/>
      <c r="D2699" s="111"/>
      <c r="E2699" s="111"/>
      <c r="F2699" s="111"/>
      <c r="G2699" s="111"/>
      <c r="H2699" s="111"/>
      <c r="I2699" s="116"/>
      <c r="J2699" s="118"/>
      <c r="K2699" s="33"/>
      <c r="L2699" s="44">
        <f t="shared" si="211"/>
        <v>0</v>
      </c>
      <c r="M2699" s="33" t="str">
        <f t="shared" si="208"/>
        <v>Container q'ty</v>
      </c>
      <c r="N2699" s="33" t="str">
        <f t="shared" si="209"/>
        <v/>
      </c>
      <c r="O2699" s="39"/>
      <c r="P2699" s="33"/>
      <c r="Q2699" s="168"/>
      <c r="R2699" s="169"/>
      <c r="S2699" s="39"/>
      <c r="T2699" s="119"/>
      <c r="U2699" s="109"/>
      <c r="V2699" s="109"/>
      <c r="W2699" s="109"/>
      <c r="X2699" s="45"/>
      <c r="Y2699" s="45"/>
    </row>
    <row r="2700" spans="1:25" s="43" customFormat="1" ht="12.9" customHeight="1">
      <c r="A2700" s="189"/>
      <c r="B2700" s="111"/>
      <c r="C2700" s="111"/>
      <c r="D2700" s="111"/>
      <c r="E2700" s="111"/>
      <c r="F2700" s="111"/>
      <c r="G2700" s="111"/>
      <c r="H2700" s="111"/>
      <c r="I2700" s="116"/>
      <c r="J2700" s="118"/>
      <c r="K2700" s="33"/>
      <c r="L2700" s="44">
        <f t="shared" si="211"/>
        <v>0</v>
      </c>
      <c r="M2700" s="33" t="str">
        <f t="shared" si="208"/>
        <v>Container q'ty</v>
      </c>
      <c r="N2700" s="33" t="str">
        <f t="shared" si="209"/>
        <v/>
      </c>
      <c r="O2700" s="39"/>
      <c r="P2700" s="33"/>
      <c r="Q2700" s="168"/>
      <c r="R2700" s="169"/>
      <c r="S2700" s="39"/>
      <c r="T2700" s="119"/>
      <c r="U2700" s="109"/>
      <c r="V2700" s="109"/>
      <c r="W2700" s="109"/>
      <c r="X2700" s="45"/>
      <c r="Y2700" s="45"/>
    </row>
    <row r="2701" spans="1:25" s="43" customFormat="1" ht="12.9" customHeight="1">
      <c r="A2701" s="189"/>
      <c r="B2701" s="111"/>
      <c r="C2701" s="111"/>
      <c r="D2701" s="111"/>
      <c r="E2701" s="111"/>
      <c r="F2701" s="111"/>
      <c r="G2701" s="111"/>
      <c r="H2701" s="111"/>
      <c r="I2701" s="116"/>
      <c r="J2701" s="118"/>
      <c r="K2701" s="33"/>
      <c r="L2701" s="44">
        <f t="shared" si="211"/>
        <v>0</v>
      </c>
      <c r="M2701" s="33" t="str">
        <f t="shared" si="208"/>
        <v>Container q'ty</v>
      </c>
      <c r="N2701" s="33" t="str">
        <f t="shared" si="209"/>
        <v/>
      </c>
      <c r="O2701" s="39"/>
      <c r="P2701" s="33"/>
      <c r="Q2701" s="168"/>
      <c r="R2701" s="169"/>
      <c r="S2701" s="39"/>
      <c r="T2701" s="119"/>
      <c r="U2701" s="109"/>
      <c r="V2701" s="109"/>
      <c r="W2701" s="109"/>
      <c r="X2701" s="45"/>
      <c r="Y2701" s="45"/>
    </row>
    <row r="2702" spans="1:25" s="43" customFormat="1" ht="12.9" customHeight="1">
      <c r="A2702" s="189"/>
      <c r="B2702" s="111"/>
      <c r="C2702" s="111"/>
      <c r="D2702" s="111"/>
      <c r="E2702" s="111"/>
      <c r="F2702" s="111"/>
      <c r="G2702" s="111"/>
      <c r="H2702" s="111"/>
      <c r="I2702" s="116"/>
      <c r="J2702" s="118"/>
      <c r="K2702" s="33"/>
      <c r="L2702" s="44">
        <f>SUM(E2702:F2702)</f>
        <v>0</v>
      </c>
      <c r="M2702" s="33" t="str">
        <f t="shared" si="208"/>
        <v>Container q'ty</v>
      </c>
      <c r="N2702" s="33" t="str">
        <f t="shared" si="209"/>
        <v/>
      </c>
      <c r="O2702" s="39"/>
      <c r="P2702" s="33"/>
      <c r="Q2702" s="168"/>
      <c r="R2702" s="169"/>
      <c r="S2702" s="39"/>
      <c r="T2702" s="119"/>
      <c r="U2702" s="109"/>
      <c r="V2702" s="109"/>
      <c r="W2702" s="109"/>
      <c r="X2702" s="45"/>
      <c r="Y2702" s="45"/>
    </row>
    <row r="2703" spans="1:25" s="43" customFormat="1" ht="12.9" customHeight="1">
      <c r="A2703" s="189"/>
      <c r="B2703" s="111"/>
      <c r="C2703" s="111"/>
      <c r="D2703" s="111"/>
      <c r="E2703" s="111"/>
      <c r="F2703" s="111"/>
      <c r="G2703" s="111"/>
      <c r="H2703" s="111"/>
      <c r="I2703" s="116"/>
      <c r="J2703" s="118"/>
      <c r="K2703" s="33"/>
      <c r="L2703" s="44">
        <f>SUM(E2703:F2703)</f>
        <v>0</v>
      </c>
      <c r="M2703" s="33" t="str">
        <f t="shared" si="208"/>
        <v>Container q'ty</v>
      </c>
      <c r="N2703" s="33" t="str">
        <f t="shared" si="209"/>
        <v/>
      </c>
      <c r="O2703" s="39"/>
      <c r="P2703" s="33"/>
      <c r="Q2703" s="168"/>
      <c r="R2703" s="169"/>
      <c r="S2703" s="39"/>
      <c r="T2703" s="119"/>
      <c r="U2703" s="109"/>
      <c r="V2703" s="109"/>
      <c r="W2703" s="109"/>
      <c r="X2703" s="45"/>
      <c r="Y2703" s="45"/>
    </row>
    <row r="2704" spans="1:25" s="43" customFormat="1" ht="12.9" customHeight="1">
      <c r="A2704" s="189"/>
      <c r="B2704" s="111"/>
      <c r="C2704" s="111"/>
      <c r="D2704" s="111"/>
      <c r="E2704" s="111"/>
      <c r="F2704" s="111"/>
      <c r="G2704" s="111"/>
      <c r="H2704" s="111"/>
      <c r="I2704" s="116"/>
      <c r="J2704" s="118"/>
      <c r="K2704" s="33"/>
      <c r="L2704" s="44">
        <f t="shared" ref="L2704:L2713" si="212">SUM(E2704:F2704)</f>
        <v>0</v>
      </c>
      <c r="M2704" s="33" t="str">
        <f t="shared" si="208"/>
        <v>Container q'ty</v>
      </c>
      <c r="N2704" s="33" t="str">
        <f t="shared" si="209"/>
        <v/>
      </c>
      <c r="O2704" s="39"/>
      <c r="P2704" s="33"/>
      <c r="Q2704" s="168"/>
      <c r="R2704" s="169"/>
      <c r="S2704" s="39"/>
      <c r="T2704" s="119"/>
      <c r="U2704" s="109"/>
      <c r="V2704" s="109"/>
      <c r="W2704" s="109"/>
      <c r="X2704" s="45"/>
      <c r="Y2704" s="45"/>
    </row>
    <row r="2705" spans="1:25" s="43" customFormat="1" ht="12.9" customHeight="1">
      <c r="A2705" s="189"/>
      <c r="B2705" s="111"/>
      <c r="C2705" s="111"/>
      <c r="D2705" s="111"/>
      <c r="E2705" s="111"/>
      <c r="F2705" s="111"/>
      <c r="G2705" s="111"/>
      <c r="H2705" s="111"/>
      <c r="I2705" s="116"/>
      <c r="J2705" s="118"/>
      <c r="K2705" s="33"/>
      <c r="L2705" s="44">
        <f t="shared" si="212"/>
        <v>0</v>
      </c>
      <c r="M2705" s="33" t="str">
        <f t="shared" si="208"/>
        <v>Container q'ty</v>
      </c>
      <c r="N2705" s="33" t="str">
        <f t="shared" si="209"/>
        <v/>
      </c>
      <c r="O2705" s="39"/>
      <c r="P2705" s="33"/>
      <c r="Q2705" s="168"/>
      <c r="R2705" s="169"/>
      <c r="S2705" s="39"/>
      <c r="T2705" s="119"/>
      <c r="U2705" s="109"/>
      <c r="V2705" s="109"/>
      <c r="W2705" s="109"/>
      <c r="X2705" s="45"/>
      <c r="Y2705" s="45"/>
    </row>
    <row r="2706" spans="1:25" s="43" customFormat="1" ht="12.9" customHeight="1">
      <c r="A2706" s="189"/>
      <c r="B2706" s="111"/>
      <c r="C2706" s="111"/>
      <c r="D2706" s="111"/>
      <c r="E2706" s="111"/>
      <c r="F2706" s="111"/>
      <c r="G2706" s="111"/>
      <c r="H2706" s="111"/>
      <c r="I2706" s="116"/>
      <c r="J2706" s="118"/>
      <c r="K2706" s="33"/>
      <c r="L2706" s="44">
        <f t="shared" si="212"/>
        <v>0</v>
      </c>
      <c r="M2706" s="33" t="str">
        <f t="shared" si="208"/>
        <v>Container q'ty</v>
      </c>
      <c r="N2706" s="33" t="str">
        <f t="shared" si="209"/>
        <v/>
      </c>
      <c r="O2706" s="39"/>
      <c r="P2706" s="33"/>
      <c r="Q2706" s="168"/>
      <c r="R2706" s="169"/>
      <c r="S2706" s="39"/>
      <c r="T2706" s="119"/>
      <c r="U2706" s="109"/>
      <c r="V2706" s="109"/>
      <c r="W2706" s="109"/>
      <c r="X2706" s="45"/>
      <c r="Y2706" s="45"/>
    </row>
    <row r="2707" spans="1:25" s="43" customFormat="1" ht="12.9" customHeight="1">
      <c r="A2707" s="189"/>
      <c r="B2707" s="111"/>
      <c r="C2707" s="111"/>
      <c r="D2707" s="111"/>
      <c r="E2707" s="111"/>
      <c r="F2707" s="111"/>
      <c r="G2707" s="111"/>
      <c r="H2707" s="111"/>
      <c r="I2707" s="117"/>
      <c r="J2707" s="118"/>
      <c r="K2707" s="33"/>
      <c r="L2707" s="44">
        <f t="shared" si="212"/>
        <v>0</v>
      </c>
      <c r="M2707" s="33" t="str">
        <f t="shared" si="208"/>
        <v>Container q'ty</v>
      </c>
      <c r="N2707" s="33" t="str">
        <f t="shared" si="209"/>
        <v/>
      </c>
      <c r="O2707" s="39"/>
      <c r="P2707" s="33"/>
      <c r="Q2707" s="168"/>
      <c r="R2707" s="169"/>
      <c r="S2707" s="39"/>
      <c r="T2707" s="119"/>
      <c r="U2707" s="109"/>
      <c r="V2707" s="109"/>
      <c r="W2707" s="109"/>
      <c r="X2707" s="45"/>
      <c r="Y2707" s="45"/>
    </row>
    <row r="2708" spans="1:25" s="43" customFormat="1" ht="12.9" customHeight="1">
      <c r="A2708" s="189"/>
      <c r="B2708" s="111"/>
      <c r="C2708" s="111"/>
      <c r="D2708" s="111"/>
      <c r="E2708" s="111"/>
      <c r="F2708" s="111"/>
      <c r="G2708" s="111"/>
      <c r="H2708" s="111"/>
      <c r="I2708" s="117"/>
      <c r="J2708" s="118"/>
      <c r="K2708" s="33"/>
      <c r="L2708" s="44">
        <f t="shared" si="212"/>
        <v>0</v>
      </c>
      <c r="M2708" s="33" t="str">
        <f t="shared" si="208"/>
        <v>Container q'ty</v>
      </c>
      <c r="N2708" s="33" t="str">
        <f t="shared" si="209"/>
        <v/>
      </c>
      <c r="O2708" s="39"/>
      <c r="P2708" s="33"/>
      <c r="Q2708" s="168"/>
      <c r="R2708" s="169"/>
      <c r="S2708" s="39"/>
      <c r="T2708" s="119"/>
      <c r="U2708" s="109"/>
      <c r="V2708" s="109"/>
      <c r="W2708" s="109"/>
      <c r="X2708" s="45"/>
      <c r="Y2708" s="45"/>
    </row>
    <row r="2709" spans="1:25" s="43" customFormat="1" ht="12.9" customHeight="1">
      <c r="A2709" s="189"/>
      <c r="B2709" s="111"/>
      <c r="C2709" s="111"/>
      <c r="D2709" s="111"/>
      <c r="E2709" s="111"/>
      <c r="F2709" s="111"/>
      <c r="G2709" s="111"/>
      <c r="H2709" s="111"/>
      <c r="I2709" s="116"/>
      <c r="J2709" s="118"/>
      <c r="K2709" s="33"/>
      <c r="L2709" s="44">
        <f t="shared" si="212"/>
        <v>0</v>
      </c>
      <c r="M2709" s="33" t="str">
        <f t="shared" si="208"/>
        <v>Container q'ty</v>
      </c>
      <c r="N2709" s="33" t="str">
        <f t="shared" si="209"/>
        <v/>
      </c>
      <c r="O2709" s="39"/>
      <c r="P2709" s="33"/>
      <c r="Q2709" s="168"/>
      <c r="R2709" s="169"/>
      <c r="S2709" s="39"/>
      <c r="T2709" s="119"/>
      <c r="U2709" s="109"/>
      <c r="V2709" s="109"/>
      <c r="W2709" s="109"/>
      <c r="X2709" s="45"/>
      <c r="Y2709" s="45"/>
    </row>
    <row r="2710" spans="1:25" s="43" customFormat="1" ht="12.9" customHeight="1">
      <c r="A2710" s="189"/>
      <c r="B2710" s="111"/>
      <c r="C2710" s="111"/>
      <c r="D2710" s="111"/>
      <c r="E2710" s="111"/>
      <c r="F2710" s="111"/>
      <c r="G2710" s="111"/>
      <c r="H2710" s="111"/>
      <c r="I2710" s="116"/>
      <c r="J2710" s="118"/>
      <c r="K2710" s="33"/>
      <c r="L2710" s="44">
        <f t="shared" si="212"/>
        <v>0</v>
      </c>
      <c r="M2710" s="33" t="str">
        <f t="shared" si="208"/>
        <v>Container q'ty</v>
      </c>
      <c r="N2710" s="33" t="str">
        <f t="shared" si="209"/>
        <v/>
      </c>
      <c r="O2710" s="39"/>
      <c r="P2710" s="33"/>
      <c r="Q2710" s="168"/>
      <c r="R2710" s="169"/>
      <c r="S2710" s="39"/>
      <c r="T2710" s="119"/>
      <c r="U2710" s="109"/>
      <c r="V2710" s="109"/>
      <c r="W2710" s="109"/>
      <c r="X2710" s="45"/>
      <c r="Y2710" s="45"/>
    </row>
    <row r="2711" spans="1:25" s="43" customFormat="1" ht="12.9" customHeight="1">
      <c r="A2711" s="189"/>
      <c r="B2711" s="111"/>
      <c r="C2711" s="111"/>
      <c r="D2711" s="111"/>
      <c r="E2711" s="111"/>
      <c r="F2711" s="111"/>
      <c r="G2711" s="111"/>
      <c r="H2711" s="111"/>
      <c r="I2711" s="116"/>
      <c r="J2711" s="118"/>
      <c r="K2711" s="33"/>
      <c r="L2711" s="44">
        <f t="shared" si="212"/>
        <v>0</v>
      </c>
      <c r="M2711" s="33" t="str">
        <f t="shared" si="208"/>
        <v>Container q'ty</v>
      </c>
      <c r="N2711" s="33" t="str">
        <f t="shared" si="209"/>
        <v/>
      </c>
      <c r="O2711" s="39"/>
      <c r="P2711" s="33"/>
      <c r="Q2711" s="168"/>
      <c r="R2711" s="169"/>
      <c r="S2711" s="39"/>
      <c r="T2711" s="119"/>
      <c r="U2711" s="109"/>
      <c r="V2711" s="109"/>
      <c r="W2711" s="109"/>
      <c r="X2711" s="45"/>
      <c r="Y2711" s="45"/>
    </row>
    <row r="2712" spans="1:25" s="43" customFormat="1" ht="12.9" customHeight="1">
      <c r="A2712" s="189"/>
      <c r="B2712" s="111"/>
      <c r="C2712" s="111"/>
      <c r="D2712" s="111"/>
      <c r="E2712" s="111"/>
      <c r="F2712" s="111"/>
      <c r="G2712" s="111"/>
      <c r="H2712" s="111"/>
      <c r="I2712" s="116"/>
      <c r="J2712" s="118"/>
      <c r="K2712" s="33"/>
      <c r="L2712" s="44">
        <f t="shared" si="212"/>
        <v>0</v>
      </c>
      <c r="M2712" s="33" t="str">
        <f t="shared" si="208"/>
        <v>Container q'ty</v>
      </c>
      <c r="N2712" s="33" t="str">
        <f t="shared" si="209"/>
        <v/>
      </c>
      <c r="O2712" s="39"/>
      <c r="P2712" s="33"/>
      <c r="Q2712" s="168"/>
      <c r="R2712" s="169"/>
      <c r="S2712" s="39"/>
      <c r="T2712" s="119"/>
      <c r="U2712" s="109"/>
      <c r="V2712" s="109"/>
      <c r="W2712" s="109"/>
      <c r="X2712" s="45"/>
      <c r="Y2712" s="45"/>
    </row>
    <row r="2713" spans="1:25" s="43" customFormat="1" ht="12.9" customHeight="1">
      <c r="A2713" s="189"/>
      <c r="B2713" s="111"/>
      <c r="C2713" s="111"/>
      <c r="D2713" s="111"/>
      <c r="E2713" s="111"/>
      <c r="F2713" s="111"/>
      <c r="G2713" s="111"/>
      <c r="H2713" s="111"/>
      <c r="I2713" s="116"/>
      <c r="J2713" s="118"/>
      <c r="K2713" s="33"/>
      <c r="L2713" s="44">
        <f t="shared" si="212"/>
        <v>0</v>
      </c>
      <c r="M2713" s="33" t="str">
        <f t="shared" si="208"/>
        <v>Container q'ty</v>
      </c>
      <c r="N2713" s="33" t="str">
        <f t="shared" si="209"/>
        <v/>
      </c>
      <c r="O2713" s="39"/>
      <c r="P2713" s="33"/>
      <c r="Q2713" s="168"/>
      <c r="R2713" s="169"/>
      <c r="S2713" s="39"/>
      <c r="T2713" s="119"/>
      <c r="U2713" s="109"/>
      <c r="V2713" s="109"/>
      <c r="W2713" s="109"/>
      <c r="X2713" s="45"/>
      <c r="Y2713" s="45"/>
    </row>
    <row r="2714" spans="1:25" s="43" customFormat="1" ht="12.9" customHeight="1">
      <c r="A2714" s="189"/>
      <c r="B2714" s="111"/>
      <c r="C2714" s="111"/>
      <c r="D2714" s="111"/>
      <c r="E2714" s="111"/>
      <c r="F2714" s="111"/>
      <c r="G2714" s="111"/>
      <c r="H2714" s="111"/>
      <c r="I2714" s="116"/>
      <c r="J2714" s="118"/>
      <c r="K2714" s="33"/>
      <c r="L2714" s="44">
        <f>SUM(E2714:F2714)</f>
        <v>0</v>
      </c>
      <c r="M2714" s="33" t="str">
        <f t="shared" si="208"/>
        <v>Container q'ty</v>
      </c>
      <c r="N2714" s="33" t="str">
        <f t="shared" si="209"/>
        <v/>
      </c>
      <c r="O2714" s="39"/>
      <c r="P2714" s="33"/>
      <c r="Q2714" s="168"/>
      <c r="R2714" s="169"/>
      <c r="S2714" s="39"/>
      <c r="T2714" s="119"/>
      <c r="U2714" s="109"/>
      <c r="V2714" s="109"/>
      <c r="W2714" s="109"/>
      <c r="X2714" s="45"/>
      <c r="Y2714" s="45"/>
    </row>
    <row r="2715" spans="1:25" s="43" customFormat="1" ht="12.9" customHeight="1">
      <c r="A2715" s="189"/>
      <c r="B2715" s="111"/>
      <c r="C2715" s="111"/>
      <c r="D2715" s="111"/>
      <c r="E2715" s="111"/>
      <c r="F2715" s="111"/>
      <c r="G2715" s="111"/>
      <c r="H2715" s="111"/>
      <c r="I2715" s="116"/>
      <c r="J2715" s="118"/>
      <c r="K2715" s="33"/>
      <c r="L2715" s="44">
        <f>SUM(E2715:F2715)</f>
        <v>0</v>
      </c>
      <c r="M2715" s="33" t="str">
        <f t="shared" si="208"/>
        <v>Container q'ty</v>
      </c>
      <c r="N2715" s="33" t="str">
        <f t="shared" si="209"/>
        <v/>
      </c>
      <c r="O2715" s="39"/>
      <c r="P2715" s="33"/>
      <c r="Q2715" s="168"/>
      <c r="R2715" s="169"/>
      <c r="S2715" s="39"/>
      <c r="T2715" s="119"/>
      <c r="U2715" s="109"/>
      <c r="V2715" s="109"/>
      <c r="W2715" s="109"/>
      <c r="X2715" s="45"/>
      <c r="Y2715" s="45"/>
    </row>
    <row r="2716" spans="1:25" s="43" customFormat="1" ht="12.9" customHeight="1">
      <c r="A2716" s="189"/>
      <c r="B2716" s="111"/>
      <c r="C2716" s="111"/>
      <c r="D2716" s="111"/>
      <c r="E2716" s="111"/>
      <c r="F2716" s="111"/>
      <c r="G2716" s="111"/>
      <c r="H2716" s="111"/>
      <c r="I2716" s="116"/>
      <c r="J2716" s="118"/>
      <c r="K2716" s="33"/>
      <c r="L2716" s="44">
        <f t="shared" ref="L2716:L2724" si="213">SUM(E2716:F2716)</f>
        <v>0</v>
      </c>
      <c r="M2716" s="33" t="str">
        <f t="shared" si="208"/>
        <v>Container q'ty</v>
      </c>
      <c r="N2716" s="33" t="str">
        <f t="shared" si="209"/>
        <v/>
      </c>
      <c r="O2716" s="39"/>
      <c r="P2716" s="33"/>
      <c r="Q2716" s="168"/>
      <c r="R2716" s="169"/>
      <c r="S2716" s="39"/>
      <c r="T2716" s="119"/>
      <c r="U2716" s="109"/>
      <c r="V2716" s="109"/>
      <c r="W2716" s="109"/>
      <c r="X2716" s="45"/>
      <c r="Y2716" s="45"/>
    </row>
    <row r="2717" spans="1:25" s="43" customFormat="1" ht="12.9" customHeight="1">
      <c r="A2717" s="189"/>
      <c r="B2717" s="111"/>
      <c r="C2717" s="111"/>
      <c r="D2717" s="111"/>
      <c r="E2717" s="111"/>
      <c r="F2717" s="111"/>
      <c r="G2717" s="111"/>
      <c r="H2717" s="111"/>
      <c r="I2717" s="116"/>
      <c r="J2717" s="118"/>
      <c r="K2717" s="33"/>
      <c r="L2717" s="44">
        <f t="shared" si="213"/>
        <v>0</v>
      </c>
      <c r="M2717" s="33" t="str">
        <f t="shared" si="208"/>
        <v>Container q'ty</v>
      </c>
      <c r="N2717" s="33" t="str">
        <f t="shared" si="209"/>
        <v/>
      </c>
      <c r="O2717" s="39"/>
      <c r="P2717" s="33"/>
      <c r="Q2717" s="168"/>
      <c r="R2717" s="169"/>
      <c r="S2717" s="39"/>
      <c r="T2717" s="119"/>
      <c r="U2717" s="109"/>
      <c r="V2717" s="109"/>
      <c r="W2717" s="109"/>
      <c r="X2717" s="45"/>
      <c r="Y2717" s="45"/>
    </row>
    <row r="2718" spans="1:25" s="43" customFormat="1" ht="12.9" customHeight="1">
      <c r="A2718" s="189"/>
      <c r="B2718" s="111"/>
      <c r="C2718" s="111"/>
      <c r="D2718" s="111"/>
      <c r="E2718" s="111"/>
      <c r="F2718" s="111"/>
      <c r="G2718" s="111"/>
      <c r="H2718" s="111"/>
      <c r="I2718" s="116"/>
      <c r="J2718" s="118"/>
      <c r="K2718" s="33"/>
      <c r="L2718" s="44">
        <f t="shared" si="213"/>
        <v>0</v>
      </c>
      <c r="M2718" s="33" t="str">
        <f t="shared" si="208"/>
        <v>Container q'ty</v>
      </c>
      <c r="N2718" s="33" t="str">
        <f t="shared" si="209"/>
        <v/>
      </c>
      <c r="O2718" s="39"/>
      <c r="P2718" s="33"/>
      <c r="Q2718" s="168"/>
      <c r="R2718" s="169"/>
      <c r="S2718" s="39"/>
      <c r="T2718" s="119"/>
      <c r="U2718" s="109"/>
      <c r="V2718" s="109"/>
      <c r="W2718" s="109"/>
      <c r="X2718" s="45"/>
      <c r="Y2718" s="45"/>
    </row>
    <row r="2719" spans="1:25" s="43" customFormat="1" ht="12.9" customHeight="1">
      <c r="A2719" s="189"/>
      <c r="B2719" s="111"/>
      <c r="C2719" s="111"/>
      <c r="D2719" s="111"/>
      <c r="E2719" s="111"/>
      <c r="F2719" s="111"/>
      <c r="G2719" s="111"/>
      <c r="H2719" s="111"/>
      <c r="I2719" s="117"/>
      <c r="J2719" s="118"/>
      <c r="K2719" s="33"/>
      <c r="L2719" s="44">
        <f t="shared" si="213"/>
        <v>0</v>
      </c>
      <c r="M2719" s="33" t="str">
        <f t="shared" si="208"/>
        <v>Container q'ty</v>
      </c>
      <c r="N2719" s="33" t="str">
        <f t="shared" si="209"/>
        <v/>
      </c>
      <c r="O2719" s="39"/>
      <c r="P2719" s="33"/>
      <c r="Q2719" s="168"/>
      <c r="R2719" s="169"/>
      <c r="S2719" s="39"/>
      <c r="T2719" s="119"/>
      <c r="U2719" s="109"/>
      <c r="V2719" s="109"/>
      <c r="W2719" s="109"/>
      <c r="X2719" s="45"/>
      <c r="Y2719" s="45"/>
    </row>
    <row r="2720" spans="1:25" s="43" customFormat="1" ht="12.9" customHeight="1">
      <c r="A2720" s="189"/>
      <c r="B2720" s="111"/>
      <c r="C2720" s="111"/>
      <c r="D2720" s="111"/>
      <c r="E2720" s="111"/>
      <c r="F2720" s="111"/>
      <c r="G2720" s="111"/>
      <c r="H2720" s="111"/>
      <c r="I2720" s="117"/>
      <c r="J2720" s="118"/>
      <c r="K2720" s="33"/>
      <c r="L2720" s="44">
        <f t="shared" si="213"/>
        <v>0</v>
      </c>
      <c r="M2720" s="33" t="str">
        <f t="shared" si="208"/>
        <v>Container q'ty</v>
      </c>
      <c r="N2720" s="33" t="str">
        <f t="shared" si="209"/>
        <v/>
      </c>
      <c r="O2720" s="39"/>
      <c r="P2720" s="33"/>
      <c r="Q2720" s="168"/>
      <c r="R2720" s="169"/>
      <c r="S2720" s="39"/>
      <c r="T2720" s="119"/>
      <c r="U2720" s="109"/>
      <c r="V2720" s="109"/>
      <c r="W2720" s="109"/>
      <c r="X2720" s="45"/>
      <c r="Y2720" s="45"/>
    </row>
    <row r="2721" spans="1:25" s="43" customFormat="1" ht="12.9" customHeight="1">
      <c r="A2721" s="189"/>
      <c r="B2721" s="111"/>
      <c r="C2721" s="111"/>
      <c r="D2721" s="111"/>
      <c r="E2721" s="111"/>
      <c r="F2721" s="111"/>
      <c r="G2721" s="111"/>
      <c r="H2721" s="111"/>
      <c r="I2721" s="116"/>
      <c r="J2721" s="118"/>
      <c r="K2721" s="33"/>
      <c r="L2721" s="44">
        <f t="shared" si="213"/>
        <v>0</v>
      </c>
      <c r="M2721" s="33" t="str">
        <f t="shared" si="208"/>
        <v>Container q'ty</v>
      </c>
      <c r="N2721" s="33" t="str">
        <f t="shared" si="209"/>
        <v/>
      </c>
      <c r="O2721" s="39"/>
      <c r="P2721" s="33"/>
      <c r="Q2721" s="168"/>
      <c r="R2721" s="169"/>
      <c r="S2721" s="39"/>
      <c r="T2721" s="119"/>
      <c r="U2721" s="109"/>
      <c r="V2721" s="109"/>
      <c r="W2721" s="109"/>
      <c r="X2721" s="45"/>
      <c r="Y2721" s="45"/>
    </row>
    <row r="2722" spans="1:25" s="43" customFormat="1" ht="12.9" customHeight="1">
      <c r="A2722" s="189"/>
      <c r="B2722" s="111"/>
      <c r="C2722" s="111"/>
      <c r="D2722" s="111"/>
      <c r="E2722" s="111"/>
      <c r="F2722" s="111"/>
      <c r="G2722" s="111"/>
      <c r="H2722" s="111"/>
      <c r="I2722" s="116"/>
      <c r="J2722" s="118"/>
      <c r="K2722" s="33"/>
      <c r="L2722" s="44">
        <f t="shared" si="213"/>
        <v>0</v>
      </c>
      <c r="M2722" s="33" t="str">
        <f t="shared" si="208"/>
        <v>Container q'ty</v>
      </c>
      <c r="N2722" s="33" t="str">
        <f t="shared" si="209"/>
        <v/>
      </c>
      <c r="O2722" s="39"/>
      <c r="P2722" s="33"/>
      <c r="Q2722" s="168"/>
      <c r="R2722" s="169"/>
      <c r="S2722" s="39"/>
      <c r="T2722" s="119"/>
      <c r="U2722" s="109"/>
      <c r="V2722" s="109"/>
      <c r="W2722" s="109"/>
      <c r="X2722" s="45"/>
      <c r="Y2722" s="45"/>
    </row>
    <row r="2723" spans="1:25" s="43" customFormat="1" ht="12.9" customHeight="1">
      <c r="A2723" s="189"/>
      <c r="B2723" s="111"/>
      <c r="C2723" s="111"/>
      <c r="D2723" s="111"/>
      <c r="E2723" s="111"/>
      <c r="F2723" s="111"/>
      <c r="G2723" s="111"/>
      <c r="H2723" s="111"/>
      <c r="I2723" s="116"/>
      <c r="J2723" s="118"/>
      <c r="K2723" s="33"/>
      <c r="L2723" s="44">
        <f t="shared" si="213"/>
        <v>0</v>
      </c>
      <c r="M2723" s="33" t="str">
        <f t="shared" si="208"/>
        <v>Container q'ty</v>
      </c>
      <c r="N2723" s="33" t="str">
        <f t="shared" si="209"/>
        <v/>
      </c>
      <c r="O2723" s="39"/>
      <c r="P2723" s="33"/>
      <c r="Q2723" s="168"/>
      <c r="R2723" s="169"/>
      <c r="S2723" s="39"/>
      <c r="T2723" s="119"/>
      <c r="U2723" s="109"/>
      <c r="V2723" s="109"/>
      <c r="W2723" s="109"/>
      <c r="X2723" s="45"/>
      <c r="Y2723" s="45"/>
    </row>
    <row r="2724" spans="1:25" s="43" customFormat="1" ht="12.9" customHeight="1">
      <c r="A2724" s="189"/>
      <c r="B2724" s="111"/>
      <c r="C2724" s="111"/>
      <c r="D2724" s="111"/>
      <c r="E2724" s="111"/>
      <c r="F2724" s="111"/>
      <c r="G2724" s="111"/>
      <c r="H2724" s="111"/>
      <c r="I2724" s="116"/>
      <c r="J2724" s="118"/>
      <c r="K2724" s="33"/>
      <c r="L2724" s="44">
        <f t="shared" si="213"/>
        <v>0</v>
      </c>
      <c r="M2724" s="33" t="str">
        <f t="shared" si="208"/>
        <v>Container q'ty</v>
      </c>
      <c r="N2724" s="33" t="str">
        <f t="shared" si="209"/>
        <v/>
      </c>
      <c r="O2724" s="39"/>
      <c r="P2724" s="33"/>
      <c r="Q2724" s="168"/>
      <c r="R2724" s="169"/>
      <c r="S2724" s="39"/>
      <c r="T2724" s="119"/>
      <c r="U2724" s="109"/>
      <c r="V2724" s="109"/>
      <c r="W2724" s="109"/>
      <c r="X2724" s="45"/>
      <c r="Y2724" s="45"/>
    </row>
    <row r="2725" spans="1:25" s="43" customFormat="1" ht="12.9" customHeight="1">
      <c r="A2725" s="189"/>
      <c r="B2725" s="111"/>
      <c r="C2725" s="111"/>
      <c r="D2725" s="111"/>
      <c r="E2725" s="111"/>
      <c r="F2725" s="111"/>
      <c r="G2725" s="111"/>
      <c r="H2725" s="111"/>
      <c r="I2725" s="116"/>
      <c r="J2725" s="118"/>
      <c r="K2725" s="33"/>
      <c r="L2725" s="44">
        <f>SUM(E2725:F2725)</f>
        <v>0</v>
      </c>
      <c r="M2725" s="33" t="str">
        <f t="shared" si="208"/>
        <v>Container q'ty</v>
      </c>
      <c r="N2725" s="33" t="str">
        <f t="shared" si="209"/>
        <v/>
      </c>
      <c r="O2725" s="39"/>
      <c r="P2725" s="33"/>
      <c r="Q2725" s="168"/>
      <c r="R2725" s="169"/>
      <c r="S2725" s="39"/>
      <c r="T2725" s="119"/>
      <c r="U2725" s="109"/>
      <c r="V2725" s="109"/>
      <c r="W2725" s="109"/>
      <c r="X2725" s="45"/>
      <c r="Y2725" s="45"/>
    </row>
    <row r="2726" spans="1:25" s="43" customFormat="1" ht="12.9" customHeight="1">
      <c r="A2726" s="189"/>
      <c r="B2726" s="111"/>
      <c r="C2726" s="111"/>
      <c r="D2726" s="111"/>
      <c r="E2726" s="111"/>
      <c r="F2726" s="111"/>
      <c r="G2726" s="111"/>
      <c r="H2726" s="111"/>
      <c r="I2726" s="116"/>
      <c r="J2726" s="118"/>
      <c r="K2726" s="33"/>
      <c r="L2726" s="44">
        <f>SUM(E2726:F2726)</f>
        <v>0</v>
      </c>
      <c r="M2726" s="33" t="str">
        <f t="shared" si="208"/>
        <v>Container q'ty</v>
      </c>
      <c r="N2726" s="33" t="str">
        <f t="shared" si="209"/>
        <v/>
      </c>
      <c r="O2726" s="39"/>
      <c r="P2726" s="33"/>
      <c r="Q2726" s="168"/>
      <c r="R2726" s="169"/>
      <c r="S2726" s="39"/>
      <c r="T2726" s="119"/>
      <c r="U2726" s="109"/>
      <c r="V2726" s="109"/>
      <c r="W2726" s="109"/>
      <c r="X2726" s="45"/>
      <c r="Y2726" s="45"/>
    </row>
    <row r="2727" spans="1:25" s="43" customFormat="1" ht="12.9" customHeight="1">
      <c r="A2727" s="189"/>
      <c r="B2727" s="111"/>
      <c r="C2727" s="111"/>
      <c r="D2727" s="111"/>
      <c r="E2727" s="111"/>
      <c r="F2727" s="111"/>
      <c r="G2727" s="111"/>
      <c r="H2727" s="111"/>
      <c r="I2727" s="116"/>
      <c r="J2727" s="118"/>
      <c r="K2727" s="33"/>
      <c r="L2727" s="44">
        <f t="shared" ref="L2727:L2753" si="214">SUM(E2727:F2727)</f>
        <v>0</v>
      </c>
      <c r="M2727" s="33" t="str">
        <f t="shared" si="208"/>
        <v>Container q'ty</v>
      </c>
      <c r="N2727" s="33" t="str">
        <f t="shared" si="209"/>
        <v/>
      </c>
      <c r="O2727" s="39"/>
      <c r="P2727" s="33"/>
      <c r="Q2727" s="168"/>
      <c r="R2727" s="169"/>
      <c r="S2727" s="39"/>
      <c r="T2727" s="119"/>
      <c r="U2727" s="109"/>
      <c r="V2727" s="109"/>
      <c r="W2727" s="109"/>
      <c r="X2727" s="45"/>
      <c r="Y2727" s="45"/>
    </row>
    <row r="2728" spans="1:25" s="43" customFormat="1" ht="12.9" customHeight="1">
      <c r="A2728" s="189"/>
      <c r="B2728" s="111"/>
      <c r="C2728" s="111"/>
      <c r="D2728" s="111"/>
      <c r="E2728" s="111"/>
      <c r="F2728" s="111"/>
      <c r="G2728" s="111"/>
      <c r="H2728" s="111"/>
      <c r="I2728" s="116"/>
      <c r="J2728" s="118"/>
      <c r="K2728" s="33"/>
      <c r="L2728" s="44">
        <f t="shared" si="214"/>
        <v>0</v>
      </c>
      <c r="M2728" s="33" t="str">
        <f t="shared" si="208"/>
        <v>Container q'ty</v>
      </c>
      <c r="N2728" s="33" t="str">
        <f t="shared" si="209"/>
        <v/>
      </c>
      <c r="O2728" s="39"/>
      <c r="P2728" s="33"/>
      <c r="Q2728" s="168"/>
      <c r="R2728" s="169"/>
      <c r="S2728" s="39"/>
      <c r="T2728" s="119"/>
      <c r="U2728" s="109"/>
      <c r="V2728" s="109"/>
      <c r="W2728" s="109"/>
      <c r="X2728" s="45"/>
      <c r="Y2728" s="45"/>
    </row>
    <row r="2729" spans="1:25" s="43" customFormat="1" ht="12.9" customHeight="1">
      <c r="A2729" s="189"/>
      <c r="B2729" s="111"/>
      <c r="C2729" s="111"/>
      <c r="D2729" s="111"/>
      <c r="E2729" s="111"/>
      <c r="F2729" s="111"/>
      <c r="G2729" s="111"/>
      <c r="H2729" s="111"/>
      <c r="I2729" s="116"/>
      <c r="J2729" s="118"/>
      <c r="K2729" s="33"/>
      <c r="L2729" s="44">
        <f t="shared" si="214"/>
        <v>0</v>
      </c>
      <c r="M2729" s="33" t="str">
        <f t="shared" si="208"/>
        <v>Container q'ty</v>
      </c>
      <c r="N2729" s="33" t="str">
        <f t="shared" si="209"/>
        <v/>
      </c>
      <c r="O2729" s="39"/>
      <c r="P2729" s="33"/>
      <c r="Q2729" s="168"/>
      <c r="R2729" s="169"/>
      <c r="S2729" s="39"/>
      <c r="T2729" s="119"/>
      <c r="U2729" s="109"/>
      <c r="V2729" s="109"/>
      <c r="W2729" s="109"/>
      <c r="X2729" s="45"/>
      <c r="Y2729" s="45"/>
    </row>
    <row r="2730" spans="1:25" s="43" customFormat="1" ht="12.9" customHeight="1">
      <c r="A2730" s="189"/>
      <c r="B2730" s="111"/>
      <c r="C2730" s="111"/>
      <c r="D2730" s="111"/>
      <c r="E2730" s="111"/>
      <c r="F2730" s="111"/>
      <c r="G2730" s="111"/>
      <c r="H2730" s="111"/>
      <c r="I2730" s="117"/>
      <c r="J2730" s="118"/>
      <c r="K2730" s="33"/>
      <c r="L2730" s="44">
        <f t="shared" si="214"/>
        <v>0</v>
      </c>
      <c r="M2730" s="33" t="str">
        <f t="shared" si="208"/>
        <v>Container q'ty</v>
      </c>
      <c r="N2730" s="33" t="str">
        <f t="shared" si="209"/>
        <v/>
      </c>
      <c r="O2730" s="39"/>
      <c r="P2730" s="33"/>
      <c r="Q2730" s="168"/>
      <c r="R2730" s="169"/>
      <c r="S2730" s="39"/>
      <c r="T2730" s="119"/>
      <c r="U2730" s="109"/>
      <c r="V2730" s="109"/>
      <c r="W2730" s="109"/>
      <c r="X2730" s="45"/>
      <c r="Y2730" s="45"/>
    </row>
    <row r="2731" spans="1:25" s="43" customFormat="1" ht="12.9" customHeight="1">
      <c r="A2731" s="189"/>
      <c r="B2731" s="111"/>
      <c r="C2731" s="111"/>
      <c r="D2731" s="111"/>
      <c r="E2731" s="111"/>
      <c r="F2731" s="111"/>
      <c r="G2731" s="111"/>
      <c r="H2731" s="111"/>
      <c r="I2731" s="117"/>
      <c r="J2731" s="118"/>
      <c r="K2731" s="33"/>
      <c r="L2731" s="44">
        <f t="shared" si="214"/>
        <v>0</v>
      </c>
      <c r="M2731" s="33" t="str">
        <f t="shared" si="208"/>
        <v>Container q'ty</v>
      </c>
      <c r="N2731" s="33" t="str">
        <f t="shared" si="209"/>
        <v/>
      </c>
      <c r="O2731" s="39"/>
      <c r="P2731" s="33"/>
      <c r="Q2731" s="168"/>
      <c r="R2731" s="169"/>
      <c r="S2731" s="39"/>
      <c r="T2731" s="119"/>
      <c r="U2731" s="109"/>
      <c r="V2731" s="109"/>
      <c r="W2731" s="109"/>
      <c r="X2731" s="45"/>
      <c r="Y2731" s="45"/>
    </row>
    <row r="2732" spans="1:25" s="43" customFormat="1" ht="12.9" customHeight="1">
      <c r="A2732" s="189"/>
      <c r="B2732" s="111"/>
      <c r="C2732" s="111"/>
      <c r="D2732" s="111"/>
      <c r="E2732" s="111"/>
      <c r="F2732" s="111"/>
      <c r="G2732" s="111"/>
      <c r="H2732" s="111"/>
      <c r="I2732" s="116"/>
      <c r="J2732" s="118"/>
      <c r="K2732" s="33"/>
      <c r="L2732" s="44">
        <f t="shared" si="214"/>
        <v>0</v>
      </c>
      <c r="M2732" s="33" t="str">
        <f t="shared" si="208"/>
        <v>Container q'ty</v>
      </c>
      <c r="N2732" s="33" t="str">
        <f t="shared" si="209"/>
        <v/>
      </c>
      <c r="O2732" s="39"/>
      <c r="P2732" s="33"/>
      <c r="Q2732" s="168"/>
      <c r="R2732" s="169"/>
      <c r="S2732" s="39"/>
      <c r="T2732" s="119"/>
      <c r="U2732" s="109"/>
      <c r="V2732" s="109"/>
      <c r="W2732" s="109"/>
      <c r="X2732" s="45"/>
      <c r="Y2732" s="45"/>
    </row>
    <row r="2733" spans="1:25" s="43" customFormat="1" ht="12.9" customHeight="1">
      <c r="A2733" s="189"/>
      <c r="B2733" s="111"/>
      <c r="C2733" s="111"/>
      <c r="D2733" s="111"/>
      <c r="E2733" s="111"/>
      <c r="F2733" s="111"/>
      <c r="G2733" s="111"/>
      <c r="H2733" s="111"/>
      <c r="I2733" s="116"/>
      <c r="J2733" s="118"/>
      <c r="K2733" s="33"/>
      <c r="L2733" s="44">
        <f t="shared" si="214"/>
        <v>0</v>
      </c>
      <c r="M2733" s="33" t="str">
        <f t="shared" si="208"/>
        <v>Container q'ty</v>
      </c>
      <c r="N2733" s="33" t="str">
        <f t="shared" si="209"/>
        <v/>
      </c>
      <c r="O2733" s="39"/>
      <c r="P2733" s="33"/>
      <c r="Q2733" s="168"/>
      <c r="R2733" s="169"/>
      <c r="S2733" s="39"/>
      <c r="T2733" s="119"/>
      <c r="U2733" s="109"/>
      <c r="V2733" s="109"/>
      <c r="W2733" s="109"/>
      <c r="X2733" s="45"/>
      <c r="Y2733" s="45"/>
    </row>
    <row r="2734" spans="1:25" s="43" customFormat="1" ht="12.9" customHeight="1">
      <c r="A2734" s="189"/>
      <c r="B2734" s="111"/>
      <c r="C2734" s="111"/>
      <c r="D2734" s="111"/>
      <c r="E2734" s="111"/>
      <c r="F2734" s="111"/>
      <c r="G2734" s="111"/>
      <c r="H2734" s="111"/>
      <c r="I2734" s="116"/>
      <c r="J2734" s="118"/>
      <c r="K2734" s="33"/>
      <c r="L2734" s="44">
        <f t="shared" si="214"/>
        <v>0</v>
      </c>
      <c r="M2734" s="33" t="str">
        <f t="shared" si="208"/>
        <v>Container q'ty</v>
      </c>
      <c r="N2734" s="33" t="str">
        <f t="shared" si="209"/>
        <v/>
      </c>
      <c r="O2734" s="39"/>
      <c r="P2734" s="33"/>
      <c r="Q2734" s="168"/>
      <c r="R2734" s="169"/>
      <c r="S2734" s="39"/>
      <c r="T2734" s="119"/>
      <c r="U2734" s="109"/>
      <c r="V2734" s="109"/>
      <c r="W2734" s="109"/>
      <c r="X2734" s="45"/>
      <c r="Y2734" s="45"/>
    </row>
    <row r="2735" spans="1:25" s="43" customFormat="1" ht="12.9" customHeight="1">
      <c r="A2735" s="189"/>
      <c r="B2735" s="111"/>
      <c r="C2735" s="111"/>
      <c r="D2735" s="111"/>
      <c r="E2735" s="111"/>
      <c r="F2735" s="111"/>
      <c r="G2735" s="111"/>
      <c r="H2735" s="111"/>
      <c r="I2735" s="116"/>
      <c r="J2735" s="118"/>
      <c r="K2735" s="33"/>
      <c r="L2735" s="44">
        <f t="shared" si="214"/>
        <v>0</v>
      </c>
      <c r="M2735" s="33" t="str">
        <f t="shared" si="208"/>
        <v>Container q'ty</v>
      </c>
      <c r="N2735" s="33" t="str">
        <f t="shared" si="209"/>
        <v/>
      </c>
      <c r="O2735" s="39"/>
      <c r="P2735" s="33"/>
      <c r="Q2735" s="168"/>
      <c r="R2735" s="169"/>
      <c r="S2735" s="39"/>
      <c r="T2735" s="119"/>
      <c r="U2735" s="109"/>
      <c r="V2735" s="109"/>
      <c r="W2735" s="109"/>
      <c r="X2735" s="45"/>
      <c r="Y2735" s="45"/>
    </row>
    <row r="2736" spans="1:25" s="43" customFormat="1" ht="12.9" customHeight="1">
      <c r="A2736" s="189"/>
      <c r="B2736" s="111"/>
      <c r="C2736" s="111"/>
      <c r="D2736" s="111"/>
      <c r="E2736" s="111"/>
      <c r="F2736" s="111"/>
      <c r="G2736" s="111"/>
      <c r="H2736" s="111"/>
      <c r="I2736" s="116"/>
      <c r="J2736" s="118"/>
      <c r="K2736" s="33"/>
      <c r="L2736" s="44">
        <f t="shared" si="214"/>
        <v>0</v>
      </c>
      <c r="M2736" s="33" t="str">
        <f t="shared" si="208"/>
        <v>Container q'ty</v>
      </c>
      <c r="N2736" s="33" t="str">
        <f t="shared" si="209"/>
        <v/>
      </c>
      <c r="O2736" s="39"/>
      <c r="P2736" s="33"/>
      <c r="Q2736" s="168"/>
      <c r="R2736" s="169"/>
      <c r="S2736" s="39"/>
      <c r="T2736" s="119"/>
      <c r="U2736" s="109"/>
      <c r="V2736" s="109"/>
      <c r="W2736" s="109"/>
      <c r="X2736" s="45"/>
      <c r="Y2736" s="45"/>
    </row>
    <row r="2737" spans="1:25" s="43" customFormat="1" ht="12.9" customHeight="1">
      <c r="A2737" s="189"/>
      <c r="B2737" s="111"/>
      <c r="C2737" s="111"/>
      <c r="D2737" s="111"/>
      <c r="E2737" s="111"/>
      <c r="F2737" s="111"/>
      <c r="G2737" s="111"/>
      <c r="H2737" s="111"/>
      <c r="I2737" s="116"/>
      <c r="J2737" s="118"/>
      <c r="K2737" s="33"/>
      <c r="L2737" s="44">
        <f t="shared" si="214"/>
        <v>0</v>
      </c>
      <c r="M2737" s="33" t="str">
        <f t="shared" si="208"/>
        <v>Container q'ty</v>
      </c>
      <c r="N2737" s="33" t="str">
        <f t="shared" si="209"/>
        <v/>
      </c>
      <c r="O2737" s="39"/>
      <c r="P2737" s="33"/>
      <c r="Q2737" s="168"/>
      <c r="R2737" s="169"/>
      <c r="S2737" s="39"/>
      <c r="T2737" s="119"/>
      <c r="U2737" s="109"/>
      <c r="V2737" s="109"/>
      <c r="W2737" s="109"/>
      <c r="X2737" s="45"/>
      <c r="Y2737" s="45"/>
    </row>
    <row r="2738" spans="1:25" s="43" customFormat="1" ht="12.9" customHeight="1">
      <c r="A2738" s="189"/>
      <c r="B2738" s="111"/>
      <c r="C2738" s="111"/>
      <c r="D2738" s="111"/>
      <c r="E2738" s="111"/>
      <c r="F2738" s="111"/>
      <c r="G2738" s="111"/>
      <c r="H2738" s="111"/>
      <c r="I2738" s="116"/>
      <c r="J2738" s="118"/>
      <c r="K2738" s="33"/>
      <c r="L2738" s="44">
        <f t="shared" si="214"/>
        <v>0</v>
      </c>
      <c r="M2738" s="33" t="str">
        <f t="shared" si="208"/>
        <v>Container q'ty</v>
      </c>
      <c r="N2738" s="33" t="str">
        <f t="shared" si="209"/>
        <v/>
      </c>
      <c r="O2738" s="39"/>
      <c r="P2738" s="33"/>
      <c r="Q2738" s="168"/>
      <c r="R2738" s="169"/>
      <c r="S2738" s="39"/>
      <c r="T2738" s="119"/>
      <c r="U2738" s="109"/>
      <c r="V2738" s="109"/>
      <c r="W2738" s="109"/>
      <c r="X2738" s="45"/>
      <c r="Y2738" s="45"/>
    </row>
    <row r="2739" spans="1:25" s="43" customFormat="1" ht="12.9" customHeight="1">
      <c r="A2739" s="189"/>
      <c r="B2739" s="111"/>
      <c r="C2739" s="111"/>
      <c r="D2739" s="111"/>
      <c r="E2739" s="111"/>
      <c r="F2739" s="111"/>
      <c r="G2739" s="111"/>
      <c r="H2739" s="111"/>
      <c r="I2739" s="116"/>
      <c r="J2739" s="118"/>
      <c r="K2739" s="33"/>
      <c r="L2739" s="44">
        <f t="shared" si="214"/>
        <v>0</v>
      </c>
      <c r="M2739" s="33" t="str">
        <f t="shared" si="208"/>
        <v>Container q'ty</v>
      </c>
      <c r="N2739" s="33" t="str">
        <f t="shared" si="209"/>
        <v/>
      </c>
      <c r="O2739" s="39"/>
      <c r="P2739" s="33"/>
      <c r="Q2739" s="168"/>
      <c r="R2739" s="169"/>
      <c r="S2739" s="39"/>
      <c r="T2739" s="119"/>
      <c r="U2739" s="109"/>
      <c r="V2739" s="109"/>
      <c r="W2739" s="109"/>
      <c r="X2739" s="45"/>
      <c r="Y2739" s="45"/>
    </row>
    <row r="2740" spans="1:25" s="43" customFormat="1" ht="12.9" customHeight="1">
      <c r="A2740" s="189"/>
      <c r="B2740" s="111"/>
      <c r="C2740" s="111"/>
      <c r="D2740" s="111"/>
      <c r="E2740" s="111"/>
      <c r="F2740" s="111"/>
      <c r="G2740" s="111"/>
      <c r="H2740" s="111"/>
      <c r="I2740" s="116"/>
      <c r="J2740" s="118"/>
      <c r="K2740" s="33"/>
      <c r="L2740" s="44">
        <f t="shared" si="214"/>
        <v>0</v>
      </c>
      <c r="M2740" s="33" t="str">
        <f t="shared" si="208"/>
        <v>Container q'ty</v>
      </c>
      <c r="N2740" s="33" t="str">
        <f t="shared" si="209"/>
        <v/>
      </c>
      <c r="O2740" s="39"/>
      <c r="P2740" s="33"/>
      <c r="Q2740" s="168"/>
      <c r="R2740" s="169"/>
      <c r="S2740" s="39"/>
      <c r="T2740" s="119"/>
      <c r="U2740" s="109"/>
      <c r="V2740" s="109"/>
      <c r="W2740" s="109"/>
      <c r="X2740" s="45"/>
      <c r="Y2740" s="45"/>
    </row>
    <row r="2741" spans="1:25" s="43" customFormat="1" ht="12.9" customHeight="1">
      <c r="A2741" s="189"/>
      <c r="B2741" s="111"/>
      <c r="C2741" s="111"/>
      <c r="D2741" s="111"/>
      <c r="E2741" s="111"/>
      <c r="F2741" s="111"/>
      <c r="G2741" s="111"/>
      <c r="H2741" s="111"/>
      <c r="I2741" s="117"/>
      <c r="J2741" s="118"/>
      <c r="K2741" s="33"/>
      <c r="L2741" s="44">
        <f t="shared" si="214"/>
        <v>0</v>
      </c>
      <c r="M2741" s="33" t="str">
        <f t="shared" si="208"/>
        <v>Container q'ty</v>
      </c>
      <c r="N2741" s="33" t="str">
        <f t="shared" si="209"/>
        <v/>
      </c>
      <c r="O2741" s="39"/>
      <c r="P2741" s="33"/>
      <c r="Q2741" s="168"/>
      <c r="R2741" s="169"/>
      <c r="S2741" s="39"/>
      <c r="T2741" s="119"/>
      <c r="U2741" s="109"/>
      <c r="V2741" s="109"/>
      <c r="W2741" s="109"/>
      <c r="X2741" s="45"/>
      <c r="Y2741" s="45"/>
    </row>
    <row r="2742" spans="1:25" s="43" customFormat="1" ht="12.9" customHeight="1">
      <c r="A2742" s="189"/>
      <c r="B2742" s="111"/>
      <c r="C2742" s="111"/>
      <c r="D2742" s="111"/>
      <c r="E2742" s="111"/>
      <c r="F2742" s="111"/>
      <c r="G2742" s="111"/>
      <c r="H2742" s="111"/>
      <c r="I2742" s="116"/>
      <c r="J2742" s="118"/>
      <c r="K2742" s="33"/>
      <c r="L2742" s="44">
        <f t="shared" si="214"/>
        <v>0</v>
      </c>
      <c r="M2742" s="33" t="str">
        <f t="shared" si="208"/>
        <v>Container q'ty</v>
      </c>
      <c r="N2742" s="33" t="str">
        <f t="shared" si="209"/>
        <v/>
      </c>
      <c r="O2742" s="39"/>
      <c r="P2742" s="33"/>
      <c r="Q2742" s="168"/>
      <c r="R2742" s="169"/>
      <c r="S2742" s="39"/>
      <c r="T2742" s="119"/>
      <c r="U2742" s="109"/>
      <c r="V2742" s="109"/>
      <c r="W2742" s="109"/>
      <c r="X2742" s="45"/>
      <c r="Y2742" s="45"/>
    </row>
    <row r="2743" spans="1:25" s="43" customFormat="1" ht="12.9" customHeight="1">
      <c r="A2743" s="189"/>
      <c r="B2743" s="111"/>
      <c r="C2743" s="111"/>
      <c r="D2743" s="111"/>
      <c r="E2743" s="111"/>
      <c r="F2743" s="111"/>
      <c r="G2743" s="111"/>
      <c r="H2743" s="111"/>
      <c r="I2743" s="116"/>
      <c r="J2743" s="118"/>
      <c r="K2743" s="33"/>
      <c r="L2743" s="44">
        <f t="shared" si="214"/>
        <v>0</v>
      </c>
      <c r="M2743" s="33" t="str">
        <f t="shared" ref="M2743:M2806" si="215">A2743&amp;$O$1</f>
        <v>Container q'ty</v>
      </c>
      <c r="N2743" s="33" t="str">
        <f t="shared" ref="N2743:N2806" si="216">A2743&amp;P2743</f>
        <v/>
      </c>
      <c r="O2743" s="39"/>
      <c r="P2743" s="33"/>
      <c r="Q2743" s="168"/>
      <c r="R2743" s="169"/>
      <c r="S2743" s="39"/>
      <c r="T2743" s="119"/>
      <c r="U2743" s="109"/>
      <c r="V2743" s="109"/>
      <c r="W2743" s="109"/>
      <c r="X2743" s="45"/>
      <c r="Y2743" s="45"/>
    </row>
    <row r="2744" spans="1:25" s="43" customFormat="1" ht="12.9" customHeight="1">
      <c r="A2744" s="189"/>
      <c r="B2744" s="111"/>
      <c r="C2744" s="111"/>
      <c r="D2744" s="111"/>
      <c r="E2744" s="111"/>
      <c r="F2744" s="111"/>
      <c r="G2744" s="111"/>
      <c r="H2744" s="111"/>
      <c r="I2744" s="116"/>
      <c r="J2744" s="118"/>
      <c r="K2744" s="33"/>
      <c r="L2744" s="44">
        <f t="shared" si="214"/>
        <v>0</v>
      </c>
      <c r="M2744" s="33" t="str">
        <f t="shared" si="215"/>
        <v>Container q'ty</v>
      </c>
      <c r="N2744" s="33" t="str">
        <f t="shared" si="216"/>
        <v/>
      </c>
      <c r="O2744" s="39"/>
      <c r="P2744" s="33"/>
      <c r="Q2744" s="168"/>
      <c r="R2744" s="169"/>
      <c r="S2744" s="39"/>
      <c r="T2744" s="119"/>
      <c r="U2744" s="109"/>
      <c r="V2744" s="109"/>
      <c r="W2744" s="109"/>
      <c r="X2744" s="45"/>
      <c r="Y2744" s="45"/>
    </row>
    <row r="2745" spans="1:25" s="43" customFormat="1" ht="12.9" customHeight="1">
      <c r="A2745" s="189"/>
      <c r="B2745" s="111"/>
      <c r="C2745" s="111"/>
      <c r="D2745" s="111"/>
      <c r="E2745" s="111"/>
      <c r="F2745" s="111"/>
      <c r="G2745" s="111"/>
      <c r="H2745" s="111"/>
      <c r="I2745" s="116"/>
      <c r="J2745" s="118"/>
      <c r="K2745" s="33"/>
      <c r="L2745" s="44">
        <f t="shared" si="214"/>
        <v>0</v>
      </c>
      <c r="M2745" s="33" t="str">
        <f t="shared" si="215"/>
        <v>Container q'ty</v>
      </c>
      <c r="N2745" s="33" t="str">
        <f t="shared" si="216"/>
        <v/>
      </c>
      <c r="O2745" s="39"/>
      <c r="P2745" s="33"/>
      <c r="Q2745" s="168"/>
      <c r="R2745" s="169"/>
      <c r="S2745" s="39"/>
      <c r="T2745" s="119"/>
      <c r="U2745" s="109"/>
      <c r="V2745" s="109"/>
      <c r="W2745" s="109"/>
      <c r="X2745" s="45"/>
      <c r="Y2745" s="45"/>
    </row>
    <row r="2746" spans="1:25" s="43" customFormat="1" ht="12.9" customHeight="1">
      <c r="A2746" s="189"/>
      <c r="B2746" s="111"/>
      <c r="C2746" s="111"/>
      <c r="D2746" s="111"/>
      <c r="E2746" s="111"/>
      <c r="F2746" s="111"/>
      <c r="G2746" s="111"/>
      <c r="H2746" s="111"/>
      <c r="I2746" s="116"/>
      <c r="J2746" s="118"/>
      <c r="K2746" s="33"/>
      <c r="L2746" s="44">
        <f t="shared" si="214"/>
        <v>0</v>
      </c>
      <c r="M2746" s="33" t="str">
        <f t="shared" si="215"/>
        <v>Container q'ty</v>
      </c>
      <c r="N2746" s="33" t="str">
        <f t="shared" si="216"/>
        <v/>
      </c>
      <c r="O2746" s="39"/>
      <c r="P2746" s="33"/>
      <c r="Q2746" s="168"/>
      <c r="R2746" s="169"/>
      <c r="S2746" s="39"/>
      <c r="T2746" s="119"/>
      <c r="U2746" s="109"/>
      <c r="V2746" s="109"/>
      <c r="W2746" s="109"/>
      <c r="X2746" s="45"/>
      <c r="Y2746" s="45"/>
    </row>
    <row r="2747" spans="1:25" s="43" customFormat="1" ht="12.9" customHeight="1">
      <c r="A2747" s="189"/>
      <c r="B2747" s="111"/>
      <c r="C2747" s="111"/>
      <c r="D2747" s="111"/>
      <c r="E2747" s="111"/>
      <c r="F2747" s="111"/>
      <c r="G2747" s="111"/>
      <c r="H2747" s="111"/>
      <c r="I2747" s="116"/>
      <c r="J2747" s="118"/>
      <c r="K2747" s="33"/>
      <c r="L2747" s="44">
        <f t="shared" si="214"/>
        <v>0</v>
      </c>
      <c r="M2747" s="33" t="str">
        <f t="shared" si="215"/>
        <v>Container q'ty</v>
      </c>
      <c r="N2747" s="33" t="str">
        <f t="shared" si="216"/>
        <v/>
      </c>
      <c r="O2747" s="39"/>
      <c r="P2747" s="33"/>
      <c r="Q2747" s="168"/>
      <c r="R2747" s="169"/>
      <c r="S2747" s="39"/>
      <c r="T2747" s="119"/>
      <c r="U2747" s="109"/>
      <c r="V2747" s="109"/>
      <c r="W2747" s="109"/>
      <c r="X2747" s="45"/>
      <c r="Y2747" s="45"/>
    </row>
    <row r="2748" spans="1:25" s="43" customFormat="1" ht="12.9" customHeight="1">
      <c r="A2748" s="189"/>
      <c r="B2748" s="111"/>
      <c r="C2748" s="111"/>
      <c r="D2748" s="111"/>
      <c r="E2748" s="111"/>
      <c r="F2748" s="111"/>
      <c r="G2748" s="111"/>
      <c r="H2748" s="111"/>
      <c r="I2748" s="117"/>
      <c r="J2748" s="118"/>
      <c r="K2748" s="33"/>
      <c r="L2748" s="44">
        <f t="shared" si="214"/>
        <v>0</v>
      </c>
      <c r="M2748" s="33" t="str">
        <f t="shared" si="215"/>
        <v>Container q'ty</v>
      </c>
      <c r="N2748" s="33" t="str">
        <f t="shared" si="216"/>
        <v/>
      </c>
      <c r="O2748" s="39"/>
      <c r="P2748" s="33"/>
      <c r="Q2748" s="168"/>
      <c r="R2748" s="169"/>
      <c r="S2748" s="39"/>
      <c r="T2748" s="119"/>
      <c r="U2748" s="109"/>
      <c r="V2748" s="109"/>
      <c r="W2748" s="109"/>
      <c r="X2748" s="45"/>
      <c r="Y2748" s="45"/>
    </row>
    <row r="2749" spans="1:25" s="43" customFormat="1" ht="12.9" customHeight="1">
      <c r="A2749" s="189"/>
      <c r="B2749" s="111"/>
      <c r="C2749" s="111"/>
      <c r="D2749" s="111"/>
      <c r="E2749" s="111"/>
      <c r="F2749" s="111"/>
      <c r="G2749" s="111"/>
      <c r="H2749" s="111"/>
      <c r="I2749" s="117"/>
      <c r="J2749" s="118"/>
      <c r="K2749" s="33"/>
      <c r="L2749" s="44">
        <f t="shared" si="214"/>
        <v>0</v>
      </c>
      <c r="M2749" s="33" t="str">
        <f t="shared" si="215"/>
        <v>Container q'ty</v>
      </c>
      <c r="N2749" s="33" t="str">
        <f t="shared" si="216"/>
        <v/>
      </c>
      <c r="O2749" s="39"/>
      <c r="P2749" s="33"/>
      <c r="Q2749" s="168"/>
      <c r="R2749" s="169"/>
      <c r="S2749" s="39"/>
      <c r="T2749" s="119"/>
      <c r="U2749" s="109"/>
      <c r="V2749" s="109"/>
      <c r="W2749" s="109"/>
      <c r="X2749" s="45"/>
      <c r="Y2749" s="45"/>
    </row>
    <row r="2750" spans="1:25" s="43" customFormat="1" ht="12.9" customHeight="1">
      <c r="A2750" s="189"/>
      <c r="B2750" s="111"/>
      <c r="C2750" s="111"/>
      <c r="D2750" s="111"/>
      <c r="E2750" s="111"/>
      <c r="F2750" s="111"/>
      <c r="G2750" s="111"/>
      <c r="H2750" s="111"/>
      <c r="I2750" s="116"/>
      <c r="J2750" s="118"/>
      <c r="K2750" s="33"/>
      <c r="L2750" s="44">
        <f t="shared" si="214"/>
        <v>0</v>
      </c>
      <c r="M2750" s="33" t="str">
        <f t="shared" si="215"/>
        <v>Container q'ty</v>
      </c>
      <c r="N2750" s="33" t="str">
        <f t="shared" si="216"/>
        <v/>
      </c>
      <c r="O2750" s="39"/>
      <c r="P2750" s="33"/>
      <c r="Q2750" s="168"/>
      <c r="R2750" s="169"/>
      <c r="S2750" s="39"/>
      <c r="T2750" s="119"/>
      <c r="U2750" s="109"/>
      <c r="V2750" s="109"/>
      <c r="W2750" s="109"/>
      <c r="X2750" s="45"/>
      <c r="Y2750" s="45"/>
    </row>
    <row r="2751" spans="1:25" s="43" customFormat="1" ht="12.9" customHeight="1">
      <c r="A2751" s="189"/>
      <c r="B2751" s="111"/>
      <c r="C2751" s="111"/>
      <c r="D2751" s="111"/>
      <c r="E2751" s="111"/>
      <c r="F2751" s="111"/>
      <c r="G2751" s="111"/>
      <c r="H2751" s="111"/>
      <c r="I2751" s="116"/>
      <c r="J2751" s="118"/>
      <c r="K2751" s="33"/>
      <c r="L2751" s="44">
        <f t="shared" si="214"/>
        <v>0</v>
      </c>
      <c r="M2751" s="33" t="str">
        <f t="shared" si="215"/>
        <v>Container q'ty</v>
      </c>
      <c r="N2751" s="33" t="str">
        <f t="shared" si="216"/>
        <v/>
      </c>
      <c r="O2751" s="39"/>
      <c r="P2751" s="33"/>
      <c r="Q2751" s="168"/>
      <c r="R2751" s="169"/>
      <c r="S2751" s="39"/>
      <c r="T2751" s="119"/>
      <c r="U2751" s="109"/>
      <c r="V2751" s="109"/>
      <c r="W2751" s="109"/>
      <c r="X2751" s="45"/>
      <c r="Y2751" s="45"/>
    </row>
    <row r="2752" spans="1:25" s="43" customFormat="1" ht="12.9" customHeight="1">
      <c r="A2752" s="189"/>
      <c r="B2752" s="111"/>
      <c r="C2752" s="111"/>
      <c r="D2752" s="111"/>
      <c r="E2752" s="111"/>
      <c r="F2752" s="111"/>
      <c r="G2752" s="111"/>
      <c r="H2752" s="111"/>
      <c r="I2752" s="116"/>
      <c r="J2752" s="118"/>
      <c r="K2752" s="33"/>
      <c r="L2752" s="44">
        <f t="shared" si="214"/>
        <v>0</v>
      </c>
      <c r="M2752" s="33" t="str">
        <f t="shared" si="215"/>
        <v>Container q'ty</v>
      </c>
      <c r="N2752" s="33" t="str">
        <f t="shared" si="216"/>
        <v/>
      </c>
      <c r="O2752" s="39"/>
      <c r="P2752" s="33"/>
      <c r="Q2752" s="168"/>
      <c r="R2752" s="169"/>
      <c r="S2752" s="39"/>
      <c r="T2752" s="119"/>
      <c r="U2752" s="109"/>
      <c r="V2752" s="109"/>
      <c r="W2752" s="109"/>
      <c r="X2752" s="45"/>
      <c r="Y2752" s="45"/>
    </row>
    <row r="2753" spans="1:25" s="43" customFormat="1" ht="12.9" customHeight="1">
      <c r="A2753" s="189"/>
      <c r="B2753" s="111"/>
      <c r="C2753" s="111"/>
      <c r="D2753" s="111"/>
      <c r="E2753" s="111"/>
      <c r="F2753" s="111"/>
      <c r="G2753" s="111"/>
      <c r="H2753" s="111"/>
      <c r="I2753" s="116"/>
      <c r="J2753" s="118"/>
      <c r="K2753" s="33"/>
      <c r="L2753" s="44">
        <f t="shared" si="214"/>
        <v>0</v>
      </c>
      <c r="M2753" s="33" t="str">
        <f t="shared" si="215"/>
        <v>Container q'ty</v>
      </c>
      <c r="N2753" s="33" t="str">
        <f t="shared" si="216"/>
        <v/>
      </c>
      <c r="O2753" s="39"/>
      <c r="P2753" s="33"/>
      <c r="Q2753" s="168"/>
      <c r="R2753" s="169"/>
      <c r="S2753" s="39"/>
      <c r="T2753" s="119"/>
      <c r="U2753" s="109"/>
      <c r="V2753" s="109"/>
      <c r="W2753" s="109"/>
      <c r="X2753" s="45"/>
      <c r="Y2753" s="45"/>
    </row>
    <row r="2754" spans="1:25" s="43" customFormat="1" ht="12.9" customHeight="1">
      <c r="A2754" s="189"/>
      <c r="B2754" s="111"/>
      <c r="C2754" s="111"/>
      <c r="D2754" s="111"/>
      <c r="E2754" s="111"/>
      <c r="F2754" s="111"/>
      <c r="G2754" s="111"/>
      <c r="H2754" s="111"/>
      <c r="I2754" s="116"/>
      <c r="J2754" s="118"/>
      <c r="K2754" s="33"/>
      <c r="L2754" s="44">
        <f>SUM(E2754:F2754)</f>
        <v>0</v>
      </c>
      <c r="M2754" s="33" t="str">
        <f t="shared" si="215"/>
        <v>Container q'ty</v>
      </c>
      <c r="N2754" s="33" t="str">
        <f t="shared" si="216"/>
        <v/>
      </c>
      <c r="O2754" s="39"/>
      <c r="P2754" s="33"/>
      <c r="Q2754" s="168"/>
      <c r="R2754" s="169"/>
      <c r="S2754" s="39"/>
      <c r="T2754" s="119"/>
      <c r="U2754" s="109"/>
      <c r="V2754" s="109"/>
      <c r="W2754" s="109"/>
      <c r="X2754" s="45"/>
      <c r="Y2754" s="45"/>
    </row>
    <row r="2755" spans="1:25" s="43" customFormat="1" ht="12.9" customHeight="1">
      <c r="A2755" s="189"/>
      <c r="B2755" s="111"/>
      <c r="C2755" s="111"/>
      <c r="D2755" s="111"/>
      <c r="E2755" s="111"/>
      <c r="F2755" s="111"/>
      <c r="G2755" s="111"/>
      <c r="H2755" s="111"/>
      <c r="I2755" s="116"/>
      <c r="J2755" s="118"/>
      <c r="K2755" s="33"/>
      <c r="L2755" s="44">
        <f>SUM(E2755:F2755)</f>
        <v>0</v>
      </c>
      <c r="M2755" s="33" t="str">
        <f t="shared" si="215"/>
        <v>Container q'ty</v>
      </c>
      <c r="N2755" s="33" t="str">
        <f t="shared" si="216"/>
        <v/>
      </c>
      <c r="O2755" s="39"/>
      <c r="P2755" s="33"/>
      <c r="Q2755" s="168"/>
      <c r="R2755" s="169"/>
      <c r="S2755" s="39"/>
      <c r="T2755" s="119"/>
      <c r="U2755" s="109"/>
      <c r="V2755" s="109"/>
      <c r="W2755" s="109"/>
      <c r="X2755" s="45"/>
      <c r="Y2755" s="45"/>
    </row>
    <row r="2756" spans="1:25" s="43" customFormat="1" ht="12.9" customHeight="1">
      <c r="A2756" s="189"/>
      <c r="B2756" s="111"/>
      <c r="C2756" s="111"/>
      <c r="D2756" s="111"/>
      <c r="E2756" s="111"/>
      <c r="F2756" s="111"/>
      <c r="G2756" s="111"/>
      <c r="H2756" s="111"/>
      <c r="I2756" s="116"/>
      <c r="J2756" s="118"/>
      <c r="K2756" s="33"/>
      <c r="L2756" s="44">
        <f t="shared" ref="L2756:L2764" si="217">SUM(E2756:F2756)</f>
        <v>0</v>
      </c>
      <c r="M2756" s="33" t="str">
        <f t="shared" si="215"/>
        <v>Container q'ty</v>
      </c>
      <c r="N2756" s="33" t="str">
        <f t="shared" si="216"/>
        <v/>
      </c>
      <c r="O2756" s="39"/>
      <c r="P2756" s="33"/>
      <c r="Q2756" s="168"/>
      <c r="R2756" s="169"/>
      <c r="S2756" s="39"/>
      <c r="T2756" s="119"/>
      <c r="U2756" s="109"/>
      <c r="V2756" s="109"/>
      <c r="W2756" s="109"/>
      <c r="X2756" s="45"/>
      <c r="Y2756" s="45"/>
    </row>
    <row r="2757" spans="1:25" s="43" customFormat="1" ht="12.9" customHeight="1">
      <c r="A2757" s="189"/>
      <c r="B2757" s="111"/>
      <c r="C2757" s="111"/>
      <c r="D2757" s="111"/>
      <c r="E2757" s="111"/>
      <c r="F2757" s="111"/>
      <c r="G2757" s="111"/>
      <c r="H2757" s="111"/>
      <c r="I2757" s="116"/>
      <c r="J2757" s="118"/>
      <c r="K2757" s="33"/>
      <c r="L2757" s="44">
        <f t="shared" si="217"/>
        <v>0</v>
      </c>
      <c r="M2757" s="33" t="str">
        <f t="shared" si="215"/>
        <v>Container q'ty</v>
      </c>
      <c r="N2757" s="33" t="str">
        <f t="shared" si="216"/>
        <v/>
      </c>
      <c r="O2757" s="39"/>
      <c r="P2757" s="33"/>
      <c r="Q2757" s="168"/>
      <c r="R2757" s="169"/>
      <c r="S2757" s="39"/>
      <c r="T2757" s="119"/>
      <c r="U2757" s="109"/>
      <c r="V2757" s="109"/>
      <c r="W2757" s="109"/>
      <c r="X2757" s="45"/>
      <c r="Y2757" s="45"/>
    </row>
    <row r="2758" spans="1:25" s="43" customFormat="1" ht="12.9" customHeight="1">
      <c r="A2758" s="189"/>
      <c r="B2758" s="111"/>
      <c r="C2758" s="111"/>
      <c r="D2758" s="111"/>
      <c r="E2758" s="111"/>
      <c r="F2758" s="111"/>
      <c r="G2758" s="111"/>
      <c r="H2758" s="111"/>
      <c r="I2758" s="116"/>
      <c r="J2758" s="118"/>
      <c r="K2758" s="33"/>
      <c r="L2758" s="44">
        <f t="shared" si="217"/>
        <v>0</v>
      </c>
      <c r="M2758" s="33" t="str">
        <f t="shared" si="215"/>
        <v>Container q'ty</v>
      </c>
      <c r="N2758" s="33" t="str">
        <f t="shared" si="216"/>
        <v/>
      </c>
      <c r="O2758" s="39"/>
      <c r="P2758" s="33"/>
      <c r="Q2758" s="168"/>
      <c r="R2758" s="169"/>
      <c r="S2758" s="39"/>
      <c r="T2758" s="119"/>
      <c r="U2758" s="109"/>
      <c r="V2758" s="109"/>
      <c r="W2758" s="109"/>
      <c r="X2758" s="45"/>
      <c r="Y2758" s="45"/>
    </row>
    <row r="2759" spans="1:25" s="43" customFormat="1" ht="12.9" customHeight="1">
      <c r="A2759" s="189"/>
      <c r="B2759" s="111"/>
      <c r="C2759" s="111"/>
      <c r="D2759" s="111"/>
      <c r="E2759" s="111"/>
      <c r="F2759" s="111"/>
      <c r="G2759" s="111"/>
      <c r="H2759" s="111"/>
      <c r="I2759" s="117"/>
      <c r="J2759" s="118"/>
      <c r="K2759" s="33"/>
      <c r="L2759" s="44">
        <f t="shared" si="217"/>
        <v>0</v>
      </c>
      <c r="M2759" s="33" t="str">
        <f t="shared" si="215"/>
        <v>Container q'ty</v>
      </c>
      <c r="N2759" s="33" t="str">
        <f t="shared" si="216"/>
        <v/>
      </c>
      <c r="O2759" s="39"/>
      <c r="P2759" s="33"/>
      <c r="Q2759" s="168"/>
      <c r="R2759" s="169"/>
      <c r="S2759" s="39"/>
      <c r="T2759" s="119"/>
      <c r="U2759" s="109"/>
      <c r="V2759" s="109"/>
      <c r="W2759" s="109"/>
      <c r="X2759" s="45"/>
      <c r="Y2759" s="45"/>
    </row>
    <row r="2760" spans="1:25" s="43" customFormat="1" ht="12.9" customHeight="1">
      <c r="A2760" s="189"/>
      <c r="B2760" s="111"/>
      <c r="C2760" s="111"/>
      <c r="D2760" s="111"/>
      <c r="E2760" s="111"/>
      <c r="F2760" s="111"/>
      <c r="G2760" s="111"/>
      <c r="H2760" s="111"/>
      <c r="I2760" s="117"/>
      <c r="J2760" s="118"/>
      <c r="K2760" s="33"/>
      <c r="L2760" s="44">
        <f t="shared" si="217"/>
        <v>0</v>
      </c>
      <c r="M2760" s="33" t="str">
        <f t="shared" si="215"/>
        <v>Container q'ty</v>
      </c>
      <c r="N2760" s="33" t="str">
        <f t="shared" si="216"/>
        <v/>
      </c>
      <c r="O2760" s="39"/>
      <c r="P2760" s="33"/>
      <c r="Q2760" s="168"/>
      <c r="R2760" s="169"/>
      <c r="S2760" s="39"/>
      <c r="T2760" s="119"/>
      <c r="U2760" s="109"/>
      <c r="V2760" s="109"/>
      <c r="W2760" s="109"/>
      <c r="X2760" s="45"/>
      <c r="Y2760" s="45"/>
    </row>
    <row r="2761" spans="1:25" s="43" customFormat="1" ht="12.9" customHeight="1">
      <c r="A2761" s="189"/>
      <c r="B2761" s="111"/>
      <c r="C2761" s="111"/>
      <c r="D2761" s="111"/>
      <c r="E2761" s="111"/>
      <c r="F2761" s="111"/>
      <c r="G2761" s="111"/>
      <c r="H2761" s="111"/>
      <c r="I2761" s="116"/>
      <c r="J2761" s="118"/>
      <c r="K2761" s="33"/>
      <c r="L2761" s="44">
        <f t="shared" si="217"/>
        <v>0</v>
      </c>
      <c r="M2761" s="33" t="str">
        <f t="shared" si="215"/>
        <v>Container q'ty</v>
      </c>
      <c r="N2761" s="33" t="str">
        <f t="shared" si="216"/>
        <v/>
      </c>
      <c r="O2761" s="39"/>
      <c r="P2761" s="33"/>
      <c r="Q2761" s="168"/>
      <c r="R2761" s="169"/>
      <c r="S2761" s="39"/>
      <c r="T2761" s="119"/>
      <c r="U2761" s="109"/>
      <c r="V2761" s="109"/>
      <c r="W2761" s="109"/>
      <c r="X2761" s="45"/>
      <c r="Y2761" s="45"/>
    </row>
    <row r="2762" spans="1:25" s="43" customFormat="1" ht="12.9" customHeight="1">
      <c r="A2762" s="189"/>
      <c r="B2762" s="111"/>
      <c r="C2762" s="111"/>
      <c r="D2762" s="111"/>
      <c r="E2762" s="111"/>
      <c r="F2762" s="111"/>
      <c r="G2762" s="111"/>
      <c r="H2762" s="111"/>
      <c r="I2762" s="116"/>
      <c r="J2762" s="118"/>
      <c r="K2762" s="33"/>
      <c r="L2762" s="44">
        <f t="shared" si="217"/>
        <v>0</v>
      </c>
      <c r="M2762" s="33" t="str">
        <f t="shared" si="215"/>
        <v>Container q'ty</v>
      </c>
      <c r="N2762" s="33" t="str">
        <f t="shared" si="216"/>
        <v/>
      </c>
      <c r="O2762" s="39"/>
      <c r="P2762" s="33"/>
      <c r="Q2762" s="168"/>
      <c r="R2762" s="169"/>
      <c r="S2762" s="39"/>
      <c r="T2762" s="119"/>
      <c r="U2762" s="109"/>
      <c r="V2762" s="109"/>
      <c r="W2762" s="109"/>
      <c r="X2762" s="45"/>
      <c r="Y2762" s="45"/>
    </row>
    <row r="2763" spans="1:25" s="43" customFormat="1" ht="12.9" customHeight="1">
      <c r="A2763" s="189"/>
      <c r="B2763" s="111"/>
      <c r="C2763" s="111"/>
      <c r="D2763" s="111"/>
      <c r="E2763" s="111"/>
      <c r="F2763" s="111"/>
      <c r="G2763" s="111"/>
      <c r="H2763" s="111"/>
      <c r="I2763" s="116"/>
      <c r="J2763" s="118"/>
      <c r="K2763" s="33"/>
      <c r="L2763" s="44">
        <f t="shared" si="217"/>
        <v>0</v>
      </c>
      <c r="M2763" s="33" t="str">
        <f t="shared" si="215"/>
        <v>Container q'ty</v>
      </c>
      <c r="N2763" s="33" t="str">
        <f t="shared" si="216"/>
        <v/>
      </c>
      <c r="O2763" s="39"/>
      <c r="P2763" s="33"/>
      <c r="Q2763" s="168"/>
      <c r="R2763" s="169"/>
      <c r="S2763" s="39"/>
      <c r="T2763" s="119"/>
      <c r="U2763" s="109"/>
      <c r="V2763" s="109"/>
      <c r="W2763" s="109"/>
      <c r="X2763" s="45"/>
      <c r="Y2763" s="45"/>
    </row>
    <row r="2764" spans="1:25" s="43" customFormat="1" ht="12.9" customHeight="1">
      <c r="A2764" s="189"/>
      <c r="B2764" s="111"/>
      <c r="C2764" s="111"/>
      <c r="D2764" s="111"/>
      <c r="E2764" s="111"/>
      <c r="F2764" s="111"/>
      <c r="G2764" s="111"/>
      <c r="H2764" s="111"/>
      <c r="I2764" s="116"/>
      <c r="J2764" s="118"/>
      <c r="K2764" s="33"/>
      <c r="L2764" s="44">
        <f t="shared" si="217"/>
        <v>0</v>
      </c>
      <c r="M2764" s="33" t="str">
        <f t="shared" si="215"/>
        <v>Container q'ty</v>
      </c>
      <c r="N2764" s="33" t="str">
        <f t="shared" si="216"/>
        <v/>
      </c>
      <c r="O2764" s="39"/>
      <c r="P2764" s="33"/>
      <c r="Q2764" s="168"/>
      <c r="R2764" s="169"/>
      <c r="S2764" s="39"/>
      <c r="T2764" s="119"/>
      <c r="U2764" s="109"/>
      <c r="V2764" s="109"/>
      <c r="W2764" s="109"/>
      <c r="X2764" s="45"/>
      <c r="Y2764" s="45"/>
    </row>
    <row r="2765" spans="1:25" s="43" customFormat="1" ht="12.9" customHeight="1">
      <c r="A2765" s="189"/>
      <c r="B2765" s="111"/>
      <c r="C2765" s="111"/>
      <c r="D2765" s="111"/>
      <c r="E2765" s="111"/>
      <c r="F2765" s="111"/>
      <c r="G2765" s="111"/>
      <c r="H2765" s="111"/>
      <c r="I2765" s="116"/>
      <c r="J2765" s="118"/>
      <c r="K2765" s="33"/>
      <c r="L2765" s="44">
        <f>SUM(E2765:F2765)</f>
        <v>0</v>
      </c>
      <c r="M2765" s="33" t="str">
        <f t="shared" si="215"/>
        <v>Container q'ty</v>
      </c>
      <c r="N2765" s="33" t="str">
        <f t="shared" si="216"/>
        <v/>
      </c>
      <c r="O2765" s="39"/>
      <c r="P2765" s="33"/>
      <c r="Q2765" s="168"/>
      <c r="R2765" s="169"/>
      <c r="S2765" s="39"/>
      <c r="T2765" s="119"/>
      <c r="U2765" s="109"/>
      <c r="V2765" s="109"/>
      <c r="W2765" s="109"/>
      <c r="X2765" s="45"/>
      <c r="Y2765" s="45"/>
    </row>
    <row r="2766" spans="1:25" s="43" customFormat="1" ht="12.9" customHeight="1">
      <c r="A2766" s="189"/>
      <c r="B2766" s="111"/>
      <c r="C2766" s="111"/>
      <c r="D2766" s="111"/>
      <c r="E2766" s="111"/>
      <c r="F2766" s="111"/>
      <c r="G2766" s="111"/>
      <c r="H2766" s="111"/>
      <c r="I2766" s="116"/>
      <c r="J2766" s="118"/>
      <c r="K2766" s="33"/>
      <c r="L2766" s="44">
        <f>SUM(E2766:F2766)</f>
        <v>0</v>
      </c>
      <c r="M2766" s="33" t="str">
        <f t="shared" si="215"/>
        <v>Container q'ty</v>
      </c>
      <c r="N2766" s="33" t="str">
        <f t="shared" si="216"/>
        <v/>
      </c>
      <c r="O2766" s="39"/>
      <c r="P2766" s="33"/>
      <c r="Q2766" s="168"/>
      <c r="R2766" s="169"/>
      <c r="S2766" s="39"/>
      <c r="T2766" s="119"/>
      <c r="U2766" s="109"/>
      <c r="V2766" s="109"/>
      <c r="W2766" s="109"/>
      <c r="X2766" s="45"/>
      <c r="Y2766" s="45"/>
    </row>
    <row r="2767" spans="1:25" s="43" customFormat="1" ht="12.9" customHeight="1">
      <c r="A2767" s="189"/>
      <c r="B2767" s="111"/>
      <c r="C2767" s="111"/>
      <c r="D2767" s="111"/>
      <c r="E2767" s="111"/>
      <c r="F2767" s="111"/>
      <c r="G2767" s="111"/>
      <c r="H2767" s="111"/>
      <c r="I2767" s="116"/>
      <c r="J2767" s="118"/>
      <c r="K2767" s="33"/>
      <c r="L2767" s="44">
        <f t="shared" ref="L2767:L2776" si="218">SUM(E2767:F2767)</f>
        <v>0</v>
      </c>
      <c r="M2767" s="33" t="str">
        <f t="shared" si="215"/>
        <v>Container q'ty</v>
      </c>
      <c r="N2767" s="33" t="str">
        <f t="shared" si="216"/>
        <v/>
      </c>
      <c r="O2767" s="39"/>
      <c r="P2767" s="33"/>
      <c r="Q2767" s="168"/>
      <c r="R2767" s="169"/>
      <c r="S2767" s="39"/>
      <c r="T2767" s="119"/>
      <c r="U2767" s="109"/>
      <c r="V2767" s="109"/>
      <c r="W2767" s="109"/>
      <c r="X2767" s="45"/>
      <c r="Y2767" s="45"/>
    </row>
    <row r="2768" spans="1:25" s="43" customFormat="1" ht="12.9" customHeight="1">
      <c r="A2768" s="189"/>
      <c r="B2768" s="111"/>
      <c r="C2768" s="111"/>
      <c r="D2768" s="111"/>
      <c r="E2768" s="111"/>
      <c r="F2768" s="111"/>
      <c r="G2768" s="111"/>
      <c r="H2768" s="111"/>
      <c r="I2768" s="116"/>
      <c r="J2768" s="118"/>
      <c r="K2768" s="33"/>
      <c r="L2768" s="44">
        <f t="shared" si="218"/>
        <v>0</v>
      </c>
      <c r="M2768" s="33" t="str">
        <f t="shared" si="215"/>
        <v>Container q'ty</v>
      </c>
      <c r="N2768" s="33" t="str">
        <f t="shared" si="216"/>
        <v/>
      </c>
      <c r="O2768" s="39"/>
      <c r="P2768" s="33"/>
      <c r="Q2768" s="168"/>
      <c r="R2768" s="169"/>
      <c r="S2768" s="39"/>
      <c r="T2768" s="119"/>
      <c r="U2768" s="109"/>
      <c r="V2768" s="109"/>
      <c r="W2768" s="109"/>
      <c r="X2768" s="45"/>
      <c r="Y2768" s="45"/>
    </row>
    <row r="2769" spans="1:25" s="43" customFormat="1" ht="12.9" customHeight="1">
      <c r="A2769" s="189"/>
      <c r="B2769" s="111"/>
      <c r="C2769" s="111"/>
      <c r="D2769" s="111"/>
      <c r="E2769" s="111"/>
      <c r="F2769" s="111"/>
      <c r="G2769" s="111"/>
      <c r="H2769" s="111"/>
      <c r="I2769" s="116"/>
      <c r="J2769" s="118"/>
      <c r="K2769" s="33"/>
      <c r="L2769" s="44">
        <f t="shared" si="218"/>
        <v>0</v>
      </c>
      <c r="M2769" s="33" t="str">
        <f t="shared" si="215"/>
        <v>Container q'ty</v>
      </c>
      <c r="N2769" s="33" t="str">
        <f t="shared" si="216"/>
        <v/>
      </c>
      <c r="O2769" s="39"/>
      <c r="P2769" s="33"/>
      <c r="Q2769" s="168"/>
      <c r="R2769" s="169"/>
      <c r="S2769" s="39"/>
      <c r="T2769" s="119"/>
      <c r="U2769" s="109"/>
      <c r="V2769" s="109"/>
      <c r="W2769" s="109"/>
      <c r="X2769" s="45"/>
      <c r="Y2769" s="45"/>
    </row>
    <row r="2770" spans="1:25" s="43" customFormat="1" ht="12.9" customHeight="1">
      <c r="A2770" s="189"/>
      <c r="B2770" s="111"/>
      <c r="C2770" s="111"/>
      <c r="D2770" s="111"/>
      <c r="E2770" s="111"/>
      <c r="F2770" s="111"/>
      <c r="G2770" s="111"/>
      <c r="H2770" s="111"/>
      <c r="I2770" s="117"/>
      <c r="J2770" s="118"/>
      <c r="K2770" s="33"/>
      <c r="L2770" s="44">
        <f t="shared" si="218"/>
        <v>0</v>
      </c>
      <c r="M2770" s="33" t="str">
        <f t="shared" si="215"/>
        <v>Container q'ty</v>
      </c>
      <c r="N2770" s="33" t="str">
        <f t="shared" si="216"/>
        <v/>
      </c>
      <c r="O2770" s="39"/>
      <c r="P2770" s="33"/>
      <c r="Q2770" s="168"/>
      <c r="R2770" s="169"/>
      <c r="S2770" s="39"/>
      <c r="T2770" s="119"/>
      <c r="U2770" s="109"/>
      <c r="V2770" s="109"/>
      <c r="W2770" s="109"/>
      <c r="X2770" s="45"/>
      <c r="Y2770" s="45"/>
    </row>
    <row r="2771" spans="1:25" s="43" customFormat="1" ht="12.9" customHeight="1">
      <c r="A2771" s="189"/>
      <c r="B2771" s="111"/>
      <c r="C2771" s="111"/>
      <c r="D2771" s="111"/>
      <c r="E2771" s="111"/>
      <c r="F2771" s="111"/>
      <c r="G2771" s="111"/>
      <c r="H2771" s="111"/>
      <c r="I2771" s="117"/>
      <c r="J2771" s="118"/>
      <c r="K2771" s="33"/>
      <c r="L2771" s="44">
        <f t="shared" si="218"/>
        <v>0</v>
      </c>
      <c r="M2771" s="33" t="str">
        <f t="shared" si="215"/>
        <v>Container q'ty</v>
      </c>
      <c r="N2771" s="33" t="str">
        <f t="shared" si="216"/>
        <v/>
      </c>
      <c r="O2771" s="39"/>
      <c r="P2771" s="33"/>
      <c r="Q2771" s="168"/>
      <c r="R2771" s="169"/>
      <c r="S2771" s="39"/>
      <c r="T2771" s="119"/>
      <c r="U2771" s="109"/>
      <c r="V2771" s="109"/>
      <c r="W2771" s="109"/>
      <c r="X2771" s="45"/>
      <c r="Y2771" s="45"/>
    </row>
    <row r="2772" spans="1:25" s="43" customFormat="1" ht="12.9" customHeight="1">
      <c r="A2772" s="189"/>
      <c r="B2772" s="111"/>
      <c r="C2772" s="111"/>
      <c r="D2772" s="111"/>
      <c r="E2772" s="111"/>
      <c r="F2772" s="111"/>
      <c r="G2772" s="111"/>
      <c r="H2772" s="111"/>
      <c r="I2772" s="116"/>
      <c r="J2772" s="118"/>
      <c r="K2772" s="33"/>
      <c r="L2772" s="44">
        <f t="shared" si="218"/>
        <v>0</v>
      </c>
      <c r="M2772" s="33" t="str">
        <f t="shared" si="215"/>
        <v>Container q'ty</v>
      </c>
      <c r="N2772" s="33" t="str">
        <f t="shared" si="216"/>
        <v/>
      </c>
      <c r="O2772" s="39"/>
      <c r="P2772" s="33"/>
      <c r="Q2772" s="168"/>
      <c r="R2772" s="169"/>
      <c r="S2772" s="39"/>
      <c r="T2772" s="119"/>
      <c r="U2772" s="109"/>
      <c r="V2772" s="109"/>
      <c r="W2772" s="109"/>
      <c r="X2772" s="45"/>
      <c r="Y2772" s="45"/>
    </row>
    <row r="2773" spans="1:25" s="43" customFormat="1" ht="12.9" customHeight="1">
      <c r="A2773" s="189"/>
      <c r="B2773" s="111"/>
      <c r="C2773" s="111"/>
      <c r="D2773" s="111"/>
      <c r="E2773" s="111"/>
      <c r="F2773" s="111"/>
      <c r="G2773" s="111"/>
      <c r="H2773" s="111"/>
      <c r="I2773" s="116"/>
      <c r="J2773" s="118"/>
      <c r="K2773" s="33"/>
      <c r="L2773" s="44">
        <f t="shared" si="218"/>
        <v>0</v>
      </c>
      <c r="M2773" s="33" t="str">
        <f t="shared" si="215"/>
        <v>Container q'ty</v>
      </c>
      <c r="N2773" s="33" t="str">
        <f t="shared" si="216"/>
        <v/>
      </c>
      <c r="O2773" s="39"/>
      <c r="P2773" s="33"/>
      <c r="Q2773" s="168"/>
      <c r="R2773" s="169"/>
      <c r="S2773" s="39"/>
      <c r="T2773" s="119"/>
      <c r="U2773" s="109"/>
      <c r="V2773" s="109"/>
      <c r="W2773" s="109"/>
      <c r="X2773" s="45"/>
      <c r="Y2773" s="45"/>
    </row>
    <row r="2774" spans="1:25" s="43" customFormat="1" ht="12.9" customHeight="1">
      <c r="A2774" s="189"/>
      <c r="B2774" s="111"/>
      <c r="C2774" s="111"/>
      <c r="D2774" s="111"/>
      <c r="E2774" s="111"/>
      <c r="F2774" s="111"/>
      <c r="G2774" s="111"/>
      <c r="H2774" s="111"/>
      <c r="I2774" s="116"/>
      <c r="J2774" s="118"/>
      <c r="K2774" s="33"/>
      <c r="L2774" s="44">
        <f t="shared" si="218"/>
        <v>0</v>
      </c>
      <c r="M2774" s="33" t="str">
        <f t="shared" si="215"/>
        <v>Container q'ty</v>
      </c>
      <c r="N2774" s="33" t="str">
        <f t="shared" si="216"/>
        <v/>
      </c>
      <c r="O2774" s="39"/>
      <c r="P2774" s="33"/>
      <c r="Q2774" s="168"/>
      <c r="R2774" s="169"/>
      <c r="S2774" s="39"/>
      <c r="T2774" s="119"/>
      <c r="U2774" s="109"/>
      <c r="V2774" s="109"/>
      <c r="W2774" s="109"/>
      <c r="X2774" s="45"/>
      <c r="Y2774" s="45"/>
    </row>
    <row r="2775" spans="1:25" s="43" customFormat="1" ht="12.9" customHeight="1">
      <c r="A2775" s="189"/>
      <c r="B2775" s="111"/>
      <c r="C2775" s="111"/>
      <c r="D2775" s="111"/>
      <c r="E2775" s="111"/>
      <c r="F2775" s="111"/>
      <c r="G2775" s="111"/>
      <c r="H2775" s="111"/>
      <c r="I2775" s="117"/>
      <c r="J2775" s="118"/>
      <c r="K2775" s="33"/>
      <c r="L2775" s="44">
        <f t="shared" si="218"/>
        <v>0</v>
      </c>
      <c r="M2775" s="33" t="str">
        <f t="shared" si="215"/>
        <v>Container q'ty</v>
      </c>
      <c r="N2775" s="33" t="str">
        <f t="shared" si="216"/>
        <v/>
      </c>
      <c r="O2775" s="39"/>
      <c r="P2775" s="33"/>
      <c r="Q2775" s="168"/>
      <c r="R2775" s="169"/>
      <c r="S2775" s="39"/>
      <c r="T2775" s="119"/>
      <c r="U2775" s="109"/>
      <c r="V2775" s="109"/>
      <c r="W2775" s="109"/>
      <c r="X2775" s="45"/>
      <c r="Y2775" s="45"/>
    </row>
    <row r="2776" spans="1:25" s="43" customFormat="1" ht="12.9" customHeight="1">
      <c r="A2776" s="189"/>
      <c r="B2776" s="111"/>
      <c r="C2776" s="111"/>
      <c r="D2776" s="111"/>
      <c r="E2776" s="111"/>
      <c r="F2776" s="111"/>
      <c r="G2776" s="111"/>
      <c r="H2776" s="111"/>
      <c r="I2776" s="116"/>
      <c r="J2776" s="118"/>
      <c r="K2776" s="33"/>
      <c r="L2776" s="44">
        <f t="shared" si="218"/>
        <v>0</v>
      </c>
      <c r="M2776" s="33" t="str">
        <f t="shared" si="215"/>
        <v>Container q'ty</v>
      </c>
      <c r="N2776" s="33" t="str">
        <f t="shared" si="216"/>
        <v/>
      </c>
      <c r="O2776" s="39"/>
      <c r="P2776" s="33"/>
      <c r="Q2776" s="168"/>
      <c r="R2776" s="169"/>
      <c r="S2776" s="39"/>
      <c r="T2776" s="119"/>
      <c r="U2776" s="109"/>
      <c r="V2776" s="109"/>
      <c r="W2776" s="109"/>
      <c r="X2776" s="45"/>
      <c r="Y2776" s="45"/>
    </row>
    <row r="2777" spans="1:25" s="43" customFormat="1" ht="12.9" customHeight="1">
      <c r="A2777" s="189"/>
      <c r="B2777" s="111"/>
      <c r="C2777" s="111"/>
      <c r="D2777" s="111"/>
      <c r="E2777" s="111"/>
      <c r="F2777" s="111"/>
      <c r="G2777" s="111"/>
      <c r="H2777" s="111"/>
      <c r="I2777" s="116"/>
      <c r="J2777" s="118"/>
      <c r="K2777" s="33"/>
      <c r="L2777" s="44">
        <f>SUM(E2777:F2777)</f>
        <v>0</v>
      </c>
      <c r="M2777" s="33" t="str">
        <f t="shared" si="215"/>
        <v>Container q'ty</v>
      </c>
      <c r="N2777" s="33" t="str">
        <f t="shared" si="216"/>
        <v/>
      </c>
      <c r="O2777" s="39"/>
      <c r="P2777" s="33"/>
      <c r="Q2777" s="168"/>
      <c r="R2777" s="169"/>
      <c r="S2777" s="39"/>
      <c r="T2777" s="119"/>
      <c r="U2777" s="109"/>
      <c r="V2777" s="109"/>
      <c r="W2777" s="109"/>
      <c r="X2777" s="45"/>
      <c r="Y2777" s="45"/>
    </row>
    <row r="2778" spans="1:25" s="43" customFormat="1" ht="12.9" customHeight="1">
      <c r="A2778" s="189"/>
      <c r="B2778" s="111"/>
      <c r="C2778" s="111"/>
      <c r="D2778" s="111"/>
      <c r="E2778" s="111"/>
      <c r="F2778" s="111"/>
      <c r="G2778" s="111"/>
      <c r="H2778" s="111"/>
      <c r="I2778" s="116"/>
      <c r="J2778" s="118"/>
      <c r="K2778" s="33"/>
      <c r="L2778" s="44">
        <f>SUM(E2778:F2778)</f>
        <v>0</v>
      </c>
      <c r="M2778" s="33" t="str">
        <f t="shared" si="215"/>
        <v>Container q'ty</v>
      </c>
      <c r="N2778" s="33" t="str">
        <f t="shared" si="216"/>
        <v/>
      </c>
      <c r="O2778" s="39"/>
      <c r="P2778" s="33"/>
      <c r="Q2778" s="168"/>
      <c r="R2778" s="169"/>
      <c r="S2778" s="39"/>
      <c r="T2778" s="119"/>
      <c r="U2778" s="109"/>
      <c r="V2778" s="109"/>
      <c r="W2778" s="109"/>
      <c r="X2778" s="45"/>
      <c r="Y2778" s="45"/>
    </row>
    <row r="2779" spans="1:25" s="43" customFormat="1" ht="12.9" customHeight="1">
      <c r="A2779" s="189"/>
      <c r="B2779" s="111"/>
      <c r="C2779" s="111"/>
      <c r="D2779" s="111"/>
      <c r="E2779" s="111"/>
      <c r="F2779" s="111"/>
      <c r="G2779" s="111"/>
      <c r="H2779" s="111"/>
      <c r="I2779" s="116"/>
      <c r="J2779" s="118"/>
      <c r="K2779" s="33"/>
      <c r="L2779" s="44">
        <f t="shared" ref="L2779:L2787" si="219">SUM(E2779:F2779)</f>
        <v>0</v>
      </c>
      <c r="M2779" s="33" t="str">
        <f t="shared" si="215"/>
        <v>Container q'ty</v>
      </c>
      <c r="N2779" s="33" t="str">
        <f t="shared" si="216"/>
        <v/>
      </c>
      <c r="O2779" s="39"/>
      <c r="P2779" s="33"/>
      <c r="Q2779" s="168"/>
      <c r="R2779" s="169"/>
      <c r="S2779" s="39"/>
      <c r="T2779" s="119"/>
      <c r="U2779" s="109"/>
      <c r="V2779" s="109"/>
      <c r="W2779" s="109"/>
      <c r="X2779" s="45"/>
      <c r="Y2779" s="45"/>
    </row>
    <row r="2780" spans="1:25" s="43" customFormat="1" ht="12.9" customHeight="1">
      <c r="A2780" s="189"/>
      <c r="B2780" s="111"/>
      <c r="C2780" s="111"/>
      <c r="D2780" s="111"/>
      <c r="E2780" s="111"/>
      <c r="F2780" s="111"/>
      <c r="G2780" s="111"/>
      <c r="H2780" s="111"/>
      <c r="I2780" s="116"/>
      <c r="J2780" s="118"/>
      <c r="K2780" s="33"/>
      <c r="L2780" s="44">
        <f t="shared" si="219"/>
        <v>0</v>
      </c>
      <c r="M2780" s="33" t="str">
        <f t="shared" si="215"/>
        <v>Container q'ty</v>
      </c>
      <c r="N2780" s="33" t="str">
        <f t="shared" si="216"/>
        <v/>
      </c>
      <c r="O2780" s="39"/>
      <c r="P2780" s="33"/>
      <c r="Q2780" s="168"/>
      <c r="R2780" s="169"/>
      <c r="S2780" s="39"/>
      <c r="T2780" s="119"/>
      <c r="U2780" s="109"/>
      <c r="V2780" s="109"/>
      <c r="W2780" s="109"/>
      <c r="X2780" s="45"/>
      <c r="Y2780" s="45"/>
    </row>
    <row r="2781" spans="1:25" s="43" customFormat="1" ht="12.9" customHeight="1">
      <c r="A2781" s="189"/>
      <c r="B2781" s="111"/>
      <c r="C2781" s="111"/>
      <c r="D2781" s="111"/>
      <c r="E2781" s="111"/>
      <c r="F2781" s="111"/>
      <c r="G2781" s="111"/>
      <c r="H2781" s="111"/>
      <c r="I2781" s="116"/>
      <c r="J2781" s="118"/>
      <c r="K2781" s="33"/>
      <c r="L2781" s="44">
        <f t="shared" si="219"/>
        <v>0</v>
      </c>
      <c r="M2781" s="33" t="str">
        <f t="shared" si="215"/>
        <v>Container q'ty</v>
      </c>
      <c r="N2781" s="33" t="str">
        <f t="shared" si="216"/>
        <v/>
      </c>
      <c r="O2781" s="39"/>
      <c r="P2781" s="33"/>
      <c r="Q2781" s="168"/>
      <c r="R2781" s="169"/>
      <c r="S2781" s="39"/>
      <c r="T2781" s="119"/>
      <c r="U2781" s="109"/>
      <c r="V2781" s="109"/>
      <c r="W2781" s="109"/>
      <c r="X2781" s="45"/>
      <c r="Y2781" s="45"/>
    </row>
    <row r="2782" spans="1:25" s="43" customFormat="1" ht="12.9" customHeight="1">
      <c r="A2782" s="189"/>
      <c r="B2782" s="111"/>
      <c r="C2782" s="111"/>
      <c r="D2782" s="111"/>
      <c r="E2782" s="111"/>
      <c r="F2782" s="111"/>
      <c r="G2782" s="111"/>
      <c r="H2782" s="111"/>
      <c r="I2782" s="117"/>
      <c r="J2782" s="118"/>
      <c r="K2782" s="33"/>
      <c r="L2782" s="44">
        <f t="shared" si="219"/>
        <v>0</v>
      </c>
      <c r="M2782" s="33" t="str">
        <f t="shared" si="215"/>
        <v>Container q'ty</v>
      </c>
      <c r="N2782" s="33" t="str">
        <f t="shared" si="216"/>
        <v/>
      </c>
      <c r="O2782" s="39"/>
      <c r="P2782" s="33"/>
      <c r="Q2782" s="168"/>
      <c r="R2782" s="169"/>
      <c r="S2782" s="39"/>
      <c r="T2782" s="119"/>
      <c r="U2782" s="109"/>
      <c r="V2782" s="109"/>
      <c r="W2782" s="109"/>
      <c r="X2782" s="45"/>
      <c r="Y2782" s="45"/>
    </row>
    <row r="2783" spans="1:25" s="43" customFormat="1" ht="12.9" customHeight="1">
      <c r="A2783" s="189"/>
      <c r="B2783" s="111"/>
      <c r="C2783" s="111"/>
      <c r="D2783" s="111"/>
      <c r="E2783" s="111"/>
      <c r="F2783" s="111"/>
      <c r="G2783" s="111"/>
      <c r="H2783" s="111"/>
      <c r="I2783" s="117"/>
      <c r="J2783" s="118"/>
      <c r="K2783" s="33"/>
      <c r="L2783" s="44">
        <f t="shared" si="219"/>
        <v>0</v>
      </c>
      <c r="M2783" s="33" t="str">
        <f t="shared" si="215"/>
        <v>Container q'ty</v>
      </c>
      <c r="N2783" s="33" t="str">
        <f t="shared" si="216"/>
        <v/>
      </c>
      <c r="O2783" s="39"/>
      <c r="P2783" s="33"/>
      <c r="Q2783" s="168"/>
      <c r="R2783" s="169"/>
      <c r="S2783" s="39"/>
      <c r="T2783" s="119"/>
      <c r="U2783" s="109"/>
      <c r="V2783" s="109"/>
      <c r="W2783" s="109"/>
      <c r="X2783" s="45"/>
      <c r="Y2783" s="45"/>
    </row>
    <row r="2784" spans="1:25" s="43" customFormat="1" ht="12.9" customHeight="1">
      <c r="A2784" s="189"/>
      <c r="B2784" s="111"/>
      <c r="C2784" s="111"/>
      <c r="D2784" s="111"/>
      <c r="E2784" s="111"/>
      <c r="F2784" s="111"/>
      <c r="G2784" s="111"/>
      <c r="H2784" s="111"/>
      <c r="I2784" s="116"/>
      <c r="J2784" s="118"/>
      <c r="K2784" s="33"/>
      <c r="L2784" s="44">
        <f t="shared" si="219"/>
        <v>0</v>
      </c>
      <c r="M2784" s="33" t="str">
        <f t="shared" si="215"/>
        <v>Container q'ty</v>
      </c>
      <c r="N2784" s="33" t="str">
        <f t="shared" si="216"/>
        <v/>
      </c>
      <c r="O2784" s="39"/>
      <c r="P2784" s="33"/>
      <c r="Q2784" s="168"/>
      <c r="R2784" s="169"/>
      <c r="S2784" s="39"/>
      <c r="T2784" s="119"/>
      <c r="U2784" s="109"/>
      <c r="V2784" s="109"/>
      <c r="W2784" s="109"/>
      <c r="X2784" s="45"/>
      <c r="Y2784" s="45"/>
    </row>
    <row r="2785" spans="1:25" s="43" customFormat="1" ht="12.9" customHeight="1">
      <c r="A2785" s="189"/>
      <c r="B2785" s="111"/>
      <c r="C2785" s="111"/>
      <c r="D2785" s="111"/>
      <c r="E2785" s="111"/>
      <c r="F2785" s="111"/>
      <c r="G2785" s="111"/>
      <c r="H2785" s="111"/>
      <c r="I2785" s="116"/>
      <c r="J2785" s="118"/>
      <c r="K2785" s="33"/>
      <c r="L2785" s="44">
        <f t="shared" si="219"/>
        <v>0</v>
      </c>
      <c r="M2785" s="33" t="str">
        <f t="shared" si="215"/>
        <v>Container q'ty</v>
      </c>
      <c r="N2785" s="33" t="str">
        <f t="shared" si="216"/>
        <v/>
      </c>
      <c r="O2785" s="39"/>
      <c r="P2785" s="33"/>
      <c r="Q2785" s="168"/>
      <c r="R2785" s="169"/>
      <c r="S2785" s="39"/>
      <c r="T2785" s="119"/>
      <c r="U2785" s="109"/>
      <c r="V2785" s="109"/>
      <c r="W2785" s="109"/>
      <c r="X2785" s="45"/>
      <c r="Y2785" s="45"/>
    </row>
    <row r="2786" spans="1:25" s="43" customFormat="1" ht="12.9" customHeight="1">
      <c r="A2786" s="189"/>
      <c r="B2786" s="111"/>
      <c r="C2786" s="111"/>
      <c r="D2786" s="111"/>
      <c r="E2786" s="111"/>
      <c r="F2786" s="111"/>
      <c r="G2786" s="111"/>
      <c r="H2786" s="111"/>
      <c r="I2786" s="116"/>
      <c r="J2786" s="118"/>
      <c r="K2786" s="33"/>
      <c r="L2786" s="44">
        <f t="shared" si="219"/>
        <v>0</v>
      </c>
      <c r="M2786" s="33" t="str">
        <f t="shared" si="215"/>
        <v>Container q'ty</v>
      </c>
      <c r="N2786" s="33" t="str">
        <f t="shared" si="216"/>
        <v/>
      </c>
      <c r="O2786" s="39"/>
      <c r="P2786" s="33"/>
      <c r="Q2786" s="168"/>
      <c r="R2786" s="169"/>
      <c r="S2786" s="39"/>
      <c r="T2786" s="119"/>
      <c r="U2786" s="109"/>
      <c r="V2786" s="109"/>
      <c r="W2786" s="109"/>
      <c r="X2786" s="45"/>
      <c r="Y2786" s="45"/>
    </row>
    <row r="2787" spans="1:25" s="43" customFormat="1" ht="12.9" customHeight="1">
      <c r="A2787" s="189"/>
      <c r="B2787" s="111"/>
      <c r="C2787" s="111"/>
      <c r="D2787" s="111"/>
      <c r="E2787" s="111"/>
      <c r="F2787" s="111"/>
      <c r="G2787" s="111"/>
      <c r="H2787" s="111"/>
      <c r="I2787" s="116"/>
      <c r="J2787" s="118"/>
      <c r="K2787" s="33"/>
      <c r="L2787" s="44">
        <f t="shared" si="219"/>
        <v>0</v>
      </c>
      <c r="M2787" s="33" t="str">
        <f t="shared" si="215"/>
        <v>Container q'ty</v>
      </c>
      <c r="N2787" s="33" t="str">
        <f t="shared" si="216"/>
        <v/>
      </c>
      <c r="O2787" s="39"/>
      <c r="P2787" s="33"/>
      <c r="Q2787" s="168"/>
      <c r="R2787" s="169"/>
      <c r="S2787" s="39"/>
      <c r="T2787" s="119"/>
      <c r="U2787" s="109"/>
      <c r="V2787" s="109"/>
      <c r="W2787" s="109"/>
      <c r="X2787" s="45"/>
      <c r="Y2787" s="45"/>
    </row>
    <row r="2788" spans="1:25" s="43" customFormat="1" ht="12.9" customHeight="1">
      <c r="A2788" s="189"/>
      <c r="B2788" s="111"/>
      <c r="C2788" s="111"/>
      <c r="D2788" s="111"/>
      <c r="E2788" s="111"/>
      <c r="F2788" s="111"/>
      <c r="G2788" s="111"/>
      <c r="H2788" s="111"/>
      <c r="I2788" s="116"/>
      <c r="J2788" s="118"/>
      <c r="K2788" s="33"/>
      <c r="L2788" s="44">
        <f>SUM(E2788:F2788)</f>
        <v>0</v>
      </c>
      <c r="M2788" s="33" t="str">
        <f t="shared" si="215"/>
        <v>Container q'ty</v>
      </c>
      <c r="N2788" s="33" t="str">
        <f t="shared" si="216"/>
        <v/>
      </c>
      <c r="O2788" s="39"/>
      <c r="P2788" s="33"/>
      <c r="Q2788" s="168"/>
      <c r="R2788" s="169"/>
      <c r="S2788" s="39"/>
      <c r="T2788" s="119"/>
      <c r="U2788" s="109"/>
      <c r="V2788" s="109"/>
      <c r="W2788" s="109"/>
      <c r="X2788" s="45"/>
      <c r="Y2788" s="45"/>
    </row>
    <row r="2789" spans="1:25" s="43" customFormat="1" ht="12.9" customHeight="1">
      <c r="A2789" s="189"/>
      <c r="B2789" s="111"/>
      <c r="C2789" s="111"/>
      <c r="D2789" s="111"/>
      <c r="E2789" s="111"/>
      <c r="F2789" s="111"/>
      <c r="G2789" s="111"/>
      <c r="H2789" s="111"/>
      <c r="I2789" s="116"/>
      <c r="J2789" s="118"/>
      <c r="K2789" s="33"/>
      <c r="L2789" s="44">
        <f>SUM(E2789:F2789)</f>
        <v>0</v>
      </c>
      <c r="M2789" s="33" t="str">
        <f t="shared" si="215"/>
        <v>Container q'ty</v>
      </c>
      <c r="N2789" s="33" t="str">
        <f t="shared" si="216"/>
        <v/>
      </c>
      <c r="O2789" s="39"/>
      <c r="P2789" s="33"/>
      <c r="Q2789" s="168"/>
      <c r="R2789" s="169"/>
      <c r="S2789" s="39"/>
      <c r="T2789" s="119"/>
      <c r="U2789" s="109"/>
      <c r="V2789" s="109"/>
      <c r="W2789" s="109"/>
      <c r="X2789" s="45"/>
      <c r="Y2789" s="45"/>
    </row>
    <row r="2790" spans="1:25" s="43" customFormat="1" ht="12.9" customHeight="1">
      <c r="A2790" s="189"/>
      <c r="B2790" s="111"/>
      <c r="C2790" s="111"/>
      <c r="D2790" s="111"/>
      <c r="E2790" s="111"/>
      <c r="F2790" s="111"/>
      <c r="G2790" s="111"/>
      <c r="H2790" s="111"/>
      <c r="I2790" s="116"/>
      <c r="J2790" s="118"/>
      <c r="K2790" s="33"/>
      <c r="L2790" s="44">
        <f t="shared" ref="L2790:L2798" si="220">SUM(E2790:F2790)</f>
        <v>0</v>
      </c>
      <c r="M2790" s="33" t="str">
        <f t="shared" si="215"/>
        <v>Container q'ty</v>
      </c>
      <c r="N2790" s="33" t="str">
        <f t="shared" si="216"/>
        <v/>
      </c>
      <c r="O2790" s="39"/>
      <c r="P2790" s="33"/>
      <c r="Q2790" s="168"/>
      <c r="R2790" s="169"/>
      <c r="S2790" s="39"/>
      <c r="T2790" s="119"/>
      <c r="U2790" s="109"/>
      <c r="V2790" s="109"/>
      <c r="W2790" s="109"/>
      <c r="X2790" s="45"/>
      <c r="Y2790" s="45"/>
    </row>
    <row r="2791" spans="1:25" s="43" customFormat="1" ht="12.9" customHeight="1">
      <c r="A2791" s="189"/>
      <c r="B2791" s="111"/>
      <c r="C2791" s="111"/>
      <c r="D2791" s="111"/>
      <c r="E2791" s="111"/>
      <c r="F2791" s="111"/>
      <c r="G2791" s="111"/>
      <c r="H2791" s="111"/>
      <c r="I2791" s="116"/>
      <c r="J2791" s="118"/>
      <c r="K2791" s="33"/>
      <c r="L2791" s="44">
        <f t="shared" si="220"/>
        <v>0</v>
      </c>
      <c r="M2791" s="33" t="str">
        <f t="shared" si="215"/>
        <v>Container q'ty</v>
      </c>
      <c r="N2791" s="33" t="str">
        <f t="shared" si="216"/>
        <v/>
      </c>
      <c r="O2791" s="39"/>
      <c r="P2791" s="33"/>
      <c r="Q2791" s="168"/>
      <c r="R2791" s="169"/>
      <c r="S2791" s="39"/>
      <c r="T2791" s="119"/>
      <c r="U2791" s="109"/>
      <c r="V2791" s="109"/>
      <c r="W2791" s="109"/>
      <c r="X2791" s="45"/>
      <c r="Y2791" s="45"/>
    </row>
    <row r="2792" spans="1:25" s="43" customFormat="1" ht="12.9" customHeight="1">
      <c r="A2792" s="189"/>
      <c r="B2792" s="111"/>
      <c r="C2792" s="111"/>
      <c r="D2792" s="111"/>
      <c r="E2792" s="111"/>
      <c r="F2792" s="111"/>
      <c r="G2792" s="111"/>
      <c r="H2792" s="111"/>
      <c r="I2792" s="116"/>
      <c r="J2792" s="118"/>
      <c r="K2792" s="33"/>
      <c r="L2792" s="44">
        <f t="shared" si="220"/>
        <v>0</v>
      </c>
      <c r="M2792" s="33" t="str">
        <f t="shared" si="215"/>
        <v>Container q'ty</v>
      </c>
      <c r="N2792" s="33" t="str">
        <f t="shared" si="216"/>
        <v/>
      </c>
      <c r="O2792" s="39"/>
      <c r="P2792" s="33"/>
      <c r="Q2792" s="168"/>
      <c r="R2792" s="169"/>
      <c r="S2792" s="39"/>
      <c r="T2792" s="119"/>
      <c r="U2792" s="109"/>
      <c r="V2792" s="109"/>
      <c r="W2792" s="109"/>
      <c r="X2792" s="45"/>
      <c r="Y2792" s="45"/>
    </row>
    <row r="2793" spans="1:25" s="43" customFormat="1" ht="12.9" customHeight="1">
      <c r="A2793" s="189"/>
      <c r="B2793" s="111"/>
      <c r="C2793" s="111"/>
      <c r="D2793" s="111"/>
      <c r="E2793" s="111"/>
      <c r="F2793" s="111"/>
      <c r="G2793" s="111"/>
      <c r="H2793" s="111"/>
      <c r="I2793" s="117"/>
      <c r="J2793" s="118"/>
      <c r="K2793" s="33"/>
      <c r="L2793" s="44">
        <f t="shared" si="220"/>
        <v>0</v>
      </c>
      <c r="M2793" s="33" t="str">
        <f t="shared" si="215"/>
        <v>Container q'ty</v>
      </c>
      <c r="N2793" s="33" t="str">
        <f t="shared" si="216"/>
        <v/>
      </c>
      <c r="O2793" s="39"/>
      <c r="P2793" s="33"/>
      <c r="Q2793" s="168"/>
      <c r="R2793" s="169"/>
      <c r="S2793" s="39"/>
      <c r="T2793" s="119"/>
      <c r="U2793" s="109"/>
      <c r="V2793" s="109"/>
      <c r="W2793" s="109"/>
      <c r="X2793" s="45"/>
      <c r="Y2793" s="45"/>
    </row>
    <row r="2794" spans="1:25" s="43" customFormat="1" ht="12.9" customHeight="1">
      <c r="A2794" s="189"/>
      <c r="B2794" s="111"/>
      <c r="C2794" s="111"/>
      <c r="D2794" s="111"/>
      <c r="E2794" s="111"/>
      <c r="F2794" s="111"/>
      <c r="G2794" s="111"/>
      <c r="H2794" s="111"/>
      <c r="I2794" s="117"/>
      <c r="J2794" s="118"/>
      <c r="K2794" s="33"/>
      <c r="L2794" s="44">
        <f t="shared" si="220"/>
        <v>0</v>
      </c>
      <c r="M2794" s="33" t="str">
        <f t="shared" si="215"/>
        <v>Container q'ty</v>
      </c>
      <c r="N2794" s="33" t="str">
        <f t="shared" si="216"/>
        <v/>
      </c>
      <c r="O2794" s="39"/>
      <c r="P2794" s="33"/>
      <c r="Q2794" s="168"/>
      <c r="R2794" s="169"/>
      <c r="S2794" s="39"/>
      <c r="T2794" s="119"/>
      <c r="U2794" s="109"/>
      <c r="V2794" s="109"/>
      <c r="W2794" s="109"/>
      <c r="X2794" s="45"/>
      <c r="Y2794" s="45"/>
    </row>
    <row r="2795" spans="1:25" s="43" customFormat="1" ht="12.9" customHeight="1">
      <c r="A2795" s="189"/>
      <c r="B2795" s="111"/>
      <c r="C2795" s="111"/>
      <c r="D2795" s="111"/>
      <c r="E2795" s="111"/>
      <c r="F2795" s="111"/>
      <c r="G2795" s="111"/>
      <c r="H2795" s="111"/>
      <c r="I2795" s="116"/>
      <c r="J2795" s="118"/>
      <c r="K2795" s="33"/>
      <c r="L2795" s="44">
        <f t="shared" si="220"/>
        <v>0</v>
      </c>
      <c r="M2795" s="33" t="str">
        <f t="shared" si="215"/>
        <v>Container q'ty</v>
      </c>
      <c r="N2795" s="33" t="str">
        <f t="shared" si="216"/>
        <v/>
      </c>
      <c r="O2795" s="39"/>
      <c r="P2795" s="33"/>
      <c r="Q2795" s="168"/>
      <c r="R2795" s="169"/>
      <c r="S2795" s="39"/>
      <c r="T2795" s="119"/>
      <c r="U2795" s="109"/>
      <c r="V2795" s="109"/>
      <c r="W2795" s="109"/>
      <c r="X2795" s="45"/>
      <c r="Y2795" s="45"/>
    </row>
    <row r="2796" spans="1:25" s="43" customFormat="1" ht="12.9" customHeight="1">
      <c r="A2796" s="189"/>
      <c r="B2796" s="111"/>
      <c r="C2796" s="111"/>
      <c r="D2796" s="111"/>
      <c r="E2796" s="111"/>
      <c r="F2796" s="111"/>
      <c r="G2796" s="111"/>
      <c r="H2796" s="111"/>
      <c r="I2796" s="116"/>
      <c r="J2796" s="118"/>
      <c r="K2796" s="33"/>
      <c r="L2796" s="44">
        <f t="shared" si="220"/>
        <v>0</v>
      </c>
      <c r="M2796" s="33" t="str">
        <f t="shared" si="215"/>
        <v>Container q'ty</v>
      </c>
      <c r="N2796" s="33" t="str">
        <f t="shared" si="216"/>
        <v/>
      </c>
      <c r="O2796" s="39"/>
      <c r="P2796" s="33"/>
      <c r="Q2796" s="168"/>
      <c r="R2796" s="169"/>
      <c r="S2796" s="39"/>
      <c r="T2796" s="119"/>
      <c r="U2796" s="109"/>
      <c r="V2796" s="109"/>
      <c r="W2796" s="109"/>
      <c r="X2796" s="45"/>
      <c r="Y2796" s="45"/>
    </row>
    <row r="2797" spans="1:25" s="43" customFormat="1" ht="12.9" customHeight="1">
      <c r="A2797" s="189"/>
      <c r="B2797" s="111"/>
      <c r="C2797" s="111"/>
      <c r="D2797" s="111"/>
      <c r="E2797" s="111"/>
      <c r="F2797" s="111"/>
      <c r="G2797" s="111"/>
      <c r="H2797" s="111"/>
      <c r="I2797" s="116"/>
      <c r="J2797" s="118"/>
      <c r="K2797" s="33"/>
      <c r="L2797" s="44">
        <f t="shared" si="220"/>
        <v>0</v>
      </c>
      <c r="M2797" s="33" t="str">
        <f t="shared" si="215"/>
        <v>Container q'ty</v>
      </c>
      <c r="N2797" s="33" t="str">
        <f t="shared" si="216"/>
        <v/>
      </c>
      <c r="O2797" s="39"/>
      <c r="P2797" s="33"/>
      <c r="Q2797" s="168"/>
      <c r="R2797" s="169"/>
      <c r="S2797" s="39"/>
      <c r="T2797" s="119"/>
      <c r="U2797" s="109"/>
      <c r="V2797" s="109"/>
      <c r="W2797" s="109"/>
      <c r="X2797" s="45"/>
      <c r="Y2797" s="45"/>
    </row>
    <row r="2798" spans="1:25" s="43" customFormat="1" ht="12.9" customHeight="1">
      <c r="A2798" s="189"/>
      <c r="B2798" s="111"/>
      <c r="C2798" s="111"/>
      <c r="D2798" s="111"/>
      <c r="E2798" s="111"/>
      <c r="F2798" s="111"/>
      <c r="G2798" s="111"/>
      <c r="H2798" s="111"/>
      <c r="I2798" s="116"/>
      <c r="J2798" s="118"/>
      <c r="K2798" s="33"/>
      <c r="L2798" s="44">
        <f t="shared" si="220"/>
        <v>0</v>
      </c>
      <c r="M2798" s="33" t="str">
        <f t="shared" si="215"/>
        <v>Container q'ty</v>
      </c>
      <c r="N2798" s="33" t="str">
        <f t="shared" si="216"/>
        <v/>
      </c>
      <c r="O2798" s="39"/>
      <c r="P2798" s="33"/>
      <c r="Q2798" s="168"/>
      <c r="R2798" s="169"/>
      <c r="S2798" s="39"/>
      <c r="T2798" s="119"/>
      <c r="U2798" s="109"/>
      <c r="V2798" s="109"/>
      <c r="W2798" s="109"/>
      <c r="X2798" s="45"/>
      <c r="Y2798" s="45"/>
    </row>
    <row r="2799" spans="1:25" s="43" customFormat="1" ht="12.9" customHeight="1">
      <c r="A2799" s="189"/>
      <c r="B2799" s="111"/>
      <c r="C2799" s="111"/>
      <c r="D2799" s="111"/>
      <c r="E2799" s="111"/>
      <c r="F2799" s="111"/>
      <c r="G2799" s="111"/>
      <c r="H2799" s="111"/>
      <c r="I2799" s="116"/>
      <c r="J2799" s="118"/>
      <c r="K2799" s="33"/>
      <c r="L2799" s="44">
        <f>SUM(E2799:F2799)</f>
        <v>0</v>
      </c>
      <c r="M2799" s="33" t="str">
        <f t="shared" si="215"/>
        <v>Container q'ty</v>
      </c>
      <c r="N2799" s="33" t="str">
        <f t="shared" si="216"/>
        <v/>
      </c>
      <c r="O2799" s="39"/>
      <c r="P2799" s="33"/>
      <c r="Q2799" s="168"/>
      <c r="R2799" s="169"/>
      <c r="S2799" s="39"/>
      <c r="T2799" s="119"/>
      <c r="U2799" s="109"/>
      <c r="V2799" s="109"/>
      <c r="W2799" s="109"/>
      <c r="X2799" s="45"/>
      <c r="Y2799" s="45"/>
    </row>
    <row r="2800" spans="1:25" s="43" customFormat="1" ht="12.9" customHeight="1">
      <c r="A2800" s="189"/>
      <c r="B2800" s="111"/>
      <c r="C2800" s="111"/>
      <c r="D2800" s="111"/>
      <c r="E2800" s="111"/>
      <c r="F2800" s="111"/>
      <c r="G2800" s="111"/>
      <c r="H2800" s="111"/>
      <c r="I2800" s="116"/>
      <c r="J2800" s="118"/>
      <c r="K2800" s="33"/>
      <c r="L2800" s="44">
        <f>SUM(E2800:F2800)</f>
        <v>0</v>
      </c>
      <c r="M2800" s="33" t="str">
        <f t="shared" si="215"/>
        <v>Container q'ty</v>
      </c>
      <c r="N2800" s="33" t="str">
        <f t="shared" si="216"/>
        <v/>
      </c>
      <c r="O2800" s="39"/>
      <c r="P2800" s="33"/>
      <c r="Q2800" s="168"/>
      <c r="R2800" s="169"/>
      <c r="S2800" s="39"/>
      <c r="T2800" s="119"/>
      <c r="U2800" s="109"/>
      <c r="V2800" s="109"/>
      <c r="W2800" s="109"/>
      <c r="X2800" s="45"/>
      <c r="Y2800" s="45"/>
    </row>
    <row r="2801" spans="1:25" s="43" customFormat="1" ht="12.9" customHeight="1">
      <c r="A2801" s="189"/>
      <c r="B2801" s="111"/>
      <c r="C2801" s="111"/>
      <c r="D2801" s="111"/>
      <c r="E2801" s="111"/>
      <c r="F2801" s="111"/>
      <c r="G2801" s="111"/>
      <c r="H2801" s="111"/>
      <c r="I2801" s="116"/>
      <c r="J2801" s="118"/>
      <c r="K2801" s="33"/>
      <c r="L2801" s="44">
        <f t="shared" ref="L2801:L2810" si="221">SUM(E2801:F2801)</f>
        <v>0</v>
      </c>
      <c r="M2801" s="33" t="str">
        <f t="shared" si="215"/>
        <v>Container q'ty</v>
      </c>
      <c r="N2801" s="33" t="str">
        <f t="shared" si="216"/>
        <v/>
      </c>
      <c r="O2801" s="39"/>
      <c r="P2801" s="33"/>
      <c r="Q2801" s="168"/>
      <c r="R2801" s="169"/>
      <c r="S2801" s="39"/>
      <c r="T2801" s="119"/>
      <c r="U2801" s="109"/>
      <c r="V2801" s="109"/>
      <c r="W2801" s="109"/>
      <c r="X2801" s="45"/>
      <c r="Y2801" s="45"/>
    </row>
    <row r="2802" spans="1:25" s="43" customFormat="1" ht="12.9" customHeight="1">
      <c r="A2802" s="189"/>
      <c r="B2802" s="111"/>
      <c r="C2802" s="111"/>
      <c r="D2802" s="111"/>
      <c r="E2802" s="111"/>
      <c r="F2802" s="111"/>
      <c r="G2802" s="111"/>
      <c r="H2802" s="111"/>
      <c r="I2802" s="116"/>
      <c r="J2802" s="118"/>
      <c r="K2802" s="33"/>
      <c r="L2802" s="44">
        <f t="shared" si="221"/>
        <v>0</v>
      </c>
      <c r="M2802" s="33" t="str">
        <f t="shared" si="215"/>
        <v>Container q'ty</v>
      </c>
      <c r="N2802" s="33" t="str">
        <f t="shared" si="216"/>
        <v/>
      </c>
      <c r="O2802" s="39"/>
      <c r="P2802" s="33"/>
      <c r="Q2802" s="168"/>
      <c r="R2802" s="169"/>
      <c r="S2802" s="39"/>
      <c r="T2802" s="119"/>
      <c r="U2802" s="109"/>
      <c r="V2802" s="109"/>
      <c r="W2802" s="109"/>
      <c r="X2802" s="45"/>
      <c r="Y2802" s="45"/>
    </row>
    <row r="2803" spans="1:25" s="43" customFormat="1" ht="12.9" customHeight="1">
      <c r="A2803" s="189"/>
      <c r="B2803" s="111"/>
      <c r="C2803" s="111"/>
      <c r="D2803" s="111"/>
      <c r="E2803" s="111"/>
      <c r="F2803" s="111"/>
      <c r="G2803" s="111"/>
      <c r="H2803" s="111"/>
      <c r="I2803" s="116"/>
      <c r="J2803" s="118"/>
      <c r="K2803" s="33"/>
      <c r="L2803" s="44">
        <f t="shared" si="221"/>
        <v>0</v>
      </c>
      <c r="M2803" s="33" t="str">
        <f t="shared" si="215"/>
        <v>Container q'ty</v>
      </c>
      <c r="N2803" s="33" t="str">
        <f t="shared" si="216"/>
        <v/>
      </c>
      <c r="O2803" s="39"/>
      <c r="P2803" s="33"/>
      <c r="Q2803" s="168"/>
      <c r="R2803" s="169"/>
      <c r="S2803" s="39"/>
      <c r="T2803" s="119"/>
      <c r="U2803" s="109"/>
      <c r="V2803" s="109"/>
      <c r="W2803" s="109"/>
      <c r="X2803" s="45"/>
      <c r="Y2803" s="45"/>
    </row>
    <row r="2804" spans="1:25" s="43" customFormat="1" ht="12.9" customHeight="1">
      <c r="A2804" s="189"/>
      <c r="B2804" s="111"/>
      <c r="C2804" s="111"/>
      <c r="D2804" s="111"/>
      <c r="E2804" s="111"/>
      <c r="F2804" s="111"/>
      <c r="G2804" s="111"/>
      <c r="H2804" s="111"/>
      <c r="I2804" s="117"/>
      <c r="J2804" s="118"/>
      <c r="K2804" s="33"/>
      <c r="L2804" s="44">
        <f t="shared" si="221"/>
        <v>0</v>
      </c>
      <c r="M2804" s="33" t="str">
        <f t="shared" si="215"/>
        <v>Container q'ty</v>
      </c>
      <c r="N2804" s="33" t="str">
        <f t="shared" si="216"/>
        <v/>
      </c>
      <c r="O2804" s="39"/>
      <c r="P2804" s="33"/>
      <c r="Q2804" s="168"/>
      <c r="R2804" s="169"/>
      <c r="S2804" s="39"/>
      <c r="T2804" s="119"/>
      <c r="U2804" s="109"/>
      <c r="V2804" s="109"/>
      <c r="W2804" s="109"/>
      <c r="X2804" s="45"/>
      <c r="Y2804" s="45"/>
    </row>
    <row r="2805" spans="1:25" s="43" customFormat="1" ht="12.9" customHeight="1">
      <c r="A2805" s="189"/>
      <c r="B2805" s="111"/>
      <c r="C2805" s="111"/>
      <c r="D2805" s="111"/>
      <c r="E2805" s="111"/>
      <c r="F2805" s="111"/>
      <c r="G2805" s="111"/>
      <c r="H2805" s="111"/>
      <c r="I2805" s="117"/>
      <c r="J2805" s="118"/>
      <c r="K2805" s="33"/>
      <c r="L2805" s="44">
        <f t="shared" si="221"/>
        <v>0</v>
      </c>
      <c r="M2805" s="33" t="str">
        <f t="shared" si="215"/>
        <v>Container q'ty</v>
      </c>
      <c r="N2805" s="33" t="str">
        <f t="shared" si="216"/>
        <v/>
      </c>
      <c r="O2805" s="39"/>
      <c r="P2805" s="33"/>
      <c r="Q2805" s="168"/>
      <c r="R2805" s="169"/>
      <c r="S2805" s="39"/>
      <c r="T2805" s="119"/>
      <c r="U2805" s="109"/>
      <c r="V2805" s="109"/>
      <c r="W2805" s="109"/>
      <c r="X2805" s="45"/>
      <c r="Y2805" s="45"/>
    </row>
    <row r="2806" spans="1:25" s="43" customFormat="1" ht="12.9" customHeight="1">
      <c r="A2806" s="189"/>
      <c r="B2806" s="111"/>
      <c r="C2806" s="111"/>
      <c r="D2806" s="111"/>
      <c r="E2806" s="111"/>
      <c r="F2806" s="111"/>
      <c r="G2806" s="111"/>
      <c r="H2806" s="111"/>
      <c r="I2806" s="116"/>
      <c r="J2806" s="118"/>
      <c r="K2806" s="33"/>
      <c r="L2806" s="44">
        <f t="shared" si="221"/>
        <v>0</v>
      </c>
      <c r="M2806" s="33" t="str">
        <f t="shared" si="215"/>
        <v>Container q'ty</v>
      </c>
      <c r="N2806" s="33" t="str">
        <f t="shared" si="216"/>
        <v/>
      </c>
      <c r="O2806" s="39"/>
      <c r="P2806" s="33"/>
      <c r="Q2806" s="168"/>
      <c r="R2806" s="169"/>
      <c r="S2806" s="39"/>
      <c r="T2806" s="119"/>
      <c r="U2806" s="109"/>
      <c r="V2806" s="109"/>
      <c r="W2806" s="109"/>
      <c r="X2806" s="45"/>
      <c r="Y2806" s="45"/>
    </row>
    <row r="2807" spans="1:25" s="43" customFormat="1" ht="12.9" customHeight="1">
      <c r="A2807" s="189"/>
      <c r="B2807" s="111"/>
      <c r="C2807" s="111"/>
      <c r="D2807" s="111"/>
      <c r="E2807" s="111"/>
      <c r="F2807" s="111"/>
      <c r="G2807" s="111"/>
      <c r="H2807" s="111"/>
      <c r="I2807" s="116"/>
      <c r="J2807" s="118"/>
      <c r="K2807" s="33"/>
      <c r="L2807" s="44">
        <f t="shared" si="221"/>
        <v>0</v>
      </c>
      <c r="M2807" s="33" t="str">
        <f t="shared" ref="M2807:M2870" si="222">A2807&amp;$O$1</f>
        <v>Container q'ty</v>
      </c>
      <c r="N2807" s="33" t="str">
        <f t="shared" ref="N2807:N2870" si="223">A2807&amp;P2807</f>
        <v/>
      </c>
      <c r="O2807" s="39"/>
      <c r="P2807" s="33"/>
      <c r="Q2807" s="168"/>
      <c r="R2807" s="169"/>
      <c r="S2807" s="39"/>
      <c r="T2807" s="119"/>
      <c r="U2807" s="109"/>
      <c r="V2807" s="109"/>
      <c r="W2807" s="109"/>
      <c r="X2807" s="45"/>
      <c r="Y2807" s="45"/>
    </row>
    <row r="2808" spans="1:25" s="43" customFormat="1" ht="12.9" customHeight="1">
      <c r="A2808" s="189"/>
      <c r="B2808" s="111"/>
      <c r="C2808" s="111"/>
      <c r="D2808" s="111"/>
      <c r="E2808" s="111"/>
      <c r="F2808" s="111"/>
      <c r="G2808" s="111"/>
      <c r="H2808" s="111"/>
      <c r="I2808" s="116"/>
      <c r="J2808" s="118"/>
      <c r="K2808" s="33"/>
      <c r="L2808" s="44">
        <f t="shared" si="221"/>
        <v>0</v>
      </c>
      <c r="M2808" s="33" t="str">
        <f t="shared" si="222"/>
        <v>Container q'ty</v>
      </c>
      <c r="N2808" s="33" t="str">
        <f t="shared" si="223"/>
        <v/>
      </c>
      <c r="O2808" s="39"/>
      <c r="P2808" s="33"/>
      <c r="Q2808" s="168"/>
      <c r="R2808" s="169"/>
      <c r="S2808" s="39"/>
      <c r="T2808" s="119"/>
      <c r="U2808" s="109"/>
      <c r="V2808" s="109"/>
      <c r="W2808" s="109"/>
      <c r="X2808" s="45"/>
      <c r="Y2808" s="45"/>
    </row>
    <row r="2809" spans="1:25" s="43" customFormat="1" ht="12.9" customHeight="1">
      <c r="A2809" s="189"/>
      <c r="B2809" s="111"/>
      <c r="C2809" s="111"/>
      <c r="D2809" s="111"/>
      <c r="E2809" s="111"/>
      <c r="F2809" s="111"/>
      <c r="G2809" s="111"/>
      <c r="H2809" s="111"/>
      <c r="I2809" s="116"/>
      <c r="J2809" s="118"/>
      <c r="K2809" s="33"/>
      <c r="L2809" s="44">
        <f t="shared" si="221"/>
        <v>0</v>
      </c>
      <c r="M2809" s="33" t="str">
        <f t="shared" si="222"/>
        <v>Container q'ty</v>
      </c>
      <c r="N2809" s="33" t="str">
        <f t="shared" si="223"/>
        <v/>
      </c>
      <c r="O2809" s="39"/>
      <c r="P2809" s="33"/>
      <c r="Q2809" s="168"/>
      <c r="R2809" s="169"/>
      <c r="S2809" s="39"/>
      <c r="T2809" s="119"/>
      <c r="U2809" s="109"/>
      <c r="V2809" s="109"/>
      <c r="W2809" s="109"/>
      <c r="X2809" s="45"/>
      <c r="Y2809" s="45"/>
    </row>
    <row r="2810" spans="1:25" s="43" customFormat="1" ht="12.9" customHeight="1">
      <c r="A2810" s="189"/>
      <c r="B2810" s="111"/>
      <c r="C2810" s="111"/>
      <c r="D2810" s="111"/>
      <c r="E2810" s="111"/>
      <c r="F2810" s="111"/>
      <c r="G2810" s="111"/>
      <c r="H2810" s="111"/>
      <c r="I2810" s="116"/>
      <c r="J2810" s="118"/>
      <c r="K2810" s="33"/>
      <c r="L2810" s="44">
        <f t="shared" si="221"/>
        <v>0</v>
      </c>
      <c r="M2810" s="33" t="str">
        <f t="shared" si="222"/>
        <v>Container q'ty</v>
      </c>
      <c r="N2810" s="33" t="str">
        <f t="shared" si="223"/>
        <v/>
      </c>
      <c r="O2810" s="39"/>
      <c r="P2810" s="33"/>
      <c r="Q2810" s="168"/>
      <c r="R2810" s="169"/>
      <c r="S2810" s="39"/>
      <c r="T2810" s="119"/>
      <c r="U2810" s="109"/>
      <c r="V2810" s="109"/>
      <c r="W2810" s="109"/>
      <c r="X2810" s="45"/>
      <c r="Y2810" s="45"/>
    </row>
    <row r="2811" spans="1:25" s="43" customFormat="1" ht="12.9" customHeight="1">
      <c r="A2811" s="189"/>
      <c r="B2811" s="111"/>
      <c r="C2811" s="111"/>
      <c r="D2811" s="111"/>
      <c r="E2811" s="111"/>
      <c r="F2811" s="111"/>
      <c r="G2811" s="111"/>
      <c r="H2811" s="111"/>
      <c r="I2811" s="116"/>
      <c r="J2811" s="118"/>
      <c r="K2811" s="33"/>
      <c r="L2811" s="44">
        <f>SUM(E2811:F2811)</f>
        <v>0</v>
      </c>
      <c r="M2811" s="33" t="str">
        <f t="shared" si="222"/>
        <v>Container q'ty</v>
      </c>
      <c r="N2811" s="33" t="str">
        <f t="shared" si="223"/>
        <v/>
      </c>
      <c r="O2811" s="39"/>
      <c r="P2811" s="33"/>
      <c r="Q2811" s="168"/>
      <c r="R2811" s="169"/>
      <c r="S2811" s="39"/>
      <c r="T2811" s="119"/>
      <c r="U2811" s="109"/>
      <c r="V2811" s="109"/>
      <c r="W2811" s="109"/>
      <c r="X2811" s="45"/>
      <c r="Y2811" s="45"/>
    </row>
    <row r="2812" spans="1:25" s="43" customFormat="1" ht="12.9" customHeight="1">
      <c r="A2812" s="189"/>
      <c r="B2812" s="111"/>
      <c r="C2812" s="111"/>
      <c r="D2812" s="111"/>
      <c r="E2812" s="111"/>
      <c r="F2812" s="111"/>
      <c r="G2812" s="111"/>
      <c r="H2812" s="111"/>
      <c r="I2812" s="116"/>
      <c r="J2812" s="118"/>
      <c r="K2812" s="33"/>
      <c r="L2812" s="44">
        <f>SUM(E2812:F2812)</f>
        <v>0</v>
      </c>
      <c r="M2812" s="33" t="str">
        <f t="shared" si="222"/>
        <v>Container q'ty</v>
      </c>
      <c r="N2812" s="33" t="str">
        <f t="shared" si="223"/>
        <v/>
      </c>
      <c r="O2812" s="39"/>
      <c r="P2812" s="33"/>
      <c r="Q2812" s="168"/>
      <c r="R2812" s="169"/>
      <c r="S2812" s="39"/>
      <c r="T2812" s="119"/>
      <c r="U2812" s="109"/>
      <c r="V2812" s="109"/>
      <c r="W2812" s="109"/>
      <c r="X2812" s="45"/>
      <c r="Y2812" s="45"/>
    </row>
    <row r="2813" spans="1:25" s="43" customFormat="1" ht="12.9" customHeight="1">
      <c r="A2813" s="189"/>
      <c r="B2813" s="111"/>
      <c r="C2813" s="111"/>
      <c r="D2813" s="111"/>
      <c r="E2813" s="111"/>
      <c r="F2813" s="111"/>
      <c r="G2813" s="111"/>
      <c r="H2813" s="111"/>
      <c r="I2813" s="116"/>
      <c r="J2813" s="118"/>
      <c r="K2813" s="33"/>
      <c r="L2813" s="44">
        <f t="shared" ref="L2813:L2821" si="224">SUM(E2813:F2813)</f>
        <v>0</v>
      </c>
      <c r="M2813" s="33" t="str">
        <f t="shared" si="222"/>
        <v>Container q'ty</v>
      </c>
      <c r="N2813" s="33" t="str">
        <f t="shared" si="223"/>
        <v/>
      </c>
      <c r="O2813" s="39"/>
      <c r="P2813" s="33"/>
      <c r="Q2813" s="168"/>
      <c r="R2813" s="169"/>
      <c r="S2813" s="39"/>
      <c r="T2813" s="119"/>
      <c r="U2813" s="109"/>
      <c r="V2813" s="109"/>
      <c r="W2813" s="109"/>
      <c r="X2813" s="45"/>
      <c r="Y2813" s="45"/>
    </row>
    <row r="2814" spans="1:25" s="43" customFormat="1" ht="12.9" customHeight="1">
      <c r="A2814" s="189"/>
      <c r="B2814" s="111"/>
      <c r="C2814" s="111"/>
      <c r="D2814" s="111"/>
      <c r="E2814" s="111"/>
      <c r="F2814" s="111"/>
      <c r="G2814" s="111"/>
      <c r="H2814" s="111"/>
      <c r="I2814" s="116"/>
      <c r="J2814" s="118"/>
      <c r="K2814" s="33"/>
      <c r="L2814" s="44">
        <f t="shared" si="224"/>
        <v>0</v>
      </c>
      <c r="M2814" s="33" t="str">
        <f t="shared" si="222"/>
        <v>Container q'ty</v>
      </c>
      <c r="N2814" s="33" t="str">
        <f t="shared" si="223"/>
        <v/>
      </c>
      <c r="O2814" s="39"/>
      <c r="P2814" s="33"/>
      <c r="Q2814" s="168"/>
      <c r="R2814" s="169"/>
      <c r="S2814" s="39"/>
      <c r="T2814" s="119"/>
      <c r="U2814" s="109"/>
      <c r="V2814" s="109"/>
      <c r="W2814" s="109"/>
      <c r="X2814" s="45"/>
      <c r="Y2814" s="45"/>
    </row>
    <row r="2815" spans="1:25" s="43" customFormat="1" ht="12.9" customHeight="1">
      <c r="A2815" s="189"/>
      <c r="B2815" s="111"/>
      <c r="C2815" s="111"/>
      <c r="D2815" s="111"/>
      <c r="E2815" s="111"/>
      <c r="F2815" s="111"/>
      <c r="G2815" s="111"/>
      <c r="H2815" s="111"/>
      <c r="I2815" s="116"/>
      <c r="J2815" s="118"/>
      <c r="K2815" s="33"/>
      <c r="L2815" s="44">
        <f t="shared" si="224"/>
        <v>0</v>
      </c>
      <c r="M2815" s="33" t="str">
        <f t="shared" si="222"/>
        <v>Container q'ty</v>
      </c>
      <c r="N2815" s="33" t="str">
        <f t="shared" si="223"/>
        <v/>
      </c>
      <c r="O2815" s="39"/>
      <c r="P2815" s="33"/>
      <c r="Q2815" s="168"/>
      <c r="R2815" s="169"/>
      <c r="S2815" s="39"/>
      <c r="T2815" s="119"/>
      <c r="U2815" s="109"/>
      <c r="V2815" s="109"/>
      <c r="W2815" s="109"/>
      <c r="X2815" s="45"/>
      <c r="Y2815" s="45"/>
    </row>
    <row r="2816" spans="1:25" s="43" customFormat="1" ht="12.9" customHeight="1">
      <c r="A2816" s="189"/>
      <c r="B2816" s="111"/>
      <c r="C2816" s="111"/>
      <c r="D2816" s="111"/>
      <c r="E2816" s="111"/>
      <c r="F2816" s="111"/>
      <c r="G2816" s="111"/>
      <c r="H2816" s="111"/>
      <c r="I2816" s="117"/>
      <c r="J2816" s="118"/>
      <c r="K2816" s="33"/>
      <c r="L2816" s="44">
        <f t="shared" si="224"/>
        <v>0</v>
      </c>
      <c r="M2816" s="33" t="str">
        <f t="shared" si="222"/>
        <v>Container q'ty</v>
      </c>
      <c r="N2816" s="33" t="str">
        <f t="shared" si="223"/>
        <v/>
      </c>
      <c r="O2816" s="39"/>
      <c r="P2816" s="33"/>
      <c r="Q2816" s="168"/>
      <c r="R2816" s="169"/>
      <c r="S2816" s="39"/>
      <c r="T2816" s="119"/>
      <c r="U2816" s="109"/>
      <c r="V2816" s="109"/>
      <c r="W2816" s="109"/>
      <c r="X2816" s="45"/>
      <c r="Y2816" s="45"/>
    </row>
    <row r="2817" spans="1:25" s="43" customFormat="1" ht="12.9" customHeight="1">
      <c r="A2817" s="189"/>
      <c r="B2817" s="111"/>
      <c r="C2817" s="111"/>
      <c r="D2817" s="111"/>
      <c r="E2817" s="111"/>
      <c r="F2817" s="111"/>
      <c r="G2817" s="111"/>
      <c r="H2817" s="111"/>
      <c r="I2817" s="117"/>
      <c r="J2817" s="118"/>
      <c r="K2817" s="33"/>
      <c r="L2817" s="44">
        <f t="shared" si="224"/>
        <v>0</v>
      </c>
      <c r="M2817" s="33" t="str">
        <f t="shared" si="222"/>
        <v>Container q'ty</v>
      </c>
      <c r="N2817" s="33" t="str">
        <f t="shared" si="223"/>
        <v/>
      </c>
      <c r="O2817" s="39"/>
      <c r="P2817" s="33"/>
      <c r="Q2817" s="168"/>
      <c r="R2817" s="169"/>
      <c r="S2817" s="39"/>
      <c r="T2817" s="119"/>
      <c r="U2817" s="109"/>
      <c r="V2817" s="109"/>
      <c r="W2817" s="109"/>
      <c r="X2817" s="45"/>
      <c r="Y2817" s="45"/>
    </row>
    <row r="2818" spans="1:25" s="43" customFormat="1" ht="12.9" customHeight="1">
      <c r="A2818" s="189"/>
      <c r="B2818" s="111"/>
      <c r="C2818" s="111"/>
      <c r="D2818" s="111"/>
      <c r="E2818" s="111"/>
      <c r="F2818" s="111"/>
      <c r="G2818" s="111"/>
      <c r="H2818" s="111"/>
      <c r="I2818" s="116"/>
      <c r="J2818" s="118"/>
      <c r="K2818" s="33"/>
      <c r="L2818" s="44">
        <f t="shared" si="224"/>
        <v>0</v>
      </c>
      <c r="M2818" s="33" t="str">
        <f t="shared" si="222"/>
        <v>Container q'ty</v>
      </c>
      <c r="N2818" s="33" t="str">
        <f t="shared" si="223"/>
        <v/>
      </c>
      <c r="O2818" s="39"/>
      <c r="P2818" s="33"/>
      <c r="Q2818" s="168"/>
      <c r="R2818" s="169"/>
      <c r="S2818" s="39"/>
      <c r="T2818" s="119"/>
      <c r="U2818" s="109"/>
      <c r="V2818" s="109"/>
      <c r="W2818" s="109"/>
      <c r="X2818" s="45"/>
      <c r="Y2818" s="45"/>
    </row>
    <row r="2819" spans="1:25" s="43" customFormat="1" ht="12.9" customHeight="1">
      <c r="A2819" s="189"/>
      <c r="B2819" s="111"/>
      <c r="C2819" s="111"/>
      <c r="D2819" s="111"/>
      <c r="E2819" s="111"/>
      <c r="F2819" s="111"/>
      <c r="G2819" s="111"/>
      <c r="H2819" s="111"/>
      <c r="I2819" s="116"/>
      <c r="J2819" s="118"/>
      <c r="K2819" s="33"/>
      <c r="L2819" s="44">
        <f t="shared" si="224"/>
        <v>0</v>
      </c>
      <c r="M2819" s="33" t="str">
        <f t="shared" si="222"/>
        <v>Container q'ty</v>
      </c>
      <c r="N2819" s="33" t="str">
        <f t="shared" si="223"/>
        <v/>
      </c>
      <c r="O2819" s="39"/>
      <c r="P2819" s="33"/>
      <c r="Q2819" s="168"/>
      <c r="R2819" s="169"/>
      <c r="S2819" s="39"/>
      <c r="T2819" s="119"/>
      <c r="U2819" s="109"/>
      <c r="V2819" s="109"/>
      <c r="W2819" s="109"/>
      <c r="X2819" s="45"/>
      <c r="Y2819" s="45"/>
    </row>
    <row r="2820" spans="1:25" s="43" customFormat="1" ht="12.9" customHeight="1">
      <c r="A2820" s="189"/>
      <c r="B2820" s="111"/>
      <c r="C2820" s="111"/>
      <c r="D2820" s="111"/>
      <c r="E2820" s="111"/>
      <c r="F2820" s="111"/>
      <c r="G2820" s="111"/>
      <c r="H2820" s="111"/>
      <c r="I2820" s="116"/>
      <c r="J2820" s="118"/>
      <c r="K2820" s="33"/>
      <c r="L2820" s="44">
        <f t="shared" si="224"/>
        <v>0</v>
      </c>
      <c r="M2820" s="33" t="str">
        <f t="shared" si="222"/>
        <v>Container q'ty</v>
      </c>
      <c r="N2820" s="33" t="str">
        <f t="shared" si="223"/>
        <v/>
      </c>
      <c r="O2820" s="39"/>
      <c r="P2820" s="33"/>
      <c r="Q2820" s="168"/>
      <c r="R2820" s="169"/>
      <c r="S2820" s="39"/>
      <c r="T2820" s="119"/>
      <c r="U2820" s="109"/>
      <c r="V2820" s="109"/>
      <c r="W2820" s="109"/>
      <c r="X2820" s="45"/>
      <c r="Y2820" s="45"/>
    </row>
    <row r="2821" spans="1:25" s="43" customFormat="1" ht="12.9" customHeight="1">
      <c r="A2821" s="189"/>
      <c r="B2821" s="111"/>
      <c r="C2821" s="111"/>
      <c r="D2821" s="111"/>
      <c r="E2821" s="111"/>
      <c r="F2821" s="111"/>
      <c r="G2821" s="111"/>
      <c r="H2821" s="111"/>
      <c r="I2821" s="116"/>
      <c r="J2821" s="118"/>
      <c r="K2821" s="33"/>
      <c r="L2821" s="44">
        <f t="shared" si="224"/>
        <v>0</v>
      </c>
      <c r="M2821" s="33" t="str">
        <f t="shared" si="222"/>
        <v>Container q'ty</v>
      </c>
      <c r="N2821" s="33" t="str">
        <f t="shared" si="223"/>
        <v/>
      </c>
      <c r="O2821" s="39"/>
      <c r="P2821" s="33"/>
      <c r="Q2821" s="168"/>
      <c r="R2821" s="169"/>
      <c r="S2821" s="39"/>
      <c r="T2821" s="119"/>
      <c r="U2821" s="109"/>
      <c r="V2821" s="109"/>
      <c r="W2821" s="109"/>
      <c r="X2821" s="45"/>
      <c r="Y2821" s="45"/>
    </row>
    <row r="2822" spans="1:25" s="43" customFormat="1" ht="12.9" customHeight="1">
      <c r="A2822" s="189"/>
      <c r="B2822" s="111"/>
      <c r="C2822" s="111"/>
      <c r="D2822" s="111"/>
      <c r="E2822" s="111"/>
      <c r="F2822" s="111"/>
      <c r="G2822" s="111"/>
      <c r="H2822" s="111"/>
      <c r="I2822" s="116"/>
      <c r="J2822" s="118"/>
      <c r="K2822" s="33"/>
      <c r="L2822" s="44">
        <f>SUM(E2822:F2822)</f>
        <v>0</v>
      </c>
      <c r="M2822" s="33" t="str">
        <f t="shared" si="222"/>
        <v>Container q'ty</v>
      </c>
      <c r="N2822" s="33" t="str">
        <f t="shared" si="223"/>
        <v/>
      </c>
      <c r="O2822" s="39"/>
      <c r="P2822" s="33"/>
      <c r="Q2822" s="168"/>
      <c r="R2822" s="169"/>
      <c r="S2822" s="39"/>
      <c r="T2822" s="119"/>
      <c r="U2822" s="109"/>
      <c r="V2822" s="109"/>
      <c r="W2822" s="109"/>
      <c r="X2822" s="45"/>
      <c r="Y2822" s="45"/>
    </row>
    <row r="2823" spans="1:25" s="43" customFormat="1" ht="12.9" customHeight="1">
      <c r="A2823" s="189"/>
      <c r="B2823" s="111"/>
      <c r="C2823" s="111"/>
      <c r="D2823" s="111"/>
      <c r="E2823" s="111"/>
      <c r="F2823" s="111"/>
      <c r="G2823" s="111"/>
      <c r="H2823" s="111"/>
      <c r="I2823" s="116"/>
      <c r="J2823" s="118"/>
      <c r="K2823" s="33"/>
      <c r="L2823" s="44">
        <f>SUM(E2823:F2823)</f>
        <v>0</v>
      </c>
      <c r="M2823" s="33" t="str">
        <f t="shared" si="222"/>
        <v>Container q'ty</v>
      </c>
      <c r="N2823" s="33" t="str">
        <f t="shared" si="223"/>
        <v/>
      </c>
      <c r="O2823" s="39"/>
      <c r="P2823" s="33"/>
      <c r="Q2823" s="168"/>
      <c r="R2823" s="169"/>
      <c r="S2823" s="39"/>
      <c r="T2823" s="119"/>
      <c r="U2823" s="109"/>
      <c r="V2823" s="109"/>
      <c r="W2823" s="109"/>
      <c r="X2823" s="45"/>
      <c r="Y2823" s="45"/>
    </row>
    <row r="2824" spans="1:25" s="43" customFormat="1" ht="12.9" customHeight="1">
      <c r="A2824" s="189"/>
      <c r="B2824" s="111"/>
      <c r="C2824" s="111"/>
      <c r="D2824" s="111"/>
      <c r="E2824" s="111"/>
      <c r="F2824" s="111"/>
      <c r="G2824" s="111"/>
      <c r="H2824" s="111"/>
      <c r="I2824" s="116"/>
      <c r="J2824" s="118"/>
      <c r="K2824" s="33"/>
      <c r="L2824" s="44">
        <f t="shared" ref="L2824:L2832" si="225">SUM(E2824:F2824)</f>
        <v>0</v>
      </c>
      <c r="M2824" s="33" t="str">
        <f t="shared" si="222"/>
        <v>Container q'ty</v>
      </c>
      <c r="N2824" s="33" t="str">
        <f t="shared" si="223"/>
        <v/>
      </c>
      <c r="O2824" s="39"/>
      <c r="P2824" s="33"/>
      <c r="Q2824" s="168"/>
      <c r="R2824" s="169"/>
      <c r="S2824" s="39"/>
      <c r="T2824" s="119"/>
      <c r="U2824" s="109"/>
      <c r="V2824" s="109"/>
      <c r="W2824" s="109"/>
      <c r="X2824" s="45"/>
      <c r="Y2824" s="45"/>
    </row>
    <row r="2825" spans="1:25" s="43" customFormat="1" ht="12.9" customHeight="1">
      <c r="A2825" s="189"/>
      <c r="B2825" s="111"/>
      <c r="C2825" s="111"/>
      <c r="D2825" s="111"/>
      <c r="E2825" s="111"/>
      <c r="F2825" s="111"/>
      <c r="G2825" s="111"/>
      <c r="H2825" s="111"/>
      <c r="I2825" s="116"/>
      <c r="J2825" s="118"/>
      <c r="K2825" s="33"/>
      <c r="L2825" s="44">
        <f t="shared" si="225"/>
        <v>0</v>
      </c>
      <c r="M2825" s="33" t="str">
        <f t="shared" si="222"/>
        <v>Container q'ty</v>
      </c>
      <c r="N2825" s="33" t="str">
        <f t="shared" si="223"/>
        <v/>
      </c>
      <c r="O2825" s="39"/>
      <c r="P2825" s="33"/>
      <c r="Q2825" s="168"/>
      <c r="R2825" s="169"/>
      <c r="S2825" s="39"/>
      <c r="T2825" s="119"/>
      <c r="U2825" s="109"/>
      <c r="V2825" s="109"/>
      <c r="W2825" s="109"/>
      <c r="X2825" s="45"/>
      <c r="Y2825" s="45"/>
    </row>
    <row r="2826" spans="1:25" s="43" customFormat="1" ht="12.9" customHeight="1">
      <c r="A2826" s="189"/>
      <c r="B2826" s="111"/>
      <c r="C2826" s="111"/>
      <c r="D2826" s="111"/>
      <c r="E2826" s="111"/>
      <c r="F2826" s="111"/>
      <c r="G2826" s="111"/>
      <c r="H2826" s="111"/>
      <c r="I2826" s="116"/>
      <c r="J2826" s="118"/>
      <c r="K2826" s="33"/>
      <c r="L2826" s="44">
        <f t="shared" si="225"/>
        <v>0</v>
      </c>
      <c r="M2826" s="33" t="str">
        <f t="shared" si="222"/>
        <v>Container q'ty</v>
      </c>
      <c r="N2826" s="33" t="str">
        <f t="shared" si="223"/>
        <v/>
      </c>
      <c r="O2826" s="39"/>
      <c r="P2826" s="33"/>
      <c r="Q2826" s="168"/>
      <c r="R2826" s="169"/>
      <c r="S2826" s="39"/>
      <c r="T2826" s="119"/>
      <c r="U2826" s="109"/>
      <c r="V2826" s="109"/>
      <c r="W2826" s="109"/>
      <c r="X2826" s="45"/>
      <c r="Y2826" s="45"/>
    </row>
    <row r="2827" spans="1:25" s="43" customFormat="1" ht="12.9" customHeight="1">
      <c r="A2827" s="189"/>
      <c r="B2827" s="111"/>
      <c r="C2827" s="111"/>
      <c r="D2827" s="111"/>
      <c r="E2827" s="111"/>
      <c r="F2827" s="111"/>
      <c r="G2827" s="111"/>
      <c r="H2827" s="111"/>
      <c r="I2827" s="117"/>
      <c r="J2827" s="118"/>
      <c r="K2827" s="33"/>
      <c r="L2827" s="44">
        <f t="shared" si="225"/>
        <v>0</v>
      </c>
      <c r="M2827" s="33" t="str">
        <f t="shared" si="222"/>
        <v>Container q'ty</v>
      </c>
      <c r="N2827" s="33" t="str">
        <f t="shared" si="223"/>
        <v/>
      </c>
      <c r="O2827" s="39"/>
      <c r="P2827" s="33"/>
      <c r="Q2827" s="168"/>
      <c r="R2827" s="169"/>
      <c r="S2827" s="39"/>
      <c r="T2827" s="119"/>
      <c r="U2827" s="109"/>
      <c r="V2827" s="109"/>
      <c r="W2827" s="109"/>
      <c r="X2827" s="45"/>
      <c r="Y2827" s="45"/>
    </row>
    <row r="2828" spans="1:25" s="43" customFormat="1" ht="12.9" customHeight="1">
      <c r="A2828" s="189"/>
      <c r="B2828" s="111"/>
      <c r="C2828" s="111"/>
      <c r="D2828" s="111"/>
      <c r="E2828" s="111"/>
      <c r="F2828" s="111"/>
      <c r="G2828" s="111"/>
      <c r="H2828" s="111"/>
      <c r="I2828" s="117"/>
      <c r="J2828" s="118"/>
      <c r="K2828" s="33"/>
      <c r="L2828" s="44">
        <f t="shared" si="225"/>
        <v>0</v>
      </c>
      <c r="M2828" s="33" t="str">
        <f t="shared" si="222"/>
        <v>Container q'ty</v>
      </c>
      <c r="N2828" s="33" t="str">
        <f t="shared" si="223"/>
        <v/>
      </c>
      <c r="O2828" s="39"/>
      <c r="P2828" s="33"/>
      <c r="Q2828" s="168"/>
      <c r="R2828" s="169"/>
      <c r="S2828" s="39"/>
      <c r="T2828" s="119"/>
      <c r="U2828" s="109"/>
      <c r="V2828" s="109"/>
      <c r="W2828" s="109"/>
      <c r="X2828" s="45"/>
      <c r="Y2828" s="45"/>
    </row>
    <row r="2829" spans="1:25" s="43" customFormat="1" ht="12.9" customHeight="1">
      <c r="A2829" s="189"/>
      <c r="B2829" s="111"/>
      <c r="C2829" s="111"/>
      <c r="D2829" s="111"/>
      <c r="E2829" s="111"/>
      <c r="F2829" s="111"/>
      <c r="G2829" s="111"/>
      <c r="H2829" s="111"/>
      <c r="I2829" s="116"/>
      <c r="J2829" s="118"/>
      <c r="K2829" s="33"/>
      <c r="L2829" s="44">
        <f t="shared" si="225"/>
        <v>0</v>
      </c>
      <c r="M2829" s="33" t="str">
        <f t="shared" si="222"/>
        <v>Container q'ty</v>
      </c>
      <c r="N2829" s="33" t="str">
        <f t="shared" si="223"/>
        <v/>
      </c>
      <c r="O2829" s="39"/>
      <c r="P2829" s="33"/>
      <c r="Q2829" s="168"/>
      <c r="R2829" s="169"/>
      <c r="S2829" s="39"/>
      <c r="T2829" s="119"/>
      <c r="U2829" s="109"/>
      <c r="V2829" s="109"/>
      <c r="W2829" s="109"/>
      <c r="X2829" s="45"/>
      <c r="Y2829" s="45"/>
    </row>
    <row r="2830" spans="1:25" s="43" customFormat="1" ht="12.9" customHeight="1">
      <c r="A2830" s="189"/>
      <c r="B2830" s="111"/>
      <c r="C2830" s="111"/>
      <c r="D2830" s="111"/>
      <c r="E2830" s="111"/>
      <c r="F2830" s="111"/>
      <c r="G2830" s="111"/>
      <c r="H2830" s="111"/>
      <c r="I2830" s="116"/>
      <c r="J2830" s="118"/>
      <c r="K2830" s="33"/>
      <c r="L2830" s="44">
        <f t="shared" si="225"/>
        <v>0</v>
      </c>
      <c r="M2830" s="33" t="str">
        <f t="shared" si="222"/>
        <v>Container q'ty</v>
      </c>
      <c r="N2830" s="33" t="str">
        <f t="shared" si="223"/>
        <v/>
      </c>
      <c r="O2830" s="39"/>
      <c r="P2830" s="33"/>
      <c r="Q2830" s="168"/>
      <c r="R2830" s="169"/>
      <c r="S2830" s="39"/>
      <c r="T2830" s="119"/>
      <c r="U2830" s="109"/>
      <c r="V2830" s="109"/>
      <c r="W2830" s="109"/>
      <c r="X2830" s="45"/>
      <c r="Y2830" s="45"/>
    </row>
    <row r="2831" spans="1:25" s="43" customFormat="1" ht="12.9" customHeight="1">
      <c r="A2831" s="189"/>
      <c r="B2831" s="111"/>
      <c r="C2831" s="111"/>
      <c r="D2831" s="111"/>
      <c r="E2831" s="111"/>
      <c r="F2831" s="111"/>
      <c r="G2831" s="111"/>
      <c r="H2831" s="111"/>
      <c r="I2831" s="116"/>
      <c r="J2831" s="118"/>
      <c r="K2831" s="33"/>
      <c r="L2831" s="44">
        <f t="shared" si="225"/>
        <v>0</v>
      </c>
      <c r="M2831" s="33" t="str">
        <f t="shared" si="222"/>
        <v>Container q'ty</v>
      </c>
      <c r="N2831" s="33" t="str">
        <f t="shared" si="223"/>
        <v/>
      </c>
      <c r="O2831" s="39"/>
      <c r="P2831" s="33"/>
      <c r="Q2831" s="168"/>
      <c r="R2831" s="169"/>
      <c r="S2831" s="39"/>
      <c r="T2831" s="119"/>
      <c r="U2831" s="109"/>
      <c r="V2831" s="109"/>
      <c r="W2831" s="109"/>
      <c r="X2831" s="45"/>
      <c r="Y2831" s="45"/>
    </row>
    <row r="2832" spans="1:25" s="43" customFormat="1" ht="12.9" customHeight="1">
      <c r="A2832" s="189"/>
      <c r="B2832" s="111"/>
      <c r="C2832" s="111"/>
      <c r="D2832" s="111"/>
      <c r="E2832" s="111"/>
      <c r="F2832" s="111"/>
      <c r="G2832" s="111"/>
      <c r="H2832" s="111"/>
      <c r="I2832" s="116"/>
      <c r="J2832" s="118"/>
      <c r="K2832" s="33"/>
      <c r="L2832" s="44">
        <f t="shared" si="225"/>
        <v>0</v>
      </c>
      <c r="M2832" s="33" t="str">
        <f t="shared" si="222"/>
        <v>Container q'ty</v>
      </c>
      <c r="N2832" s="33" t="str">
        <f t="shared" si="223"/>
        <v/>
      </c>
      <c r="O2832" s="39"/>
      <c r="P2832" s="33"/>
      <c r="Q2832" s="168"/>
      <c r="R2832" s="169"/>
      <c r="S2832" s="39"/>
      <c r="T2832" s="119"/>
      <c r="U2832" s="109"/>
      <c r="V2832" s="109"/>
      <c r="W2832" s="109"/>
      <c r="X2832" s="45"/>
      <c r="Y2832" s="45"/>
    </row>
    <row r="2833" spans="1:25" s="43" customFormat="1" ht="12.9" customHeight="1">
      <c r="A2833" s="189"/>
      <c r="B2833" s="111"/>
      <c r="C2833" s="111"/>
      <c r="D2833" s="111"/>
      <c r="E2833" s="111"/>
      <c r="F2833" s="111"/>
      <c r="G2833" s="111"/>
      <c r="H2833" s="111"/>
      <c r="I2833" s="116"/>
      <c r="J2833" s="118"/>
      <c r="K2833" s="33"/>
      <c r="L2833" s="44">
        <f>SUM(E2833:F2833)</f>
        <v>0</v>
      </c>
      <c r="M2833" s="33" t="str">
        <f t="shared" si="222"/>
        <v>Container q'ty</v>
      </c>
      <c r="N2833" s="33" t="str">
        <f t="shared" si="223"/>
        <v/>
      </c>
      <c r="O2833" s="39"/>
      <c r="P2833" s="33"/>
      <c r="Q2833" s="168"/>
      <c r="R2833" s="169"/>
      <c r="S2833" s="39"/>
      <c r="T2833" s="119"/>
      <c r="U2833" s="109"/>
      <c r="V2833" s="109"/>
      <c r="W2833" s="109"/>
      <c r="X2833" s="45"/>
      <c r="Y2833" s="45"/>
    </row>
    <row r="2834" spans="1:25" s="43" customFormat="1" ht="12.9" customHeight="1">
      <c r="A2834" s="189"/>
      <c r="B2834" s="111"/>
      <c r="C2834" s="111"/>
      <c r="D2834" s="111"/>
      <c r="E2834" s="111"/>
      <c r="F2834" s="111"/>
      <c r="G2834" s="111"/>
      <c r="H2834" s="111"/>
      <c r="I2834" s="116"/>
      <c r="J2834" s="118"/>
      <c r="K2834" s="33"/>
      <c r="L2834" s="44">
        <f>SUM(E2834:F2834)</f>
        <v>0</v>
      </c>
      <c r="M2834" s="33" t="str">
        <f t="shared" si="222"/>
        <v>Container q'ty</v>
      </c>
      <c r="N2834" s="33" t="str">
        <f t="shared" si="223"/>
        <v/>
      </c>
      <c r="O2834" s="39"/>
      <c r="P2834" s="33"/>
      <c r="Q2834" s="168"/>
      <c r="R2834" s="169"/>
      <c r="S2834" s="39"/>
      <c r="T2834" s="119"/>
      <c r="U2834" s="109"/>
      <c r="V2834" s="109"/>
      <c r="W2834" s="109"/>
      <c r="X2834" s="45"/>
      <c r="Y2834" s="45"/>
    </row>
    <row r="2835" spans="1:25" s="43" customFormat="1" ht="12.9" customHeight="1">
      <c r="A2835" s="189"/>
      <c r="B2835" s="111"/>
      <c r="C2835" s="111"/>
      <c r="D2835" s="111"/>
      <c r="E2835" s="111"/>
      <c r="F2835" s="111"/>
      <c r="G2835" s="111"/>
      <c r="H2835" s="111"/>
      <c r="I2835" s="116"/>
      <c r="J2835" s="118"/>
      <c r="K2835" s="33"/>
      <c r="L2835" s="44">
        <f t="shared" ref="L2835:L2844" si="226">SUM(E2835:F2835)</f>
        <v>0</v>
      </c>
      <c r="M2835" s="33" t="str">
        <f t="shared" si="222"/>
        <v>Container q'ty</v>
      </c>
      <c r="N2835" s="33" t="str">
        <f t="shared" si="223"/>
        <v/>
      </c>
      <c r="O2835" s="39"/>
      <c r="P2835" s="33"/>
      <c r="Q2835" s="168"/>
      <c r="R2835" s="169"/>
      <c r="S2835" s="39"/>
      <c r="T2835" s="119"/>
      <c r="U2835" s="109"/>
      <c r="V2835" s="109"/>
      <c r="W2835" s="109"/>
      <c r="X2835" s="45"/>
      <c r="Y2835" s="45"/>
    </row>
    <row r="2836" spans="1:25" s="43" customFormat="1" ht="12.9" customHeight="1">
      <c r="A2836" s="189"/>
      <c r="B2836" s="111"/>
      <c r="C2836" s="111"/>
      <c r="D2836" s="111"/>
      <c r="E2836" s="111"/>
      <c r="F2836" s="111"/>
      <c r="G2836" s="111"/>
      <c r="H2836" s="111"/>
      <c r="I2836" s="116"/>
      <c r="J2836" s="118"/>
      <c r="K2836" s="33"/>
      <c r="L2836" s="44">
        <f t="shared" si="226"/>
        <v>0</v>
      </c>
      <c r="M2836" s="33" t="str">
        <f t="shared" si="222"/>
        <v>Container q'ty</v>
      </c>
      <c r="N2836" s="33" t="str">
        <f t="shared" si="223"/>
        <v/>
      </c>
      <c r="O2836" s="39"/>
      <c r="P2836" s="33"/>
      <c r="Q2836" s="168"/>
      <c r="R2836" s="169"/>
      <c r="S2836" s="39"/>
      <c r="T2836" s="119"/>
      <c r="U2836" s="109"/>
      <c r="V2836" s="109"/>
      <c r="W2836" s="109"/>
      <c r="X2836" s="45"/>
      <c r="Y2836" s="45"/>
    </row>
    <row r="2837" spans="1:25" s="43" customFormat="1" ht="12.9" customHeight="1">
      <c r="A2837" s="189"/>
      <c r="B2837" s="111"/>
      <c r="C2837" s="111"/>
      <c r="D2837" s="111"/>
      <c r="E2837" s="111"/>
      <c r="F2837" s="111"/>
      <c r="G2837" s="111"/>
      <c r="H2837" s="111"/>
      <c r="I2837" s="116"/>
      <c r="J2837" s="118"/>
      <c r="K2837" s="33"/>
      <c r="L2837" s="44">
        <f t="shared" si="226"/>
        <v>0</v>
      </c>
      <c r="M2837" s="33" t="str">
        <f t="shared" si="222"/>
        <v>Container q'ty</v>
      </c>
      <c r="N2837" s="33" t="str">
        <f t="shared" si="223"/>
        <v/>
      </c>
      <c r="O2837" s="39"/>
      <c r="P2837" s="33"/>
      <c r="Q2837" s="168"/>
      <c r="R2837" s="169"/>
      <c r="S2837" s="39"/>
      <c r="T2837" s="119"/>
      <c r="U2837" s="109"/>
      <c r="V2837" s="109"/>
      <c r="W2837" s="109"/>
      <c r="X2837" s="45"/>
      <c r="Y2837" s="45"/>
    </row>
    <row r="2838" spans="1:25" s="43" customFormat="1" ht="12.9" customHeight="1">
      <c r="A2838" s="189"/>
      <c r="B2838" s="111"/>
      <c r="C2838" s="111"/>
      <c r="D2838" s="111"/>
      <c r="E2838" s="111"/>
      <c r="F2838" s="111"/>
      <c r="G2838" s="111"/>
      <c r="H2838" s="111"/>
      <c r="I2838" s="117"/>
      <c r="J2838" s="118"/>
      <c r="K2838" s="33"/>
      <c r="L2838" s="44">
        <f t="shared" si="226"/>
        <v>0</v>
      </c>
      <c r="M2838" s="33" t="str">
        <f t="shared" si="222"/>
        <v>Container q'ty</v>
      </c>
      <c r="N2838" s="33" t="str">
        <f t="shared" si="223"/>
        <v/>
      </c>
      <c r="O2838" s="39"/>
      <c r="P2838" s="33"/>
      <c r="Q2838" s="168"/>
      <c r="R2838" s="169"/>
      <c r="S2838" s="39"/>
      <c r="T2838" s="119"/>
      <c r="U2838" s="109"/>
      <c r="V2838" s="109"/>
      <c r="W2838" s="109"/>
      <c r="X2838" s="45"/>
      <c r="Y2838" s="45"/>
    </row>
    <row r="2839" spans="1:25" s="43" customFormat="1" ht="12.9" customHeight="1">
      <c r="A2839" s="189"/>
      <c r="B2839" s="111"/>
      <c r="C2839" s="111"/>
      <c r="D2839" s="111"/>
      <c r="E2839" s="111"/>
      <c r="F2839" s="111"/>
      <c r="G2839" s="111"/>
      <c r="H2839" s="111"/>
      <c r="I2839" s="117"/>
      <c r="J2839" s="118"/>
      <c r="K2839" s="33"/>
      <c r="L2839" s="44">
        <f t="shared" si="226"/>
        <v>0</v>
      </c>
      <c r="M2839" s="33" t="str">
        <f t="shared" si="222"/>
        <v>Container q'ty</v>
      </c>
      <c r="N2839" s="33" t="str">
        <f t="shared" si="223"/>
        <v/>
      </c>
      <c r="O2839" s="39"/>
      <c r="P2839" s="33"/>
      <c r="Q2839" s="168"/>
      <c r="R2839" s="169"/>
      <c r="S2839" s="39"/>
      <c r="T2839" s="119"/>
      <c r="U2839" s="109"/>
      <c r="V2839" s="109"/>
      <c r="W2839" s="109"/>
      <c r="X2839" s="45"/>
      <c r="Y2839" s="45"/>
    </row>
    <row r="2840" spans="1:25" s="43" customFormat="1" ht="12.9" customHeight="1">
      <c r="A2840" s="189"/>
      <c r="B2840" s="111"/>
      <c r="C2840" s="111"/>
      <c r="D2840" s="111"/>
      <c r="E2840" s="111"/>
      <c r="F2840" s="111"/>
      <c r="G2840" s="111"/>
      <c r="H2840" s="111"/>
      <c r="I2840" s="116"/>
      <c r="J2840" s="118"/>
      <c r="K2840" s="33"/>
      <c r="L2840" s="44">
        <f t="shared" si="226"/>
        <v>0</v>
      </c>
      <c r="M2840" s="33" t="str">
        <f t="shared" si="222"/>
        <v>Container q'ty</v>
      </c>
      <c r="N2840" s="33" t="str">
        <f t="shared" si="223"/>
        <v/>
      </c>
      <c r="O2840" s="39"/>
      <c r="P2840" s="33"/>
      <c r="Q2840" s="168"/>
      <c r="R2840" s="169"/>
      <c r="S2840" s="39"/>
      <c r="T2840" s="119"/>
      <c r="U2840" s="109"/>
      <c r="V2840" s="109"/>
      <c r="W2840" s="109"/>
      <c r="X2840" s="45"/>
      <c r="Y2840" s="45"/>
    </row>
    <row r="2841" spans="1:25" s="43" customFormat="1" ht="12.9" customHeight="1">
      <c r="A2841" s="189"/>
      <c r="B2841" s="111"/>
      <c r="C2841" s="111"/>
      <c r="D2841" s="111"/>
      <c r="E2841" s="111"/>
      <c r="F2841" s="111"/>
      <c r="G2841" s="111"/>
      <c r="H2841" s="111"/>
      <c r="I2841" s="116"/>
      <c r="J2841" s="118"/>
      <c r="K2841" s="33"/>
      <c r="L2841" s="44">
        <f t="shared" si="226"/>
        <v>0</v>
      </c>
      <c r="M2841" s="33" t="str">
        <f t="shared" si="222"/>
        <v>Container q'ty</v>
      </c>
      <c r="N2841" s="33" t="str">
        <f t="shared" si="223"/>
        <v/>
      </c>
      <c r="O2841" s="39"/>
      <c r="P2841" s="33"/>
      <c r="Q2841" s="168"/>
      <c r="R2841" s="169"/>
      <c r="S2841" s="39"/>
      <c r="T2841" s="119"/>
      <c r="U2841" s="109"/>
      <c r="V2841" s="109"/>
      <c r="W2841" s="109"/>
      <c r="X2841" s="45"/>
      <c r="Y2841" s="45"/>
    </row>
    <row r="2842" spans="1:25" s="43" customFormat="1" ht="12.9" customHeight="1">
      <c r="A2842" s="189"/>
      <c r="B2842" s="111"/>
      <c r="C2842" s="111"/>
      <c r="D2842" s="111"/>
      <c r="E2842" s="111"/>
      <c r="F2842" s="111"/>
      <c r="G2842" s="111"/>
      <c r="H2842" s="111"/>
      <c r="I2842" s="116"/>
      <c r="J2842" s="118"/>
      <c r="K2842" s="33"/>
      <c r="L2842" s="44">
        <f t="shared" si="226"/>
        <v>0</v>
      </c>
      <c r="M2842" s="33" t="str">
        <f t="shared" si="222"/>
        <v>Container q'ty</v>
      </c>
      <c r="N2842" s="33" t="str">
        <f t="shared" si="223"/>
        <v/>
      </c>
      <c r="O2842" s="39"/>
      <c r="P2842" s="33"/>
      <c r="Q2842" s="168"/>
      <c r="R2842" s="169"/>
      <c r="S2842" s="39"/>
      <c r="T2842" s="119"/>
      <c r="U2842" s="109"/>
      <c r="V2842" s="109"/>
      <c r="W2842" s="109"/>
      <c r="X2842" s="45"/>
      <c r="Y2842" s="45"/>
    </row>
    <row r="2843" spans="1:25" s="43" customFormat="1" ht="12.9" customHeight="1">
      <c r="A2843" s="189"/>
      <c r="B2843" s="111"/>
      <c r="C2843" s="111"/>
      <c r="D2843" s="111"/>
      <c r="E2843" s="111"/>
      <c r="F2843" s="111"/>
      <c r="G2843" s="111"/>
      <c r="H2843" s="111"/>
      <c r="I2843" s="116"/>
      <c r="J2843" s="118"/>
      <c r="K2843" s="33"/>
      <c r="L2843" s="44">
        <f t="shared" si="226"/>
        <v>0</v>
      </c>
      <c r="M2843" s="33" t="str">
        <f t="shared" si="222"/>
        <v>Container q'ty</v>
      </c>
      <c r="N2843" s="33" t="str">
        <f t="shared" si="223"/>
        <v/>
      </c>
      <c r="O2843" s="39"/>
      <c r="P2843" s="33"/>
      <c r="Q2843" s="168"/>
      <c r="R2843" s="169"/>
      <c r="S2843" s="39"/>
      <c r="T2843" s="119"/>
      <c r="U2843" s="109"/>
      <c r="V2843" s="109"/>
      <c r="W2843" s="109"/>
      <c r="X2843" s="45"/>
      <c r="Y2843" s="45"/>
    </row>
    <row r="2844" spans="1:25" s="43" customFormat="1" ht="12.9" customHeight="1">
      <c r="A2844" s="189"/>
      <c r="B2844" s="111"/>
      <c r="C2844" s="111"/>
      <c r="D2844" s="111"/>
      <c r="E2844" s="111"/>
      <c r="F2844" s="111"/>
      <c r="G2844" s="111"/>
      <c r="H2844" s="111"/>
      <c r="I2844" s="116"/>
      <c r="J2844" s="118"/>
      <c r="K2844" s="33"/>
      <c r="L2844" s="44">
        <f t="shared" si="226"/>
        <v>0</v>
      </c>
      <c r="M2844" s="33" t="str">
        <f t="shared" si="222"/>
        <v>Container q'ty</v>
      </c>
      <c r="N2844" s="33" t="str">
        <f t="shared" si="223"/>
        <v/>
      </c>
      <c r="O2844" s="39"/>
      <c r="P2844" s="33"/>
      <c r="Q2844" s="168"/>
      <c r="R2844" s="169"/>
      <c r="S2844" s="39"/>
      <c r="T2844" s="119"/>
      <c r="U2844" s="109"/>
      <c r="V2844" s="109"/>
      <c r="W2844" s="109"/>
      <c r="X2844" s="45"/>
      <c r="Y2844" s="45"/>
    </row>
    <row r="2845" spans="1:25" s="43" customFormat="1" ht="12.9" customHeight="1">
      <c r="A2845" s="189"/>
      <c r="B2845" s="111"/>
      <c r="C2845" s="111"/>
      <c r="D2845" s="111"/>
      <c r="E2845" s="111"/>
      <c r="F2845" s="111"/>
      <c r="G2845" s="111"/>
      <c r="H2845" s="111"/>
      <c r="I2845" s="116"/>
      <c r="J2845" s="118"/>
      <c r="K2845" s="33"/>
      <c r="L2845" s="44">
        <f>SUM(E2845:F2845)</f>
        <v>0</v>
      </c>
      <c r="M2845" s="33" t="str">
        <f t="shared" si="222"/>
        <v>Container q'ty</v>
      </c>
      <c r="N2845" s="33" t="str">
        <f t="shared" si="223"/>
        <v/>
      </c>
      <c r="O2845" s="39"/>
      <c r="P2845" s="33"/>
      <c r="Q2845" s="168"/>
      <c r="R2845" s="169"/>
      <c r="S2845" s="39"/>
      <c r="T2845" s="119"/>
      <c r="U2845" s="109"/>
      <c r="V2845" s="109"/>
      <c r="W2845" s="109"/>
      <c r="X2845" s="45"/>
      <c r="Y2845" s="45"/>
    </row>
    <row r="2846" spans="1:25" s="43" customFormat="1" ht="12.9" customHeight="1">
      <c r="A2846" s="189"/>
      <c r="B2846" s="111"/>
      <c r="C2846" s="111"/>
      <c r="D2846" s="111"/>
      <c r="E2846" s="111"/>
      <c r="F2846" s="111"/>
      <c r="G2846" s="111"/>
      <c r="H2846" s="111"/>
      <c r="I2846" s="116"/>
      <c r="J2846" s="118"/>
      <c r="K2846" s="33"/>
      <c r="L2846" s="44">
        <f>SUM(E2846:F2846)</f>
        <v>0</v>
      </c>
      <c r="M2846" s="33" t="str">
        <f t="shared" si="222"/>
        <v>Container q'ty</v>
      </c>
      <c r="N2846" s="33" t="str">
        <f t="shared" si="223"/>
        <v/>
      </c>
      <c r="O2846" s="39"/>
      <c r="P2846" s="33"/>
      <c r="Q2846" s="168"/>
      <c r="R2846" s="169"/>
      <c r="S2846" s="39"/>
      <c r="T2846" s="119"/>
      <c r="U2846" s="109"/>
      <c r="V2846" s="109"/>
      <c r="W2846" s="109"/>
      <c r="X2846" s="45"/>
      <c r="Y2846" s="45"/>
    </row>
    <row r="2847" spans="1:25" s="43" customFormat="1" ht="12.9" customHeight="1">
      <c r="A2847" s="189"/>
      <c r="B2847" s="111"/>
      <c r="C2847" s="111"/>
      <c r="D2847" s="111"/>
      <c r="E2847" s="111"/>
      <c r="F2847" s="111"/>
      <c r="G2847" s="111"/>
      <c r="H2847" s="111"/>
      <c r="I2847" s="116"/>
      <c r="J2847" s="118"/>
      <c r="K2847" s="33"/>
      <c r="L2847" s="44">
        <f t="shared" ref="L2847:L2855" si="227">SUM(E2847:F2847)</f>
        <v>0</v>
      </c>
      <c r="M2847" s="33" t="str">
        <f t="shared" si="222"/>
        <v>Container q'ty</v>
      </c>
      <c r="N2847" s="33" t="str">
        <f t="shared" si="223"/>
        <v/>
      </c>
      <c r="O2847" s="39"/>
      <c r="P2847" s="33"/>
      <c r="Q2847" s="168"/>
      <c r="R2847" s="169"/>
      <c r="S2847" s="39"/>
      <c r="T2847" s="119"/>
      <c r="U2847" s="109"/>
      <c r="V2847" s="109"/>
      <c r="W2847" s="109"/>
      <c r="X2847" s="45"/>
      <c r="Y2847" s="45"/>
    </row>
    <row r="2848" spans="1:25" s="43" customFormat="1" ht="12.9" customHeight="1">
      <c r="A2848" s="189"/>
      <c r="B2848" s="111"/>
      <c r="C2848" s="111"/>
      <c r="D2848" s="111"/>
      <c r="E2848" s="111"/>
      <c r="F2848" s="111"/>
      <c r="G2848" s="111"/>
      <c r="H2848" s="111"/>
      <c r="I2848" s="116"/>
      <c r="J2848" s="118"/>
      <c r="K2848" s="33"/>
      <c r="L2848" s="44">
        <f t="shared" si="227"/>
        <v>0</v>
      </c>
      <c r="M2848" s="33" t="str">
        <f t="shared" si="222"/>
        <v>Container q'ty</v>
      </c>
      <c r="N2848" s="33" t="str">
        <f t="shared" si="223"/>
        <v/>
      </c>
      <c r="O2848" s="39"/>
      <c r="P2848" s="33"/>
      <c r="Q2848" s="168"/>
      <c r="R2848" s="169"/>
      <c r="S2848" s="39"/>
      <c r="T2848" s="119"/>
      <c r="U2848" s="109"/>
      <c r="V2848" s="109"/>
      <c r="W2848" s="109"/>
      <c r="X2848" s="45"/>
      <c r="Y2848" s="45"/>
    </row>
    <row r="2849" spans="1:25" s="43" customFormat="1" ht="12.9" customHeight="1">
      <c r="A2849" s="189"/>
      <c r="B2849" s="111"/>
      <c r="C2849" s="111"/>
      <c r="D2849" s="111"/>
      <c r="E2849" s="111"/>
      <c r="F2849" s="111"/>
      <c r="G2849" s="111"/>
      <c r="H2849" s="111"/>
      <c r="I2849" s="116"/>
      <c r="J2849" s="118"/>
      <c r="K2849" s="33"/>
      <c r="L2849" s="44">
        <f t="shared" si="227"/>
        <v>0</v>
      </c>
      <c r="M2849" s="33" t="str">
        <f t="shared" si="222"/>
        <v>Container q'ty</v>
      </c>
      <c r="N2849" s="33" t="str">
        <f t="shared" si="223"/>
        <v/>
      </c>
      <c r="O2849" s="39"/>
      <c r="P2849" s="33"/>
      <c r="Q2849" s="168"/>
      <c r="R2849" s="169"/>
      <c r="S2849" s="39"/>
      <c r="T2849" s="119"/>
      <c r="U2849" s="109"/>
      <c r="V2849" s="109"/>
      <c r="W2849" s="109"/>
      <c r="X2849" s="45"/>
      <c r="Y2849" s="45"/>
    </row>
    <row r="2850" spans="1:25" s="43" customFormat="1" ht="12.9" customHeight="1">
      <c r="A2850" s="189"/>
      <c r="B2850" s="111"/>
      <c r="C2850" s="111"/>
      <c r="D2850" s="111"/>
      <c r="E2850" s="111"/>
      <c r="F2850" s="111"/>
      <c r="G2850" s="111"/>
      <c r="H2850" s="111"/>
      <c r="I2850" s="117"/>
      <c r="J2850" s="118"/>
      <c r="K2850" s="33"/>
      <c r="L2850" s="44">
        <f t="shared" si="227"/>
        <v>0</v>
      </c>
      <c r="M2850" s="33" t="str">
        <f t="shared" si="222"/>
        <v>Container q'ty</v>
      </c>
      <c r="N2850" s="33" t="str">
        <f t="shared" si="223"/>
        <v/>
      </c>
      <c r="O2850" s="39"/>
      <c r="P2850" s="33"/>
      <c r="Q2850" s="168"/>
      <c r="R2850" s="169"/>
      <c r="S2850" s="39"/>
      <c r="T2850" s="119"/>
      <c r="U2850" s="109"/>
      <c r="V2850" s="109"/>
      <c r="W2850" s="109"/>
      <c r="X2850" s="45"/>
      <c r="Y2850" s="45"/>
    </row>
    <row r="2851" spans="1:25" s="43" customFormat="1" ht="12.9" customHeight="1">
      <c r="A2851" s="189"/>
      <c r="B2851" s="111"/>
      <c r="C2851" s="111"/>
      <c r="D2851" s="111"/>
      <c r="E2851" s="111"/>
      <c r="F2851" s="111"/>
      <c r="G2851" s="111"/>
      <c r="H2851" s="111"/>
      <c r="I2851" s="117"/>
      <c r="J2851" s="118"/>
      <c r="K2851" s="33"/>
      <c r="L2851" s="44">
        <f t="shared" si="227"/>
        <v>0</v>
      </c>
      <c r="M2851" s="33" t="str">
        <f t="shared" si="222"/>
        <v>Container q'ty</v>
      </c>
      <c r="N2851" s="33" t="str">
        <f t="shared" si="223"/>
        <v/>
      </c>
      <c r="O2851" s="39"/>
      <c r="P2851" s="33"/>
      <c r="Q2851" s="168"/>
      <c r="R2851" s="169"/>
      <c r="S2851" s="39"/>
      <c r="T2851" s="119"/>
      <c r="U2851" s="109"/>
      <c r="V2851" s="109"/>
      <c r="W2851" s="109"/>
      <c r="X2851" s="45"/>
      <c r="Y2851" s="45"/>
    </row>
    <row r="2852" spans="1:25" s="43" customFormat="1" ht="12.9" customHeight="1">
      <c r="A2852" s="189"/>
      <c r="B2852" s="111"/>
      <c r="C2852" s="111"/>
      <c r="D2852" s="111"/>
      <c r="E2852" s="111"/>
      <c r="F2852" s="111"/>
      <c r="G2852" s="111"/>
      <c r="H2852" s="111"/>
      <c r="I2852" s="116"/>
      <c r="J2852" s="118"/>
      <c r="K2852" s="33"/>
      <c r="L2852" s="44">
        <f t="shared" si="227"/>
        <v>0</v>
      </c>
      <c r="M2852" s="33" t="str">
        <f t="shared" si="222"/>
        <v>Container q'ty</v>
      </c>
      <c r="N2852" s="33" t="str">
        <f t="shared" si="223"/>
        <v/>
      </c>
      <c r="O2852" s="39"/>
      <c r="P2852" s="33"/>
      <c r="Q2852" s="168"/>
      <c r="R2852" s="169"/>
      <c r="S2852" s="39"/>
      <c r="T2852" s="119"/>
      <c r="U2852" s="109"/>
      <c r="V2852" s="109"/>
      <c r="W2852" s="109"/>
      <c r="X2852" s="45"/>
      <c r="Y2852" s="45"/>
    </row>
    <row r="2853" spans="1:25" s="43" customFormat="1" ht="12.9" customHeight="1">
      <c r="A2853" s="189"/>
      <c r="B2853" s="111"/>
      <c r="C2853" s="111"/>
      <c r="D2853" s="111"/>
      <c r="E2853" s="111"/>
      <c r="F2853" s="111"/>
      <c r="G2853" s="111"/>
      <c r="H2853" s="111"/>
      <c r="I2853" s="116"/>
      <c r="J2853" s="118"/>
      <c r="K2853" s="33"/>
      <c r="L2853" s="44">
        <f t="shared" si="227"/>
        <v>0</v>
      </c>
      <c r="M2853" s="33" t="str">
        <f t="shared" si="222"/>
        <v>Container q'ty</v>
      </c>
      <c r="N2853" s="33" t="str">
        <f t="shared" si="223"/>
        <v/>
      </c>
      <c r="O2853" s="39"/>
      <c r="P2853" s="33"/>
      <c r="Q2853" s="168"/>
      <c r="R2853" s="169"/>
      <c r="S2853" s="39"/>
      <c r="T2853" s="119"/>
      <c r="U2853" s="109"/>
      <c r="V2853" s="109"/>
      <c r="W2853" s="109"/>
      <c r="X2853" s="45"/>
      <c r="Y2853" s="45"/>
    </row>
    <row r="2854" spans="1:25" s="43" customFormat="1" ht="12.9" customHeight="1">
      <c r="A2854" s="189"/>
      <c r="B2854" s="111"/>
      <c r="C2854" s="111"/>
      <c r="D2854" s="111"/>
      <c r="E2854" s="111"/>
      <c r="F2854" s="111"/>
      <c r="G2854" s="111"/>
      <c r="H2854" s="111"/>
      <c r="I2854" s="116"/>
      <c r="J2854" s="118"/>
      <c r="K2854" s="33"/>
      <c r="L2854" s="44">
        <f t="shared" si="227"/>
        <v>0</v>
      </c>
      <c r="M2854" s="33" t="str">
        <f t="shared" si="222"/>
        <v>Container q'ty</v>
      </c>
      <c r="N2854" s="33" t="str">
        <f t="shared" si="223"/>
        <v/>
      </c>
      <c r="O2854" s="39"/>
      <c r="P2854" s="33"/>
      <c r="Q2854" s="168"/>
      <c r="R2854" s="169"/>
      <c r="S2854" s="39"/>
      <c r="T2854" s="119"/>
      <c r="U2854" s="109"/>
      <c r="V2854" s="109"/>
      <c r="W2854" s="109"/>
      <c r="X2854" s="45"/>
      <c r="Y2854" s="45"/>
    </row>
    <row r="2855" spans="1:25" s="43" customFormat="1" ht="12.9" customHeight="1">
      <c r="A2855" s="189"/>
      <c r="B2855" s="111"/>
      <c r="C2855" s="111"/>
      <c r="D2855" s="111"/>
      <c r="E2855" s="111"/>
      <c r="F2855" s="111"/>
      <c r="G2855" s="111"/>
      <c r="H2855" s="111"/>
      <c r="I2855" s="116"/>
      <c r="J2855" s="118"/>
      <c r="K2855" s="33"/>
      <c r="L2855" s="44">
        <f t="shared" si="227"/>
        <v>0</v>
      </c>
      <c r="M2855" s="33" t="str">
        <f t="shared" si="222"/>
        <v>Container q'ty</v>
      </c>
      <c r="N2855" s="33" t="str">
        <f t="shared" si="223"/>
        <v/>
      </c>
      <c r="O2855" s="39"/>
      <c r="P2855" s="33"/>
      <c r="Q2855" s="168"/>
      <c r="R2855" s="169"/>
      <c r="S2855" s="39"/>
      <c r="T2855" s="119"/>
      <c r="U2855" s="109"/>
      <c r="V2855" s="109"/>
      <c r="W2855" s="109"/>
      <c r="X2855" s="45"/>
      <c r="Y2855" s="45"/>
    </row>
    <row r="2856" spans="1:25" s="43" customFormat="1" ht="12.9" customHeight="1">
      <c r="A2856" s="189"/>
      <c r="B2856" s="111"/>
      <c r="C2856" s="111"/>
      <c r="D2856" s="111"/>
      <c r="E2856" s="111"/>
      <c r="F2856" s="111"/>
      <c r="G2856" s="111"/>
      <c r="H2856" s="111"/>
      <c r="I2856" s="116"/>
      <c r="J2856" s="118"/>
      <c r="K2856" s="33"/>
      <c r="L2856" s="44">
        <f>SUM(E2856:F2856)</f>
        <v>0</v>
      </c>
      <c r="M2856" s="33" t="str">
        <f t="shared" si="222"/>
        <v>Container q'ty</v>
      </c>
      <c r="N2856" s="33" t="str">
        <f t="shared" si="223"/>
        <v/>
      </c>
      <c r="O2856" s="39"/>
      <c r="P2856" s="33"/>
      <c r="Q2856" s="168"/>
      <c r="R2856" s="169"/>
      <c r="S2856" s="39"/>
      <c r="T2856" s="119"/>
      <c r="U2856" s="109"/>
      <c r="V2856" s="109"/>
      <c r="W2856" s="109"/>
      <c r="X2856" s="45"/>
      <c r="Y2856" s="45"/>
    </row>
    <row r="2857" spans="1:25" s="43" customFormat="1" ht="12.9" customHeight="1">
      <c r="A2857" s="189"/>
      <c r="B2857" s="111"/>
      <c r="C2857" s="111"/>
      <c r="D2857" s="111"/>
      <c r="E2857" s="111"/>
      <c r="F2857" s="111"/>
      <c r="G2857" s="111"/>
      <c r="H2857" s="111"/>
      <c r="I2857" s="116"/>
      <c r="J2857" s="118"/>
      <c r="K2857" s="33"/>
      <c r="L2857" s="44">
        <f>SUM(E2857:F2857)</f>
        <v>0</v>
      </c>
      <c r="M2857" s="33" t="str">
        <f t="shared" si="222"/>
        <v>Container q'ty</v>
      </c>
      <c r="N2857" s="33" t="str">
        <f t="shared" si="223"/>
        <v/>
      </c>
      <c r="O2857" s="39"/>
      <c r="P2857" s="33"/>
      <c r="Q2857" s="168"/>
      <c r="R2857" s="169"/>
      <c r="S2857" s="39"/>
      <c r="T2857" s="119"/>
      <c r="U2857" s="109"/>
      <c r="V2857" s="109"/>
      <c r="W2857" s="109"/>
      <c r="X2857" s="45"/>
      <c r="Y2857" s="45"/>
    </row>
    <row r="2858" spans="1:25" s="43" customFormat="1" ht="12.9" customHeight="1">
      <c r="A2858" s="189"/>
      <c r="B2858" s="111"/>
      <c r="C2858" s="111"/>
      <c r="D2858" s="111"/>
      <c r="E2858" s="111"/>
      <c r="F2858" s="111"/>
      <c r="G2858" s="111"/>
      <c r="H2858" s="111"/>
      <c r="I2858" s="116"/>
      <c r="J2858" s="118"/>
      <c r="K2858" s="33"/>
      <c r="L2858" s="44">
        <f t="shared" ref="L2858:L2866" si="228">SUM(E2858:F2858)</f>
        <v>0</v>
      </c>
      <c r="M2858" s="33" t="str">
        <f t="shared" si="222"/>
        <v>Container q'ty</v>
      </c>
      <c r="N2858" s="33" t="str">
        <f t="shared" si="223"/>
        <v/>
      </c>
      <c r="O2858" s="39"/>
      <c r="P2858" s="33"/>
      <c r="Q2858" s="168"/>
      <c r="R2858" s="169"/>
      <c r="S2858" s="39"/>
      <c r="T2858" s="119"/>
      <c r="U2858" s="109"/>
      <c r="V2858" s="109"/>
      <c r="W2858" s="109"/>
      <c r="X2858" s="45"/>
      <c r="Y2858" s="45"/>
    </row>
    <row r="2859" spans="1:25" s="43" customFormat="1" ht="12.9" customHeight="1">
      <c r="A2859" s="189"/>
      <c r="B2859" s="111"/>
      <c r="C2859" s="111"/>
      <c r="D2859" s="111"/>
      <c r="E2859" s="111"/>
      <c r="F2859" s="111"/>
      <c r="G2859" s="111"/>
      <c r="H2859" s="111"/>
      <c r="I2859" s="116"/>
      <c r="J2859" s="118"/>
      <c r="K2859" s="33"/>
      <c r="L2859" s="44">
        <f t="shared" si="228"/>
        <v>0</v>
      </c>
      <c r="M2859" s="33" t="str">
        <f t="shared" si="222"/>
        <v>Container q'ty</v>
      </c>
      <c r="N2859" s="33" t="str">
        <f t="shared" si="223"/>
        <v/>
      </c>
      <c r="O2859" s="39"/>
      <c r="P2859" s="33"/>
      <c r="Q2859" s="168"/>
      <c r="R2859" s="169"/>
      <c r="S2859" s="39"/>
      <c r="T2859" s="119"/>
      <c r="U2859" s="109"/>
      <c r="V2859" s="109"/>
      <c r="W2859" s="109"/>
      <c r="X2859" s="45"/>
      <c r="Y2859" s="45"/>
    </row>
    <row r="2860" spans="1:25" s="43" customFormat="1" ht="12.9" customHeight="1">
      <c r="A2860" s="189"/>
      <c r="B2860" s="111"/>
      <c r="C2860" s="111"/>
      <c r="D2860" s="111"/>
      <c r="E2860" s="111"/>
      <c r="F2860" s="111"/>
      <c r="G2860" s="111"/>
      <c r="H2860" s="111"/>
      <c r="I2860" s="116"/>
      <c r="J2860" s="118"/>
      <c r="K2860" s="33"/>
      <c r="L2860" s="44">
        <f t="shared" si="228"/>
        <v>0</v>
      </c>
      <c r="M2860" s="33" t="str">
        <f t="shared" si="222"/>
        <v>Container q'ty</v>
      </c>
      <c r="N2860" s="33" t="str">
        <f t="shared" si="223"/>
        <v/>
      </c>
      <c r="O2860" s="39"/>
      <c r="P2860" s="33"/>
      <c r="Q2860" s="168"/>
      <c r="R2860" s="169"/>
      <c r="S2860" s="39"/>
      <c r="T2860" s="119"/>
      <c r="U2860" s="109"/>
      <c r="V2860" s="109"/>
      <c r="W2860" s="109"/>
      <c r="X2860" s="45"/>
      <c r="Y2860" s="45"/>
    </row>
    <row r="2861" spans="1:25" s="43" customFormat="1" ht="12.9" customHeight="1">
      <c r="A2861" s="189"/>
      <c r="B2861" s="111"/>
      <c r="C2861" s="111"/>
      <c r="D2861" s="111"/>
      <c r="E2861" s="111"/>
      <c r="F2861" s="111"/>
      <c r="G2861" s="111"/>
      <c r="H2861" s="111"/>
      <c r="I2861" s="117"/>
      <c r="J2861" s="118"/>
      <c r="K2861" s="33"/>
      <c r="L2861" s="44">
        <f t="shared" si="228"/>
        <v>0</v>
      </c>
      <c r="M2861" s="33" t="str">
        <f t="shared" si="222"/>
        <v>Container q'ty</v>
      </c>
      <c r="N2861" s="33" t="str">
        <f t="shared" si="223"/>
        <v/>
      </c>
      <c r="O2861" s="39"/>
      <c r="P2861" s="33"/>
      <c r="Q2861" s="168"/>
      <c r="R2861" s="169"/>
      <c r="S2861" s="39"/>
      <c r="T2861" s="119"/>
      <c r="U2861" s="109"/>
      <c r="V2861" s="109"/>
      <c r="W2861" s="109"/>
      <c r="X2861" s="45"/>
      <c r="Y2861" s="45"/>
    </row>
    <row r="2862" spans="1:25" s="43" customFormat="1" ht="12.9" customHeight="1">
      <c r="A2862" s="189"/>
      <c r="B2862" s="111"/>
      <c r="C2862" s="111"/>
      <c r="D2862" s="111"/>
      <c r="E2862" s="111"/>
      <c r="F2862" s="111"/>
      <c r="G2862" s="111"/>
      <c r="H2862" s="111"/>
      <c r="I2862" s="117"/>
      <c r="J2862" s="118"/>
      <c r="K2862" s="33"/>
      <c r="L2862" s="44">
        <f t="shared" si="228"/>
        <v>0</v>
      </c>
      <c r="M2862" s="33" t="str">
        <f t="shared" si="222"/>
        <v>Container q'ty</v>
      </c>
      <c r="N2862" s="33" t="str">
        <f t="shared" si="223"/>
        <v/>
      </c>
      <c r="O2862" s="39"/>
      <c r="P2862" s="33"/>
      <c r="Q2862" s="168"/>
      <c r="R2862" s="169"/>
      <c r="S2862" s="39"/>
      <c r="T2862" s="119"/>
      <c r="U2862" s="109"/>
      <c r="V2862" s="109"/>
      <c r="W2862" s="109"/>
      <c r="X2862" s="45"/>
      <c r="Y2862" s="45"/>
    </row>
    <row r="2863" spans="1:25" s="43" customFormat="1" ht="12.9" customHeight="1">
      <c r="A2863" s="189"/>
      <c r="B2863" s="111"/>
      <c r="C2863" s="111"/>
      <c r="D2863" s="111"/>
      <c r="E2863" s="111"/>
      <c r="F2863" s="111"/>
      <c r="G2863" s="111"/>
      <c r="H2863" s="111"/>
      <c r="I2863" s="116"/>
      <c r="J2863" s="118"/>
      <c r="K2863" s="33"/>
      <c r="L2863" s="44">
        <f t="shared" si="228"/>
        <v>0</v>
      </c>
      <c r="M2863" s="33" t="str">
        <f t="shared" si="222"/>
        <v>Container q'ty</v>
      </c>
      <c r="N2863" s="33" t="str">
        <f t="shared" si="223"/>
        <v/>
      </c>
      <c r="O2863" s="39"/>
      <c r="P2863" s="33"/>
      <c r="Q2863" s="168"/>
      <c r="R2863" s="169"/>
      <c r="S2863" s="39"/>
      <c r="T2863" s="119"/>
      <c r="U2863" s="109"/>
      <c r="V2863" s="109"/>
      <c r="W2863" s="109"/>
      <c r="X2863" s="45"/>
      <c r="Y2863" s="45"/>
    </row>
    <row r="2864" spans="1:25" s="43" customFormat="1" ht="12.9" customHeight="1">
      <c r="A2864" s="189"/>
      <c r="B2864" s="111"/>
      <c r="C2864" s="111"/>
      <c r="D2864" s="111"/>
      <c r="E2864" s="111"/>
      <c r="F2864" s="111"/>
      <c r="G2864" s="111"/>
      <c r="H2864" s="111"/>
      <c r="I2864" s="116"/>
      <c r="J2864" s="118"/>
      <c r="K2864" s="33"/>
      <c r="L2864" s="44">
        <f t="shared" si="228"/>
        <v>0</v>
      </c>
      <c r="M2864" s="33" t="str">
        <f t="shared" si="222"/>
        <v>Container q'ty</v>
      </c>
      <c r="N2864" s="33" t="str">
        <f t="shared" si="223"/>
        <v/>
      </c>
      <c r="O2864" s="39"/>
      <c r="P2864" s="33"/>
      <c r="Q2864" s="168"/>
      <c r="R2864" s="169"/>
      <c r="S2864" s="39"/>
      <c r="T2864" s="119"/>
      <c r="U2864" s="109"/>
      <c r="V2864" s="109"/>
      <c r="W2864" s="109"/>
      <c r="X2864" s="45"/>
      <c r="Y2864" s="45"/>
    </row>
    <row r="2865" spans="1:25" s="43" customFormat="1" ht="12.9" customHeight="1">
      <c r="A2865" s="189"/>
      <c r="B2865" s="111"/>
      <c r="C2865" s="111"/>
      <c r="D2865" s="111"/>
      <c r="E2865" s="111"/>
      <c r="F2865" s="111"/>
      <c r="G2865" s="111"/>
      <c r="H2865" s="111"/>
      <c r="I2865" s="116"/>
      <c r="J2865" s="118"/>
      <c r="K2865" s="33"/>
      <c r="L2865" s="44">
        <f t="shared" si="228"/>
        <v>0</v>
      </c>
      <c r="M2865" s="33" t="str">
        <f t="shared" si="222"/>
        <v>Container q'ty</v>
      </c>
      <c r="N2865" s="33" t="str">
        <f t="shared" si="223"/>
        <v/>
      </c>
      <c r="O2865" s="39"/>
      <c r="P2865" s="33"/>
      <c r="Q2865" s="168"/>
      <c r="R2865" s="169"/>
      <c r="S2865" s="39"/>
      <c r="T2865" s="119"/>
      <c r="U2865" s="109"/>
      <c r="V2865" s="109"/>
      <c r="W2865" s="109"/>
      <c r="X2865" s="45"/>
      <c r="Y2865" s="45"/>
    </row>
    <row r="2866" spans="1:25" s="43" customFormat="1" ht="12.9" customHeight="1">
      <c r="A2866" s="189"/>
      <c r="B2866" s="111"/>
      <c r="C2866" s="111"/>
      <c r="D2866" s="111"/>
      <c r="E2866" s="111"/>
      <c r="F2866" s="111"/>
      <c r="G2866" s="111"/>
      <c r="H2866" s="111"/>
      <c r="I2866" s="116"/>
      <c r="J2866" s="118"/>
      <c r="K2866" s="33"/>
      <c r="L2866" s="44">
        <f t="shared" si="228"/>
        <v>0</v>
      </c>
      <c r="M2866" s="33" t="str">
        <f t="shared" si="222"/>
        <v>Container q'ty</v>
      </c>
      <c r="N2866" s="33" t="str">
        <f t="shared" si="223"/>
        <v/>
      </c>
      <c r="O2866" s="39"/>
      <c r="P2866" s="33"/>
      <c r="Q2866" s="168"/>
      <c r="R2866" s="169"/>
      <c r="S2866" s="39"/>
      <c r="T2866" s="119"/>
      <c r="U2866" s="109"/>
      <c r="V2866" s="109"/>
      <c r="W2866" s="109"/>
      <c r="X2866" s="45"/>
      <c r="Y2866" s="45"/>
    </row>
    <row r="2867" spans="1:25" s="43" customFormat="1" ht="12.9" customHeight="1">
      <c r="A2867" s="189"/>
      <c r="B2867" s="111"/>
      <c r="C2867" s="111"/>
      <c r="D2867" s="111"/>
      <c r="E2867" s="111"/>
      <c r="F2867" s="111"/>
      <c r="G2867" s="111"/>
      <c r="H2867" s="111"/>
      <c r="I2867" s="116"/>
      <c r="J2867" s="118"/>
      <c r="K2867" s="33"/>
      <c r="L2867" s="44">
        <f>SUM(E2867:F2867)</f>
        <v>0</v>
      </c>
      <c r="M2867" s="33" t="str">
        <f t="shared" si="222"/>
        <v>Container q'ty</v>
      </c>
      <c r="N2867" s="33" t="str">
        <f t="shared" si="223"/>
        <v/>
      </c>
      <c r="O2867" s="39"/>
      <c r="P2867" s="33"/>
      <c r="Q2867" s="168"/>
      <c r="R2867" s="169"/>
      <c r="S2867" s="39"/>
      <c r="T2867" s="119"/>
      <c r="U2867" s="109"/>
      <c r="V2867" s="109"/>
      <c r="W2867" s="109"/>
      <c r="X2867" s="45"/>
      <c r="Y2867" s="45"/>
    </row>
    <row r="2868" spans="1:25" s="43" customFormat="1" ht="12.9" customHeight="1">
      <c r="A2868" s="189"/>
      <c r="B2868" s="111"/>
      <c r="C2868" s="111"/>
      <c r="D2868" s="111"/>
      <c r="E2868" s="111"/>
      <c r="F2868" s="111"/>
      <c r="G2868" s="111"/>
      <c r="H2868" s="111"/>
      <c r="I2868" s="116"/>
      <c r="J2868" s="118"/>
      <c r="K2868" s="33"/>
      <c r="L2868" s="44">
        <f>SUM(E2868:F2868)</f>
        <v>0</v>
      </c>
      <c r="M2868" s="33" t="str">
        <f t="shared" si="222"/>
        <v>Container q'ty</v>
      </c>
      <c r="N2868" s="33" t="str">
        <f t="shared" si="223"/>
        <v/>
      </c>
      <c r="O2868" s="39"/>
      <c r="P2868" s="33"/>
      <c r="Q2868" s="168"/>
      <c r="R2868" s="169"/>
      <c r="S2868" s="39"/>
      <c r="T2868" s="119"/>
      <c r="U2868" s="109"/>
      <c r="V2868" s="109"/>
      <c r="W2868" s="109"/>
      <c r="X2868" s="45"/>
      <c r="Y2868" s="45"/>
    </row>
    <row r="2869" spans="1:25" s="43" customFormat="1" ht="12.9" customHeight="1">
      <c r="A2869" s="189"/>
      <c r="B2869" s="111"/>
      <c r="C2869" s="111"/>
      <c r="D2869" s="111"/>
      <c r="E2869" s="111"/>
      <c r="F2869" s="111"/>
      <c r="G2869" s="111"/>
      <c r="H2869" s="111"/>
      <c r="I2869" s="116"/>
      <c r="J2869" s="118"/>
      <c r="K2869" s="33"/>
      <c r="L2869" s="44">
        <f t="shared" ref="L2869:L2878" si="229">SUM(E2869:F2869)</f>
        <v>0</v>
      </c>
      <c r="M2869" s="33" t="str">
        <f t="shared" si="222"/>
        <v>Container q'ty</v>
      </c>
      <c r="N2869" s="33" t="str">
        <f t="shared" si="223"/>
        <v/>
      </c>
      <c r="O2869" s="39"/>
      <c r="P2869" s="33"/>
      <c r="Q2869" s="168"/>
      <c r="R2869" s="169"/>
      <c r="S2869" s="39"/>
      <c r="T2869" s="119"/>
      <c r="U2869" s="109"/>
      <c r="V2869" s="109"/>
      <c r="W2869" s="109"/>
      <c r="X2869" s="45"/>
      <c r="Y2869" s="45"/>
    </row>
    <row r="2870" spans="1:25" s="43" customFormat="1" ht="12.9" customHeight="1">
      <c r="A2870" s="189"/>
      <c r="B2870" s="111"/>
      <c r="C2870" s="111"/>
      <c r="D2870" s="111"/>
      <c r="E2870" s="111"/>
      <c r="F2870" s="111"/>
      <c r="G2870" s="111"/>
      <c r="H2870" s="111"/>
      <c r="I2870" s="116"/>
      <c r="J2870" s="118"/>
      <c r="K2870" s="33"/>
      <c r="L2870" s="44">
        <f t="shared" si="229"/>
        <v>0</v>
      </c>
      <c r="M2870" s="33" t="str">
        <f t="shared" si="222"/>
        <v>Container q'ty</v>
      </c>
      <c r="N2870" s="33" t="str">
        <f t="shared" si="223"/>
        <v/>
      </c>
      <c r="O2870" s="39"/>
      <c r="P2870" s="33"/>
      <c r="Q2870" s="168"/>
      <c r="R2870" s="169"/>
      <c r="S2870" s="39"/>
      <c r="T2870" s="119"/>
      <c r="U2870" s="109"/>
      <c r="V2870" s="109"/>
      <c r="W2870" s="109"/>
      <c r="X2870" s="45"/>
      <c r="Y2870" s="45"/>
    </row>
    <row r="2871" spans="1:25" s="43" customFormat="1" ht="12.9" customHeight="1">
      <c r="A2871" s="189"/>
      <c r="B2871" s="111"/>
      <c r="C2871" s="111"/>
      <c r="D2871" s="111"/>
      <c r="E2871" s="111"/>
      <c r="F2871" s="111"/>
      <c r="G2871" s="111"/>
      <c r="H2871" s="111"/>
      <c r="I2871" s="116"/>
      <c r="J2871" s="118"/>
      <c r="K2871" s="33"/>
      <c r="L2871" s="44">
        <f t="shared" si="229"/>
        <v>0</v>
      </c>
      <c r="M2871" s="33" t="str">
        <f t="shared" ref="M2871:M2934" si="230">A2871&amp;$O$1</f>
        <v>Container q'ty</v>
      </c>
      <c r="N2871" s="33" t="str">
        <f t="shared" ref="N2871:N2934" si="231">A2871&amp;P2871</f>
        <v/>
      </c>
      <c r="O2871" s="39"/>
      <c r="P2871" s="33"/>
      <c r="Q2871" s="168"/>
      <c r="R2871" s="169"/>
      <c r="S2871" s="39"/>
      <c r="T2871" s="119"/>
      <c r="U2871" s="109"/>
      <c r="V2871" s="109"/>
      <c r="W2871" s="109"/>
      <c r="X2871" s="45"/>
      <c r="Y2871" s="45"/>
    </row>
    <row r="2872" spans="1:25" s="43" customFormat="1" ht="12.9" customHeight="1">
      <c r="A2872" s="189"/>
      <c r="B2872" s="111"/>
      <c r="C2872" s="111"/>
      <c r="D2872" s="111"/>
      <c r="E2872" s="111"/>
      <c r="F2872" s="111"/>
      <c r="G2872" s="111"/>
      <c r="H2872" s="111"/>
      <c r="I2872" s="117"/>
      <c r="J2872" s="118"/>
      <c r="K2872" s="33"/>
      <c r="L2872" s="44">
        <f t="shared" si="229"/>
        <v>0</v>
      </c>
      <c r="M2872" s="33" t="str">
        <f t="shared" si="230"/>
        <v>Container q'ty</v>
      </c>
      <c r="N2872" s="33" t="str">
        <f t="shared" si="231"/>
        <v/>
      </c>
      <c r="O2872" s="39"/>
      <c r="P2872" s="33"/>
      <c r="Q2872" s="168"/>
      <c r="R2872" s="169"/>
      <c r="S2872" s="39"/>
      <c r="T2872" s="119"/>
      <c r="U2872" s="109"/>
      <c r="V2872" s="109"/>
      <c r="W2872" s="109"/>
      <c r="X2872" s="45"/>
      <c r="Y2872" s="45"/>
    </row>
    <row r="2873" spans="1:25" s="43" customFormat="1" ht="12.9" customHeight="1">
      <c r="A2873" s="189"/>
      <c r="B2873" s="111"/>
      <c r="C2873" s="111"/>
      <c r="D2873" s="111"/>
      <c r="E2873" s="111"/>
      <c r="F2873" s="111"/>
      <c r="G2873" s="111"/>
      <c r="H2873" s="111"/>
      <c r="I2873" s="117"/>
      <c r="J2873" s="118"/>
      <c r="K2873" s="33"/>
      <c r="L2873" s="44">
        <f t="shared" si="229"/>
        <v>0</v>
      </c>
      <c r="M2873" s="33" t="str">
        <f t="shared" si="230"/>
        <v>Container q'ty</v>
      </c>
      <c r="N2873" s="33" t="str">
        <f t="shared" si="231"/>
        <v/>
      </c>
      <c r="O2873" s="39"/>
      <c r="P2873" s="33"/>
      <c r="Q2873" s="168"/>
      <c r="R2873" s="169"/>
      <c r="S2873" s="39"/>
      <c r="T2873" s="119"/>
      <c r="U2873" s="109"/>
      <c r="V2873" s="109"/>
      <c r="W2873" s="109"/>
      <c r="X2873" s="45"/>
      <c r="Y2873" s="45"/>
    </row>
    <row r="2874" spans="1:25" s="43" customFormat="1" ht="12.9" customHeight="1">
      <c r="A2874" s="189"/>
      <c r="B2874" s="111"/>
      <c r="C2874" s="111"/>
      <c r="D2874" s="111"/>
      <c r="E2874" s="111"/>
      <c r="F2874" s="111"/>
      <c r="G2874" s="111"/>
      <c r="H2874" s="111"/>
      <c r="I2874" s="116"/>
      <c r="J2874" s="118"/>
      <c r="K2874" s="33"/>
      <c r="L2874" s="44">
        <f t="shared" si="229"/>
        <v>0</v>
      </c>
      <c r="M2874" s="33" t="str">
        <f t="shared" si="230"/>
        <v>Container q'ty</v>
      </c>
      <c r="N2874" s="33" t="str">
        <f t="shared" si="231"/>
        <v/>
      </c>
      <c r="O2874" s="39"/>
      <c r="P2874" s="33"/>
      <c r="Q2874" s="168"/>
      <c r="R2874" s="169"/>
      <c r="S2874" s="39"/>
      <c r="T2874" s="119"/>
      <c r="U2874" s="109"/>
      <c r="V2874" s="109"/>
      <c r="W2874" s="109"/>
      <c r="X2874" s="45"/>
      <c r="Y2874" s="45"/>
    </row>
    <row r="2875" spans="1:25" s="43" customFormat="1" ht="12.9" customHeight="1">
      <c r="A2875" s="189"/>
      <c r="B2875" s="111"/>
      <c r="C2875" s="111"/>
      <c r="D2875" s="111"/>
      <c r="E2875" s="111"/>
      <c r="F2875" s="111"/>
      <c r="G2875" s="111"/>
      <c r="H2875" s="111"/>
      <c r="I2875" s="116"/>
      <c r="J2875" s="118"/>
      <c r="K2875" s="33"/>
      <c r="L2875" s="44">
        <f t="shared" si="229"/>
        <v>0</v>
      </c>
      <c r="M2875" s="33" t="str">
        <f t="shared" si="230"/>
        <v>Container q'ty</v>
      </c>
      <c r="N2875" s="33" t="str">
        <f t="shared" si="231"/>
        <v/>
      </c>
      <c r="O2875" s="39"/>
      <c r="P2875" s="33"/>
      <c r="Q2875" s="168"/>
      <c r="R2875" s="169"/>
      <c r="S2875" s="39"/>
      <c r="T2875" s="119"/>
      <c r="U2875" s="109"/>
      <c r="V2875" s="109"/>
      <c r="W2875" s="109"/>
      <c r="X2875" s="45"/>
      <c r="Y2875" s="45"/>
    </row>
    <row r="2876" spans="1:25" s="43" customFormat="1" ht="12.9" customHeight="1">
      <c r="A2876" s="189"/>
      <c r="B2876" s="111"/>
      <c r="C2876" s="111"/>
      <c r="D2876" s="111"/>
      <c r="E2876" s="111"/>
      <c r="F2876" s="111"/>
      <c r="G2876" s="111"/>
      <c r="H2876" s="111"/>
      <c r="I2876" s="116"/>
      <c r="J2876" s="118"/>
      <c r="K2876" s="33"/>
      <c r="L2876" s="44">
        <f t="shared" si="229"/>
        <v>0</v>
      </c>
      <c r="M2876" s="33" t="str">
        <f t="shared" si="230"/>
        <v>Container q'ty</v>
      </c>
      <c r="N2876" s="33" t="str">
        <f t="shared" si="231"/>
        <v/>
      </c>
      <c r="O2876" s="39"/>
      <c r="P2876" s="33"/>
      <c r="Q2876" s="168"/>
      <c r="R2876" s="169"/>
      <c r="S2876" s="39"/>
      <c r="T2876" s="119"/>
      <c r="U2876" s="109"/>
      <c r="V2876" s="109"/>
      <c r="W2876" s="109"/>
      <c r="X2876" s="45"/>
      <c r="Y2876" s="45"/>
    </row>
    <row r="2877" spans="1:25" s="43" customFormat="1" ht="12.9" customHeight="1">
      <c r="A2877" s="189"/>
      <c r="B2877" s="111"/>
      <c r="C2877" s="111"/>
      <c r="D2877" s="111"/>
      <c r="E2877" s="111"/>
      <c r="F2877" s="111"/>
      <c r="G2877" s="111"/>
      <c r="H2877" s="111"/>
      <c r="I2877" s="116"/>
      <c r="J2877" s="118"/>
      <c r="K2877" s="33"/>
      <c r="L2877" s="44">
        <f t="shared" si="229"/>
        <v>0</v>
      </c>
      <c r="M2877" s="33" t="str">
        <f t="shared" si="230"/>
        <v>Container q'ty</v>
      </c>
      <c r="N2877" s="33" t="str">
        <f t="shared" si="231"/>
        <v/>
      </c>
      <c r="O2877" s="39"/>
      <c r="P2877" s="33"/>
      <c r="Q2877" s="168"/>
      <c r="R2877" s="169"/>
      <c r="S2877" s="39"/>
      <c r="T2877" s="119"/>
      <c r="U2877" s="109"/>
      <c r="V2877" s="109"/>
      <c r="W2877" s="109"/>
      <c r="X2877" s="45"/>
      <c r="Y2877" s="45"/>
    </row>
    <row r="2878" spans="1:25" s="43" customFormat="1" ht="12.9" customHeight="1">
      <c r="A2878" s="189"/>
      <c r="B2878" s="111"/>
      <c r="C2878" s="111"/>
      <c r="D2878" s="111"/>
      <c r="E2878" s="111"/>
      <c r="F2878" s="111"/>
      <c r="G2878" s="111"/>
      <c r="H2878" s="111"/>
      <c r="I2878" s="116"/>
      <c r="J2878" s="118"/>
      <c r="K2878" s="33"/>
      <c r="L2878" s="44">
        <f t="shared" si="229"/>
        <v>0</v>
      </c>
      <c r="M2878" s="33" t="str">
        <f t="shared" si="230"/>
        <v>Container q'ty</v>
      </c>
      <c r="N2878" s="33" t="str">
        <f t="shared" si="231"/>
        <v/>
      </c>
      <c r="O2878" s="39"/>
      <c r="P2878" s="33"/>
      <c r="Q2878" s="168"/>
      <c r="R2878" s="169"/>
      <c r="S2878" s="39"/>
      <c r="T2878" s="119"/>
      <c r="U2878" s="109"/>
      <c r="V2878" s="109"/>
      <c r="W2878" s="109"/>
      <c r="X2878" s="45"/>
      <c r="Y2878" s="45"/>
    </row>
    <row r="2879" spans="1:25" s="43" customFormat="1" ht="12.9" customHeight="1">
      <c r="A2879" s="189"/>
      <c r="B2879" s="111"/>
      <c r="C2879" s="111"/>
      <c r="D2879" s="111"/>
      <c r="E2879" s="111"/>
      <c r="F2879" s="111"/>
      <c r="G2879" s="111"/>
      <c r="H2879" s="111"/>
      <c r="I2879" s="116"/>
      <c r="J2879" s="118"/>
      <c r="K2879" s="33"/>
      <c r="L2879" s="44">
        <f>SUM(E2879:F2879)</f>
        <v>0</v>
      </c>
      <c r="M2879" s="33" t="str">
        <f t="shared" si="230"/>
        <v>Container q'ty</v>
      </c>
      <c r="N2879" s="33" t="str">
        <f t="shared" si="231"/>
        <v/>
      </c>
      <c r="O2879" s="39"/>
      <c r="P2879" s="33"/>
      <c r="Q2879" s="168"/>
      <c r="R2879" s="169"/>
      <c r="S2879" s="39"/>
      <c r="T2879" s="119"/>
      <c r="U2879" s="109"/>
      <c r="V2879" s="109"/>
      <c r="W2879" s="109"/>
      <c r="X2879" s="45"/>
      <c r="Y2879" s="45"/>
    </row>
    <row r="2880" spans="1:25" s="43" customFormat="1" ht="12.9" customHeight="1">
      <c r="A2880" s="189"/>
      <c r="B2880" s="111"/>
      <c r="C2880" s="111"/>
      <c r="D2880" s="111"/>
      <c r="E2880" s="111"/>
      <c r="F2880" s="111"/>
      <c r="G2880" s="111"/>
      <c r="H2880" s="111"/>
      <c r="I2880" s="116"/>
      <c r="J2880" s="118"/>
      <c r="K2880" s="33"/>
      <c r="L2880" s="44">
        <f>SUM(E2880:F2880)</f>
        <v>0</v>
      </c>
      <c r="M2880" s="33" t="str">
        <f t="shared" si="230"/>
        <v>Container q'ty</v>
      </c>
      <c r="N2880" s="33" t="str">
        <f t="shared" si="231"/>
        <v/>
      </c>
      <c r="O2880" s="39"/>
      <c r="P2880" s="33"/>
      <c r="Q2880" s="168"/>
      <c r="R2880" s="169"/>
      <c r="S2880" s="39"/>
      <c r="T2880" s="119"/>
      <c r="U2880" s="109"/>
      <c r="V2880" s="109"/>
      <c r="W2880" s="109"/>
      <c r="X2880" s="45"/>
      <c r="Y2880" s="45"/>
    </row>
    <row r="2881" spans="1:25" s="43" customFormat="1" ht="12.9" customHeight="1">
      <c r="A2881" s="189"/>
      <c r="B2881" s="111"/>
      <c r="C2881" s="111"/>
      <c r="D2881" s="111"/>
      <c r="E2881" s="111"/>
      <c r="F2881" s="111"/>
      <c r="G2881" s="111"/>
      <c r="H2881" s="111"/>
      <c r="I2881" s="116"/>
      <c r="J2881" s="118"/>
      <c r="K2881" s="33"/>
      <c r="L2881" s="44">
        <f t="shared" ref="L2881:L2889" si="232">SUM(E2881:F2881)</f>
        <v>0</v>
      </c>
      <c r="M2881" s="33" t="str">
        <f t="shared" si="230"/>
        <v>Container q'ty</v>
      </c>
      <c r="N2881" s="33" t="str">
        <f t="shared" si="231"/>
        <v/>
      </c>
      <c r="O2881" s="39"/>
      <c r="P2881" s="33"/>
      <c r="Q2881" s="168"/>
      <c r="R2881" s="169"/>
      <c r="S2881" s="39"/>
      <c r="T2881" s="119"/>
      <c r="U2881" s="109"/>
      <c r="V2881" s="109"/>
      <c r="W2881" s="109"/>
      <c r="X2881" s="45"/>
      <c r="Y2881" s="45"/>
    </row>
    <row r="2882" spans="1:25" s="43" customFormat="1" ht="12.9" customHeight="1">
      <c r="A2882" s="189"/>
      <c r="B2882" s="111"/>
      <c r="C2882" s="111"/>
      <c r="D2882" s="111"/>
      <c r="E2882" s="111"/>
      <c r="F2882" s="111"/>
      <c r="G2882" s="111"/>
      <c r="H2882" s="111"/>
      <c r="I2882" s="116"/>
      <c r="J2882" s="118"/>
      <c r="K2882" s="33"/>
      <c r="L2882" s="44">
        <f t="shared" si="232"/>
        <v>0</v>
      </c>
      <c r="M2882" s="33" t="str">
        <f t="shared" si="230"/>
        <v>Container q'ty</v>
      </c>
      <c r="N2882" s="33" t="str">
        <f t="shared" si="231"/>
        <v/>
      </c>
      <c r="O2882" s="39"/>
      <c r="P2882" s="33"/>
      <c r="Q2882" s="168"/>
      <c r="R2882" s="169"/>
      <c r="S2882" s="39"/>
      <c r="T2882" s="119"/>
      <c r="U2882" s="109"/>
      <c r="V2882" s="109"/>
      <c r="W2882" s="109"/>
      <c r="X2882" s="45"/>
      <c r="Y2882" s="45"/>
    </row>
    <row r="2883" spans="1:25" s="43" customFormat="1" ht="12.9" customHeight="1">
      <c r="A2883" s="189"/>
      <c r="B2883" s="111"/>
      <c r="C2883" s="111"/>
      <c r="D2883" s="111"/>
      <c r="E2883" s="111"/>
      <c r="F2883" s="111"/>
      <c r="G2883" s="111"/>
      <c r="H2883" s="111"/>
      <c r="I2883" s="116"/>
      <c r="J2883" s="118"/>
      <c r="K2883" s="33"/>
      <c r="L2883" s="44">
        <f t="shared" si="232"/>
        <v>0</v>
      </c>
      <c r="M2883" s="33" t="str">
        <f t="shared" si="230"/>
        <v>Container q'ty</v>
      </c>
      <c r="N2883" s="33" t="str">
        <f t="shared" si="231"/>
        <v/>
      </c>
      <c r="O2883" s="39"/>
      <c r="P2883" s="33"/>
      <c r="Q2883" s="168"/>
      <c r="R2883" s="169"/>
      <c r="S2883" s="39"/>
      <c r="T2883" s="119"/>
      <c r="U2883" s="109"/>
      <c r="V2883" s="109"/>
      <c r="W2883" s="109"/>
      <c r="X2883" s="45"/>
      <c r="Y2883" s="45"/>
    </row>
    <row r="2884" spans="1:25" s="43" customFormat="1" ht="12.9" customHeight="1">
      <c r="A2884" s="189"/>
      <c r="B2884" s="111"/>
      <c r="C2884" s="111"/>
      <c r="D2884" s="111"/>
      <c r="E2884" s="111"/>
      <c r="F2884" s="111"/>
      <c r="G2884" s="111"/>
      <c r="H2884" s="111"/>
      <c r="I2884" s="117"/>
      <c r="J2884" s="118"/>
      <c r="K2884" s="33"/>
      <c r="L2884" s="44">
        <f t="shared" si="232"/>
        <v>0</v>
      </c>
      <c r="M2884" s="33" t="str">
        <f t="shared" si="230"/>
        <v>Container q'ty</v>
      </c>
      <c r="N2884" s="33" t="str">
        <f t="shared" si="231"/>
        <v/>
      </c>
      <c r="O2884" s="39"/>
      <c r="P2884" s="33"/>
      <c r="Q2884" s="168"/>
      <c r="R2884" s="169"/>
      <c r="S2884" s="39"/>
      <c r="T2884" s="119"/>
      <c r="U2884" s="109"/>
      <c r="V2884" s="109"/>
      <c r="W2884" s="109"/>
      <c r="X2884" s="45"/>
      <c r="Y2884" s="45"/>
    </row>
    <row r="2885" spans="1:25" s="43" customFormat="1" ht="12.9" customHeight="1">
      <c r="A2885" s="189"/>
      <c r="B2885" s="111"/>
      <c r="C2885" s="111"/>
      <c r="D2885" s="111"/>
      <c r="E2885" s="111"/>
      <c r="F2885" s="111"/>
      <c r="G2885" s="111"/>
      <c r="H2885" s="111"/>
      <c r="I2885" s="117"/>
      <c r="J2885" s="118"/>
      <c r="K2885" s="33"/>
      <c r="L2885" s="44">
        <f t="shared" si="232"/>
        <v>0</v>
      </c>
      <c r="M2885" s="33" t="str">
        <f t="shared" si="230"/>
        <v>Container q'ty</v>
      </c>
      <c r="N2885" s="33" t="str">
        <f t="shared" si="231"/>
        <v/>
      </c>
      <c r="O2885" s="39"/>
      <c r="P2885" s="33"/>
      <c r="Q2885" s="168"/>
      <c r="R2885" s="169"/>
      <c r="S2885" s="39"/>
      <c r="T2885" s="119"/>
      <c r="U2885" s="109"/>
      <c r="V2885" s="109"/>
      <c r="W2885" s="109"/>
      <c r="X2885" s="45"/>
      <c r="Y2885" s="45"/>
    </row>
    <row r="2886" spans="1:25" s="43" customFormat="1" ht="12.9" customHeight="1">
      <c r="A2886" s="189"/>
      <c r="B2886" s="111"/>
      <c r="C2886" s="111"/>
      <c r="D2886" s="111"/>
      <c r="E2886" s="111"/>
      <c r="F2886" s="111"/>
      <c r="G2886" s="111"/>
      <c r="H2886" s="111"/>
      <c r="I2886" s="116"/>
      <c r="J2886" s="118"/>
      <c r="K2886" s="33"/>
      <c r="L2886" s="44">
        <f t="shared" si="232"/>
        <v>0</v>
      </c>
      <c r="M2886" s="33" t="str">
        <f t="shared" si="230"/>
        <v>Container q'ty</v>
      </c>
      <c r="N2886" s="33" t="str">
        <f t="shared" si="231"/>
        <v/>
      </c>
      <c r="O2886" s="39"/>
      <c r="P2886" s="33"/>
      <c r="Q2886" s="168"/>
      <c r="R2886" s="169"/>
      <c r="S2886" s="39"/>
      <c r="T2886" s="119"/>
      <c r="U2886" s="109"/>
      <c r="V2886" s="109"/>
      <c r="W2886" s="109"/>
      <c r="X2886" s="45"/>
      <c r="Y2886" s="45"/>
    </row>
    <row r="2887" spans="1:25" s="43" customFormat="1" ht="12.9" customHeight="1">
      <c r="A2887" s="189"/>
      <c r="B2887" s="111"/>
      <c r="C2887" s="111"/>
      <c r="D2887" s="111"/>
      <c r="E2887" s="111"/>
      <c r="F2887" s="111"/>
      <c r="G2887" s="111"/>
      <c r="H2887" s="111"/>
      <c r="I2887" s="116"/>
      <c r="J2887" s="118"/>
      <c r="K2887" s="33"/>
      <c r="L2887" s="44">
        <f t="shared" si="232"/>
        <v>0</v>
      </c>
      <c r="M2887" s="33" t="str">
        <f t="shared" si="230"/>
        <v>Container q'ty</v>
      </c>
      <c r="N2887" s="33" t="str">
        <f t="shared" si="231"/>
        <v/>
      </c>
      <c r="O2887" s="39"/>
      <c r="P2887" s="33"/>
      <c r="Q2887" s="168"/>
      <c r="R2887" s="169"/>
      <c r="S2887" s="39"/>
      <c r="T2887" s="119"/>
      <c r="U2887" s="109"/>
      <c r="V2887" s="109"/>
      <c r="W2887" s="109"/>
      <c r="X2887" s="45"/>
      <c r="Y2887" s="45"/>
    </row>
    <row r="2888" spans="1:25" s="43" customFormat="1" ht="12.9" customHeight="1">
      <c r="A2888" s="189"/>
      <c r="B2888" s="111"/>
      <c r="C2888" s="111"/>
      <c r="D2888" s="111"/>
      <c r="E2888" s="111"/>
      <c r="F2888" s="111"/>
      <c r="G2888" s="111"/>
      <c r="H2888" s="111"/>
      <c r="I2888" s="116"/>
      <c r="J2888" s="118"/>
      <c r="K2888" s="33"/>
      <c r="L2888" s="44">
        <f t="shared" si="232"/>
        <v>0</v>
      </c>
      <c r="M2888" s="33" t="str">
        <f t="shared" si="230"/>
        <v>Container q'ty</v>
      </c>
      <c r="N2888" s="33" t="str">
        <f t="shared" si="231"/>
        <v/>
      </c>
      <c r="O2888" s="39"/>
      <c r="P2888" s="33"/>
      <c r="Q2888" s="168"/>
      <c r="R2888" s="169"/>
      <c r="S2888" s="39"/>
      <c r="T2888" s="119"/>
      <c r="U2888" s="109"/>
      <c r="V2888" s="109"/>
      <c r="W2888" s="109"/>
      <c r="X2888" s="45"/>
      <c r="Y2888" s="45"/>
    </row>
    <row r="2889" spans="1:25" s="43" customFormat="1" ht="12.9" customHeight="1">
      <c r="A2889" s="189"/>
      <c r="B2889" s="111"/>
      <c r="C2889" s="111"/>
      <c r="D2889" s="111"/>
      <c r="E2889" s="111"/>
      <c r="F2889" s="111"/>
      <c r="G2889" s="111"/>
      <c r="H2889" s="111"/>
      <c r="I2889" s="116"/>
      <c r="J2889" s="118"/>
      <c r="K2889" s="33"/>
      <c r="L2889" s="44">
        <f t="shared" si="232"/>
        <v>0</v>
      </c>
      <c r="M2889" s="33" t="str">
        <f t="shared" si="230"/>
        <v>Container q'ty</v>
      </c>
      <c r="N2889" s="33" t="str">
        <f t="shared" si="231"/>
        <v/>
      </c>
      <c r="O2889" s="39"/>
      <c r="P2889" s="33"/>
      <c r="Q2889" s="168"/>
      <c r="R2889" s="169"/>
      <c r="S2889" s="39"/>
      <c r="T2889" s="119"/>
      <c r="U2889" s="109"/>
      <c r="V2889" s="109"/>
      <c r="W2889" s="109"/>
      <c r="X2889" s="45"/>
      <c r="Y2889" s="45"/>
    </row>
    <row r="2890" spans="1:25" s="43" customFormat="1" ht="12.9" customHeight="1">
      <c r="A2890" s="189"/>
      <c r="B2890" s="111"/>
      <c r="C2890" s="111"/>
      <c r="D2890" s="111"/>
      <c r="E2890" s="111"/>
      <c r="F2890" s="111"/>
      <c r="G2890" s="111"/>
      <c r="H2890" s="111"/>
      <c r="I2890" s="116"/>
      <c r="J2890" s="118"/>
      <c r="K2890" s="33"/>
      <c r="L2890" s="44">
        <f>SUM(E2890:F2890)</f>
        <v>0</v>
      </c>
      <c r="M2890" s="33" t="str">
        <f t="shared" si="230"/>
        <v>Container q'ty</v>
      </c>
      <c r="N2890" s="33" t="str">
        <f t="shared" si="231"/>
        <v/>
      </c>
      <c r="O2890" s="39"/>
      <c r="P2890" s="33"/>
      <c r="Q2890" s="168"/>
      <c r="R2890" s="169"/>
      <c r="S2890" s="39"/>
      <c r="T2890" s="119"/>
      <c r="U2890" s="109"/>
      <c r="V2890" s="109"/>
      <c r="W2890" s="109"/>
      <c r="X2890" s="45"/>
      <c r="Y2890" s="45"/>
    </row>
    <row r="2891" spans="1:25" s="43" customFormat="1" ht="12.9" customHeight="1">
      <c r="A2891" s="189"/>
      <c r="B2891" s="111"/>
      <c r="C2891" s="111"/>
      <c r="D2891" s="111"/>
      <c r="E2891" s="111"/>
      <c r="F2891" s="111"/>
      <c r="G2891" s="111"/>
      <c r="H2891" s="111"/>
      <c r="I2891" s="116"/>
      <c r="J2891" s="118"/>
      <c r="K2891" s="33"/>
      <c r="L2891" s="44">
        <f>SUM(E2891:F2891)</f>
        <v>0</v>
      </c>
      <c r="M2891" s="33" t="str">
        <f t="shared" si="230"/>
        <v>Container q'ty</v>
      </c>
      <c r="N2891" s="33" t="str">
        <f t="shared" si="231"/>
        <v/>
      </c>
      <c r="O2891" s="39"/>
      <c r="P2891" s="33"/>
      <c r="Q2891" s="168"/>
      <c r="R2891" s="169"/>
      <c r="S2891" s="39"/>
      <c r="T2891" s="119"/>
      <c r="U2891" s="109"/>
      <c r="V2891" s="109"/>
      <c r="W2891" s="109"/>
      <c r="X2891" s="45"/>
      <c r="Y2891" s="45"/>
    </row>
    <row r="2892" spans="1:25" s="43" customFormat="1" ht="12.9" customHeight="1">
      <c r="A2892" s="189"/>
      <c r="B2892" s="111"/>
      <c r="C2892" s="111"/>
      <c r="D2892" s="111"/>
      <c r="E2892" s="111"/>
      <c r="F2892" s="111"/>
      <c r="G2892" s="111"/>
      <c r="H2892" s="111"/>
      <c r="I2892" s="116"/>
      <c r="J2892" s="118"/>
      <c r="K2892" s="33"/>
      <c r="L2892" s="44">
        <f t="shared" ref="L2892:L2900" si="233">SUM(E2892:F2892)</f>
        <v>0</v>
      </c>
      <c r="M2892" s="33" t="str">
        <f t="shared" si="230"/>
        <v>Container q'ty</v>
      </c>
      <c r="N2892" s="33" t="str">
        <f t="shared" si="231"/>
        <v/>
      </c>
      <c r="O2892" s="39"/>
      <c r="P2892" s="33"/>
      <c r="Q2892" s="168"/>
      <c r="R2892" s="169"/>
      <c r="S2892" s="39"/>
      <c r="T2892" s="119"/>
      <c r="U2892" s="109"/>
      <c r="V2892" s="109"/>
      <c r="W2892" s="109"/>
      <c r="X2892" s="45"/>
      <c r="Y2892" s="45"/>
    </row>
    <row r="2893" spans="1:25" s="43" customFormat="1" ht="12.9" customHeight="1">
      <c r="A2893" s="189"/>
      <c r="B2893" s="111"/>
      <c r="C2893" s="111"/>
      <c r="D2893" s="111"/>
      <c r="E2893" s="111"/>
      <c r="F2893" s="111"/>
      <c r="G2893" s="111"/>
      <c r="H2893" s="111"/>
      <c r="I2893" s="116"/>
      <c r="J2893" s="118"/>
      <c r="K2893" s="33"/>
      <c r="L2893" s="44">
        <f t="shared" si="233"/>
        <v>0</v>
      </c>
      <c r="M2893" s="33" t="str">
        <f t="shared" si="230"/>
        <v>Container q'ty</v>
      </c>
      <c r="N2893" s="33" t="str">
        <f t="shared" si="231"/>
        <v/>
      </c>
      <c r="O2893" s="39"/>
      <c r="P2893" s="33"/>
      <c r="Q2893" s="168"/>
      <c r="R2893" s="169"/>
      <c r="S2893" s="39"/>
      <c r="T2893" s="119"/>
      <c r="U2893" s="109"/>
      <c r="V2893" s="109"/>
      <c r="W2893" s="109"/>
      <c r="X2893" s="45"/>
      <c r="Y2893" s="45"/>
    </row>
    <row r="2894" spans="1:25" s="43" customFormat="1" ht="12.9" customHeight="1">
      <c r="A2894" s="189"/>
      <c r="B2894" s="111"/>
      <c r="C2894" s="111"/>
      <c r="D2894" s="111"/>
      <c r="E2894" s="111"/>
      <c r="F2894" s="111"/>
      <c r="G2894" s="111"/>
      <c r="H2894" s="111"/>
      <c r="I2894" s="116"/>
      <c r="J2894" s="118"/>
      <c r="K2894" s="33"/>
      <c r="L2894" s="44">
        <f t="shared" si="233"/>
        <v>0</v>
      </c>
      <c r="M2894" s="33" t="str">
        <f t="shared" si="230"/>
        <v>Container q'ty</v>
      </c>
      <c r="N2894" s="33" t="str">
        <f t="shared" si="231"/>
        <v/>
      </c>
      <c r="O2894" s="39"/>
      <c r="P2894" s="33"/>
      <c r="Q2894" s="168"/>
      <c r="R2894" s="169"/>
      <c r="S2894" s="39"/>
      <c r="T2894" s="119"/>
      <c r="U2894" s="109"/>
      <c r="V2894" s="109"/>
      <c r="W2894" s="109"/>
      <c r="X2894" s="45"/>
      <c r="Y2894" s="45"/>
    </row>
    <row r="2895" spans="1:25" s="43" customFormat="1" ht="12.9" customHeight="1">
      <c r="A2895" s="189"/>
      <c r="B2895" s="111"/>
      <c r="C2895" s="111"/>
      <c r="D2895" s="111"/>
      <c r="E2895" s="111"/>
      <c r="F2895" s="111"/>
      <c r="G2895" s="111"/>
      <c r="H2895" s="111"/>
      <c r="I2895" s="117"/>
      <c r="J2895" s="118"/>
      <c r="K2895" s="33"/>
      <c r="L2895" s="44">
        <f t="shared" si="233"/>
        <v>0</v>
      </c>
      <c r="M2895" s="33" t="str">
        <f t="shared" si="230"/>
        <v>Container q'ty</v>
      </c>
      <c r="N2895" s="33" t="str">
        <f t="shared" si="231"/>
        <v/>
      </c>
      <c r="O2895" s="39"/>
      <c r="P2895" s="33"/>
      <c r="Q2895" s="168"/>
      <c r="R2895" s="169"/>
      <c r="S2895" s="39"/>
      <c r="T2895" s="119"/>
      <c r="U2895" s="109"/>
      <c r="V2895" s="109"/>
      <c r="W2895" s="109"/>
      <c r="X2895" s="45"/>
      <c r="Y2895" s="45"/>
    </row>
    <row r="2896" spans="1:25" s="43" customFormat="1" ht="12.9" customHeight="1">
      <c r="A2896" s="189"/>
      <c r="B2896" s="111"/>
      <c r="C2896" s="111"/>
      <c r="D2896" s="111"/>
      <c r="E2896" s="111"/>
      <c r="F2896" s="111"/>
      <c r="G2896" s="111"/>
      <c r="H2896" s="111"/>
      <c r="I2896" s="117"/>
      <c r="J2896" s="118"/>
      <c r="K2896" s="33"/>
      <c r="L2896" s="44">
        <f t="shared" si="233"/>
        <v>0</v>
      </c>
      <c r="M2896" s="33" t="str">
        <f t="shared" si="230"/>
        <v>Container q'ty</v>
      </c>
      <c r="N2896" s="33" t="str">
        <f t="shared" si="231"/>
        <v/>
      </c>
      <c r="O2896" s="39"/>
      <c r="P2896" s="33"/>
      <c r="Q2896" s="168"/>
      <c r="R2896" s="169"/>
      <c r="S2896" s="39"/>
      <c r="T2896" s="119"/>
      <c r="U2896" s="109"/>
      <c r="V2896" s="109"/>
      <c r="W2896" s="109"/>
      <c r="X2896" s="45"/>
      <c r="Y2896" s="45"/>
    </row>
    <row r="2897" spans="1:25" s="43" customFormat="1" ht="12.9" customHeight="1">
      <c r="A2897" s="189"/>
      <c r="B2897" s="111"/>
      <c r="C2897" s="111"/>
      <c r="D2897" s="111"/>
      <c r="E2897" s="111"/>
      <c r="F2897" s="111"/>
      <c r="G2897" s="111"/>
      <c r="H2897" s="111"/>
      <c r="I2897" s="116"/>
      <c r="J2897" s="118"/>
      <c r="K2897" s="33"/>
      <c r="L2897" s="44">
        <f t="shared" si="233"/>
        <v>0</v>
      </c>
      <c r="M2897" s="33" t="str">
        <f t="shared" si="230"/>
        <v>Container q'ty</v>
      </c>
      <c r="N2897" s="33" t="str">
        <f t="shared" si="231"/>
        <v/>
      </c>
      <c r="O2897" s="39"/>
      <c r="P2897" s="33"/>
      <c r="Q2897" s="168"/>
      <c r="R2897" s="169"/>
      <c r="S2897" s="39"/>
      <c r="T2897" s="119"/>
      <c r="U2897" s="109"/>
      <c r="V2897" s="109"/>
      <c r="W2897" s="109"/>
      <c r="X2897" s="45"/>
      <c r="Y2897" s="45"/>
    </row>
    <row r="2898" spans="1:25" s="43" customFormat="1" ht="12.9" customHeight="1">
      <c r="A2898" s="189"/>
      <c r="B2898" s="111"/>
      <c r="C2898" s="111"/>
      <c r="D2898" s="111"/>
      <c r="E2898" s="111"/>
      <c r="F2898" s="111"/>
      <c r="G2898" s="111"/>
      <c r="H2898" s="111"/>
      <c r="I2898" s="116"/>
      <c r="J2898" s="118"/>
      <c r="K2898" s="33"/>
      <c r="L2898" s="44">
        <f t="shared" si="233"/>
        <v>0</v>
      </c>
      <c r="M2898" s="33" t="str">
        <f t="shared" si="230"/>
        <v>Container q'ty</v>
      </c>
      <c r="N2898" s="33" t="str">
        <f t="shared" si="231"/>
        <v/>
      </c>
      <c r="O2898" s="39"/>
      <c r="P2898" s="33"/>
      <c r="Q2898" s="168"/>
      <c r="R2898" s="169"/>
      <c r="S2898" s="39"/>
      <c r="T2898" s="119"/>
      <c r="U2898" s="109"/>
      <c r="V2898" s="109"/>
      <c r="W2898" s="109"/>
      <c r="X2898" s="45"/>
      <c r="Y2898" s="45"/>
    </row>
    <row r="2899" spans="1:25" s="43" customFormat="1" ht="12.9" customHeight="1">
      <c r="A2899" s="189"/>
      <c r="B2899" s="111"/>
      <c r="C2899" s="111"/>
      <c r="D2899" s="111"/>
      <c r="E2899" s="111"/>
      <c r="F2899" s="111"/>
      <c r="G2899" s="111"/>
      <c r="H2899" s="111"/>
      <c r="I2899" s="116"/>
      <c r="J2899" s="118"/>
      <c r="K2899" s="33"/>
      <c r="L2899" s="44">
        <f t="shared" si="233"/>
        <v>0</v>
      </c>
      <c r="M2899" s="33" t="str">
        <f t="shared" si="230"/>
        <v>Container q'ty</v>
      </c>
      <c r="N2899" s="33" t="str">
        <f t="shared" si="231"/>
        <v/>
      </c>
      <c r="O2899" s="39"/>
      <c r="P2899" s="33"/>
      <c r="Q2899" s="168"/>
      <c r="R2899" s="169"/>
      <c r="S2899" s="39"/>
      <c r="T2899" s="119"/>
      <c r="U2899" s="109"/>
      <c r="V2899" s="109"/>
      <c r="W2899" s="109"/>
      <c r="X2899" s="45"/>
      <c r="Y2899" s="45"/>
    </row>
    <row r="2900" spans="1:25" s="43" customFormat="1" ht="12.9" customHeight="1">
      <c r="A2900" s="189"/>
      <c r="B2900" s="111"/>
      <c r="C2900" s="111"/>
      <c r="D2900" s="111"/>
      <c r="E2900" s="111"/>
      <c r="F2900" s="111"/>
      <c r="G2900" s="111"/>
      <c r="H2900" s="111"/>
      <c r="I2900" s="116"/>
      <c r="J2900" s="118"/>
      <c r="K2900" s="33"/>
      <c r="L2900" s="44">
        <f t="shared" si="233"/>
        <v>0</v>
      </c>
      <c r="M2900" s="33" t="str">
        <f t="shared" si="230"/>
        <v>Container q'ty</v>
      </c>
      <c r="N2900" s="33" t="str">
        <f t="shared" si="231"/>
        <v/>
      </c>
      <c r="O2900" s="39"/>
      <c r="P2900" s="33"/>
      <c r="Q2900" s="168"/>
      <c r="R2900" s="169"/>
      <c r="S2900" s="39"/>
      <c r="T2900" s="119"/>
      <c r="U2900" s="109"/>
      <c r="V2900" s="109"/>
      <c r="W2900" s="109"/>
      <c r="X2900" s="45"/>
      <c r="Y2900" s="45"/>
    </row>
    <row r="2901" spans="1:25" s="43" customFormat="1" ht="12.9" customHeight="1">
      <c r="A2901" s="189"/>
      <c r="B2901" s="111"/>
      <c r="C2901" s="111"/>
      <c r="D2901" s="111"/>
      <c r="E2901" s="111"/>
      <c r="F2901" s="111"/>
      <c r="G2901" s="111"/>
      <c r="H2901" s="111"/>
      <c r="I2901" s="116"/>
      <c r="J2901" s="118"/>
      <c r="K2901" s="33"/>
      <c r="L2901" s="44">
        <f>SUM(E2901:F2901)</f>
        <v>0</v>
      </c>
      <c r="M2901" s="33" t="str">
        <f t="shared" si="230"/>
        <v>Container q'ty</v>
      </c>
      <c r="N2901" s="33" t="str">
        <f t="shared" si="231"/>
        <v/>
      </c>
      <c r="O2901" s="39"/>
      <c r="P2901" s="33"/>
      <c r="Q2901" s="168"/>
      <c r="R2901" s="169"/>
      <c r="S2901" s="39"/>
      <c r="T2901" s="119"/>
      <c r="U2901" s="109"/>
      <c r="V2901" s="109"/>
      <c r="W2901" s="109"/>
      <c r="X2901" s="45"/>
      <c r="Y2901" s="45"/>
    </row>
    <row r="2902" spans="1:25" s="43" customFormat="1" ht="12.9" customHeight="1">
      <c r="A2902" s="189"/>
      <c r="B2902" s="111"/>
      <c r="C2902" s="111"/>
      <c r="D2902" s="111"/>
      <c r="E2902" s="111"/>
      <c r="F2902" s="111"/>
      <c r="G2902" s="111"/>
      <c r="H2902" s="111"/>
      <c r="I2902" s="116"/>
      <c r="J2902" s="118"/>
      <c r="K2902" s="33"/>
      <c r="L2902" s="44">
        <f>SUM(E2902:F2902)</f>
        <v>0</v>
      </c>
      <c r="M2902" s="33" t="str">
        <f t="shared" si="230"/>
        <v>Container q'ty</v>
      </c>
      <c r="N2902" s="33" t="str">
        <f t="shared" si="231"/>
        <v/>
      </c>
      <c r="O2902" s="39"/>
      <c r="P2902" s="33"/>
      <c r="Q2902" s="168"/>
      <c r="R2902" s="169"/>
      <c r="S2902" s="39"/>
      <c r="T2902" s="119"/>
      <c r="U2902" s="109"/>
      <c r="V2902" s="109"/>
      <c r="W2902" s="109"/>
      <c r="X2902" s="45"/>
      <c r="Y2902" s="45"/>
    </row>
    <row r="2903" spans="1:25" s="43" customFormat="1" ht="12.9" customHeight="1">
      <c r="A2903" s="189"/>
      <c r="B2903" s="111"/>
      <c r="C2903" s="111"/>
      <c r="D2903" s="111"/>
      <c r="E2903" s="111"/>
      <c r="F2903" s="111"/>
      <c r="G2903" s="111"/>
      <c r="H2903" s="111"/>
      <c r="I2903" s="116"/>
      <c r="J2903" s="118"/>
      <c r="K2903" s="33"/>
      <c r="L2903" s="44">
        <f t="shared" ref="L2903:L2910" si="234">SUM(E2903:F2903)</f>
        <v>0</v>
      </c>
      <c r="M2903" s="33" t="str">
        <f t="shared" si="230"/>
        <v>Container q'ty</v>
      </c>
      <c r="N2903" s="33" t="str">
        <f t="shared" si="231"/>
        <v/>
      </c>
      <c r="O2903" s="39"/>
      <c r="P2903" s="33"/>
      <c r="Q2903" s="168"/>
      <c r="R2903" s="169"/>
      <c r="S2903" s="39"/>
      <c r="T2903" s="119"/>
      <c r="U2903" s="109"/>
      <c r="V2903" s="109"/>
      <c r="W2903" s="109"/>
      <c r="X2903" s="45"/>
      <c r="Y2903" s="45"/>
    </row>
    <row r="2904" spans="1:25" s="43" customFormat="1" ht="12.9" customHeight="1">
      <c r="A2904" s="189"/>
      <c r="B2904" s="111"/>
      <c r="C2904" s="111"/>
      <c r="D2904" s="111"/>
      <c r="E2904" s="111"/>
      <c r="F2904" s="111"/>
      <c r="G2904" s="111"/>
      <c r="H2904" s="111"/>
      <c r="I2904" s="116"/>
      <c r="J2904" s="118"/>
      <c r="K2904" s="33"/>
      <c r="L2904" s="44">
        <f t="shared" si="234"/>
        <v>0</v>
      </c>
      <c r="M2904" s="33" t="str">
        <f t="shared" si="230"/>
        <v>Container q'ty</v>
      </c>
      <c r="N2904" s="33" t="str">
        <f t="shared" si="231"/>
        <v/>
      </c>
      <c r="O2904" s="39"/>
      <c r="P2904" s="33"/>
      <c r="Q2904" s="168"/>
      <c r="R2904" s="169"/>
      <c r="S2904" s="39"/>
      <c r="T2904" s="119"/>
      <c r="U2904" s="109"/>
      <c r="V2904" s="109"/>
      <c r="W2904" s="109"/>
      <c r="X2904" s="45"/>
      <c r="Y2904" s="45"/>
    </row>
    <row r="2905" spans="1:25" s="43" customFormat="1" ht="12.9" customHeight="1">
      <c r="A2905" s="189"/>
      <c r="B2905" s="111"/>
      <c r="C2905" s="111"/>
      <c r="D2905" s="111"/>
      <c r="E2905" s="111"/>
      <c r="F2905" s="111"/>
      <c r="G2905" s="111"/>
      <c r="H2905" s="111"/>
      <c r="I2905" s="116"/>
      <c r="J2905" s="118"/>
      <c r="K2905" s="33"/>
      <c r="L2905" s="44">
        <f t="shared" si="234"/>
        <v>0</v>
      </c>
      <c r="M2905" s="33" t="str">
        <f t="shared" si="230"/>
        <v>Container q'ty</v>
      </c>
      <c r="N2905" s="33" t="str">
        <f t="shared" si="231"/>
        <v/>
      </c>
      <c r="O2905" s="39"/>
      <c r="P2905" s="33"/>
      <c r="Q2905" s="168"/>
      <c r="R2905" s="169"/>
      <c r="S2905" s="39"/>
      <c r="T2905" s="119"/>
      <c r="U2905" s="109"/>
      <c r="V2905" s="109"/>
      <c r="W2905" s="109"/>
      <c r="X2905" s="45"/>
      <c r="Y2905" s="45"/>
    </row>
    <row r="2906" spans="1:25" s="43" customFormat="1" ht="12.9" customHeight="1">
      <c r="A2906" s="189"/>
      <c r="B2906" s="111"/>
      <c r="C2906" s="111"/>
      <c r="D2906" s="111"/>
      <c r="E2906" s="111"/>
      <c r="F2906" s="111"/>
      <c r="G2906" s="111"/>
      <c r="H2906" s="111"/>
      <c r="I2906" s="117"/>
      <c r="J2906" s="118"/>
      <c r="K2906" s="33"/>
      <c r="L2906" s="44">
        <f t="shared" si="234"/>
        <v>0</v>
      </c>
      <c r="M2906" s="33" t="str">
        <f t="shared" si="230"/>
        <v>Container q'ty</v>
      </c>
      <c r="N2906" s="33" t="str">
        <f t="shared" si="231"/>
        <v/>
      </c>
      <c r="O2906" s="39"/>
      <c r="P2906" s="33"/>
      <c r="Q2906" s="168"/>
      <c r="R2906" s="169"/>
      <c r="S2906" s="39"/>
      <c r="T2906" s="119"/>
      <c r="U2906" s="109"/>
      <c r="V2906" s="109"/>
      <c r="W2906" s="109"/>
      <c r="X2906" s="45"/>
      <c r="Y2906" s="45"/>
    </row>
    <row r="2907" spans="1:25" s="43" customFormat="1" ht="12.9" customHeight="1">
      <c r="A2907" s="189"/>
      <c r="B2907" s="111"/>
      <c r="C2907" s="111"/>
      <c r="D2907" s="111"/>
      <c r="E2907" s="111"/>
      <c r="F2907" s="111"/>
      <c r="G2907" s="111"/>
      <c r="H2907" s="111"/>
      <c r="I2907" s="117"/>
      <c r="J2907" s="118"/>
      <c r="K2907" s="33"/>
      <c r="L2907" s="44">
        <f t="shared" si="234"/>
        <v>0</v>
      </c>
      <c r="M2907" s="33" t="str">
        <f t="shared" si="230"/>
        <v>Container q'ty</v>
      </c>
      <c r="N2907" s="33" t="str">
        <f t="shared" si="231"/>
        <v/>
      </c>
      <c r="O2907" s="39"/>
      <c r="P2907" s="33"/>
      <c r="Q2907" s="168"/>
      <c r="R2907" s="169"/>
      <c r="S2907" s="39"/>
      <c r="T2907" s="119"/>
      <c r="U2907" s="109"/>
      <c r="V2907" s="109"/>
      <c r="W2907" s="109"/>
      <c r="X2907" s="45"/>
      <c r="Y2907" s="45"/>
    </row>
    <row r="2908" spans="1:25" s="43" customFormat="1" ht="12.9" customHeight="1">
      <c r="A2908" s="189"/>
      <c r="B2908" s="111"/>
      <c r="C2908" s="111"/>
      <c r="D2908" s="111"/>
      <c r="E2908" s="111"/>
      <c r="F2908" s="111"/>
      <c r="G2908" s="111"/>
      <c r="H2908" s="111"/>
      <c r="I2908" s="116"/>
      <c r="J2908" s="118"/>
      <c r="K2908" s="33"/>
      <c r="L2908" s="44">
        <f t="shared" si="234"/>
        <v>0</v>
      </c>
      <c r="M2908" s="33" t="str">
        <f t="shared" si="230"/>
        <v>Container q'ty</v>
      </c>
      <c r="N2908" s="33" t="str">
        <f t="shared" si="231"/>
        <v/>
      </c>
      <c r="O2908" s="39"/>
      <c r="P2908" s="33"/>
      <c r="Q2908" s="168"/>
      <c r="R2908" s="169"/>
      <c r="S2908" s="39"/>
      <c r="T2908" s="119"/>
      <c r="U2908" s="109"/>
      <c r="V2908" s="109"/>
      <c r="W2908" s="109"/>
      <c r="X2908" s="45"/>
      <c r="Y2908" s="45"/>
    </row>
    <row r="2909" spans="1:25" s="43" customFormat="1" ht="12.9" customHeight="1">
      <c r="A2909" s="189"/>
      <c r="B2909" s="111"/>
      <c r="C2909" s="111"/>
      <c r="D2909" s="111"/>
      <c r="E2909" s="111"/>
      <c r="F2909" s="111"/>
      <c r="G2909" s="111"/>
      <c r="H2909" s="111"/>
      <c r="I2909" s="116"/>
      <c r="J2909" s="118"/>
      <c r="K2909" s="33"/>
      <c r="L2909" s="44">
        <f t="shared" si="234"/>
        <v>0</v>
      </c>
      <c r="M2909" s="33" t="str">
        <f t="shared" si="230"/>
        <v>Container q'ty</v>
      </c>
      <c r="N2909" s="33" t="str">
        <f t="shared" si="231"/>
        <v/>
      </c>
      <c r="O2909" s="39"/>
      <c r="P2909" s="33"/>
      <c r="Q2909" s="168"/>
      <c r="R2909" s="169"/>
      <c r="S2909" s="39"/>
      <c r="T2909" s="119"/>
      <c r="U2909" s="109"/>
      <c r="V2909" s="109"/>
      <c r="W2909" s="109"/>
      <c r="X2909" s="45"/>
      <c r="Y2909" s="45"/>
    </row>
    <row r="2910" spans="1:25" s="43" customFormat="1" ht="12.9" customHeight="1">
      <c r="A2910" s="189"/>
      <c r="B2910" s="111"/>
      <c r="C2910" s="111"/>
      <c r="D2910" s="111"/>
      <c r="E2910" s="111"/>
      <c r="F2910" s="111"/>
      <c r="G2910" s="111"/>
      <c r="H2910" s="111"/>
      <c r="I2910" s="116"/>
      <c r="J2910" s="118"/>
      <c r="K2910" s="33"/>
      <c r="L2910" s="44">
        <f t="shared" si="234"/>
        <v>0</v>
      </c>
      <c r="M2910" s="33" t="str">
        <f t="shared" si="230"/>
        <v>Container q'ty</v>
      </c>
      <c r="N2910" s="33" t="str">
        <f t="shared" si="231"/>
        <v/>
      </c>
      <c r="O2910" s="39"/>
      <c r="P2910" s="33"/>
      <c r="Q2910" s="168"/>
      <c r="R2910" s="169"/>
      <c r="S2910" s="39"/>
      <c r="T2910" s="119"/>
      <c r="U2910" s="109"/>
      <c r="V2910" s="109"/>
      <c r="W2910" s="109"/>
      <c r="X2910" s="45"/>
      <c r="Y2910" s="45"/>
    </row>
    <row r="2911" spans="1:25" s="43" customFormat="1" ht="12.9" customHeight="1">
      <c r="A2911" s="189"/>
      <c r="B2911" s="111"/>
      <c r="C2911" s="111"/>
      <c r="D2911" s="111"/>
      <c r="E2911" s="111"/>
      <c r="F2911" s="111"/>
      <c r="G2911" s="111"/>
      <c r="H2911" s="111"/>
      <c r="I2911" s="116"/>
      <c r="J2911" s="118"/>
      <c r="K2911" s="33"/>
      <c r="L2911" s="44">
        <f>SUM(E2911:F2911)</f>
        <v>0</v>
      </c>
      <c r="M2911" s="33" t="str">
        <f t="shared" si="230"/>
        <v>Container q'ty</v>
      </c>
      <c r="N2911" s="33" t="str">
        <f t="shared" si="231"/>
        <v/>
      </c>
      <c r="O2911" s="39"/>
      <c r="P2911" s="33"/>
      <c r="Q2911" s="168"/>
      <c r="R2911" s="169"/>
      <c r="S2911" s="39"/>
      <c r="T2911" s="119"/>
      <c r="U2911" s="109"/>
      <c r="V2911" s="109"/>
      <c r="W2911" s="109"/>
      <c r="X2911" s="45"/>
      <c r="Y2911" s="45"/>
    </row>
    <row r="2912" spans="1:25" s="43" customFormat="1" ht="12.9" customHeight="1">
      <c r="A2912" s="189"/>
      <c r="B2912" s="170"/>
      <c r="C2912" s="170"/>
      <c r="D2912" s="170"/>
      <c r="E2912" s="170"/>
      <c r="F2912" s="170"/>
      <c r="G2912" s="170"/>
      <c r="H2912" s="170"/>
      <c r="I2912" s="184"/>
      <c r="J2912" s="183"/>
      <c r="K2912" s="33"/>
      <c r="L2912" s="44">
        <f t="shared" ref="L2912:L2920" si="235">SUM(E2912:F2912)</f>
        <v>0</v>
      </c>
      <c r="M2912" s="33" t="str">
        <f t="shared" si="230"/>
        <v>Container q'ty</v>
      </c>
      <c r="N2912" s="33" t="str">
        <f t="shared" si="231"/>
        <v/>
      </c>
      <c r="O2912" s="39"/>
      <c r="P2912" s="33"/>
      <c r="Q2912" s="168"/>
      <c r="R2912" s="169"/>
      <c r="S2912" s="39"/>
      <c r="T2912" s="119"/>
      <c r="U2912" s="109"/>
      <c r="V2912" s="109"/>
      <c r="W2912" s="109"/>
      <c r="X2912" s="45"/>
      <c r="Y2912" s="45"/>
    </row>
    <row r="2913" spans="1:25" s="43" customFormat="1" ht="12.9" customHeight="1">
      <c r="A2913" s="189"/>
      <c r="B2913" s="170"/>
      <c r="C2913" s="170"/>
      <c r="D2913" s="170"/>
      <c r="E2913" s="170"/>
      <c r="F2913" s="170"/>
      <c r="G2913" s="170"/>
      <c r="H2913" s="170"/>
      <c r="I2913" s="184"/>
      <c r="J2913" s="183"/>
      <c r="K2913" s="33"/>
      <c r="L2913" s="44">
        <f t="shared" si="235"/>
        <v>0</v>
      </c>
      <c r="M2913" s="33" t="str">
        <f t="shared" si="230"/>
        <v>Container q'ty</v>
      </c>
      <c r="N2913" s="33" t="str">
        <f t="shared" si="231"/>
        <v/>
      </c>
      <c r="O2913" s="39"/>
      <c r="P2913" s="33"/>
      <c r="Q2913" s="168"/>
      <c r="R2913" s="169"/>
      <c r="S2913" s="39"/>
      <c r="T2913" s="119"/>
      <c r="U2913" s="109"/>
      <c r="V2913" s="109"/>
      <c r="W2913" s="109"/>
      <c r="X2913" s="45"/>
      <c r="Y2913" s="45"/>
    </row>
    <row r="2914" spans="1:25" s="43" customFormat="1" ht="12.9" customHeight="1">
      <c r="A2914" s="189"/>
      <c r="B2914" s="170"/>
      <c r="C2914" s="170"/>
      <c r="D2914" s="170"/>
      <c r="E2914" s="170"/>
      <c r="F2914" s="170"/>
      <c r="G2914" s="170"/>
      <c r="H2914" s="170"/>
      <c r="I2914" s="184"/>
      <c r="J2914" s="183"/>
      <c r="K2914" s="33"/>
      <c r="L2914" s="44">
        <f t="shared" si="235"/>
        <v>0</v>
      </c>
      <c r="M2914" s="33" t="str">
        <f t="shared" si="230"/>
        <v>Container q'ty</v>
      </c>
      <c r="N2914" s="33" t="str">
        <f t="shared" si="231"/>
        <v/>
      </c>
      <c r="O2914" s="39"/>
      <c r="P2914" s="33"/>
      <c r="Q2914" s="168"/>
      <c r="R2914" s="169"/>
      <c r="S2914" s="39"/>
      <c r="T2914" s="119"/>
      <c r="U2914" s="109"/>
      <c r="V2914" s="109"/>
      <c r="W2914" s="109"/>
      <c r="X2914" s="45"/>
      <c r="Y2914" s="45"/>
    </row>
    <row r="2915" spans="1:25" s="43" customFormat="1" ht="12.9" customHeight="1">
      <c r="A2915" s="189"/>
      <c r="B2915" s="170"/>
      <c r="C2915" s="170"/>
      <c r="D2915" s="170"/>
      <c r="E2915" s="170"/>
      <c r="F2915" s="170"/>
      <c r="G2915" s="170"/>
      <c r="H2915" s="170"/>
      <c r="I2915" s="188"/>
      <c r="J2915" s="183"/>
      <c r="K2915" s="33"/>
      <c r="L2915" s="44">
        <f t="shared" si="235"/>
        <v>0</v>
      </c>
      <c r="M2915" s="33" t="str">
        <f t="shared" si="230"/>
        <v>Container q'ty</v>
      </c>
      <c r="N2915" s="33" t="str">
        <f t="shared" si="231"/>
        <v/>
      </c>
      <c r="O2915" s="39"/>
      <c r="P2915" s="33"/>
      <c r="Q2915" s="168"/>
      <c r="R2915" s="169"/>
      <c r="S2915" s="39"/>
      <c r="T2915" s="119"/>
      <c r="U2915" s="109"/>
      <c r="V2915" s="109"/>
      <c r="W2915" s="109"/>
      <c r="X2915" s="45"/>
      <c r="Y2915" s="45"/>
    </row>
    <row r="2916" spans="1:25" s="43" customFormat="1" ht="12.9" customHeight="1">
      <c r="A2916" s="189"/>
      <c r="B2916" s="170"/>
      <c r="C2916" s="170"/>
      <c r="D2916" s="170"/>
      <c r="E2916" s="170"/>
      <c r="F2916" s="170"/>
      <c r="G2916" s="170"/>
      <c r="H2916" s="170"/>
      <c r="I2916" s="188"/>
      <c r="J2916" s="183"/>
      <c r="K2916" s="33"/>
      <c r="L2916" s="44">
        <f t="shared" si="235"/>
        <v>0</v>
      </c>
      <c r="M2916" s="33" t="str">
        <f t="shared" si="230"/>
        <v>Container q'ty</v>
      </c>
      <c r="N2916" s="33" t="str">
        <f t="shared" si="231"/>
        <v/>
      </c>
      <c r="O2916" s="39"/>
      <c r="P2916" s="33"/>
      <c r="Q2916" s="168"/>
      <c r="R2916" s="169"/>
      <c r="S2916" s="39"/>
      <c r="T2916" s="119"/>
      <c r="U2916" s="109"/>
      <c r="V2916" s="109"/>
      <c r="W2916" s="109"/>
      <c r="X2916" s="45"/>
      <c r="Y2916" s="45"/>
    </row>
    <row r="2917" spans="1:25" s="43" customFormat="1" ht="12.9" customHeight="1">
      <c r="A2917" s="189"/>
      <c r="B2917" s="170"/>
      <c r="C2917" s="170"/>
      <c r="D2917" s="170"/>
      <c r="E2917" s="170"/>
      <c r="F2917" s="170"/>
      <c r="G2917" s="170"/>
      <c r="H2917" s="170"/>
      <c r="I2917" s="184"/>
      <c r="J2917" s="183"/>
      <c r="K2917" s="33"/>
      <c r="L2917" s="44">
        <f t="shared" si="235"/>
        <v>0</v>
      </c>
      <c r="M2917" s="33" t="str">
        <f t="shared" si="230"/>
        <v>Container q'ty</v>
      </c>
      <c r="N2917" s="33" t="str">
        <f t="shared" si="231"/>
        <v/>
      </c>
      <c r="O2917" s="39"/>
      <c r="P2917" s="33"/>
      <c r="Q2917" s="168"/>
      <c r="R2917" s="169"/>
      <c r="S2917" s="39"/>
      <c r="T2917" s="119"/>
      <c r="U2917" s="109"/>
      <c r="V2917" s="109"/>
      <c r="W2917" s="109"/>
      <c r="X2917" s="45"/>
      <c r="Y2917" s="45"/>
    </row>
    <row r="2918" spans="1:25" s="43" customFormat="1" ht="12.9" customHeight="1">
      <c r="A2918" s="189"/>
      <c r="B2918" s="170"/>
      <c r="C2918" s="170"/>
      <c r="D2918" s="170"/>
      <c r="E2918" s="170"/>
      <c r="F2918" s="170"/>
      <c r="G2918" s="170"/>
      <c r="H2918" s="170"/>
      <c r="I2918" s="184"/>
      <c r="J2918" s="183"/>
      <c r="K2918" s="33"/>
      <c r="L2918" s="44">
        <f t="shared" si="235"/>
        <v>0</v>
      </c>
      <c r="M2918" s="33" t="str">
        <f t="shared" si="230"/>
        <v>Container q'ty</v>
      </c>
      <c r="N2918" s="33" t="str">
        <f t="shared" si="231"/>
        <v/>
      </c>
      <c r="O2918" s="39"/>
      <c r="P2918" s="33"/>
      <c r="Q2918" s="168"/>
      <c r="R2918" s="169"/>
      <c r="S2918" s="39"/>
      <c r="T2918" s="119"/>
      <c r="U2918" s="109"/>
      <c r="V2918" s="109"/>
      <c r="W2918" s="109"/>
      <c r="X2918" s="45"/>
      <c r="Y2918" s="45"/>
    </row>
    <row r="2919" spans="1:25" s="43" customFormat="1" ht="12.9" customHeight="1">
      <c r="A2919" s="189"/>
      <c r="B2919" s="170"/>
      <c r="C2919" s="170"/>
      <c r="D2919" s="170"/>
      <c r="E2919" s="170"/>
      <c r="F2919" s="170"/>
      <c r="G2919" s="170"/>
      <c r="H2919" s="170"/>
      <c r="I2919" s="184"/>
      <c r="J2919" s="183"/>
      <c r="K2919" s="33"/>
      <c r="L2919" s="44">
        <f t="shared" si="235"/>
        <v>0</v>
      </c>
      <c r="M2919" s="33" t="str">
        <f t="shared" si="230"/>
        <v>Container q'ty</v>
      </c>
      <c r="N2919" s="33" t="str">
        <f t="shared" si="231"/>
        <v/>
      </c>
      <c r="O2919" s="39"/>
      <c r="P2919" s="33"/>
      <c r="Q2919" s="168"/>
      <c r="R2919" s="169"/>
      <c r="S2919" s="39"/>
      <c r="T2919" s="119"/>
      <c r="U2919" s="109"/>
      <c r="V2919" s="109"/>
      <c r="W2919" s="109"/>
      <c r="X2919" s="45"/>
      <c r="Y2919" s="45"/>
    </row>
    <row r="2920" spans="1:25" s="43" customFormat="1" ht="12.9" customHeight="1">
      <c r="A2920" s="189"/>
      <c r="B2920" s="170"/>
      <c r="C2920" s="170"/>
      <c r="D2920" s="170"/>
      <c r="E2920" s="170"/>
      <c r="F2920" s="170"/>
      <c r="G2920" s="170"/>
      <c r="H2920" s="170"/>
      <c r="I2920" s="184"/>
      <c r="J2920" s="183"/>
      <c r="K2920" s="33"/>
      <c r="L2920" s="44">
        <f t="shared" si="235"/>
        <v>0</v>
      </c>
      <c r="M2920" s="33" t="str">
        <f t="shared" si="230"/>
        <v>Container q'ty</v>
      </c>
      <c r="N2920" s="33" t="str">
        <f t="shared" si="231"/>
        <v/>
      </c>
      <c r="O2920" s="39"/>
      <c r="P2920" s="33"/>
      <c r="Q2920" s="168"/>
      <c r="R2920" s="169"/>
      <c r="S2920" s="39"/>
      <c r="T2920" s="119"/>
      <c r="U2920" s="109"/>
      <c r="V2920" s="109"/>
      <c r="W2920" s="109"/>
      <c r="X2920" s="45"/>
      <c r="Y2920" s="45"/>
    </row>
    <row r="2921" spans="1:25" s="43" customFormat="1" ht="12.9" customHeight="1">
      <c r="A2921" s="189"/>
      <c r="B2921" s="170"/>
      <c r="C2921" s="170"/>
      <c r="D2921" s="170"/>
      <c r="E2921" s="170"/>
      <c r="F2921" s="170"/>
      <c r="G2921" s="170"/>
      <c r="H2921" s="170"/>
      <c r="I2921" s="184"/>
      <c r="J2921" s="183"/>
      <c r="K2921" s="33"/>
      <c r="L2921" s="44">
        <f>SUM(E2921:F2921)</f>
        <v>0</v>
      </c>
      <c r="M2921" s="33" t="str">
        <f t="shared" si="230"/>
        <v>Container q'ty</v>
      </c>
      <c r="N2921" s="33" t="str">
        <f t="shared" si="231"/>
        <v/>
      </c>
      <c r="O2921" s="39"/>
      <c r="P2921" s="33"/>
      <c r="Q2921" s="168"/>
      <c r="R2921" s="169"/>
      <c r="S2921" s="39"/>
      <c r="T2921" s="119"/>
      <c r="U2921" s="109"/>
      <c r="V2921" s="109"/>
      <c r="W2921" s="109"/>
      <c r="X2921" s="45"/>
      <c r="Y2921" s="45"/>
    </row>
    <row r="2922" spans="1:25" s="43" customFormat="1" ht="12.9" customHeight="1">
      <c r="A2922" s="189"/>
      <c r="B2922" s="170"/>
      <c r="C2922" s="170"/>
      <c r="D2922" s="170"/>
      <c r="E2922" s="170"/>
      <c r="F2922" s="170"/>
      <c r="G2922" s="170"/>
      <c r="H2922" s="170"/>
      <c r="I2922" s="184"/>
      <c r="J2922" s="183"/>
      <c r="K2922" s="33"/>
      <c r="L2922" s="44">
        <f>SUM(E2922:F2922)</f>
        <v>0</v>
      </c>
      <c r="M2922" s="33" t="str">
        <f t="shared" si="230"/>
        <v>Container q'ty</v>
      </c>
      <c r="N2922" s="33" t="str">
        <f t="shared" si="231"/>
        <v/>
      </c>
      <c r="O2922" s="39"/>
      <c r="P2922" s="33"/>
      <c r="Q2922" s="168"/>
      <c r="R2922" s="169"/>
      <c r="S2922" s="39"/>
      <c r="T2922" s="119"/>
      <c r="U2922" s="109"/>
      <c r="V2922" s="109"/>
      <c r="W2922" s="109"/>
      <c r="X2922" s="45"/>
      <c r="Y2922" s="45"/>
    </row>
    <row r="2923" spans="1:25" s="43" customFormat="1" ht="12.9" customHeight="1">
      <c r="A2923" s="189"/>
      <c r="B2923" s="170"/>
      <c r="C2923" s="170"/>
      <c r="D2923" s="170"/>
      <c r="E2923" s="170"/>
      <c r="F2923" s="170"/>
      <c r="G2923" s="170"/>
      <c r="H2923" s="170"/>
      <c r="I2923" s="184"/>
      <c r="J2923" s="183"/>
      <c r="K2923" s="33"/>
      <c r="L2923" s="44">
        <f t="shared" ref="L2923:L2932" si="236">SUM(E2923:F2923)</f>
        <v>0</v>
      </c>
      <c r="M2923" s="33" t="str">
        <f t="shared" si="230"/>
        <v>Container q'ty</v>
      </c>
      <c r="N2923" s="33" t="str">
        <f t="shared" si="231"/>
        <v/>
      </c>
      <c r="O2923" s="39"/>
      <c r="P2923" s="33"/>
      <c r="Q2923" s="168"/>
      <c r="R2923" s="169"/>
      <c r="S2923" s="39"/>
      <c r="T2923" s="119"/>
      <c r="U2923" s="109"/>
      <c r="V2923" s="109"/>
      <c r="W2923" s="109"/>
      <c r="X2923" s="45"/>
      <c r="Y2923" s="45"/>
    </row>
    <row r="2924" spans="1:25" s="43" customFormat="1" ht="12.9" customHeight="1">
      <c r="A2924" s="189"/>
      <c r="B2924" s="170"/>
      <c r="C2924" s="170"/>
      <c r="D2924" s="170"/>
      <c r="E2924" s="170"/>
      <c r="F2924" s="170"/>
      <c r="G2924" s="170"/>
      <c r="H2924" s="170"/>
      <c r="I2924" s="184"/>
      <c r="J2924" s="183"/>
      <c r="K2924" s="33"/>
      <c r="L2924" s="44">
        <f t="shared" si="236"/>
        <v>0</v>
      </c>
      <c r="M2924" s="33" t="str">
        <f t="shared" si="230"/>
        <v>Container q'ty</v>
      </c>
      <c r="N2924" s="33" t="str">
        <f t="shared" si="231"/>
        <v/>
      </c>
      <c r="O2924" s="39"/>
      <c r="P2924" s="33"/>
      <c r="Q2924" s="168"/>
      <c r="R2924" s="169"/>
      <c r="S2924" s="39"/>
      <c r="T2924" s="119"/>
      <c r="U2924" s="109"/>
      <c r="V2924" s="109"/>
      <c r="W2924" s="109"/>
      <c r="X2924" s="45"/>
      <c r="Y2924" s="45"/>
    </row>
    <row r="2925" spans="1:25" s="43" customFormat="1" ht="12.9" customHeight="1">
      <c r="A2925" s="189"/>
      <c r="B2925" s="170"/>
      <c r="C2925" s="170"/>
      <c r="D2925" s="170"/>
      <c r="E2925" s="170"/>
      <c r="F2925" s="170"/>
      <c r="G2925" s="170"/>
      <c r="H2925" s="170"/>
      <c r="I2925" s="184"/>
      <c r="J2925" s="183"/>
      <c r="K2925" s="33"/>
      <c r="L2925" s="44">
        <f t="shared" si="236"/>
        <v>0</v>
      </c>
      <c r="M2925" s="33" t="str">
        <f t="shared" si="230"/>
        <v>Container q'ty</v>
      </c>
      <c r="N2925" s="33" t="str">
        <f t="shared" si="231"/>
        <v/>
      </c>
      <c r="O2925" s="39"/>
      <c r="P2925" s="33"/>
      <c r="Q2925" s="168"/>
      <c r="R2925" s="169"/>
      <c r="S2925" s="39"/>
      <c r="T2925" s="119"/>
      <c r="U2925" s="109"/>
      <c r="V2925" s="109"/>
      <c r="W2925" s="109"/>
      <c r="X2925" s="45"/>
      <c r="Y2925" s="45"/>
    </row>
    <row r="2926" spans="1:25" s="43" customFormat="1" ht="12.9" customHeight="1">
      <c r="A2926" s="189"/>
      <c r="B2926" s="170"/>
      <c r="C2926" s="170"/>
      <c r="D2926" s="170"/>
      <c r="E2926" s="170"/>
      <c r="F2926" s="170"/>
      <c r="G2926" s="170"/>
      <c r="H2926" s="170"/>
      <c r="I2926" s="188"/>
      <c r="J2926" s="183"/>
      <c r="K2926" s="33"/>
      <c r="L2926" s="44">
        <f t="shared" si="236"/>
        <v>0</v>
      </c>
      <c r="M2926" s="33" t="str">
        <f t="shared" si="230"/>
        <v>Container q'ty</v>
      </c>
      <c r="N2926" s="33" t="str">
        <f t="shared" si="231"/>
        <v/>
      </c>
      <c r="O2926" s="39"/>
      <c r="P2926" s="33"/>
      <c r="Q2926" s="168"/>
      <c r="R2926" s="169"/>
      <c r="S2926" s="39"/>
      <c r="T2926" s="119"/>
      <c r="U2926" s="109"/>
      <c r="V2926" s="109"/>
      <c r="W2926" s="109"/>
      <c r="X2926" s="45"/>
      <c r="Y2926" s="45"/>
    </row>
    <row r="2927" spans="1:25" s="43" customFormat="1" ht="12.9" customHeight="1">
      <c r="A2927" s="189"/>
      <c r="B2927" s="170"/>
      <c r="C2927" s="170"/>
      <c r="D2927" s="170"/>
      <c r="E2927" s="170"/>
      <c r="F2927" s="170"/>
      <c r="G2927" s="170"/>
      <c r="H2927" s="170"/>
      <c r="I2927" s="188"/>
      <c r="J2927" s="183"/>
      <c r="K2927" s="33"/>
      <c r="L2927" s="44">
        <f t="shared" si="236"/>
        <v>0</v>
      </c>
      <c r="M2927" s="33" t="str">
        <f t="shared" si="230"/>
        <v>Container q'ty</v>
      </c>
      <c r="N2927" s="33" t="str">
        <f t="shared" si="231"/>
        <v/>
      </c>
      <c r="O2927" s="39"/>
      <c r="P2927" s="33"/>
      <c r="Q2927" s="168"/>
      <c r="R2927" s="169"/>
      <c r="S2927" s="39"/>
      <c r="T2927" s="119"/>
      <c r="U2927" s="109"/>
      <c r="V2927" s="109"/>
      <c r="W2927" s="109"/>
      <c r="X2927" s="45"/>
      <c r="Y2927" s="45"/>
    </row>
    <row r="2928" spans="1:25" s="43" customFormat="1" ht="12.9" customHeight="1">
      <c r="A2928" s="189"/>
      <c r="B2928" s="170"/>
      <c r="C2928" s="170"/>
      <c r="D2928" s="170"/>
      <c r="E2928" s="170"/>
      <c r="F2928" s="170"/>
      <c r="G2928" s="170"/>
      <c r="H2928" s="170"/>
      <c r="I2928" s="184"/>
      <c r="J2928" s="183"/>
      <c r="K2928" s="33"/>
      <c r="L2928" s="44">
        <f t="shared" si="236"/>
        <v>0</v>
      </c>
      <c r="M2928" s="33" t="str">
        <f t="shared" si="230"/>
        <v>Container q'ty</v>
      </c>
      <c r="N2928" s="33" t="str">
        <f t="shared" si="231"/>
        <v/>
      </c>
      <c r="O2928" s="39"/>
      <c r="P2928" s="33"/>
      <c r="Q2928" s="168"/>
      <c r="R2928" s="169"/>
      <c r="S2928" s="39"/>
      <c r="T2928" s="119"/>
      <c r="U2928" s="109"/>
      <c r="V2928" s="109"/>
      <c r="W2928" s="109"/>
      <c r="X2928" s="45"/>
      <c r="Y2928" s="45"/>
    </row>
    <row r="2929" spans="1:25" s="43" customFormat="1" ht="12.9" customHeight="1">
      <c r="A2929" s="189"/>
      <c r="B2929" s="170"/>
      <c r="C2929" s="170"/>
      <c r="D2929" s="170"/>
      <c r="E2929" s="170"/>
      <c r="F2929" s="170"/>
      <c r="G2929" s="170"/>
      <c r="H2929" s="170"/>
      <c r="I2929" s="184"/>
      <c r="J2929" s="183"/>
      <c r="K2929" s="33"/>
      <c r="L2929" s="44">
        <f t="shared" si="236"/>
        <v>0</v>
      </c>
      <c r="M2929" s="33" t="str">
        <f t="shared" si="230"/>
        <v>Container q'ty</v>
      </c>
      <c r="N2929" s="33" t="str">
        <f t="shared" si="231"/>
        <v/>
      </c>
      <c r="O2929" s="39"/>
      <c r="P2929" s="33"/>
      <c r="Q2929" s="168"/>
      <c r="R2929" s="169"/>
      <c r="S2929" s="39"/>
      <c r="T2929" s="119"/>
      <c r="U2929" s="109"/>
      <c r="V2929" s="109"/>
      <c r="W2929" s="109"/>
      <c r="X2929" s="45"/>
      <c r="Y2929" s="45"/>
    </row>
    <row r="2930" spans="1:25" s="43" customFormat="1" ht="12.9" customHeight="1">
      <c r="A2930" s="189"/>
      <c r="B2930" s="170"/>
      <c r="C2930" s="170"/>
      <c r="D2930" s="170"/>
      <c r="E2930" s="170"/>
      <c r="F2930" s="170"/>
      <c r="G2930" s="170"/>
      <c r="H2930" s="170"/>
      <c r="I2930" s="184"/>
      <c r="J2930" s="183"/>
      <c r="K2930" s="33"/>
      <c r="L2930" s="44">
        <f t="shared" si="236"/>
        <v>0</v>
      </c>
      <c r="M2930" s="33" t="str">
        <f t="shared" si="230"/>
        <v>Container q'ty</v>
      </c>
      <c r="N2930" s="33" t="str">
        <f t="shared" si="231"/>
        <v/>
      </c>
      <c r="O2930" s="39"/>
      <c r="P2930" s="33"/>
      <c r="Q2930" s="168"/>
      <c r="R2930" s="169"/>
      <c r="S2930" s="39"/>
      <c r="T2930" s="119"/>
      <c r="U2930" s="109"/>
      <c r="V2930" s="109"/>
      <c r="W2930" s="109"/>
      <c r="X2930" s="45"/>
      <c r="Y2930" s="45"/>
    </row>
    <row r="2931" spans="1:25" s="43" customFormat="1" ht="12.9" customHeight="1">
      <c r="A2931" s="189"/>
      <c r="B2931" s="170"/>
      <c r="C2931" s="170"/>
      <c r="D2931" s="170"/>
      <c r="E2931" s="170"/>
      <c r="F2931" s="170"/>
      <c r="G2931" s="170"/>
      <c r="H2931" s="170"/>
      <c r="I2931" s="184"/>
      <c r="J2931" s="183"/>
      <c r="K2931" s="33"/>
      <c r="L2931" s="44">
        <f t="shared" si="236"/>
        <v>0</v>
      </c>
      <c r="M2931" s="33" t="str">
        <f t="shared" si="230"/>
        <v>Container q'ty</v>
      </c>
      <c r="N2931" s="33" t="str">
        <f t="shared" si="231"/>
        <v/>
      </c>
      <c r="O2931" s="39"/>
      <c r="P2931" s="33"/>
      <c r="Q2931" s="168"/>
      <c r="R2931" s="169"/>
      <c r="S2931" s="39"/>
      <c r="T2931" s="119"/>
      <c r="U2931" s="109"/>
      <c r="V2931" s="109"/>
      <c r="W2931" s="109"/>
      <c r="X2931" s="45"/>
      <c r="Y2931" s="45"/>
    </row>
    <row r="2932" spans="1:25" s="43" customFormat="1" ht="12.9" customHeight="1">
      <c r="A2932" s="189"/>
      <c r="B2932" s="170"/>
      <c r="C2932" s="170"/>
      <c r="D2932" s="170"/>
      <c r="E2932" s="170"/>
      <c r="F2932" s="170"/>
      <c r="G2932" s="170"/>
      <c r="H2932" s="170"/>
      <c r="I2932" s="184"/>
      <c r="J2932" s="183"/>
      <c r="K2932" s="33"/>
      <c r="L2932" s="44">
        <f t="shared" si="236"/>
        <v>0</v>
      </c>
      <c r="M2932" s="33" t="str">
        <f t="shared" si="230"/>
        <v>Container q'ty</v>
      </c>
      <c r="N2932" s="33" t="str">
        <f t="shared" si="231"/>
        <v/>
      </c>
      <c r="O2932" s="39"/>
      <c r="P2932" s="33"/>
      <c r="Q2932" s="168"/>
      <c r="R2932" s="169"/>
      <c r="S2932" s="39"/>
      <c r="T2932" s="119"/>
      <c r="U2932" s="109"/>
      <c r="V2932" s="109"/>
      <c r="W2932" s="109"/>
      <c r="X2932" s="45"/>
      <c r="Y2932" s="45"/>
    </row>
    <row r="2933" spans="1:25" s="43" customFormat="1" ht="12.9" customHeight="1">
      <c r="A2933" s="189"/>
      <c r="B2933" s="170"/>
      <c r="C2933" s="170"/>
      <c r="D2933" s="170"/>
      <c r="E2933" s="170"/>
      <c r="F2933" s="170"/>
      <c r="G2933" s="170"/>
      <c r="H2933" s="170"/>
      <c r="I2933" s="184"/>
      <c r="J2933" s="183"/>
      <c r="K2933" s="33"/>
      <c r="L2933" s="44">
        <f>SUM(E2933:F2933)</f>
        <v>0</v>
      </c>
      <c r="M2933" s="33" t="str">
        <f t="shared" si="230"/>
        <v>Container q'ty</v>
      </c>
      <c r="N2933" s="33" t="str">
        <f t="shared" si="231"/>
        <v/>
      </c>
      <c r="O2933" s="39"/>
      <c r="P2933" s="33"/>
      <c r="Q2933" s="168"/>
      <c r="R2933" s="169"/>
      <c r="S2933" s="39"/>
      <c r="T2933" s="119"/>
      <c r="U2933" s="109"/>
      <c r="V2933" s="109"/>
      <c r="W2933" s="109"/>
      <c r="X2933" s="45"/>
      <c r="Y2933" s="45"/>
    </row>
    <row r="2934" spans="1:25" s="43" customFormat="1" ht="12.9" customHeight="1">
      <c r="A2934" s="189"/>
      <c r="B2934" s="170"/>
      <c r="C2934" s="170"/>
      <c r="D2934" s="170"/>
      <c r="E2934" s="170"/>
      <c r="F2934" s="170"/>
      <c r="G2934" s="170"/>
      <c r="H2934" s="170"/>
      <c r="I2934" s="184"/>
      <c r="J2934" s="183"/>
      <c r="K2934" s="33"/>
      <c r="L2934" s="44">
        <f>SUM(E2934:F2934)</f>
        <v>0</v>
      </c>
      <c r="M2934" s="33" t="str">
        <f t="shared" si="230"/>
        <v>Container q'ty</v>
      </c>
      <c r="N2934" s="33" t="str">
        <f t="shared" si="231"/>
        <v/>
      </c>
      <c r="O2934" s="39"/>
      <c r="P2934" s="33"/>
      <c r="Q2934" s="168"/>
      <c r="R2934" s="169"/>
      <c r="S2934" s="39"/>
      <c r="T2934" s="119"/>
      <c r="U2934" s="109"/>
      <c r="V2934" s="109"/>
      <c r="W2934" s="109"/>
      <c r="X2934" s="45"/>
      <c r="Y2934" s="45"/>
    </row>
    <row r="2935" spans="1:25" s="43" customFormat="1" ht="12.9" customHeight="1">
      <c r="A2935" s="189"/>
      <c r="B2935" s="170"/>
      <c r="C2935" s="170"/>
      <c r="D2935" s="170"/>
      <c r="E2935" s="170"/>
      <c r="F2935" s="170"/>
      <c r="G2935" s="170"/>
      <c r="H2935" s="170"/>
      <c r="I2935" s="184"/>
      <c r="J2935" s="183"/>
      <c r="K2935" s="33"/>
      <c r="L2935" s="44">
        <f t="shared" ref="L2935:L2943" si="237">SUM(E2935:F2935)</f>
        <v>0</v>
      </c>
      <c r="M2935" s="33" t="str">
        <f t="shared" ref="M2935:M2998" si="238">A2935&amp;$O$1</f>
        <v>Container q'ty</v>
      </c>
      <c r="N2935" s="33" t="str">
        <f t="shared" ref="N2935:N2998" si="239">A2935&amp;P2935</f>
        <v/>
      </c>
      <c r="O2935" s="39"/>
      <c r="P2935" s="33"/>
      <c r="Q2935" s="168"/>
      <c r="R2935" s="169"/>
      <c r="S2935" s="39"/>
      <c r="T2935" s="119"/>
      <c r="U2935" s="109"/>
      <c r="V2935" s="109"/>
      <c r="W2935" s="109"/>
      <c r="X2935" s="45"/>
      <c r="Y2935" s="45"/>
    </row>
    <row r="2936" spans="1:25" s="43" customFormat="1" ht="12.9" customHeight="1">
      <c r="A2936" s="189"/>
      <c r="B2936" s="170"/>
      <c r="C2936" s="170"/>
      <c r="D2936" s="170"/>
      <c r="E2936" s="170"/>
      <c r="F2936" s="170"/>
      <c r="G2936" s="170"/>
      <c r="H2936" s="170"/>
      <c r="I2936" s="184"/>
      <c r="J2936" s="183"/>
      <c r="K2936" s="33"/>
      <c r="L2936" s="44">
        <f t="shared" si="237"/>
        <v>0</v>
      </c>
      <c r="M2936" s="33" t="str">
        <f t="shared" si="238"/>
        <v>Container q'ty</v>
      </c>
      <c r="N2936" s="33" t="str">
        <f t="shared" si="239"/>
        <v/>
      </c>
      <c r="O2936" s="39"/>
      <c r="P2936" s="33"/>
      <c r="Q2936" s="168"/>
      <c r="R2936" s="169"/>
      <c r="S2936" s="39"/>
      <c r="T2936" s="119"/>
      <c r="U2936" s="109"/>
      <c r="V2936" s="109"/>
      <c r="W2936" s="109"/>
      <c r="X2936" s="45"/>
      <c r="Y2936" s="45"/>
    </row>
    <row r="2937" spans="1:25" s="43" customFormat="1" ht="12.9" customHeight="1">
      <c r="A2937" s="189"/>
      <c r="B2937" s="170"/>
      <c r="C2937" s="170"/>
      <c r="D2937" s="170"/>
      <c r="E2937" s="170"/>
      <c r="F2937" s="170"/>
      <c r="G2937" s="170"/>
      <c r="H2937" s="170"/>
      <c r="I2937" s="184"/>
      <c r="J2937" s="183"/>
      <c r="K2937" s="33"/>
      <c r="L2937" s="44">
        <f t="shared" si="237"/>
        <v>0</v>
      </c>
      <c r="M2937" s="33" t="str">
        <f t="shared" si="238"/>
        <v>Container q'ty</v>
      </c>
      <c r="N2937" s="33" t="str">
        <f t="shared" si="239"/>
        <v/>
      </c>
      <c r="O2937" s="39"/>
      <c r="P2937" s="33"/>
      <c r="Q2937" s="168"/>
      <c r="R2937" s="169"/>
      <c r="S2937" s="39"/>
      <c r="T2937" s="119"/>
      <c r="U2937" s="109"/>
      <c r="V2937" s="109"/>
      <c r="W2937" s="109"/>
      <c r="X2937" s="45"/>
      <c r="Y2937" s="45"/>
    </row>
    <row r="2938" spans="1:25" s="43" customFormat="1" ht="12.9" customHeight="1">
      <c r="A2938" s="189"/>
      <c r="B2938" s="170"/>
      <c r="C2938" s="170"/>
      <c r="D2938" s="170"/>
      <c r="E2938" s="170"/>
      <c r="F2938" s="170"/>
      <c r="G2938" s="170"/>
      <c r="H2938" s="170"/>
      <c r="I2938" s="188"/>
      <c r="J2938" s="183"/>
      <c r="K2938" s="33"/>
      <c r="L2938" s="44">
        <f t="shared" si="237"/>
        <v>0</v>
      </c>
      <c r="M2938" s="33" t="str">
        <f t="shared" si="238"/>
        <v>Container q'ty</v>
      </c>
      <c r="N2938" s="33" t="str">
        <f t="shared" si="239"/>
        <v/>
      </c>
      <c r="O2938" s="39"/>
      <c r="P2938" s="33"/>
      <c r="Q2938" s="168"/>
      <c r="R2938" s="169"/>
      <c r="S2938" s="39"/>
      <c r="T2938" s="119"/>
      <c r="U2938" s="109"/>
      <c r="V2938" s="109"/>
      <c r="W2938" s="109"/>
      <c r="X2938" s="45"/>
      <c r="Y2938" s="45"/>
    </row>
    <row r="2939" spans="1:25" s="43" customFormat="1" ht="12.9" customHeight="1">
      <c r="A2939" s="189"/>
      <c r="B2939" s="170"/>
      <c r="C2939" s="170"/>
      <c r="D2939" s="170"/>
      <c r="E2939" s="170"/>
      <c r="F2939" s="170"/>
      <c r="G2939" s="170"/>
      <c r="H2939" s="170"/>
      <c r="I2939" s="188"/>
      <c r="J2939" s="183"/>
      <c r="K2939" s="33"/>
      <c r="L2939" s="44">
        <f t="shared" si="237"/>
        <v>0</v>
      </c>
      <c r="M2939" s="33" t="str">
        <f t="shared" si="238"/>
        <v>Container q'ty</v>
      </c>
      <c r="N2939" s="33" t="str">
        <f t="shared" si="239"/>
        <v/>
      </c>
      <c r="O2939" s="39"/>
      <c r="P2939" s="33"/>
      <c r="Q2939" s="168"/>
      <c r="R2939" s="169"/>
      <c r="S2939" s="39"/>
      <c r="T2939" s="119"/>
      <c r="U2939" s="109"/>
      <c r="V2939" s="109"/>
      <c r="W2939" s="109"/>
      <c r="X2939" s="45"/>
      <c r="Y2939" s="45"/>
    </row>
    <row r="2940" spans="1:25" s="43" customFormat="1" ht="12.9" customHeight="1">
      <c r="A2940" s="189"/>
      <c r="B2940" s="170"/>
      <c r="C2940" s="170"/>
      <c r="D2940" s="170"/>
      <c r="E2940" s="170"/>
      <c r="F2940" s="170"/>
      <c r="G2940" s="170"/>
      <c r="H2940" s="170"/>
      <c r="I2940" s="184"/>
      <c r="J2940" s="183"/>
      <c r="K2940" s="33"/>
      <c r="L2940" s="44">
        <f t="shared" si="237"/>
        <v>0</v>
      </c>
      <c r="M2940" s="33" t="str">
        <f t="shared" si="238"/>
        <v>Container q'ty</v>
      </c>
      <c r="N2940" s="33" t="str">
        <f t="shared" si="239"/>
        <v/>
      </c>
      <c r="O2940" s="39"/>
      <c r="P2940" s="33"/>
      <c r="Q2940" s="168"/>
      <c r="R2940" s="169"/>
      <c r="S2940" s="39"/>
      <c r="T2940" s="119"/>
      <c r="U2940" s="109"/>
      <c r="V2940" s="109"/>
      <c r="W2940" s="109"/>
      <c r="X2940" s="45"/>
      <c r="Y2940" s="45"/>
    </row>
    <row r="2941" spans="1:25" s="43" customFormat="1" ht="12.9" customHeight="1">
      <c r="A2941" s="189"/>
      <c r="B2941" s="170"/>
      <c r="C2941" s="170"/>
      <c r="D2941" s="170"/>
      <c r="E2941" s="170"/>
      <c r="F2941" s="170"/>
      <c r="G2941" s="170"/>
      <c r="H2941" s="170"/>
      <c r="I2941" s="184"/>
      <c r="J2941" s="183"/>
      <c r="K2941" s="33"/>
      <c r="L2941" s="44">
        <f t="shared" si="237"/>
        <v>0</v>
      </c>
      <c r="M2941" s="33" t="str">
        <f t="shared" si="238"/>
        <v>Container q'ty</v>
      </c>
      <c r="N2941" s="33" t="str">
        <f t="shared" si="239"/>
        <v/>
      </c>
      <c r="O2941" s="39"/>
      <c r="P2941" s="33"/>
      <c r="Q2941" s="168"/>
      <c r="R2941" s="169"/>
      <c r="S2941" s="39"/>
      <c r="T2941" s="119"/>
      <c r="U2941" s="109"/>
      <c r="V2941" s="109"/>
      <c r="W2941" s="109"/>
      <c r="X2941" s="45"/>
      <c r="Y2941" s="45"/>
    </row>
    <row r="2942" spans="1:25" s="43" customFormat="1" ht="12.9" customHeight="1">
      <c r="A2942" s="189"/>
      <c r="B2942" s="170"/>
      <c r="C2942" s="170"/>
      <c r="D2942" s="170"/>
      <c r="E2942" s="170"/>
      <c r="F2942" s="170"/>
      <c r="G2942" s="170"/>
      <c r="H2942" s="170"/>
      <c r="I2942" s="184"/>
      <c r="J2942" s="183"/>
      <c r="K2942" s="33"/>
      <c r="L2942" s="44">
        <f t="shared" si="237"/>
        <v>0</v>
      </c>
      <c r="M2942" s="33" t="str">
        <f t="shared" si="238"/>
        <v>Container q'ty</v>
      </c>
      <c r="N2942" s="33" t="str">
        <f t="shared" si="239"/>
        <v/>
      </c>
      <c r="O2942" s="39"/>
      <c r="P2942" s="33"/>
      <c r="Q2942" s="168"/>
      <c r="R2942" s="169"/>
      <c r="S2942" s="39"/>
      <c r="T2942" s="119"/>
      <c r="U2942" s="109"/>
      <c r="V2942" s="109"/>
      <c r="W2942" s="109"/>
      <c r="X2942" s="45"/>
      <c r="Y2942" s="45"/>
    </row>
    <row r="2943" spans="1:25" s="43" customFormat="1" ht="12.9" customHeight="1">
      <c r="A2943" s="189"/>
      <c r="B2943" s="170"/>
      <c r="C2943" s="170"/>
      <c r="D2943" s="170"/>
      <c r="E2943" s="170"/>
      <c r="F2943" s="170"/>
      <c r="G2943" s="170"/>
      <c r="H2943" s="170"/>
      <c r="I2943" s="184"/>
      <c r="J2943" s="183"/>
      <c r="K2943" s="33"/>
      <c r="L2943" s="44">
        <f t="shared" si="237"/>
        <v>0</v>
      </c>
      <c r="M2943" s="33" t="str">
        <f t="shared" si="238"/>
        <v>Container q'ty</v>
      </c>
      <c r="N2943" s="33" t="str">
        <f t="shared" si="239"/>
        <v/>
      </c>
      <c r="O2943" s="39"/>
      <c r="P2943" s="33"/>
      <c r="Q2943" s="168"/>
      <c r="R2943" s="169"/>
      <c r="S2943" s="39"/>
      <c r="T2943" s="119"/>
      <c r="U2943" s="109"/>
      <c r="V2943" s="109"/>
      <c r="W2943" s="109"/>
      <c r="X2943" s="45"/>
      <c r="Y2943" s="45"/>
    </row>
    <row r="2944" spans="1:25" s="43" customFormat="1" ht="12.9" customHeight="1">
      <c r="A2944" s="189"/>
      <c r="B2944" s="170"/>
      <c r="C2944" s="170"/>
      <c r="D2944" s="170"/>
      <c r="E2944" s="170"/>
      <c r="F2944" s="170"/>
      <c r="G2944" s="170"/>
      <c r="H2944" s="170"/>
      <c r="I2944" s="184"/>
      <c r="J2944" s="183"/>
      <c r="K2944" s="33"/>
      <c r="L2944" s="44">
        <f>SUM(E2944:F2944)</f>
        <v>0</v>
      </c>
      <c r="M2944" s="33" t="str">
        <f t="shared" si="238"/>
        <v>Container q'ty</v>
      </c>
      <c r="N2944" s="33" t="str">
        <f t="shared" si="239"/>
        <v/>
      </c>
      <c r="O2944" s="39"/>
      <c r="P2944" s="33"/>
      <c r="Q2944" s="168"/>
      <c r="R2944" s="169"/>
      <c r="S2944" s="39"/>
      <c r="T2944" s="119"/>
      <c r="U2944" s="109"/>
      <c r="V2944" s="109"/>
      <c r="W2944" s="109"/>
      <c r="X2944" s="45"/>
      <c r="Y2944" s="45"/>
    </row>
    <row r="2945" spans="1:25" s="43" customFormat="1" ht="12.9" customHeight="1">
      <c r="A2945" s="189"/>
      <c r="B2945" s="170"/>
      <c r="C2945" s="170"/>
      <c r="D2945" s="170"/>
      <c r="E2945" s="170"/>
      <c r="F2945" s="170"/>
      <c r="G2945" s="170"/>
      <c r="H2945" s="170"/>
      <c r="I2945" s="184"/>
      <c r="J2945" s="183"/>
      <c r="K2945" s="33"/>
      <c r="L2945" s="44">
        <f>SUM(E2945:F2945)</f>
        <v>0</v>
      </c>
      <c r="M2945" s="33" t="str">
        <f t="shared" si="238"/>
        <v>Container q'ty</v>
      </c>
      <c r="N2945" s="33" t="str">
        <f t="shared" si="239"/>
        <v/>
      </c>
      <c r="O2945" s="39"/>
      <c r="P2945" s="33"/>
      <c r="Q2945" s="168"/>
      <c r="R2945" s="169"/>
      <c r="S2945" s="39"/>
      <c r="T2945" s="119"/>
      <c r="U2945" s="109"/>
      <c r="V2945" s="109"/>
      <c r="W2945" s="109"/>
      <c r="X2945" s="45"/>
      <c r="Y2945" s="45"/>
    </row>
    <row r="2946" spans="1:25" s="43" customFormat="1" ht="12.9" customHeight="1">
      <c r="A2946" s="189"/>
      <c r="B2946" s="170"/>
      <c r="C2946" s="170"/>
      <c r="D2946" s="170"/>
      <c r="E2946" s="170"/>
      <c r="F2946" s="170"/>
      <c r="G2946" s="170"/>
      <c r="H2946" s="170"/>
      <c r="I2946" s="184"/>
      <c r="J2946" s="183"/>
      <c r="K2946" s="33"/>
      <c r="L2946" s="44">
        <f t="shared" ref="L2946:L2954" si="240">SUM(E2946:F2946)</f>
        <v>0</v>
      </c>
      <c r="M2946" s="33" t="str">
        <f t="shared" si="238"/>
        <v>Container q'ty</v>
      </c>
      <c r="N2946" s="33" t="str">
        <f t="shared" si="239"/>
        <v/>
      </c>
      <c r="O2946" s="39"/>
      <c r="P2946" s="33"/>
      <c r="Q2946" s="168"/>
      <c r="R2946" s="169"/>
      <c r="S2946" s="39"/>
      <c r="T2946" s="119"/>
      <c r="U2946" s="109"/>
      <c r="V2946" s="109"/>
      <c r="W2946" s="109"/>
      <c r="X2946" s="45"/>
      <c r="Y2946" s="45"/>
    </row>
    <row r="2947" spans="1:25" s="43" customFormat="1" ht="12.9" customHeight="1">
      <c r="A2947" s="189"/>
      <c r="B2947" s="170"/>
      <c r="C2947" s="170"/>
      <c r="D2947" s="170"/>
      <c r="E2947" s="170"/>
      <c r="F2947" s="170"/>
      <c r="G2947" s="170"/>
      <c r="H2947" s="170"/>
      <c r="I2947" s="184"/>
      <c r="J2947" s="183"/>
      <c r="K2947" s="33"/>
      <c r="L2947" s="44">
        <f t="shared" si="240"/>
        <v>0</v>
      </c>
      <c r="M2947" s="33" t="str">
        <f t="shared" si="238"/>
        <v>Container q'ty</v>
      </c>
      <c r="N2947" s="33" t="str">
        <f t="shared" si="239"/>
        <v/>
      </c>
      <c r="O2947" s="39"/>
      <c r="P2947" s="33"/>
      <c r="Q2947" s="168"/>
      <c r="R2947" s="169"/>
      <c r="S2947" s="39"/>
      <c r="T2947" s="119"/>
      <c r="U2947" s="109"/>
      <c r="V2947" s="109"/>
      <c r="W2947" s="109"/>
      <c r="X2947" s="45"/>
      <c r="Y2947" s="45"/>
    </row>
    <row r="2948" spans="1:25" s="43" customFormat="1" ht="12.9" customHeight="1">
      <c r="A2948" s="189"/>
      <c r="B2948" s="170"/>
      <c r="C2948" s="170"/>
      <c r="D2948" s="170"/>
      <c r="E2948" s="170"/>
      <c r="F2948" s="170"/>
      <c r="G2948" s="170"/>
      <c r="H2948" s="170"/>
      <c r="I2948" s="184"/>
      <c r="J2948" s="183"/>
      <c r="K2948" s="33"/>
      <c r="L2948" s="44">
        <f t="shared" si="240"/>
        <v>0</v>
      </c>
      <c r="M2948" s="33" t="str">
        <f t="shared" si="238"/>
        <v>Container q'ty</v>
      </c>
      <c r="N2948" s="33" t="str">
        <f t="shared" si="239"/>
        <v/>
      </c>
      <c r="O2948" s="39"/>
      <c r="P2948" s="33"/>
      <c r="Q2948" s="168"/>
      <c r="R2948" s="169"/>
      <c r="S2948" s="39"/>
      <c r="T2948" s="119"/>
      <c r="U2948" s="109"/>
      <c r="V2948" s="109"/>
      <c r="W2948" s="109"/>
      <c r="X2948" s="45"/>
      <c r="Y2948" s="45"/>
    </row>
    <row r="2949" spans="1:25" s="43" customFormat="1" ht="12.9" customHeight="1">
      <c r="A2949" s="189"/>
      <c r="B2949" s="111"/>
      <c r="C2949" s="111"/>
      <c r="D2949" s="111"/>
      <c r="E2949" s="111"/>
      <c r="F2949" s="111"/>
      <c r="G2949" s="111"/>
      <c r="H2949" s="111"/>
      <c r="I2949" s="117"/>
      <c r="J2949" s="118"/>
      <c r="K2949" s="33"/>
      <c r="L2949" s="44">
        <f t="shared" si="240"/>
        <v>0</v>
      </c>
      <c r="M2949" s="33" t="str">
        <f t="shared" si="238"/>
        <v>Container q'ty</v>
      </c>
      <c r="N2949" s="33" t="str">
        <f t="shared" si="239"/>
        <v/>
      </c>
      <c r="O2949" s="39"/>
      <c r="P2949" s="33"/>
      <c r="Q2949" s="168"/>
      <c r="R2949" s="169"/>
      <c r="S2949" s="39"/>
      <c r="T2949" s="119"/>
      <c r="U2949" s="109"/>
      <c r="V2949" s="109"/>
      <c r="W2949" s="109"/>
      <c r="X2949" s="45"/>
      <c r="Y2949" s="45"/>
    </row>
    <row r="2950" spans="1:25" s="43" customFormat="1" ht="12.9" customHeight="1">
      <c r="A2950" s="189"/>
      <c r="B2950" s="111"/>
      <c r="C2950" s="111"/>
      <c r="D2950" s="111"/>
      <c r="E2950" s="111"/>
      <c r="F2950" s="111"/>
      <c r="G2950" s="111"/>
      <c r="H2950" s="111"/>
      <c r="I2950" s="117"/>
      <c r="J2950" s="118"/>
      <c r="K2950" s="33"/>
      <c r="L2950" s="44">
        <f t="shared" si="240"/>
        <v>0</v>
      </c>
      <c r="M2950" s="33" t="str">
        <f t="shared" si="238"/>
        <v>Container q'ty</v>
      </c>
      <c r="N2950" s="33" t="str">
        <f t="shared" si="239"/>
        <v/>
      </c>
      <c r="O2950" s="39"/>
      <c r="P2950" s="33"/>
      <c r="Q2950" s="168"/>
      <c r="R2950" s="169"/>
      <c r="S2950" s="39"/>
      <c r="T2950" s="119"/>
      <c r="U2950" s="109"/>
      <c r="V2950" s="109"/>
      <c r="W2950" s="109"/>
      <c r="X2950" s="45"/>
      <c r="Y2950" s="45"/>
    </row>
    <row r="2951" spans="1:25" s="43" customFormat="1" ht="12.9" customHeight="1">
      <c r="A2951" s="189"/>
      <c r="B2951" s="111"/>
      <c r="C2951" s="111"/>
      <c r="D2951" s="111"/>
      <c r="E2951" s="111"/>
      <c r="F2951" s="111"/>
      <c r="G2951" s="111"/>
      <c r="H2951" s="111"/>
      <c r="I2951" s="116"/>
      <c r="J2951" s="118"/>
      <c r="K2951" s="33"/>
      <c r="L2951" s="44">
        <f t="shared" si="240"/>
        <v>0</v>
      </c>
      <c r="M2951" s="33" t="str">
        <f t="shared" si="238"/>
        <v>Container q'ty</v>
      </c>
      <c r="N2951" s="33" t="str">
        <f t="shared" si="239"/>
        <v/>
      </c>
      <c r="O2951" s="39"/>
      <c r="P2951" s="33"/>
      <c r="Q2951" s="168"/>
      <c r="R2951" s="169"/>
      <c r="S2951" s="39"/>
      <c r="T2951" s="119"/>
      <c r="U2951" s="109"/>
      <c r="V2951" s="109"/>
      <c r="W2951" s="109"/>
      <c r="X2951" s="45"/>
      <c r="Y2951" s="45"/>
    </row>
    <row r="2952" spans="1:25" s="43" customFormat="1" ht="12.9" customHeight="1">
      <c r="A2952" s="189"/>
      <c r="B2952" s="111"/>
      <c r="C2952" s="111"/>
      <c r="D2952" s="111"/>
      <c r="E2952" s="111"/>
      <c r="F2952" s="111"/>
      <c r="G2952" s="111"/>
      <c r="H2952" s="111"/>
      <c r="I2952" s="116"/>
      <c r="J2952" s="118"/>
      <c r="K2952" s="33"/>
      <c r="L2952" s="44">
        <f t="shared" si="240"/>
        <v>0</v>
      </c>
      <c r="M2952" s="33" t="str">
        <f t="shared" si="238"/>
        <v>Container q'ty</v>
      </c>
      <c r="N2952" s="33" t="str">
        <f t="shared" si="239"/>
        <v/>
      </c>
      <c r="O2952" s="39"/>
      <c r="P2952" s="33"/>
      <c r="Q2952" s="168"/>
      <c r="R2952" s="169"/>
      <c r="S2952" s="39"/>
      <c r="T2952" s="119"/>
      <c r="U2952" s="109"/>
      <c r="V2952" s="109"/>
      <c r="W2952" s="109"/>
      <c r="X2952" s="45"/>
      <c r="Y2952" s="45"/>
    </row>
    <row r="2953" spans="1:25" s="43" customFormat="1" ht="12.9" customHeight="1">
      <c r="A2953" s="189"/>
      <c r="B2953" s="111"/>
      <c r="C2953" s="111"/>
      <c r="D2953" s="111"/>
      <c r="E2953" s="111"/>
      <c r="F2953" s="111"/>
      <c r="G2953" s="111"/>
      <c r="H2953" s="111"/>
      <c r="I2953" s="116"/>
      <c r="J2953" s="118"/>
      <c r="K2953" s="33"/>
      <c r="L2953" s="44">
        <f t="shared" si="240"/>
        <v>0</v>
      </c>
      <c r="M2953" s="33" t="str">
        <f t="shared" si="238"/>
        <v>Container q'ty</v>
      </c>
      <c r="N2953" s="33" t="str">
        <f t="shared" si="239"/>
        <v/>
      </c>
      <c r="O2953" s="39"/>
      <c r="P2953" s="33"/>
      <c r="Q2953" s="168"/>
      <c r="R2953" s="169"/>
      <c r="S2953" s="39"/>
      <c r="T2953" s="119"/>
      <c r="U2953" s="109"/>
      <c r="V2953" s="109"/>
      <c r="W2953" s="109"/>
      <c r="X2953" s="45"/>
      <c r="Y2953" s="45"/>
    </row>
    <row r="2954" spans="1:25" s="43" customFormat="1" ht="12.9" customHeight="1">
      <c r="A2954" s="189"/>
      <c r="B2954" s="111"/>
      <c r="C2954" s="111"/>
      <c r="D2954" s="111"/>
      <c r="E2954" s="111"/>
      <c r="F2954" s="111"/>
      <c r="G2954" s="111"/>
      <c r="H2954" s="111"/>
      <c r="I2954" s="116"/>
      <c r="J2954" s="118"/>
      <c r="K2954" s="33"/>
      <c r="L2954" s="44">
        <f t="shared" si="240"/>
        <v>0</v>
      </c>
      <c r="M2954" s="33" t="str">
        <f t="shared" si="238"/>
        <v>Container q'ty</v>
      </c>
      <c r="N2954" s="33" t="str">
        <f t="shared" si="239"/>
        <v/>
      </c>
      <c r="O2954" s="39"/>
      <c r="P2954" s="33"/>
      <c r="Q2954" s="168"/>
      <c r="R2954" s="169"/>
      <c r="S2954" s="39"/>
      <c r="T2954" s="119"/>
      <c r="U2954" s="109"/>
      <c r="V2954" s="109"/>
      <c r="W2954" s="109"/>
      <c r="X2954" s="45"/>
      <c r="Y2954" s="45"/>
    </row>
    <row r="2955" spans="1:25" s="43" customFormat="1" ht="12.9" customHeight="1">
      <c r="A2955" s="189"/>
      <c r="B2955" s="111"/>
      <c r="C2955" s="111"/>
      <c r="D2955" s="111"/>
      <c r="E2955" s="111"/>
      <c r="F2955" s="111"/>
      <c r="G2955" s="111"/>
      <c r="H2955" s="111"/>
      <c r="I2955" s="116"/>
      <c r="J2955" s="118"/>
      <c r="K2955" s="33"/>
      <c r="L2955" s="44">
        <f>SUM(E2955:F2955)</f>
        <v>0</v>
      </c>
      <c r="M2955" s="33" t="str">
        <f t="shared" si="238"/>
        <v>Container q'ty</v>
      </c>
      <c r="N2955" s="33" t="str">
        <f t="shared" si="239"/>
        <v/>
      </c>
      <c r="O2955" s="39"/>
      <c r="P2955" s="33"/>
      <c r="Q2955" s="168"/>
      <c r="R2955" s="169"/>
      <c r="S2955" s="39"/>
      <c r="T2955" s="119"/>
      <c r="U2955" s="109"/>
      <c r="V2955" s="109"/>
      <c r="W2955" s="109"/>
      <c r="X2955" s="45"/>
      <c r="Y2955" s="45"/>
    </row>
    <row r="2956" spans="1:25" s="43" customFormat="1" ht="12.9" customHeight="1">
      <c r="A2956" s="189"/>
      <c r="B2956" s="111"/>
      <c r="C2956" s="111"/>
      <c r="D2956" s="111"/>
      <c r="E2956" s="111"/>
      <c r="F2956" s="111"/>
      <c r="G2956" s="111"/>
      <c r="H2956" s="111"/>
      <c r="I2956" s="116"/>
      <c r="J2956" s="118"/>
      <c r="K2956" s="33"/>
      <c r="L2956" s="44">
        <f>SUM(E2956:F2956)</f>
        <v>0</v>
      </c>
      <c r="M2956" s="33" t="str">
        <f t="shared" si="238"/>
        <v>Container q'ty</v>
      </c>
      <c r="N2956" s="33" t="str">
        <f t="shared" si="239"/>
        <v/>
      </c>
      <c r="O2956" s="39"/>
      <c r="P2956" s="33"/>
      <c r="Q2956" s="168"/>
      <c r="R2956" s="169"/>
      <c r="S2956" s="39"/>
      <c r="T2956" s="119"/>
      <c r="U2956" s="109"/>
      <c r="V2956" s="109"/>
      <c r="W2956" s="109"/>
      <c r="X2956" s="45"/>
      <c r="Y2956" s="45"/>
    </row>
    <row r="2957" spans="1:25" s="43" customFormat="1" ht="12.9" customHeight="1">
      <c r="A2957" s="189"/>
      <c r="B2957" s="111"/>
      <c r="C2957" s="111"/>
      <c r="D2957" s="111"/>
      <c r="E2957" s="111"/>
      <c r="F2957" s="111"/>
      <c r="G2957" s="111"/>
      <c r="H2957" s="111"/>
      <c r="I2957" s="116"/>
      <c r="J2957" s="118"/>
      <c r="K2957" s="33"/>
      <c r="L2957" s="44">
        <f t="shared" ref="L2957:L2966" si="241">SUM(E2957:F2957)</f>
        <v>0</v>
      </c>
      <c r="M2957" s="33" t="str">
        <f t="shared" si="238"/>
        <v>Container q'ty</v>
      </c>
      <c r="N2957" s="33" t="str">
        <f t="shared" si="239"/>
        <v/>
      </c>
      <c r="O2957" s="39"/>
      <c r="P2957" s="33"/>
      <c r="Q2957" s="168"/>
      <c r="R2957" s="169"/>
      <c r="S2957" s="39"/>
      <c r="T2957" s="119"/>
      <c r="U2957" s="109"/>
      <c r="V2957" s="109"/>
      <c r="W2957" s="109"/>
      <c r="X2957" s="45"/>
      <c r="Y2957" s="45"/>
    </row>
    <row r="2958" spans="1:25" s="43" customFormat="1" ht="12.9" customHeight="1">
      <c r="A2958" s="189"/>
      <c r="B2958" s="111"/>
      <c r="C2958" s="111"/>
      <c r="D2958" s="111"/>
      <c r="E2958" s="111"/>
      <c r="F2958" s="111"/>
      <c r="G2958" s="111"/>
      <c r="H2958" s="111"/>
      <c r="I2958" s="116"/>
      <c r="J2958" s="118"/>
      <c r="K2958" s="33"/>
      <c r="L2958" s="44">
        <f t="shared" si="241"/>
        <v>0</v>
      </c>
      <c r="M2958" s="33" t="str">
        <f t="shared" si="238"/>
        <v>Container q'ty</v>
      </c>
      <c r="N2958" s="33" t="str">
        <f t="shared" si="239"/>
        <v/>
      </c>
      <c r="O2958" s="39"/>
      <c r="P2958" s="33"/>
      <c r="Q2958" s="168"/>
      <c r="R2958" s="169"/>
      <c r="S2958" s="39"/>
      <c r="T2958" s="119"/>
      <c r="U2958" s="109"/>
      <c r="V2958" s="109"/>
      <c r="W2958" s="109"/>
      <c r="X2958" s="45"/>
      <c r="Y2958" s="45"/>
    </row>
    <row r="2959" spans="1:25" s="43" customFormat="1" ht="12.9" customHeight="1">
      <c r="A2959" s="189"/>
      <c r="B2959" s="111"/>
      <c r="C2959" s="111"/>
      <c r="D2959" s="111"/>
      <c r="E2959" s="111"/>
      <c r="F2959" s="111"/>
      <c r="G2959" s="111"/>
      <c r="H2959" s="111"/>
      <c r="I2959" s="116"/>
      <c r="J2959" s="118"/>
      <c r="K2959" s="33"/>
      <c r="L2959" s="44">
        <f t="shared" si="241"/>
        <v>0</v>
      </c>
      <c r="M2959" s="33" t="str">
        <f t="shared" si="238"/>
        <v>Container q'ty</v>
      </c>
      <c r="N2959" s="33" t="str">
        <f t="shared" si="239"/>
        <v/>
      </c>
      <c r="O2959" s="39"/>
      <c r="P2959" s="33"/>
      <c r="Q2959" s="168"/>
      <c r="R2959" s="169"/>
      <c r="S2959" s="39"/>
      <c r="T2959" s="119"/>
      <c r="U2959" s="109"/>
      <c r="V2959" s="109"/>
      <c r="W2959" s="109"/>
      <c r="X2959" s="45"/>
      <c r="Y2959" s="45"/>
    </row>
    <row r="2960" spans="1:25" s="43" customFormat="1" ht="12.9" customHeight="1">
      <c r="A2960" s="189"/>
      <c r="B2960" s="111"/>
      <c r="C2960" s="111"/>
      <c r="D2960" s="111"/>
      <c r="E2960" s="111"/>
      <c r="F2960" s="111"/>
      <c r="G2960" s="111"/>
      <c r="H2960" s="111"/>
      <c r="I2960" s="117"/>
      <c r="J2960" s="118"/>
      <c r="K2960" s="33"/>
      <c r="L2960" s="44">
        <f t="shared" si="241"/>
        <v>0</v>
      </c>
      <c r="M2960" s="33" t="str">
        <f t="shared" si="238"/>
        <v>Container q'ty</v>
      </c>
      <c r="N2960" s="33" t="str">
        <f t="shared" si="239"/>
        <v/>
      </c>
      <c r="O2960" s="39"/>
      <c r="P2960" s="33"/>
      <c r="Q2960" s="168"/>
      <c r="R2960" s="169"/>
      <c r="S2960" s="39"/>
      <c r="T2960" s="119"/>
      <c r="U2960" s="109"/>
      <c r="V2960" s="109"/>
      <c r="W2960" s="109"/>
      <c r="X2960" s="45"/>
      <c r="Y2960" s="45"/>
    </row>
    <row r="2961" spans="1:25" s="43" customFormat="1" ht="12.9" customHeight="1">
      <c r="A2961" s="189"/>
      <c r="B2961" s="111"/>
      <c r="C2961" s="111"/>
      <c r="D2961" s="111"/>
      <c r="E2961" s="111"/>
      <c r="F2961" s="111"/>
      <c r="G2961" s="111"/>
      <c r="H2961" s="111"/>
      <c r="I2961" s="117"/>
      <c r="J2961" s="118"/>
      <c r="K2961" s="33"/>
      <c r="L2961" s="44">
        <f t="shared" si="241"/>
        <v>0</v>
      </c>
      <c r="M2961" s="33" t="str">
        <f t="shared" si="238"/>
        <v>Container q'ty</v>
      </c>
      <c r="N2961" s="33" t="str">
        <f t="shared" si="239"/>
        <v/>
      </c>
      <c r="O2961" s="39"/>
      <c r="P2961" s="33"/>
      <c r="Q2961" s="168"/>
      <c r="R2961" s="169"/>
      <c r="S2961" s="39"/>
      <c r="T2961" s="119"/>
      <c r="U2961" s="109"/>
      <c r="V2961" s="109"/>
      <c r="W2961" s="109"/>
      <c r="X2961" s="45"/>
      <c r="Y2961" s="45"/>
    </row>
    <row r="2962" spans="1:25" s="43" customFormat="1" ht="12.9" customHeight="1">
      <c r="A2962" s="189"/>
      <c r="B2962" s="111"/>
      <c r="C2962" s="111"/>
      <c r="D2962" s="111"/>
      <c r="E2962" s="111"/>
      <c r="F2962" s="111"/>
      <c r="G2962" s="111"/>
      <c r="H2962" s="111"/>
      <c r="I2962" s="116"/>
      <c r="J2962" s="118"/>
      <c r="K2962" s="33"/>
      <c r="L2962" s="44">
        <f t="shared" si="241"/>
        <v>0</v>
      </c>
      <c r="M2962" s="33" t="str">
        <f t="shared" si="238"/>
        <v>Container q'ty</v>
      </c>
      <c r="N2962" s="33" t="str">
        <f t="shared" si="239"/>
        <v/>
      </c>
      <c r="O2962" s="39"/>
      <c r="P2962" s="33"/>
      <c r="Q2962" s="168"/>
      <c r="R2962" s="169"/>
      <c r="S2962" s="39"/>
      <c r="T2962" s="119"/>
      <c r="U2962" s="109"/>
      <c r="V2962" s="109"/>
      <c r="W2962" s="109"/>
      <c r="X2962" s="45"/>
      <c r="Y2962" s="45"/>
    </row>
    <row r="2963" spans="1:25" s="43" customFormat="1" ht="12.9" customHeight="1">
      <c r="A2963" s="189"/>
      <c r="B2963" s="111"/>
      <c r="C2963" s="111"/>
      <c r="D2963" s="111"/>
      <c r="E2963" s="111"/>
      <c r="F2963" s="111"/>
      <c r="G2963" s="111"/>
      <c r="H2963" s="111"/>
      <c r="I2963" s="116"/>
      <c r="J2963" s="118"/>
      <c r="K2963" s="33"/>
      <c r="L2963" s="44">
        <f t="shared" si="241"/>
        <v>0</v>
      </c>
      <c r="M2963" s="33" t="str">
        <f t="shared" si="238"/>
        <v>Container q'ty</v>
      </c>
      <c r="N2963" s="33" t="str">
        <f t="shared" si="239"/>
        <v/>
      </c>
      <c r="O2963" s="39"/>
      <c r="P2963" s="33"/>
      <c r="Q2963" s="168"/>
      <c r="R2963" s="169"/>
      <c r="S2963" s="39"/>
      <c r="T2963" s="119"/>
      <c r="U2963" s="109"/>
      <c r="V2963" s="109"/>
      <c r="W2963" s="109"/>
      <c r="X2963" s="45"/>
      <c r="Y2963" s="45"/>
    </row>
    <row r="2964" spans="1:25" s="43" customFormat="1" ht="12.9" customHeight="1">
      <c r="A2964" s="189"/>
      <c r="B2964" s="111"/>
      <c r="C2964" s="111"/>
      <c r="D2964" s="111"/>
      <c r="E2964" s="111"/>
      <c r="F2964" s="111"/>
      <c r="G2964" s="111"/>
      <c r="H2964" s="111"/>
      <c r="I2964" s="116"/>
      <c r="J2964" s="118"/>
      <c r="K2964" s="33"/>
      <c r="L2964" s="44">
        <f t="shared" si="241"/>
        <v>0</v>
      </c>
      <c r="M2964" s="33" t="str">
        <f t="shared" si="238"/>
        <v>Container q'ty</v>
      </c>
      <c r="N2964" s="33" t="str">
        <f t="shared" si="239"/>
        <v/>
      </c>
      <c r="O2964" s="39"/>
      <c r="P2964" s="33"/>
      <c r="Q2964" s="168"/>
      <c r="R2964" s="169"/>
      <c r="S2964" s="39"/>
      <c r="T2964" s="119"/>
      <c r="U2964" s="109"/>
      <c r="V2964" s="109"/>
      <c r="W2964" s="109"/>
      <c r="X2964" s="45"/>
      <c r="Y2964" s="45"/>
    </row>
    <row r="2965" spans="1:25" s="43" customFormat="1" ht="12.9" customHeight="1">
      <c r="A2965" s="189"/>
      <c r="B2965" s="111"/>
      <c r="C2965" s="111"/>
      <c r="D2965" s="111"/>
      <c r="E2965" s="111"/>
      <c r="F2965" s="111"/>
      <c r="G2965" s="111"/>
      <c r="H2965" s="111"/>
      <c r="I2965" s="116"/>
      <c r="J2965" s="118"/>
      <c r="K2965" s="33"/>
      <c r="L2965" s="44">
        <f t="shared" si="241"/>
        <v>0</v>
      </c>
      <c r="M2965" s="33" t="str">
        <f t="shared" si="238"/>
        <v>Container q'ty</v>
      </c>
      <c r="N2965" s="33" t="str">
        <f t="shared" si="239"/>
        <v/>
      </c>
      <c r="O2965" s="39"/>
      <c r="P2965" s="33"/>
      <c r="Q2965" s="168"/>
      <c r="R2965" s="169"/>
      <c r="S2965" s="39"/>
      <c r="T2965" s="119"/>
      <c r="U2965" s="109"/>
      <c r="V2965" s="109"/>
      <c r="W2965" s="109"/>
      <c r="X2965" s="45"/>
      <c r="Y2965" s="45"/>
    </row>
    <row r="2966" spans="1:25" s="43" customFormat="1" ht="12.9" customHeight="1">
      <c r="A2966" s="189"/>
      <c r="B2966" s="111"/>
      <c r="C2966" s="111"/>
      <c r="D2966" s="111"/>
      <c r="E2966" s="111"/>
      <c r="F2966" s="111"/>
      <c r="G2966" s="111"/>
      <c r="H2966" s="111"/>
      <c r="I2966" s="116"/>
      <c r="J2966" s="118"/>
      <c r="K2966" s="33"/>
      <c r="L2966" s="44">
        <f t="shared" si="241"/>
        <v>0</v>
      </c>
      <c r="M2966" s="33" t="str">
        <f t="shared" si="238"/>
        <v>Container q'ty</v>
      </c>
      <c r="N2966" s="33" t="str">
        <f t="shared" si="239"/>
        <v/>
      </c>
      <c r="O2966" s="39"/>
      <c r="P2966" s="33"/>
      <c r="Q2966" s="168"/>
      <c r="R2966" s="169"/>
      <c r="S2966" s="39"/>
      <c r="T2966" s="119"/>
      <c r="U2966" s="109"/>
      <c r="V2966" s="109"/>
      <c r="W2966" s="109"/>
      <c r="X2966" s="45"/>
      <c r="Y2966" s="45"/>
    </row>
    <row r="2967" spans="1:25" s="43" customFormat="1" ht="12.9" customHeight="1">
      <c r="A2967" s="189"/>
      <c r="B2967" s="111"/>
      <c r="C2967" s="111"/>
      <c r="D2967" s="111"/>
      <c r="E2967" s="111"/>
      <c r="F2967" s="111"/>
      <c r="G2967" s="111"/>
      <c r="H2967" s="111"/>
      <c r="I2967" s="116"/>
      <c r="J2967" s="118"/>
      <c r="K2967" s="33"/>
      <c r="L2967" s="44">
        <f>SUM(E2967:F2967)</f>
        <v>0</v>
      </c>
      <c r="M2967" s="33" t="str">
        <f t="shared" si="238"/>
        <v>Container q'ty</v>
      </c>
      <c r="N2967" s="33" t="str">
        <f t="shared" si="239"/>
        <v/>
      </c>
      <c r="O2967" s="39"/>
      <c r="P2967" s="33"/>
      <c r="Q2967" s="168"/>
      <c r="R2967" s="169"/>
      <c r="S2967" s="39"/>
      <c r="T2967" s="119"/>
      <c r="U2967" s="109"/>
      <c r="V2967" s="109"/>
      <c r="W2967" s="109"/>
      <c r="X2967" s="45"/>
      <c r="Y2967" s="45"/>
    </row>
    <row r="2968" spans="1:25" s="43" customFormat="1" ht="12.9" customHeight="1">
      <c r="A2968" s="189"/>
      <c r="B2968" s="111"/>
      <c r="C2968" s="111"/>
      <c r="D2968" s="111"/>
      <c r="E2968" s="111"/>
      <c r="F2968" s="111"/>
      <c r="G2968" s="111"/>
      <c r="H2968" s="111"/>
      <c r="I2968" s="116"/>
      <c r="J2968" s="118"/>
      <c r="K2968" s="33"/>
      <c r="L2968" s="44">
        <f>SUM(E2968:F2968)</f>
        <v>0</v>
      </c>
      <c r="M2968" s="33" t="str">
        <f t="shared" si="238"/>
        <v>Container q'ty</v>
      </c>
      <c r="N2968" s="33" t="str">
        <f t="shared" si="239"/>
        <v/>
      </c>
      <c r="O2968" s="39"/>
      <c r="P2968" s="33"/>
      <c r="Q2968" s="168"/>
      <c r="R2968" s="169"/>
      <c r="S2968" s="39"/>
      <c r="T2968" s="119"/>
      <c r="U2968" s="109"/>
      <c r="V2968" s="109"/>
      <c r="W2968" s="109"/>
      <c r="X2968" s="45"/>
      <c r="Y2968" s="45"/>
    </row>
    <row r="2969" spans="1:25" s="43" customFormat="1" ht="12.9" customHeight="1">
      <c r="A2969" s="189"/>
      <c r="B2969" s="111"/>
      <c r="C2969" s="111"/>
      <c r="D2969" s="111"/>
      <c r="E2969" s="111"/>
      <c r="F2969" s="111"/>
      <c r="G2969" s="111"/>
      <c r="H2969" s="111"/>
      <c r="I2969" s="116"/>
      <c r="J2969" s="118"/>
      <c r="K2969" s="33"/>
      <c r="L2969" s="44">
        <f t="shared" ref="L2969:L2977" si="242">SUM(E2969:F2969)</f>
        <v>0</v>
      </c>
      <c r="M2969" s="33" t="str">
        <f t="shared" si="238"/>
        <v>Container q'ty</v>
      </c>
      <c r="N2969" s="33" t="str">
        <f t="shared" si="239"/>
        <v/>
      </c>
      <c r="O2969" s="39"/>
      <c r="P2969" s="33"/>
      <c r="Q2969" s="168"/>
      <c r="R2969" s="169"/>
      <c r="S2969" s="39"/>
      <c r="T2969" s="119"/>
      <c r="U2969" s="109"/>
      <c r="V2969" s="109"/>
      <c r="W2969" s="109"/>
      <c r="X2969" s="45"/>
      <c r="Y2969" s="45"/>
    </row>
    <row r="2970" spans="1:25" s="43" customFormat="1" ht="12.9" customHeight="1">
      <c r="A2970" s="189"/>
      <c r="B2970" s="111"/>
      <c r="C2970" s="111"/>
      <c r="D2970" s="111"/>
      <c r="E2970" s="111"/>
      <c r="F2970" s="111"/>
      <c r="G2970" s="111"/>
      <c r="H2970" s="111"/>
      <c r="I2970" s="116"/>
      <c r="J2970" s="118"/>
      <c r="K2970" s="33"/>
      <c r="L2970" s="44">
        <f t="shared" si="242"/>
        <v>0</v>
      </c>
      <c r="M2970" s="33" t="str">
        <f t="shared" si="238"/>
        <v>Container q'ty</v>
      </c>
      <c r="N2970" s="33" t="str">
        <f t="shared" si="239"/>
        <v/>
      </c>
      <c r="O2970" s="39"/>
      <c r="P2970" s="33"/>
      <c r="Q2970" s="168"/>
      <c r="R2970" s="169"/>
      <c r="S2970" s="39"/>
      <c r="T2970" s="119"/>
      <c r="U2970" s="109"/>
      <c r="V2970" s="109"/>
      <c r="W2970" s="109"/>
      <c r="X2970" s="45"/>
      <c r="Y2970" s="45"/>
    </row>
    <row r="2971" spans="1:25" s="43" customFormat="1" ht="12.9" customHeight="1">
      <c r="A2971" s="189"/>
      <c r="B2971" s="111"/>
      <c r="C2971" s="111"/>
      <c r="D2971" s="111"/>
      <c r="E2971" s="111"/>
      <c r="F2971" s="111"/>
      <c r="G2971" s="111"/>
      <c r="H2971" s="111"/>
      <c r="I2971" s="116"/>
      <c r="J2971" s="118"/>
      <c r="K2971" s="33"/>
      <c r="L2971" s="44">
        <f t="shared" si="242"/>
        <v>0</v>
      </c>
      <c r="M2971" s="33" t="str">
        <f t="shared" si="238"/>
        <v>Container q'ty</v>
      </c>
      <c r="N2971" s="33" t="str">
        <f t="shared" si="239"/>
        <v/>
      </c>
      <c r="O2971" s="39"/>
      <c r="P2971" s="33"/>
      <c r="Q2971" s="168"/>
      <c r="R2971" s="169"/>
      <c r="S2971" s="39"/>
      <c r="T2971" s="119"/>
      <c r="U2971" s="109"/>
      <c r="V2971" s="109"/>
      <c r="W2971" s="109"/>
      <c r="X2971" s="45"/>
      <c r="Y2971" s="45"/>
    </row>
    <row r="2972" spans="1:25" s="43" customFormat="1" ht="12.9" customHeight="1">
      <c r="A2972" s="189"/>
      <c r="B2972" s="111"/>
      <c r="C2972" s="111"/>
      <c r="D2972" s="111"/>
      <c r="E2972" s="111"/>
      <c r="F2972" s="111"/>
      <c r="G2972" s="111"/>
      <c r="H2972" s="111"/>
      <c r="I2972" s="117"/>
      <c r="J2972" s="118"/>
      <c r="K2972" s="33"/>
      <c r="L2972" s="44">
        <f t="shared" si="242"/>
        <v>0</v>
      </c>
      <c r="M2972" s="33" t="str">
        <f t="shared" si="238"/>
        <v>Container q'ty</v>
      </c>
      <c r="N2972" s="33" t="str">
        <f t="shared" si="239"/>
        <v/>
      </c>
      <c r="O2972" s="39"/>
      <c r="P2972" s="33"/>
      <c r="Q2972" s="168"/>
      <c r="R2972" s="169"/>
      <c r="S2972" s="39"/>
      <c r="T2972" s="119"/>
      <c r="U2972" s="109"/>
      <c r="V2972" s="109"/>
      <c r="W2972" s="109"/>
      <c r="X2972" s="45"/>
      <c r="Y2972" s="45"/>
    </row>
    <row r="2973" spans="1:25" s="43" customFormat="1" ht="12.9" customHeight="1">
      <c r="A2973" s="189"/>
      <c r="B2973" s="111"/>
      <c r="C2973" s="111"/>
      <c r="D2973" s="111"/>
      <c r="E2973" s="111"/>
      <c r="F2973" s="111"/>
      <c r="G2973" s="111"/>
      <c r="H2973" s="111"/>
      <c r="I2973" s="117"/>
      <c r="J2973" s="118"/>
      <c r="K2973" s="33"/>
      <c r="L2973" s="44">
        <f t="shared" si="242"/>
        <v>0</v>
      </c>
      <c r="M2973" s="33" t="str">
        <f t="shared" si="238"/>
        <v>Container q'ty</v>
      </c>
      <c r="N2973" s="33" t="str">
        <f t="shared" si="239"/>
        <v/>
      </c>
      <c r="O2973" s="39"/>
      <c r="P2973" s="33"/>
      <c r="Q2973" s="168"/>
      <c r="R2973" s="169"/>
      <c r="S2973" s="39"/>
      <c r="T2973" s="119"/>
      <c r="U2973" s="109"/>
      <c r="V2973" s="109"/>
      <c r="W2973" s="109"/>
      <c r="X2973" s="45"/>
      <c r="Y2973" s="45"/>
    </row>
    <row r="2974" spans="1:25" s="43" customFormat="1" ht="12.9" customHeight="1">
      <c r="A2974" s="189"/>
      <c r="B2974" s="111"/>
      <c r="C2974" s="111"/>
      <c r="D2974" s="111"/>
      <c r="E2974" s="111"/>
      <c r="F2974" s="111"/>
      <c r="G2974" s="111"/>
      <c r="H2974" s="111"/>
      <c r="I2974" s="116"/>
      <c r="J2974" s="118"/>
      <c r="K2974" s="33"/>
      <c r="L2974" s="44">
        <f t="shared" si="242"/>
        <v>0</v>
      </c>
      <c r="M2974" s="33" t="str">
        <f t="shared" si="238"/>
        <v>Container q'ty</v>
      </c>
      <c r="N2974" s="33" t="str">
        <f t="shared" si="239"/>
        <v/>
      </c>
      <c r="O2974" s="39"/>
      <c r="P2974" s="33"/>
      <c r="Q2974" s="168"/>
      <c r="R2974" s="169"/>
      <c r="S2974" s="39"/>
      <c r="T2974" s="119"/>
      <c r="U2974" s="109"/>
      <c r="V2974" s="109"/>
      <c r="W2974" s="109"/>
      <c r="X2974" s="45"/>
      <c r="Y2974" s="45"/>
    </row>
    <row r="2975" spans="1:25" s="43" customFormat="1" ht="12.9" customHeight="1">
      <c r="A2975" s="189"/>
      <c r="B2975" s="111"/>
      <c r="C2975" s="111"/>
      <c r="D2975" s="111"/>
      <c r="E2975" s="111"/>
      <c r="F2975" s="111"/>
      <c r="G2975" s="111"/>
      <c r="H2975" s="111"/>
      <c r="I2975" s="116"/>
      <c r="J2975" s="118"/>
      <c r="K2975" s="33"/>
      <c r="L2975" s="44">
        <f t="shared" si="242"/>
        <v>0</v>
      </c>
      <c r="M2975" s="33" t="str">
        <f t="shared" si="238"/>
        <v>Container q'ty</v>
      </c>
      <c r="N2975" s="33" t="str">
        <f t="shared" si="239"/>
        <v/>
      </c>
      <c r="O2975" s="39"/>
      <c r="P2975" s="33"/>
      <c r="Q2975" s="168"/>
      <c r="R2975" s="169"/>
      <c r="S2975" s="39"/>
      <c r="T2975" s="119"/>
      <c r="U2975" s="109"/>
      <c r="V2975" s="109"/>
      <c r="W2975" s="109"/>
      <c r="X2975" s="45"/>
      <c r="Y2975" s="45"/>
    </row>
    <row r="2976" spans="1:25" s="43" customFormat="1" ht="12.9" customHeight="1">
      <c r="A2976" s="189"/>
      <c r="B2976" s="111"/>
      <c r="C2976" s="111"/>
      <c r="D2976" s="111"/>
      <c r="E2976" s="111"/>
      <c r="F2976" s="111"/>
      <c r="G2976" s="111"/>
      <c r="H2976" s="111"/>
      <c r="I2976" s="116"/>
      <c r="J2976" s="118"/>
      <c r="K2976" s="33"/>
      <c r="L2976" s="44">
        <f t="shared" si="242"/>
        <v>0</v>
      </c>
      <c r="M2976" s="33" t="str">
        <f t="shared" si="238"/>
        <v>Container q'ty</v>
      </c>
      <c r="N2976" s="33" t="str">
        <f t="shared" si="239"/>
        <v/>
      </c>
      <c r="O2976" s="39"/>
      <c r="P2976" s="33"/>
      <c r="Q2976" s="168"/>
      <c r="R2976" s="169"/>
      <c r="S2976" s="39"/>
      <c r="T2976" s="119"/>
      <c r="U2976" s="109"/>
      <c r="V2976" s="109"/>
      <c r="W2976" s="109"/>
      <c r="X2976" s="45"/>
      <c r="Y2976" s="45"/>
    </row>
    <row r="2977" spans="1:25" s="43" customFormat="1" ht="12.9" customHeight="1">
      <c r="A2977" s="189"/>
      <c r="B2977" s="111"/>
      <c r="C2977" s="111"/>
      <c r="D2977" s="111"/>
      <c r="E2977" s="111"/>
      <c r="F2977" s="111"/>
      <c r="G2977" s="111"/>
      <c r="H2977" s="111"/>
      <c r="I2977" s="116"/>
      <c r="J2977" s="118"/>
      <c r="K2977" s="33"/>
      <c r="L2977" s="44">
        <f t="shared" si="242"/>
        <v>0</v>
      </c>
      <c r="M2977" s="33" t="str">
        <f t="shared" si="238"/>
        <v>Container q'ty</v>
      </c>
      <c r="N2977" s="33" t="str">
        <f t="shared" si="239"/>
        <v/>
      </c>
      <c r="O2977" s="39"/>
      <c r="P2977" s="33"/>
      <c r="Q2977" s="168"/>
      <c r="R2977" s="169"/>
      <c r="S2977" s="39"/>
      <c r="T2977" s="119"/>
      <c r="U2977" s="109"/>
      <c r="V2977" s="109"/>
      <c r="W2977" s="109"/>
      <c r="X2977" s="45"/>
      <c r="Y2977" s="45"/>
    </row>
    <row r="2978" spans="1:25" s="43" customFormat="1" ht="12.9" customHeight="1">
      <c r="A2978" s="189"/>
      <c r="B2978" s="111"/>
      <c r="C2978" s="111"/>
      <c r="D2978" s="111"/>
      <c r="E2978" s="111"/>
      <c r="F2978" s="111"/>
      <c r="G2978" s="111"/>
      <c r="H2978" s="111"/>
      <c r="I2978" s="116"/>
      <c r="J2978" s="118"/>
      <c r="K2978" s="33"/>
      <c r="L2978" s="44">
        <f>SUM(E2978:F2978)</f>
        <v>0</v>
      </c>
      <c r="M2978" s="33" t="str">
        <f t="shared" si="238"/>
        <v>Container q'ty</v>
      </c>
      <c r="N2978" s="33" t="str">
        <f t="shared" si="239"/>
        <v/>
      </c>
      <c r="O2978" s="39"/>
      <c r="P2978" s="33"/>
      <c r="Q2978" s="168"/>
      <c r="R2978" s="169"/>
      <c r="S2978" s="39"/>
      <c r="T2978" s="119"/>
      <c r="U2978" s="109"/>
      <c r="V2978" s="109"/>
      <c r="W2978" s="109"/>
      <c r="X2978" s="45"/>
      <c r="Y2978" s="45"/>
    </row>
    <row r="2979" spans="1:25" s="43" customFormat="1" ht="12.9" customHeight="1">
      <c r="A2979" s="189"/>
      <c r="B2979" s="111"/>
      <c r="C2979" s="111"/>
      <c r="D2979" s="111"/>
      <c r="E2979" s="111"/>
      <c r="F2979" s="111"/>
      <c r="G2979" s="111"/>
      <c r="H2979" s="111"/>
      <c r="I2979" s="116"/>
      <c r="J2979" s="118"/>
      <c r="K2979" s="33"/>
      <c r="L2979" s="44">
        <f>SUM(E2979:F2979)</f>
        <v>0</v>
      </c>
      <c r="M2979" s="33" t="str">
        <f t="shared" si="238"/>
        <v>Container q'ty</v>
      </c>
      <c r="N2979" s="33" t="str">
        <f t="shared" si="239"/>
        <v/>
      </c>
      <c r="O2979" s="39"/>
      <c r="P2979" s="33"/>
      <c r="Q2979" s="168"/>
      <c r="R2979" s="169"/>
      <c r="S2979" s="39"/>
      <c r="T2979" s="119"/>
      <c r="U2979" s="109"/>
      <c r="V2979" s="109"/>
      <c r="W2979" s="109"/>
      <c r="X2979" s="45"/>
      <c r="Y2979" s="45"/>
    </row>
    <row r="2980" spans="1:25" s="43" customFormat="1" ht="12.9" customHeight="1">
      <c r="A2980" s="189"/>
      <c r="B2980" s="111"/>
      <c r="C2980" s="111"/>
      <c r="D2980" s="111"/>
      <c r="E2980" s="111"/>
      <c r="F2980" s="111"/>
      <c r="G2980" s="111"/>
      <c r="H2980" s="111"/>
      <c r="I2980" s="116"/>
      <c r="J2980" s="118"/>
      <c r="K2980" s="33"/>
      <c r="L2980" s="44">
        <f t="shared" ref="L2980:L3006" si="243">SUM(E2980:F2980)</f>
        <v>0</v>
      </c>
      <c r="M2980" s="33" t="str">
        <f t="shared" si="238"/>
        <v>Container q'ty</v>
      </c>
      <c r="N2980" s="33" t="str">
        <f t="shared" si="239"/>
        <v/>
      </c>
      <c r="O2980" s="39"/>
      <c r="P2980" s="33"/>
      <c r="Q2980" s="168"/>
      <c r="R2980" s="169"/>
      <c r="S2980" s="39"/>
      <c r="T2980" s="119"/>
      <c r="U2980" s="109"/>
      <c r="V2980" s="109"/>
      <c r="W2980" s="109"/>
      <c r="X2980" s="45"/>
      <c r="Y2980" s="45"/>
    </row>
    <row r="2981" spans="1:25" s="43" customFormat="1" ht="12.9" customHeight="1">
      <c r="A2981" s="189"/>
      <c r="B2981" s="111"/>
      <c r="C2981" s="111"/>
      <c r="D2981" s="111"/>
      <c r="E2981" s="111"/>
      <c r="F2981" s="111"/>
      <c r="G2981" s="111"/>
      <c r="H2981" s="111"/>
      <c r="I2981" s="116"/>
      <c r="J2981" s="118"/>
      <c r="K2981" s="33"/>
      <c r="L2981" s="44">
        <f t="shared" si="243"/>
        <v>0</v>
      </c>
      <c r="M2981" s="33" t="str">
        <f t="shared" si="238"/>
        <v>Container q'ty</v>
      </c>
      <c r="N2981" s="33" t="str">
        <f t="shared" si="239"/>
        <v/>
      </c>
      <c r="O2981" s="39"/>
      <c r="P2981" s="33"/>
      <c r="Q2981" s="168"/>
      <c r="R2981" s="169"/>
      <c r="S2981" s="39"/>
      <c r="T2981" s="119"/>
      <c r="U2981" s="109"/>
      <c r="V2981" s="109"/>
      <c r="W2981" s="109"/>
      <c r="X2981" s="45"/>
      <c r="Y2981" s="45"/>
    </row>
    <row r="2982" spans="1:25" s="43" customFormat="1" ht="12.9" customHeight="1">
      <c r="A2982" s="189"/>
      <c r="B2982" s="111"/>
      <c r="C2982" s="111"/>
      <c r="D2982" s="111"/>
      <c r="E2982" s="111"/>
      <c r="F2982" s="111"/>
      <c r="G2982" s="111"/>
      <c r="H2982" s="111"/>
      <c r="I2982" s="116"/>
      <c r="J2982" s="118"/>
      <c r="K2982" s="33"/>
      <c r="L2982" s="44">
        <f t="shared" si="243"/>
        <v>0</v>
      </c>
      <c r="M2982" s="33" t="str">
        <f t="shared" si="238"/>
        <v>Container q'ty</v>
      </c>
      <c r="N2982" s="33" t="str">
        <f t="shared" si="239"/>
        <v/>
      </c>
      <c r="O2982" s="39"/>
      <c r="P2982" s="33"/>
      <c r="Q2982" s="168"/>
      <c r="R2982" s="169"/>
      <c r="S2982" s="39"/>
      <c r="T2982" s="119"/>
      <c r="U2982" s="109"/>
      <c r="V2982" s="109"/>
      <c r="W2982" s="109"/>
      <c r="X2982" s="45"/>
      <c r="Y2982" s="45"/>
    </row>
    <row r="2983" spans="1:25" s="43" customFormat="1" ht="12.9" customHeight="1">
      <c r="A2983" s="189"/>
      <c r="B2983" s="111"/>
      <c r="C2983" s="111"/>
      <c r="D2983" s="111"/>
      <c r="E2983" s="111"/>
      <c r="F2983" s="111"/>
      <c r="G2983" s="111"/>
      <c r="H2983" s="111"/>
      <c r="I2983" s="117"/>
      <c r="J2983" s="118"/>
      <c r="K2983" s="33"/>
      <c r="L2983" s="44">
        <f t="shared" si="243"/>
        <v>0</v>
      </c>
      <c r="M2983" s="33" t="str">
        <f t="shared" si="238"/>
        <v>Container q'ty</v>
      </c>
      <c r="N2983" s="33" t="str">
        <f t="shared" si="239"/>
        <v/>
      </c>
      <c r="O2983" s="39"/>
      <c r="P2983" s="33"/>
      <c r="Q2983" s="168"/>
      <c r="R2983" s="169"/>
      <c r="S2983" s="39"/>
      <c r="T2983" s="119"/>
      <c r="U2983" s="109"/>
      <c r="V2983" s="109"/>
      <c r="W2983" s="109"/>
      <c r="X2983" s="45"/>
      <c r="Y2983" s="45"/>
    </row>
    <row r="2984" spans="1:25" s="43" customFormat="1" ht="12.9" customHeight="1">
      <c r="A2984" s="189"/>
      <c r="B2984" s="111"/>
      <c r="C2984" s="111"/>
      <c r="D2984" s="111"/>
      <c r="E2984" s="111"/>
      <c r="F2984" s="111"/>
      <c r="G2984" s="111"/>
      <c r="H2984" s="111"/>
      <c r="I2984" s="117"/>
      <c r="J2984" s="118"/>
      <c r="K2984" s="33"/>
      <c r="L2984" s="44">
        <f t="shared" si="243"/>
        <v>0</v>
      </c>
      <c r="M2984" s="33" t="str">
        <f t="shared" si="238"/>
        <v>Container q'ty</v>
      </c>
      <c r="N2984" s="33" t="str">
        <f t="shared" si="239"/>
        <v/>
      </c>
      <c r="O2984" s="39"/>
      <c r="P2984" s="33"/>
      <c r="Q2984" s="168"/>
      <c r="R2984" s="169"/>
      <c r="S2984" s="39"/>
      <c r="T2984" s="119"/>
      <c r="U2984" s="109"/>
      <c r="V2984" s="109"/>
      <c r="W2984" s="109"/>
      <c r="X2984" s="45"/>
      <c r="Y2984" s="45"/>
    </row>
    <row r="2985" spans="1:25" s="43" customFormat="1" ht="12.9" customHeight="1">
      <c r="A2985" s="189"/>
      <c r="B2985" s="111"/>
      <c r="C2985" s="111"/>
      <c r="D2985" s="111"/>
      <c r="E2985" s="111"/>
      <c r="F2985" s="111"/>
      <c r="G2985" s="111"/>
      <c r="H2985" s="111"/>
      <c r="I2985" s="116"/>
      <c r="J2985" s="118"/>
      <c r="K2985" s="33"/>
      <c r="L2985" s="44">
        <f t="shared" si="243"/>
        <v>0</v>
      </c>
      <c r="M2985" s="33" t="str">
        <f t="shared" si="238"/>
        <v>Container q'ty</v>
      </c>
      <c r="N2985" s="33" t="str">
        <f t="shared" si="239"/>
        <v/>
      </c>
      <c r="O2985" s="39"/>
      <c r="P2985" s="33"/>
      <c r="Q2985" s="168"/>
      <c r="R2985" s="169"/>
      <c r="S2985" s="39"/>
      <c r="T2985" s="119"/>
      <c r="U2985" s="109"/>
      <c r="V2985" s="109"/>
      <c r="W2985" s="109"/>
      <c r="X2985" s="45"/>
      <c r="Y2985" s="45"/>
    </row>
    <row r="2986" spans="1:25" s="43" customFormat="1" ht="12.9" customHeight="1">
      <c r="A2986" s="189"/>
      <c r="B2986" s="111"/>
      <c r="C2986" s="111"/>
      <c r="D2986" s="111"/>
      <c r="E2986" s="111"/>
      <c r="F2986" s="111"/>
      <c r="G2986" s="111"/>
      <c r="H2986" s="111"/>
      <c r="I2986" s="116"/>
      <c r="J2986" s="118"/>
      <c r="K2986" s="33"/>
      <c r="L2986" s="44">
        <f t="shared" si="243"/>
        <v>0</v>
      </c>
      <c r="M2986" s="33" t="str">
        <f t="shared" si="238"/>
        <v>Container q'ty</v>
      </c>
      <c r="N2986" s="33" t="str">
        <f t="shared" si="239"/>
        <v/>
      </c>
      <c r="O2986" s="39"/>
      <c r="P2986" s="33"/>
      <c r="Q2986" s="168"/>
      <c r="R2986" s="169"/>
      <c r="S2986" s="39"/>
      <c r="T2986" s="119"/>
      <c r="U2986" s="109"/>
      <c r="V2986" s="109"/>
      <c r="W2986" s="109"/>
      <c r="X2986" s="45"/>
      <c r="Y2986" s="45"/>
    </row>
    <row r="2987" spans="1:25" s="43" customFormat="1" ht="12.9" customHeight="1">
      <c r="A2987" s="189"/>
      <c r="B2987" s="111"/>
      <c r="C2987" s="111"/>
      <c r="D2987" s="111"/>
      <c r="E2987" s="111"/>
      <c r="F2987" s="111"/>
      <c r="G2987" s="111"/>
      <c r="H2987" s="111"/>
      <c r="I2987" s="116"/>
      <c r="J2987" s="118"/>
      <c r="K2987" s="33"/>
      <c r="L2987" s="44">
        <f t="shared" si="243"/>
        <v>0</v>
      </c>
      <c r="M2987" s="33" t="str">
        <f t="shared" si="238"/>
        <v>Container q'ty</v>
      </c>
      <c r="N2987" s="33" t="str">
        <f t="shared" si="239"/>
        <v/>
      </c>
      <c r="O2987" s="39"/>
      <c r="P2987" s="33"/>
      <c r="Q2987" s="168"/>
      <c r="R2987" s="169"/>
      <c r="S2987" s="39"/>
      <c r="T2987" s="119"/>
      <c r="U2987" s="109"/>
      <c r="V2987" s="109"/>
      <c r="W2987" s="109"/>
      <c r="X2987" s="45"/>
      <c r="Y2987" s="45"/>
    </row>
    <row r="2988" spans="1:25" s="43" customFormat="1" ht="12.9" customHeight="1">
      <c r="A2988" s="189"/>
      <c r="B2988" s="111"/>
      <c r="C2988" s="111"/>
      <c r="D2988" s="111"/>
      <c r="E2988" s="111"/>
      <c r="F2988" s="111"/>
      <c r="G2988" s="111"/>
      <c r="H2988" s="111"/>
      <c r="I2988" s="116"/>
      <c r="J2988" s="118"/>
      <c r="K2988" s="33"/>
      <c r="L2988" s="44">
        <f t="shared" si="243"/>
        <v>0</v>
      </c>
      <c r="M2988" s="33" t="str">
        <f t="shared" si="238"/>
        <v>Container q'ty</v>
      </c>
      <c r="N2988" s="33" t="str">
        <f t="shared" si="239"/>
        <v/>
      </c>
      <c r="O2988" s="39"/>
      <c r="P2988" s="33"/>
      <c r="Q2988" s="168"/>
      <c r="R2988" s="169"/>
      <c r="S2988" s="39"/>
      <c r="T2988" s="119"/>
      <c r="U2988" s="109"/>
      <c r="V2988" s="109"/>
      <c r="W2988" s="109"/>
      <c r="X2988" s="45"/>
      <c r="Y2988" s="45"/>
    </row>
    <row r="2989" spans="1:25" s="43" customFormat="1" ht="12.9" customHeight="1">
      <c r="A2989" s="189"/>
      <c r="B2989" s="111"/>
      <c r="C2989" s="111"/>
      <c r="D2989" s="111"/>
      <c r="E2989" s="111"/>
      <c r="F2989" s="111"/>
      <c r="G2989" s="111"/>
      <c r="H2989" s="111"/>
      <c r="I2989" s="116"/>
      <c r="J2989" s="118"/>
      <c r="K2989" s="33"/>
      <c r="L2989" s="44">
        <f t="shared" si="243"/>
        <v>0</v>
      </c>
      <c r="M2989" s="33" t="str">
        <f t="shared" si="238"/>
        <v>Container q'ty</v>
      </c>
      <c r="N2989" s="33" t="str">
        <f t="shared" si="239"/>
        <v/>
      </c>
      <c r="O2989" s="39"/>
      <c r="P2989" s="33"/>
      <c r="Q2989" s="168"/>
      <c r="R2989" s="169"/>
      <c r="S2989" s="39"/>
      <c r="T2989" s="119"/>
      <c r="U2989" s="109"/>
      <c r="V2989" s="109"/>
      <c r="W2989" s="109"/>
      <c r="X2989" s="45"/>
      <c r="Y2989" s="45"/>
    </row>
    <row r="2990" spans="1:25" s="43" customFormat="1" ht="12.9" customHeight="1">
      <c r="A2990" s="189"/>
      <c r="B2990" s="111"/>
      <c r="C2990" s="111"/>
      <c r="D2990" s="111"/>
      <c r="E2990" s="111"/>
      <c r="F2990" s="111"/>
      <c r="G2990" s="111"/>
      <c r="H2990" s="111"/>
      <c r="I2990" s="116"/>
      <c r="J2990" s="118"/>
      <c r="K2990" s="33"/>
      <c r="L2990" s="44">
        <f t="shared" si="243"/>
        <v>0</v>
      </c>
      <c r="M2990" s="33" t="str">
        <f t="shared" si="238"/>
        <v>Container q'ty</v>
      </c>
      <c r="N2990" s="33" t="str">
        <f t="shared" si="239"/>
        <v/>
      </c>
      <c r="O2990" s="39"/>
      <c r="P2990" s="33"/>
      <c r="Q2990" s="168"/>
      <c r="R2990" s="169"/>
      <c r="S2990" s="39"/>
      <c r="T2990" s="119"/>
      <c r="U2990" s="109"/>
      <c r="V2990" s="109"/>
      <c r="W2990" s="109"/>
      <c r="X2990" s="45"/>
      <c r="Y2990" s="45"/>
    </row>
    <row r="2991" spans="1:25" s="43" customFormat="1" ht="12.9" customHeight="1">
      <c r="A2991" s="189"/>
      <c r="B2991" s="111"/>
      <c r="C2991" s="111"/>
      <c r="D2991" s="111"/>
      <c r="E2991" s="111"/>
      <c r="F2991" s="111"/>
      <c r="G2991" s="111"/>
      <c r="H2991" s="111"/>
      <c r="I2991" s="116"/>
      <c r="J2991" s="118"/>
      <c r="K2991" s="33"/>
      <c r="L2991" s="44">
        <f t="shared" si="243"/>
        <v>0</v>
      </c>
      <c r="M2991" s="33" t="str">
        <f t="shared" si="238"/>
        <v>Container q'ty</v>
      </c>
      <c r="N2991" s="33" t="str">
        <f t="shared" si="239"/>
        <v/>
      </c>
      <c r="O2991" s="39"/>
      <c r="P2991" s="33"/>
      <c r="Q2991" s="168"/>
      <c r="R2991" s="169"/>
      <c r="S2991" s="39"/>
      <c r="T2991" s="119"/>
      <c r="U2991" s="109"/>
      <c r="V2991" s="109"/>
      <c r="W2991" s="109"/>
      <c r="X2991" s="45"/>
      <c r="Y2991" s="45"/>
    </row>
    <row r="2992" spans="1:25" s="43" customFormat="1" ht="12.9" customHeight="1">
      <c r="A2992" s="189"/>
      <c r="B2992" s="111"/>
      <c r="C2992" s="111"/>
      <c r="D2992" s="111"/>
      <c r="E2992" s="111"/>
      <c r="F2992" s="111"/>
      <c r="G2992" s="111"/>
      <c r="H2992" s="111"/>
      <c r="I2992" s="116"/>
      <c r="J2992" s="118"/>
      <c r="K2992" s="33"/>
      <c r="L2992" s="44">
        <f t="shared" si="243"/>
        <v>0</v>
      </c>
      <c r="M2992" s="33" t="str">
        <f t="shared" si="238"/>
        <v>Container q'ty</v>
      </c>
      <c r="N2992" s="33" t="str">
        <f t="shared" si="239"/>
        <v/>
      </c>
      <c r="O2992" s="39"/>
      <c r="P2992" s="33"/>
      <c r="Q2992" s="168"/>
      <c r="R2992" s="169"/>
      <c r="S2992" s="39"/>
      <c r="T2992" s="119"/>
      <c r="U2992" s="109"/>
      <c r="V2992" s="109"/>
      <c r="W2992" s="109"/>
      <c r="X2992" s="45"/>
      <c r="Y2992" s="45"/>
    </row>
    <row r="2993" spans="1:25" s="43" customFormat="1" ht="12.9" customHeight="1">
      <c r="A2993" s="189"/>
      <c r="B2993" s="111"/>
      <c r="C2993" s="111"/>
      <c r="D2993" s="111"/>
      <c r="E2993" s="111"/>
      <c r="F2993" s="111"/>
      <c r="G2993" s="111"/>
      <c r="H2993" s="111"/>
      <c r="I2993" s="116"/>
      <c r="J2993" s="118"/>
      <c r="K2993" s="33"/>
      <c r="L2993" s="44">
        <f t="shared" si="243"/>
        <v>0</v>
      </c>
      <c r="M2993" s="33" t="str">
        <f t="shared" si="238"/>
        <v>Container q'ty</v>
      </c>
      <c r="N2993" s="33" t="str">
        <f t="shared" si="239"/>
        <v/>
      </c>
      <c r="O2993" s="39"/>
      <c r="P2993" s="33"/>
      <c r="Q2993" s="168"/>
      <c r="R2993" s="169"/>
      <c r="S2993" s="39"/>
      <c r="T2993" s="119"/>
      <c r="U2993" s="109"/>
      <c r="V2993" s="109"/>
      <c r="W2993" s="109"/>
      <c r="X2993" s="45"/>
      <c r="Y2993" s="45"/>
    </row>
    <row r="2994" spans="1:25" s="43" customFormat="1" ht="12.9" customHeight="1">
      <c r="A2994" s="189"/>
      <c r="B2994" s="111"/>
      <c r="C2994" s="111"/>
      <c r="D2994" s="111"/>
      <c r="E2994" s="111"/>
      <c r="F2994" s="111"/>
      <c r="G2994" s="111"/>
      <c r="H2994" s="111"/>
      <c r="I2994" s="117"/>
      <c r="J2994" s="118"/>
      <c r="K2994" s="33"/>
      <c r="L2994" s="44">
        <f t="shared" si="243"/>
        <v>0</v>
      </c>
      <c r="M2994" s="33" t="str">
        <f t="shared" si="238"/>
        <v>Container q'ty</v>
      </c>
      <c r="N2994" s="33" t="str">
        <f t="shared" si="239"/>
        <v/>
      </c>
      <c r="O2994" s="39"/>
      <c r="P2994" s="33"/>
      <c r="Q2994" s="168"/>
      <c r="R2994" s="169"/>
      <c r="S2994" s="39"/>
      <c r="T2994" s="119"/>
      <c r="U2994" s="109"/>
      <c r="V2994" s="109"/>
      <c r="W2994" s="109"/>
      <c r="X2994" s="45"/>
      <c r="Y2994" s="45"/>
    </row>
    <row r="2995" spans="1:25" s="43" customFormat="1" ht="12.9" customHeight="1">
      <c r="A2995" s="189"/>
      <c r="B2995" s="111"/>
      <c r="C2995" s="111"/>
      <c r="D2995" s="111"/>
      <c r="E2995" s="111"/>
      <c r="F2995" s="111"/>
      <c r="G2995" s="111"/>
      <c r="H2995" s="111"/>
      <c r="I2995" s="116"/>
      <c r="J2995" s="118"/>
      <c r="K2995" s="33"/>
      <c r="L2995" s="44">
        <f t="shared" si="243"/>
        <v>0</v>
      </c>
      <c r="M2995" s="33" t="str">
        <f t="shared" si="238"/>
        <v>Container q'ty</v>
      </c>
      <c r="N2995" s="33" t="str">
        <f t="shared" si="239"/>
        <v/>
      </c>
      <c r="O2995" s="39"/>
      <c r="P2995" s="33"/>
      <c r="Q2995" s="168"/>
      <c r="R2995" s="169"/>
      <c r="S2995" s="39"/>
      <c r="T2995" s="119"/>
      <c r="U2995" s="109"/>
      <c r="V2995" s="109"/>
      <c r="W2995" s="109"/>
      <c r="X2995" s="45"/>
      <c r="Y2995" s="45"/>
    </row>
    <row r="2996" spans="1:25" s="43" customFormat="1" ht="12.9" customHeight="1">
      <c r="A2996" s="189"/>
      <c r="B2996" s="111"/>
      <c r="C2996" s="111"/>
      <c r="D2996" s="111"/>
      <c r="E2996" s="111"/>
      <c r="F2996" s="111"/>
      <c r="G2996" s="111"/>
      <c r="H2996" s="111"/>
      <c r="I2996" s="116"/>
      <c r="J2996" s="118"/>
      <c r="K2996" s="33"/>
      <c r="L2996" s="44">
        <f t="shared" si="243"/>
        <v>0</v>
      </c>
      <c r="M2996" s="33" t="str">
        <f t="shared" si="238"/>
        <v>Container q'ty</v>
      </c>
      <c r="N2996" s="33" t="str">
        <f t="shared" si="239"/>
        <v/>
      </c>
      <c r="O2996" s="39"/>
      <c r="P2996" s="33"/>
      <c r="Q2996" s="168"/>
      <c r="R2996" s="169"/>
      <c r="S2996" s="39"/>
      <c r="T2996" s="119"/>
      <c r="U2996" s="109"/>
      <c r="V2996" s="109"/>
      <c r="W2996" s="109"/>
      <c r="X2996" s="45"/>
      <c r="Y2996" s="45"/>
    </row>
    <row r="2997" spans="1:25" s="43" customFormat="1" ht="12.9" customHeight="1">
      <c r="A2997" s="189"/>
      <c r="B2997" s="111"/>
      <c r="C2997" s="111"/>
      <c r="D2997" s="111"/>
      <c r="E2997" s="111"/>
      <c r="F2997" s="111"/>
      <c r="G2997" s="111"/>
      <c r="H2997" s="111"/>
      <c r="I2997" s="116"/>
      <c r="J2997" s="118"/>
      <c r="K2997" s="33"/>
      <c r="L2997" s="44">
        <f t="shared" si="243"/>
        <v>0</v>
      </c>
      <c r="M2997" s="33" t="str">
        <f t="shared" si="238"/>
        <v>Container q'ty</v>
      </c>
      <c r="N2997" s="33" t="str">
        <f t="shared" si="239"/>
        <v/>
      </c>
      <c r="O2997" s="39"/>
      <c r="P2997" s="33"/>
      <c r="Q2997" s="168"/>
      <c r="R2997" s="169"/>
      <c r="S2997" s="39"/>
      <c r="T2997" s="119"/>
      <c r="U2997" s="109"/>
      <c r="V2997" s="109"/>
      <c r="W2997" s="109"/>
      <c r="X2997" s="45"/>
      <c r="Y2997" s="45"/>
    </row>
    <row r="2998" spans="1:25" s="43" customFormat="1" ht="12.9" customHeight="1">
      <c r="A2998" s="189"/>
      <c r="B2998" s="111"/>
      <c r="C2998" s="111"/>
      <c r="D2998" s="111"/>
      <c r="E2998" s="111"/>
      <c r="F2998" s="111"/>
      <c r="G2998" s="111"/>
      <c r="H2998" s="111"/>
      <c r="I2998" s="116"/>
      <c r="J2998" s="118"/>
      <c r="K2998" s="33"/>
      <c r="L2998" s="44">
        <f t="shared" si="243"/>
        <v>0</v>
      </c>
      <c r="M2998" s="33" t="str">
        <f t="shared" si="238"/>
        <v>Container q'ty</v>
      </c>
      <c r="N2998" s="33" t="str">
        <f t="shared" si="239"/>
        <v/>
      </c>
      <c r="O2998" s="39"/>
      <c r="P2998" s="33"/>
      <c r="Q2998" s="168"/>
      <c r="R2998" s="169"/>
      <c r="S2998" s="39"/>
      <c r="T2998" s="119"/>
      <c r="U2998" s="109"/>
      <c r="V2998" s="109"/>
      <c r="W2998" s="109"/>
      <c r="X2998" s="45"/>
      <c r="Y2998" s="45"/>
    </row>
    <row r="2999" spans="1:25" s="43" customFormat="1" ht="12.9" customHeight="1">
      <c r="A2999" s="189"/>
      <c r="B2999" s="111"/>
      <c r="C2999" s="111"/>
      <c r="D2999" s="111"/>
      <c r="E2999" s="111"/>
      <c r="F2999" s="111"/>
      <c r="G2999" s="111"/>
      <c r="H2999" s="111"/>
      <c r="I2999" s="116"/>
      <c r="J2999" s="118"/>
      <c r="K2999" s="33"/>
      <c r="L2999" s="44">
        <f t="shared" si="243"/>
        <v>0</v>
      </c>
      <c r="M2999" s="33" t="str">
        <f t="shared" ref="M2999:M3062" si="244">A2999&amp;$O$1</f>
        <v>Container q'ty</v>
      </c>
      <c r="N2999" s="33" t="str">
        <f t="shared" ref="N2999:N3062" si="245">A2999&amp;P2999</f>
        <v/>
      </c>
      <c r="O2999" s="39"/>
      <c r="P2999" s="33"/>
      <c r="Q2999" s="168"/>
      <c r="R2999" s="169"/>
      <c r="S2999" s="39"/>
      <c r="T2999" s="119"/>
      <c r="U2999" s="109"/>
      <c r="V2999" s="109"/>
      <c r="W2999" s="109"/>
      <c r="X2999" s="45"/>
      <c r="Y2999" s="45"/>
    </row>
    <row r="3000" spans="1:25" s="43" customFormat="1" ht="12.9" customHeight="1">
      <c r="A3000" s="189"/>
      <c r="B3000" s="111"/>
      <c r="C3000" s="111"/>
      <c r="D3000" s="111"/>
      <c r="E3000" s="111"/>
      <c r="F3000" s="111"/>
      <c r="G3000" s="111"/>
      <c r="H3000" s="111"/>
      <c r="I3000" s="116"/>
      <c r="J3000" s="118"/>
      <c r="K3000" s="33"/>
      <c r="L3000" s="44">
        <f t="shared" si="243"/>
        <v>0</v>
      </c>
      <c r="M3000" s="33" t="str">
        <f t="shared" si="244"/>
        <v>Container q'ty</v>
      </c>
      <c r="N3000" s="33" t="str">
        <f t="shared" si="245"/>
        <v/>
      </c>
      <c r="O3000" s="39"/>
      <c r="P3000" s="33"/>
      <c r="Q3000" s="168"/>
      <c r="R3000" s="169"/>
      <c r="S3000" s="39"/>
      <c r="T3000" s="119"/>
      <c r="U3000" s="109"/>
      <c r="V3000" s="109"/>
      <c r="W3000" s="109"/>
      <c r="X3000" s="45"/>
      <c r="Y3000" s="45"/>
    </row>
    <row r="3001" spans="1:25" s="43" customFormat="1" ht="12.9" customHeight="1">
      <c r="A3001" s="189"/>
      <c r="B3001" s="111"/>
      <c r="C3001" s="111"/>
      <c r="D3001" s="111"/>
      <c r="E3001" s="111"/>
      <c r="F3001" s="111"/>
      <c r="G3001" s="111"/>
      <c r="H3001" s="111"/>
      <c r="I3001" s="117"/>
      <c r="J3001" s="118"/>
      <c r="K3001" s="33"/>
      <c r="L3001" s="44">
        <f t="shared" si="243"/>
        <v>0</v>
      </c>
      <c r="M3001" s="33" t="str">
        <f t="shared" si="244"/>
        <v>Container q'ty</v>
      </c>
      <c r="N3001" s="33" t="str">
        <f t="shared" si="245"/>
        <v/>
      </c>
      <c r="O3001" s="39"/>
      <c r="P3001" s="33"/>
      <c r="Q3001" s="168"/>
      <c r="R3001" s="169"/>
      <c r="S3001" s="39"/>
      <c r="T3001" s="119"/>
      <c r="U3001" s="109"/>
      <c r="V3001" s="109"/>
      <c r="W3001" s="109"/>
      <c r="X3001" s="45"/>
      <c r="Y3001" s="45"/>
    </row>
    <row r="3002" spans="1:25" s="43" customFormat="1" ht="12.9" customHeight="1">
      <c r="A3002" s="189"/>
      <c r="B3002" s="111"/>
      <c r="C3002" s="111"/>
      <c r="D3002" s="111"/>
      <c r="E3002" s="111"/>
      <c r="F3002" s="111"/>
      <c r="G3002" s="111"/>
      <c r="H3002" s="111"/>
      <c r="I3002" s="117"/>
      <c r="J3002" s="118"/>
      <c r="K3002" s="33"/>
      <c r="L3002" s="44">
        <f t="shared" si="243"/>
        <v>0</v>
      </c>
      <c r="M3002" s="33" t="str">
        <f t="shared" si="244"/>
        <v>Container q'ty</v>
      </c>
      <c r="N3002" s="33" t="str">
        <f t="shared" si="245"/>
        <v/>
      </c>
      <c r="O3002" s="39"/>
      <c r="P3002" s="33"/>
      <c r="Q3002" s="168"/>
      <c r="R3002" s="169"/>
      <c r="S3002" s="39"/>
      <c r="T3002" s="119"/>
      <c r="U3002" s="109"/>
      <c r="V3002" s="109"/>
      <c r="W3002" s="109"/>
      <c r="X3002" s="45"/>
      <c r="Y3002" s="45"/>
    </row>
    <row r="3003" spans="1:25" s="43" customFormat="1" ht="12.9" customHeight="1">
      <c r="A3003" s="189"/>
      <c r="B3003" s="111"/>
      <c r="C3003" s="111"/>
      <c r="D3003" s="111"/>
      <c r="E3003" s="111"/>
      <c r="F3003" s="111"/>
      <c r="G3003" s="111"/>
      <c r="H3003" s="111"/>
      <c r="I3003" s="116"/>
      <c r="J3003" s="118"/>
      <c r="K3003" s="33"/>
      <c r="L3003" s="44">
        <f t="shared" si="243"/>
        <v>0</v>
      </c>
      <c r="M3003" s="33" t="str">
        <f t="shared" si="244"/>
        <v>Container q'ty</v>
      </c>
      <c r="N3003" s="33" t="str">
        <f t="shared" si="245"/>
        <v/>
      </c>
      <c r="O3003" s="39"/>
      <c r="P3003" s="33"/>
      <c r="Q3003" s="168"/>
      <c r="R3003" s="169"/>
      <c r="S3003" s="39"/>
      <c r="T3003" s="119"/>
      <c r="U3003" s="109"/>
      <c r="V3003" s="109"/>
      <c r="W3003" s="109"/>
      <c r="X3003" s="45"/>
      <c r="Y3003" s="45"/>
    </row>
    <row r="3004" spans="1:25" s="43" customFormat="1" ht="12.9" customHeight="1">
      <c r="A3004" s="189"/>
      <c r="B3004" s="111"/>
      <c r="C3004" s="111"/>
      <c r="D3004" s="111"/>
      <c r="E3004" s="111"/>
      <c r="F3004" s="111"/>
      <c r="G3004" s="111"/>
      <c r="H3004" s="111"/>
      <c r="I3004" s="116"/>
      <c r="J3004" s="118"/>
      <c r="K3004" s="33"/>
      <c r="L3004" s="44">
        <f t="shared" si="243"/>
        <v>0</v>
      </c>
      <c r="M3004" s="33" t="str">
        <f t="shared" si="244"/>
        <v>Container q'ty</v>
      </c>
      <c r="N3004" s="33" t="str">
        <f t="shared" si="245"/>
        <v/>
      </c>
      <c r="O3004" s="39"/>
      <c r="P3004" s="33"/>
      <c r="Q3004" s="168"/>
      <c r="R3004" s="169"/>
      <c r="S3004" s="39"/>
      <c r="T3004" s="119"/>
      <c r="U3004" s="109"/>
      <c r="V3004" s="109"/>
      <c r="W3004" s="109"/>
      <c r="X3004" s="45"/>
      <c r="Y3004" s="45"/>
    </row>
    <row r="3005" spans="1:25" s="43" customFormat="1" ht="12.9" customHeight="1">
      <c r="A3005" s="189"/>
      <c r="B3005" s="111"/>
      <c r="C3005" s="111"/>
      <c r="D3005" s="111"/>
      <c r="E3005" s="111"/>
      <c r="F3005" s="111"/>
      <c r="G3005" s="111"/>
      <c r="H3005" s="111"/>
      <c r="I3005" s="116"/>
      <c r="J3005" s="118"/>
      <c r="K3005" s="33"/>
      <c r="L3005" s="44">
        <f t="shared" si="243"/>
        <v>0</v>
      </c>
      <c r="M3005" s="33" t="str">
        <f t="shared" si="244"/>
        <v>Container q'ty</v>
      </c>
      <c r="N3005" s="33" t="str">
        <f t="shared" si="245"/>
        <v/>
      </c>
      <c r="O3005" s="39"/>
      <c r="P3005" s="33"/>
      <c r="Q3005" s="168"/>
      <c r="R3005" s="169"/>
      <c r="S3005" s="39"/>
      <c r="T3005" s="119"/>
      <c r="U3005" s="109"/>
      <c r="V3005" s="109"/>
      <c r="W3005" s="109"/>
      <c r="X3005" s="45"/>
      <c r="Y3005" s="45"/>
    </row>
    <row r="3006" spans="1:25" s="43" customFormat="1" ht="12.9" customHeight="1">
      <c r="A3006" s="189"/>
      <c r="B3006" s="111"/>
      <c r="C3006" s="111"/>
      <c r="D3006" s="111"/>
      <c r="E3006" s="111"/>
      <c r="F3006" s="111"/>
      <c r="G3006" s="111"/>
      <c r="H3006" s="111"/>
      <c r="I3006" s="116"/>
      <c r="J3006" s="118"/>
      <c r="K3006" s="33"/>
      <c r="L3006" s="44">
        <f t="shared" si="243"/>
        <v>0</v>
      </c>
      <c r="M3006" s="33" t="str">
        <f t="shared" si="244"/>
        <v>Container q'ty</v>
      </c>
      <c r="N3006" s="33" t="str">
        <f t="shared" si="245"/>
        <v/>
      </c>
      <c r="O3006" s="39"/>
      <c r="P3006" s="33"/>
      <c r="Q3006" s="168"/>
      <c r="R3006" s="169"/>
      <c r="S3006" s="39"/>
      <c r="T3006" s="119"/>
      <c r="U3006" s="109"/>
      <c r="V3006" s="109"/>
      <c r="W3006" s="109"/>
      <c r="X3006" s="45"/>
      <c r="Y3006" s="45"/>
    </row>
    <row r="3007" spans="1:25" s="43" customFormat="1" ht="12.9" customHeight="1">
      <c r="A3007" s="189"/>
      <c r="B3007" s="111"/>
      <c r="C3007" s="111"/>
      <c r="D3007" s="111"/>
      <c r="E3007" s="111"/>
      <c r="F3007" s="111"/>
      <c r="G3007" s="111"/>
      <c r="H3007" s="111"/>
      <c r="I3007" s="116"/>
      <c r="J3007" s="118"/>
      <c r="K3007" s="33"/>
      <c r="L3007" s="44">
        <f>SUM(E3007:F3007)</f>
        <v>0</v>
      </c>
      <c r="M3007" s="33" t="str">
        <f t="shared" si="244"/>
        <v>Container q'ty</v>
      </c>
      <c r="N3007" s="33" t="str">
        <f t="shared" si="245"/>
        <v/>
      </c>
      <c r="O3007" s="39"/>
      <c r="P3007" s="33"/>
      <c r="Q3007" s="168"/>
      <c r="R3007" s="169"/>
      <c r="S3007" s="39"/>
      <c r="T3007" s="119"/>
      <c r="U3007" s="109"/>
      <c r="V3007" s="109"/>
      <c r="W3007" s="109"/>
      <c r="X3007" s="45"/>
      <c r="Y3007" s="45"/>
    </row>
    <row r="3008" spans="1:25" s="43" customFormat="1" ht="12.9" customHeight="1">
      <c r="A3008" s="189"/>
      <c r="B3008" s="111"/>
      <c r="C3008" s="111"/>
      <c r="D3008" s="111"/>
      <c r="E3008" s="111"/>
      <c r="F3008" s="111"/>
      <c r="G3008" s="111"/>
      <c r="H3008" s="111"/>
      <c r="I3008" s="116"/>
      <c r="J3008" s="118"/>
      <c r="K3008" s="33"/>
      <c r="L3008" s="44">
        <f>SUM(E3008:F3008)</f>
        <v>0</v>
      </c>
      <c r="M3008" s="33" t="str">
        <f t="shared" si="244"/>
        <v>Container q'ty</v>
      </c>
      <c r="N3008" s="33" t="str">
        <f t="shared" si="245"/>
        <v/>
      </c>
      <c r="O3008" s="39"/>
      <c r="P3008" s="33"/>
      <c r="Q3008" s="168"/>
      <c r="R3008" s="169"/>
      <c r="S3008" s="39"/>
      <c r="T3008" s="119"/>
      <c r="U3008" s="109"/>
      <c r="V3008" s="109"/>
      <c r="W3008" s="109"/>
      <c r="X3008" s="45"/>
      <c r="Y3008" s="45"/>
    </row>
    <row r="3009" spans="1:25" s="43" customFormat="1" ht="12.9" customHeight="1">
      <c r="A3009" s="189"/>
      <c r="B3009" s="111"/>
      <c r="C3009" s="111"/>
      <c r="D3009" s="111"/>
      <c r="E3009" s="111"/>
      <c r="F3009" s="111"/>
      <c r="G3009" s="111"/>
      <c r="H3009" s="111"/>
      <c r="I3009" s="116"/>
      <c r="J3009" s="118"/>
      <c r="K3009" s="33"/>
      <c r="L3009" s="44">
        <f t="shared" ref="L3009:L3017" si="246">SUM(E3009:F3009)</f>
        <v>0</v>
      </c>
      <c r="M3009" s="33" t="str">
        <f t="shared" si="244"/>
        <v>Container q'ty</v>
      </c>
      <c r="N3009" s="33" t="str">
        <f t="shared" si="245"/>
        <v/>
      </c>
      <c r="O3009" s="39"/>
      <c r="P3009" s="33"/>
      <c r="Q3009" s="168"/>
      <c r="R3009" s="169"/>
      <c r="S3009" s="39"/>
      <c r="T3009" s="119"/>
      <c r="U3009" s="109"/>
      <c r="V3009" s="109"/>
      <c r="W3009" s="109"/>
      <c r="X3009" s="45"/>
      <c r="Y3009" s="45"/>
    </row>
    <row r="3010" spans="1:25" s="43" customFormat="1" ht="12.9" customHeight="1">
      <c r="A3010" s="189"/>
      <c r="B3010" s="111"/>
      <c r="C3010" s="111"/>
      <c r="D3010" s="111"/>
      <c r="E3010" s="111"/>
      <c r="F3010" s="111"/>
      <c r="G3010" s="111"/>
      <c r="H3010" s="111"/>
      <c r="I3010" s="116"/>
      <c r="J3010" s="118"/>
      <c r="K3010" s="33"/>
      <c r="L3010" s="44">
        <f t="shared" si="246"/>
        <v>0</v>
      </c>
      <c r="M3010" s="33" t="str">
        <f t="shared" si="244"/>
        <v>Container q'ty</v>
      </c>
      <c r="N3010" s="33" t="str">
        <f t="shared" si="245"/>
        <v/>
      </c>
      <c r="O3010" s="39"/>
      <c r="P3010" s="33"/>
      <c r="Q3010" s="168"/>
      <c r="R3010" s="169"/>
      <c r="S3010" s="39"/>
      <c r="T3010" s="119"/>
      <c r="U3010" s="109"/>
      <c r="V3010" s="109"/>
      <c r="W3010" s="109"/>
      <c r="X3010" s="45"/>
      <c r="Y3010" s="45"/>
    </row>
    <row r="3011" spans="1:25" s="43" customFormat="1" ht="12.9" customHeight="1">
      <c r="A3011" s="189"/>
      <c r="B3011" s="111"/>
      <c r="C3011" s="111"/>
      <c r="D3011" s="111"/>
      <c r="E3011" s="111"/>
      <c r="F3011" s="111"/>
      <c r="G3011" s="111"/>
      <c r="H3011" s="111"/>
      <c r="I3011" s="116"/>
      <c r="J3011" s="118"/>
      <c r="K3011" s="33"/>
      <c r="L3011" s="44">
        <f t="shared" si="246"/>
        <v>0</v>
      </c>
      <c r="M3011" s="33" t="str">
        <f t="shared" si="244"/>
        <v>Container q'ty</v>
      </c>
      <c r="N3011" s="33" t="str">
        <f t="shared" si="245"/>
        <v/>
      </c>
      <c r="O3011" s="39"/>
      <c r="P3011" s="33"/>
      <c r="Q3011" s="168"/>
      <c r="R3011" s="169"/>
      <c r="S3011" s="39"/>
      <c r="T3011" s="119"/>
      <c r="U3011" s="109"/>
      <c r="V3011" s="109"/>
      <c r="W3011" s="109"/>
      <c r="X3011" s="45"/>
      <c r="Y3011" s="45"/>
    </row>
    <row r="3012" spans="1:25" s="43" customFormat="1" ht="12.9" customHeight="1">
      <c r="A3012" s="189"/>
      <c r="B3012" s="111"/>
      <c r="C3012" s="111"/>
      <c r="D3012" s="111"/>
      <c r="E3012" s="111"/>
      <c r="F3012" s="111"/>
      <c r="G3012" s="111"/>
      <c r="H3012" s="111"/>
      <c r="I3012" s="117"/>
      <c r="J3012" s="118"/>
      <c r="K3012" s="33"/>
      <c r="L3012" s="44">
        <f t="shared" si="246"/>
        <v>0</v>
      </c>
      <c r="M3012" s="33" t="str">
        <f t="shared" si="244"/>
        <v>Container q'ty</v>
      </c>
      <c r="N3012" s="33" t="str">
        <f t="shared" si="245"/>
        <v/>
      </c>
      <c r="O3012" s="39"/>
      <c r="P3012" s="33"/>
      <c r="Q3012" s="168"/>
      <c r="R3012" s="169"/>
      <c r="S3012" s="39"/>
      <c r="T3012" s="119"/>
      <c r="U3012" s="109"/>
      <c r="V3012" s="109"/>
      <c r="W3012" s="109"/>
      <c r="X3012" s="45"/>
      <c r="Y3012" s="45"/>
    </row>
    <row r="3013" spans="1:25" s="43" customFormat="1" ht="12.9" customHeight="1">
      <c r="A3013" s="189"/>
      <c r="B3013" s="111"/>
      <c r="C3013" s="111"/>
      <c r="D3013" s="111"/>
      <c r="E3013" s="111"/>
      <c r="F3013" s="111"/>
      <c r="G3013" s="111"/>
      <c r="H3013" s="111"/>
      <c r="I3013" s="117"/>
      <c r="J3013" s="118"/>
      <c r="K3013" s="33"/>
      <c r="L3013" s="44">
        <f t="shared" si="246"/>
        <v>0</v>
      </c>
      <c r="M3013" s="33" t="str">
        <f t="shared" si="244"/>
        <v>Container q'ty</v>
      </c>
      <c r="N3013" s="33" t="str">
        <f t="shared" si="245"/>
        <v/>
      </c>
      <c r="O3013" s="39"/>
      <c r="P3013" s="33"/>
      <c r="Q3013" s="168"/>
      <c r="R3013" s="169"/>
      <c r="S3013" s="39"/>
      <c r="T3013" s="119"/>
      <c r="U3013" s="109"/>
      <c r="V3013" s="109"/>
      <c r="W3013" s="109"/>
      <c r="X3013" s="45"/>
      <c r="Y3013" s="45"/>
    </row>
    <row r="3014" spans="1:25" s="43" customFormat="1" ht="12.9" customHeight="1">
      <c r="A3014" s="189"/>
      <c r="B3014" s="111"/>
      <c r="C3014" s="111"/>
      <c r="D3014" s="111"/>
      <c r="E3014" s="111"/>
      <c r="F3014" s="111"/>
      <c r="G3014" s="111"/>
      <c r="H3014" s="111"/>
      <c r="I3014" s="116"/>
      <c r="J3014" s="118"/>
      <c r="K3014" s="33"/>
      <c r="L3014" s="44">
        <f t="shared" si="246"/>
        <v>0</v>
      </c>
      <c r="M3014" s="33" t="str">
        <f t="shared" si="244"/>
        <v>Container q'ty</v>
      </c>
      <c r="N3014" s="33" t="str">
        <f t="shared" si="245"/>
        <v/>
      </c>
      <c r="O3014" s="39"/>
      <c r="P3014" s="33"/>
      <c r="Q3014" s="168"/>
      <c r="R3014" s="169"/>
      <c r="S3014" s="39"/>
      <c r="T3014" s="119"/>
      <c r="U3014" s="109"/>
      <c r="V3014" s="109"/>
      <c r="W3014" s="109"/>
      <c r="X3014" s="45"/>
      <c r="Y3014" s="45"/>
    </row>
    <row r="3015" spans="1:25" s="43" customFormat="1" ht="12.9" customHeight="1">
      <c r="A3015" s="189"/>
      <c r="B3015" s="111"/>
      <c r="C3015" s="111"/>
      <c r="D3015" s="111"/>
      <c r="E3015" s="111"/>
      <c r="F3015" s="111"/>
      <c r="G3015" s="111"/>
      <c r="H3015" s="111"/>
      <c r="I3015" s="116"/>
      <c r="J3015" s="118"/>
      <c r="K3015" s="33"/>
      <c r="L3015" s="44">
        <f t="shared" si="246"/>
        <v>0</v>
      </c>
      <c r="M3015" s="33" t="str">
        <f t="shared" si="244"/>
        <v>Container q'ty</v>
      </c>
      <c r="N3015" s="33" t="str">
        <f t="shared" si="245"/>
        <v/>
      </c>
      <c r="O3015" s="39"/>
      <c r="P3015" s="33"/>
      <c r="Q3015" s="168"/>
      <c r="R3015" s="169"/>
      <c r="S3015" s="39"/>
      <c r="T3015" s="119"/>
      <c r="U3015" s="109"/>
      <c r="V3015" s="109"/>
      <c r="W3015" s="109"/>
      <c r="X3015" s="45"/>
      <c r="Y3015" s="45"/>
    </row>
    <row r="3016" spans="1:25" s="43" customFormat="1" ht="12.9" customHeight="1">
      <c r="A3016" s="189"/>
      <c r="B3016" s="111"/>
      <c r="C3016" s="111"/>
      <c r="D3016" s="111"/>
      <c r="E3016" s="111"/>
      <c r="F3016" s="111"/>
      <c r="G3016" s="111"/>
      <c r="H3016" s="111"/>
      <c r="I3016" s="116"/>
      <c r="J3016" s="118"/>
      <c r="K3016" s="33"/>
      <c r="L3016" s="44">
        <f t="shared" si="246"/>
        <v>0</v>
      </c>
      <c r="M3016" s="33" t="str">
        <f t="shared" si="244"/>
        <v>Container q'ty</v>
      </c>
      <c r="N3016" s="33" t="str">
        <f t="shared" si="245"/>
        <v/>
      </c>
      <c r="O3016" s="39"/>
      <c r="P3016" s="33"/>
      <c r="Q3016" s="168"/>
      <c r="R3016" s="169"/>
      <c r="S3016" s="39"/>
      <c r="T3016" s="119"/>
      <c r="U3016" s="109"/>
      <c r="V3016" s="109"/>
      <c r="W3016" s="109"/>
      <c r="X3016" s="45"/>
      <c r="Y3016" s="45"/>
    </row>
    <row r="3017" spans="1:25" s="43" customFormat="1" ht="12.9" customHeight="1">
      <c r="A3017" s="189"/>
      <c r="B3017" s="111"/>
      <c r="C3017" s="111"/>
      <c r="D3017" s="111"/>
      <c r="E3017" s="111"/>
      <c r="F3017" s="111"/>
      <c r="G3017" s="111"/>
      <c r="H3017" s="111"/>
      <c r="I3017" s="116"/>
      <c r="J3017" s="118"/>
      <c r="K3017" s="33"/>
      <c r="L3017" s="44">
        <f t="shared" si="246"/>
        <v>0</v>
      </c>
      <c r="M3017" s="33" t="str">
        <f t="shared" si="244"/>
        <v>Container q'ty</v>
      </c>
      <c r="N3017" s="33" t="str">
        <f t="shared" si="245"/>
        <v/>
      </c>
      <c r="O3017" s="39"/>
      <c r="P3017" s="33"/>
      <c r="Q3017" s="168"/>
      <c r="R3017" s="169"/>
      <c r="S3017" s="39"/>
      <c r="T3017" s="119"/>
      <c r="U3017" s="109"/>
      <c r="V3017" s="109"/>
      <c r="W3017" s="109"/>
      <c r="X3017" s="45"/>
      <c r="Y3017" s="45"/>
    </row>
    <row r="3018" spans="1:25" s="43" customFormat="1" ht="12.9" customHeight="1">
      <c r="A3018" s="189"/>
      <c r="B3018" s="111"/>
      <c r="C3018" s="111"/>
      <c r="D3018" s="111"/>
      <c r="E3018" s="111"/>
      <c r="F3018" s="111"/>
      <c r="G3018" s="111"/>
      <c r="H3018" s="111"/>
      <c r="I3018" s="116"/>
      <c r="J3018" s="118"/>
      <c r="K3018" s="33"/>
      <c r="L3018" s="44">
        <f>SUM(E3018:F3018)</f>
        <v>0</v>
      </c>
      <c r="M3018" s="33" t="str">
        <f t="shared" si="244"/>
        <v>Container q'ty</v>
      </c>
      <c r="N3018" s="33" t="str">
        <f t="shared" si="245"/>
        <v/>
      </c>
      <c r="O3018" s="39"/>
      <c r="P3018" s="33"/>
      <c r="Q3018" s="168"/>
      <c r="R3018" s="169"/>
      <c r="S3018" s="39"/>
      <c r="T3018" s="119"/>
      <c r="U3018" s="109"/>
      <c r="V3018" s="109"/>
      <c r="W3018" s="109"/>
      <c r="X3018" s="45"/>
      <c r="Y3018" s="45"/>
    </row>
    <row r="3019" spans="1:25" s="43" customFormat="1" ht="12.9" customHeight="1">
      <c r="A3019" s="189"/>
      <c r="B3019" s="111"/>
      <c r="C3019" s="111"/>
      <c r="D3019" s="111"/>
      <c r="E3019" s="111"/>
      <c r="F3019" s="111"/>
      <c r="G3019" s="111"/>
      <c r="H3019" s="111"/>
      <c r="I3019" s="116"/>
      <c r="J3019" s="118"/>
      <c r="K3019" s="33"/>
      <c r="L3019" s="44">
        <f>SUM(E3019:F3019)</f>
        <v>0</v>
      </c>
      <c r="M3019" s="33" t="str">
        <f t="shared" si="244"/>
        <v>Container q'ty</v>
      </c>
      <c r="N3019" s="33" t="str">
        <f t="shared" si="245"/>
        <v/>
      </c>
      <c r="O3019" s="39"/>
      <c r="P3019" s="33"/>
      <c r="Q3019" s="168"/>
      <c r="R3019" s="169"/>
      <c r="S3019" s="39"/>
      <c r="T3019" s="119"/>
      <c r="U3019" s="109"/>
      <c r="V3019" s="109"/>
      <c r="W3019" s="109"/>
      <c r="X3019" s="45"/>
      <c r="Y3019" s="45"/>
    </row>
    <row r="3020" spans="1:25" s="43" customFormat="1" ht="12.9" customHeight="1">
      <c r="A3020" s="189"/>
      <c r="B3020" s="111"/>
      <c r="C3020" s="111"/>
      <c r="D3020" s="111"/>
      <c r="E3020" s="111"/>
      <c r="F3020" s="111"/>
      <c r="G3020" s="111"/>
      <c r="H3020" s="111"/>
      <c r="I3020" s="116"/>
      <c r="J3020" s="118"/>
      <c r="K3020" s="33"/>
      <c r="L3020" s="44">
        <f t="shared" ref="L3020:L3029" si="247">SUM(E3020:F3020)</f>
        <v>0</v>
      </c>
      <c r="M3020" s="33" t="str">
        <f t="shared" si="244"/>
        <v>Container q'ty</v>
      </c>
      <c r="N3020" s="33" t="str">
        <f t="shared" si="245"/>
        <v/>
      </c>
      <c r="O3020" s="39"/>
      <c r="P3020" s="33"/>
      <c r="Q3020" s="168"/>
      <c r="R3020" s="169"/>
      <c r="S3020" s="39"/>
      <c r="T3020" s="119"/>
      <c r="U3020" s="109"/>
      <c r="V3020" s="109"/>
      <c r="W3020" s="109"/>
      <c r="X3020" s="45"/>
      <c r="Y3020" s="45"/>
    </row>
    <row r="3021" spans="1:25" s="43" customFormat="1" ht="12.9" customHeight="1">
      <c r="A3021" s="189"/>
      <c r="B3021" s="111"/>
      <c r="C3021" s="111"/>
      <c r="D3021" s="111"/>
      <c r="E3021" s="111"/>
      <c r="F3021" s="111"/>
      <c r="G3021" s="111"/>
      <c r="H3021" s="111"/>
      <c r="I3021" s="116"/>
      <c r="J3021" s="118"/>
      <c r="K3021" s="33"/>
      <c r="L3021" s="44">
        <f t="shared" si="247"/>
        <v>0</v>
      </c>
      <c r="M3021" s="33" t="str">
        <f t="shared" si="244"/>
        <v>Container q'ty</v>
      </c>
      <c r="N3021" s="33" t="str">
        <f t="shared" si="245"/>
        <v/>
      </c>
      <c r="O3021" s="39"/>
      <c r="P3021" s="33"/>
      <c r="Q3021" s="168"/>
      <c r="R3021" s="169"/>
      <c r="S3021" s="39"/>
      <c r="T3021" s="119"/>
      <c r="U3021" s="109"/>
      <c r="V3021" s="109"/>
      <c r="W3021" s="109"/>
      <c r="X3021" s="45"/>
      <c r="Y3021" s="45"/>
    </row>
    <row r="3022" spans="1:25" s="43" customFormat="1" ht="12.9" customHeight="1">
      <c r="A3022" s="189"/>
      <c r="B3022" s="111"/>
      <c r="C3022" s="111"/>
      <c r="D3022" s="111"/>
      <c r="E3022" s="111"/>
      <c r="F3022" s="111"/>
      <c r="G3022" s="111"/>
      <c r="H3022" s="111"/>
      <c r="I3022" s="116"/>
      <c r="J3022" s="118"/>
      <c r="K3022" s="33"/>
      <c r="L3022" s="44">
        <f t="shared" si="247"/>
        <v>0</v>
      </c>
      <c r="M3022" s="33" t="str">
        <f t="shared" si="244"/>
        <v>Container q'ty</v>
      </c>
      <c r="N3022" s="33" t="str">
        <f t="shared" si="245"/>
        <v/>
      </c>
      <c r="O3022" s="39"/>
      <c r="P3022" s="33"/>
      <c r="Q3022" s="168"/>
      <c r="R3022" s="169"/>
      <c r="S3022" s="39"/>
      <c r="T3022" s="119"/>
      <c r="U3022" s="109"/>
      <c r="V3022" s="109"/>
      <c r="W3022" s="109"/>
      <c r="X3022" s="45"/>
      <c r="Y3022" s="45"/>
    </row>
    <row r="3023" spans="1:25" s="43" customFormat="1" ht="12.9" customHeight="1">
      <c r="A3023" s="189"/>
      <c r="B3023" s="111"/>
      <c r="C3023" s="111"/>
      <c r="D3023" s="111"/>
      <c r="E3023" s="111"/>
      <c r="F3023" s="111"/>
      <c r="G3023" s="111"/>
      <c r="H3023" s="111"/>
      <c r="I3023" s="117"/>
      <c r="J3023" s="118"/>
      <c r="K3023" s="33"/>
      <c r="L3023" s="44">
        <f t="shared" si="247"/>
        <v>0</v>
      </c>
      <c r="M3023" s="33" t="str">
        <f t="shared" si="244"/>
        <v>Container q'ty</v>
      </c>
      <c r="N3023" s="33" t="str">
        <f t="shared" si="245"/>
        <v/>
      </c>
      <c r="O3023" s="39"/>
      <c r="P3023" s="33"/>
      <c r="Q3023" s="168"/>
      <c r="R3023" s="169"/>
      <c r="S3023" s="39"/>
      <c r="T3023" s="119"/>
      <c r="U3023" s="109"/>
      <c r="V3023" s="109"/>
      <c r="W3023" s="109"/>
      <c r="X3023" s="45"/>
      <c r="Y3023" s="45"/>
    </row>
    <row r="3024" spans="1:25" s="43" customFormat="1" ht="12.9" customHeight="1">
      <c r="A3024" s="189"/>
      <c r="B3024" s="111"/>
      <c r="C3024" s="111"/>
      <c r="D3024" s="111"/>
      <c r="E3024" s="111"/>
      <c r="F3024" s="111"/>
      <c r="G3024" s="111"/>
      <c r="H3024" s="111"/>
      <c r="I3024" s="117"/>
      <c r="J3024" s="118"/>
      <c r="K3024" s="33"/>
      <c r="L3024" s="44">
        <f t="shared" si="247"/>
        <v>0</v>
      </c>
      <c r="M3024" s="33" t="str">
        <f t="shared" si="244"/>
        <v>Container q'ty</v>
      </c>
      <c r="N3024" s="33" t="str">
        <f t="shared" si="245"/>
        <v/>
      </c>
      <c r="O3024" s="39"/>
      <c r="P3024" s="33"/>
      <c r="Q3024" s="168"/>
      <c r="R3024" s="169"/>
      <c r="S3024" s="39"/>
      <c r="T3024" s="119"/>
      <c r="U3024" s="109"/>
      <c r="V3024" s="109"/>
      <c r="W3024" s="109"/>
      <c r="X3024" s="45"/>
      <c r="Y3024" s="45"/>
    </row>
    <row r="3025" spans="1:25" s="43" customFormat="1" ht="12.9" customHeight="1">
      <c r="A3025" s="189"/>
      <c r="B3025" s="111"/>
      <c r="C3025" s="111"/>
      <c r="D3025" s="111"/>
      <c r="E3025" s="111"/>
      <c r="F3025" s="111"/>
      <c r="G3025" s="111"/>
      <c r="H3025" s="111"/>
      <c r="I3025" s="116"/>
      <c r="J3025" s="118"/>
      <c r="K3025" s="33"/>
      <c r="L3025" s="44">
        <f t="shared" si="247"/>
        <v>0</v>
      </c>
      <c r="M3025" s="33" t="str">
        <f t="shared" si="244"/>
        <v>Container q'ty</v>
      </c>
      <c r="N3025" s="33" t="str">
        <f t="shared" si="245"/>
        <v/>
      </c>
      <c r="O3025" s="39"/>
      <c r="P3025" s="33"/>
      <c r="Q3025" s="168"/>
      <c r="R3025" s="169"/>
      <c r="S3025" s="39"/>
      <c r="T3025" s="119"/>
      <c r="U3025" s="109"/>
      <c r="V3025" s="109"/>
      <c r="W3025" s="109"/>
      <c r="X3025" s="45"/>
      <c r="Y3025" s="45"/>
    </row>
    <row r="3026" spans="1:25" s="43" customFormat="1" ht="12.9" customHeight="1">
      <c r="A3026" s="189"/>
      <c r="B3026" s="111"/>
      <c r="C3026" s="111"/>
      <c r="D3026" s="111"/>
      <c r="E3026" s="111"/>
      <c r="F3026" s="111"/>
      <c r="G3026" s="111"/>
      <c r="H3026" s="111"/>
      <c r="I3026" s="116"/>
      <c r="J3026" s="118"/>
      <c r="K3026" s="33"/>
      <c r="L3026" s="44">
        <f t="shared" si="247"/>
        <v>0</v>
      </c>
      <c r="M3026" s="33" t="str">
        <f t="shared" si="244"/>
        <v>Container q'ty</v>
      </c>
      <c r="N3026" s="33" t="str">
        <f t="shared" si="245"/>
        <v/>
      </c>
      <c r="O3026" s="39"/>
      <c r="P3026" s="33"/>
      <c r="Q3026" s="168"/>
      <c r="R3026" s="169"/>
      <c r="S3026" s="39"/>
      <c r="T3026" s="119"/>
      <c r="U3026" s="109"/>
      <c r="V3026" s="109"/>
      <c r="W3026" s="109"/>
      <c r="X3026" s="45"/>
      <c r="Y3026" s="45"/>
    </row>
    <row r="3027" spans="1:25" s="43" customFormat="1" ht="12.9" customHeight="1">
      <c r="A3027" s="189"/>
      <c r="B3027" s="111"/>
      <c r="C3027" s="111"/>
      <c r="D3027" s="111"/>
      <c r="E3027" s="111"/>
      <c r="F3027" s="111"/>
      <c r="G3027" s="111"/>
      <c r="H3027" s="111"/>
      <c r="I3027" s="116"/>
      <c r="J3027" s="118"/>
      <c r="K3027" s="33"/>
      <c r="L3027" s="44">
        <f t="shared" si="247"/>
        <v>0</v>
      </c>
      <c r="M3027" s="33" t="str">
        <f t="shared" si="244"/>
        <v>Container q'ty</v>
      </c>
      <c r="N3027" s="33" t="str">
        <f t="shared" si="245"/>
        <v/>
      </c>
      <c r="O3027" s="39"/>
      <c r="P3027" s="33"/>
      <c r="Q3027" s="168"/>
      <c r="R3027" s="169"/>
      <c r="S3027" s="39"/>
      <c r="T3027" s="119"/>
      <c r="U3027" s="109"/>
      <c r="V3027" s="109"/>
      <c r="W3027" s="109"/>
      <c r="X3027" s="45"/>
      <c r="Y3027" s="45"/>
    </row>
    <row r="3028" spans="1:25" s="43" customFormat="1" ht="12.9" customHeight="1">
      <c r="A3028" s="189"/>
      <c r="B3028" s="111"/>
      <c r="C3028" s="111"/>
      <c r="D3028" s="111"/>
      <c r="E3028" s="111"/>
      <c r="F3028" s="111"/>
      <c r="G3028" s="111"/>
      <c r="H3028" s="111"/>
      <c r="I3028" s="117"/>
      <c r="J3028" s="118"/>
      <c r="K3028" s="33"/>
      <c r="L3028" s="44">
        <f t="shared" si="247"/>
        <v>0</v>
      </c>
      <c r="M3028" s="33" t="str">
        <f t="shared" si="244"/>
        <v>Container q'ty</v>
      </c>
      <c r="N3028" s="33" t="str">
        <f t="shared" si="245"/>
        <v/>
      </c>
      <c r="O3028" s="39"/>
      <c r="P3028" s="33"/>
      <c r="Q3028" s="168"/>
      <c r="R3028" s="169"/>
      <c r="S3028" s="39"/>
      <c r="T3028" s="119"/>
      <c r="U3028" s="109"/>
      <c r="V3028" s="109"/>
      <c r="W3028" s="109"/>
      <c r="X3028" s="45"/>
      <c r="Y3028" s="45"/>
    </row>
    <row r="3029" spans="1:25" s="43" customFormat="1" ht="12.9" customHeight="1">
      <c r="A3029" s="189"/>
      <c r="B3029" s="111"/>
      <c r="C3029" s="111"/>
      <c r="D3029" s="111"/>
      <c r="E3029" s="111"/>
      <c r="F3029" s="111"/>
      <c r="G3029" s="111"/>
      <c r="H3029" s="111"/>
      <c r="I3029" s="116"/>
      <c r="J3029" s="118"/>
      <c r="K3029" s="33"/>
      <c r="L3029" s="44">
        <f t="shared" si="247"/>
        <v>0</v>
      </c>
      <c r="M3029" s="33" t="str">
        <f t="shared" si="244"/>
        <v>Container q'ty</v>
      </c>
      <c r="N3029" s="33" t="str">
        <f t="shared" si="245"/>
        <v/>
      </c>
      <c r="O3029" s="39"/>
      <c r="P3029" s="33"/>
      <c r="Q3029" s="168"/>
      <c r="R3029" s="169"/>
      <c r="S3029" s="39"/>
      <c r="T3029" s="119"/>
      <c r="U3029" s="109"/>
      <c r="V3029" s="109"/>
      <c r="W3029" s="109"/>
      <c r="X3029" s="45"/>
      <c r="Y3029" s="45"/>
    </row>
    <row r="3030" spans="1:25" s="43" customFormat="1" ht="12.9" customHeight="1">
      <c r="A3030" s="189"/>
      <c r="B3030" s="111"/>
      <c r="C3030" s="111"/>
      <c r="D3030" s="111"/>
      <c r="E3030" s="111"/>
      <c r="F3030" s="111"/>
      <c r="G3030" s="111"/>
      <c r="H3030" s="111"/>
      <c r="I3030" s="116"/>
      <c r="J3030" s="118"/>
      <c r="K3030" s="33"/>
      <c r="L3030" s="44">
        <f>SUM(E3030:F3030)</f>
        <v>0</v>
      </c>
      <c r="M3030" s="33" t="str">
        <f t="shared" si="244"/>
        <v>Container q'ty</v>
      </c>
      <c r="N3030" s="33" t="str">
        <f t="shared" si="245"/>
        <v/>
      </c>
      <c r="O3030" s="39"/>
      <c r="P3030" s="33"/>
      <c r="Q3030" s="168"/>
      <c r="R3030" s="169"/>
      <c r="S3030" s="39"/>
      <c r="T3030" s="119"/>
      <c r="U3030" s="109"/>
      <c r="V3030" s="109"/>
      <c r="W3030" s="109"/>
      <c r="X3030" s="45"/>
      <c r="Y3030" s="45"/>
    </row>
    <row r="3031" spans="1:25" s="43" customFormat="1" ht="12.9" customHeight="1">
      <c r="A3031" s="189"/>
      <c r="B3031" s="111"/>
      <c r="C3031" s="111"/>
      <c r="D3031" s="111"/>
      <c r="E3031" s="111"/>
      <c r="F3031" s="111"/>
      <c r="G3031" s="111"/>
      <c r="H3031" s="111"/>
      <c r="I3031" s="116"/>
      <c r="J3031" s="118"/>
      <c r="K3031" s="33"/>
      <c r="L3031" s="44">
        <f>SUM(E3031:F3031)</f>
        <v>0</v>
      </c>
      <c r="M3031" s="33" t="str">
        <f t="shared" si="244"/>
        <v>Container q'ty</v>
      </c>
      <c r="N3031" s="33" t="str">
        <f t="shared" si="245"/>
        <v/>
      </c>
      <c r="O3031" s="39"/>
      <c r="P3031" s="33"/>
      <c r="Q3031" s="168"/>
      <c r="R3031" s="169"/>
      <c r="S3031" s="39"/>
      <c r="T3031" s="119"/>
      <c r="U3031" s="109"/>
      <c r="V3031" s="109"/>
      <c r="W3031" s="109"/>
      <c r="X3031" s="45"/>
      <c r="Y3031" s="45"/>
    </row>
    <row r="3032" spans="1:25" s="43" customFormat="1" ht="12.9" customHeight="1">
      <c r="A3032" s="189"/>
      <c r="B3032" s="111"/>
      <c r="C3032" s="111"/>
      <c r="D3032" s="111"/>
      <c r="E3032" s="111"/>
      <c r="F3032" s="111"/>
      <c r="G3032" s="111"/>
      <c r="H3032" s="111"/>
      <c r="I3032" s="116"/>
      <c r="J3032" s="118"/>
      <c r="K3032" s="33"/>
      <c r="L3032" s="44">
        <f t="shared" ref="L3032:L3040" si="248">SUM(E3032:F3032)</f>
        <v>0</v>
      </c>
      <c r="M3032" s="33" t="str">
        <f t="shared" si="244"/>
        <v>Container q'ty</v>
      </c>
      <c r="N3032" s="33" t="str">
        <f t="shared" si="245"/>
        <v/>
      </c>
      <c r="O3032" s="39"/>
      <c r="P3032" s="33"/>
      <c r="Q3032" s="168"/>
      <c r="R3032" s="169"/>
      <c r="S3032" s="39"/>
      <c r="T3032" s="119"/>
      <c r="U3032" s="109"/>
      <c r="V3032" s="109"/>
      <c r="W3032" s="109"/>
      <c r="X3032" s="45"/>
      <c r="Y3032" s="45"/>
    </row>
    <row r="3033" spans="1:25" s="43" customFormat="1" ht="12.9" customHeight="1">
      <c r="A3033" s="189"/>
      <c r="B3033" s="111"/>
      <c r="C3033" s="111"/>
      <c r="D3033" s="111"/>
      <c r="E3033" s="111"/>
      <c r="F3033" s="111"/>
      <c r="G3033" s="111"/>
      <c r="H3033" s="111"/>
      <c r="I3033" s="116"/>
      <c r="J3033" s="118"/>
      <c r="K3033" s="33"/>
      <c r="L3033" s="44">
        <f t="shared" si="248"/>
        <v>0</v>
      </c>
      <c r="M3033" s="33" t="str">
        <f t="shared" si="244"/>
        <v>Container q'ty</v>
      </c>
      <c r="N3033" s="33" t="str">
        <f t="shared" si="245"/>
        <v/>
      </c>
      <c r="O3033" s="39"/>
      <c r="P3033" s="33"/>
      <c r="Q3033" s="168"/>
      <c r="R3033" s="169"/>
      <c r="S3033" s="39"/>
      <c r="T3033" s="119"/>
      <c r="U3033" s="109"/>
      <c r="V3033" s="109"/>
      <c r="W3033" s="109"/>
      <c r="X3033" s="45"/>
      <c r="Y3033" s="45"/>
    </row>
    <row r="3034" spans="1:25" s="43" customFormat="1" ht="12.9" customHeight="1">
      <c r="A3034" s="189"/>
      <c r="B3034" s="111"/>
      <c r="C3034" s="111"/>
      <c r="D3034" s="111"/>
      <c r="E3034" s="111"/>
      <c r="F3034" s="111"/>
      <c r="G3034" s="111"/>
      <c r="H3034" s="111"/>
      <c r="I3034" s="116"/>
      <c r="J3034" s="118"/>
      <c r="K3034" s="33"/>
      <c r="L3034" s="44">
        <f t="shared" si="248"/>
        <v>0</v>
      </c>
      <c r="M3034" s="33" t="str">
        <f t="shared" si="244"/>
        <v>Container q'ty</v>
      </c>
      <c r="N3034" s="33" t="str">
        <f t="shared" si="245"/>
        <v/>
      </c>
      <c r="O3034" s="39"/>
      <c r="P3034" s="33"/>
      <c r="Q3034" s="168"/>
      <c r="R3034" s="169"/>
      <c r="S3034" s="39"/>
      <c r="T3034" s="119"/>
      <c r="U3034" s="109"/>
      <c r="V3034" s="109"/>
      <c r="W3034" s="109"/>
      <c r="X3034" s="45"/>
      <c r="Y3034" s="45"/>
    </row>
    <row r="3035" spans="1:25" s="43" customFormat="1" ht="12.9" customHeight="1">
      <c r="A3035" s="189"/>
      <c r="B3035" s="111"/>
      <c r="C3035" s="111"/>
      <c r="D3035" s="111"/>
      <c r="E3035" s="111"/>
      <c r="F3035" s="111"/>
      <c r="G3035" s="111"/>
      <c r="H3035" s="111"/>
      <c r="I3035" s="117"/>
      <c r="J3035" s="118"/>
      <c r="K3035" s="33"/>
      <c r="L3035" s="44">
        <f t="shared" si="248"/>
        <v>0</v>
      </c>
      <c r="M3035" s="33" t="str">
        <f t="shared" si="244"/>
        <v>Container q'ty</v>
      </c>
      <c r="N3035" s="33" t="str">
        <f t="shared" si="245"/>
        <v/>
      </c>
      <c r="O3035" s="39"/>
      <c r="P3035" s="33"/>
      <c r="Q3035" s="168"/>
      <c r="R3035" s="169"/>
      <c r="S3035" s="39"/>
      <c r="T3035" s="119"/>
      <c r="U3035" s="109"/>
      <c r="V3035" s="109"/>
      <c r="W3035" s="109"/>
      <c r="X3035" s="45"/>
      <c r="Y3035" s="45"/>
    </row>
    <row r="3036" spans="1:25" s="43" customFormat="1" ht="12.9" customHeight="1">
      <c r="A3036" s="189"/>
      <c r="B3036" s="111"/>
      <c r="C3036" s="111"/>
      <c r="D3036" s="111"/>
      <c r="E3036" s="111"/>
      <c r="F3036" s="111"/>
      <c r="G3036" s="111"/>
      <c r="H3036" s="111"/>
      <c r="I3036" s="117"/>
      <c r="J3036" s="118"/>
      <c r="K3036" s="33"/>
      <c r="L3036" s="44">
        <f t="shared" si="248"/>
        <v>0</v>
      </c>
      <c r="M3036" s="33" t="str">
        <f t="shared" si="244"/>
        <v>Container q'ty</v>
      </c>
      <c r="N3036" s="33" t="str">
        <f t="shared" si="245"/>
        <v/>
      </c>
      <c r="O3036" s="39"/>
      <c r="P3036" s="33"/>
      <c r="Q3036" s="168"/>
      <c r="R3036" s="169"/>
      <c r="S3036" s="39"/>
      <c r="T3036" s="119"/>
      <c r="U3036" s="109"/>
      <c r="V3036" s="109"/>
      <c r="W3036" s="109"/>
      <c r="X3036" s="45"/>
      <c r="Y3036" s="45"/>
    </row>
    <row r="3037" spans="1:25" s="43" customFormat="1" ht="12.9" customHeight="1">
      <c r="A3037" s="189"/>
      <c r="B3037" s="111"/>
      <c r="C3037" s="111"/>
      <c r="D3037" s="111"/>
      <c r="E3037" s="111"/>
      <c r="F3037" s="111"/>
      <c r="G3037" s="111"/>
      <c r="H3037" s="111"/>
      <c r="I3037" s="116"/>
      <c r="J3037" s="118"/>
      <c r="K3037" s="33"/>
      <c r="L3037" s="44">
        <f t="shared" si="248"/>
        <v>0</v>
      </c>
      <c r="M3037" s="33" t="str">
        <f t="shared" si="244"/>
        <v>Container q'ty</v>
      </c>
      <c r="N3037" s="33" t="str">
        <f t="shared" si="245"/>
        <v/>
      </c>
      <c r="O3037" s="39"/>
      <c r="P3037" s="33"/>
      <c r="Q3037" s="168"/>
      <c r="R3037" s="169"/>
      <c r="S3037" s="39"/>
      <c r="T3037" s="119"/>
      <c r="U3037" s="109"/>
      <c r="V3037" s="109"/>
      <c r="W3037" s="109"/>
      <c r="X3037" s="45"/>
      <c r="Y3037" s="45"/>
    </row>
    <row r="3038" spans="1:25" s="43" customFormat="1" ht="12.9" customHeight="1">
      <c r="A3038" s="189"/>
      <c r="B3038" s="111"/>
      <c r="C3038" s="111"/>
      <c r="D3038" s="111"/>
      <c r="E3038" s="111"/>
      <c r="F3038" s="111"/>
      <c r="G3038" s="111"/>
      <c r="H3038" s="111"/>
      <c r="I3038" s="116"/>
      <c r="J3038" s="118"/>
      <c r="K3038" s="33"/>
      <c r="L3038" s="44">
        <f t="shared" si="248"/>
        <v>0</v>
      </c>
      <c r="M3038" s="33" t="str">
        <f t="shared" si="244"/>
        <v>Container q'ty</v>
      </c>
      <c r="N3038" s="33" t="str">
        <f t="shared" si="245"/>
        <v/>
      </c>
      <c r="O3038" s="39"/>
      <c r="P3038" s="33"/>
      <c r="Q3038" s="168"/>
      <c r="R3038" s="169"/>
      <c r="S3038" s="39"/>
      <c r="T3038" s="119"/>
      <c r="U3038" s="109"/>
      <c r="V3038" s="109"/>
      <c r="W3038" s="109"/>
      <c r="X3038" s="45"/>
      <c r="Y3038" s="45"/>
    </row>
    <row r="3039" spans="1:25" s="43" customFormat="1" ht="12.9" customHeight="1">
      <c r="A3039" s="189"/>
      <c r="B3039" s="111"/>
      <c r="C3039" s="111"/>
      <c r="D3039" s="111"/>
      <c r="E3039" s="111"/>
      <c r="F3039" s="111"/>
      <c r="G3039" s="111"/>
      <c r="H3039" s="111"/>
      <c r="I3039" s="116"/>
      <c r="J3039" s="118"/>
      <c r="K3039" s="33"/>
      <c r="L3039" s="44">
        <f t="shared" si="248"/>
        <v>0</v>
      </c>
      <c r="M3039" s="33" t="str">
        <f t="shared" si="244"/>
        <v>Container q'ty</v>
      </c>
      <c r="N3039" s="33" t="str">
        <f t="shared" si="245"/>
        <v/>
      </c>
      <c r="O3039" s="39"/>
      <c r="P3039" s="33"/>
      <c r="Q3039" s="168"/>
      <c r="R3039" s="169"/>
      <c r="S3039" s="39"/>
      <c r="T3039" s="119"/>
      <c r="U3039" s="109"/>
      <c r="V3039" s="109"/>
      <c r="W3039" s="109"/>
      <c r="X3039" s="45"/>
      <c r="Y3039" s="45"/>
    </row>
    <row r="3040" spans="1:25" s="43" customFormat="1" ht="12.9" customHeight="1">
      <c r="A3040" s="189"/>
      <c r="B3040" s="111"/>
      <c r="C3040" s="111"/>
      <c r="D3040" s="111"/>
      <c r="E3040" s="111"/>
      <c r="F3040" s="111"/>
      <c r="G3040" s="111"/>
      <c r="H3040" s="111"/>
      <c r="I3040" s="116"/>
      <c r="J3040" s="118"/>
      <c r="K3040" s="33"/>
      <c r="L3040" s="44">
        <f t="shared" si="248"/>
        <v>0</v>
      </c>
      <c r="M3040" s="33" t="str">
        <f t="shared" si="244"/>
        <v>Container q'ty</v>
      </c>
      <c r="N3040" s="33" t="str">
        <f t="shared" si="245"/>
        <v/>
      </c>
      <c r="O3040" s="39"/>
      <c r="P3040" s="33"/>
      <c r="Q3040" s="168"/>
      <c r="R3040" s="169"/>
      <c r="S3040" s="39"/>
      <c r="T3040" s="119"/>
      <c r="U3040" s="109"/>
      <c r="V3040" s="109"/>
      <c r="W3040" s="109"/>
      <c r="X3040" s="45"/>
      <c r="Y3040" s="45"/>
    </row>
    <row r="3041" spans="1:25" s="43" customFormat="1" ht="12.9" customHeight="1">
      <c r="A3041" s="189"/>
      <c r="B3041" s="111"/>
      <c r="C3041" s="111"/>
      <c r="D3041" s="111"/>
      <c r="E3041" s="111"/>
      <c r="F3041" s="111"/>
      <c r="G3041" s="111"/>
      <c r="H3041" s="111"/>
      <c r="I3041" s="116"/>
      <c r="J3041" s="118"/>
      <c r="K3041" s="33"/>
      <c r="L3041" s="44">
        <f>SUM(E3041:F3041)</f>
        <v>0</v>
      </c>
      <c r="M3041" s="33" t="str">
        <f t="shared" si="244"/>
        <v>Container q'ty</v>
      </c>
      <c r="N3041" s="33" t="str">
        <f t="shared" si="245"/>
        <v/>
      </c>
      <c r="O3041" s="39"/>
      <c r="P3041" s="33"/>
      <c r="Q3041" s="168"/>
      <c r="R3041" s="169"/>
      <c r="S3041" s="39"/>
      <c r="T3041" s="119"/>
      <c r="U3041" s="109"/>
      <c r="V3041" s="109"/>
      <c r="W3041" s="109"/>
      <c r="X3041" s="45"/>
      <c r="Y3041" s="45"/>
    </row>
    <row r="3042" spans="1:25" s="43" customFormat="1" ht="12.9" customHeight="1">
      <c r="A3042" s="189"/>
      <c r="B3042" s="111"/>
      <c r="C3042" s="111"/>
      <c r="D3042" s="111"/>
      <c r="E3042" s="111"/>
      <c r="F3042" s="111"/>
      <c r="G3042" s="111"/>
      <c r="H3042" s="111"/>
      <c r="I3042" s="116"/>
      <c r="J3042" s="118"/>
      <c r="K3042" s="33"/>
      <c r="L3042" s="44">
        <f>SUM(E3042:F3042)</f>
        <v>0</v>
      </c>
      <c r="M3042" s="33" t="str">
        <f t="shared" si="244"/>
        <v>Container q'ty</v>
      </c>
      <c r="N3042" s="33" t="str">
        <f t="shared" si="245"/>
        <v/>
      </c>
      <c r="O3042" s="39"/>
      <c r="P3042" s="33"/>
      <c r="Q3042" s="168"/>
      <c r="R3042" s="169"/>
      <c r="S3042" s="39"/>
      <c r="T3042" s="119"/>
      <c r="U3042" s="109"/>
      <c r="V3042" s="109"/>
      <c r="W3042" s="109"/>
      <c r="X3042" s="45"/>
      <c r="Y3042" s="45"/>
    </row>
    <row r="3043" spans="1:25" s="43" customFormat="1" ht="12.9" customHeight="1">
      <c r="A3043" s="189"/>
      <c r="B3043" s="111"/>
      <c r="C3043" s="111"/>
      <c r="D3043" s="111"/>
      <c r="E3043" s="111"/>
      <c r="F3043" s="111"/>
      <c r="G3043" s="111"/>
      <c r="H3043" s="111"/>
      <c r="I3043" s="116"/>
      <c r="J3043" s="118"/>
      <c r="K3043" s="33"/>
      <c r="L3043" s="44">
        <f t="shared" ref="L3043:L3051" si="249">SUM(E3043:F3043)</f>
        <v>0</v>
      </c>
      <c r="M3043" s="33" t="str">
        <f t="shared" si="244"/>
        <v>Container q'ty</v>
      </c>
      <c r="N3043" s="33" t="str">
        <f t="shared" si="245"/>
        <v/>
      </c>
      <c r="O3043" s="39"/>
      <c r="P3043" s="33"/>
      <c r="Q3043" s="168"/>
      <c r="R3043" s="169"/>
      <c r="S3043" s="39"/>
      <c r="T3043" s="119"/>
      <c r="U3043" s="109"/>
      <c r="V3043" s="109"/>
      <c r="W3043" s="109"/>
      <c r="X3043" s="45"/>
      <c r="Y3043" s="45"/>
    </row>
    <row r="3044" spans="1:25" s="43" customFormat="1" ht="12.9" customHeight="1">
      <c r="A3044" s="189"/>
      <c r="B3044" s="111"/>
      <c r="C3044" s="111"/>
      <c r="D3044" s="111"/>
      <c r="E3044" s="111"/>
      <c r="F3044" s="111"/>
      <c r="G3044" s="111"/>
      <c r="H3044" s="111"/>
      <c r="I3044" s="116"/>
      <c r="J3044" s="118"/>
      <c r="K3044" s="33"/>
      <c r="L3044" s="44">
        <f t="shared" si="249"/>
        <v>0</v>
      </c>
      <c r="M3044" s="33" t="str">
        <f t="shared" si="244"/>
        <v>Container q'ty</v>
      </c>
      <c r="N3044" s="33" t="str">
        <f t="shared" si="245"/>
        <v/>
      </c>
      <c r="O3044" s="39"/>
      <c r="P3044" s="33"/>
      <c r="Q3044" s="168"/>
      <c r="R3044" s="169"/>
      <c r="S3044" s="39"/>
      <c r="T3044" s="119"/>
      <c r="U3044" s="109"/>
      <c r="V3044" s="109"/>
      <c r="W3044" s="109"/>
      <c r="X3044" s="45"/>
      <c r="Y3044" s="45"/>
    </row>
    <row r="3045" spans="1:25" s="43" customFormat="1" ht="12.9" customHeight="1">
      <c r="A3045" s="189"/>
      <c r="B3045" s="111"/>
      <c r="C3045" s="111"/>
      <c r="D3045" s="111"/>
      <c r="E3045" s="111"/>
      <c r="F3045" s="111"/>
      <c r="G3045" s="111"/>
      <c r="H3045" s="111"/>
      <c r="I3045" s="116"/>
      <c r="J3045" s="118"/>
      <c r="K3045" s="33"/>
      <c r="L3045" s="44">
        <f t="shared" si="249"/>
        <v>0</v>
      </c>
      <c r="M3045" s="33" t="str">
        <f t="shared" si="244"/>
        <v>Container q'ty</v>
      </c>
      <c r="N3045" s="33" t="str">
        <f t="shared" si="245"/>
        <v/>
      </c>
      <c r="O3045" s="39"/>
      <c r="P3045" s="33"/>
      <c r="Q3045" s="168"/>
      <c r="R3045" s="169"/>
      <c r="S3045" s="39"/>
      <c r="T3045" s="119"/>
      <c r="U3045" s="109"/>
      <c r="V3045" s="109"/>
      <c r="W3045" s="109"/>
      <c r="X3045" s="45"/>
      <c r="Y3045" s="45"/>
    </row>
    <row r="3046" spans="1:25" s="43" customFormat="1" ht="12.9" customHeight="1">
      <c r="A3046" s="189"/>
      <c r="B3046" s="111"/>
      <c r="C3046" s="111"/>
      <c r="D3046" s="111"/>
      <c r="E3046" s="111"/>
      <c r="F3046" s="111"/>
      <c r="G3046" s="111"/>
      <c r="H3046" s="111"/>
      <c r="I3046" s="117"/>
      <c r="J3046" s="118"/>
      <c r="K3046" s="33"/>
      <c r="L3046" s="44">
        <f t="shared" si="249"/>
        <v>0</v>
      </c>
      <c r="M3046" s="33" t="str">
        <f t="shared" si="244"/>
        <v>Container q'ty</v>
      </c>
      <c r="N3046" s="33" t="str">
        <f t="shared" si="245"/>
        <v/>
      </c>
      <c r="O3046" s="39"/>
      <c r="P3046" s="33"/>
      <c r="Q3046" s="168"/>
      <c r="R3046" s="169"/>
      <c r="S3046" s="39"/>
      <c r="T3046" s="119"/>
      <c r="U3046" s="109"/>
      <c r="V3046" s="109"/>
      <c r="W3046" s="109"/>
      <c r="X3046" s="45"/>
      <c r="Y3046" s="45"/>
    </row>
    <row r="3047" spans="1:25" s="43" customFormat="1" ht="12.9" customHeight="1">
      <c r="A3047" s="189"/>
      <c r="B3047" s="111"/>
      <c r="C3047" s="111"/>
      <c r="D3047" s="111"/>
      <c r="E3047" s="111"/>
      <c r="F3047" s="111"/>
      <c r="G3047" s="111"/>
      <c r="H3047" s="111"/>
      <c r="I3047" s="117"/>
      <c r="J3047" s="118"/>
      <c r="K3047" s="33"/>
      <c r="L3047" s="44">
        <f t="shared" si="249"/>
        <v>0</v>
      </c>
      <c r="M3047" s="33" t="str">
        <f t="shared" si="244"/>
        <v>Container q'ty</v>
      </c>
      <c r="N3047" s="33" t="str">
        <f t="shared" si="245"/>
        <v/>
      </c>
      <c r="O3047" s="39"/>
      <c r="P3047" s="33"/>
      <c r="Q3047" s="168"/>
      <c r="R3047" s="169"/>
      <c r="S3047" s="39"/>
      <c r="T3047" s="119"/>
      <c r="U3047" s="109"/>
      <c r="V3047" s="109"/>
      <c r="W3047" s="109"/>
      <c r="X3047" s="45"/>
      <c r="Y3047" s="45"/>
    </row>
    <row r="3048" spans="1:25" s="43" customFormat="1" ht="12.9" customHeight="1">
      <c r="A3048" s="189"/>
      <c r="B3048" s="111"/>
      <c r="C3048" s="111"/>
      <c r="D3048" s="111"/>
      <c r="E3048" s="111"/>
      <c r="F3048" s="111"/>
      <c r="G3048" s="111"/>
      <c r="H3048" s="111"/>
      <c r="I3048" s="116"/>
      <c r="J3048" s="118"/>
      <c r="K3048" s="33"/>
      <c r="L3048" s="44">
        <f t="shared" si="249"/>
        <v>0</v>
      </c>
      <c r="M3048" s="33" t="str">
        <f t="shared" si="244"/>
        <v>Container q'ty</v>
      </c>
      <c r="N3048" s="33" t="str">
        <f t="shared" si="245"/>
        <v/>
      </c>
      <c r="O3048" s="39"/>
      <c r="P3048" s="33"/>
      <c r="Q3048" s="168"/>
      <c r="R3048" s="169"/>
      <c r="S3048" s="39"/>
      <c r="T3048" s="119"/>
      <c r="U3048" s="109"/>
      <c r="V3048" s="109"/>
      <c r="W3048" s="109"/>
      <c r="X3048" s="45"/>
      <c r="Y3048" s="45"/>
    </row>
    <row r="3049" spans="1:25" s="43" customFormat="1" ht="12.9" customHeight="1">
      <c r="A3049" s="189"/>
      <c r="B3049" s="111"/>
      <c r="C3049" s="111"/>
      <c r="D3049" s="111"/>
      <c r="E3049" s="111"/>
      <c r="F3049" s="111"/>
      <c r="G3049" s="111"/>
      <c r="H3049" s="111"/>
      <c r="I3049" s="116"/>
      <c r="J3049" s="118"/>
      <c r="K3049" s="33"/>
      <c r="L3049" s="44">
        <f t="shared" si="249"/>
        <v>0</v>
      </c>
      <c r="M3049" s="33" t="str">
        <f t="shared" si="244"/>
        <v>Container q'ty</v>
      </c>
      <c r="N3049" s="33" t="str">
        <f t="shared" si="245"/>
        <v/>
      </c>
      <c r="O3049" s="39"/>
      <c r="P3049" s="33"/>
      <c r="Q3049" s="168"/>
      <c r="R3049" s="169"/>
      <c r="S3049" s="39"/>
      <c r="T3049" s="119"/>
      <c r="U3049" s="109"/>
      <c r="V3049" s="109"/>
      <c r="W3049" s="109"/>
      <c r="X3049" s="45"/>
      <c r="Y3049" s="45"/>
    </row>
    <row r="3050" spans="1:25" s="43" customFormat="1" ht="12.9" customHeight="1">
      <c r="A3050" s="189"/>
      <c r="B3050" s="111"/>
      <c r="C3050" s="111"/>
      <c r="D3050" s="111"/>
      <c r="E3050" s="111"/>
      <c r="F3050" s="111"/>
      <c r="G3050" s="111"/>
      <c r="H3050" s="111"/>
      <c r="I3050" s="116"/>
      <c r="J3050" s="118"/>
      <c r="K3050" s="33"/>
      <c r="L3050" s="44">
        <f t="shared" si="249"/>
        <v>0</v>
      </c>
      <c r="M3050" s="33" t="str">
        <f t="shared" si="244"/>
        <v>Container q'ty</v>
      </c>
      <c r="N3050" s="33" t="str">
        <f t="shared" si="245"/>
        <v/>
      </c>
      <c r="O3050" s="39"/>
      <c r="P3050" s="33"/>
      <c r="Q3050" s="168"/>
      <c r="R3050" s="169"/>
      <c r="S3050" s="39"/>
      <c r="T3050" s="119"/>
      <c r="U3050" s="109"/>
      <c r="V3050" s="109"/>
      <c r="W3050" s="109"/>
      <c r="X3050" s="45"/>
      <c r="Y3050" s="45"/>
    </row>
    <row r="3051" spans="1:25" s="43" customFormat="1" ht="12.9" customHeight="1">
      <c r="A3051" s="189"/>
      <c r="B3051" s="111"/>
      <c r="C3051" s="111"/>
      <c r="D3051" s="111"/>
      <c r="E3051" s="111"/>
      <c r="F3051" s="111"/>
      <c r="G3051" s="111"/>
      <c r="H3051" s="111"/>
      <c r="I3051" s="116"/>
      <c r="J3051" s="118"/>
      <c r="K3051" s="33"/>
      <c r="L3051" s="44">
        <f t="shared" si="249"/>
        <v>0</v>
      </c>
      <c r="M3051" s="33" t="str">
        <f t="shared" si="244"/>
        <v>Container q'ty</v>
      </c>
      <c r="N3051" s="33" t="str">
        <f t="shared" si="245"/>
        <v/>
      </c>
      <c r="O3051" s="39"/>
      <c r="P3051" s="33"/>
      <c r="Q3051" s="168"/>
      <c r="R3051" s="169"/>
      <c r="S3051" s="39"/>
      <c r="T3051" s="119"/>
      <c r="U3051" s="109"/>
      <c r="V3051" s="109"/>
      <c r="W3051" s="109"/>
      <c r="X3051" s="45"/>
      <c r="Y3051" s="45"/>
    </row>
    <row r="3052" spans="1:25" s="43" customFormat="1" ht="12.9" customHeight="1">
      <c r="A3052" s="189"/>
      <c r="B3052" s="111"/>
      <c r="C3052" s="111"/>
      <c r="D3052" s="111"/>
      <c r="E3052" s="111"/>
      <c r="F3052" s="111"/>
      <c r="G3052" s="111"/>
      <c r="H3052" s="111"/>
      <c r="I3052" s="116"/>
      <c r="J3052" s="118"/>
      <c r="K3052" s="33"/>
      <c r="L3052" s="44">
        <f>SUM(E3052:F3052)</f>
        <v>0</v>
      </c>
      <c r="M3052" s="33" t="str">
        <f t="shared" si="244"/>
        <v>Container q'ty</v>
      </c>
      <c r="N3052" s="33" t="str">
        <f t="shared" si="245"/>
        <v/>
      </c>
      <c r="O3052" s="39"/>
      <c r="P3052" s="33"/>
      <c r="Q3052" s="168"/>
      <c r="R3052" s="169"/>
      <c r="S3052" s="39"/>
      <c r="T3052" s="119"/>
      <c r="U3052" s="109"/>
      <c r="V3052" s="109"/>
      <c r="W3052" s="109"/>
      <c r="X3052" s="45"/>
      <c r="Y3052" s="45"/>
    </row>
    <row r="3053" spans="1:25" s="43" customFormat="1" ht="12.9" customHeight="1">
      <c r="A3053" s="189"/>
      <c r="B3053" s="111"/>
      <c r="C3053" s="111"/>
      <c r="D3053" s="111"/>
      <c r="E3053" s="111"/>
      <c r="F3053" s="111"/>
      <c r="G3053" s="111"/>
      <c r="H3053" s="111"/>
      <c r="I3053" s="116"/>
      <c r="J3053" s="118"/>
      <c r="K3053" s="33"/>
      <c r="L3053" s="44">
        <f>SUM(E3053:F3053)</f>
        <v>0</v>
      </c>
      <c r="M3053" s="33" t="str">
        <f t="shared" si="244"/>
        <v>Container q'ty</v>
      </c>
      <c r="N3053" s="33" t="str">
        <f t="shared" si="245"/>
        <v/>
      </c>
      <c r="O3053" s="39"/>
      <c r="P3053" s="33"/>
      <c r="Q3053" s="168"/>
      <c r="R3053" s="169"/>
      <c r="S3053" s="39"/>
      <c r="T3053" s="119"/>
      <c r="U3053" s="109"/>
      <c r="V3053" s="109"/>
      <c r="W3053" s="109"/>
      <c r="X3053" s="45"/>
      <c r="Y3053" s="45"/>
    </row>
    <row r="3054" spans="1:25" s="43" customFormat="1" ht="12.9" customHeight="1">
      <c r="A3054" s="189"/>
      <c r="B3054" s="111"/>
      <c r="C3054" s="111"/>
      <c r="D3054" s="111"/>
      <c r="E3054" s="111"/>
      <c r="F3054" s="111"/>
      <c r="G3054" s="111"/>
      <c r="H3054" s="111"/>
      <c r="I3054" s="116"/>
      <c r="J3054" s="118"/>
      <c r="K3054" s="33"/>
      <c r="L3054" s="44">
        <f t="shared" ref="L3054:L3063" si="250">SUM(E3054:F3054)</f>
        <v>0</v>
      </c>
      <c r="M3054" s="33" t="str">
        <f t="shared" si="244"/>
        <v>Container q'ty</v>
      </c>
      <c r="N3054" s="33" t="str">
        <f t="shared" si="245"/>
        <v/>
      </c>
      <c r="O3054" s="39"/>
      <c r="P3054" s="33"/>
      <c r="Q3054" s="168"/>
      <c r="R3054" s="169"/>
      <c r="S3054" s="39"/>
      <c r="T3054" s="119"/>
      <c r="U3054" s="109"/>
      <c r="V3054" s="109"/>
      <c r="W3054" s="109"/>
      <c r="X3054" s="45"/>
      <c r="Y3054" s="45"/>
    </row>
    <row r="3055" spans="1:25" s="43" customFormat="1" ht="12.9" customHeight="1">
      <c r="A3055" s="189"/>
      <c r="B3055" s="111"/>
      <c r="C3055" s="111"/>
      <c r="D3055" s="111"/>
      <c r="E3055" s="111"/>
      <c r="F3055" s="111"/>
      <c r="G3055" s="111"/>
      <c r="H3055" s="111"/>
      <c r="I3055" s="116"/>
      <c r="J3055" s="118"/>
      <c r="K3055" s="33"/>
      <c r="L3055" s="44">
        <f t="shared" si="250"/>
        <v>0</v>
      </c>
      <c r="M3055" s="33" t="str">
        <f t="shared" si="244"/>
        <v>Container q'ty</v>
      </c>
      <c r="N3055" s="33" t="str">
        <f t="shared" si="245"/>
        <v/>
      </c>
      <c r="O3055" s="39"/>
      <c r="P3055" s="33"/>
      <c r="Q3055" s="168"/>
      <c r="R3055" s="169"/>
      <c r="S3055" s="39"/>
      <c r="T3055" s="119"/>
      <c r="U3055" s="109"/>
      <c r="V3055" s="109"/>
      <c r="W3055" s="109"/>
      <c r="X3055" s="45"/>
      <c r="Y3055" s="45"/>
    </row>
    <row r="3056" spans="1:25" s="43" customFormat="1" ht="12.9" customHeight="1">
      <c r="A3056" s="189"/>
      <c r="B3056" s="111"/>
      <c r="C3056" s="111"/>
      <c r="D3056" s="111"/>
      <c r="E3056" s="111"/>
      <c r="F3056" s="111"/>
      <c r="G3056" s="111"/>
      <c r="H3056" s="111"/>
      <c r="I3056" s="116"/>
      <c r="J3056" s="118"/>
      <c r="K3056" s="33"/>
      <c r="L3056" s="44">
        <f t="shared" si="250"/>
        <v>0</v>
      </c>
      <c r="M3056" s="33" t="str">
        <f t="shared" si="244"/>
        <v>Container q'ty</v>
      </c>
      <c r="N3056" s="33" t="str">
        <f t="shared" si="245"/>
        <v/>
      </c>
      <c r="O3056" s="39"/>
      <c r="P3056" s="33"/>
      <c r="Q3056" s="168"/>
      <c r="R3056" s="169"/>
      <c r="S3056" s="39"/>
      <c r="T3056" s="119"/>
      <c r="U3056" s="109"/>
      <c r="V3056" s="109"/>
      <c r="W3056" s="109"/>
      <c r="X3056" s="45"/>
      <c r="Y3056" s="45"/>
    </row>
    <row r="3057" spans="1:25" s="43" customFormat="1" ht="12.9" customHeight="1">
      <c r="A3057" s="189"/>
      <c r="B3057" s="111"/>
      <c r="C3057" s="111"/>
      <c r="D3057" s="111"/>
      <c r="E3057" s="111"/>
      <c r="F3057" s="111"/>
      <c r="G3057" s="111"/>
      <c r="H3057" s="111"/>
      <c r="I3057" s="117"/>
      <c r="J3057" s="118"/>
      <c r="K3057" s="33"/>
      <c r="L3057" s="44">
        <f t="shared" si="250"/>
        <v>0</v>
      </c>
      <c r="M3057" s="33" t="str">
        <f t="shared" si="244"/>
        <v>Container q'ty</v>
      </c>
      <c r="N3057" s="33" t="str">
        <f t="shared" si="245"/>
        <v/>
      </c>
      <c r="O3057" s="39"/>
      <c r="P3057" s="33"/>
      <c r="Q3057" s="168"/>
      <c r="R3057" s="169"/>
      <c r="S3057" s="39"/>
      <c r="T3057" s="119"/>
      <c r="U3057" s="109"/>
      <c r="V3057" s="109"/>
      <c r="W3057" s="109"/>
      <c r="X3057" s="45"/>
      <c r="Y3057" s="45"/>
    </row>
    <row r="3058" spans="1:25" s="43" customFormat="1" ht="12.9" customHeight="1">
      <c r="A3058" s="189"/>
      <c r="B3058" s="111"/>
      <c r="C3058" s="111"/>
      <c r="D3058" s="111"/>
      <c r="E3058" s="111"/>
      <c r="F3058" s="111"/>
      <c r="G3058" s="111"/>
      <c r="H3058" s="111"/>
      <c r="I3058" s="117"/>
      <c r="J3058" s="118"/>
      <c r="K3058" s="33"/>
      <c r="L3058" s="44">
        <f t="shared" si="250"/>
        <v>0</v>
      </c>
      <c r="M3058" s="33" t="str">
        <f t="shared" si="244"/>
        <v>Container q'ty</v>
      </c>
      <c r="N3058" s="33" t="str">
        <f t="shared" si="245"/>
        <v/>
      </c>
      <c r="O3058" s="39"/>
      <c r="P3058" s="33"/>
      <c r="Q3058" s="168"/>
      <c r="R3058" s="169"/>
      <c r="S3058" s="39"/>
      <c r="T3058" s="119"/>
      <c r="U3058" s="109"/>
      <c r="V3058" s="109"/>
      <c r="W3058" s="109"/>
      <c r="X3058" s="45"/>
      <c r="Y3058" s="45"/>
    </row>
    <row r="3059" spans="1:25" s="43" customFormat="1" ht="12.9" customHeight="1">
      <c r="A3059" s="189"/>
      <c r="B3059" s="111"/>
      <c r="C3059" s="111"/>
      <c r="D3059" s="111"/>
      <c r="E3059" s="111"/>
      <c r="F3059" s="111"/>
      <c r="G3059" s="111"/>
      <c r="H3059" s="111"/>
      <c r="I3059" s="116"/>
      <c r="J3059" s="118"/>
      <c r="K3059" s="33"/>
      <c r="L3059" s="44">
        <f t="shared" si="250"/>
        <v>0</v>
      </c>
      <c r="M3059" s="33" t="str">
        <f t="shared" si="244"/>
        <v>Container q'ty</v>
      </c>
      <c r="N3059" s="33" t="str">
        <f t="shared" si="245"/>
        <v/>
      </c>
      <c r="O3059" s="39"/>
      <c r="P3059" s="33"/>
      <c r="Q3059" s="168"/>
      <c r="R3059" s="169"/>
      <c r="S3059" s="39"/>
      <c r="T3059" s="119"/>
      <c r="U3059" s="109"/>
      <c r="V3059" s="109"/>
      <c r="W3059" s="109"/>
      <c r="X3059" s="45"/>
      <c r="Y3059" s="45"/>
    </row>
    <row r="3060" spans="1:25" s="43" customFormat="1" ht="12.9" customHeight="1">
      <c r="A3060" s="189"/>
      <c r="B3060" s="111"/>
      <c r="C3060" s="111"/>
      <c r="D3060" s="111"/>
      <c r="E3060" s="111"/>
      <c r="F3060" s="111"/>
      <c r="G3060" s="111"/>
      <c r="H3060" s="111"/>
      <c r="I3060" s="116"/>
      <c r="J3060" s="118"/>
      <c r="K3060" s="33"/>
      <c r="L3060" s="44">
        <f t="shared" si="250"/>
        <v>0</v>
      </c>
      <c r="M3060" s="33" t="str">
        <f t="shared" si="244"/>
        <v>Container q'ty</v>
      </c>
      <c r="N3060" s="33" t="str">
        <f t="shared" si="245"/>
        <v/>
      </c>
      <c r="O3060" s="39"/>
      <c r="P3060" s="33"/>
      <c r="Q3060" s="168"/>
      <c r="R3060" s="169"/>
      <c r="S3060" s="39"/>
      <c r="T3060" s="119"/>
      <c r="U3060" s="109"/>
      <c r="V3060" s="109"/>
      <c r="W3060" s="109"/>
      <c r="X3060" s="45"/>
      <c r="Y3060" s="45"/>
    </row>
    <row r="3061" spans="1:25" s="43" customFormat="1" ht="12.9" customHeight="1">
      <c r="A3061" s="189"/>
      <c r="B3061" s="111"/>
      <c r="C3061" s="111"/>
      <c r="D3061" s="111"/>
      <c r="E3061" s="111"/>
      <c r="F3061" s="111"/>
      <c r="G3061" s="111"/>
      <c r="H3061" s="111"/>
      <c r="I3061" s="116"/>
      <c r="J3061" s="118"/>
      <c r="K3061" s="33"/>
      <c r="L3061" s="44">
        <f t="shared" si="250"/>
        <v>0</v>
      </c>
      <c r="M3061" s="33" t="str">
        <f t="shared" si="244"/>
        <v>Container q'ty</v>
      </c>
      <c r="N3061" s="33" t="str">
        <f t="shared" si="245"/>
        <v/>
      </c>
      <c r="O3061" s="39"/>
      <c r="P3061" s="33"/>
      <c r="Q3061" s="168"/>
      <c r="R3061" s="169"/>
      <c r="S3061" s="39"/>
      <c r="T3061" s="119"/>
      <c r="U3061" s="109"/>
      <c r="V3061" s="109"/>
      <c r="W3061" s="109"/>
      <c r="X3061" s="45"/>
      <c r="Y3061" s="45"/>
    </row>
    <row r="3062" spans="1:25" s="43" customFormat="1" ht="12.9" customHeight="1">
      <c r="A3062" s="189"/>
      <c r="B3062" s="111"/>
      <c r="C3062" s="111"/>
      <c r="D3062" s="111"/>
      <c r="E3062" s="111"/>
      <c r="F3062" s="111"/>
      <c r="G3062" s="111"/>
      <c r="H3062" s="111"/>
      <c r="I3062" s="116"/>
      <c r="J3062" s="118"/>
      <c r="K3062" s="33"/>
      <c r="L3062" s="44">
        <f t="shared" si="250"/>
        <v>0</v>
      </c>
      <c r="M3062" s="33" t="str">
        <f t="shared" si="244"/>
        <v>Container q'ty</v>
      </c>
      <c r="N3062" s="33" t="str">
        <f t="shared" si="245"/>
        <v/>
      </c>
      <c r="O3062" s="39"/>
      <c r="P3062" s="33"/>
      <c r="Q3062" s="168"/>
      <c r="R3062" s="169"/>
      <c r="S3062" s="39"/>
      <c r="T3062" s="119"/>
      <c r="U3062" s="109"/>
      <c r="V3062" s="109"/>
      <c r="W3062" s="109"/>
      <c r="X3062" s="45"/>
      <c r="Y3062" s="45"/>
    </row>
    <row r="3063" spans="1:25" s="43" customFormat="1" ht="12.9" customHeight="1">
      <c r="A3063" s="189"/>
      <c r="B3063" s="111"/>
      <c r="C3063" s="111"/>
      <c r="D3063" s="111"/>
      <c r="E3063" s="111"/>
      <c r="F3063" s="111"/>
      <c r="G3063" s="111"/>
      <c r="H3063" s="111"/>
      <c r="I3063" s="116"/>
      <c r="J3063" s="118"/>
      <c r="K3063" s="33"/>
      <c r="L3063" s="44">
        <f t="shared" si="250"/>
        <v>0</v>
      </c>
      <c r="M3063" s="33" t="str">
        <f t="shared" ref="M3063:M3126" si="251">A3063&amp;$O$1</f>
        <v>Container q'ty</v>
      </c>
      <c r="N3063" s="33" t="str">
        <f t="shared" ref="N3063:N3126" si="252">A3063&amp;P3063</f>
        <v/>
      </c>
      <c r="O3063" s="39"/>
      <c r="P3063" s="33"/>
      <c r="Q3063" s="168"/>
      <c r="R3063" s="169"/>
      <c r="S3063" s="39"/>
      <c r="T3063" s="119"/>
      <c r="U3063" s="109"/>
      <c r="V3063" s="109"/>
      <c r="W3063" s="109"/>
      <c r="X3063" s="45"/>
      <c r="Y3063" s="45"/>
    </row>
    <row r="3064" spans="1:25" s="43" customFormat="1" ht="12.9" customHeight="1">
      <c r="A3064" s="189"/>
      <c r="B3064" s="111"/>
      <c r="C3064" s="111"/>
      <c r="D3064" s="111"/>
      <c r="E3064" s="111"/>
      <c r="F3064" s="111"/>
      <c r="G3064" s="111"/>
      <c r="H3064" s="111"/>
      <c r="I3064" s="116"/>
      <c r="J3064" s="118"/>
      <c r="K3064" s="33"/>
      <c r="L3064" s="44">
        <f>SUM(E3064:F3064)</f>
        <v>0</v>
      </c>
      <c r="M3064" s="33" t="str">
        <f t="shared" si="251"/>
        <v>Container q'ty</v>
      </c>
      <c r="N3064" s="33" t="str">
        <f t="shared" si="252"/>
        <v/>
      </c>
      <c r="O3064" s="39"/>
      <c r="P3064" s="33"/>
      <c r="Q3064" s="168"/>
      <c r="R3064" s="169"/>
      <c r="S3064" s="39"/>
      <c r="T3064" s="119"/>
      <c r="U3064" s="109"/>
      <c r="V3064" s="109"/>
      <c r="W3064" s="109"/>
      <c r="X3064" s="45"/>
      <c r="Y3064" s="45"/>
    </row>
    <row r="3065" spans="1:25" s="43" customFormat="1" ht="12.9" customHeight="1">
      <c r="A3065" s="189"/>
      <c r="B3065" s="111"/>
      <c r="C3065" s="111"/>
      <c r="D3065" s="111"/>
      <c r="E3065" s="111"/>
      <c r="F3065" s="111"/>
      <c r="G3065" s="111"/>
      <c r="H3065" s="111"/>
      <c r="I3065" s="116"/>
      <c r="J3065" s="118"/>
      <c r="K3065" s="33"/>
      <c r="L3065" s="44">
        <f>SUM(E3065:F3065)</f>
        <v>0</v>
      </c>
      <c r="M3065" s="33" t="str">
        <f t="shared" si="251"/>
        <v>Container q'ty</v>
      </c>
      <c r="N3065" s="33" t="str">
        <f t="shared" si="252"/>
        <v/>
      </c>
      <c r="O3065" s="39"/>
      <c r="P3065" s="33"/>
      <c r="Q3065" s="168"/>
      <c r="R3065" s="169"/>
      <c r="S3065" s="39"/>
      <c r="T3065" s="119"/>
      <c r="U3065" s="109"/>
      <c r="V3065" s="109"/>
      <c r="W3065" s="109"/>
      <c r="X3065" s="45"/>
      <c r="Y3065" s="45"/>
    </row>
    <row r="3066" spans="1:25" s="43" customFormat="1" ht="12.9" customHeight="1">
      <c r="A3066" s="189"/>
      <c r="B3066" s="111"/>
      <c r="C3066" s="111"/>
      <c r="D3066" s="111"/>
      <c r="E3066" s="111"/>
      <c r="F3066" s="111"/>
      <c r="G3066" s="111"/>
      <c r="H3066" s="111"/>
      <c r="I3066" s="116"/>
      <c r="J3066" s="118"/>
      <c r="K3066" s="33"/>
      <c r="L3066" s="44">
        <f t="shared" ref="L3066:L3074" si="253">SUM(E3066:F3066)</f>
        <v>0</v>
      </c>
      <c r="M3066" s="33" t="str">
        <f t="shared" si="251"/>
        <v>Container q'ty</v>
      </c>
      <c r="N3066" s="33" t="str">
        <f t="shared" si="252"/>
        <v/>
      </c>
      <c r="O3066" s="39"/>
      <c r="P3066" s="33"/>
      <c r="Q3066" s="168"/>
      <c r="R3066" s="169"/>
      <c r="S3066" s="39"/>
      <c r="T3066" s="119"/>
      <c r="U3066" s="109"/>
      <c r="V3066" s="109"/>
      <c r="W3066" s="109"/>
      <c r="X3066" s="45"/>
      <c r="Y3066" s="45"/>
    </row>
    <row r="3067" spans="1:25" s="43" customFormat="1" ht="12.9" customHeight="1">
      <c r="A3067" s="189"/>
      <c r="B3067" s="111"/>
      <c r="C3067" s="111"/>
      <c r="D3067" s="111"/>
      <c r="E3067" s="111"/>
      <c r="F3067" s="111"/>
      <c r="G3067" s="111"/>
      <c r="H3067" s="111"/>
      <c r="I3067" s="116"/>
      <c r="J3067" s="118"/>
      <c r="K3067" s="33"/>
      <c r="L3067" s="44">
        <f t="shared" si="253"/>
        <v>0</v>
      </c>
      <c r="M3067" s="33" t="str">
        <f t="shared" si="251"/>
        <v>Container q'ty</v>
      </c>
      <c r="N3067" s="33" t="str">
        <f t="shared" si="252"/>
        <v/>
      </c>
      <c r="O3067" s="39"/>
      <c r="P3067" s="33"/>
      <c r="Q3067" s="168"/>
      <c r="R3067" s="169"/>
      <c r="S3067" s="39"/>
      <c r="T3067" s="119"/>
      <c r="U3067" s="109"/>
      <c r="V3067" s="109"/>
      <c r="W3067" s="109"/>
      <c r="X3067" s="45"/>
      <c r="Y3067" s="45"/>
    </row>
    <row r="3068" spans="1:25" s="43" customFormat="1" ht="12.9" customHeight="1">
      <c r="A3068" s="189"/>
      <c r="B3068" s="111"/>
      <c r="C3068" s="111"/>
      <c r="D3068" s="111"/>
      <c r="E3068" s="111"/>
      <c r="F3068" s="111"/>
      <c r="G3068" s="111"/>
      <c r="H3068" s="111"/>
      <c r="I3068" s="116"/>
      <c r="J3068" s="118"/>
      <c r="K3068" s="33"/>
      <c r="L3068" s="44">
        <f t="shared" si="253"/>
        <v>0</v>
      </c>
      <c r="M3068" s="33" t="str">
        <f t="shared" si="251"/>
        <v>Container q'ty</v>
      </c>
      <c r="N3068" s="33" t="str">
        <f t="shared" si="252"/>
        <v/>
      </c>
      <c r="O3068" s="39"/>
      <c r="P3068" s="33"/>
      <c r="Q3068" s="168"/>
      <c r="R3068" s="169"/>
      <c r="S3068" s="39"/>
      <c r="T3068" s="119"/>
      <c r="U3068" s="109"/>
      <c r="V3068" s="109"/>
      <c r="W3068" s="109"/>
      <c r="X3068" s="45"/>
      <c r="Y3068" s="45"/>
    </row>
    <row r="3069" spans="1:25" s="43" customFormat="1" ht="12.9" customHeight="1">
      <c r="A3069" s="189"/>
      <c r="B3069" s="111"/>
      <c r="C3069" s="111"/>
      <c r="D3069" s="111"/>
      <c r="E3069" s="111"/>
      <c r="F3069" s="111"/>
      <c r="G3069" s="111"/>
      <c r="H3069" s="111"/>
      <c r="I3069" s="117"/>
      <c r="J3069" s="118"/>
      <c r="K3069" s="33"/>
      <c r="L3069" s="44">
        <f t="shared" si="253"/>
        <v>0</v>
      </c>
      <c r="M3069" s="33" t="str">
        <f t="shared" si="251"/>
        <v>Container q'ty</v>
      </c>
      <c r="N3069" s="33" t="str">
        <f t="shared" si="252"/>
        <v/>
      </c>
      <c r="O3069" s="39"/>
      <c r="P3069" s="33"/>
      <c r="Q3069" s="168"/>
      <c r="R3069" s="169"/>
      <c r="S3069" s="39"/>
      <c r="T3069" s="119"/>
      <c r="U3069" s="109"/>
      <c r="V3069" s="109"/>
      <c r="W3069" s="109"/>
      <c r="X3069" s="45"/>
      <c r="Y3069" s="45"/>
    </row>
    <row r="3070" spans="1:25" s="43" customFormat="1" ht="12.9" customHeight="1">
      <c r="A3070" s="189"/>
      <c r="B3070" s="111"/>
      <c r="C3070" s="111"/>
      <c r="D3070" s="111"/>
      <c r="E3070" s="111"/>
      <c r="F3070" s="111"/>
      <c r="G3070" s="111"/>
      <c r="H3070" s="111"/>
      <c r="I3070" s="117"/>
      <c r="J3070" s="118"/>
      <c r="K3070" s="33"/>
      <c r="L3070" s="44">
        <f t="shared" si="253"/>
        <v>0</v>
      </c>
      <c r="M3070" s="33" t="str">
        <f t="shared" si="251"/>
        <v>Container q'ty</v>
      </c>
      <c r="N3070" s="33" t="str">
        <f t="shared" si="252"/>
        <v/>
      </c>
      <c r="O3070" s="39"/>
      <c r="P3070" s="33"/>
      <c r="Q3070" s="168"/>
      <c r="R3070" s="169"/>
      <c r="S3070" s="39"/>
      <c r="T3070" s="119"/>
      <c r="U3070" s="109"/>
      <c r="V3070" s="109"/>
      <c r="W3070" s="109"/>
      <c r="X3070" s="45"/>
      <c r="Y3070" s="45"/>
    </row>
    <row r="3071" spans="1:25" s="43" customFormat="1" ht="12.9" customHeight="1">
      <c r="A3071" s="189"/>
      <c r="B3071" s="111"/>
      <c r="C3071" s="111"/>
      <c r="D3071" s="111"/>
      <c r="E3071" s="111"/>
      <c r="F3071" s="111"/>
      <c r="G3071" s="111"/>
      <c r="H3071" s="111"/>
      <c r="I3071" s="116"/>
      <c r="J3071" s="118"/>
      <c r="K3071" s="33"/>
      <c r="L3071" s="44">
        <f t="shared" si="253"/>
        <v>0</v>
      </c>
      <c r="M3071" s="33" t="str">
        <f t="shared" si="251"/>
        <v>Container q'ty</v>
      </c>
      <c r="N3071" s="33" t="str">
        <f t="shared" si="252"/>
        <v/>
      </c>
      <c r="O3071" s="39"/>
      <c r="P3071" s="33"/>
      <c r="Q3071" s="168"/>
      <c r="R3071" s="169"/>
      <c r="S3071" s="39"/>
      <c r="T3071" s="119"/>
      <c r="U3071" s="109"/>
      <c r="V3071" s="109"/>
      <c r="W3071" s="109"/>
      <c r="X3071" s="45"/>
      <c r="Y3071" s="45"/>
    </row>
    <row r="3072" spans="1:25" s="43" customFormat="1" ht="12.9" customHeight="1">
      <c r="A3072" s="189"/>
      <c r="B3072" s="111"/>
      <c r="C3072" s="111"/>
      <c r="D3072" s="111"/>
      <c r="E3072" s="111"/>
      <c r="F3072" s="111"/>
      <c r="G3072" s="111"/>
      <c r="H3072" s="111"/>
      <c r="I3072" s="116"/>
      <c r="J3072" s="118"/>
      <c r="K3072" s="33"/>
      <c r="L3072" s="44">
        <f t="shared" si="253"/>
        <v>0</v>
      </c>
      <c r="M3072" s="33" t="str">
        <f t="shared" si="251"/>
        <v>Container q'ty</v>
      </c>
      <c r="N3072" s="33" t="str">
        <f t="shared" si="252"/>
        <v/>
      </c>
      <c r="O3072" s="39"/>
      <c r="P3072" s="33"/>
      <c r="Q3072" s="168"/>
      <c r="R3072" s="169"/>
      <c r="S3072" s="39"/>
      <c r="T3072" s="119"/>
      <c r="U3072" s="109"/>
      <c r="V3072" s="109"/>
      <c r="W3072" s="109"/>
      <c r="X3072" s="45"/>
      <c r="Y3072" s="45"/>
    </row>
    <row r="3073" spans="1:25" s="43" customFormat="1" ht="12.9" customHeight="1">
      <c r="A3073" s="189"/>
      <c r="B3073" s="111"/>
      <c r="C3073" s="111"/>
      <c r="D3073" s="111"/>
      <c r="E3073" s="111"/>
      <c r="F3073" s="111"/>
      <c r="G3073" s="111"/>
      <c r="H3073" s="111"/>
      <c r="I3073" s="116"/>
      <c r="J3073" s="118"/>
      <c r="K3073" s="33"/>
      <c r="L3073" s="44">
        <f t="shared" si="253"/>
        <v>0</v>
      </c>
      <c r="M3073" s="33" t="str">
        <f t="shared" si="251"/>
        <v>Container q'ty</v>
      </c>
      <c r="N3073" s="33" t="str">
        <f t="shared" si="252"/>
        <v/>
      </c>
      <c r="O3073" s="39"/>
      <c r="P3073" s="33"/>
      <c r="Q3073" s="168"/>
      <c r="R3073" s="169"/>
      <c r="S3073" s="39"/>
      <c r="T3073" s="119"/>
      <c r="U3073" s="109"/>
      <c r="V3073" s="109"/>
      <c r="W3073" s="109"/>
      <c r="X3073" s="45"/>
      <c r="Y3073" s="45"/>
    </row>
    <row r="3074" spans="1:25" s="43" customFormat="1" ht="12.9" customHeight="1">
      <c r="A3074" s="189"/>
      <c r="B3074" s="111"/>
      <c r="C3074" s="111"/>
      <c r="D3074" s="111"/>
      <c r="E3074" s="111"/>
      <c r="F3074" s="111"/>
      <c r="G3074" s="111"/>
      <c r="H3074" s="111"/>
      <c r="I3074" s="116"/>
      <c r="J3074" s="118"/>
      <c r="K3074" s="33"/>
      <c r="L3074" s="44">
        <f t="shared" si="253"/>
        <v>0</v>
      </c>
      <c r="M3074" s="33" t="str">
        <f t="shared" si="251"/>
        <v>Container q'ty</v>
      </c>
      <c r="N3074" s="33" t="str">
        <f t="shared" si="252"/>
        <v/>
      </c>
      <c r="O3074" s="39"/>
      <c r="P3074" s="33"/>
      <c r="Q3074" s="168"/>
      <c r="R3074" s="169"/>
      <c r="S3074" s="39"/>
      <c r="T3074" s="119"/>
      <c r="U3074" s="109"/>
      <c r="V3074" s="109"/>
      <c r="W3074" s="109"/>
      <c r="X3074" s="45"/>
      <c r="Y3074" s="45"/>
    </row>
    <row r="3075" spans="1:25" s="43" customFormat="1" ht="12.9" customHeight="1">
      <c r="A3075" s="189"/>
      <c r="B3075" s="111"/>
      <c r="C3075" s="111"/>
      <c r="D3075" s="111"/>
      <c r="E3075" s="111"/>
      <c r="F3075" s="111"/>
      <c r="G3075" s="111"/>
      <c r="H3075" s="111"/>
      <c r="I3075" s="116"/>
      <c r="J3075" s="118"/>
      <c r="K3075" s="33"/>
      <c r="L3075" s="44">
        <f>SUM(E3075:F3075)</f>
        <v>0</v>
      </c>
      <c r="M3075" s="33" t="str">
        <f t="shared" si="251"/>
        <v>Container q'ty</v>
      </c>
      <c r="N3075" s="33" t="str">
        <f t="shared" si="252"/>
        <v/>
      </c>
      <c r="O3075" s="39"/>
      <c r="P3075" s="33"/>
      <c r="Q3075" s="168"/>
      <c r="R3075" s="169"/>
      <c r="S3075" s="39"/>
      <c r="T3075" s="119"/>
      <c r="U3075" s="109"/>
      <c r="V3075" s="109"/>
      <c r="W3075" s="109"/>
      <c r="X3075" s="45"/>
      <c r="Y3075" s="45"/>
    </row>
    <row r="3076" spans="1:25" s="43" customFormat="1" ht="12.9" customHeight="1">
      <c r="A3076" s="189"/>
      <c r="B3076" s="111"/>
      <c r="C3076" s="111"/>
      <c r="D3076" s="111"/>
      <c r="E3076" s="111"/>
      <c r="F3076" s="111"/>
      <c r="G3076" s="111"/>
      <c r="H3076" s="111"/>
      <c r="I3076" s="116"/>
      <c r="J3076" s="118"/>
      <c r="K3076" s="33"/>
      <c r="L3076" s="44">
        <f>SUM(E3076:F3076)</f>
        <v>0</v>
      </c>
      <c r="M3076" s="33" t="str">
        <f t="shared" si="251"/>
        <v>Container q'ty</v>
      </c>
      <c r="N3076" s="33" t="str">
        <f t="shared" si="252"/>
        <v/>
      </c>
      <c r="O3076" s="39"/>
      <c r="P3076" s="33"/>
      <c r="Q3076" s="168"/>
      <c r="R3076" s="169"/>
      <c r="S3076" s="39"/>
      <c r="T3076" s="119"/>
      <c r="U3076" s="109"/>
      <c r="V3076" s="109"/>
      <c r="W3076" s="109"/>
      <c r="X3076" s="45"/>
      <c r="Y3076" s="45"/>
    </row>
    <row r="3077" spans="1:25" s="43" customFormat="1" ht="12.9" customHeight="1">
      <c r="A3077" s="189"/>
      <c r="B3077" s="111"/>
      <c r="C3077" s="111"/>
      <c r="D3077" s="111"/>
      <c r="E3077" s="111"/>
      <c r="F3077" s="111"/>
      <c r="G3077" s="111"/>
      <c r="H3077" s="111"/>
      <c r="I3077" s="116"/>
      <c r="J3077" s="118"/>
      <c r="K3077" s="33"/>
      <c r="L3077" s="44">
        <f t="shared" ref="L3077:L3085" si="254">SUM(E3077:F3077)</f>
        <v>0</v>
      </c>
      <c r="M3077" s="33" t="str">
        <f t="shared" si="251"/>
        <v>Container q'ty</v>
      </c>
      <c r="N3077" s="33" t="str">
        <f t="shared" si="252"/>
        <v/>
      </c>
      <c r="O3077" s="39"/>
      <c r="P3077" s="33"/>
      <c r="Q3077" s="168"/>
      <c r="R3077" s="169"/>
      <c r="S3077" s="39"/>
      <c r="T3077" s="119"/>
      <c r="U3077" s="109"/>
      <c r="V3077" s="109"/>
      <c r="W3077" s="109"/>
      <c r="X3077" s="45"/>
      <c r="Y3077" s="45"/>
    </row>
    <row r="3078" spans="1:25" s="43" customFormat="1" ht="12.9" customHeight="1">
      <c r="A3078" s="189"/>
      <c r="B3078" s="111"/>
      <c r="C3078" s="111"/>
      <c r="D3078" s="111"/>
      <c r="E3078" s="111"/>
      <c r="F3078" s="111"/>
      <c r="G3078" s="111"/>
      <c r="H3078" s="111"/>
      <c r="I3078" s="116"/>
      <c r="J3078" s="118"/>
      <c r="K3078" s="33"/>
      <c r="L3078" s="44">
        <f t="shared" si="254"/>
        <v>0</v>
      </c>
      <c r="M3078" s="33" t="str">
        <f t="shared" si="251"/>
        <v>Container q'ty</v>
      </c>
      <c r="N3078" s="33" t="str">
        <f t="shared" si="252"/>
        <v/>
      </c>
      <c r="O3078" s="39"/>
      <c r="P3078" s="33"/>
      <c r="Q3078" s="168"/>
      <c r="R3078" s="169"/>
      <c r="S3078" s="39"/>
      <c r="T3078" s="119"/>
      <c r="U3078" s="109"/>
      <c r="V3078" s="109"/>
      <c r="W3078" s="109"/>
      <c r="X3078" s="45"/>
      <c r="Y3078" s="45"/>
    </row>
    <row r="3079" spans="1:25" s="43" customFormat="1" ht="12.9" customHeight="1">
      <c r="A3079" s="189"/>
      <c r="B3079" s="111"/>
      <c r="C3079" s="111"/>
      <c r="D3079" s="111"/>
      <c r="E3079" s="111"/>
      <c r="F3079" s="111"/>
      <c r="G3079" s="111"/>
      <c r="H3079" s="111"/>
      <c r="I3079" s="116"/>
      <c r="J3079" s="118"/>
      <c r="K3079" s="33"/>
      <c r="L3079" s="44">
        <f t="shared" si="254"/>
        <v>0</v>
      </c>
      <c r="M3079" s="33" t="str">
        <f t="shared" si="251"/>
        <v>Container q'ty</v>
      </c>
      <c r="N3079" s="33" t="str">
        <f t="shared" si="252"/>
        <v/>
      </c>
      <c r="O3079" s="39"/>
      <c r="P3079" s="33"/>
      <c r="Q3079" s="168"/>
      <c r="R3079" s="169"/>
      <c r="S3079" s="39"/>
      <c r="T3079" s="119"/>
      <c r="U3079" s="109"/>
      <c r="V3079" s="109"/>
      <c r="W3079" s="109"/>
      <c r="X3079" s="45"/>
      <c r="Y3079" s="45"/>
    </row>
    <row r="3080" spans="1:25" s="43" customFormat="1" ht="12.9" customHeight="1">
      <c r="A3080" s="189"/>
      <c r="B3080" s="111"/>
      <c r="C3080" s="111"/>
      <c r="D3080" s="111"/>
      <c r="E3080" s="111"/>
      <c r="F3080" s="111"/>
      <c r="G3080" s="111"/>
      <c r="H3080" s="111"/>
      <c r="I3080" s="117"/>
      <c r="J3080" s="118"/>
      <c r="K3080" s="33"/>
      <c r="L3080" s="44">
        <f t="shared" si="254"/>
        <v>0</v>
      </c>
      <c r="M3080" s="33" t="str">
        <f t="shared" si="251"/>
        <v>Container q'ty</v>
      </c>
      <c r="N3080" s="33" t="str">
        <f t="shared" si="252"/>
        <v/>
      </c>
      <c r="O3080" s="39"/>
      <c r="P3080" s="33"/>
      <c r="Q3080" s="168"/>
      <c r="R3080" s="169"/>
      <c r="S3080" s="39"/>
      <c r="T3080" s="119"/>
      <c r="U3080" s="109"/>
      <c r="V3080" s="109"/>
      <c r="W3080" s="109"/>
      <c r="X3080" s="45"/>
      <c r="Y3080" s="45"/>
    </row>
    <row r="3081" spans="1:25" s="43" customFormat="1" ht="12.9" customHeight="1">
      <c r="A3081" s="189"/>
      <c r="B3081" s="111"/>
      <c r="C3081" s="111"/>
      <c r="D3081" s="111"/>
      <c r="E3081" s="111"/>
      <c r="F3081" s="111"/>
      <c r="G3081" s="111"/>
      <c r="H3081" s="111"/>
      <c r="I3081" s="117"/>
      <c r="J3081" s="118"/>
      <c r="K3081" s="33"/>
      <c r="L3081" s="44">
        <f t="shared" si="254"/>
        <v>0</v>
      </c>
      <c r="M3081" s="33" t="str">
        <f t="shared" si="251"/>
        <v>Container q'ty</v>
      </c>
      <c r="N3081" s="33" t="str">
        <f t="shared" si="252"/>
        <v/>
      </c>
      <c r="O3081" s="39"/>
      <c r="P3081" s="33"/>
      <c r="Q3081" s="168"/>
      <c r="R3081" s="169"/>
      <c r="S3081" s="39"/>
      <c r="T3081" s="119"/>
      <c r="U3081" s="109"/>
      <c r="V3081" s="109"/>
      <c r="W3081" s="109"/>
      <c r="X3081" s="45"/>
      <c r="Y3081" s="45"/>
    </row>
    <row r="3082" spans="1:25" s="43" customFormat="1" ht="12.9" customHeight="1">
      <c r="A3082" s="189"/>
      <c r="B3082" s="111"/>
      <c r="C3082" s="111"/>
      <c r="D3082" s="111"/>
      <c r="E3082" s="111"/>
      <c r="F3082" s="111"/>
      <c r="G3082" s="111"/>
      <c r="H3082" s="111"/>
      <c r="I3082" s="116"/>
      <c r="J3082" s="118"/>
      <c r="K3082" s="33"/>
      <c r="L3082" s="44">
        <f t="shared" si="254"/>
        <v>0</v>
      </c>
      <c r="M3082" s="33" t="str">
        <f t="shared" si="251"/>
        <v>Container q'ty</v>
      </c>
      <c r="N3082" s="33" t="str">
        <f t="shared" si="252"/>
        <v/>
      </c>
      <c r="O3082" s="39"/>
      <c r="P3082" s="33"/>
      <c r="Q3082" s="168"/>
      <c r="R3082" s="169"/>
      <c r="S3082" s="39"/>
      <c r="T3082" s="119"/>
      <c r="U3082" s="109"/>
      <c r="V3082" s="109"/>
      <c r="W3082" s="109"/>
      <c r="X3082" s="45"/>
      <c r="Y3082" s="45"/>
    </row>
    <row r="3083" spans="1:25" s="43" customFormat="1" ht="12.9" customHeight="1">
      <c r="A3083" s="189"/>
      <c r="B3083" s="111"/>
      <c r="C3083" s="111"/>
      <c r="D3083" s="111"/>
      <c r="E3083" s="111"/>
      <c r="F3083" s="111"/>
      <c r="G3083" s="111"/>
      <c r="H3083" s="111"/>
      <c r="I3083" s="116"/>
      <c r="J3083" s="118"/>
      <c r="K3083" s="33"/>
      <c r="L3083" s="44">
        <f t="shared" si="254"/>
        <v>0</v>
      </c>
      <c r="M3083" s="33" t="str">
        <f t="shared" si="251"/>
        <v>Container q'ty</v>
      </c>
      <c r="N3083" s="33" t="str">
        <f t="shared" si="252"/>
        <v/>
      </c>
      <c r="O3083" s="39"/>
      <c r="P3083" s="33"/>
      <c r="Q3083" s="168"/>
      <c r="R3083" s="169"/>
      <c r="S3083" s="39"/>
      <c r="T3083" s="119"/>
      <c r="U3083" s="109"/>
      <c r="V3083" s="109"/>
      <c r="W3083" s="109"/>
      <c r="X3083" s="45"/>
      <c r="Y3083" s="45"/>
    </row>
    <row r="3084" spans="1:25" s="43" customFormat="1" ht="12.9" customHeight="1">
      <c r="A3084" s="189"/>
      <c r="B3084" s="111"/>
      <c r="C3084" s="111"/>
      <c r="D3084" s="111"/>
      <c r="E3084" s="111"/>
      <c r="F3084" s="111"/>
      <c r="G3084" s="111"/>
      <c r="H3084" s="111"/>
      <c r="I3084" s="116"/>
      <c r="J3084" s="118"/>
      <c r="K3084" s="33"/>
      <c r="L3084" s="44">
        <f t="shared" si="254"/>
        <v>0</v>
      </c>
      <c r="M3084" s="33" t="str">
        <f t="shared" si="251"/>
        <v>Container q'ty</v>
      </c>
      <c r="N3084" s="33" t="str">
        <f t="shared" si="252"/>
        <v/>
      </c>
      <c r="O3084" s="39"/>
      <c r="P3084" s="33"/>
      <c r="Q3084" s="168"/>
      <c r="R3084" s="169"/>
      <c r="S3084" s="39"/>
      <c r="T3084" s="119"/>
      <c r="U3084" s="109"/>
      <c r="V3084" s="109"/>
      <c r="W3084" s="109"/>
      <c r="X3084" s="45"/>
      <c r="Y3084" s="45"/>
    </row>
    <row r="3085" spans="1:25" s="43" customFormat="1" ht="12.9" customHeight="1">
      <c r="A3085" s="189"/>
      <c r="B3085" s="111"/>
      <c r="C3085" s="111"/>
      <c r="D3085" s="111"/>
      <c r="E3085" s="111"/>
      <c r="F3085" s="111"/>
      <c r="G3085" s="111"/>
      <c r="H3085" s="111"/>
      <c r="I3085" s="116"/>
      <c r="J3085" s="118"/>
      <c r="K3085" s="33"/>
      <c r="L3085" s="44">
        <f t="shared" si="254"/>
        <v>0</v>
      </c>
      <c r="M3085" s="33" t="str">
        <f t="shared" si="251"/>
        <v>Container q'ty</v>
      </c>
      <c r="N3085" s="33" t="str">
        <f t="shared" si="252"/>
        <v/>
      </c>
      <c r="O3085" s="39"/>
      <c r="P3085" s="33"/>
      <c r="Q3085" s="168"/>
      <c r="R3085" s="169"/>
      <c r="S3085" s="39"/>
      <c r="T3085" s="119"/>
      <c r="U3085" s="109"/>
      <c r="V3085" s="109"/>
      <c r="W3085" s="109"/>
      <c r="X3085" s="45"/>
      <c r="Y3085" s="45"/>
    </row>
    <row r="3086" spans="1:25" s="43" customFormat="1" ht="12.9" customHeight="1">
      <c r="A3086" s="189"/>
      <c r="B3086" s="111"/>
      <c r="C3086" s="111"/>
      <c r="D3086" s="111"/>
      <c r="E3086" s="111"/>
      <c r="F3086" s="111"/>
      <c r="G3086" s="111"/>
      <c r="H3086" s="111"/>
      <c r="I3086" s="116"/>
      <c r="J3086" s="118"/>
      <c r="K3086" s="33"/>
      <c r="L3086" s="44">
        <f>SUM(E3086:F3086)</f>
        <v>0</v>
      </c>
      <c r="M3086" s="33" t="str">
        <f t="shared" si="251"/>
        <v>Container q'ty</v>
      </c>
      <c r="N3086" s="33" t="str">
        <f t="shared" si="252"/>
        <v/>
      </c>
      <c r="O3086" s="39"/>
      <c r="P3086" s="33"/>
      <c r="Q3086" s="168"/>
      <c r="R3086" s="169"/>
      <c r="S3086" s="39"/>
      <c r="T3086" s="119"/>
      <c r="U3086" s="109"/>
      <c r="V3086" s="109"/>
      <c r="W3086" s="109"/>
      <c r="X3086" s="45"/>
      <c r="Y3086" s="45"/>
    </row>
    <row r="3087" spans="1:25" s="43" customFormat="1" ht="12.9" customHeight="1">
      <c r="A3087" s="189"/>
      <c r="B3087" s="111"/>
      <c r="C3087" s="111"/>
      <c r="D3087" s="111"/>
      <c r="E3087" s="111"/>
      <c r="F3087" s="111"/>
      <c r="G3087" s="111"/>
      <c r="H3087" s="111"/>
      <c r="I3087" s="116"/>
      <c r="J3087" s="118"/>
      <c r="K3087" s="33"/>
      <c r="L3087" s="44">
        <f>SUM(E3087:F3087)</f>
        <v>0</v>
      </c>
      <c r="M3087" s="33" t="str">
        <f t="shared" si="251"/>
        <v>Container q'ty</v>
      </c>
      <c r="N3087" s="33" t="str">
        <f t="shared" si="252"/>
        <v/>
      </c>
      <c r="O3087" s="39"/>
      <c r="P3087" s="33"/>
      <c r="Q3087" s="168"/>
      <c r="R3087" s="169"/>
      <c r="S3087" s="39"/>
      <c r="T3087" s="119"/>
      <c r="U3087" s="109"/>
      <c r="V3087" s="109"/>
      <c r="W3087" s="109"/>
      <c r="X3087" s="45"/>
      <c r="Y3087" s="45"/>
    </row>
    <row r="3088" spans="1:25" s="43" customFormat="1" ht="12.9" customHeight="1">
      <c r="A3088" s="189"/>
      <c r="B3088" s="111"/>
      <c r="C3088" s="111"/>
      <c r="D3088" s="111"/>
      <c r="E3088" s="111"/>
      <c r="F3088" s="111"/>
      <c r="G3088" s="111"/>
      <c r="H3088" s="111"/>
      <c r="I3088" s="116"/>
      <c r="J3088" s="118"/>
      <c r="K3088" s="33"/>
      <c r="L3088" s="44">
        <f t="shared" ref="L3088:L3097" si="255">SUM(E3088:F3088)</f>
        <v>0</v>
      </c>
      <c r="M3088" s="33" t="str">
        <f t="shared" si="251"/>
        <v>Container q'ty</v>
      </c>
      <c r="N3088" s="33" t="str">
        <f t="shared" si="252"/>
        <v/>
      </c>
      <c r="O3088" s="39"/>
      <c r="P3088" s="33"/>
      <c r="Q3088" s="168"/>
      <c r="R3088" s="169"/>
      <c r="S3088" s="39"/>
      <c r="T3088" s="119"/>
      <c r="U3088" s="109"/>
      <c r="V3088" s="109"/>
      <c r="W3088" s="109"/>
      <c r="X3088" s="45"/>
      <c r="Y3088" s="45"/>
    </row>
    <row r="3089" spans="1:25" s="43" customFormat="1" ht="12.9" customHeight="1">
      <c r="A3089" s="189"/>
      <c r="B3089" s="111"/>
      <c r="C3089" s="111"/>
      <c r="D3089" s="111"/>
      <c r="E3089" s="111"/>
      <c r="F3089" s="111"/>
      <c r="G3089" s="111"/>
      <c r="H3089" s="111"/>
      <c r="I3089" s="116"/>
      <c r="J3089" s="118"/>
      <c r="K3089" s="33"/>
      <c r="L3089" s="44">
        <f t="shared" si="255"/>
        <v>0</v>
      </c>
      <c r="M3089" s="33" t="str">
        <f t="shared" si="251"/>
        <v>Container q'ty</v>
      </c>
      <c r="N3089" s="33" t="str">
        <f t="shared" si="252"/>
        <v/>
      </c>
      <c r="O3089" s="39"/>
      <c r="P3089" s="33"/>
      <c r="Q3089" s="168"/>
      <c r="R3089" s="169"/>
      <c r="S3089" s="39"/>
      <c r="T3089" s="119"/>
      <c r="U3089" s="109"/>
      <c r="V3089" s="109"/>
      <c r="W3089" s="109"/>
      <c r="X3089" s="45"/>
      <c r="Y3089" s="45"/>
    </row>
    <row r="3090" spans="1:25" s="43" customFormat="1" ht="12.9" customHeight="1">
      <c r="A3090" s="189"/>
      <c r="B3090" s="111"/>
      <c r="C3090" s="111"/>
      <c r="D3090" s="111"/>
      <c r="E3090" s="111"/>
      <c r="F3090" s="111"/>
      <c r="G3090" s="111"/>
      <c r="H3090" s="111"/>
      <c r="I3090" s="116"/>
      <c r="J3090" s="118"/>
      <c r="K3090" s="33"/>
      <c r="L3090" s="44">
        <f t="shared" si="255"/>
        <v>0</v>
      </c>
      <c r="M3090" s="33" t="str">
        <f t="shared" si="251"/>
        <v>Container q'ty</v>
      </c>
      <c r="N3090" s="33" t="str">
        <f t="shared" si="252"/>
        <v/>
      </c>
      <c r="O3090" s="39"/>
      <c r="P3090" s="33"/>
      <c r="Q3090" s="168"/>
      <c r="R3090" s="169"/>
      <c r="S3090" s="39"/>
      <c r="T3090" s="119"/>
      <c r="U3090" s="109"/>
      <c r="V3090" s="109"/>
      <c r="W3090" s="109"/>
      <c r="X3090" s="45"/>
      <c r="Y3090" s="45"/>
    </row>
    <row r="3091" spans="1:25" s="43" customFormat="1" ht="12.9" customHeight="1">
      <c r="A3091" s="189"/>
      <c r="B3091" s="111"/>
      <c r="C3091" s="111"/>
      <c r="D3091" s="111"/>
      <c r="E3091" s="111"/>
      <c r="F3091" s="111"/>
      <c r="G3091" s="111"/>
      <c r="H3091" s="111"/>
      <c r="I3091" s="117"/>
      <c r="J3091" s="118"/>
      <c r="K3091" s="33"/>
      <c r="L3091" s="44">
        <f t="shared" si="255"/>
        <v>0</v>
      </c>
      <c r="M3091" s="33" t="str">
        <f t="shared" si="251"/>
        <v>Container q'ty</v>
      </c>
      <c r="N3091" s="33" t="str">
        <f t="shared" si="252"/>
        <v/>
      </c>
      <c r="O3091" s="39"/>
      <c r="P3091" s="33"/>
      <c r="Q3091" s="168"/>
      <c r="R3091" s="169"/>
      <c r="S3091" s="39"/>
      <c r="T3091" s="119"/>
      <c r="U3091" s="109"/>
      <c r="V3091" s="109"/>
      <c r="W3091" s="109"/>
      <c r="X3091" s="45"/>
      <c r="Y3091" s="45"/>
    </row>
    <row r="3092" spans="1:25" s="43" customFormat="1" ht="12.9" customHeight="1">
      <c r="A3092" s="189"/>
      <c r="B3092" s="111"/>
      <c r="C3092" s="111"/>
      <c r="D3092" s="111"/>
      <c r="E3092" s="111"/>
      <c r="F3092" s="111"/>
      <c r="G3092" s="111"/>
      <c r="H3092" s="111"/>
      <c r="I3092" s="117"/>
      <c r="J3092" s="118"/>
      <c r="K3092" s="33"/>
      <c r="L3092" s="44">
        <f t="shared" si="255"/>
        <v>0</v>
      </c>
      <c r="M3092" s="33" t="str">
        <f t="shared" si="251"/>
        <v>Container q'ty</v>
      </c>
      <c r="N3092" s="33" t="str">
        <f t="shared" si="252"/>
        <v/>
      </c>
      <c r="O3092" s="39"/>
      <c r="P3092" s="33"/>
      <c r="Q3092" s="168"/>
      <c r="R3092" s="169"/>
      <c r="S3092" s="39"/>
      <c r="T3092" s="119"/>
      <c r="U3092" s="109"/>
      <c r="V3092" s="109"/>
      <c r="W3092" s="109"/>
      <c r="X3092" s="45"/>
      <c r="Y3092" s="45"/>
    </row>
    <row r="3093" spans="1:25" s="43" customFormat="1" ht="12.9" customHeight="1">
      <c r="A3093" s="189"/>
      <c r="B3093" s="111"/>
      <c r="C3093" s="111"/>
      <c r="D3093" s="111"/>
      <c r="E3093" s="111"/>
      <c r="F3093" s="111"/>
      <c r="G3093" s="111"/>
      <c r="H3093" s="111"/>
      <c r="I3093" s="116"/>
      <c r="J3093" s="118"/>
      <c r="K3093" s="33"/>
      <c r="L3093" s="44">
        <f t="shared" si="255"/>
        <v>0</v>
      </c>
      <c r="M3093" s="33" t="str">
        <f t="shared" si="251"/>
        <v>Container q'ty</v>
      </c>
      <c r="N3093" s="33" t="str">
        <f t="shared" si="252"/>
        <v/>
      </c>
      <c r="O3093" s="39"/>
      <c r="P3093" s="33"/>
      <c r="Q3093" s="168"/>
      <c r="R3093" s="169"/>
      <c r="S3093" s="39"/>
      <c r="T3093" s="119"/>
      <c r="U3093" s="109"/>
      <c r="V3093" s="109"/>
      <c r="W3093" s="109"/>
      <c r="X3093" s="45"/>
      <c r="Y3093" s="45"/>
    </row>
    <row r="3094" spans="1:25" s="43" customFormat="1" ht="12.9" customHeight="1">
      <c r="A3094" s="189"/>
      <c r="B3094" s="111"/>
      <c r="C3094" s="111"/>
      <c r="D3094" s="111"/>
      <c r="E3094" s="111"/>
      <c r="F3094" s="111"/>
      <c r="G3094" s="111"/>
      <c r="H3094" s="111"/>
      <c r="I3094" s="116"/>
      <c r="J3094" s="118"/>
      <c r="K3094" s="33"/>
      <c r="L3094" s="44">
        <f t="shared" si="255"/>
        <v>0</v>
      </c>
      <c r="M3094" s="33" t="str">
        <f t="shared" si="251"/>
        <v>Container q'ty</v>
      </c>
      <c r="N3094" s="33" t="str">
        <f t="shared" si="252"/>
        <v/>
      </c>
      <c r="O3094" s="39"/>
      <c r="P3094" s="33"/>
      <c r="Q3094" s="168"/>
      <c r="R3094" s="169"/>
      <c r="S3094" s="39"/>
      <c r="T3094" s="119"/>
      <c r="U3094" s="109"/>
      <c r="V3094" s="109"/>
      <c r="W3094" s="109"/>
      <c r="X3094" s="45"/>
      <c r="Y3094" s="45"/>
    </row>
    <row r="3095" spans="1:25" s="43" customFormat="1" ht="12.9" customHeight="1">
      <c r="A3095" s="189"/>
      <c r="B3095" s="111"/>
      <c r="C3095" s="111"/>
      <c r="D3095" s="111"/>
      <c r="E3095" s="111"/>
      <c r="F3095" s="111"/>
      <c r="G3095" s="111"/>
      <c r="H3095" s="111"/>
      <c r="I3095" s="116"/>
      <c r="J3095" s="118"/>
      <c r="K3095" s="33"/>
      <c r="L3095" s="44">
        <f t="shared" si="255"/>
        <v>0</v>
      </c>
      <c r="M3095" s="33" t="str">
        <f t="shared" si="251"/>
        <v>Container q'ty</v>
      </c>
      <c r="N3095" s="33" t="str">
        <f t="shared" si="252"/>
        <v/>
      </c>
      <c r="O3095" s="39"/>
      <c r="P3095" s="33"/>
      <c r="Q3095" s="168"/>
      <c r="R3095" s="169"/>
      <c r="S3095" s="39"/>
      <c r="T3095" s="119"/>
      <c r="U3095" s="109"/>
      <c r="V3095" s="109"/>
      <c r="W3095" s="109"/>
      <c r="X3095" s="45"/>
      <c r="Y3095" s="45"/>
    </row>
    <row r="3096" spans="1:25" s="43" customFormat="1" ht="12.9" customHeight="1">
      <c r="A3096" s="189"/>
      <c r="B3096" s="111"/>
      <c r="C3096" s="111"/>
      <c r="D3096" s="111"/>
      <c r="E3096" s="111"/>
      <c r="F3096" s="111"/>
      <c r="G3096" s="111"/>
      <c r="H3096" s="111"/>
      <c r="I3096" s="116"/>
      <c r="J3096" s="118"/>
      <c r="K3096" s="33"/>
      <c r="L3096" s="44">
        <f t="shared" si="255"/>
        <v>0</v>
      </c>
      <c r="M3096" s="33" t="str">
        <f t="shared" si="251"/>
        <v>Container q'ty</v>
      </c>
      <c r="N3096" s="33" t="str">
        <f t="shared" si="252"/>
        <v/>
      </c>
      <c r="O3096" s="39"/>
      <c r="P3096" s="33"/>
      <c r="Q3096" s="168"/>
      <c r="R3096" s="169"/>
      <c r="S3096" s="39"/>
      <c r="T3096" s="119"/>
      <c r="U3096" s="109"/>
      <c r="V3096" s="109"/>
      <c r="W3096" s="109"/>
      <c r="X3096" s="45"/>
      <c r="Y3096" s="45"/>
    </row>
    <row r="3097" spans="1:25" s="43" customFormat="1" ht="12.9" customHeight="1">
      <c r="A3097" s="189"/>
      <c r="B3097" s="111"/>
      <c r="C3097" s="111"/>
      <c r="D3097" s="111"/>
      <c r="E3097" s="111"/>
      <c r="F3097" s="111"/>
      <c r="G3097" s="111"/>
      <c r="H3097" s="111"/>
      <c r="I3097" s="116"/>
      <c r="J3097" s="118"/>
      <c r="K3097" s="33"/>
      <c r="L3097" s="44">
        <f t="shared" si="255"/>
        <v>0</v>
      </c>
      <c r="M3097" s="33" t="str">
        <f t="shared" si="251"/>
        <v>Container q'ty</v>
      </c>
      <c r="N3097" s="33" t="str">
        <f t="shared" si="252"/>
        <v/>
      </c>
      <c r="O3097" s="39"/>
      <c r="P3097" s="33"/>
      <c r="Q3097" s="168"/>
      <c r="R3097" s="169"/>
      <c r="S3097" s="39"/>
      <c r="T3097" s="119"/>
      <c r="U3097" s="109"/>
      <c r="V3097" s="109"/>
      <c r="W3097" s="109"/>
      <c r="X3097" s="45"/>
      <c r="Y3097" s="45"/>
    </row>
    <row r="3098" spans="1:25" s="43" customFormat="1" ht="12.9" customHeight="1">
      <c r="A3098" s="189"/>
      <c r="B3098" s="111"/>
      <c r="C3098" s="111"/>
      <c r="D3098" s="111"/>
      <c r="E3098" s="111"/>
      <c r="F3098" s="111"/>
      <c r="G3098" s="111"/>
      <c r="H3098" s="111"/>
      <c r="I3098" s="116"/>
      <c r="J3098" s="118"/>
      <c r="K3098" s="33"/>
      <c r="L3098" s="44">
        <f>SUM(E3098:F3098)</f>
        <v>0</v>
      </c>
      <c r="M3098" s="33" t="str">
        <f t="shared" si="251"/>
        <v>Container q'ty</v>
      </c>
      <c r="N3098" s="33" t="str">
        <f t="shared" si="252"/>
        <v/>
      </c>
      <c r="O3098" s="39"/>
      <c r="P3098" s="33"/>
      <c r="Q3098" s="168"/>
      <c r="R3098" s="169"/>
      <c r="S3098" s="39"/>
      <c r="T3098" s="119"/>
      <c r="U3098" s="109"/>
      <c r="V3098" s="109"/>
      <c r="W3098" s="109"/>
      <c r="X3098" s="45"/>
      <c r="Y3098" s="45"/>
    </row>
    <row r="3099" spans="1:25" s="43" customFormat="1" ht="12.9" customHeight="1">
      <c r="A3099" s="189"/>
      <c r="B3099" s="111"/>
      <c r="C3099" s="111"/>
      <c r="D3099" s="111"/>
      <c r="E3099" s="111"/>
      <c r="F3099" s="111"/>
      <c r="G3099" s="111"/>
      <c r="H3099" s="111"/>
      <c r="I3099" s="116"/>
      <c r="J3099" s="118"/>
      <c r="K3099" s="33"/>
      <c r="L3099" s="44">
        <f>SUM(E3099:F3099)</f>
        <v>0</v>
      </c>
      <c r="M3099" s="33" t="str">
        <f t="shared" si="251"/>
        <v>Container q'ty</v>
      </c>
      <c r="N3099" s="33" t="str">
        <f t="shared" si="252"/>
        <v/>
      </c>
      <c r="O3099" s="39"/>
      <c r="P3099" s="33"/>
      <c r="Q3099" s="168"/>
      <c r="R3099" s="169"/>
      <c r="S3099" s="39"/>
      <c r="T3099" s="119"/>
      <c r="U3099" s="109"/>
      <c r="V3099" s="109"/>
      <c r="W3099" s="109"/>
      <c r="X3099" s="45"/>
      <c r="Y3099" s="45"/>
    </row>
    <row r="3100" spans="1:25" s="43" customFormat="1" ht="12.9" customHeight="1">
      <c r="A3100" s="189"/>
      <c r="B3100" s="111"/>
      <c r="C3100" s="111"/>
      <c r="D3100" s="111"/>
      <c r="E3100" s="111"/>
      <c r="F3100" s="111"/>
      <c r="G3100" s="111"/>
      <c r="H3100" s="111"/>
      <c r="I3100" s="116"/>
      <c r="J3100" s="118"/>
      <c r="K3100" s="33"/>
      <c r="L3100" s="44">
        <f t="shared" ref="L3100:L3108" si="256">SUM(E3100:F3100)</f>
        <v>0</v>
      </c>
      <c r="M3100" s="33" t="str">
        <f t="shared" si="251"/>
        <v>Container q'ty</v>
      </c>
      <c r="N3100" s="33" t="str">
        <f t="shared" si="252"/>
        <v/>
      </c>
      <c r="O3100" s="39"/>
      <c r="P3100" s="33"/>
      <c r="Q3100" s="168"/>
      <c r="R3100" s="169"/>
      <c r="S3100" s="39"/>
      <c r="T3100" s="119"/>
      <c r="U3100" s="109"/>
      <c r="V3100" s="109"/>
      <c r="W3100" s="109"/>
      <c r="X3100" s="45"/>
      <c r="Y3100" s="45"/>
    </row>
    <row r="3101" spans="1:25" s="43" customFormat="1" ht="12.9" customHeight="1">
      <c r="A3101" s="189"/>
      <c r="B3101" s="111"/>
      <c r="C3101" s="111"/>
      <c r="D3101" s="111"/>
      <c r="E3101" s="111"/>
      <c r="F3101" s="111"/>
      <c r="G3101" s="111"/>
      <c r="H3101" s="111"/>
      <c r="I3101" s="116"/>
      <c r="J3101" s="118"/>
      <c r="K3101" s="33"/>
      <c r="L3101" s="44">
        <f t="shared" si="256"/>
        <v>0</v>
      </c>
      <c r="M3101" s="33" t="str">
        <f t="shared" si="251"/>
        <v>Container q'ty</v>
      </c>
      <c r="N3101" s="33" t="str">
        <f t="shared" si="252"/>
        <v/>
      </c>
      <c r="O3101" s="39"/>
      <c r="P3101" s="33"/>
      <c r="Q3101" s="168"/>
      <c r="R3101" s="169"/>
      <c r="S3101" s="39"/>
      <c r="T3101" s="119"/>
      <c r="U3101" s="109"/>
      <c r="V3101" s="109"/>
      <c r="W3101" s="109"/>
      <c r="X3101" s="45"/>
      <c r="Y3101" s="45"/>
    </row>
    <row r="3102" spans="1:25" s="43" customFormat="1" ht="12.9" customHeight="1">
      <c r="A3102" s="189"/>
      <c r="B3102" s="111"/>
      <c r="C3102" s="111"/>
      <c r="D3102" s="111"/>
      <c r="E3102" s="111"/>
      <c r="F3102" s="111"/>
      <c r="G3102" s="111"/>
      <c r="H3102" s="111"/>
      <c r="I3102" s="116"/>
      <c r="J3102" s="118"/>
      <c r="K3102" s="33"/>
      <c r="L3102" s="44">
        <f t="shared" si="256"/>
        <v>0</v>
      </c>
      <c r="M3102" s="33" t="str">
        <f t="shared" si="251"/>
        <v>Container q'ty</v>
      </c>
      <c r="N3102" s="33" t="str">
        <f t="shared" si="252"/>
        <v/>
      </c>
      <c r="O3102" s="39"/>
      <c r="P3102" s="33"/>
      <c r="Q3102" s="168"/>
      <c r="R3102" s="169"/>
      <c r="S3102" s="39"/>
      <c r="T3102" s="119"/>
      <c r="U3102" s="109"/>
      <c r="V3102" s="109"/>
      <c r="W3102" s="109"/>
      <c r="X3102" s="45"/>
      <c r="Y3102" s="45"/>
    </row>
    <row r="3103" spans="1:25" s="43" customFormat="1" ht="12.9" customHeight="1">
      <c r="A3103" s="189"/>
      <c r="B3103" s="111"/>
      <c r="C3103" s="111"/>
      <c r="D3103" s="111"/>
      <c r="E3103" s="111"/>
      <c r="F3103" s="111"/>
      <c r="G3103" s="111"/>
      <c r="H3103" s="111"/>
      <c r="I3103" s="117"/>
      <c r="J3103" s="118"/>
      <c r="K3103" s="33"/>
      <c r="L3103" s="44">
        <f t="shared" si="256"/>
        <v>0</v>
      </c>
      <c r="M3103" s="33" t="str">
        <f t="shared" si="251"/>
        <v>Container q'ty</v>
      </c>
      <c r="N3103" s="33" t="str">
        <f t="shared" si="252"/>
        <v/>
      </c>
      <c r="O3103" s="39"/>
      <c r="P3103" s="33"/>
      <c r="Q3103" s="168"/>
      <c r="R3103" s="169"/>
      <c r="S3103" s="39"/>
      <c r="T3103" s="119"/>
      <c r="U3103" s="109"/>
      <c r="V3103" s="109"/>
      <c r="W3103" s="109"/>
      <c r="X3103" s="45"/>
      <c r="Y3103" s="45"/>
    </row>
    <row r="3104" spans="1:25" s="43" customFormat="1" ht="12.9" customHeight="1">
      <c r="A3104" s="189"/>
      <c r="B3104" s="111"/>
      <c r="C3104" s="111"/>
      <c r="D3104" s="111"/>
      <c r="E3104" s="111"/>
      <c r="F3104" s="111"/>
      <c r="G3104" s="111"/>
      <c r="H3104" s="111"/>
      <c r="I3104" s="117"/>
      <c r="J3104" s="118"/>
      <c r="K3104" s="33"/>
      <c r="L3104" s="44">
        <f t="shared" si="256"/>
        <v>0</v>
      </c>
      <c r="M3104" s="33" t="str">
        <f t="shared" si="251"/>
        <v>Container q'ty</v>
      </c>
      <c r="N3104" s="33" t="str">
        <f t="shared" si="252"/>
        <v/>
      </c>
      <c r="O3104" s="39"/>
      <c r="P3104" s="33"/>
      <c r="Q3104" s="168"/>
      <c r="R3104" s="169"/>
      <c r="S3104" s="39"/>
      <c r="T3104" s="119"/>
      <c r="U3104" s="109"/>
      <c r="V3104" s="109"/>
      <c r="W3104" s="109"/>
      <c r="X3104" s="45"/>
      <c r="Y3104" s="45"/>
    </row>
    <row r="3105" spans="1:25" s="43" customFormat="1" ht="12.9" customHeight="1">
      <c r="A3105" s="189"/>
      <c r="B3105" s="111"/>
      <c r="C3105" s="111"/>
      <c r="D3105" s="111"/>
      <c r="E3105" s="111"/>
      <c r="F3105" s="111"/>
      <c r="G3105" s="111"/>
      <c r="H3105" s="111"/>
      <c r="I3105" s="116"/>
      <c r="J3105" s="118"/>
      <c r="K3105" s="33"/>
      <c r="L3105" s="44">
        <f t="shared" si="256"/>
        <v>0</v>
      </c>
      <c r="M3105" s="33" t="str">
        <f t="shared" si="251"/>
        <v>Container q'ty</v>
      </c>
      <c r="N3105" s="33" t="str">
        <f t="shared" si="252"/>
        <v/>
      </c>
      <c r="O3105" s="39"/>
      <c r="P3105" s="33"/>
      <c r="Q3105" s="168"/>
      <c r="R3105" s="169"/>
      <c r="S3105" s="39"/>
      <c r="T3105" s="119"/>
      <c r="U3105" s="109"/>
      <c r="V3105" s="109"/>
      <c r="W3105" s="109"/>
      <c r="X3105" s="45"/>
      <c r="Y3105" s="45"/>
    </row>
    <row r="3106" spans="1:25" s="43" customFormat="1" ht="12.9" customHeight="1">
      <c r="A3106" s="189"/>
      <c r="B3106" s="111"/>
      <c r="C3106" s="111"/>
      <c r="D3106" s="111"/>
      <c r="E3106" s="111"/>
      <c r="F3106" s="111"/>
      <c r="G3106" s="111"/>
      <c r="H3106" s="111"/>
      <c r="I3106" s="116"/>
      <c r="J3106" s="118"/>
      <c r="K3106" s="33"/>
      <c r="L3106" s="44">
        <f t="shared" si="256"/>
        <v>0</v>
      </c>
      <c r="M3106" s="33" t="str">
        <f t="shared" si="251"/>
        <v>Container q'ty</v>
      </c>
      <c r="N3106" s="33" t="str">
        <f t="shared" si="252"/>
        <v/>
      </c>
      <c r="O3106" s="39"/>
      <c r="P3106" s="33"/>
      <c r="Q3106" s="168"/>
      <c r="R3106" s="169"/>
      <c r="S3106" s="39"/>
      <c r="T3106" s="119"/>
      <c r="U3106" s="109"/>
      <c r="V3106" s="109"/>
      <c r="W3106" s="109"/>
      <c r="X3106" s="45"/>
      <c r="Y3106" s="45"/>
    </row>
    <row r="3107" spans="1:25" s="43" customFormat="1" ht="12.9" customHeight="1">
      <c r="A3107" s="189"/>
      <c r="B3107" s="111"/>
      <c r="C3107" s="111"/>
      <c r="D3107" s="111"/>
      <c r="E3107" s="111"/>
      <c r="F3107" s="111"/>
      <c r="G3107" s="111"/>
      <c r="H3107" s="111"/>
      <c r="I3107" s="116"/>
      <c r="J3107" s="118"/>
      <c r="K3107" s="33"/>
      <c r="L3107" s="44">
        <f t="shared" si="256"/>
        <v>0</v>
      </c>
      <c r="M3107" s="33" t="str">
        <f t="shared" si="251"/>
        <v>Container q'ty</v>
      </c>
      <c r="N3107" s="33" t="str">
        <f t="shared" si="252"/>
        <v/>
      </c>
      <c r="O3107" s="39"/>
      <c r="P3107" s="33"/>
      <c r="Q3107" s="168"/>
      <c r="R3107" s="169"/>
      <c r="S3107" s="39"/>
      <c r="T3107" s="119"/>
      <c r="U3107" s="109"/>
      <c r="V3107" s="109"/>
      <c r="W3107" s="109"/>
      <c r="X3107" s="45"/>
      <c r="Y3107" s="45"/>
    </row>
    <row r="3108" spans="1:25" s="43" customFormat="1" ht="12.9" customHeight="1">
      <c r="A3108" s="189"/>
      <c r="B3108" s="111"/>
      <c r="C3108" s="111"/>
      <c r="D3108" s="111"/>
      <c r="E3108" s="111"/>
      <c r="F3108" s="111"/>
      <c r="G3108" s="111"/>
      <c r="H3108" s="111"/>
      <c r="I3108" s="116"/>
      <c r="J3108" s="118"/>
      <c r="K3108" s="33"/>
      <c r="L3108" s="44">
        <f t="shared" si="256"/>
        <v>0</v>
      </c>
      <c r="M3108" s="33" t="str">
        <f t="shared" si="251"/>
        <v>Container q'ty</v>
      </c>
      <c r="N3108" s="33" t="str">
        <f t="shared" si="252"/>
        <v/>
      </c>
      <c r="O3108" s="39"/>
      <c r="P3108" s="33"/>
      <c r="Q3108" s="168"/>
      <c r="R3108" s="169"/>
      <c r="S3108" s="39"/>
      <c r="T3108" s="119"/>
      <c r="U3108" s="109"/>
      <c r="V3108" s="109"/>
      <c r="W3108" s="109"/>
      <c r="X3108" s="45"/>
      <c r="Y3108" s="45"/>
    </row>
    <row r="3109" spans="1:25" s="43" customFormat="1" ht="12.9" customHeight="1">
      <c r="A3109" s="189"/>
      <c r="B3109" s="111"/>
      <c r="C3109" s="111"/>
      <c r="D3109" s="111"/>
      <c r="E3109" s="111"/>
      <c r="F3109" s="111"/>
      <c r="G3109" s="111"/>
      <c r="H3109" s="111"/>
      <c r="I3109" s="116"/>
      <c r="J3109" s="118"/>
      <c r="K3109" s="33"/>
      <c r="L3109" s="44">
        <f>SUM(E3109:F3109)</f>
        <v>0</v>
      </c>
      <c r="M3109" s="33" t="str">
        <f t="shared" si="251"/>
        <v>Container q'ty</v>
      </c>
      <c r="N3109" s="33" t="str">
        <f t="shared" si="252"/>
        <v/>
      </c>
      <c r="O3109" s="39"/>
      <c r="P3109" s="33"/>
      <c r="Q3109" s="168"/>
      <c r="R3109" s="169"/>
      <c r="S3109" s="39"/>
      <c r="T3109" s="119"/>
      <c r="U3109" s="109"/>
      <c r="V3109" s="109"/>
      <c r="W3109" s="109"/>
      <c r="X3109" s="45"/>
      <c r="Y3109" s="45"/>
    </row>
    <row r="3110" spans="1:25" s="43" customFormat="1" ht="12.9" customHeight="1">
      <c r="A3110" s="189"/>
      <c r="B3110" s="111"/>
      <c r="C3110" s="111"/>
      <c r="D3110" s="111"/>
      <c r="E3110" s="111"/>
      <c r="F3110" s="111"/>
      <c r="G3110" s="111"/>
      <c r="H3110" s="111"/>
      <c r="I3110" s="116"/>
      <c r="J3110" s="118"/>
      <c r="K3110" s="33"/>
      <c r="L3110" s="44">
        <f>SUM(E3110:F3110)</f>
        <v>0</v>
      </c>
      <c r="M3110" s="33" t="str">
        <f t="shared" si="251"/>
        <v>Container q'ty</v>
      </c>
      <c r="N3110" s="33" t="str">
        <f t="shared" si="252"/>
        <v/>
      </c>
      <c r="O3110" s="39"/>
      <c r="P3110" s="33"/>
      <c r="Q3110" s="168"/>
      <c r="R3110" s="169"/>
      <c r="S3110" s="39"/>
      <c r="T3110" s="119"/>
      <c r="U3110" s="109"/>
      <c r="V3110" s="109"/>
      <c r="W3110" s="109"/>
      <c r="X3110" s="45"/>
      <c r="Y3110" s="45"/>
    </row>
    <row r="3111" spans="1:25" s="43" customFormat="1" ht="12.9" customHeight="1">
      <c r="A3111" s="189"/>
      <c r="B3111" s="111"/>
      <c r="C3111" s="111"/>
      <c r="D3111" s="111"/>
      <c r="E3111" s="111"/>
      <c r="F3111" s="111"/>
      <c r="G3111" s="111"/>
      <c r="H3111" s="111"/>
      <c r="I3111" s="116"/>
      <c r="J3111" s="118"/>
      <c r="K3111" s="33"/>
      <c r="L3111" s="44">
        <f t="shared" ref="L3111:L3119" si="257">SUM(E3111:F3111)</f>
        <v>0</v>
      </c>
      <c r="M3111" s="33" t="str">
        <f t="shared" si="251"/>
        <v>Container q'ty</v>
      </c>
      <c r="N3111" s="33" t="str">
        <f t="shared" si="252"/>
        <v/>
      </c>
      <c r="O3111" s="39"/>
      <c r="P3111" s="33"/>
      <c r="Q3111" s="168"/>
      <c r="R3111" s="169"/>
      <c r="S3111" s="39"/>
      <c r="T3111" s="119"/>
      <c r="U3111" s="109"/>
      <c r="V3111" s="109"/>
      <c r="W3111" s="109"/>
      <c r="X3111" s="45"/>
      <c r="Y3111" s="45"/>
    </row>
    <row r="3112" spans="1:25" s="43" customFormat="1" ht="12.9" customHeight="1">
      <c r="A3112" s="189"/>
      <c r="B3112" s="111"/>
      <c r="C3112" s="111"/>
      <c r="D3112" s="111"/>
      <c r="E3112" s="111"/>
      <c r="F3112" s="111"/>
      <c r="G3112" s="111"/>
      <c r="H3112" s="111"/>
      <c r="I3112" s="116"/>
      <c r="J3112" s="118"/>
      <c r="K3112" s="33"/>
      <c r="L3112" s="44">
        <f t="shared" si="257"/>
        <v>0</v>
      </c>
      <c r="M3112" s="33" t="str">
        <f t="shared" si="251"/>
        <v>Container q'ty</v>
      </c>
      <c r="N3112" s="33" t="str">
        <f t="shared" si="252"/>
        <v/>
      </c>
      <c r="O3112" s="39"/>
      <c r="P3112" s="33"/>
      <c r="Q3112" s="168"/>
      <c r="R3112" s="169"/>
      <c r="S3112" s="39"/>
      <c r="T3112" s="119"/>
      <c r="U3112" s="109"/>
      <c r="V3112" s="109"/>
      <c r="W3112" s="109"/>
      <c r="X3112" s="45"/>
      <c r="Y3112" s="45"/>
    </row>
    <row r="3113" spans="1:25" s="43" customFormat="1" ht="12.9" customHeight="1">
      <c r="A3113" s="189"/>
      <c r="B3113" s="111"/>
      <c r="C3113" s="111"/>
      <c r="D3113" s="111"/>
      <c r="E3113" s="111"/>
      <c r="F3113" s="111"/>
      <c r="G3113" s="111"/>
      <c r="H3113" s="111"/>
      <c r="I3113" s="116"/>
      <c r="J3113" s="118"/>
      <c r="K3113" s="33"/>
      <c r="L3113" s="44">
        <f t="shared" si="257"/>
        <v>0</v>
      </c>
      <c r="M3113" s="33" t="str">
        <f t="shared" si="251"/>
        <v>Container q'ty</v>
      </c>
      <c r="N3113" s="33" t="str">
        <f t="shared" si="252"/>
        <v/>
      </c>
      <c r="O3113" s="39"/>
      <c r="P3113" s="33"/>
      <c r="Q3113" s="168"/>
      <c r="R3113" s="169"/>
      <c r="S3113" s="39"/>
      <c r="T3113" s="119"/>
      <c r="U3113" s="109"/>
      <c r="V3113" s="109"/>
      <c r="W3113" s="109"/>
      <c r="X3113" s="45"/>
      <c r="Y3113" s="45"/>
    </row>
    <row r="3114" spans="1:25" s="43" customFormat="1" ht="12.9" customHeight="1">
      <c r="A3114" s="189"/>
      <c r="B3114" s="111"/>
      <c r="C3114" s="111"/>
      <c r="D3114" s="111"/>
      <c r="E3114" s="111"/>
      <c r="F3114" s="111"/>
      <c r="G3114" s="111"/>
      <c r="H3114" s="111"/>
      <c r="I3114" s="117"/>
      <c r="J3114" s="118"/>
      <c r="K3114" s="33"/>
      <c r="L3114" s="44">
        <f t="shared" si="257"/>
        <v>0</v>
      </c>
      <c r="M3114" s="33" t="str">
        <f t="shared" si="251"/>
        <v>Container q'ty</v>
      </c>
      <c r="N3114" s="33" t="str">
        <f t="shared" si="252"/>
        <v/>
      </c>
      <c r="O3114" s="39"/>
      <c r="P3114" s="33"/>
      <c r="Q3114" s="168"/>
      <c r="R3114" s="169"/>
      <c r="S3114" s="39"/>
      <c r="T3114" s="119"/>
      <c r="U3114" s="109"/>
      <c r="V3114" s="109"/>
      <c r="W3114" s="109"/>
      <c r="X3114" s="45"/>
      <c r="Y3114" s="45"/>
    </row>
    <row r="3115" spans="1:25" s="43" customFormat="1" ht="12.9" customHeight="1">
      <c r="A3115" s="189"/>
      <c r="B3115" s="111"/>
      <c r="C3115" s="111"/>
      <c r="D3115" s="111"/>
      <c r="E3115" s="111"/>
      <c r="F3115" s="111"/>
      <c r="G3115" s="111"/>
      <c r="H3115" s="111"/>
      <c r="I3115" s="117"/>
      <c r="J3115" s="118"/>
      <c r="K3115" s="33"/>
      <c r="L3115" s="44">
        <f t="shared" si="257"/>
        <v>0</v>
      </c>
      <c r="M3115" s="33" t="str">
        <f t="shared" si="251"/>
        <v>Container q'ty</v>
      </c>
      <c r="N3115" s="33" t="str">
        <f t="shared" si="252"/>
        <v/>
      </c>
      <c r="O3115" s="39"/>
      <c r="P3115" s="33"/>
      <c r="Q3115" s="168"/>
      <c r="R3115" s="169"/>
      <c r="S3115" s="39"/>
      <c r="T3115" s="119"/>
      <c r="U3115" s="109"/>
      <c r="V3115" s="109"/>
      <c r="W3115" s="109"/>
      <c r="X3115" s="45"/>
      <c r="Y3115" s="45"/>
    </row>
    <row r="3116" spans="1:25" s="43" customFormat="1" ht="12.9" customHeight="1">
      <c r="A3116" s="189"/>
      <c r="B3116" s="111"/>
      <c r="C3116" s="111"/>
      <c r="D3116" s="111"/>
      <c r="E3116" s="111"/>
      <c r="F3116" s="111"/>
      <c r="G3116" s="111"/>
      <c r="H3116" s="111"/>
      <c r="I3116" s="116"/>
      <c r="J3116" s="118"/>
      <c r="K3116" s="33"/>
      <c r="L3116" s="44">
        <f t="shared" si="257"/>
        <v>0</v>
      </c>
      <c r="M3116" s="33" t="str">
        <f t="shared" si="251"/>
        <v>Container q'ty</v>
      </c>
      <c r="N3116" s="33" t="str">
        <f t="shared" si="252"/>
        <v/>
      </c>
      <c r="O3116" s="39"/>
      <c r="P3116" s="33"/>
      <c r="Q3116" s="168"/>
      <c r="R3116" s="169"/>
      <c r="S3116" s="39"/>
      <c r="T3116" s="119"/>
      <c r="U3116" s="109"/>
      <c r="V3116" s="109"/>
      <c r="W3116" s="109"/>
      <c r="X3116" s="45"/>
      <c r="Y3116" s="45"/>
    </row>
    <row r="3117" spans="1:25" s="43" customFormat="1" ht="12.9" customHeight="1">
      <c r="A3117" s="189"/>
      <c r="B3117" s="111"/>
      <c r="C3117" s="111"/>
      <c r="D3117" s="111"/>
      <c r="E3117" s="111"/>
      <c r="F3117" s="111"/>
      <c r="G3117" s="111"/>
      <c r="H3117" s="111"/>
      <c r="I3117" s="116"/>
      <c r="J3117" s="118"/>
      <c r="K3117" s="33"/>
      <c r="L3117" s="44">
        <f t="shared" si="257"/>
        <v>0</v>
      </c>
      <c r="M3117" s="33" t="str">
        <f t="shared" si="251"/>
        <v>Container q'ty</v>
      </c>
      <c r="N3117" s="33" t="str">
        <f t="shared" si="252"/>
        <v/>
      </c>
      <c r="O3117" s="39"/>
      <c r="P3117" s="33"/>
      <c r="Q3117" s="168"/>
      <c r="R3117" s="169"/>
      <c r="S3117" s="39"/>
      <c r="T3117" s="119"/>
      <c r="U3117" s="109"/>
      <c r="V3117" s="109"/>
      <c r="W3117" s="109"/>
      <c r="X3117" s="45"/>
      <c r="Y3117" s="45"/>
    </row>
    <row r="3118" spans="1:25" s="43" customFormat="1" ht="12.9" customHeight="1">
      <c r="A3118" s="189"/>
      <c r="B3118" s="111"/>
      <c r="C3118" s="111"/>
      <c r="D3118" s="111"/>
      <c r="E3118" s="111"/>
      <c r="F3118" s="111"/>
      <c r="G3118" s="111"/>
      <c r="H3118" s="111"/>
      <c r="I3118" s="116"/>
      <c r="J3118" s="118"/>
      <c r="K3118" s="33"/>
      <c r="L3118" s="44">
        <f t="shared" si="257"/>
        <v>0</v>
      </c>
      <c r="M3118" s="33" t="str">
        <f t="shared" si="251"/>
        <v>Container q'ty</v>
      </c>
      <c r="N3118" s="33" t="str">
        <f t="shared" si="252"/>
        <v/>
      </c>
      <c r="O3118" s="39"/>
      <c r="P3118" s="33"/>
      <c r="Q3118" s="168"/>
      <c r="R3118" s="169"/>
      <c r="S3118" s="39"/>
      <c r="T3118" s="119"/>
      <c r="U3118" s="109"/>
      <c r="V3118" s="109"/>
      <c r="W3118" s="109"/>
      <c r="X3118" s="45"/>
      <c r="Y3118" s="45"/>
    </row>
    <row r="3119" spans="1:25" s="43" customFormat="1" ht="12.9" customHeight="1">
      <c r="A3119" s="189"/>
      <c r="B3119" s="111"/>
      <c r="C3119" s="111"/>
      <c r="D3119" s="111"/>
      <c r="E3119" s="111"/>
      <c r="F3119" s="111"/>
      <c r="G3119" s="111"/>
      <c r="H3119" s="111"/>
      <c r="I3119" s="116"/>
      <c r="J3119" s="118"/>
      <c r="K3119" s="33"/>
      <c r="L3119" s="44">
        <f t="shared" si="257"/>
        <v>0</v>
      </c>
      <c r="M3119" s="33" t="str">
        <f t="shared" si="251"/>
        <v>Container q'ty</v>
      </c>
      <c r="N3119" s="33" t="str">
        <f t="shared" si="252"/>
        <v/>
      </c>
      <c r="O3119" s="39"/>
      <c r="P3119" s="33"/>
      <c r="Q3119" s="168"/>
      <c r="R3119" s="169"/>
      <c r="S3119" s="39"/>
      <c r="T3119" s="119"/>
      <c r="U3119" s="109"/>
      <c r="V3119" s="109"/>
      <c r="W3119" s="109"/>
      <c r="X3119" s="45"/>
      <c r="Y3119" s="45"/>
    </row>
    <row r="3120" spans="1:25" s="43" customFormat="1" ht="12.9" customHeight="1">
      <c r="A3120" s="189"/>
      <c r="B3120" s="111"/>
      <c r="C3120" s="111"/>
      <c r="D3120" s="111"/>
      <c r="E3120" s="111"/>
      <c r="F3120" s="111"/>
      <c r="G3120" s="111"/>
      <c r="H3120" s="111"/>
      <c r="I3120" s="116"/>
      <c r="J3120" s="118"/>
      <c r="K3120" s="33"/>
      <c r="L3120" s="44">
        <f>SUM(E3120:F3120)</f>
        <v>0</v>
      </c>
      <c r="M3120" s="33" t="str">
        <f t="shared" si="251"/>
        <v>Container q'ty</v>
      </c>
      <c r="N3120" s="33" t="str">
        <f t="shared" si="252"/>
        <v/>
      </c>
      <c r="O3120" s="39"/>
      <c r="P3120" s="33"/>
      <c r="Q3120" s="168"/>
      <c r="R3120" s="169"/>
      <c r="S3120" s="39"/>
      <c r="T3120" s="119"/>
      <c r="U3120" s="109"/>
      <c r="V3120" s="109"/>
      <c r="W3120" s="109"/>
      <c r="X3120" s="45"/>
      <c r="Y3120" s="45"/>
    </row>
    <row r="3121" spans="1:25" s="43" customFormat="1" ht="12.9" customHeight="1">
      <c r="A3121" s="189"/>
      <c r="B3121" s="111"/>
      <c r="C3121" s="111"/>
      <c r="D3121" s="111"/>
      <c r="E3121" s="111"/>
      <c r="F3121" s="111"/>
      <c r="G3121" s="111"/>
      <c r="H3121" s="111"/>
      <c r="I3121" s="116"/>
      <c r="J3121" s="118"/>
      <c r="K3121" s="33"/>
      <c r="L3121" s="44">
        <f>SUM(E3121:F3121)</f>
        <v>0</v>
      </c>
      <c r="M3121" s="33" t="str">
        <f t="shared" si="251"/>
        <v>Container q'ty</v>
      </c>
      <c r="N3121" s="33" t="str">
        <f t="shared" si="252"/>
        <v/>
      </c>
      <c r="O3121" s="39"/>
      <c r="P3121" s="33"/>
      <c r="Q3121" s="168"/>
      <c r="R3121" s="169"/>
      <c r="S3121" s="39"/>
      <c r="T3121" s="119"/>
      <c r="U3121" s="109"/>
      <c r="V3121" s="109"/>
      <c r="W3121" s="109"/>
      <c r="X3121" s="45"/>
      <c r="Y3121" s="45"/>
    </row>
    <row r="3122" spans="1:25" s="43" customFormat="1" ht="12.9" customHeight="1">
      <c r="A3122" s="189"/>
      <c r="B3122" s="111"/>
      <c r="C3122" s="111"/>
      <c r="D3122" s="111"/>
      <c r="E3122" s="111"/>
      <c r="F3122" s="111"/>
      <c r="G3122" s="111"/>
      <c r="H3122" s="111"/>
      <c r="I3122" s="116"/>
      <c r="J3122" s="118"/>
      <c r="K3122" s="33"/>
      <c r="L3122" s="44">
        <f t="shared" ref="L3122:L3131" si="258">SUM(E3122:F3122)</f>
        <v>0</v>
      </c>
      <c r="M3122" s="33" t="str">
        <f t="shared" si="251"/>
        <v>Container q'ty</v>
      </c>
      <c r="N3122" s="33" t="str">
        <f t="shared" si="252"/>
        <v/>
      </c>
      <c r="O3122" s="39"/>
      <c r="P3122" s="33"/>
      <c r="Q3122" s="168"/>
      <c r="R3122" s="169"/>
      <c r="S3122" s="39"/>
      <c r="T3122" s="119"/>
      <c r="U3122" s="109"/>
      <c r="V3122" s="109"/>
      <c r="W3122" s="109"/>
      <c r="X3122" s="45"/>
      <c r="Y3122" s="45"/>
    </row>
    <row r="3123" spans="1:25" s="43" customFormat="1" ht="12.9" customHeight="1">
      <c r="A3123" s="189"/>
      <c r="B3123" s="111"/>
      <c r="C3123" s="111"/>
      <c r="D3123" s="111"/>
      <c r="E3123" s="111"/>
      <c r="F3123" s="111"/>
      <c r="G3123" s="111"/>
      <c r="H3123" s="111"/>
      <c r="I3123" s="116"/>
      <c r="J3123" s="118"/>
      <c r="K3123" s="33"/>
      <c r="L3123" s="44">
        <f t="shared" si="258"/>
        <v>0</v>
      </c>
      <c r="M3123" s="33" t="str">
        <f t="shared" si="251"/>
        <v>Container q'ty</v>
      </c>
      <c r="N3123" s="33" t="str">
        <f t="shared" si="252"/>
        <v/>
      </c>
      <c r="O3123" s="39"/>
      <c r="P3123" s="33"/>
      <c r="Q3123" s="168"/>
      <c r="R3123" s="169"/>
      <c r="S3123" s="39"/>
      <c r="T3123" s="119"/>
      <c r="U3123" s="109"/>
      <c r="V3123" s="109"/>
      <c r="W3123" s="109"/>
      <c r="X3123" s="45"/>
      <c r="Y3123" s="45"/>
    </row>
    <row r="3124" spans="1:25" s="43" customFormat="1" ht="12.9" customHeight="1">
      <c r="A3124" s="189"/>
      <c r="B3124" s="111"/>
      <c r="C3124" s="111"/>
      <c r="D3124" s="111"/>
      <c r="E3124" s="111"/>
      <c r="F3124" s="111"/>
      <c r="G3124" s="111"/>
      <c r="H3124" s="111"/>
      <c r="I3124" s="116"/>
      <c r="J3124" s="118"/>
      <c r="K3124" s="33"/>
      <c r="L3124" s="44">
        <f t="shared" si="258"/>
        <v>0</v>
      </c>
      <c r="M3124" s="33" t="str">
        <f t="shared" si="251"/>
        <v>Container q'ty</v>
      </c>
      <c r="N3124" s="33" t="str">
        <f t="shared" si="252"/>
        <v/>
      </c>
      <c r="O3124" s="39"/>
      <c r="P3124" s="33"/>
      <c r="Q3124" s="168"/>
      <c r="R3124" s="169"/>
      <c r="S3124" s="39"/>
      <c r="T3124" s="119"/>
      <c r="U3124" s="109"/>
      <c r="V3124" s="109"/>
      <c r="W3124" s="109"/>
      <c r="X3124" s="45"/>
      <c r="Y3124" s="45"/>
    </row>
    <row r="3125" spans="1:25" s="43" customFormat="1" ht="12.9" customHeight="1">
      <c r="A3125" s="189"/>
      <c r="B3125" s="111"/>
      <c r="C3125" s="111"/>
      <c r="D3125" s="111"/>
      <c r="E3125" s="111"/>
      <c r="F3125" s="111"/>
      <c r="G3125" s="111"/>
      <c r="H3125" s="111"/>
      <c r="I3125" s="117"/>
      <c r="J3125" s="118"/>
      <c r="K3125" s="33"/>
      <c r="L3125" s="44">
        <f t="shared" si="258"/>
        <v>0</v>
      </c>
      <c r="M3125" s="33" t="str">
        <f t="shared" si="251"/>
        <v>Container q'ty</v>
      </c>
      <c r="N3125" s="33" t="str">
        <f t="shared" si="252"/>
        <v/>
      </c>
      <c r="O3125" s="39"/>
      <c r="P3125" s="33"/>
      <c r="Q3125" s="168"/>
      <c r="R3125" s="169"/>
      <c r="S3125" s="39"/>
      <c r="T3125" s="119"/>
      <c r="U3125" s="109"/>
      <c r="V3125" s="109"/>
      <c r="W3125" s="109"/>
      <c r="X3125" s="45"/>
      <c r="Y3125" s="45"/>
    </row>
    <row r="3126" spans="1:25" s="43" customFormat="1" ht="12.9" customHeight="1">
      <c r="A3126" s="189"/>
      <c r="B3126" s="111"/>
      <c r="C3126" s="111"/>
      <c r="D3126" s="111"/>
      <c r="E3126" s="111"/>
      <c r="F3126" s="111"/>
      <c r="G3126" s="111"/>
      <c r="H3126" s="111"/>
      <c r="I3126" s="117"/>
      <c r="J3126" s="118"/>
      <c r="K3126" s="33"/>
      <c r="L3126" s="44">
        <f t="shared" si="258"/>
        <v>0</v>
      </c>
      <c r="M3126" s="33" t="str">
        <f t="shared" si="251"/>
        <v>Container q'ty</v>
      </c>
      <c r="N3126" s="33" t="str">
        <f t="shared" si="252"/>
        <v/>
      </c>
      <c r="O3126" s="39"/>
      <c r="P3126" s="33"/>
      <c r="Q3126" s="168"/>
      <c r="R3126" s="169"/>
      <c r="S3126" s="39"/>
      <c r="T3126" s="119"/>
      <c r="U3126" s="109"/>
      <c r="V3126" s="109"/>
      <c r="W3126" s="109"/>
      <c r="X3126" s="45"/>
      <c r="Y3126" s="45"/>
    </row>
    <row r="3127" spans="1:25" s="43" customFormat="1" ht="12.9" customHeight="1">
      <c r="A3127" s="189"/>
      <c r="B3127" s="111"/>
      <c r="C3127" s="111"/>
      <c r="D3127" s="111"/>
      <c r="E3127" s="111"/>
      <c r="F3127" s="111"/>
      <c r="G3127" s="111"/>
      <c r="H3127" s="111"/>
      <c r="I3127" s="116"/>
      <c r="J3127" s="118"/>
      <c r="K3127" s="33"/>
      <c r="L3127" s="44">
        <f t="shared" si="258"/>
        <v>0</v>
      </c>
      <c r="M3127" s="33" t="str">
        <f t="shared" ref="M3127:M3190" si="259">A3127&amp;$O$1</f>
        <v>Container q'ty</v>
      </c>
      <c r="N3127" s="33" t="str">
        <f t="shared" ref="N3127:N3190" si="260">A3127&amp;P3127</f>
        <v/>
      </c>
      <c r="O3127" s="39"/>
      <c r="P3127" s="33"/>
      <c r="Q3127" s="168"/>
      <c r="R3127" s="169"/>
      <c r="S3127" s="39"/>
      <c r="T3127" s="119"/>
      <c r="U3127" s="109"/>
      <c r="V3127" s="109"/>
      <c r="W3127" s="109"/>
      <c r="X3127" s="45"/>
      <c r="Y3127" s="45"/>
    </row>
    <row r="3128" spans="1:25" s="43" customFormat="1" ht="12.9" customHeight="1">
      <c r="A3128" s="189"/>
      <c r="B3128" s="111"/>
      <c r="C3128" s="111"/>
      <c r="D3128" s="111"/>
      <c r="E3128" s="111"/>
      <c r="F3128" s="111"/>
      <c r="G3128" s="111"/>
      <c r="H3128" s="111"/>
      <c r="I3128" s="116"/>
      <c r="J3128" s="118"/>
      <c r="K3128" s="33"/>
      <c r="L3128" s="44">
        <f t="shared" si="258"/>
        <v>0</v>
      </c>
      <c r="M3128" s="33" t="str">
        <f t="shared" si="259"/>
        <v>Container q'ty</v>
      </c>
      <c r="N3128" s="33" t="str">
        <f t="shared" si="260"/>
        <v/>
      </c>
      <c r="O3128" s="39"/>
      <c r="P3128" s="33"/>
      <c r="Q3128" s="168"/>
      <c r="R3128" s="169"/>
      <c r="S3128" s="39"/>
      <c r="T3128" s="119"/>
      <c r="U3128" s="109"/>
      <c r="V3128" s="109"/>
      <c r="W3128" s="109"/>
      <c r="X3128" s="45"/>
      <c r="Y3128" s="45"/>
    </row>
    <row r="3129" spans="1:25" s="43" customFormat="1" ht="12.9" customHeight="1">
      <c r="A3129" s="189"/>
      <c r="B3129" s="111"/>
      <c r="C3129" s="111"/>
      <c r="D3129" s="111"/>
      <c r="E3129" s="111"/>
      <c r="F3129" s="111"/>
      <c r="G3129" s="111"/>
      <c r="H3129" s="111"/>
      <c r="I3129" s="116"/>
      <c r="J3129" s="118"/>
      <c r="K3129" s="33"/>
      <c r="L3129" s="44">
        <f t="shared" si="258"/>
        <v>0</v>
      </c>
      <c r="M3129" s="33" t="str">
        <f t="shared" si="259"/>
        <v>Container q'ty</v>
      </c>
      <c r="N3129" s="33" t="str">
        <f t="shared" si="260"/>
        <v/>
      </c>
      <c r="O3129" s="39"/>
      <c r="P3129" s="33"/>
      <c r="Q3129" s="168"/>
      <c r="R3129" s="169"/>
      <c r="S3129" s="39"/>
      <c r="T3129" s="119"/>
      <c r="U3129" s="109"/>
      <c r="V3129" s="109"/>
      <c r="W3129" s="109"/>
      <c r="X3129" s="45"/>
      <c r="Y3129" s="45"/>
    </row>
    <row r="3130" spans="1:25" s="43" customFormat="1" ht="12.9" customHeight="1">
      <c r="A3130" s="189"/>
      <c r="B3130" s="111"/>
      <c r="C3130" s="111"/>
      <c r="D3130" s="111"/>
      <c r="E3130" s="111"/>
      <c r="F3130" s="111"/>
      <c r="G3130" s="111"/>
      <c r="H3130" s="111"/>
      <c r="I3130" s="116"/>
      <c r="J3130" s="118"/>
      <c r="K3130" s="33"/>
      <c r="L3130" s="44">
        <f t="shared" si="258"/>
        <v>0</v>
      </c>
      <c r="M3130" s="33" t="str">
        <f t="shared" si="259"/>
        <v>Container q'ty</v>
      </c>
      <c r="N3130" s="33" t="str">
        <f t="shared" si="260"/>
        <v/>
      </c>
      <c r="O3130" s="39"/>
      <c r="P3130" s="33"/>
      <c r="Q3130" s="168"/>
      <c r="R3130" s="169"/>
      <c r="S3130" s="39"/>
      <c r="T3130" s="119"/>
      <c r="U3130" s="109"/>
      <c r="V3130" s="109"/>
      <c r="W3130" s="109"/>
      <c r="X3130" s="45"/>
      <c r="Y3130" s="45"/>
    </row>
    <row r="3131" spans="1:25" s="43" customFormat="1" ht="12.9" customHeight="1">
      <c r="A3131" s="189"/>
      <c r="B3131" s="111"/>
      <c r="C3131" s="111"/>
      <c r="D3131" s="111"/>
      <c r="E3131" s="111"/>
      <c r="F3131" s="111"/>
      <c r="G3131" s="111"/>
      <c r="H3131" s="111"/>
      <c r="I3131" s="116"/>
      <c r="J3131" s="118"/>
      <c r="K3131" s="33"/>
      <c r="L3131" s="44">
        <f t="shared" si="258"/>
        <v>0</v>
      </c>
      <c r="M3131" s="33" t="str">
        <f t="shared" si="259"/>
        <v>Container q'ty</v>
      </c>
      <c r="N3131" s="33" t="str">
        <f t="shared" si="260"/>
        <v/>
      </c>
      <c r="O3131" s="39"/>
      <c r="P3131" s="33"/>
      <c r="Q3131" s="168"/>
      <c r="R3131" s="169"/>
      <c r="S3131" s="39"/>
      <c r="T3131" s="119"/>
      <c r="U3131" s="109"/>
      <c r="V3131" s="109"/>
      <c r="W3131" s="109"/>
      <c r="X3131" s="45"/>
      <c r="Y3131" s="45"/>
    </row>
    <row r="3132" spans="1:25" s="43" customFormat="1" ht="12.9" customHeight="1">
      <c r="A3132" s="189"/>
      <c r="B3132" s="111"/>
      <c r="C3132" s="111"/>
      <c r="D3132" s="111"/>
      <c r="E3132" s="111"/>
      <c r="F3132" s="111"/>
      <c r="G3132" s="111"/>
      <c r="H3132" s="111"/>
      <c r="I3132" s="116"/>
      <c r="J3132" s="118"/>
      <c r="K3132" s="33"/>
      <c r="L3132" s="44">
        <f>SUM(E3132:F3132)</f>
        <v>0</v>
      </c>
      <c r="M3132" s="33" t="str">
        <f t="shared" si="259"/>
        <v>Container q'ty</v>
      </c>
      <c r="N3132" s="33" t="str">
        <f t="shared" si="260"/>
        <v/>
      </c>
      <c r="O3132" s="39"/>
      <c r="P3132" s="33"/>
      <c r="Q3132" s="168"/>
      <c r="R3132" s="169"/>
      <c r="S3132" s="39"/>
      <c r="T3132" s="119"/>
      <c r="U3132" s="109"/>
      <c r="V3132" s="109"/>
      <c r="W3132" s="109"/>
      <c r="X3132" s="45"/>
      <c r="Y3132" s="45"/>
    </row>
    <row r="3133" spans="1:25" s="43" customFormat="1" ht="12.9" customHeight="1">
      <c r="A3133" s="189"/>
      <c r="B3133" s="111"/>
      <c r="C3133" s="111"/>
      <c r="D3133" s="111"/>
      <c r="E3133" s="111"/>
      <c r="F3133" s="111"/>
      <c r="G3133" s="111"/>
      <c r="H3133" s="111"/>
      <c r="I3133" s="116"/>
      <c r="J3133" s="118"/>
      <c r="K3133" s="33"/>
      <c r="L3133" s="44">
        <f>SUM(E3133:F3133)</f>
        <v>0</v>
      </c>
      <c r="M3133" s="33" t="str">
        <f t="shared" si="259"/>
        <v>Container q'ty</v>
      </c>
      <c r="N3133" s="33" t="str">
        <f t="shared" si="260"/>
        <v/>
      </c>
      <c r="O3133" s="39"/>
      <c r="P3133" s="33"/>
      <c r="Q3133" s="168"/>
      <c r="R3133" s="169"/>
      <c r="S3133" s="39"/>
      <c r="T3133" s="119"/>
      <c r="U3133" s="109"/>
      <c r="V3133" s="109"/>
      <c r="W3133" s="109"/>
      <c r="X3133" s="45"/>
      <c r="Y3133" s="45"/>
    </row>
    <row r="3134" spans="1:25" s="43" customFormat="1" ht="12.9" customHeight="1">
      <c r="A3134" s="189"/>
      <c r="B3134" s="111"/>
      <c r="C3134" s="111"/>
      <c r="D3134" s="111"/>
      <c r="E3134" s="111"/>
      <c r="F3134" s="111"/>
      <c r="G3134" s="111"/>
      <c r="H3134" s="111"/>
      <c r="I3134" s="116"/>
      <c r="J3134" s="118"/>
      <c r="K3134" s="33"/>
      <c r="L3134" s="44">
        <f t="shared" ref="L3134:L3142" si="261">SUM(E3134:F3134)</f>
        <v>0</v>
      </c>
      <c r="M3134" s="33" t="str">
        <f t="shared" si="259"/>
        <v>Container q'ty</v>
      </c>
      <c r="N3134" s="33" t="str">
        <f t="shared" si="260"/>
        <v/>
      </c>
      <c r="O3134" s="39"/>
      <c r="P3134" s="33"/>
      <c r="Q3134" s="168"/>
      <c r="R3134" s="169"/>
      <c r="S3134" s="39"/>
      <c r="T3134" s="119"/>
      <c r="U3134" s="109"/>
      <c r="V3134" s="109"/>
      <c r="W3134" s="109"/>
      <c r="X3134" s="45"/>
      <c r="Y3134" s="45"/>
    </row>
    <row r="3135" spans="1:25" s="43" customFormat="1" ht="12.9" customHeight="1">
      <c r="A3135" s="189"/>
      <c r="B3135" s="111"/>
      <c r="C3135" s="111"/>
      <c r="D3135" s="111"/>
      <c r="E3135" s="111"/>
      <c r="F3135" s="111"/>
      <c r="G3135" s="111"/>
      <c r="H3135" s="111"/>
      <c r="I3135" s="116"/>
      <c r="J3135" s="118"/>
      <c r="K3135" s="33"/>
      <c r="L3135" s="44">
        <f t="shared" si="261"/>
        <v>0</v>
      </c>
      <c r="M3135" s="33" t="str">
        <f t="shared" si="259"/>
        <v>Container q'ty</v>
      </c>
      <c r="N3135" s="33" t="str">
        <f t="shared" si="260"/>
        <v/>
      </c>
      <c r="O3135" s="39"/>
      <c r="P3135" s="33"/>
      <c r="Q3135" s="168"/>
      <c r="R3135" s="169"/>
      <c r="S3135" s="39"/>
      <c r="T3135" s="119"/>
      <c r="U3135" s="109"/>
      <c r="V3135" s="109"/>
      <c r="W3135" s="109"/>
      <c r="X3135" s="45"/>
      <c r="Y3135" s="45"/>
    </row>
    <row r="3136" spans="1:25" s="43" customFormat="1" ht="12.9" customHeight="1">
      <c r="A3136" s="189"/>
      <c r="B3136" s="111"/>
      <c r="C3136" s="111"/>
      <c r="D3136" s="111"/>
      <c r="E3136" s="111"/>
      <c r="F3136" s="111"/>
      <c r="G3136" s="111"/>
      <c r="H3136" s="111"/>
      <c r="I3136" s="116"/>
      <c r="J3136" s="118"/>
      <c r="K3136" s="33"/>
      <c r="L3136" s="44">
        <f t="shared" si="261"/>
        <v>0</v>
      </c>
      <c r="M3136" s="33" t="str">
        <f t="shared" si="259"/>
        <v>Container q'ty</v>
      </c>
      <c r="N3136" s="33" t="str">
        <f t="shared" si="260"/>
        <v/>
      </c>
      <c r="O3136" s="39"/>
      <c r="P3136" s="33"/>
      <c r="Q3136" s="168"/>
      <c r="R3136" s="169"/>
      <c r="S3136" s="39"/>
      <c r="T3136" s="119"/>
      <c r="U3136" s="109"/>
      <c r="V3136" s="109"/>
      <c r="W3136" s="109"/>
      <c r="X3136" s="45"/>
      <c r="Y3136" s="45"/>
    </row>
    <row r="3137" spans="1:25" s="43" customFormat="1" ht="12.9" customHeight="1">
      <c r="A3137" s="189"/>
      <c r="B3137" s="111"/>
      <c r="C3137" s="111"/>
      <c r="D3137" s="111"/>
      <c r="E3137" s="111"/>
      <c r="F3137" s="111"/>
      <c r="G3137" s="111"/>
      <c r="H3137" s="111"/>
      <c r="I3137" s="117"/>
      <c r="J3137" s="118"/>
      <c r="K3137" s="33"/>
      <c r="L3137" s="44">
        <f t="shared" si="261"/>
        <v>0</v>
      </c>
      <c r="M3137" s="33" t="str">
        <f t="shared" si="259"/>
        <v>Container q'ty</v>
      </c>
      <c r="N3137" s="33" t="str">
        <f t="shared" si="260"/>
        <v/>
      </c>
      <c r="O3137" s="39"/>
      <c r="P3137" s="33"/>
      <c r="Q3137" s="168"/>
      <c r="R3137" s="169"/>
      <c r="S3137" s="39"/>
      <c r="T3137" s="119"/>
      <c r="U3137" s="109"/>
      <c r="V3137" s="109"/>
      <c r="W3137" s="109"/>
      <c r="X3137" s="45"/>
      <c r="Y3137" s="45"/>
    </row>
    <row r="3138" spans="1:25" s="43" customFormat="1" ht="12.9" customHeight="1">
      <c r="A3138" s="189"/>
      <c r="B3138" s="111"/>
      <c r="C3138" s="111"/>
      <c r="D3138" s="111"/>
      <c r="E3138" s="111"/>
      <c r="F3138" s="111"/>
      <c r="G3138" s="111"/>
      <c r="H3138" s="111"/>
      <c r="I3138" s="117"/>
      <c r="J3138" s="118"/>
      <c r="K3138" s="33"/>
      <c r="L3138" s="44">
        <f t="shared" si="261"/>
        <v>0</v>
      </c>
      <c r="M3138" s="33" t="str">
        <f t="shared" si="259"/>
        <v>Container q'ty</v>
      </c>
      <c r="N3138" s="33" t="str">
        <f t="shared" si="260"/>
        <v/>
      </c>
      <c r="O3138" s="39"/>
      <c r="P3138" s="33"/>
      <c r="Q3138" s="168"/>
      <c r="R3138" s="169"/>
      <c r="S3138" s="39"/>
      <c r="T3138" s="119"/>
      <c r="U3138" s="109"/>
      <c r="V3138" s="109"/>
      <c r="W3138" s="109"/>
      <c r="X3138" s="45"/>
      <c r="Y3138" s="45"/>
    </row>
    <row r="3139" spans="1:25" s="43" customFormat="1" ht="12.9" customHeight="1">
      <c r="A3139" s="189"/>
      <c r="B3139" s="111"/>
      <c r="C3139" s="111"/>
      <c r="D3139" s="111"/>
      <c r="E3139" s="111"/>
      <c r="F3139" s="111"/>
      <c r="G3139" s="111"/>
      <c r="H3139" s="111"/>
      <c r="I3139" s="116"/>
      <c r="J3139" s="118"/>
      <c r="K3139" s="33"/>
      <c r="L3139" s="44">
        <f t="shared" si="261"/>
        <v>0</v>
      </c>
      <c r="M3139" s="33" t="str">
        <f t="shared" si="259"/>
        <v>Container q'ty</v>
      </c>
      <c r="N3139" s="33" t="str">
        <f t="shared" si="260"/>
        <v/>
      </c>
      <c r="O3139" s="39"/>
      <c r="P3139" s="33"/>
      <c r="Q3139" s="168"/>
      <c r="R3139" s="169"/>
      <c r="S3139" s="39"/>
      <c r="T3139" s="119"/>
      <c r="U3139" s="109"/>
      <c r="V3139" s="109"/>
      <c r="W3139" s="109"/>
      <c r="X3139" s="45"/>
      <c r="Y3139" s="45"/>
    </row>
    <row r="3140" spans="1:25" s="43" customFormat="1" ht="12.9" customHeight="1">
      <c r="A3140" s="189"/>
      <c r="B3140" s="111"/>
      <c r="C3140" s="111"/>
      <c r="D3140" s="111"/>
      <c r="E3140" s="111"/>
      <c r="F3140" s="111"/>
      <c r="G3140" s="111"/>
      <c r="H3140" s="111"/>
      <c r="I3140" s="116"/>
      <c r="J3140" s="118"/>
      <c r="K3140" s="33"/>
      <c r="L3140" s="44">
        <f t="shared" si="261"/>
        <v>0</v>
      </c>
      <c r="M3140" s="33" t="str">
        <f t="shared" si="259"/>
        <v>Container q'ty</v>
      </c>
      <c r="N3140" s="33" t="str">
        <f t="shared" si="260"/>
        <v/>
      </c>
      <c r="O3140" s="39"/>
      <c r="P3140" s="33"/>
      <c r="Q3140" s="168"/>
      <c r="R3140" s="169"/>
      <c r="S3140" s="39"/>
      <c r="T3140" s="119"/>
      <c r="U3140" s="109"/>
      <c r="V3140" s="109"/>
      <c r="W3140" s="109"/>
      <c r="X3140" s="45"/>
      <c r="Y3140" s="45"/>
    </row>
    <row r="3141" spans="1:25" s="43" customFormat="1" ht="12.9" customHeight="1">
      <c r="A3141" s="189"/>
      <c r="B3141" s="111"/>
      <c r="C3141" s="111"/>
      <c r="D3141" s="111"/>
      <c r="E3141" s="111"/>
      <c r="F3141" s="111"/>
      <c r="G3141" s="111"/>
      <c r="H3141" s="111"/>
      <c r="I3141" s="116"/>
      <c r="J3141" s="118"/>
      <c r="K3141" s="33"/>
      <c r="L3141" s="44">
        <f t="shared" si="261"/>
        <v>0</v>
      </c>
      <c r="M3141" s="33" t="str">
        <f t="shared" si="259"/>
        <v>Container q'ty</v>
      </c>
      <c r="N3141" s="33" t="str">
        <f t="shared" si="260"/>
        <v/>
      </c>
      <c r="O3141" s="39"/>
      <c r="P3141" s="33"/>
      <c r="Q3141" s="168"/>
      <c r="R3141" s="169"/>
      <c r="S3141" s="39"/>
      <c r="T3141" s="119"/>
      <c r="U3141" s="109"/>
      <c r="V3141" s="109"/>
      <c r="W3141" s="109"/>
      <c r="X3141" s="45"/>
      <c r="Y3141" s="45"/>
    </row>
    <row r="3142" spans="1:25" s="43" customFormat="1" ht="12.9" customHeight="1">
      <c r="A3142" s="189"/>
      <c r="B3142" s="111"/>
      <c r="C3142" s="111"/>
      <c r="D3142" s="111"/>
      <c r="E3142" s="111"/>
      <c r="F3142" s="111"/>
      <c r="G3142" s="111"/>
      <c r="H3142" s="111"/>
      <c r="I3142" s="116"/>
      <c r="J3142" s="118"/>
      <c r="K3142" s="33"/>
      <c r="L3142" s="44">
        <f t="shared" si="261"/>
        <v>0</v>
      </c>
      <c r="M3142" s="33" t="str">
        <f t="shared" si="259"/>
        <v>Container q'ty</v>
      </c>
      <c r="N3142" s="33" t="str">
        <f t="shared" si="260"/>
        <v/>
      </c>
      <c r="O3142" s="39"/>
      <c r="P3142" s="33"/>
      <c r="Q3142" s="168"/>
      <c r="R3142" s="169"/>
      <c r="S3142" s="39"/>
      <c r="T3142" s="119"/>
      <c r="U3142" s="109"/>
      <c r="V3142" s="109"/>
      <c r="W3142" s="109"/>
      <c r="X3142" s="45"/>
      <c r="Y3142" s="45"/>
    </row>
    <row r="3143" spans="1:25" s="43" customFormat="1" ht="12.9" customHeight="1">
      <c r="A3143" s="189"/>
      <c r="B3143" s="111"/>
      <c r="C3143" s="111"/>
      <c r="D3143" s="111"/>
      <c r="E3143" s="111"/>
      <c r="F3143" s="111"/>
      <c r="G3143" s="111"/>
      <c r="H3143" s="111"/>
      <c r="I3143" s="116"/>
      <c r="J3143" s="118"/>
      <c r="K3143" s="33"/>
      <c r="L3143" s="44">
        <f>SUM(E3143:F3143)</f>
        <v>0</v>
      </c>
      <c r="M3143" s="33" t="str">
        <f t="shared" si="259"/>
        <v>Container q'ty</v>
      </c>
      <c r="N3143" s="33" t="str">
        <f t="shared" si="260"/>
        <v/>
      </c>
      <c r="O3143" s="39"/>
      <c r="P3143" s="33"/>
      <c r="Q3143" s="168"/>
      <c r="R3143" s="169"/>
      <c r="S3143" s="39"/>
      <c r="T3143" s="119"/>
      <c r="U3143" s="109"/>
      <c r="V3143" s="109"/>
      <c r="W3143" s="109"/>
      <c r="X3143" s="45"/>
      <c r="Y3143" s="45"/>
    </row>
    <row r="3144" spans="1:25" s="43" customFormat="1" ht="12.9" customHeight="1">
      <c r="A3144" s="189"/>
      <c r="B3144" s="111"/>
      <c r="C3144" s="111"/>
      <c r="D3144" s="111"/>
      <c r="E3144" s="111"/>
      <c r="F3144" s="111"/>
      <c r="G3144" s="111"/>
      <c r="H3144" s="111"/>
      <c r="I3144" s="116"/>
      <c r="J3144" s="118"/>
      <c r="K3144" s="33"/>
      <c r="L3144" s="44">
        <f>SUM(E3144:F3144)</f>
        <v>0</v>
      </c>
      <c r="M3144" s="33" t="str">
        <f t="shared" si="259"/>
        <v>Container q'ty</v>
      </c>
      <c r="N3144" s="33" t="str">
        <f t="shared" si="260"/>
        <v/>
      </c>
      <c r="O3144" s="39"/>
      <c r="P3144" s="33"/>
      <c r="Q3144" s="168"/>
      <c r="R3144" s="169"/>
      <c r="S3144" s="39"/>
      <c r="T3144" s="119"/>
      <c r="U3144" s="109"/>
      <c r="V3144" s="109"/>
      <c r="W3144" s="109"/>
      <c r="X3144" s="45"/>
      <c r="Y3144" s="45"/>
    </row>
    <row r="3145" spans="1:25" s="43" customFormat="1" ht="12.9" customHeight="1">
      <c r="A3145" s="189"/>
      <c r="B3145" s="111"/>
      <c r="C3145" s="111"/>
      <c r="D3145" s="111"/>
      <c r="E3145" s="111"/>
      <c r="F3145" s="111"/>
      <c r="G3145" s="111"/>
      <c r="H3145" s="111"/>
      <c r="I3145" s="116"/>
      <c r="J3145" s="118"/>
      <c r="K3145" s="33"/>
      <c r="L3145" s="44">
        <f t="shared" ref="L3145:L3153" si="262">SUM(E3145:F3145)</f>
        <v>0</v>
      </c>
      <c r="M3145" s="33" t="str">
        <f t="shared" si="259"/>
        <v>Container q'ty</v>
      </c>
      <c r="N3145" s="33" t="str">
        <f t="shared" si="260"/>
        <v/>
      </c>
      <c r="O3145" s="39"/>
      <c r="P3145" s="33"/>
      <c r="Q3145" s="168"/>
      <c r="R3145" s="169"/>
      <c r="S3145" s="39"/>
      <c r="T3145" s="119"/>
      <c r="U3145" s="109"/>
      <c r="V3145" s="109"/>
      <c r="W3145" s="109"/>
      <c r="X3145" s="45"/>
      <c r="Y3145" s="45"/>
    </row>
    <row r="3146" spans="1:25" s="43" customFormat="1" ht="12.9" customHeight="1">
      <c r="A3146" s="189"/>
      <c r="B3146" s="111"/>
      <c r="C3146" s="111"/>
      <c r="D3146" s="111"/>
      <c r="E3146" s="111"/>
      <c r="F3146" s="111"/>
      <c r="G3146" s="111"/>
      <c r="H3146" s="111"/>
      <c r="I3146" s="116"/>
      <c r="J3146" s="118"/>
      <c r="K3146" s="33"/>
      <c r="L3146" s="44">
        <f t="shared" si="262"/>
        <v>0</v>
      </c>
      <c r="M3146" s="33" t="str">
        <f t="shared" si="259"/>
        <v>Container q'ty</v>
      </c>
      <c r="N3146" s="33" t="str">
        <f t="shared" si="260"/>
        <v/>
      </c>
      <c r="O3146" s="39"/>
      <c r="P3146" s="33"/>
      <c r="Q3146" s="168"/>
      <c r="R3146" s="169"/>
      <c r="S3146" s="39"/>
      <c r="T3146" s="119"/>
      <c r="U3146" s="109"/>
      <c r="V3146" s="109"/>
      <c r="W3146" s="109"/>
      <c r="X3146" s="45"/>
      <c r="Y3146" s="45"/>
    </row>
    <row r="3147" spans="1:25" s="43" customFormat="1" ht="12.9" customHeight="1">
      <c r="A3147" s="189"/>
      <c r="B3147" s="111"/>
      <c r="C3147" s="111"/>
      <c r="D3147" s="111"/>
      <c r="E3147" s="111"/>
      <c r="F3147" s="111"/>
      <c r="G3147" s="111"/>
      <c r="H3147" s="111"/>
      <c r="I3147" s="116"/>
      <c r="J3147" s="118"/>
      <c r="K3147" s="33"/>
      <c r="L3147" s="44">
        <f t="shared" si="262"/>
        <v>0</v>
      </c>
      <c r="M3147" s="33" t="str">
        <f t="shared" si="259"/>
        <v>Container q'ty</v>
      </c>
      <c r="N3147" s="33" t="str">
        <f t="shared" si="260"/>
        <v/>
      </c>
      <c r="O3147" s="39"/>
      <c r="P3147" s="33"/>
      <c r="Q3147" s="168"/>
      <c r="R3147" s="169"/>
      <c r="S3147" s="39"/>
      <c r="T3147" s="119"/>
      <c r="U3147" s="109"/>
      <c r="V3147" s="109"/>
      <c r="W3147" s="109"/>
      <c r="X3147" s="45"/>
      <c r="Y3147" s="45"/>
    </row>
    <row r="3148" spans="1:25" s="43" customFormat="1" ht="12.9" customHeight="1">
      <c r="A3148" s="189"/>
      <c r="B3148" s="111"/>
      <c r="C3148" s="111"/>
      <c r="D3148" s="111"/>
      <c r="E3148" s="111"/>
      <c r="F3148" s="111"/>
      <c r="G3148" s="111"/>
      <c r="H3148" s="111"/>
      <c r="I3148" s="117"/>
      <c r="J3148" s="118"/>
      <c r="K3148" s="33"/>
      <c r="L3148" s="44">
        <f t="shared" si="262"/>
        <v>0</v>
      </c>
      <c r="M3148" s="33" t="str">
        <f t="shared" si="259"/>
        <v>Container q'ty</v>
      </c>
      <c r="N3148" s="33" t="str">
        <f t="shared" si="260"/>
        <v/>
      </c>
      <c r="O3148" s="39"/>
      <c r="P3148" s="33"/>
      <c r="Q3148" s="168"/>
      <c r="R3148" s="169"/>
      <c r="S3148" s="39"/>
      <c r="T3148" s="119"/>
      <c r="U3148" s="109"/>
      <c r="V3148" s="109"/>
      <c r="W3148" s="109"/>
      <c r="X3148" s="45"/>
      <c r="Y3148" s="45"/>
    </row>
    <row r="3149" spans="1:25" s="43" customFormat="1" ht="12.9" customHeight="1">
      <c r="A3149" s="189"/>
      <c r="B3149" s="111"/>
      <c r="C3149" s="111"/>
      <c r="D3149" s="111"/>
      <c r="E3149" s="111"/>
      <c r="F3149" s="111"/>
      <c r="G3149" s="111"/>
      <c r="H3149" s="111"/>
      <c r="I3149" s="117"/>
      <c r="J3149" s="118"/>
      <c r="K3149" s="33"/>
      <c r="L3149" s="44">
        <f t="shared" si="262"/>
        <v>0</v>
      </c>
      <c r="M3149" s="33" t="str">
        <f t="shared" si="259"/>
        <v>Container q'ty</v>
      </c>
      <c r="N3149" s="33" t="str">
        <f t="shared" si="260"/>
        <v/>
      </c>
      <c r="O3149" s="39"/>
      <c r="P3149" s="33"/>
      <c r="Q3149" s="168"/>
      <c r="R3149" s="169"/>
      <c r="S3149" s="39"/>
      <c r="T3149" s="119"/>
      <c r="U3149" s="109"/>
      <c r="V3149" s="109"/>
      <c r="W3149" s="109"/>
      <c r="X3149" s="45"/>
      <c r="Y3149" s="45"/>
    </row>
    <row r="3150" spans="1:25" s="43" customFormat="1" ht="12.9" customHeight="1">
      <c r="A3150" s="189"/>
      <c r="B3150" s="111"/>
      <c r="C3150" s="111"/>
      <c r="D3150" s="111"/>
      <c r="E3150" s="111"/>
      <c r="F3150" s="111"/>
      <c r="G3150" s="111"/>
      <c r="H3150" s="111"/>
      <c r="I3150" s="116"/>
      <c r="J3150" s="118"/>
      <c r="K3150" s="33"/>
      <c r="L3150" s="44">
        <f t="shared" si="262"/>
        <v>0</v>
      </c>
      <c r="M3150" s="33" t="str">
        <f t="shared" si="259"/>
        <v>Container q'ty</v>
      </c>
      <c r="N3150" s="33" t="str">
        <f t="shared" si="260"/>
        <v/>
      </c>
      <c r="O3150" s="39"/>
      <c r="P3150" s="33"/>
      <c r="Q3150" s="168"/>
      <c r="R3150" s="169"/>
      <c r="S3150" s="39"/>
      <c r="T3150" s="119"/>
      <c r="U3150" s="109"/>
      <c r="V3150" s="109"/>
      <c r="W3150" s="109"/>
      <c r="X3150" s="45"/>
      <c r="Y3150" s="45"/>
    </row>
    <row r="3151" spans="1:25" s="43" customFormat="1" ht="12.9" customHeight="1">
      <c r="A3151" s="189"/>
      <c r="B3151" s="111"/>
      <c r="C3151" s="111"/>
      <c r="D3151" s="111"/>
      <c r="E3151" s="111"/>
      <c r="F3151" s="111"/>
      <c r="G3151" s="111"/>
      <c r="H3151" s="111"/>
      <c r="I3151" s="116"/>
      <c r="J3151" s="118"/>
      <c r="K3151" s="33"/>
      <c r="L3151" s="44">
        <f t="shared" si="262"/>
        <v>0</v>
      </c>
      <c r="M3151" s="33" t="str">
        <f t="shared" si="259"/>
        <v>Container q'ty</v>
      </c>
      <c r="N3151" s="33" t="str">
        <f t="shared" si="260"/>
        <v/>
      </c>
      <c r="O3151" s="39"/>
      <c r="P3151" s="33"/>
      <c r="Q3151" s="168"/>
      <c r="R3151" s="169"/>
      <c r="S3151" s="39"/>
      <c r="T3151" s="119"/>
      <c r="U3151" s="109"/>
      <c r="V3151" s="109"/>
      <c r="W3151" s="109"/>
      <c r="X3151" s="45"/>
      <c r="Y3151" s="45"/>
    </row>
    <row r="3152" spans="1:25" s="43" customFormat="1" ht="12.9" customHeight="1">
      <c r="A3152" s="189"/>
      <c r="B3152" s="111"/>
      <c r="C3152" s="111"/>
      <c r="D3152" s="111"/>
      <c r="E3152" s="111"/>
      <c r="F3152" s="111"/>
      <c r="G3152" s="111"/>
      <c r="H3152" s="111"/>
      <c r="I3152" s="116"/>
      <c r="J3152" s="118"/>
      <c r="K3152" s="33"/>
      <c r="L3152" s="44">
        <f t="shared" si="262"/>
        <v>0</v>
      </c>
      <c r="M3152" s="33" t="str">
        <f t="shared" si="259"/>
        <v>Container q'ty</v>
      </c>
      <c r="N3152" s="33" t="str">
        <f t="shared" si="260"/>
        <v/>
      </c>
      <c r="O3152" s="39"/>
      <c r="P3152" s="33"/>
      <c r="Q3152" s="168"/>
      <c r="R3152" s="169"/>
      <c r="S3152" s="39"/>
      <c r="T3152" s="119"/>
      <c r="U3152" s="109"/>
      <c r="V3152" s="109"/>
      <c r="W3152" s="109"/>
      <c r="X3152" s="45"/>
      <c r="Y3152" s="45"/>
    </row>
    <row r="3153" spans="1:25" s="43" customFormat="1" ht="12.9" customHeight="1">
      <c r="A3153" s="189"/>
      <c r="B3153" s="111"/>
      <c r="C3153" s="111"/>
      <c r="D3153" s="111"/>
      <c r="E3153" s="111"/>
      <c r="F3153" s="111"/>
      <c r="G3153" s="111"/>
      <c r="H3153" s="111"/>
      <c r="I3153" s="116"/>
      <c r="J3153" s="118"/>
      <c r="K3153" s="33"/>
      <c r="L3153" s="44">
        <f t="shared" si="262"/>
        <v>0</v>
      </c>
      <c r="M3153" s="33" t="str">
        <f t="shared" si="259"/>
        <v>Container q'ty</v>
      </c>
      <c r="N3153" s="33" t="str">
        <f t="shared" si="260"/>
        <v/>
      </c>
      <c r="O3153" s="39"/>
      <c r="P3153" s="33"/>
      <c r="Q3153" s="168"/>
      <c r="R3153" s="169"/>
      <c r="S3153" s="39"/>
      <c r="T3153" s="119"/>
      <c r="U3153" s="109"/>
      <c r="V3153" s="109"/>
      <c r="W3153" s="109"/>
      <c r="X3153" s="45"/>
      <c r="Y3153" s="45"/>
    </row>
    <row r="3154" spans="1:25" s="43" customFormat="1" ht="12.9" customHeight="1">
      <c r="A3154" s="189"/>
      <c r="B3154" s="111"/>
      <c r="C3154" s="111"/>
      <c r="D3154" s="111"/>
      <c r="E3154" s="111"/>
      <c r="F3154" s="111"/>
      <c r="G3154" s="111"/>
      <c r="H3154" s="111"/>
      <c r="I3154" s="116"/>
      <c r="J3154" s="118"/>
      <c r="K3154" s="33"/>
      <c r="L3154" s="44">
        <f>SUM(E3154:F3154)</f>
        <v>0</v>
      </c>
      <c r="M3154" s="33" t="str">
        <f t="shared" si="259"/>
        <v>Container q'ty</v>
      </c>
      <c r="N3154" s="33" t="str">
        <f t="shared" si="260"/>
        <v/>
      </c>
      <c r="O3154" s="39"/>
      <c r="P3154" s="33"/>
      <c r="Q3154" s="168"/>
      <c r="R3154" s="169"/>
      <c r="S3154" s="39"/>
      <c r="T3154" s="119"/>
      <c r="U3154" s="109"/>
      <c r="V3154" s="109"/>
      <c r="W3154" s="109"/>
      <c r="X3154" s="45"/>
      <c r="Y3154" s="45"/>
    </row>
    <row r="3155" spans="1:25" s="43" customFormat="1" ht="12.9" customHeight="1">
      <c r="A3155" s="189"/>
      <c r="B3155" s="111"/>
      <c r="C3155" s="111"/>
      <c r="D3155" s="111"/>
      <c r="E3155" s="111"/>
      <c r="F3155" s="111"/>
      <c r="G3155" s="111"/>
      <c r="H3155" s="111"/>
      <c r="I3155" s="116"/>
      <c r="J3155" s="118"/>
      <c r="K3155" s="33"/>
      <c r="L3155" s="44">
        <f>SUM(E3155:F3155)</f>
        <v>0</v>
      </c>
      <c r="M3155" s="33" t="str">
        <f t="shared" si="259"/>
        <v>Container q'ty</v>
      </c>
      <c r="N3155" s="33" t="str">
        <f t="shared" si="260"/>
        <v/>
      </c>
      <c r="O3155" s="39"/>
      <c r="P3155" s="33"/>
      <c r="Q3155" s="168"/>
      <c r="R3155" s="169"/>
      <c r="S3155" s="39"/>
      <c r="T3155" s="119"/>
      <c r="U3155" s="109"/>
      <c r="V3155" s="109"/>
      <c r="W3155" s="109"/>
      <c r="X3155" s="45"/>
      <c r="Y3155" s="45"/>
    </row>
    <row r="3156" spans="1:25" s="43" customFormat="1" ht="12.9" customHeight="1">
      <c r="A3156" s="189"/>
      <c r="B3156" s="111"/>
      <c r="C3156" s="111"/>
      <c r="D3156" s="111"/>
      <c r="E3156" s="111"/>
      <c r="F3156" s="111"/>
      <c r="G3156" s="111"/>
      <c r="H3156" s="111"/>
      <c r="I3156" s="116"/>
      <c r="J3156" s="118"/>
      <c r="K3156" s="33"/>
      <c r="L3156" s="44">
        <f t="shared" ref="L3156:L3165" si="263">SUM(E3156:F3156)</f>
        <v>0</v>
      </c>
      <c r="M3156" s="33" t="str">
        <f t="shared" si="259"/>
        <v>Container q'ty</v>
      </c>
      <c r="N3156" s="33" t="str">
        <f t="shared" si="260"/>
        <v/>
      </c>
      <c r="O3156" s="39"/>
      <c r="P3156" s="33"/>
      <c r="Q3156" s="168"/>
      <c r="R3156" s="169"/>
      <c r="S3156" s="39"/>
      <c r="T3156" s="119"/>
      <c r="U3156" s="109"/>
      <c r="V3156" s="109"/>
      <c r="W3156" s="109"/>
      <c r="X3156" s="45"/>
      <c r="Y3156" s="45"/>
    </row>
    <row r="3157" spans="1:25" s="43" customFormat="1" ht="12.9" customHeight="1">
      <c r="A3157" s="189"/>
      <c r="B3157" s="111"/>
      <c r="C3157" s="111"/>
      <c r="D3157" s="111"/>
      <c r="E3157" s="111"/>
      <c r="F3157" s="111"/>
      <c r="G3157" s="111"/>
      <c r="H3157" s="111"/>
      <c r="I3157" s="116"/>
      <c r="J3157" s="118"/>
      <c r="K3157" s="33"/>
      <c r="L3157" s="44">
        <f t="shared" si="263"/>
        <v>0</v>
      </c>
      <c r="M3157" s="33" t="str">
        <f t="shared" si="259"/>
        <v>Container q'ty</v>
      </c>
      <c r="N3157" s="33" t="str">
        <f t="shared" si="260"/>
        <v/>
      </c>
      <c r="O3157" s="39"/>
      <c r="P3157" s="33"/>
      <c r="Q3157" s="168"/>
      <c r="R3157" s="169"/>
      <c r="S3157" s="39"/>
      <c r="T3157" s="119"/>
      <c r="U3157" s="109"/>
      <c r="V3157" s="109"/>
      <c r="W3157" s="109"/>
      <c r="X3157" s="45"/>
      <c r="Y3157" s="45"/>
    </row>
    <row r="3158" spans="1:25" s="43" customFormat="1" ht="12.9" customHeight="1">
      <c r="A3158" s="189"/>
      <c r="B3158" s="111"/>
      <c r="C3158" s="111"/>
      <c r="D3158" s="111"/>
      <c r="E3158" s="111"/>
      <c r="F3158" s="111"/>
      <c r="G3158" s="111"/>
      <c r="H3158" s="111"/>
      <c r="I3158" s="116"/>
      <c r="J3158" s="118"/>
      <c r="K3158" s="33"/>
      <c r="L3158" s="44">
        <f t="shared" si="263"/>
        <v>0</v>
      </c>
      <c r="M3158" s="33" t="str">
        <f t="shared" si="259"/>
        <v>Container q'ty</v>
      </c>
      <c r="N3158" s="33" t="str">
        <f t="shared" si="260"/>
        <v/>
      </c>
      <c r="O3158" s="39"/>
      <c r="P3158" s="33"/>
      <c r="Q3158" s="168"/>
      <c r="R3158" s="169"/>
      <c r="S3158" s="39"/>
      <c r="T3158" s="119"/>
      <c r="U3158" s="109"/>
      <c r="V3158" s="109"/>
      <c r="W3158" s="109"/>
      <c r="X3158" s="45"/>
      <c r="Y3158" s="45"/>
    </row>
    <row r="3159" spans="1:25" s="43" customFormat="1" ht="12.9" customHeight="1">
      <c r="A3159" s="189"/>
      <c r="B3159" s="111"/>
      <c r="C3159" s="111"/>
      <c r="D3159" s="111"/>
      <c r="E3159" s="111"/>
      <c r="F3159" s="111"/>
      <c r="G3159" s="111"/>
      <c r="H3159" s="111"/>
      <c r="I3159" s="117"/>
      <c r="J3159" s="118"/>
      <c r="K3159" s="33"/>
      <c r="L3159" s="44">
        <f t="shared" si="263"/>
        <v>0</v>
      </c>
      <c r="M3159" s="33" t="str">
        <f t="shared" si="259"/>
        <v>Container q'ty</v>
      </c>
      <c r="N3159" s="33" t="str">
        <f t="shared" si="260"/>
        <v/>
      </c>
      <c r="O3159" s="39"/>
      <c r="P3159" s="33"/>
      <c r="Q3159" s="168"/>
      <c r="R3159" s="169"/>
      <c r="S3159" s="39"/>
      <c r="T3159" s="119"/>
      <c r="U3159" s="109"/>
      <c r="V3159" s="109"/>
      <c r="W3159" s="109"/>
      <c r="X3159" s="45"/>
      <c r="Y3159" s="45"/>
    </row>
    <row r="3160" spans="1:25" s="43" customFormat="1" ht="12.9" customHeight="1">
      <c r="A3160" s="189"/>
      <c r="B3160" s="111"/>
      <c r="C3160" s="111"/>
      <c r="D3160" s="111"/>
      <c r="E3160" s="111"/>
      <c r="F3160" s="111"/>
      <c r="G3160" s="111"/>
      <c r="H3160" s="111"/>
      <c r="I3160" s="117"/>
      <c r="J3160" s="118"/>
      <c r="K3160" s="33"/>
      <c r="L3160" s="44">
        <f t="shared" si="263"/>
        <v>0</v>
      </c>
      <c r="M3160" s="33" t="str">
        <f t="shared" si="259"/>
        <v>Container q'ty</v>
      </c>
      <c r="N3160" s="33" t="str">
        <f t="shared" si="260"/>
        <v/>
      </c>
      <c r="O3160" s="39"/>
      <c r="P3160" s="33"/>
      <c r="Q3160" s="168"/>
      <c r="R3160" s="169"/>
      <c r="S3160" s="39"/>
      <c r="T3160" s="119"/>
      <c r="U3160" s="109"/>
      <c r="V3160" s="109"/>
      <c r="W3160" s="109"/>
      <c r="X3160" s="45"/>
      <c r="Y3160" s="45"/>
    </row>
    <row r="3161" spans="1:25" s="43" customFormat="1" ht="12.9" customHeight="1">
      <c r="A3161" s="189"/>
      <c r="B3161" s="111"/>
      <c r="C3161" s="111"/>
      <c r="D3161" s="111"/>
      <c r="E3161" s="111"/>
      <c r="F3161" s="111"/>
      <c r="G3161" s="111"/>
      <c r="H3161" s="111"/>
      <c r="I3161" s="116"/>
      <c r="J3161" s="118"/>
      <c r="K3161" s="33"/>
      <c r="L3161" s="44">
        <f t="shared" si="263"/>
        <v>0</v>
      </c>
      <c r="M3161" s="33" t="str">
        <f t="shared" si="259"/>
        <v>Container q'ty</v>
      </c>
      <c r="N3161" s="33" t="str">
        <f t="shared" si="260"/>
        <v/>
      </c>
      <c r="O3161" s="39"/>
      <c r="P3161" s="33"/>
      <c r="Q3161" s="168"/>
      <c r="R3161" s="169"/>
      <c r="S3161" s="39"/>
      <c r="T3161" s="119"/>
      <c r="U3161" s="109"/>
      <c r="V3161" s="109"/>
      <c r="W3161" s="109"/>
      <c r="X3161" s="45"/>
      <c r="Y3161" s="45"/>
    </row>
    <row r="3162" spans="1:25" s="43" customFormat="1" ht="12.9" customHeight="1">
      <c r="A3162" s="189"/>
      <c r="B3162" s="111"/>
      <c r="C3162" s="111"/>
      <c r="D3162" s="111"/>
      <c r="E3162" s="111"/>
      <c r="F3162" s="111"/>
      <c r="G3162" s="111"/>
      <c r="H3162" s="111"/>
      <c r="I3162" s="116"/>
      <c r="J3162" s="118"/>
      <c r="K3162" s="33"/>
      <c r="L3162" s="44">
        <f t="shared" si="263"/>
        <v>0</v>
      </c>
      <c r="M3162" s="33" t="str">
        <f t="shared" si="259"/>
        <v>Container q'ty</v>
      </c>
      <c r="N3162" s="33" t="str">
        <f t="shared" si="260"/>
        <v/>
      </c>
      <c r="O3162" s="39"/>
      <c r="P3162" s="33"/>
      <c r="Q3162" s="168"/>
      <c r="R3162" s="169"/>
      <c r="S3162" s="39"/>
      <c r="T3162" s="119"/>
      <c r="U3162" s="109"/>
      <c r="V3162" s="109"/>
      <c r="W3162" s="109"/>
      <c r="X3162" s="45"/>
      <c r="Y3162" s="45"/>
    </row>
    <row r="3163" spans="1:25" s="43" customFormat="1" ht="12.9" customHeight="1">
      <c r="A3163" s="189"/>
      <c r="B3163" s="111"/>
      <c r="C3163" s="111"/>
      <c r="D3163" s="111"/>
      <c r="E3163" s="111"/>
      <c r="F3163" s="111"/>
      <c r="G3163" s="111"/>
      <c r="H3163" s="111"/>
      <c r="I3163" s="116"/>
      <c r="J3163" s="118"/>
      <c r="K3163" s="33"/>
      <c r="L3163" s="44">
        <f t="shared" si="263"/>
        <v>0</v>
      </c>
      <c r="M3163" s="33" t="str">
        <f t="shared" si="259"/>
        <v>Container q'ty</v>
      </c>
      <c r="N3163" s="33" t="str">
        <f t="shared" si="260"/>
        <v/>
      </c>
      <c r="O3163" s="39"/>
      <c r="P3163" s="33"/>
      <c r="Q3163" s="168"/>
      <c r="R3163" s="169"/>
      <c r="S3163" s="39"/>
      <c r="T3163" s="119"/>
      <c r="U3163" s="109"/>
      <c r="V3163" s="109"/>
      <c r="W3163" s="109"/>
      <c r="X3163" s="45"/>
      <c r="Y3163" s="45"/>
    </row>
    <row r="3164" spans="1:25" s="43" customFormat="1" ht="12.9" customHeight="1">
      <c r="A3164" s="189"/>
      <c r="B3164" s="111"/>
      <c r="C3164" s="111"/>
      <c r="D3164" s="111"/>
      <c r="E3164" s="111"/>
      <c r="F3164" s="111"/>
      <c r="G3164" s="111"/>
      <c r="H3164" s="111"/>
      <c r="I3164" s="116"/>
      <c r="J3164" s="118"/>
      <c r="K3164" s="33"/>
      <c r="L3164" s="44">
        <f t="shared" si="263"/>
        <v>0</v>
      </c>
      <c r="M3164" s="33" t="str">
        <f t="shared" si="259"/>
        <v>Container q'ty</v>
      </c>
      <c r="N3164" s="33" t="str">
        <f t="shared" si="260"/>
        <v/>
      </c>
      <c r="O3164" s="39"/>
      <c r="P3164" s="33"/>
      <c r="Q3164" s="168"/>
      <c r="R3164" s="169"/>
      <c r="S3164" s="39"/>
      <c r="T3164" s="119"/>
      <c r="U3164" s="109"/>
      <c r="V3164" s="109"/>
      <c r="W3164" s="109"/>
      <c r="X3164" s="45"/>
      <c r="Y3164" s="45"/>
    </row>
    <row r="3165" spans="1:25" s="43" customFormat="1" ht="12.9" customHeight="1">
      <c r="A3165" s="189"/>
      <c r="B3165" s="111"/>
      <c r="C3165" s="111"/>
      <c r="D3165" s="111"/>
      <c r="E3165" s="111"/>
      <c r="F3165" s="111"/>
      <c r="G3165" s="111"/>
      <c r="H3165" s="111"/>
      <c r="I3165" s="116"/>
      <c r="J3165" s="118"/>
      <c r="K3165" s="33"/>
      <c r="L3165" s="44">
        <f t="shared" si="263"/>
        <v>0</v>
      </c>
      <c r="M3165" s="33" t="str">
        <f t="shared" si="259"/>
        <v>Container q'ty</v>
      </c>
      <c r="N3165" s="33" t="str">
        <f t="shared" si="260"/>
        <v/>
      </c>
      <c r="O3165" s="39"/>
      <c r="P3165" s="33"/>
      <c r="Q3165" s="168"/>
      <c r="R3165" s="169"/>
      <c r="S3165" s="39"/>
      <c r="T3165" s="119"/>
      <c r="U3165" s="109"/>
      <c r="V3165" s="109"/>
      <c r="W3165" s="109"/>
      <c r="X3165" s="45"/>
      <c r="Y3165" s="45"/>
    </row>
    <row r="3166" spans="1:25" s="43" customFormat="1" ht="12.9" customHeight="1">
      <c r="A3166" s="189"/>
      <c r="B3166" s="111"/>
      <c r="C3166" s="111"/>
      <c r="D3166" s="111"/>
      <c r="E3166" s="111"/>
      <c r="F3166" s="111"/>
      <c r="G3166" s="111"/>
      <c r="H3166" s="111"/>
      <c r="I3166" s="116"/>
      <c r="J3166" s="118"/>
      <c r="K3166" s="33"/>
      <c r="L3166" s="44">
        <f>SUM(E3166:F3166)</f>
        <v>0</v>
      </c>
      <c r="M3166" s="33" t="str">
        <f t="shared" si="259"/>
        <v>Container q'ty</v>
      </c>
      <c r="N3166" s="33" t="str">
        <f t="shared" si="260"/>
        <v/>
      </c>
      <c r="O3166" s="39"/>
      <c r="P3166" s="33"/>
      <c r="Q3166" s="168"/>
      <c r="R3166" s="169"/>
      <c r="S3166" s="39"/>
      <c r="T3166" s="119"/>
      <c r="U3166" s="109"/>
      <c r="V3166" s="109"/>
      <c r="W3166" s="109"/>
      <c r="X3166" s="45"/>
      <c r="Y3166" s="45"/>
    </row>
    <row r="3167" spans="1:25" s="43" customFormat="1" ht="12.9" customHeight="1">
      <c r="A3167" s="189"/>
      <c r="B3167" s="111"/>
      <c r="C3167" s="111"/>
      <c r="D3167" s="111"/>
      <c r="E3167" s="111"/>
      <c r="F3167" s="111"/>
      <c r="G3167" s="111"/>
      <c r="H3167" s="111"/>
      <c r="I3167" s="116"/>
      <c r="J3167" s="118"/>
      <c r="K3167" s="33"/>
      <c r="L3167" s="44">
        <f>SUM(E3167:F3167)</f>
        <v>0</v>
      </c>
      <c r="M3167" s="33" t="str">
        <f t="shared" si="259"/>
        <v>Container q'ty</v>
      </c>
      <c r="N3167" s="33" t="str">
        <f t="shared" si="260"/>
        <v/>
      </c>
      <c r="O3167" s="39"/>
      <c r="P3167" s="33"/>
      <c r="Q3167" s="168"/>
      <c r="R3167" s="169"/>
      <c r="S3167" s="39"/>
      <c r="T3167" s="119"/>
      <c r="U3167" s="109"/>
      <c r="V3167" s="109"/>
      <c r="W3167" s="109"/>
      <c r="X3167" s="45"/>
      <c r="Y3167" s="45"/>
    </row>
    <row r="3168" spans="1:25" s="43" customFormat="1" ht="12.9" customHeight="1">
      <c r="A3168" s="189"/>
      <c r="B3168" s="111"/>
      <c r="C3168" s="111"/>
      <c r="D3168" s="111"/>
      <c r="E3168" s="111"/>
      <c r="F3168" s="111"/>
      <c r="G3168" s="111"/>
      <c r="H3168" s="111"/>
      <c r="I3168" s="116"/>
      <c r="J3168" s="118"/>
      <c r="K3168" s="33"/>
      <c r="L3168" s="44">
        <f t="shared" ref="L3168:L3176" si="264">SUM(E3168:F3168)</f>
        <v>0</v>
      </c>
      <c r="M3168" s="33" t="str">
        <f t="shared" si="259"/>
        <v>Container q'ty</v>
      </c>
      <c r="N3168" s="33" t="str">
        <f t="shared" si="260"/>
        <v/>
      </c>
      <c r="O3168" s="39"/>
      <c r="P3168" s="33"/>
      <c r="Q3168" s="168"/>
      <c r="R3168" s="169"/>
      <c r="S3168" s="39"/>
      <c r="T3168" s="119"/>
      <c r="U3168" s="109"/>
      <c r="V3168" s="109"/>
      <c r="W3168" s="109"/>
      <c r="X3168" s="45"/>
      <c r="Y3168" s="45"/>
    </row>
    <row r="3169" spans="1:25" s="43" customFormat="1" ht="12.9" customHeight="1">
      <c r="A3169" s="189"/>
      <c r="B3169" s="111"/>
      <c r="C3169" s="111"/>
      <c r="D3169" s="111"/>
      <c r="E3169" s="111"/>
      <c r="F3169" s="111"/>
      <c r="G3169" s="111"/>
      <c r="H3169" s="111"/>
      <c r="I3169" s="116"/>
      <c r="J3169" s="118"/>
      <c r="K3169" s="33"/>
      <c r="L3169" s="44">
        <f t="shared" si="264"/>
        <v>0</v>
      </c>
      <c r="M3169" s="33" t="str">
        <f t="shared" si="259"/>
        <v>Container q'ty</v>
      </c>
      <c r="N3169" s="33" t="str">
        <f t="shared" si="260"/>
        <v/>
      </c>
      <c r="O3169" s="39"/>
      <c r="P3169" s="33"/>
      <c r="Q3169" s="168"/>
      <c r="R3169" s="169"/>
      <c r="S3169" s="39"/>
      <c r="T3169" s="119"/>
      <c r="U3169" s="109"/>
      <c r="V3169" s="109"/>
      <c r="W3169" s="109"/>
      <c r="X3169" s="45"/>
      <c r="Y3169" s="45"/>
    </row>
    <row r="3170" spans="1:25" s="43" customFormat="1" ht="12.9" customHeight="1">
      <c r="A3170" s="189"/>
      <c r="B3170" s="111"/>
      <c r="C3170" s="111"/>
      <c r="D3170" s="111"/>
      <c r="E3170" s="111"/>
      <c r="F3170" s="111"/>
      <c r="G3170" s="111"/>
      <c r="H3170" s="111"/>
      <c r="I3170" s="116"/>
      <c r="J3170" s="118"/>
      <c r="K3170" s="33"/>
      <c r="L3170" s="44">
        <f t="shared" si="264"/>
        <v>0</v>
      </c>
      <c r="M3170" s="33" t="str">
        <f t="shared" si="259"/>
        <v>Container q'ty</v>
      </c>
      <c r="N3170" s="33" t="str">
        <f t="shared" si="260"/>
        <v/>
      </c>
      <c r="O3170" s="39"/>
      <c r="P3170" s="33"/>
      <c r="Q3170" s="168"/>
      <c r="R3170" s="169"/>
      <c r="S3170" s="39"/>
      <c r="T3170" s="119"/>
      <c r="U3170" s="109"/>
      <c r="V3170" s="109"/>
      <c r="W3170" s="109"/>
      <c r="X3170" s="45"/>
      <c r="Y3170" s="45"/>
    </row>
    <row r="3171" spans="1:25" s="43" customFormat="1" ht="12.9" customHeight="1">
      <c r="A3171" s="189"/>
      <c r="B3171" s="111"/>
      <c r="C3171" s="111"/>
      <c r="D3171" s="111"/>
      <c r="E3171" s="111"/>
      <c r="F3171" s="111"/>
      <c r="G3171" s="111"/>
      <c r="H3171" s="111"/>
      <c r="I3171" s="117"/>
      <c r="J3171" s="118"/>
      <c r="K3171" s="33"/>
      <c r="L3171" s="44">
        <f t="shared" si="264"/>
        <v>0</v>
      </c>
      <c r="M3171" s="33" t="str">
        <f t="shared" si="259"/>
        <v>Container q'ty</v>
      </c>
      <c r="N3171" s="33" t="str">
        <f t="shared" si="260"/>
        <v/>
      </c>
      <c r="O3171" s="39"/>
      <c r="P3171" s="33"/>
      <c r="Q3171" s="168"/>
      <c r="R3171" s="169"/>
      <c r="S3171" s="39"/>
      <c r="T3171" s="119"/>
      <c r="U3171" s="109"/>
      <c r="V3171" s="109"/>
      <c r="W3171" s="109"/>
      <c r="X3171" s="45"/>
      <c r="Y3171" s="45"/>
    </row>
    <row r="3172" spans="1:25" s="43" customFormat="1" ht="12.9" customHeight="1">
      <c r="A3172" s="189"/>
      <c r="B3172" s="111"/>
      <c r="C3172" s="111"/>
      <c r="D3172" s="111"/>
      <c r="E3172" s="111"/>
      <c r="F3172" s="111"/>
      <c r="G3172" s="111"/>
      <c r="H3172" s="111"/>
      <c r="I3172" s="117"/>
      <c r="J3172" s="118"/>
      <c r="K3172" s="33"/>
      <c r="L3172" s="44">
        <f t="shared" si="264"/>
        <v>0</v>
      </c>
      <c r="M3172" s="33" t="str">
        <f t="shared" si="259"/>
        <v>Container q'ty</v>
      </c>
      <c r="N3172" s="33" t="str">
        <f t="shared" si="260"/>
        <v/>
      </c>
      <c r="O3172" s="39"/>
      <c r="P3172" s="33"/>
      <c r="Q3172" s="168"/>
      <c r="R3172" s="169"/>
      <c r="S3172" s="39"/>
      <c r="T3172" s="119"/>
      <c r="U3172" s="109"/>
      <c r="V3172" s="109"/>
      <c r="W3172" s="109"/>
      <c r="X3172" s="45"/>
      <c r="Y3172" s="45"/>
    </row>
    <row r="3173" spans="1:25" s="43" customFormat="1" ht="12.9" customHeight="1">
      <c r="A3173" s="189"/>
      <c r="B3173" s="111"/>
      <c r="C3173" s="111"/>
      <c r="D3173" s="111"/>
      <c r="E3173" s="111"/>
      <c r="F3173" s="111"/>
      <c r="G3173" s="111"/>
      <c r="H3173" s="111"/>
      <c r="I3173" s="116"/>
      <c r="J3173" s="118"/>
      <c r="K3173" s="33"/>
      <c r="L3173" s="44">
        <f t="shared" si="264"/>
        <v>0</v>
      </c>
      <c r="M3173" s="33" t="str">
        <f t="shared" si="259"/>
        <v>Container q'ty</v>
      </c>
      <c r="N3173" s="33" t="str">
        <f t="shared" si="260"/>
        <v/>
      </c>
      <c r="O3173" s="39"/>
      <c r="P3173" s="33"/>
      <c r="Q3173" s="168"/>
      <c r="R3173" s="169"/>
      <c r="S3173" s="39"/>
      <c r="T3173" s="119"/>
      <c r="U3173" s="109"/>
      <c r="V3173" s="109"/>
      <c r="W3173" s="109"/>
      <c r="X3173" s="45"/>
      <c r="Y3173" s="45"/>
    </row>
    <row r="3174" spans="1:25" s="43" customFormat="1" ht="12.9" customHeight="1">
      <c r="A3174" s="189"/>
      <c r="B3174" s="111"/>
      <c r="C3174" s="111"/>
      <c r="D3174" s="111"/>
      <c r="E3174" s="111"/>
      <c r="F3174" s="111"/>
      <c r="G3174" s="111"/>
      <c r="H3174" s="111"/>
      <c r="I3174" s="116"/>
      <c r="J3174" s="118"/>
      <c r="K3174" s="33"/>
      <c r="L3174" s="44">
        <f t="shared" si="264"/>
        <v>0</v>
      </c>
      <c r="M3174" s="33" t="str">
        <f t="shared" si="259"/>
        <v>Container q'ty</v>
      </c>
      <c r="N3174" s="33" t="str">
        <f t="shared" si="260"/>
        <v/>
      </c>
      <c r="O3174" s="39"/>
      <c r="P3174" s="33"/>
      <c r="Q3174" s="168"/>
      <c r="R3174" s="169"/>
      <c r="S3174" s="39"/>
      <c r="T3174" s="119"/>
      <c r="U3174" s="109"/>
      <c r="V3174" s="109"/>
      <c r="W3174" s="109"/>
      <c r="X3174" s="45"/>
      <c r="Y3174" s="45"/>
    </row>
    <row r="3175" spans="1:25" s="43" customFormat="1" ht="12.9" customHeight="1">
      <c r="A3175" s="189"/>
      <c r="B3175" s="111"/>
      <c r="C3175" s="111"/>
      <c r="D3175" s="111"/>
      <c r="E3175" s="111"/>
      <c r="F3175" s="111"/>
      <c r="G3175" s="111"/>
      <c r="H3175" s="111"/>
      <c r="I3175" s="116"/>
      <c r="J3175" s="118"/>
      <c r="K3175" s="33"/>
      <c r="L3175" s="44">
        <f t="shared" si="264"/>
        <v>0</v>
      </c>
      <c r="M3175" s="33" t="str">
        <f t="shared" si="259"/>
        <v>Container q'ty</v>
      </c>
      <c r="N3175" s="33" t="str">
        <f t="shared" si="260"/>
        <v/>
      </c>
      <c r="O3175" s="39"/>
      <c r="P3175" s="33"/>
      <c r="Q3175" s="168"/>
      <c r="R3175" s="169"/>
      <c r="S3175" s="39"/>
      <c r="T3175" s="119"/>
      <c r="U3175" s="109"/>
      <c r="V3175" s="109"/>
      <c r="W3175" s="109"/>
      <c r="X3175" s="45"/>
      <c r="Y3175" s="45"/>
    </row>
    <row r="3176" spans="1:25" s="43" customFormat="1" ht="12.9" customHeight="1">
      <c r="A3176" s="189"/>
      <c r="B3176" s="111"/>
      <c r="C3176" s="111"/>
      <c r="D3176" s="111"/>
      <c r="E3176" s="111"/>
      <c r="F3176" s="111"/>
      <c r="G3176" s="111"/>
      <c r="H3176" s="111"/>
      <c r="I3176" s="116"/>
      <c r="J3176" s="118"/>
      <c r="K3176" s="33"/>
      <c r="L3176" s="44">
        <f t="shared" si="264"/>
        <v>0</v>
      </c>
      <c r="M3176" s="33" t="str">
        <f t="shared" si="259"/>
        <v>Container q'ty</v>
      </c>
      <c r="N3176" s="33" t="str">
        <f t="shared" si="260"/>
        <v/>
      </c>
      <c r="O3176" s="39"/>
      <c r="P3176" s="33"/>
      <c r="Q3176" s="168"/>
      <c r="R3176" s="169"/>
      <c r="S3176" s="39"/>
      <c r="T3176" s="119"/>
      <c r="U3176" s="109"/>
      <c r="V3176" s="109"/>
      <c r="W3176" s="109"/>
      <c r="X3176" s="45"/>
      <c r="Y3176" s="45"/>
    </row>
    <row r="3177" spans="1:25" s="43" customFormat="1" ht="12.9" customHeight="1">
      <c r="A3177" s="189"/>
      <c r="B3177" s="111"/>
      <c r="C3177" s="111"/>
      <c r="D3177" s="111"/>
      <c r="E3177" s="111"/>
      <c r="F3177" s="111"/>
      <c r="G3177" s="111"/>
      <c r="H3177" s="111"/>
      <c r="I3177" s="116"/>
      <c r="J3177" s="118"/>
      <c r="K3177" s="33"/>
      <c r="L3177" s="44">
        <f>SUM(E3177:F3177)</f>
        <v>0</v>
      </c>
      <c r="M3177" s="33" t="str">
        <f t="shared" si="259"/>
        <v>Container q'ty</v>
      </c>
      <c r="N3177" s="33" t="str">
        <f t="shared" si="260"/>
        <v/>
      </c>
      <c r="O3177" s="39"/>
      <c r="P3177" s="33"/>
      <c r="Q3177" s="168"/>
      <c r="R3177" s="169"/>
      <c r="S3177" s="39"/>
      <c r="T3177" s="119"/>
      <c r="U3177" s="109"/>
      <c r="V3177" s="109"/>
      <c r="W3177" s="109"/>
      <c r="X3177" s="45"/>
      <c r="Y3177" s="45"/>
    </row>
    <row r="3178" spans="1:25" s="43" customFormat="1" ht="12.9" customHeight="1">
      <c r="A3178" s="189"/>
      <c r="B3178" s="111"/>
      <c r="C3178" s="111"/>
      <c r="D3178" s="111"/>
      <c r="E3178" s="111"/>
      <c r="F3178" s="111"/>
      <c r="G3178" s="111"/>
      <c r="H3178" s="111"/>
      <c r="I3178" s="116"/>
      <c r="J3178" s="118"/>
      <c r="K3178" s="33"/>
      <c r="L3178" s="44">
        <f>SUM(E3178:F3178)</f>
        <v>0</v>
      </c>
      <c r="M3178" s="33" t="str">
        <f t="shared" si="259"/>
        <v>Container q'ty</v>
      </c>
      <c r="N3178" s="33" t="str">
        <f t="shared" si="260"/>
        <v/>
      </c>
      <c r="O3178" s="39"/>
      <c r="P3178" s="33"/>
      <c r="Q3178" s="168"/>
      <c r="R3178" s="169"/>
      <c r="S3178" s="39"/>
      <c r="T3178" s="119"/>
      <c r="U3178" s="109"/>
      <c r="V3178" s="109"/>
      <c r="W3178" s="109"/>
      <c r="X3178" s="45"/>
      <c r="Y3178" s="45"/>
    </row>
    <row r="3179" spans="1:25" s="43" customFormat="1" ht="12.9" customHeight="1">
      <c r="A3179" s="189"/>
      <c r="B3179" s="111"/>
      <c r="C3179" s="111"/>
      <c r="D3179" s="111"/>
      <c r="E3179" s="111"/>
      <c r="F3179" s="111"/>
      <c r="G3179" s="111"/>
      <c r="H3179" s="111"/>
      <c r="I3179" s="116"/>
      <c r="J3179" s="118"/>
      <c r="K3179" s="33"/>
      <c r="L3179" s="44">
        <f t="shared" ref="L3179:L3205" si="265">SUM(E3179:F3179)</f>
        <v>0</v>
      </c>
      <c r="M3179" s="33" t="str">
        <f t="shared" si="259"/>
        <v>Container q'ty</v>
      </c>
      <c r="N3179" s="33" t="str">
        <f t="shared" si="260"/>
        <v/>
      </c>
      <c r="O3179" s="39"/>
      <c r="P3179" s="33"/>
      <c r="Q3179" s="168"/>
      <c r="R3179" s="169"/>
      <c r="S3179" s="39"/>
      <c r="T3179" s="119"/>
      <c r="U3179" s="109"/>
      <c r="V3179" s="109"/>
      <c r="W3179" s="109"/>
      <c r="X3179" s="45"/>
      <c r="Y3179" s="45"/>
    </row>
    <row r="3180" spans="1:25" s="43" customFormat="1" ht="12.9" customHeight="1">
      <c r="A3180" s="189"/>
      <c r="B3180" s="111"/>
      <c r="C3180" s="111"/>
      <c r="D3180" s="111"/>
      <c r="E3180" s="111"/>
      <c r="F3180" s="111"/>
      <c r="G3180" s="111"/>
      <c r="H3180" s="111"/>
      <c r="I3180" s="116"/>
      <c r="J3180" s="118"/>
      <c r="K3180" s="33"/>
      <c r="L3180" s="44">
        <f t="shared" si="265"/>
        <v>0</v>
      </c>
      <c r="M3180" s="33" t="str">
        <f t="shared" si="259"/>
        <v>Container q'ty</v>
      </c>
      <c r="N3180" s="33" t="str">
        <f t="shared" si="260"/>
        <v/>
      </c>
      <c r="O3180" s="39"/>
      <c r="P3180" s="33"/>
      <c r="Q3180" s="168"/>
      <c r="R3180" s="169"/>
      <c r="S3180" s="39"/>
      <c r="T3180" s="119"/>
      <c r="U3180" s="109"/>
      <c r="V3180" s="109"/>
      <c r="W3180" s="109"/>
      <c r="X3180" s="45"/>
      <c r="Y3180" s="45"/>
    </row>
    <row r="3181" spans="1:25" s="43" customFormat="1" ht="12.9" customHeight="1">
      <c r="A3181" s="189"/>
      <c r="B3181" s="111"/>
      <c r="C3181" s="111"/>
      <c r="D3181" s="111"/>
      <c r="E3181" s="111"/>
      <c r="F3181" s="111"/>
      <c r="G3181" s="111"/>
      <c r="H3181" s="111"/>
      <c r="I3181" s="116"/>
      <c r="J3181" s="118"/>
      <c r="K3181" s="33"/>
      <c r="L3181" s="44">
        <f t="shared" si="265"/>
        <v>0</v>
      </c>
      <c r="M3181" s="33" t="str">
        <f t="shared" si="259"/>
        <v>Container q'ty</v>
      </c>
      <c r="N3181" s="33" t="str">
        <f t="shared" si="260"/>
        <v/>
      </c>
      <c r="O3181" s="39"/>
      <c r="P3181" s="33"/>
      <c r="Q3181" s="168"/>
      <c r="R3181" s="169"/>
      <c r="S3181" s="39"/>
      <c r="T3181" s="119"/>
      <c r="U3181" s="109"/>
      <c r="V3181" s="109"/>
      <c r="W3181" s="109"/>
      <c r="X3181" s="45"/>
      <c r="Y3181" s="45"/>
    </row>
    <row r="3182" spans="1:25" s="43" customFormat="1" ht="12.9" customHeight="1">
      <c r="A3182" s="189"/>
      <c r="B3182" s="111"/>
      <c r="C3182" s="111"/>
      <c r="D3182" s="111"/>
      <c r="E3182" s="111"/>
      <c r="F3182" s="111"/>
      <c r="G3182" s="111"/>
      <c r="H3182" s="111"/>
      <c r="I3182" s="117"/>
      <c r="J3182" s="118"/>
      <c r="K3182" s="33"/>
      <c r="L3182" s="44">
        <f t="shared" si="265"/>
        <v>0</v>
      </c>
      <c r="M3182" s="33" t="str">
        <f t="shared" si="259"/>
        <v>Container q'ty</v>
      </c>
      <c r="N3182" s="33" t="str">
        <f t="shared" si="260"/>
        <v/>
      </c>
      <c r="O3182" s="39"/>
      <c r="P3182" s="33"/>
      <c r="Q3182" s="168"/>
      <c r="R3182" s="169"/>
      <c r="S3182" s="39"/>
      <c r="T3182" s="119"/>
      <c r="U3182" s="109"/>
      <c r="V3182" s="109"/>
      <c r="W3182" s="109"/>
      <c r="X3182" s="45"/>
      <c r="Y3182" s="45"/>
    </row>
    <row r="3183" spans="1:25" s="43" customFormat="1" ht="12.9" customHeight="1">
      <c r="A3183" s="189"/>
      <c r="B3183" s="111"/>
      <c r="C3183" s="111"/>
      <c r="D3183" s="111"/>
      <c r="E3183" s="111"/>
      <c r="F3183" s="111"/>
      <c r="G3183" s="111"/>
      <c r="H3183" s="111"/>
      <c r="I3183" s="117"/>
      <c r="J3183" s="118"/>
      <c r="K3183" s="33"/>
      <c r="L3183" s="44">
        <f t="shared" si="265"/>
        <v>0</v>
      </c>
      <c r="M3183" s="33" t="str">
        <f t="shared" si="259"/>
        <v>Container q'ty</v>
      </c>
      <c r="N3183" s="33" t="str">
        <f t="shared" si="260"/>
        <v/>
      </c>
      <c r="O3183" s="39"/>
      <c r="P3183" s="33"/>
      <c r="Q3183" s="168"/>
      <c r="R3183" s="169"/>
      <c r="S3183" s="39"/>
      <c r="T3183" s="119"/>
      <c r="U3183" s="109"/>
      <c r="V3183" s="109"/>
      <c r="W3183" s="109"/>
      <c r="X3183" s="45"/>
      <c r="Y3183" s="45"/>
    </row>
    <row r="3184" spans="1:25" s="43" customFormat="1" ht="12.9" customHeight="1">
      <c r="A3184" s="189"/>
      <c r="B3184" s="111"/>
      <c r="C3184" s="111"/>
      <c r="D3184" s="111"/>
      <c r="E3184" s="111"/>
      <c r="F3184" s="111"/>
      <c r="G3184" s="111"/>
      <c r="H3184" s="111"/>
      <c r="I3184" s="116"/>
      <c r="J3184" s="118"/>
      <c r="K3184" s="33"/>
      <c r="L3184" s="44">
        <f t="shared" si="265"/>
        <v>0</v>
      </c>
      <c r="M3184" s="33" t="str">
        <f t="shared" si="259"/>
        <v>Container q'ty</v>
      </c>
      <c r="N3184" s="33" t="str">
        <f t="shared" si="260"/>
        <v/>
      </c>
      <c r="O3184" s="39"/>
      <c r="P3184" s="33"/>
      <c r="Q3184" s="168"/>
      <c r="R3184" s="169"/>
      <c r="S3184" s="39"/>
      <c r="T3184" s="119"/>
      <c r="U3184" s="109"/>
      <c r="V3184" s="109"/>
      <c r="W3184" s="109"/>
      <c r="X3184" s="45"/>
      <c r="Y3184" s="45"/>
    </row>
    <row r="3185" spans="1:25" s="43" customFormat="1" ht="12.9" customHeight="1">
      <c r="A3185" s="189"/>
      <c r="B3185" s="111"/>
      <c r="C3185" s="111"/>
      <c r="D3185" s="111"/>
      <c r="E3185" s="111"/>
      <c r="F3185" s="111"/>
      <c r="G3185" s="111"/>
      <c r="H3185" s="111"/>
      <c r="I3185" s="116"/>
      <c r="J3185" s="118"/>
      <c r="K3185" s="33"/>
      <c r="L3185" s="44">
        <f t="shared" si="265"/>
        <v>0</v>
      </c>
      <c r="M3185" s="33" t="str">
        <f t="shared" si="259"/>
        <v>Container q'ty</v>
      </c>
      <c r="N3185" s="33" t="str">
        <f t="shared" si="260"/>
        <v/>
      </c>
      <c r="O3185" s="39"/>
      <c r="P3185" s="33"/>
      <c r="Q3185" s="168"/>
      <c r="R3185" s="169"/>
      <c r="S3185" s="39"/>
      <c r="T3185" s="119"/>
      <c r="U3185" s="109"/>
      <c r="V3185" s="109"/>
      <c r="W3185" s="109"/>
      <c r="X3185" s="45"/>
      <c r="Y3185" s="45"/>
    </row>
    <row r="3186" spans="1:25" s="43" customFormat="1" ht="12.9" customHeight="1">
      <c r="A3186" s="189"/>
      <c r="B3186" s="111"/>
      <c r="C3186" s="111"/>
      <c r="D3186" s="111"/>
      <c r="E3186" s="111"/>
      <c r="F3186" s="111"/>
      <c r="G3186" s="111"/>
      <c r="H3186" s="111"/>
      <c r="I3186" s="116"/>
      <c r="J3186" s="118"/>
      <c r="K3186" s="33"/>
      <c r="L3186" s="44">
        <f t="shared" si="265"/>
        <v>0</v>
      </c>
      <c r="M3186" s="33" t="str">
        <f t="shared" si="259"/>
        <v>Container q'ty</v>
      </c>
      <c r="N3186" s="33" t="str">
        <f t="shared" si="260"/>
        <v/>
      </c>
      <c r="O3186" s="39"/>
      <c r="P3186" s="33"/>
      <c r="Q3186" s="168"/>
      <c r="R3186" s="169"/>
      <c r="S3186" s="39"/>
      <c r="T3186" s="119"/>
      <c r="U3186" s="109"/>
      <c r="V3186" s="109"/>
      <c r="W3186" s="109"/>
      <c r="X3186" s="45"/>
      <c r="Y3186" s="45"/>
    </row>
    <row r="3187" spans="1:25" s="43" customFormat="1" ht="12.9" customHeight="1">
      <c r="A3187" s="189"/>
      <c r="B3187" s="111"/>
      <c r="C3187" s="111"/>
      <c r="D3187" s="111"/>
      <c r="E3187" s="111"/>
      <c r="F3187" s="111"/>
      <c r="G3187" s="111"/>
      <c r="H3187" s="111"/>
      <c r="I3187" s="116"/>
      <c r="J3187" s="118"/>
      <c r="K3187" s="33"/>
      <c r="L3187" s="44">
        <f t="shared" si="265"/>
        <v>0</v>
      </c>
      <c r="M3187" s="33" t="str">
        <f t="shared" si="259"/>
        <v>Container q'ty</v>
      </c>
      <c r="N3187" s="33" t="str">
        <f t="shared" si="260"/>
        <v/>
      </c>
      <c r="O3187" s="39"/>
      <c r="P3187" s="33"/>
      <c r="Q3187" s="168"/>
      <c r="R3187" s="169"/>
      <c r="S3187" s="39"/>
      <c r="T3187" s="119"/>
      <c r="U3187" s="109"/>
      <c r="V3187" s="109"/>
      <c r="W3187" s="109"/>
      <c r="X3187" s="45"/>
      <c r="Y3187" s="45"/>
    </row>
    <row r="3188" spans="1:25" s="43" customFormat="1" ht="12.9" customHeight="1">
      <c r="A3188" s="189"/>
      <c r="B3188" s="111"/>
      <c r="C3188" s="111"/>
      <c r="D3188" s="111"/>
      <c r="E3188" s="111"/>
      <c r="F3188" s="111"/>
      <c r="G3188" s="111"/>
      <c r="H3188" s="111"/>
      <c r="I3188" s="116"/>
      <c r="J3188" s="118"/>
      <c r="K3188" s="33"/>
      <c r="L3188" s="44">
        <f t="shared" si="265"/>
        <v>0</v>
      </c>
      <c r="M3188" s="33" t="str">
        <f t="shared" si="259"/>
        <v>Container q'ty</v>
      </c>
      <c r="N3188" s="33" t="str">
        <f t="shared" si="260"/>
        <v/>
      </c>
      <c r="O3188" s="39"/>
      <c r="P3188" s="33"/>
      <c r="Q3188" s="168"/>
      <c r="R3188" s="169"/>
      <c r="S3188" s="39"/>
      <c r="T3188" s="119"/>
      <c r="U3188" s="109"/>
      <c r="V3188" s="109"/>
      <c r="W3188" s="109"/>
      <c r="X3188" s="45"/>
      <c r="Y3188" s="45"/>
    </row>
    <row r="3189" spans="1:25" s="43" customFormat="1" ht="12.9" customHeight="1">
      <c r="A3189" s="189"/>
      <c r="B3189" s="111"/>
      <c r="C3189" s="111"/>
      <c r="D3189" s="111"/>
      <c r="E3189" s="111"/>
      <c r="F3189" s="111"/>
      <c r="G3189" s="111"/>
      <c r="H3189" s="111"/>
      <c r="I3189" s="116"/>
      <c r="J3189" s="118"/>
      <c r="K3189" s="33"/>
      <c r="L3189" s="44">
        <f t="shared" si="265"/>
        <v>0</v>
      </c>
      <c r="M3189" s="33" t="str">
        <f t="shared" si="259"/>
        <v>Container q'ty</v>
      </c>
      <c r="N3189" s="33" t="str">
        <f t="shared" si="260"/>
        <v/>
      </c>
      <c r="O3189" s="39"/>
      <c r="P3189" s="33"/>
      <c r="Q3189" s="168"/>
      <c r="R3189" s="169"/>
      <c r="S3189" s="39"/>
      <c r="T3189" s="119"/>
      <c r="U3189" s="109"/>
      <c r="V3189" s="109"/>
      <c r="W3189" s="109"/>
      <c r="X3189" s="45"/>
      <c r="Y3189" s="45"/>
    </row>
    <row r="3190" spans="1:25" s="43" customFormat="1" ht="12.9" customHeight="1">
      <c r="A3190" s="189"/>
      <c r="B3190" s="111"/>
      <c r="C3190" s="111"/>
      <c r="D3190" s="111"/>
      <c r="E3190" s="111"/>
      <c r="F3190" s="111"/>
      <c r="G3190" s="111"/>
      <c r="H3190" s="111"/>
      <c r="I3190" s="116"/>
      <c r="J3190" s="118"/>
      <c r="K3190" s="33"/>
      <c r="L3190" s="44">
        <f t="shared" si="265"/>
        <v>0</v>
      </c>
      <c r="M3190" s="33" t="str">
        <f t="shared" si="259"/>
        <v>Container q'ty</v>
      </c>
      <c r="N3190" s="33" t="str">
        <f t="shared" si="260"/>
        <v/>
      </c>
      <c r="O3190" s="39"/>
      <c r="P3190" s="33"/>
      <c r="Q3190" s="168"/>
      <c r="R3190" s="169"/>
      <c r="S3190" s="39"/>
      <c r="T3190" s="119"/>
      <c r="U3190" s="109"/>
      <c r="V3190" s="109"/>
      <c r="W3190" s="109"/>
      <c r="X3190" s="45"/>
      <c r="Y3190" s="45"/>
    </row>
    <row r="3191" spans="1:25" s="43" customFormat="1" ht="12.9" customHeight="1">
      <c r="A3191" s="189"/>
      <c r="B3191" s="111"/>
      <c r="C3191" s="111"/>
      <c r="D3191" s="111"/>
      <c r="E3191" s="111"/>
      <c r="F3191" s="111"/>
      <c r="G3191" s="111"/>
      <c r="H3191" s="111"/>
      <c r="I3191" s="116"/>
      <c r="J3191" s="118"/>
      <c r="K3191" s="33"/>
      <c r="L3191" s="44">
        <f t="shared" si="265"/>
        <v>0</v>
      </c>
      <c r="M3191" s="33" t="str">
        <f t="shared" ref="M3191:M3254" si="266">A3191&amp;$O$1</f>
        <v>Container q'ty</v>
      </c>
      <c r="N3191" s="33" t="str">
        <f t="shared" ref="N3191:N3254" si="267">A3191&amp;P3191</f>
        <v/>
      </c>
      <c r="O3191" s="39"/>
      <c r="P3191" s="33"/>
      <c r="Q3191" s="168"/>
      <c r="R3191" s="169"/>
      <c r="S3191" s="39"/>
      <c r="T3191" s="119"/>
      <c r="U3191" s="109"/>
      <c r="V3191" s="109"/>
      <c r="W3191" s="109"/>
      <c r="X3191" s="45"/>
      <c r="Y3191" s="45"/>
    </row>
    <row r="3192" spans="1:25" s="43" customFormat="1" ht="12.9" customHeight="1">
      <c r="A3192" s="189"/>
      <c r="B3192" s="111"/>
      <c r="C3192" s="111"/>
      <c r="D3192" s="111"/>
      <c r="E3192" s="111"/>
      <c r="F3192" s="111"/>
      <c r="G3192" s="111"/>
      <c r="H3192" s="111"/>
      <c r="I3192" s="116"/>
      <c r="J3192" s="118"/>
      <c r="K3192" s="33"/>
      <c r="L3192" s="44">
        <f t="shared" si="265"/>
        <v>0</v>
      </c>
      <c r="M3192" s="33" t="str">
        <f t="shared" si="266"/>
        <v>Container q'ty</v>
      </c>
      <c r="N3192" s="33" t="str">
        <f t="shared" si="267"/>
        <v/>
      </c>
      <c r="O3192" s="39"/>
      <c r="P3192" s="33"/>
      <c r="Q3192" s="168"/>
      <c r="R3192" s="169"/>
      <c r="S3192" s="39"/>
      <c r="T3192" s="119"/>
      <c r="U3192" s="109"/>
      <c r="V3192" s="109"/>
      <c r="W3192" s="109"/>
      <c r="X3192" s="45"/>
      <c r="Y3192" s="45"/>
    </row>
    <row r="3193" spans="1:25" s="43" customFormat="1" ht="12.9" customHeight="1">
      <c r="A3193" s="189"/>
      <c r="B3193" s="111"/>
      <c r="C3193" s="111"/>
      <c r="D3193" s="111"/>
      <c r="E3193" s="111"/>
      <c r="F3193" s="111"/>
      <c r="G3193" s="111"/>
      <c r="H3193" s="111"/>
      <c r="I3193" s="117"/>
      <c r="J3193" s="118"/>
      <c r="K3193" s="33"/>
      <c r="L3193" s="44">
        <f t="shared" si="265"/>
        <v>0</v>
      </c>
      <c r="M3193" s="33" t="str">
        <f t="shared" si="266"/>
        <v>Container q'ty</v>
      </c>
      <c r="N3193" s="33" t="str">
        <f t="shared" si="267"/>
        <v/>
      </c>
      <c r="O3193" s="39"/>
      <c r="P3193" s="33"/>
      <c r="Q3193" s="168"/>
      <c r="R3193" s="169"/>
      <c r="S3193" s="39"/>
      <c r="T3193" s="119"/>
      <c r="U3193" s="109"/>
      <c r="V3193" s="109"/>
      <c r="W3193" s="109"/>
      <c r="X3193" s="45"/>
      <c r="Y3193" s="45"/>
    </row>
    <row r="3194" spans="1:25" s="43" customFormat="1" ht="12.9" customHeight="1">
      <c r="A3194" s="189"/>
      <c r="B3194" s="111"/>
      <c r="C3194" s="111"/>
      <c r="D3194" s="111"/>
      <c r="E3194" s="111"/>
      <c r="F3194" s="111"/>
      <c r="G3194" s="111"/>
      <c r="H3194" s="111"/>
      <c r="I3194" s="116"/>
      <c r="J3194" s="118"/>
      <c r="K3194" s="33"/>
      <c r="L3194" s="44">
        <f t="shared" si="265"/>
        <v>0</v>
      </c>
      <c r="M3194" s="33" t="str">
        <f t="shared" si="266"/>
        <v>Container q'ty</v>
      </c>
      <c r="N3194" s="33" t="str">
        <f t="shared" si="267"/>
        <v/>
      </c>
      <c r="O3194" s="39"/>
      <c r="P3194" s="33"/>
      <c r="Q3194" s="168"/>
      <c r="R3194" s="169"/>
      <c r="S3194" s="39"/>
      <c r="T3194" s="119"/>
      <c r="U3194" s="109"/>
      <c r="V3194" s="109"/>
      <c r="W3194" s="109"/>
      <c r="X3194" s="45"/>
      <c r="Y3194" s="45"/>
    </row>
    <row r="3195" spans="1:25" s="43" customFormat="1" ht="12.9" customHeight="1">
      <c r="A3195" s="189"/>
      <c r="B3195" s="111"/>
      <c r="C3195" s="111"/>
      <c r="D3195" s="111"/>
      <c r="E3195" s="111"/>
      <c r="F3195" s="111"/>
      <c r="G3195" s="111"/>
      <c r="H3195" s="111"/>
      <c r="I3195" s="116"/>
      <c r="J3195" s="118"/>
      <c r="K3195" s="33"/>
      <c r="L3195" s="44">
        <f t="shared" si="265"/>
        <v>0</v>
      </c>
      <c r="M3195" s="33" t="str">
        <f t="shared" si="266"/>
        <v>Container q'ty</v>
      </c>
      <c r="N3195" s="33" t="str">
        <f t="shared" si="267"/>
        <v/>
      </c>
      <c r="O3195" s="39"/>
      <c r="P3195" s="33"/>
      <c r="Q3195" s="168"/>
      <c r="R3195" s="169"/>
      <c r="S3195" s="39"/>
      <c r="T3195" s="119"/>
      <c r="U3195" s="109"/>
      <c r="V3195" s="109"/>
      <c r="W3195" s="109"/>
      <c r="X3195" s="45"/>
      <c r="Y3195" s="45"/>
    </row>
    <row r="3196" spans="1:25" s="43" customFormat="1" ht="12.9" customHeight="1">
      <c r="A3196" s="189"/>
      <c r="B3196" s="111"/>
      <c r="C3196" s="111"/>
      <c r="D3196" s="111"/>
      <c r="E3196" s="111"/>
      <c r="F3196" s="111"/>
      <c r="G3196" s="111"/>
      <c r="H3196" s="111"/>
      <c r="I3196" s="116"/>
      <c r="J3196" s="118"/>
      <c r="K3196" s="33"/>
      <c r="L3196" s="44">
        <f t="shared" si="265"/>
        <v>0</v>
      </c>
      <c r="M3196" s="33" t="str">
        <f t="shared" si="266"/>
        <v>Container q'ty</v>
      </c>
      <c r="N3196" s="33" t="str">
        <f t="shared" si="267"/>
        <v/>
      </c>
      <c r="O3196" s="39"/>
      <c r="P3196" s="33"/>
      <c r="Q3196" s="168"/>
      <c r="R3196" s="169"/>
      <c r="S3196" s="39"/>
      <c r="T3196" s="119"/>
      <c r="U3196" s="109"/>
      <c r="V3196" s="109"/>
      <c r="W3196" s="109"/>
      <c r="X3196" s="45"/>
      <c r="Y3196" s="45"/>
    </row>
    <row r="3197" spans="1:25" s="43" customFormat="1" ht="12.9" customHeight="1">
      <c r="A3197" s="189"/>
      <c r="B3197" s="111"/>
      <c r="C3197" s="111"/>
      <c r="D3197" s="111"/>
      <c r="E3197" s="111"/>
      <c r="F3197" s="111"/>
      <c r="G3197" s="111"/>
      <c r="H3197" s="111"/>
      <c r="I3197" s="116"/>
      <c r="J3197" s="118"/>
      <c r="K3197" s="33"/>
      <c r="L3197" s="44">
        <f t="shared" si="265"/>
        <v>0</v>
      </c>
      <c r="M3197" s="33" t="str">
        <f t="shared" si="266"/>
        <v>Container q'ty</v>
      </c>
      <c r="N3197" s="33" t="str">
        <f t="shared" si="267"/>
        <v/>
      </c>
      <c r="O3197" s="39"/>
      <c r="P3197" s="33"/>
      <c r="Q3197" s="168"/>
      <c r="R3197" s="169"/>
      <c r="S3197" s="39"/>
      <c r="T3197" s="119"/>
      <c r="U3197" s="109"/>
      <c r="V3197" s="109"/>
      <c r="W3197" s="109"/>
      <c r="X3197" s="45"/>
      <c r="Y3197" s="45"/>
    </row>
    <row r="3198" spans="1:25" s="43" customFormat="1" ht="12.9" customHeight="1">
      <c r="A3198" s="189"/>
      <c r="B3198" s="111"/>
      <c r="C3198" s="111"/>
      <c r="D3198" s="111"/>
      <c r="E3198" s="111"/>
      <c r="F3198" s="111"/>
      <c r="G3198" s="111"/>
      <c r="H3198" s="111"/>
      <c r="I3198" s="116"/>
      <c r="J3198" s="118"/>
      <c r="K3198" s="33"/>
      <c r="L3198" s="44">
        <f t="shared" si="265"/>
        <v>0</v>
      </c>
      <c r="M3198" s="33" t="str">
        <f t="shared" si="266"/>
        <v>Container q'ty</v>
      </c>
      <c r="N3198" s="33" t="str">
        <f t="shared" si="267"/>
        <v/>
      </c>
      <c r="O3198" s="39"/>
      <c r="P3198" s="33"/>
      <c r="Q3198" s="168"/>
      <c r="R3198" s="169"/>
      <c r="S3198" s="39"/>
      <c r="T3198" s="119"/>
      <c r="U3198" s="109"/>
      <c r="V3198" s="109"/>
      <c r="W3198" s="109"/>
      <c r="X3198" s="45"/>
      <c r="Y3198" s="45"/>
    </row>
    <row r="3199" spans="1:25" s="43" customFormat="1" ht="12.9" customHeight="1">
      <c r="A3199" s="189"/>
      <c r="B3199" s="111"/>
      <c r="C3199" s="111"/>
      <c r="D3199" s="111"/>
      <c r="E3199" s="111"/>
      <c r="F3199" s="111"/>
      <c r="G3199" s="111"/>
      <c r="H3199" s="111"/>
      <c r="I3199" s="116"/>
      <c r="J3199" s="118"/>
      <c r="K3199" s="33"/>
      <c r="L3199" s="44">
        <f t="shared" si="265"/>
        <v>0</v>
      </c>
      <c r="M3199" s="33" t="str">
        <f t="shared" si="266"/>
        <v>Container q'ty</v>
      </c>
      <c r="N3199" s="33" t="str">
        <f t="shared" si="267"/>
        <v/>
      </c>
      <c r="O3199" s="39"/>
      <c r="P3199" s="33"/>
      <c r="Q3199" s="168"/>
      <c r="R3199" s="169"/>
      <c r="S3199" s="39"/>
      <c r="T3199" s="119"/>
      <c r="U3199" s="109"/>
      <c r="V3199" s="109"/>
      <c r="W3199" s="109"/>
      <c r="X3199" s="45"/>
      <c r="Y3199" s="45"/>
    </row>
    <row r="3200" spans="1:25" s="43" customFormat="1" ht="12.9" customHeight="1">
      <c r="A3200" s="189"/>
      <c r="B3200" s="111"/>
      <c r="C3200" s="111"/>
      <c r="D3200" s="111"/>
      <c r="E3200" s="111"/>
      <c r="F3200" s="111"/>
      <c r="G3200" s="111"/>
      <c r="H3200" s="111"/>
      <c r="I3200" s="117"/>
      <c r="J3200" s="118"/>
      <c r="K3200" s="33"/>
      <c r="L3200" s="44">
        <f t="shared" si="265"/>
        <v>0</v>
      </c>
      <c r="M3200" s="33" t="str">
        <f t="shared" si="266"/>
        <v>Container q'ty</v>
      </c>
      <c r="N3200" s="33" t="str">
        <f t="shared" si="267"/>
        <v/>
      </c>
      <c r="O3200" s="39"/>
      <c r="P3200" s="33"/>
      <c r="Q3200" s="168"/>
      <c r="R3200" s="169"/>
      <c r="S3200" s="39"/>
      <c r="T3200" s="119"/>
      <c r="U3200" s="109"/>
      <c r="V3200" s="109"/>
      <c r="W3200" s="109"/>
      <c r="X3200" s="45"/>
      <c r="Y3200" s="45"/>
    </row>
    <row r="3201" spans="1:25" s="43" customFormat="1" ht="12.9" customHeight="1">
      <c r="A3201" s="189"/>
      <c r="B3201" s="111"/>
      <c r="C3201" s="111"/>
      <c r="D3201" s="111"/>
      <c r="E3201" s="111"/>
      <c r="F3201" s="111"/>
      <c r="G3201" s="111"/>
      <c r="H3201" s="111"/>
      <c r="I3201" s="117"/>
      <c r="J3201" s="118"/>
      <c r="K3201" s="33"/>
      <c r="L3201" s="44">
        <f t="shared" si="265"/>
        <v>0</v>
      </c>
      <c r="M3201" s="33" t="str">
        <f t="shared" si="266"/>
        <v>Container q'ty</v>
      </c>
      <c r="N3201" s="33" t="str">
        <f t="shared" si="267"/>
        <v/>
      </c>
      <c r="O3201" s="39"/>
      <c r="P3201" s="33"/>
      <c r="Q3201" s="168"/>
      <c r="R3201" s="169"/>
      <c r="S3201" s="39"/>
      <c r="T3201" s="119"/>
      <c r="U3201" s="109"/>
      <c r="V3201" s="109"/>
      <c r="W3201" s="109"/>
      <c r="X3201" s="45"/>
      <c r="Y3201" s="45"/>
    </row>
    <row r="3202" spans="1:25" s="43" customFormat="1" ht="12.9" customHeight="1">
      <c r="A3202" s="189"/>
      <c r="B3202" s="111"/>
      <c r="C3202" s="111"/>
      <c r="D3202" s="111"/>
      <c r="E3202" s="111"/>
      <c r="F3202" s="111"/>
      <c r="G3202" s="111"/>
      <c r="H3202" s="111"/>
      <c r="I3202" s="116"/>
      <c r="J3202" s="118"/>
      <c r="K3202" s="33"/>
      <c r="L3202" s="44">
        <f t="shared" si="265"/>
        <v>0</v>
      </c>
      <c r="M3202" s="33" t="str">
        <f t="shared" si="266"/>
        <v>Container q'ty</v>
      </c>
      <c r="N3202" s="33" t="str">
        <f t="shared" si="267"/>
        <v/>
      </c>
      <c r="O3202" s="39"/>
      <c r="P3202" s="33"/>
      <c r="Q3202" s="168"/>
      <c r="R3202" s="169"/>
      <c r="S3202" s="39"/>
      <c r="T3202" s="119"/>
      <c r="U3202" s="109"/>
      <c r="V3202" s="109"/>
      <c r="W3202" s="109"/>
      <c r="X3202" s="45"/>
      <c r="Y3202" s="45"/>
    </row>
    <row r="3203" spans="1:25" s="43" customFormat="1" ht="12.9" customHeight="1">
      <c r="A3203" s="189"/>
      <c r="B3203" s="111"/>
      <c r="C3203" s="111"/>
      <c r="D3203" s="111"/>
      <c r="E3203" s="111"/>
      <c r="F3203" s="111"/>
      <c r="G3203" s="111"/>
      <c r="H3203" s="111"/>
      <c r="I3203" s="116"/>
      <c r="J3203" s="118"/>
      <c r="K3203" s="33"/>
      <c r="L3203" s="44">
        <f t="shared" si="265"/>
        <v>0</v>
      </c>
      <c r="M3203" s="33" t="str">
        <f t="shared" si="266"/>
        <v>Container q'ty</v>
      </c>
      <c r="N3203" s="33" t="str">
        <f t="shared" si="267"/>
        <v/>
      </c>
      <c r="O3203" s="39"/>
      <c r="P3203" s="33"/>
      <c r="Q3203" s="168"/>
      <c r="R3203" s="169"/>
      <c r="S3203" s="39"/>
      <c r="T3203" s="119"/>
      <c r="U3203" s="109"/>
      <c r="V3203" s="109"/>
      <c r="W3203" s="109"/>
      <c r="X3203" s="45"/>
      <c r="Y3203" s="45"/>
    </row>
    <row r="3204" spans="1:25" s="43" customFormat="1" ht="12.9" customHeight="1">
      <c r="A3204" s="189"/>
      <c r="B3204" s="111"/>
      <c r="C3204" s="111"/>
      <c r="D3204" s="111"/>
      <c r="E3204" s="111"/>
      <c r="F3204" s="111"/>
      <c r="G3204" s="111"/>
      <c r="H3204" s="111"/>
      <c r="I3204" s="116"/>
      <c r="J3204" s="118"/>
      <c r="K3204" s="33"/>
      <c r="L3204" s="44">
        <f t="shared" si="265"/>
        <v>0</v>
      </c>
      <c r="M3204" s="33" t="str">
        <f t="shared" si="266"/>
        <v>Container q'ty</v>
      </c>
      <c r="N3204" s="33" t="str">
        <f t="shared" si="267"/>
        <v/>
      </c>
      <c r="O3204" s="39"/>
      <c r="P3204" s="33"/>
      <c r="Q3204" s="168"/>
      <c r="R3204" s="169"/>
      <c r="S3204" s="39"/>
      <c r="T3204" s="119"/>
      <c r="U3204" s="109"/>
      <c r="V3204" s="109"/>
      <c r="W3204" s="109"/>
      <c r="X3204" s="45"/>
      <c r="Y3204" s="45"/>
    </row>
    <row r="3205" spans="1:25" s="43" customFormat="1" ht="12.9" customHeight="1">
      <c r="A3205" s="189"/>
      <c r="B3205" s="111"/>
      <c r="C3205" s="111"/>
      <c r="D3205" s="111"/>
      <c r="E3205" s="111"/>
      <c r="F3205" s="111"/>
      <c r="G3205" s="111"/>
      <c r="H3205" s="111"/>
      <c r="I3205" s="116"/>
      <c r="J3205" s="118"/>
      <c r="K3205" s="33"/>
      <c r="L3205" s="44">
        <f t="shared" si="265"/>
        <v>0</v>
      </c>
      <c r="M3205" s="33" t="str">
        <f t="shared" si="266"/>
        <v>Container q'ty</v>
      </c>
      <c r="N3205" s="33" t="str">
        <f t="shared" si="267"/>
        <v/>
      </c>
      <c r="O3205" s="39"/>
      <c r="P3205" s="33"/>
      <c r="Q3205" s="168"/>
      <c r="R3205" s="169"/>
      <c r="S3205" s="39"/>
      <c r="T3205" s="119"/>
      <c r="U3205" s="109"/>
      <c r="V3205" s="109"/>
      <c r="W3205" s="109"/>
      <c r="X3205" s="45"/>
      <c r="Y3205" s="45"/>
    </row>
    <row r="3206" spans="1:25" s="43" customFormat="1" ht="12.9" customHeight="1">
      <c r="A3206" s="189"/>
      <c r="B3206" s="111"/>
      <c r="C3206" s="111"/>
      <c r="D3206" s="111"/>
      <c r="E3206" s="111"/>
      <c r="F3206" s="111"/>
      <c r="G3206" s="111"/>
      <c r="H3206" s="111"/>
      <c r="I3206" s="116"/>
      <c r="J3206" s="118"/>
      <c r="K3206" s="33"/>
      <c r="L3206" s="44">
        <f>SUM(E3206:F3206)</f>
        <v>0</v>
      </c>
      <c r="M3206" s="33" t="str">
        <f t="shared" si="266"/>
        <v>Container q'ty</v>
      </c>
      <c r="N3206" s="33" t="str">
        <f t="shared" si="267"/>
        <v/>
      </c>
      <c r="O3206" s="39"/>
      <c r="P3206" s="33"/>
      <c r="Q3206" s="168"/>
      <c r="R3206" s="169"/>
      <c r="S3206" s="39"/>
      <c r="T3206" s="119"/>
      <c r="U3206" s="109"/>
      <c r="V3206" s="109"/>
      <c r="W3206" s="109"/>
      <c r="X3206" s="45"/>
      <c r="Y3206" s="45"/>
    </row>
    <row r="3207" spans="1:25" s="43" customFormat="1" ht="12.9" customHeight="1">
      <c r="A3207" s="189"/>
      <c r="B3207" s="111"/>
      <c r="C3207" s="111"/>
      <c r="D3207" s="111"/>
      <c r="E3207" s="111"/>
      <c r="F3207" s="111"/>
      <c r="G3207" s="111"/>
      <c r="H3207" s="111"/>
      <c r="I3207" s="116"/>
      <c r="J3207" s="118"/>
      <c r="K3207" s="33"/>
      <c r="L3207" s="44">
        <f>SUM(E3207:F3207)</f>
        <v>0</v>
      </c>
      <c r="M3207" s="33" t="str">
        <f t="shared" si="266"/>
        <v>Container q'ty</v>
      </c>
      <c r="N3207" s="33" t="str">
        <f t="shared" si="267"/>
        <v/>
      </c>
      <c r="O3207" s="39"/>
      <c r="P3207" s="33"/>
      <c r="Q3207" s="168"/>
      <c r="R3207" s="169"/>
      <c r="S3207" s="39"/>
      <c r="T3207" s="119"/>
      <c r="U3207" s="109"/>
      <c r="V3207" s="109"/>
      <c r="W3207" s="109"/>
      <c r="X3207" s="45"/>
      <c r="Y3207" s="45"/>
    </row>
    <row r="3208" spans="1:25" s="43" customFormat="1" ht="12.9" customHeight="1">
      <c r="A3208" s="189"/>
      <c r="B3208" s="111"/>
      <c r="C3208" s="111"/>
      <c r="D3208" s="111"/>
      <c r="E3208" s="111"/>
      <c r="F3208" s="111"/>
      <c r="G3208" s="111"/>
      <c r="H3208" s="111"/>
      <c r="I3208" s="116"/>
      <c r="J3208" s="118"/>
      <c r="K3208" s="33"/>
      <c r="L3208" s="44">
        <f t="shared" ref="L3208:L3216" si="268">SUM(E3208:F3208)</f>
        <v>0</v>
      </c>
      <c r="M3208" s="33" t="str">
        <f t="shared" si="266"/>
        <v>Container q'ty</v>
      </c>
      <c r="N3208" s="33" t="str">
        <f t="shared" si="267"/>
        <v/>
      </c>
      <c r="O3208" s="39"/>
      <c r="P3208" s="33"/>
      <c r="Q3208" s="168"/>
      <c r="R3208" s="169"/>
      <c r="S3208" s="39"/>
      <c r="T3208" s="119"/>
      <c r="U3208" s="109"/>
      <c r="V3208" s="109"/>
      <c r="W3208" s="109"/>
      <c r="X3208" s="45"/>
      <c r="Y3208" s="45"/>
    </row>
    <row r="3209" spans="1:25" s="43" customFormat="1" ht="12.9" customHeight="1">
      <c r="A3209" s="189"/>
      <c r="B3209" s="111"/>
      <c r="C3209" s="111"/>
      <c r="D3209" s="111"/>
      <c r="E3209" s="111"/>
      <c r="F3209" s="111"/>
      <c r="G3209" s="111"/>
      <c r="H3209" s="111"/>
      <c r="I3209" s="116"/>
      <c r="J3209" s="118"/>
      <c r="K3209" s="33"/>
      <c r="L3209" s="44">
        <f t="shared" si="268"/>
        <v>0</v>
      </c>
      <c r="M3209" s="33" t="str">
        <f t="shared" si="266"/>
        <v>Container q'ty</v>
      </c>
      <c r="N3209" s="33" t="str">
        <f t="shared" si="267"/>
        <v/>
      </c>
      <c r="O3209" s="39"/>
      <c r="P3209" s="33"/>
      <c r="Q3209" s="168"/>
      <c r="R3209" s="169"/>
      <c r="S3209" s="39"/>
      <c r="T3209" s="119"/>
      <c r="U3209" s="109"/>
      <c r="V3209" s="109"/>
      <c r="W3209" s="109"/>
      <c r="X3209" s="45"/>
      <c r="Y3209" s="45"/>
    </row>
    <row r="3210" spans="1:25" s="43" customFormat="1" ht="12.9" customHeight="1">
      <c r="A3210" s="189"/>
      <c r="B3210" s="111"/>
      <c r="C3210" s="111"/>
      <c r="D3210" s="111"/>
      <c r="E3210" s="111"/>
      <c r="F3210" s="111"/>
      <c r="G3210" s="111"/>
      <c r="H3210" s="111"/>
      <c r="I3210" s="116"/>
      <c r="J3210" s="118"/>
      <c r="K3210" s="33"/>
      <c r="L3210" s="44">
        <f t="shared" si="268"/>
        <v>0</v>
      </c>
      <c r="M3210" s="33" t="str">
        <f t="shared" si="266"/>
        <v>Container q'ty</v>
      </c>
      <c r="N3210" s="33" t="str">
        <f t="shared" si="267"/>
        <v/>
      </c>
      <c r="O3210" s="39"/>
      <c r="P3210" s="33"/>
      <c r="Q3210" s="168"/>
      <c r="R3210" s="169"/>
      <c r="S3210" s="39"/>
      <c r="T3210" s="119"/>
      <c r="U3210" s="109"/>
      <c r="V3210" s="109"/>
      <c r="W3210" s="109"/>
      <c r="X3210" s="45"/>
      <c r="Y3210" s="45"/>
    </row>
    <row r="3211" spans="1:25" s="43" customFormat="1" ht="12.9" customHeight="1">
      <c r="A3211" s="189"/>
      <c r="B3211" s="111"/>
      <c r="C3211" s="111"/>
      <c r="D3211" s="111"/>
      <c r="E3211" s="111"/>
      <c r="F3211" s="111"/>
      <c r="G3211" s="111"/>
      <c r="H3211" s="111"/>
      <c r="I3211" s="117"/>
      <c r="J3211" s="118"/>
      <c r="K3211" s="33"/>
      <c r="L3211" s="44">
        <f t="shared" si="268"/>
        <v>0</v>
      </c>
      <c r="M3211" s="33" t="str">
        <f t="shared" si="266"/>
        <v>Container q'ty</v>
      </c>
      <c r="N3211" s="33" t="str">
        <f t="shared" si="267"/>
        <v/>
      </c>
      <c r="O3211" s="39"/>
      <c r="P3211" s="33"/>
      <c r="Q3211" s="168"/>
      <c r="R3211" s="169"/>
      <c r="S3211" s="39"/>
      <c r="T3211" s="119"/>
      <c r="U3211" s="109"/>
      <c r="V3211" s="109"/>
      <c r="W3211" s="109"/>
      <c r="X3211" s="45"/>
      <c r="Y3211" s="45"/>
    </row>
    <row r="3212" spans="1:25" s="43" customFormat="1" ht="12.9" customHeight="1">
      <c r="A3212" s="189"/>
      <c r="B3212" s="111"/>
      <c r="C3212" s="111"/>
      <c r="D3212" s="111"/>
      <c r="E3212" s="111"/>
      <c r="F3212" s="111"/>
      <c r="G3212" s="111"/>
      <c r="H3212" s="111"/>
      <c r="I3212" s="117"/>
      <c r="J3212" s="118"/>
      <c r="K3212" s="33"/>
      <c r="L3212" s="44">
        <f t="shared" si="268"/>
        <v>0</v>
      </c>
      <c r="M3212" s="33" t="str">
        <f t="shared" si="266"/>
        <v>Container q'ty</v>
      </c>
      <c r="N3212" s="33" t="str">
        <f t="shared" si="267"/>
        <v/>
      </c>
      <c r="O3212" s="39"/>
      <c r="P3212" s="33"/>
      <c r="Q3212" s="168"/>
      <c r="R3212" s="169"/>
      <c r="S3212" s="39"/>
      <c r="T3212" s="119"/>
      <c r="U3212" s="109"/>
      <c r="V3212" s="109"/>
      <c r="W3212" s="109"/>
      <c r="X3212" s="45"/>
      <c r="Y3212" s="45"/>
    </row>
    <row r="3213" spans="1:25" s="43" customFormat="1" ht="12.9" customHeight="1">
      <c r="A3213" s="189"/>
      <c r="B3213" s="111"/>
      <c r="C3213" s="111"/>
      <c r="D3213" s="111"/>
      <c r="E3213" s="111"/>
      <c r="F3213" s="111"/>
      <c r="G3213" s="111"/>
      <c r="H3213" s="111"/>
      <c r="I3213" s="116"/>
      <c r="J3213" s="118"/>
      <c r="K3213" s="33"/>
      <c r="L3213" s="44">
        <f t="shared" si="268"/>
        <v>0</v>
      </c>
      <c r="M3213" s="33" t="str">
        <f t="shared" si="266"/>
        <v>Container q'ty</v>
      </c>
      <c r="N3213" s="33" t="str">
        <f t="shared" si="267"/>
        <v/>
      </c>
      <c r="O3213" s="39"/>
      <c r="P3213" s="33"/>
      <c r="Q3213" s="168"/>
      <c r="R3213" s="169"/>
      <c r="S3213" s="39"/>
      <c r="T3213" s="119"/>
      <c r="U3213" s="109"/>
      <c r="V3213" s="109"/>
      <c r="W3213" s="109"/>
      <c r="X3213" s="45"/>
      <c r="Y3213" s="45"/>
    </row>
    <row r="3214" spans="1:25" s="43" customFormat="1" ht="12.9" customHeight="1">
      <c r="A3214" s="189"/>
      <c r="B3214" s="111"/>
      <c r="C3214" s="111"/>
      <c r="D3214" s="111"/>
      <c r="E3214" s="111"/>
      <c r="F3214" s="111"/>
      <c r="G3214" s="111"/>
      <c r="H3214" s="111"/>
      <c r="I3214" s="116"/>
      <c r="J3214" s="118"/>
      <c r="K3214" s="33"/>
      <c r="L3214" s="44">
        <f t="shared" si="268"/>
        <v>0</v>
      </c>
      <c r="M3214" s="33" t="str">
        <f t="shared" si="266"/>
        <v>Container q'ty</v>
      </c>
      <c r="N3214" s="33" t="str">
        <f t="shared" si="267"/>
        <v/>
      </c>
      <c r="O3214" s="39"/>
      <c r="P3214" s="33"/>
      <c r="Q3214" s="168"/>
      <c r="R3214" s="169"/>
      <c r="S3214" s="39"/>
      <c r="T3214" s="119"/>
      <c r="U3214" s="109"/>
      <c r="V3214" s="109"/>
      <c r="W3214" s="109"/>
      <c r="X3214" s="45"/>
      <c r="Y3214" s="45"/>
    </row>
    <row r="3215" spans="1:25" s="43" customFormat="1" ht="12.9" customHeight="1">
      <c r="A3215" s="189"/>
      <c r="B3215" s="111"/>
      <c r="C3215" s="111"/>
      <c r="D3215" s="111"/>
      <c r="E3215" s="111"/>
      <c r="F3215" s="111"/>
      <c r="G3215" s="111"/>
      <c r="H3215" s="111"/>
      <c r="I3215" s="116"/>
      <c r="J3215" s="118"/>
      <c r="K3215" s="33"/>
      <c r="L3215" s="44">
        <f t="shared" si="268"/>
        <v>0</v>
      </c>
      <c r="M3215" s="33" t="str">
        <f t="shared" si="266"/>
        <v>Container q'ty</v>
      </c>
      <c r="N3215" s="33" t="str">
        <f t="shared" si="267"/>
        <v/>
      </c>
      <c r="O3215" s="39"/>
      <c r="P3215" s="33"/>
      <c r="Q3215" s="168"/>
      <c r="R3215" s="169"/>
      <c r="S3215" s="39"/>
      <c r="T3215" s="119"/>
      <c r="U3215" s="109"/>
      <c r="V3215" s="109"/>
      <c r="W3215" s="109"/>
      <c r="X3215" s="45"/>
      <c r="Y3215" s="45"/>
    </row>
    <row r="3216" spans="1:25" s="43" customFormat="1" ht="12.9" customHeight="1">
      <c r="A3216" s="189"/>
      <c r="B3216" s="111"/>
      <c r="C3216" s="111"/>
      <c r="D3216" s="111"/>
      <c r="E3216" s="111"/>
      <c r="F3216" s="111"/>
      <c r="G3216" s="111"/>
      <c r="H3216" s="111"/>
      <c r="I3216" s="116"/>
      <c r="J3216" s="118"/>
      <c r="K3216" s="33"/>
      <c r="L3216" s="44">
        <f t="shared" si="268"/>
        <v>0</v>
      </c>
      <c r="M3216" s="33" t="str">
        <f t="shared" si="266"/>
        <v>Container q'ty</v>
      </c>
      <c r="N3216" s="33" t="str">
        <f t="shared" si="267"/>
        <v/>
      </c>
      <c r="O3216" s="39"/>
      <c r="P3216" s="33"/>
      <c r="Q3216" s="168"/>
      <c r="R3216" s="169"/>
      <c r="S3216" s="39"/>
      <c r="T3216" s="119"/>
      <c r="U3216" s="109"/>
      <c r="V3216" s="109"/>
      <c r="W3216" s="109"/>
      <c r="X3216" s="45"/>
      <c r="Y3216" s="45"/>
    </row>
    <row r="3217" spans="1:25" s="43" customFormat="1" ht="12.9" customHeight="1">
      <c r="A3217" s="189"/>
      <c r="B3217" s="111"/>
      <c r="C3217" s="111"/>
      <c r="D3217" s="111"/>
      <c r="E3217" s="111"/>
      <c r="F3217" s="111"/>
      <c r="G3217" s="111"/>
      <c r="H3217" s="111"/>
      <c r="I3217" s="116"/>
      <c r="J3217" s="118"/>
      <c r="K3217" s="33"/>
      <c r="L3217" s="44">
        <f>SUM(E3217:F3217)</f>
        <v>0</v>
      </c>
      <c r="M3217" s="33" t="str">
        <f t="shared" si="266"/>
        <v>Container q'ty</v>
      </c>
      <c r="N3217" s="33" t="str">
        <f t="shared" si="267"/>
        <v/>
      </c>
      <c r="O3217" s="39"/>
      <c r="P3217" s="33"/>
      <c r="Q3217" s="168"/>
      <c r="R3217" s="169"/>
      <c r="S3217" s="39"/>
      <c r="T3217" s="119"/>
      <c r="U3217" s="109"/>
      <c r="V3217" s="109"/>
      <c r="W3217" s="109"/>
      <c r="X3217" s="45"/>
      <c r="Y3217" s="45"/>
    </row>
    <row r="3218" spans="1:25" s="43" customFormat="1" ht="12.9" customHeight="1">
      <c r="A3218" s="189"/>
      <c r="B3218" s="111"/>
      <c r="C3218" s="111"/>
      <c r="D3218" s="111"/>
      <c r="E3218" s="111"/>
      <c r="F3218" s="111"/>
      <c r="G3218" s="111"/>
      <c r="H3218" s="111"/>
      <c r="I3218" s="116"/>
      <c r="J3218" s="118"/>
      <c r="K3218" s="33"/>
      <c r="L3218" s="44">
        <f>SUM(E3218:F3218)</f>
        <v>0</v>
      </c>
      <c r="M3218" s="33" t="str">
        <f t="shared" si="266"/>
        <v>Container q'ty</v>
      </c>
      <c r="N3218" s="33" t="str">
        <f t="shared" si="267"/>
        <v/>
      </c>
      <c r="O3218" s="39"/>
      <c r="P3218" s="33"/>
      <c r="Q3218" s="168"/>
      <c r="R3218" s="169"/>
      <c r="S3218" s="39"/>
      <c r="T3218" s="119"/>
      <c r="U3218" s="109"/>
      <c r="V3218" s="109"/>
      <c r="W3218" s="109"/>
      <c r="X3218" s="45"/>
      <c r="Y3218" s="45"/>
    </row>
    <row r="3219" spans="1:25" s="43" customFormat="1" ht="12.9" customHeight="1">
      <c r="A3219" s="189"/>
      <c r="B3219" s="111"/>
      <c r="C3219" s="111"/>
      <c r="D3219" s="111"/>
      <c r="E3219" s="111"/>
      <c r="F3219" s="111"/>
      <c r="G3219" s="111"/>
      <c r="H3219" s="111"/>
      <c r="I3219" s="116"/>
      <c r="J3219" s="118"/>
      <c r="K3219" s="33"/>
      <c r="L3219" s="44">
        <f t="shared" ref="L3219:L3228" si="269">SUM(E3219:F3219)</f>
        <v>0</v>
      </c>
      <c r="M3219" s="33" t="str">
        <f t="shared" si="266"/>
        <v>Container q'ty</v>
      </c>
      <c r="N3219" s="33" t="str">
        <f t="shared" si="267"/>
        <v/>
      </c>
      <c r="O3219" s="39"/>
      <c r="P3219" s="33"/>
      <c r="Q3219" s="168"/>
      <c r="R3219" s="169"/>
      <c r="S3219" s="39"/>
      <c r="T3219" s="119"/>
      <c r="U3219" s="109"/>
      <c r="V3219" s="109"/>
      <c r="W3219" s="109"/>
      <c r="X3219" s="45"/>
      <c r="Y3219" s="45"/>
    </row>
    <row r="3220" spans="1:25" s="43" customFormat="1" ht="12.9" customHeight="1">
      <c r="A3220" s="189"/>
      <c r="B3220" s="111"/>
      <c r="C3220" s="111"/>
      <c r="D3220" s="111"/>
      <c r="E3220" s="111"/>
      <c r="F3220" s="111"/>
      <c r="G3220" s="111"/>
      <c r="H3220" s="111"/>
      <c r="I3220" s="116"/>
      <c r="J3220" s="118"/>
      <c r="K3220" s="33"/>
      <c r="L3220" s="44">
        <f t="shared" si="269"/>
        <v>0</v>
      </c>
      <c r="M3220" s="33" t="str">
        <f t="shared" si="266"/>
        <v>Container q'ty</v>
      </c>
      <c r="N3220" s="33" t="str">
        <f t="shared" si="267"/>
        <v/>
      </c>
      <c r="O3220" s="39"/>
      <c r="P3220" s="33"/>
      <c r="Q3220" s="168"/>
      <c r="R3220" s="169"/>
      <c r="S3220" s="39"/>
      <c r="T3220" s="119"/>
      <c r="U3220" s="109"/>
      <c r="V3220" s="109"/>
      <c r="W3220" s="109"/>
      <c r="X3220" s="45"/>
      <c r="Y3220" s="45"/>
    </row>
    <row r="3221" spans="1:25" s="43" customFormat="1" ht="12.9" customHeight="1">
      <c r="A3221" s="189"/>
      <c r="B3221" s="111"/>
      <c r="C3221" s="111"/>
      <c r="D3221" s="111"/>
      <c r="E3221" s="111"/>
      <c r="F3221" s="111"/>
      <c r="G3221" s="111"/>
      <c r="H3221" s="111"/>
      <c r="I3221" s="116"/>
      <c r="J3221" s="118"/>
      <c r="K3221" s="33"/>
      <c r="L3221" s="44">
        <f t="shared" si="269"/>
        <v>0</v>
      </c>
      <c r="M3221" s="33" t="str">
        <f t="shared" si="266"/>
        <v>Container q'ty</v>
      </c>
      <c r="N3221" s="33" t="str">
        <f t="shared" si="267"/>
        <v/>
      </c>
      <c r="O3221" s="39"/>
      <c r="P3221" s="33"/>
      <c r="Q3221" s="168"/>
      <c r="R3221" s="169"/>
      <c r="S3221" s="39"/>
      <c r="T3221" s="119"/>
      <c r="U3221" s="109"/>
      <c r="V3221" s="109"/>
      <c r="W3221" s="109"/>
      <c r="X3221" s="45"/>
      <c r="Y3221" s="45"/>
    </row>
    <row r="3222" spans="1:25" s="43" customFormat="1" ht="12.9" customHeight="1">
      <c r="A3222" s="189"/>
      <c r="B3222" s="111"/>
      <c r="C3222" s="111"/>
      <c r="D3222" s="111"/>
      <c r="E3222" s="111"/>
      <c r="F3222" s="111"/>
      <c r="G3222" s="111"/>
      <c r="H3222" s="111"/>
      <c r="I3222" s="117"/>
      <c r="J3222" s="118"/>
      <c r="K3222" s="33"/>
      <c r="L3222" s="44">
        <f t="shared" si="269"/>
        <v>0</v>
      </c>
      <c r="M3222" s="33" t="str">
        <f t="shared" si="266"/>
        <v>Container q'ty</v>
      </c>
      <c r="N3222" s="33" t="str">
        <f t="shared" si="267"/>
        <v/>
      </c>
      <c r="O3222" s="39"/>
      <c r="P3222" s="33"/>
      <c r="Q3222" s="168"/>
      <c r="R3222" s="169"/>
      <c r="S3222" s="39"/>
      <c r="T3222" s="119"/>
      <c r="U3222" s="109"/>
      <c r="V3222" s="109"/>
      <c r="W3222" s="109"/>
      <c r="X3222" s="45"/>
      <c r="Y3222" s="45"/>
    </row>
    <row r="3223" spans="1:25" s="43" customFormat="1" ht="12.9" customHeight="1">
      <c r="A3223" s="189"/>
      <c r="B3223" s="111"/>
      <c r="C3223" s="111"/>
      <c r="D3223" s="111"/>
      <c r="E3223" s="111"/>
      <c r="F3223" s="111"/>
      <c r="G3223" s="111"/>
      <c r="H3223" s="111"/>
      <c r="I3223" s="117"/>
      <c r="J3223" s="118"/>
      <c r="K3223" s="33"/>
      <c r="L3223" s="44">
        <f t="shared" si="269"/>
        <v>0</v>
      </c>
      <c r="M3223" s="33" t="str">
        <f t="shared" si="266"/>
        <v>Container q'ty</v>
      </c>
      <c r="N3223" s="33" t="str">
        <f t="shared" si="267"/>
        <v/>
      </c>
      <c r="O3223" s="39"/>
      <c r="P3223" s="33"/>
      <c r="Q3223" s="168"/>
      <c r="R3223" s="169"/>
      <c r="S3223" s="39"/>
      <c r="T3223" s="119"/>
      <c r="U3223" s="109"/>
      <c r="V3223" s="109"/>
      <c r="W3223" s="109"/>
      <c r="X3223" s="45"/>
      <c r="Y3223" s="45"/>
    </row>
    <row r="3224" spans="1:25" s="43" customFormat="1" ht="12.9" customHeight="1">
      <c r="A3224" s="189"/>
      <c r="B3224" s="111"/>
      <c r="C3224" s="111"/>
      <c r="D3224" s="111"/>
      <c r="E3224" s="111"/>
      <c r="F3224" s="111"/>
      <c r="G3224" s="111"/>
      <c r="H3224" s="111"/>
      <c r="I3224" s="116"/>
      <c r="J3224" s="118"/>
      <c r="K3224" s="33"/>
      <c r="L3224" s="44">
        <f t="shared" si="269"/>
        <v>0</v>
      </c>
      <c r="M3224" s="33" t="str">
        <f t="shared" si="266"/>
        <v>Container q'ty</v>
      </c>
      <c r="N3224" s="33" t="str">
        <f t="shared" si="267"/>
        <v/>
      </c>
      <c r="O3224" s="39"/>
      <c r="P3224" s="33"/>
      <c r="Q3224" s="168"/>
      <c r="R3224" s="169"/>
      <c r="S3224" s="39"/>
      <c r="T3224" s="119"/>
      <c r="U3224" s="109"/>
      <c r="V3224" s="109"/>
      <c r="W3224" s="109"/>
      <c r="X3224" s="45"/>
      <c r="Y3224" s="45"/>
    </row>
    <row r="3225" spans="1:25" s="43" customFormat="1" ht="12.9" customHeight="1">
      <c r="A3225" s="189"/>
      <c r="B3225" s="111"/>
      <c r="C3225" s="111"/>
      <c r="D3225" s="111"/>
      <c r="E3225" s="111"/>
      <c r="F3225" s="111"/>
      <c r="G3225" s="111"/>
      <c r="H3225" s="111"/>
      <c r="I3225" s="116"/>
      <c r="J3225" s="118"/>
      <c r="K3225" s="33"/>
      <c r="L3225" s="44">
        <f t="shared" si="269"/>
        <v>0</v>
      </c>
      <c r="M3225" s="33" t="str">
        <f t="shared" si="266"/>
        <v>Container q'ty</v>
      </c>
      <c r="N3225" s="33" t="str">
        <f t="shared" si="267"/>
        <v/>
      </c>
      <c r="O3225" s="39"/>
      <c r="P3225" s="33"/>
      <c r="Q3225" s="168"/>
      <c r="R3225" s="169"/>
      <c r="S3225" s="39"/>
      <c r="T3225" s="119"/>
      <c r="U3225" s="109"/>
      <c r="V3225" s="109"/>
      <c r="W3225" s="109"/>
      <c r="X3225" s="45"/>
      <c r="Y3225" s="45"/>
    </row>
    <row r="3226" spans="1:25" s="43" customFormat="1" ht="12.9" customHeight="1">
      <c r="A3226" s="189"/>
      <c r="B3226" s="111"/>
      <c r="C3226" s="111"/>
      <c r="D3226" s="111"/>
      <c r="E3226" s="111"/>
      <c r="F3226" s="111"/>
      <c r="G3226" s="111"/>
      <c r="H3226" s="111"/>
      <c r="I3226" s="116"/>
      <c r="J3226" s="118"/>
      <c r="K3226" s="33"/>
      <c r="L3226" s="44">
        <f t="shared" si="269"/>
        <v>0</v>
      </c>
      <c r="M3226" s="33" t="str">
        <f t="shared" si="266"/>
        <v>Container q'ty</v>
      </c>
      <c r="N3226" s="33" t="str">
        <f t="shared" si="267"/>
        <v/>
      </c>
      <c r="O3226" s="39"/>
      <c r="P3226" s="33"/>
      <c r="Q3226" s="168"/>
      <c r="R3226" s="169"/>
      <c r="S3226" s="39"/>
      <c r="T3226" s="119"/>
      <c r="U3226" s="109"/>
      <c r="V3226" s="109"/>
      <c r="W3226" s="109"/>
      <c r="X3226" s="45"/>
      <c r="Y3226" s="45"/>
    </row>
    <row r="3227" spans="1:25" s="43" customFormat="1" ht="12.9" customHeight="1">
      <c r="A3227" s="189"/>
      <c r="B3227" s="111"/>
      <c r="C3227" s="111"/>
      <c r="D3227" s="111"/>
      <c r="E3227" s="111"/>
      <c r="F3227" s="111"/>
      <c r="G3227" s="111"/>
      <c r="H3227" s="111"/>
      <c r="I3227" s="117"/>
      <c r="J3227" s="118"/>
      <c r="K3227" s="33"/>
      <c r="L3227" s="44">
        <f t="shared" si="269"/>
        <v>0</v>
      </c>
      <c r="M3227" s="33" t="str">
        <f t="shared" si="266"/>
        <v>Container q'ty</v>
      </c>
      <c r="N3227" s="33" t="str">
        <f t="shared" si="267"/>
        <v/>
      </c>
      <c r="O3227" s="39"/>
      <c r="P3227" s="33"/>
      <c r="Q3227" s="168"/>
      <c r="R3227" s="169"/>
      <c r="S3227" s="39"/>
      <c r="T3227" s="119"/>
      <c r="U3227" s="109"/>
      <c r="V3227" s="109"/>
      <c r="W3227" s="109"/>
      <c r="X3227" s="45"/>
      <c r="Y3227" s="45"/>
    </row>
    <row r="3228" spans="1:25" s="43" customFormat="1" ht="12.9" customHeight="1">
      <c r="A3228" s="189"/>
      <c r="B3228" s="111"/>
      <c r="C3228" s="111"/>
      <c r="D3228" s="111"/>
      <c r="E3228" s="111"/>
      <c r="F3228" s="111"/>
      <c r="G3228" s="111"/>
      <c r="H3228" s="111"/>
      <c r="I3228" s="116"/>
      <c r="J3228" s="118"/>
      <c r="K3228" s="33"/>
      <c r="L3228" s="44">
        <f t="shared" si="269"/>
        <v>0</v>
      </c>
      <c r="M3228" s="33" t="str">
        <f t="shared" si="266"/>
        <v>Container q'ty</v>
      </c>
      <c r="N3228" s="33" t="str">
        <f t="shared" si="267"/>
        <v/>
      </c>
      <c r="O3228" s="39"/>
      <c r="P3228" s="33"/>
      <c r="Q3228" s="168"/>
      <c r="R3228" s="169"/>
      <c r="S3228" s="39"/>
      <c r="T3228" s="119"/>
      <c r="U3228" s="109"/>
      <c r="V3228" s="109"/>
      <c r="W3228" s="109"/>
      <c r="X3228" s="45"/>
      <c r="Y3228" s="45"/>
    </row>
    <row r="3229" spans="1:25" s="43" customFormat="1" ht="12.9" customHeight="1">
      <c r="A3229" s="189"/>
      <c r="B3229" s="111"/>
      <c r="C3229" s="111"/>
      <c r="D3229" s="111"/>
      <c r="E3229" s="111"/>
      <c r="F3229" s="111"/>
      <c r="G3229" s="111"/>
      <c r="H3229" s="111"/>
      <c r="I3229" s="116"/>
      <c r="J3229" s="118"/>
      <c r="K3229" s="33"/>
      <c r="L3229" s="44">
        <f>SUM(E3229:F3229)</f>
        <v>0</v>
      </c>
      <c r="M3229" s="33" t="str">
        <f t="shared" si="266"/>
        <v>Container q'ty</v>
      </c>
      <c r="N3229" s="33" t="str">
        <f t="shared" si="267"/>
        <v/>
      </c>
      <c r="O3229" s="39"/>
      <c r="P3229" s="33"/>
      <c r="Q3229" s="168"/>
      <c r="R3229" s="169"/>
      <c r="S3229" s="39"/>
      <c r="T3229" s="119"/>
      <c r="U3229" s="109"/>
      <c r="V3229" s="109"/>
      <c r="W3229" s="109"/>
      <c r="X3229" s="45"/>
      <c r="Y3229" s="45"/>
    </row>
    <row r="3230" spans="1:25" s="43" customFormat="1" ht="12.9" customHeight="1">
      <c r="A3230" s="189"/>
      <c r="B3230" s="111"/>
      <c r="C3230" s="111"/>
      <c r="D3230" s="111"/>
      <c r="E3230" s="111"/>
      <c r="F3230" s="111"/>
      <c r="G3230" s="111"/>
      <c r="H3230" s="111"/>
      <c r="I3230" s="116"/>
      <c r="J3230" s="118"/>
      <c r="K3230" s="33"/>
      <c r="L3230" s="44">
        <f>SUM(E3230:F3230)</f>
        <v>0</v>
      </c>
      <c r="M3230" s="33" t="str">
        <f t="shared" si="266"/>
        <v>Container q'ty</v>
      </c>
      <c r="N3230" s="33" t="str">
        <f t="shared" si="267"/>
        <v/>
      </c>
      <c r="O3230" s="39"/>
      <c r="P3230" s="33"/>
      <c r="Q3230" s="168"/>
      <c r="R3230" s="169"/>
      <c r="S3230" s="39"/>
      <c r="T3230" s="119"/>
      <c r="U3230" s="109"/>
      <c r="V3230" s="109"/>
      <c r="W3230" s="109"/>
      <c r="X3230" s="45"/>
      <c r="Y3230" s="45"/>
    </row>
    <row r="3231" spans="1:25" s="43" customFormat="1" ht="12.9" customHeight="1">
      <c r="A3231" s="189"/>
      <c r="B3231" s="111"/>
      <c r="C3231" s="111"/>
      <c r="D3231" s="111"/>
      <c r="E3231" s="111"/>
      <c r="F3231" s="111"/>
      <c r="G3231" s="111"/>
      <c r="H3231" s="111"/>
      <c r="I3231" s="116"/>
      <c r="J3231" s="118"/>
      <c r="K3231" s="33"/>
      <c r="L3231" s="44">
        <f t="shared" ref="L3231:L3239" si="270">SUM(E3231:F3231)</f>
        <v>0</v>
      </c>
      <c r="M3231" s="33" t="str">
        <f t="shared" si="266"/>
        <v>Container q'ty</v>
      </c>
      <c r="N3231" s="33" t="str">
        <f t="shared" si="267"/>
        <v/>
      </c>
      <c r="O3231" s="39"/>
      <c r="P3231" s="33"/>
      <c r="Q3231" s="168"/>
      <c r="R3231" s="169"/>
      <c r="S3231" s="39"/>
      <c r="T3231" s="119"/>
      <c r="U3231" s="109"/>
      <c r="V3231" s="109"/>
      <c r="W3231" s="109"/>
      <c r="X3231" s="45"/>
      <c r="Y3231" s="45"/>
    </row>
    <row r="3232" spans="1:25" s="43" customFormat="1" ht="12.9" customHeight="1">
      <c r="A3232" s="189"/>
      <c r="B3232" s="111"/>
      <c r="C3232" s="111"/>
      <c r="D3232" s="111"/>
      <c r="E3232" s="111"/>
      <c r="F3232" s="111"/>
      <c r="G3232" s="111"/>
      <c r="H3232" s="111"/>
      <c r="I3232" s="116"/>
      <c r="J3232" s="118"/>
      <c r="K3232" s="33"/>
      <c r="L3232" s="44">
        <f t="shared" si="270"/>
        <v>0</v>
      </c>
      <c r="M3232" s="33" t="str">
        <f t="shared" si="266"/>
        <v>Container q'ty</v>
      </c>
      <c r="N3232" s="33" t="str">
        <f t="shared" si="267"/>
        <v/>
      </c>
      <c r="O3232" s="39"/>
      <c r="P3232" s="33"/>
      <c r="Q3232" s="168"/>
      <c r="R3232" s="169"/>
      <c r="S3232" s="39"/>
      <c r="T3232" s="119"/>
      <c r="U3232" s="109"/>
      <c r="V3232" s="109"/>
      <c r="W3232" s="109"/>
      <c r="X3232" s="45"/>
      <c r="Y3232" s="45"/>
    </row>
    <row r="3233" spans="1:25" s="43" customFormat="1" ht="12.9" customHeight="1">
      <c r="A3233" s="189"/>
      <c r="B3233" s="111"/>
      <c r="C3233" s="111"/>
      <c r="D3233" s="111"/>
      <c r="E3233" s="111"/>
      <c r="F3233" s="111"/>
      <c r="G3233" s="111"/>
      <c r="H3233" s="111"/>
      <c r="I3233" s="116"/>
      <c r="J3233" s="118"/>
      <c r="K3233" s="33"/>
      <c r="L3233" s="44">
        <f t="shared" si="270"/>
        <v>0</v>
      </c>
      <c r="M3233" s="33" t="str">
        <f t="shared" si="266"/>
        <v>Container q'ty</v>
      </c>
      <c r="N3233" s="33" t="str">
        <f t="shared" si="267"/>
        <v/>
      </c>
      <c r="O3233" s="39"/>
      <c r="P3233" s="33"/>
      <c r="Q3233" s="168"/>
      <c r="R3233" s="169"/>
      <c r="S3233" s="39"/>
      <c r="T3233" s="119"/>
      <c r="U3233" s="109"/>
      <c r="V3233" s="109"/>
      <c r="W3233" s="109"/>
      <c r="X3233" s="45"/>
      <c r="Y3233" s="45"/>
    </row>
    <row r="3234" spans="1:25" s="43" customFormat="1" ht="12.9" customHeight="1">
      <c r="A3234" s="189"/>
      <c r="B3234" s="111"/>
      <c r="C3234" s="111"/>
      <c r="D3234" s="111"/>
      <c r="E3234" s="111"/>
      <c r="F3234" s="111"/>
      <c r="G3234" s="111"/>
      <c r="H3234" s="111"/>
      <c r="I3234" s="117"/>
      <c r="J3234" s="118"/>
      <c r="K3234" s="33"/>
      <c r="L3234" s="44">
        <f t="shared" si="270"/>
        <v>0</v>
      </c>
      <c r="M3234" s="33" t="str">
        <f t="shared" si="266"/>
        <v>Container q'ty</v>
      </c>
      <c r="N3234" s="33" t="str">
        <f t="shared" si="267"/>
        <v/>
      </c>
      <c r="O3234" s="39"/>
      <c r="P3234" s="33"/>
      <c r="Q3234" s="168"/>
      <c r="R3234" s="169"/>
      <c r="S3234" s="39"/>
      <c r="T3234" s="119"/>
      <c r="U3234" s="109"/>
      <c r="V3234" s="109"/>
      <c r="W3234" s="109"/>
      <c r="X3234" s="45"/>
      <c r="Y3234" s="45"/>
    </row>
    <row r="3235" spans="1:25" s="43" customFormat="1" ht="12.9" customHeight="1">
      <c r="A3235" s="189"/>
      <c r="B3235" s="111"/>
      <c r="C3235" s="111"/>
      <c r="D3235" s="111"/>
      <c r="E3235" s="111"/>
      <c r="F3235" s="111"/>
      <c r="G3235" s="111"/>
      <c r="H3235" s="111"/>
      <c r="I3235" s="117"/>
      <c r="J3235" s="118"/>
      <c r="K3235" s="33"/>
      <c r="L3235" s="44">
        <f t="shared" si="270"/>
        <v>0</v>
      </c>
      <c r="M3235" s="33" t="str">
        <f t="shared" si="266"/>
        <v>Container q'ty</v>
      </c>
      <c r="N3235" s="33" t="str">
        <f t="shared" si="267"/>
        <v/>
      </c>
      <c r="O3235" s="39"/>
      <c r="P3235" s="33"/>
      <c r="Q3235" s="168"/>
      <c r="R3235" s="169"/>
      <c r="S3235" s="39"/>
      <c r="T3235" s="119"/>
      <c r="U3235" s="109"/>
      <c r="V3235" s="109"/>
      <c r="W3235" s="109"/>
      <c r="X3235" s="45"/>
      <c r="Y3235" s="45"/>
    </row>
    <row r="3236" spans="1:25" s="43" customFormat="1" ht="12.9" customHeight="1">
      <c r="A3236" s="189"/>
      <c r="B3236" s="111"/>
      <c r="C3236" s="111"/>
      <c r="D3236" s="111"/>
      <c r="E3236" s="111"/>
      <c r="F3236" s="111"/>
      <c r="G3236" s="111"/>
      <c r="H3236" s="111"/>
      <c r="I3236" s="116"/>
      <c r="J3236" s="118"/>
      <c r="K3236" s="33"/>
      <c r="L3236" s="44">
        <f t="shared" si="270"/>
        <v>0</v>
      </c>
      <c r="M3236" s="33" t="str">
        <f t="shared" si="266"/>
        <v>Container q'ty</v>
      </c>
      <c r="N3236" s="33" t="str">
        <f t="shared" si="267"/>
        <v/>
      </c>
      <c r="O3236" s="39"/>
      <c r="P3236" s="33"/>
      <c r="Q3236" s="168"/>
      <c r="R3236" s="169"/>
      <c r="S3236" s="39"/>
      <c r="T3236" s="119"/>
      <c r="U3236" s="109"/>
      <c r="V3236" s="109"/>
      <c r="W3236" s="109"/>
      <c r="X3236" s="45"/>
      <c r="Y3236" s="45"/>
    </row>
    <row r="3237" spans="1:25" s="43" customFormat="1" ht="12.9" customHeight="1">
      <c r="A3237" s="189"/>
      <c r="B3237" s="111"/>
      <c r="C3237" s="111"/>
      <c r="D3237" s="111"/>
      <c r="E3237" s="111"/>
      <c r="F3237" s="111"/>
      <c r="G3237" s="111"/>
      <c r="H3237" s="111"/>
      <c r="I3237" s="116"/>
      <c r="J3237" s="118"/>
      <c r="K3237" s="33"/>
      <c r="L3237" s="44">
        <f t="shared" si="270"/>
        <v>0</v>
      </c>
      <c r="M3237" s="33" t="str">
        <f t="shared" si="266"/>
        <v>Container q'ty</v>
      </c>
      <c r="N3237" s="33" t="str">
        <f t="shared" si="267"/>
        <v/>
      </c>
      <c r="O3237" s="39"/>
      <c r="P3237" s="33"/>
      <c r="Q3237" s="168"/>
      <c r="R3237" s="169"/>
      <c r="S3237" s="39"/>
      <c r="T3237" s="119"/>
      <c r="U3237" s="109"/>
      <c r="V3237" s="109"/>
      <c r="W3237" s="109"/>
      <c r="X3237" s="45"/>
      <c r="Y3237" s="45"/>
    </row>
    <row r="3238" spans="1:25" s="43" customFormat="1" ht="12.9" customHeight="1">
      <c r="A3238" s="189"/>
      <c r="B3238" s="111"/>
      <c r="C3238" s="111"/>
      <c r="D3238" s="111"/>
      <c r="E3238" s="111"/>
      <c r="F3238" s="111"/>
      <c r="G3238" s="111"/>
      <c r="H3238" s="111"/>
      <c r="I3238" s="116"/>
      <c r="J3238" s="118"/>
      <c r="K3238" s="33"/>
      <c r="L3238" s="44">
        <f t="shared" si="270"/>
        <v>0</v>
      </c>
      <c r="M3238" s="33" t="str">
        <f t="shared" si="266"/>
        <v>Container q'ty</v>
      </c>
      <c r="N3238" s="33" t="str">
        <f t="shared" si="267"/>
        <v/>
      </c>
      <c r="O3238" s="39"/>
      <c r="P3238" s="33"/>
      <c r="Q3238" s="168"/>
      <c r="R3238" s="169"/>
      <c r="S3238" s="39"/>
      <c r="T3238" s="119"/>
      <c r="U3238" s="109"/>
      <c r="V3238" s="109"/>
      <c r="W3238" s="109"/>
      <c r="X3238" s="45"/>
      <c r="Y3238" s="45"/>
    </row>
    <row r="3239" spans="1:25" s="43" customFormat="1" ht="12.9" customHeight="1">
      <c r="A3239" s="189"/>
      <c r="B3239" s="111"/>
      <c r="C3239" s="111"/>
      <c r="D3239" s="111"/>
      <c r="E3239" s="111"/>
      <c r="F3239" s="111"/>
      <c r="G3239" s="111"/>
      <c r="H3239" s="111"/>
      <c r="I3239" s="116"/>
      <c r="J3239" s="118"/>
      <c r="K3239" s="33"/>
      <c r="L3239" s="44">
        <f t="shared" si="270"/>
        <v>0</v>
      </c>
      <c r="M3239" s="33" t="str">
        <f t="shared" si="266"/>
        <v>Container q'ty</v>
      </c>
      <c r="N3239" s="33" t="str">
        <f t="shared" si="267"/>
        <v/>
      </c>
      <c r="O3239" s="39"/>
      <c r="P3239" s="33"/>
      <c r="Q3239" s="168"/>
      <c r="R3239" s="169"/>
      <c r="S3239" s="39"/>
      <c r="T3239" s="119"/>
      <c r="U3239" s="109"/>
      <c r="V3239" s="109"/>
      <c r="W3239" s="109"/>
      <c r="X3239" s="45"/>
      <c r="Y3239" s="45"/>
    </row>
    <row r="3240" spans="1:25" s="43" customFormat="1" ht="12.9" customHeight="1">
      <c r="A3240" s="189"/>
      <c r="B3240" s="111"/>
      <c r="C3240" s="111"/>
      <c r="D3240" s="111"/>
      <c r="E3240" s="111"/>
      <c r="F3240" s="111"/>
      <c r="G3240" s="111"/>
      <c r="H3240" s="111"/>
      <c r="I3240" s="116"/>
      <c r="J3240" s="118"/>
      <c r="K3240" s="33"/>
      <c r="L3240" s="44">
        <f>SUM(E3240:F3240)</f>
        <v>0</v>
      </c>
      <c r="M3240" s="33" t="str">
        <f t="shared" si="266"/>
        <v>Container q'ty</v>
      </c>
      <c r="N3240" s="33" t="str">
        <f t="shared" si="267"/>
        <v/>
      </c>
      <c r="O3240" s="39"/>
      <c r="P3240" s="33"/>
      <c r="Q3240" s="168"/>
      <c r="R3240" s="169"/>
      <c r="S3240" s="39"/>
      <c r="T3240" s="119"/>
      <c r="U3240" s="109"/>
      <c r="V3240" s="109"/>
      <c r="W3240" s="109"/>
      <c r="X3240" s="45"/>
      <c r="Y3240" s="45"/>
    </row>
    <row r="3241" spans="1:25" s="43" customFormat="1" ht="12.9" customHeight="1">
      <c r="A3241" s="189"/>
      <c r="B3241" s="111"/>
      <c r="C3241" s="111"/>
      <c r="D3241" s="111"/>
      <c r="E3241" s="111"/>
      <c r="F3241" s="111"/>
      <c r="G3241" s="111"/>
      <c r="H3241" s="111"/>
      <c r="I3241" s="116"/>
      <c r="J3241" s="118"/>
      <c r="K3241" s="33"/>
      <c r="L3241" s="44">
        <f>SUM(E3241:F3241)</f>
        <v>0</v>
      </c>
      <c r="M3241" s="33" t="str">
        <f t="shared" si="266"/>
        <v>Container q'ty</v>
      </c>
      <c r="N3241" s="33" t="str">
        <f t="shared" si="267"/>
        <v/>
      </c>
      <c r="O3241" s="39"/>
      <c r="P3241" s="33"/>
      <c r="Q3241" s="168"/>
      <c r="R3241" s="169"/>
      <c r="S3241" s="39"/>
      <c r="T3241" s="119"/>
      <c r="U3241" s="109"/>
      <c r="V3241" s="109"/>
      <c r="W3241" s="109"/>
      <c r="X3241" s="45"/>
      <c r="Y3241" s="45"/>
    </row>
    <row r="3242" spans="1:25" s="43" customFormat="1" ht="12.9" customHeight="1">
      <c r="A3242" s="189"/>
      <c r="B3242" s="111"/>
      <c r="C3242" s="111"/>
      <c r="D3242" s="111"/>
      <c r="E3242" s="111"/>
      <c r="F3242" s="111"/>
      <c r="G3242" s="111"/>
      <c r="H3242" s="111"/>
      <c r="I3242" s="116"/>
      <c r="J3242" s="118"/>
      <c r="K3242" s="33"/>
      <c r="L3242" s="44">
        <f t="shared" ref="L3242:L3250" si="271">SUM(E3242:F3242)</f>
        <v>0</v>
      </c>
      <c r="M3242" s="33" t="str">
        <f t="shared" si="266"/>
        <v>Container q'ty</v>
      </c>
      <c r="N3242" s="33" t="str">
        <f t="shared" si="267"/>
        <v/>
      </c>
      <c r="O3242" s="39"/>
      <c r="P3242" s="33"/>
      <c r="Q3242" s="168"/>
      <c r="R3242" s="169"/>
      <c r="S3242" s="39"/>
      <c r="T3242" s="119"/>
      <c r="U3242" s="109"/>
      <c r="V3242" s="109"/>
      <c r="W3242" s="109"/>
      <c r="X3242" s="45"/>
      <c r="Y3242" s="45"/>
    </row>
    <row r="3243" spans="1:25" s="43" customFormat="1" ht="12.9" customHeight="1">
      <c r="A3243" s="189"/>
      <c r="B3243" s="111"/>
      <c r="C3243" s="111"/>
      <c r="D3243" s="111"/>
      <c r="E3243" s="111"/>
      <c r="F3243" s="111"/>
      <c r="G3243" s="111"/>
      <c r="H3243" s="111"/>
      <c r="I3243" s="116"/>
      <c r="J3243" s="118"/>
      <c r="K3243" s="33"/>
      <c r="L3243" s="44">
        <f t="shared" si="271"/>
        <v>0</v>
      </c>
      <c r="M3243" s="33" t="str">
        <f t="shared" si="266"/>
        <v>Container q'ty</v>
      </c>
      <c r="N3243" s="33" t="str">
        <f t="shared" si="267"/>
        <v/>
      </c>
      <c r="O3243" s="39"/>
      <c r="P3243" s="33"/>
      <c r="Q3243" s="168"/>
      <c r="R3243" s="169"/>
      <c r="S3243" s="39"/>
      <c r="T3243" s="119"/>
      <c r="U3243" s="109"/>
      <c r="V3243" s="109"/>
      <c r="W3243" s="109"/>
      <c r="X3243" s="45"/>
      <c r="Y3243" s="45"/>
    </row>
    <row r="3244" spans="1:25" s="43" customFormat="1" ht="12.9" customHeight="1">
      <c r="A3244" s="189"/>
      <c r="B3244" s="111"/>
      <c r="C3244" s="111"/>
      <c r="D3244" s="111"/>
      <c r="E3244" s="111"/>
      <c r="F3244" s="111"/>
      <c r="G3244" s="111"/>
      <c r="H3244" s="111"/>
      <c r="I3244" s="116"/>
      <c r="J3244" s="118"/>
      <c r="K3244" s="33"/>
      <c r="L3244" s="44">
        <f t="shared" si="271"/>
        <v>0</v>
      </c>
      <c r="M3244" s="33" t="str">
        <f t="shared" si="266"/>
        <v>Container q'ty</v>
      </c>
      <c r="N3244" s="33" t="str">
        <f t="shared" si="267"/>
        <v/>
      </c>
      <c r="O3244" s="39"/>
      <c r="P3244" s="33"/>
      <c r="Q3244" s="168"/>
      <c r="R3244" s="169"/>
      <c r="S3244" s="39"/>
      <c r="T3244" s="119"/>
      <c r="U3244" s="109"/>
      <c r="V3244" s="109"/>
      <c r="W3244" s="109"/>
      <c r="X3244" s="45"/>
      <c r="Y3244" s="45"/>
    </row>
    <row r="3245" spans="1:25" s="43" customFormat="1" ht="12.9" customHeight="1">
      <c r="A3245" s="189"/>
      <c r="B3245" s="111"/>
      <c r="C3245" s="111"/>
      <c r="D3245" s="111"/>
      <c r="E3245" s="111"/>
      <c r="F3245" s="111"/>
      <c r="G3245" s="111"/>
      <c r="H3245" s="111"/>
      <c r="I3245" s="117"/>
      <c r="J3245" s="118"/>
      <c r="K3245" s="33"/>
      <c r="L3245" s="44">
        <f t="shared" si="271"/>
        <v>0</v>
      </c>
      <c r="M3245" s="33" t="str">
        <f t="shared" si="266"/>
        <v>Container q'ty</v>
      </c>
      <c r="N3245" s="33" t="str">
        <f t="shared" si="267"/>
        <v/>
      </c>
      <c r="O3245" s="39"/>
      <c r="P3245" s="33"/>
      <c r="Q3245" s="168"/>
      <c r="R3245" s="169"/>
      <c r="S3245" s="39"/>
      <c r="T3245" s="119"/>
      <c r="U3245" s="109"/>
      <c r="V3245" s="109"/>
      <c r="W3245" s="109"/>
      <c r="X3245" s="45"/>
      <c r="Y3245" s="45"/>
    </row>
    <row r="3246" spans="1:25" s="43" customFormat="1" ht="12.9" customHeight="1">
      <c r="A3246" s="189"/>
      <c r="B3246" s="111"/>
      <c r="C3246" s="111"/>
      <c r="D3246" s="111"/>
      <c r="E3246" s="111"/>
      <c r="F3246" s="111"/>
      <c r="G3246" s="111"/>
      <c r="H3246" s="111"/>
      <c r="I3246" s="117"/>
      <c r="J3246" s="118"/>
      <c r="K3246" s="33"/>
      <c r="L3246" s="44">
        <f t="shared" si="271"/>
        <v>0</v>
      </c>
      <c r="M3246" s="33" t="str">
        <f t="shared" si="266"/>
        <v>Container q'ty</v>
      </c>
      <c r="N3246" s="33" t="str">
        <f t="shared" si="267"/>
        <v/>
      </c>
      <c r="O3246" s="39"/>
      <c r="P3246" s="33"/>
      <c r="Q3246" s="168"/>
      <c r="R3246" s="169"/>
      <c r="S3246" s="39"/>
      <c r="T3246" s="119"/>
      <c r="U3246" s="109"/>
      <c r="V3246" s="109"/>
      <c r="W3246" s="109"/>
      <c r="X3246" s="45"/>
      <c r="Y3246" s="45"/>
    </row>
    <row r="3247" spans="1:25" s="43" customFormat="1" ht="12.9" customHeight="1">
      <c r="A3247" s="189"/>
      <c r="B3247" s="111"/>
      <c r="C3247" s="111"/>
      <c r="D3247" s="111"/>
      <c r="E3247" s="111"/>
      <c r="F3247" s="111"/>
      <c r="G3247" s="111"/>
      <c r="H3247" s="111"/>
      <c r="I3247" s="116"/>
      <c r="J3247" s="118"/>
      <c r="K3247" s="33"/>
      <c r="L3247" s="44">
        <f t="shared" si="271"/>
        <v>0</v>
      </c>
      <c r="M3247" s="33" t="str">
        <f t="shared" si="266"/>
        <v>Container q'ty</v>
      </c>
      <c r="N3247" s="33" t="str">
        <f t="shared" si="267"/>
        <v/>
      </c>
      <c r="O3247" s="39"/>
      <c r="P3247" s="33"/>
      <c r="Q3247" s="168"/>
      <c r="R3247" s="169"/>
      <c r="S3247" s="39"/>
      <c r="T3247" s="119"/>
      <c r="U3247" s="109"/>
      <c r="V3247" s="109"/>
      <c r="W3247" s="109"/>
      <c r="X3247" s="45"/>
      <c r="Y3247" s="45"/>
    </row>
    <row r="3248" spans="1:25" s="43" customFormat="1" ht="12.9" customHeight="1">
      <c r="A3248" s="189"/>
      <c r="B3248" s="111"/>
      <c r="C3248" s="111"/>
      <c r="D3248" s="111"/>
      <c r="E3248" s="111"/>
      <c r="F3248" s="111"/>
      <c r="G3248" s="111"/>
      <c r="H3248" s="111"/>
      <c r="I3248" s="116"/>
      <c r="J3248" s="118"/>
      <c r="K3248" s="33"/>
      <c r="L3248" s="44">
        <f t="shared" si="271"/>
        <v>0</v>
      </c>
      <c r="M3248" s="33" t="str">
        <f t="shared" si="266"/>
        <v>Container q'ty</v>
      </c>
      <c r="N3248" s="33" t="str">
        <f t="shared" si="267"/>
        <v/>
      </c>
      <c r="O3248" s="39"/>
      <c r="P3248" s="33"/>
      <c r="Q3248" s="168"/>
      <c r="R3248" s="169"/>
      <c r="S3248" s="39"/>
      <c r="T3248" s="119"/>
      <c r="U3248" s="109"/>
      <c r="V3248" s="109"/>
      <c r="W3248" s="109"/>
      <c r="X3248" s="45"/>
      <c r="Y3248" s="45"/>
    </row>
    <row r="3249" spans="1:25" s="43" customFormat="1" ht="12.9" customHeight="1">
      <c r="A3249" s="189"/>
      <c r="B3249" s="111"/>
      <c r="C3249" s="111"/>
      <c r="D3249" s="111"/>
      <c r="E3249" s="111"/>
      <c r="F3249" s="111"/>
      <c r="G3249" s="111"/>
      <c r="H3249" s="111"/>
      <c r="I3249" s="116"/>
      <c r="J3249" s="118"/>
      <c r="K3249" s="33"/>
      <c r="L3249" s="44">
        <f t="shared" si="271"/>
        <v>0</v>
      </c>
      <c r="M3249" s="33" t="str">
        <f t="shared" si="266"/>
        <v>Container q'ty</v>
      </c>
      <c r="N3249" s="33" t="str">
        <f t="shared" si="267"/>
        <v/>
      </c>
      <c r="O3249" s="39"/>
      <c r="P3249" s="33"/>
      <c r="Q3249" s="168"/>
      <c r="R3249" s="169"/>
      <c r="S3249" s="39"/>
      <c r="T3249" s="119"/>
      <c r="U3249" s="109"/>
      <c r="V3249" s="109"/>
      <c r="W3249" s="109"/>
      <c r="X3249" s="45"/>
      <c r="Y3249" s="45"/>
    </row>
    <row r="3250" spans="1:25" s="43" customFormat="1" ht="12.9" customHeight="1">
      <c r="A3250" s="189"/>
      <c r="B3250" s="111"/>
      <c r="C3250" s="111"/>
      <c r="D3250" s="111"/>
      <c r="E3250" s="111"/>
      <c r="F3250" s="111"/>
      <c r="G3250" s="111"/>
      <c r="H3250" s="111"/>
      <c r="I3250" s="116"/>
      <c r="J3250" s="118"/>
      <c r="K3250" s="33"/>
      <c r="L3250" s="44">
        <f t="shared" si="271"/>
        <v>0</v>
      </c>
      <c r="M3250" s="33" t="str">
        <f t="shared" si="266"/>
        <v>Container q'ty</v>
      </c>
      <c r="N3250" s="33" t="str">
        <f t="shared" si="267"/>
        <v/>
      </c>
      <c r="O3250" s="39"/>
      <c r="P3250" s="33"/>
      <c r="Q3250" s="168"/>
      <c r="R3250" s="169"/>
      <c r="S3250" s="39"/>
      <c r="T3250" s="119"/>
      <c r="U3250" s="109"/>
      <c r="V3250" s="109"/>
      <c r="W3250" s="109"/>
      <c r="X3250" s="45"/>
      <c r="Y3250" s="45"/>
    </row>
    <row r="3251" spans="1:25" s="43" customFormat="1" ht="12.9" customHeight="1">
      <c r="A3251" s="189"/>
      <c r="B3251" s="111"/>
      <c r="C3251" s="111"/>
      <c r="D3251" s="111"/>
      <c r="E3251" s="111"/>
      <c r="F3251" s="111"/>
      <c r="G3251" s="111"/>
      <c r="H3251" s="111"/>
      <c r="I3251" s="116"/>
      <c r="J3251" s="118"/>
      <c r="K3251" s="33"/>
      <c r="L3251" s="44">
        <f>SUM(E3251:F3251)</f>
        <v>0</v>
      </c>
      <c r="M3251" s="33" t="str">
        <f t="shared" si="266"/>
        <v>Container q'ty</v>
      </c>
      <c r="N3251" s="33" t="str">
        <f t="shared" si="267"/>
        <v/>
      </c>
      <c r="O3251" s="39"/>
      <c r="P3251" s="33"/>
      <c r="Q3251" s="168"/>
      <c r="R3251" s="169"/>
      <c r="S3251" s="39"/>
      <c r="T3251" s="119"/>
      <c r="U3251" s="109"/>
      <c r="V3251" s="109"/>
      <c r="W3251" s="109"/>
      <c r="X3251" s="45"/>
      <c r="Y3251" s="45"/>
    </row>
    <row r="3252" spans="1:25" s="43" customFormat="1" ht="12.9" customHeight="1">
      <c r="A3252" s="189"/>
      <c r="B3252" s="111"/>
      <c r="C3252" s="111"/>
      <c r="D3252" s="111"/>
      <c r="E3252" s="111"/>
      <c r="F3252" s="111"/>
      <c r="G3252" s="111"/>
      <c r="H3252" s="111"/>
      <c r="I3252" s="116"/>
      <c r="J3252" s="118"/>
      <c r="K3252" s="33"/>
      <c r="L3252" s="44">
        <f>SUM(E3252:F3252)</f>
        <v>0</v>
      </c>
      <c r="M3252" s="33" t="str">
        <f t="shared" si="266"/>
        <v>Container q'ty</v>
      </c>
      <c r="N3252" s="33" t="str">
        <f t="shared" si="267"/>
        <v/>
      </c>
      <c r="O3252" s="39"/>
      <c r="P3252" s="33"/>
      <c r="Q3252" s="168"/>
      <c r="R3252" s="169"/>
      <c r="S3252" s="39"/>
      <c r="T3252" s="119"/>
      <c r="U3252" s="109"/>
      <c r="V3252" s="109"/>
      <c r="W3252" s="109"/>
      <c r="X3252" s="45"/>
      <c r="Y3252" s="45"/>
    </row>
    <row r="3253" spans="1:25" s="43" customFormat="1" ht="12.9" customHeight="1">
      <c r="A3253" s="189"/>
      <c r="B3253" s="111"/>
      <c r="C3253" s="111"/>
      <c r="D3253" s="111"/>
      <c r="E3253" s="111"/>
      <c r="F3253" s="111"/>
      <c r="G3253" s="111"/>
      <c r="H3253" s="111"/>
      <c r="I3253" s="116"/>
      <c r="J3253" s="118"/>
      <c r="K3253" s="33"/>
      <c r="L3253" s="44">
        <f t="shared" ref="L3253:L3262" si="272">SUM(E3253:F3253)</f>
        <v>0</v>
      </c>
      <c r="M3253" s="33" t="str">
        <f t="shared" si="266"/>
        <v>Container q'ty</v>
      </c>
      <c r="N3253" s="33" t="str">
        <f t="shared" si="267"/>
        <v/>
      </c>
      <c r="O3253" s="39"/>
      <c r="P3253" s="33"/>
      <c r="Q3253" s="168"/>
      <c r="R3253" s="169"/>
      <c r="S3253" s="39"/>
      <c r="T3253" s="119"/>
      <c r="U3253" s="109"/>
      <c r="V3253" s="109"/>
      <c r="W3253" s="109"/>
      <c r="X3253" s="45"/>
      <c r="Y3253" s="45"/>
    </row>
    <row r="3254" spans="1:25" s="43" customFormat="1" ht="12.9" customHeight="1">
      <c r="A3254" s="189"/>
      <c r="B3254" s="111"/>
      <c r="C3254" s="111"/>
      <c r="D3254" s="111"/>
      <c r="E3254" s="111"/>
      <c r="F3254" s="111"/>
      <c r="G3254" s="111"/>
      <c r="H3254" s="111"/>
      <c r="I3254" s="116"/>
      <c r="J3254" s="118"/>
      <c r="K3254" s="33"/>
      <c r="L3254" s="44">
        <f t="shared" si="272"/>
        <v>0</v>
      </c>
      <c r="M3254" s="33" t="str">
        <f t="shared" si="266"/>
        <v>Container q'ty</v>
      </c>
      <c r="N3254" s="33" t="str">
        <f t="shared" si="267"/>
        <v/>
      </c>
      <c r="O3254" s="39"/>
      <c r="P3254" s="33"/>
      <c r="Q3254" s="168"/>
      <c r="R3254" s="169"/>
      <c r="S3254" s="39"/>
      <c r="T3254" s="119"/>
      <c r="U3254" s="109"/>
      <c r="V3254" s="109"/>
      <c r="W3254" s="109"/>
      <c r="X3254" s="45"/>
      <c r="Y3254" s="45"/>
    </row>
    <row r="3255" spans="1:25" s="43" customFormat="1" ht="12.9" customHeight="1">
      <c r="A3255" s="189"/>
      <c r="B3255" s="111"/>
      <c r="C3255" s="111"/>
      <c r="D3255" s="111"/>
      <c r="E3255" s="111"/>
      <c r="F3255" s="111"/>
      <c r="G3255" s="111"/>
      <c r="H3255" s="111"/>
      <c r="I3255" s="116"/>
      <c r="J3255" s="118"/>
      <c r="K3255" s="33"/>
      <c r="L3255" s="44">
        <f t="shared" si="272"/>
        <v>0</v>
      </c>
      <c r="M3255" s="33" t="str">
        <f t="shared" ref="M3255:M3318" si="273">A3255&amp;$O$1</f>
        <v>Container q'ty</v>
      </c>
      <c r="N3255" s="33" t="str">
        <f t="shared" ref="N3255:N3318" si="274">A3255&amp;P3255</f>
        <v/>
      </c>
      <c r="O3255" s="39"/>
      <c r="P3255" s="33"/>
      <c r="Q3255" s="168"/>
      <c r="R3255" s="169"/>
      <c r="S3255" s="39"/>
      <c r="T3255" s="119"/>
      <c r="U3255" s="109"/>
      <c r="V3255" s="109"/>
      <c r="W3255" s="109"/>
      <c r="X3255" s="45"/>
      <c r="Y3255" s="45"/>
    </row>
    <row r="3256" spans="1:25" s="43" customFormat="1" ht="12.9" customHeight="1">
      <c r="A3256" s="189"/>
      <c r="B3256" s="111"/>
      <c r="C3256" s="111"/>
      <c r="D3256" s="111"/>
      <c r="E3256" s="111"/>
      <c r="F3256" s="111"/>
      <c r="G3256" s="111"/>
      <c r="H3256" s="111"/>
      <c r="I3256" s="117"/>
      <c r="J3256" s="118"/>
      <c r="K3256" s="33"/>
      <c r="L3256" s="44">
        <f t="shared" si="272"/>
        <v>0</v>
      </c>
      <c r="M3256" s="33" t="str">
        <f t="shared" si="273"/>
        <v>Container q'ty</v>
      </c>
      <c r="N3256" s="33" t="str">
        <f t="shared" si="274"/>
        <v/>
      </c>
      <c r="O3256" s="39"/>
      <c r="P3256" s="33"/>
      <c r="Q3256" s="168"/>
      <c r="R3256" s="169"/>
      <c r="S3256" s="39"/>
      <c r="T3256" s="119"/>
      <c r="U3256" s="109"/>
      <c r="V3256" s="109"/>
      <c r="W3256" s="109"/>
      <c r="X3256" s="45"/>
      <c r="Y3256" s="45"/>
    </row>
    <row r="3257" spans="1:25" s="43" customFormat="1" ht="12.9" customHeight="1">
      <c r="A3257" s="189"/>
      <c r="B3257" s="111"/>
      <c r="C3257" s="111"/>
      <c r="D3257" s="111"/>
      <c r="E3257" s="111"/>
      <c r="F3257" s="111"/>
      <c r="G3257" s="111"/>
      <c r="H3257" s="111"/>
      <c r="I3257" s="117"/>
      <c r="J3257" s="118"/>
      <c r="K3257" s="33"/>
      <c r="L3257" s="44">
        <f t="shared" si="272"/>
        <v>0</v>
      </c>
      <c r="M3257" s="33" t="str">
        <f t="shared" si="273"/>
        <v>Container q'ty</v>
      </c>
      <c r="N3257" s="33" t="str">
        <f t="shared" si="274"/>
        <v/>
      </c>
      <c r="O3257" s="39"/>
      <c r="P3257" s="33"/>
      <c r="Q3257" s="168"/>
      <c r="R3257" s="169"/>
      <c r="S3257" s="39"/>
      <c r="T3257" s="119"/>
      <c r="U3257" s="109"/>
      <c r="V3257" s="109"/>
      <c r="W3257" s="109"/>
      <c r="X3257" s="45"/>
      <c r="Y3257" s="45"/>
    </row>
    <row r="3258" spans="1:25" s="43" customFormat="1" ht="12.9" customHeight="1">
      <c r="A3258" s="189"/>
      <c r="B3258" s="111"/>
      <c r="C3258" s="111"/>
      <c r="D3258" s="111"/>
      <c r="E3258" s="111"/>
      <c r="F3258" s="111"/>
      <c r="G3258" s="111"/>
      <c r="H3258" s="111"/>
      <c r="I3258" s="116"/>
      <c r="J3258" s="118"/>
      <c r="K3258" s="33"/>
      <c r="L3258" s="44">
        <f t="shared" si="272"/>
        <v>0</v>
      </c>
      <c r="M3258" s="33" t="str">
        <f t="shared" si="273"/>
        <v>Container q'ty</v>
      </c>
      <c r="N3258" s="33" t="str">
        <f t="shared" si="274"/>
        <v/>
      </c>
      <c r="O3258" s="39"/>
      <c r="P3258" s="33"/>
      <c r="Q3258" s="168"/>
      <c r="R3258" s="169"/>
      <c r="S3258" s="39"/>
      <c r="T3258" s="119"/>
      <c r="U3258" s="109"/>
      <c r="V3258" s="109"/>
      <c r="W3258" s="109"/>
      <c r="X3258" s="45"/>
      <c r="Y3258" s="45"/>
    </row>
    <row r="3259" spans="1:25" s="43" customFormat="1" ht="12.9" customHeight="1">
      <c r="A3259" s="189"/>
      <c r="B3259" s="111"/>
      <c r="C3259" s="111"/>
      <c r="D3259" s="111"/>
      <c r="E3259" s="111"/>
      <c r="F3259" s="111"/>
      <c r="G3259" s="111"/>
      <c r="H3259" s="111"/>
      <c r="I3259" s="116"/>
      <c r="J3259" s="118"/>
      <c r="K3259" s="33"/>
      <c r="L3259" s="44">
        <f t="shared" si="272"/>
        <v>0</v>
      </c>
      <c r="M3259" s="33" t="str">
        <f t="shared" si="273"/>
        <v>Container q'ty</v>
      </c>
      <c r="N3259" s="33" t="str">
        <f t="shared" si="274"/>
        <v/>
      </c>
      <c r="O3259" s="39"/>
      <c r="P3259" s="33"/>
      <c r="Q3259" s="168"/>
      <c r="R3259" s="169"/>
      <c r="S3259" s="39"/>
      <c r="T3259" s="119"/>
      <c r="U3259" s="109"/>
      <c r="V3259" s="109"/>
      <c r="W3259" s="109"/>
      <c r="X3259" s="45"/>
      <c r="Y3259" s="45"/>
    </row>
    <row r="3260" spans="1:25" s="43" customFormat="1" ht="12.9" customHeight="1">
      <c r="A3260" s="189"/>
      <c r="B3260" s="111"/>
      <c r="C3260" s="111"/>
      <c r="D3260" s="111"/>
      <c r="E3260" s="111"/>
      <c r="F3260" s="111"/>
      <c r="G3260" s="111"/>
      <c r="H3260" s="111"/>
      <c r="I3260" s="116"/>
      <c r="J3260" s="118"/>
      <c r="K3260" s="33"/>
      <c r="L3260" s="44">
        <f t="shared" si="272"/>
        <v>0</v>
      </c>
      <c r="M3260" s="33" t="str">
        <f t="shared" si="273"/>
        <v>Container q'ty</v>
      </c>
      <c r="N3260" s="33" t="str">
        <f t="shared" si="274"/>
        <v/>
      </c>
      <c r="O3260" s="39"/>
      <c r="P3260" s="33"/>
      <c r="Q3260" s="168"/>
      <c r="R3260" s="169"/>
      <c r="S3260" s="39"/>
      <c r="T3260" s="119"/>
      <c r="U3260" s="109"/>
      <c r="V3260" s="109"/>
      <c r="W3260" s="109"/>
      <c r="X3260" s="45"/>
      <c r="Y3260" s="45"/>
    </row>
    <row r="3261" spans="1:25" s="43" customFormat="1" ht="12.9" customHeight="1">
      <c r="A3261" s="189"/>
      <c r="B3261" s="111"/>
      <c r="C3261" s="111"/>
      <c r="D3261" s="111"/>
      <c r="E3261" s="111"/>
      <c r="F3261" s="111"/>
      <c r="G3261" s="111"/>
      <c r="H3261" s="111"/>
      <c r="I3261" s="116"/>
      <c r="J3261" s="118"/>
      <c r="K3261" s="33"/>
      <c r="L3261" s="44">
        <f t="shared" si="272"/>
        <v>0</v>
      </c>
      <c r="M3261" s="33" t="str">
        <f t="shared" si="273"/>
        <v>Container q'ty</v>
      </c>
      <c r="N3261" s="33" t="str">
        <f t="shared" si="274"/>
        <v/>
      </c>
      <c r="O3261" s="39"/>
      <c r="P3261" s="33"/>
      <c r="Q3261" s="168"/>
      <c r="R3261" s="169"/>
      <c r="S3261" s="39"/>
      <c r="T3261" s="119"/>
      <c r="U3261" s="109"/>
      <c r="V3261" s="109"/>
      <c r="W3261" s="109"/>
      <c r="X3261" s="45"/>
      <c r="Y3261" s="45"/>
    </row>
    <row r="3262" spans="1:25" s="43" customFormat="1" ht="12.9" customHeight="1">
      <c r="A3262" s="189"/>
      <c r="B3262" s="111"/>
      <c r="C3262" s="111"/>
      <c r="D3262" s="111"/>
      <c r="E3262" s="111"/>
      <c r="F3262" s="111"/>
      <c r="G3262" s="111"/>
      <c r="H3262" s="111"/>
      <c r="I3262" s="116"/>
      <c r="J3262" s="118"/>
      <c r="K3262" s="33"/>
      <c r="L3262" s="44">
        <f t="shared" si="272"/>
        <v>0</v>
      </c>
      <c r="M3262" s="33" t="str">
        <f t="shared" si="273"/>
        <v>Container q'ty</v>
      </c>
      <c r="N3262" s="33" t="str">
        <f t="shared" si="274"/>
        <v/>
      </c>
      <c r="O3262" s="39"/>
      <c r="P3262" s="33"/>
      <c r="Q3262" s="168"/>
      <c r="R3262" s="169"/>
      <c r="S3262" s="39"/>
      <c r="T3262" s="119"/>
      <c r="U3262" s="109"/>
      <c r="V3262" s="109"/>
      <c r="W3262" s="109"/>
      <c r="X3262" s="45"/>
      <c r="Y3262" s="45"/>
    </row>
    <row r="3263" spans="1:25" s="43" customFormat="1" ht="12.9" customHeight="1">
      <c r="A3263" s="189"/>
      <c r="B3263" s="111"/>
      <c r="C3263" s="111"/>
      <c r="D3263" s="111"/>
      <c r="E3263" s="111"/>
      <c r="F3263" s="111"/>
      <c r="G3263" s="111"/>
      <c r="H3263" s="111"/>
      <c r="I3263" s="116"/>
      <c r="J3263" s="118"/>
      <c r="K3263" s="33"/>
      <c r="L3263" s="44">
        <f>SUM(E3263:F3263)</f>
        <v>0</v>
      </c>
      <c r="M3263" s="33" t="str">
        <f t="shared" si="273"/>
        <v>Container q'ty</v>
      </c>
      <c r="N3263" s="33" t="str">
        <f t="shared" si="274"/>
        <v/>
      </c>
      <c r="O3263" s="39"/>
      <c r="P3263" s="33"/>
      <c r="Q3263" s="168"/>
      <c r="R3263" s="169"/>
      <c r="S3263" s="39"/>
      <c r="T3263" s="119"/>
      <c r="U3263" s="109"/>
      <c r="V3263" s="109"/>
      <c r="W3263" s="109"/>
      <c r="X3263" s="45"/>
      <c r="Y3263" s="45"/>
    </row>
    <row r="3264" spans="1:25" s="43" customFormat="1" ht="12.9" customHeight="1">
      <c r="A3264" s="189"/>
      <c r="B3264" s="111"/>
      <c r="C3264" s="111"/>
      <c r="D3264" s="111"/>
      <c r="E3264" s="111"/>
      <c r="F3264" s="111"/>
      <c r="G3264" s="111"/>
      <c r="H3264" s="111"/>
      <c r="I3264" s="116"/>
      <c r="J3264" s="118"/>
      <c r="K3264" s="33"/>
      <c r="L3264" s="44">
        <f>SUM(E3264:F3264)</f>
        <v>0</v>
      </c>
      <c r="M3264" s="33" t="str">
        <f t="shared" si="273"/>
        <v>Container q'ty</v>
      </c>
      <c r="N3264" s="33" t="str">
        <f t="shared" si="274"/>
        <v/>
      </c>
      <c r="O3264" s="39"/>
      <c r="P3264" s="33"/>
      <c r="Q3264" s="168"/>
      <c r="R3264" s="169"/>
      <c r="S3264" s="39"/>
      <c r="T3264" s="119"/>
      <c r="U3264" s="109"/>
      <c r="V3264" s="109"/>
      <c r="W3264" s="109"/>
      <c r="X3264" s="45"/>
      <c r="Y3264" s="45"/>
    </row>
    <row r="3265" spans="1:25" s="43" customFormat="1" ht="12.9" customHeight="1">
      <c r="A3265" s="189"/>
      <c r="B3265" s="111"/>
      <c r="C3265" s="111"/>
      <c r="D3265" s="111"/>
      <c r="E3265" s="111"/>
      <c r="F3265" s="111"/>
      <c r="G3265" s="111"/>
      <c r="H3265" s="111"/>
      <c r="I3265" s="116"/>
      <c r="J3265" s="118"/>
      <c r="K3265" s="33"/>
      <c r="L3265" s="44">
        <f t="shared" ref="L3265:L3273" si="275">SUM(E3265:F3265)</f>
        <v>0</v>
      </c>
      <c r="M3265" s="33" t="str">
        <f t="shared" si="273"/>
        <v>Container q'ty</v>
      </c>
      <c r="N3265" s="33" t="str">
        <f t="shared" si="274"/>
        <v/>
      </c>
      <c r="O3265" s="39"/>
      <c r="P3265" s="33"/>
      <c r="Q3265" s="168"/>
      <c r="R3265" s="169"/>
      <c r="S3265" s="39"/>
      <c r="T3265" s="119"/>
      <c r="U3265" s="109"/>
      <c r="V3265" s="109"/>
      <c r="W3265" s="109"/>
      <c r="X3265" s="45"/>
      <c r="Y3265" s="45"/>
    </row>
    <row r="3266" spans="1:25" s="43" customFormat="1" ht="12.9" customHeight="1">
      <c r="A3266" s="189"/>
      <c r="B3266" s="111"/>
      <c r="C3266" s="111"/>
      <c r="D3266" s="111"/>
      <c r="E3266" s="111"/>
      <c r="F3266" s="111"/>
      <c r="G3266" s="111"/>
      <c r="H3266" s="111"/>
      <c r="I3266" s="116"/>
      <c r="J3266" s="118"/>
      <c r="K3266" s="33"/>
      <c r="L3266" s="44">
        <f t="shared" si="275"/>
        <v>0</v>
      </c>
      <c r="M3266" s="33" t="str">
        <f t="shared" si="273"/>
        <v>Container q'ty</v>
      </c>
      <c r="N3266" s="33" t="str">
        <f t="shared" si="274"/>
        <v/>
      </c>
      <c r="O3266" s="39"/>
      <c r="P3266" s="33"/>
      <c r="Q3266" s="168"/>
      <c r="R3266" s="169"/>
      <c r="S3266" s="39"/>
      <c r="T3266" s="119"/>
      <c r="U3266" s="109"/>
      <c r="V3266" s="109"/>
      <c r="W3266" s="109"/>
      <c r="X3266" s="45"/>
      <c r="Y3266" s="45"/>
    </row>
    <row r="3267" spans="1:25" s="43" customFormat="1" ht="12.9" customHeight="1">
      <c r="A3267" s="189"/>
      <c r="B3267" s="111"/>
      <c r="C3267" s="111"/>
      <c r="D3267" s="111"/>
      <c r="E3267" s="111"/>
      <c r="F3267" s="111"/>
      <c r="G3267" s="111"/>
      <c r="H3267" s="111"/>
      <c r="I3267" s="116"/>
      <c r="J3267" s="118"/>
      <c r="K3267" s="33"/>
      <c r="L3267" s="44">
        <f t="shared" si="275"/>
        <v>0</v>
      </c>
      <c r="M3267" s="33" t="str">
        <f t="shared" si="273"/>
        <v>Container q'ty</v>
      </c>
      <c r="N3267" s="33" t="str">
        <f t="shared" si="274"/>
        <v/>
      </c>
      <c r="O3267" s="39"/>
      <c r="P3267" s="33"/>
      <c r="Q3267" s="168"/>
      <c r="R3267" s="169"/>
      <c r="S3267" s="39"/>
      <c r="T3267" s="119"/>
      <c r="U3267" s="109"/>
      <c r="V3267" s="109"/>
      <c r="W3267" s="109"/>
      <c r="X3267" s="45"/>
      <c r="Y3267" s="45"/>
    </row>
    <row r="3268" spans="1:25" s="43" customFormat="1" ht="12.9" customHeight="1">
      <c r="A3268" s="189"/>
      <c r="B3268" s="111"/>
      <c r="C3268" s="111"/>
      <c r="D3268" s="111"/>
      <c r="E3268" s="111"/>
      <c r="F3268" s="111"/>
      <c r="G3268" s="111"/>
      <c r="H3268" s="111"/>
      <c r="I3268" s="117"/>
      <c r="J3268" s="118"/>
      <c r="K3268" s="33"/>
      <c r="L3268" s="44">
        <f t="shared" si="275"/>
        <v>0</v>
      </c>
      <c r="M3268" s="33" t="str">
        <f t="shared" si="273"/>
        <v>Container q'ty</v>
      </c>
      <c r="N3268" s="33" t="str">
        <f t="shared" si="274"/>
        <v/>
      </c>
      <c r="O3268" s="39"/>
      <c r="P3268" s="33"/>
      <c r="Q3268" s="168"/>
      <c r="R3268" s="169"/>
      <c r="S3268" s="39"/>
      <c r="T3268" s="119"/>
      <c r="U3268" s="109"/>
      <c r="V3268" s="109"/>
      <c r="W3268" s="109"/>
      <c r="X3268" s="45"/>
      <c r="Y3268" s="45"/>
    </row>
    <row r="3269" spans="1:25" s="43" customFormat="1" ht="12.9" customHeight="1">
      <c r="A3269" s="189"/>
      <c r="B3269" s="111"/>
      <c r="C3269" s="111"/>
      <c r="D3269" s="111"/>
      <c r="E3269" s="111"/>
      <c r="F3269" s="111"/>
      <c r="G3269" s="111"/>
      <c r="H3269" s="111"/>
      <c r="I3269" s="117"/>
      <c r="J3269" s="118"/>
      <c r="K3269" s="33"/>
      <c r="L3269" s="44">
        <f t="shared" si="275"/>
        <v>0</v>
      </c>
      <c r="M3269" s="33" t="str">
        <f t="shared" si="273"/>
        <v>Container q'ty</v>
      </c>
      <c r="N3269" s="33" t="str">
        <f t="shared" si="274"/>
        <v/>
      </c>
      <c r="O3269" s="39"/>
      <c r="P3269" s="33"/>
      <c r="Q3269" s="168"/>
      <c r="R3269" s="169"/>
      <c r="S3269" s="39"/>
      <c r="T3269" s="119"/>
      <c r="U3269" s="109"/>
      <c r="V3269" s="109"/>
      <c r="W3269" s="109"/>
      <c r="X3269" s="45"/>
      <c r="Y3269" s="45"/>
    </row>
    <row r="3270" spans="1:25" s="43" customFormat="1" ht="12.9" customHeight="1">
      <c r="A3270" s="189"/>
      <c r="B3270" s="111"/>
      <c r="C3270" s="111"/>
      <c r="D3270" s="111"/>
      <c r="E3270" s="111"/>
      <c r="F3270" s="111"/>
      <c r="G3270" s="111"/>
      <c r="H3270" s="111"/>
      <c r="I3270" s="116"/>
      <c r="J3270" s="118"/>
      <c r="K3270" s="33"/>
      <c r="L3270" s="44">
        <f t="shared" si="275"/>
        <v>0</v>
      </c>
      <c r="M3270" s="33" t="str">
        <f t="shared" si="273"/>
        <v>Container q'ty</v>
      </c>
      <c r="N3270" s="33" t="str">
        <f t="shared" si="274"/>
        <v/>
      </c>
      <c r="O3270" s="39"/>
      <c r="P3270" s="33"/>
      <c r="Q3270" s="168"/>
      <c r="R3270" s="169"/>
      <c r="S3270" s="39"/>
      <c r="T3270" s="119"/>
      <c r="U3270" s="109"/>
      <c r="V3270" s="109"/>
      <c r="W3270" s="109"/>
      <c r="X3270" s="45"/>
      <c r="Y3270" s="45"/>
    </row>
    <row r="3271" spans="1:25" s="43" customFormat="1" ht="12.9" customHeight="1">
      <c r="A3271" s="189"/>
      <c r="B3271" s="111"/>
      <c r="C3271" s="111"/>
      <c r="D3271" s="111"/>
      <c r="E3271" s="111"/>
      <c r="F3271" s="111"/>
      <c r="G3271" s="111"/>
      <c r="H3271" s="111"/>
      <c r="I3271" s="116"/>
      <c r="J3271" s="118"/>
      <c r="K3271" s="33"/>
      <c r="L3271" s="44">
        <f t="shared" si="275"/>
        <v>0</v>
      </c>
      <c r="M3271" s="33" t="str">
        <f t="shared" si="273"/>
        <v>Container q'ty</v>
      </c>
      <c r="N3271" s="33" t="str">
        <f t="shared" si="274"/>
        <v/>
      </c>
      <c r="O3271" s="39"/>
      <c r="P3271" s="33"/>
      <c r="Q3271" s="168"/>
      <c r="R3271" s="169"/>
      <c r="S3271" s="39"/>
      <c r="T3271" s="119"/>
      <c r="U3271" s="109"/>
      <c r="V3271" s="109"/>
      <c r="W3271" s="109"/>
      <c r="X3271" s="45"/>
      <c r="Y3271" s="45"/>
    </row>
    <row r="3272" spans="1:25" s="43" customFormat="1" ht="12.9" customHeight="1">
      <c r="A3272" s="189"/>
      <c r="B3272" s="111"/>
      <c r="C3272" s="111"/>
      <c r="D3272" s="111"/>
      <c r="E3272" s="111"/>
      <c r="F3272" s="111"/>
      <c r="G3272" s="111"/>
      <c r="H3272" s="111"/>
      <c r="I3272" s="116"/>
      <c r="J3272" s="118"/>
      <c r="K3272" s="33"/>
      <c r="L3272" s="44">
        <f t="shared" si="275"/>
        <v>0</v>
      </c>
      <c r="M3272" s="33" t="str">
        <f t="shared" si="273"/>
        <v>Container q'ty</v>
      </c>
      <c r="N3272" s="33" t="str">
        <f t="shared" si="274"/>
        <v/>
      </c>
      <c r="O3272" s="39"/>
      <c r="P3272" s="33"/>
      <c r="Q3272" s="168"/>
      <c r="R3272" s="169"/>
      <c r="S3272" s="39"/>
      <c r="T3272" s="119"/>
      <c r="U3272" s="109"/>
      <c r="V3272" s="109"/>
      <c r="W3272" s="109"/>
      <c r="X3272" s="45"/>
      <c r="Y3272" s="45"/>
    </row>
    <row r="3273" spans="1:25" s="43" customFormat="1" ht="12.9" customHeight="1">
      <c r="A3273" s="189"/>
      <c r="B3273" s="111"/>
      <c r="C3273" s="111"/>
      <c r="D3273" s="111"/>
      <c r="E3273" s="111"/>
      <c r="F3273" s="111"/>
      <c r="G3273" s="111"/>
      <c r="H3273" s="111"/>
      <c r="I3273" s="116"/>
      <c r="J3273" s="118"/>
      <c r="K3273" s="33"/>
      <c r="L3273" s="44">
        <f t="shared" si="275"/>
        <v>0</v>
      </c>
      <c r="M3273" s="33" t="str">
        <f t="shared" si="273"/>
        <v>Container q'ty</v>
      </c>
      <c r="N3273" s="33" t="str">
        <f t="shared" si="274"/>
        <v/>
      </c>
      <c r="O3273" s="39"/>
      <c r="P3273" s="33"/>
      <c r="Q3273" s="168"/>
      <c r="R3273" s="169"/>
      <c r="S3273" s="39"/>
      <c r="T3273" s="119"/>
      <c r="U3273" s="109"/>
      <c r="V3273" s="109"/>
      <c r="W3273" s="109"/>
      <c r="X3273" s="45"/>
      <c r="Y3273" s="45"/>
    </row>
    <row r="3274" spans="1:25" s="43" customFormat="1" ht="12.9" customHeight="1">
      <c r="A3274" s="189"/>
      <c r="B3274" s="111"/>
      <c r="C3274" s="111"/>
      <c r="D3274" s="111"/>
      <c r="E3274" s="111"/>
      <c r="F3274" s="111"/>
      <c r="G3274" s="111"/>
      <c r="H3274" s="111"/>
      <c r="I3274" s="116"/>
      <c r="J3274" s="118"/>
      <c r="K3274" s="33"/>
      <c r="L3274" s="44">
        <f>SUM(E3274:F3274)</f>
        <v>0</v>
      </c>
      <c r="M3274" s="33" t="str">
        <f t="shared" si="273"/>
        <v>Container q'ty</v>
      </c>
      <c r="N3274" s="33" t="str">
        <f t="shared" si="274"/>
        <v/>
      </c>
      <c r="O3274" s="39"/>
      <c r="P3274" s="33"/>
      <c r="Q3274" s="168"/>
      <c r="R3274" s="169"/>
      <c r="S3274" s="39"/>
      <c r="T3274" s="119"/>
      <c r="U3274" s="109"/>
      <c r="V3274" s="109"/>
      <c r="W3274" s="109"/>
      <c r="X3274" s="45"/>
      <c r="Y3274" s="45"/>
    </row>
    <row r="3275" spans="1:25" s="43" customFormat="1" ht="12.9" customHeight="1">
      <c r="A3275" s="189"/>
      <c r="B3275" s="111"/>
      <c r="C3275" s="111"/>
      <c r="D3275" s="111"/>
      <c r="E3275" s="111"/>
      <c r="F3275" s="111"/>
      <c r="G3275" s="111"/>
      <c r="H3275" s="111"/>
      <c r="I3275" s="116"/>
      <c r="J3275" s="118"/>
      <c r="K3275" s="33"/>
      <c r="L3275" s="44">
        <f>SUM(E3275:F3275)</f>
        <v>0</v>
      </c>
      <c r="M3275" s="33" t="str">
        <f t="shared" si="273"/>
        <v>Container q'ty</v>
      </c>
      <c r="N3275" s="33" t="str">
        <f t="shared" si="274"/>
        <v/>
      </c>
      <c r="O3275" s="39"/>
      <c r="P3275" s="33"/>
      <c r="Q3275" s="168"/>
      <c r="R3275" s="169"/>
      <c r="S3275" s="39"/>
      <c r="T3275" s="119"/>
      <c r="U3275" s="109"/>
      <c r="V3275" s="109"/>
      <c r="W3275" s="109"/>
      <c r="X3275" s="45"/>
      <c r="Y3275" s="45"/>
    </row>
    <row r="3276" spans="1:25" s="43" customFormat="1" ht="12.9" customHeight="1">
      <c r="A3276" s="189"/>
      <c r="B3276" s="111"/>
      <c r="C3276" s="111"/>
      <c r="D3276" s="111"/>
      <c r="E3276" s="111"/>
      <c r="F3276" s="111"/>
      <c r="G3276" s="111"/>
      <c r="H3276" s="111"/>
      <c r="I3276" s="116"/>
      <c r="J3276" s="118"/>
      <c r="K3276" s="33"/>
      <c r="L3276" s="44">
        <f t="shared" ref="L3276:L3284" si="276">SUM(E3276:F3276)</f>
        <v>0</v>
      </c>
      <c r="M3276" s="33" t="str">
        <f t="shared" si="273"/>
        <v>Container q'ty</v>
      </c>
      <c r="N3276" s="33" t="str">
        <f t="shared" si="274"/>
        <v/>
      </c>
      <c r="O3276" s="39"/>
      <c r="P3276" s="33"/>
      <c r="Q3276" s="168"/>
      <c r="R3276" s="169"/>
      <c r="S3276" s="39"/>
      <c r="T3276" s="119"/>
      <c r="U3276" s="109"/>
      <c r="V3276" s="109"/>
      <c r="W3276" s="109"/>
      <c r="X3276" s="45"/>
      <c r="Y3276" s="45"/>
    </row>
    <row r="3277" spans="1:25" s="43" customFormat="1" ht="12.9" customHeight="1">
      <c r="A3277" s="189"/>
      <c r="B3277" s="111"/>
      <c r="C3277" s="111"/>
      <c r="D3277" s="111"/>
      <c r="E3277" s="111"/>
      <c r="F3277" s="111"/>
      <c r="G3277" s="111"/>
      <c r="H3277" s="111"/>
      <c r="I3277" s="116"/>
      <c r="J3277" s="118"/>
      <c r="K3277" s="33"/>
      <c r="L3277" s="44">
        <f t="shared" si="276"/>
        <v>0</v>
      </c>
      <c r="M3277" s="33" t="str">
        <f t="shared" si="273"/>
        <v>Container q'ty</v>
      </c>
      <c r="N3277" s="33" t="str">
        <f t="shared" si="274"/>
        <v/>
      </c>
      <c r="O3277" s="39"/>
      <c r="P3277" s="33"/>
      <c r="Q3277" s="168"/>
      <c r="R3277" s="169"/>
      <c r="S3277" s="39"/>
      <c r="T3277" s="119"/>
      <c r="U3277" s="109"/>
      <c r="V3277" s="109"/>
      <c r="W3277" s="109"/>
      <c r="X3277" s="45"/>
      <c r="Y3277" s="45"/>
    </row>
    <row r="3278" spans="1:25" s="43" customFormat="1" ht="12.9" customHeight="1">
      <c r="A3278" s="189"/>
      <c r="B3278" s="111"/>
      <c r="C3278" s="111"/>
      <c r="D3278" s="111"/>
      <c r="E3278" s="111"/>
      <c r="F3278" s="111"/>
      <c r="G3278" s="111"/>
      <c r="H3278" s="111"/>
      <c r="I3278" s="116"/>
      <c r="J3278" s="118"/>
      <c r="K3278" s="33"/>
      <c r="L3278" s="44">
        <f t="shared" si="276"/>
        <v>0</v>
      </c>
      <c r="M3278" s="33" t="str">
        <f t="shared" si="273"/>
        <v>Container q'ty</v>
      </c>
      <c r="N3278" s="33" t="str">
        <f t="shared" si="274"/>
        <v/>
      </c>
      <c r="O3278" s="39"/>
      <c r="P3278" s="33"/>
      <c r="Q3278" s="168"/>
      <c r="R3278" s="169"/>
      <c r="S3278" s="39"/>
      <c r="T3278" s="119"/>
      <c r="U3278" s="109"/>
      <c r="V3278" s="109"/>
      <c r="W3278" s="109"/>
      <c r="X3278" s="45"/>
      <c r="Y3278" s="45"/>
    </row>
    <row r="3279" spans="1:25" s="43" customFormat="1" ht="12.9" customHeight="1">
      <c r="A3279" s="189"/>
      <c r="B3279" s="111"/>
      <c r="C3279" s="111"/>
      <c r="D3279" s="111"/>
      <c r="E3279" s="111"/>
      <c r="F3279" s="111"/>
      <c r="G3279" s="111"/>
      <c r="H3279" s="111"/>
      <c r="I3279" s="117"/>
      <c r="J3279" s="118"/>
      <c r="K3279" s="33"/>
      <c r="L3279" s="44">
        <f t="shared" si="276"/>
        <v>0</v>
      </c>
      <c r="M3279" s="33" t="str">
        <f t="shared" si="273"/>
        <v>Container q'ty</v>
      </c>
      <c r="N3279" s="33" t="str">
        <f t="shared" si="274"/>
        <v/>
      </c>
      <c r="O3279" s="39"/>
      <c r="P3279" s="33"/>
      <c r="Q3279" s="168"/>
      <c r="R3279" s="169"/>
      <c r="S3279" s="39"/>
      <c r="T3279" s="119"/>
      <c r="U3279" s="109"/>
      <c r="V3279" s="109"/>
      <c r="W3279" s="109"/>
      <c r="X3279" s="45"/>
      <c r="Y3279" s="45"/>
    </row>
    <row r="3280" spans="1:25" s="43" customFormat="1" ht="12.9" customHeight="1">
      <c r="A3280" s="189"/>
      <c r="B3280" s="111"/>
      <c r="C3280" s="111"/>
      <c r="D3280" s="111"/>
      <c r="E3280" s="111"/>
      <c r="F3280" s="111"/>
      <c r="G3280" s="111"/>
      <c r="H3280" s="111"/>
      <c r="I3280" s="117"/>
      <c r="J3280" s="118"/>
      <c r="K3280" s="33"/>
      <c r="L3280" s="44">
        <f t="shared" si="276"/>
        <v>0</v>
      </c>
      <c r="M3280" s="33" t="str">
        <f t="shared" si="273"/>
        <v>Container q'ty</v>
      </c>
      <c r="N3280" s="33" t="str">
        <f t="shared" si="274"/>
        <v/>
      </c>
      <c r="O3280" s="39"/>
      <c r="P3280" s="33"/>
      <c r="Q3280" s="168"/>
      <c r="R3280" s="169"/>
      <c r="S3280" s="39"/>
      <c r="T3280" s="119"/>
      <c r="U3280" s="109"/>
      <c r="V3280" s="109"/>
      <c r="W3280" s="109"/>
      <c r="X3280" s="45"/>
      <c r="Y3280" s="45"/>
    </row>
    <row r="3281" spans="1:25" s="43" customFormat="1" ht="12.9" customHeight="1">
      <c r="A3281" s="189"/>
      <c r="B3281" s="111"/>
      <c r="C3281" s="111"/>
      <c r="D3281" s="111"/>
      <c r="E3281" s="111"/>
      <c r="F3281" s="111"/>
      <c r="G3281" s="111"/>
      <c r="H3281" s="111"/>
      <c r="I3281" s="116"/>
      <c r="J3281" s="118"/>
      <c r="K3281" s="33"/>
      <c r="L3281" s="44">
        <f t="shared" si="276"/>
        <v>0</v>
      </c>
      <c r="M3281" s="33" t="str">
        <f t="shared" si="273"/>
        <v>Container q'ty</v>
      </c>
      <c r="N3281" s="33" t="str">
        <f t="shared" si="274"/>
        <v/>
      </c>
      <c r="O3281" s="39"/>
      <c r="P3281" s="33"/>
      <c r="Q3281" s="168"/>
      <c r="R3281" s="169"/>
      <c r="S3281" s="39"/>
      <c r="T3281" s="119"/>
      <c r="U3281" s="109"/>
      <c r="V3281" s="109"/>
      <c r="W3281" s="109"/>
      <c r="X3281" s="45"/>
      <c r="Y3281" s="45"/>
    </row>
    <row r="3282" spans="1:25" s="43" customFormat="1" ht="12.9" customHeight="1">
      <c r="A3282" s="189"/>
      <c r="B3282" s="111"/>
      <c r="C3282" s="111"/>
      <c r="D3282" s="111"/>
      <c r="E3282" s="111"/>
      <c r="F3282" s="111"/>
      <c r="G3282" s="111"/>
      <c r="H3282" s="111"/>
      <c r="I3282" s="116"/>
      <c r="J3282" s="118"/>
      <c r="K3282" s="33"/>
      <c r="L3282" s="44">
        <f t="shared" si="276"/>
        <v>0</v>
      </c>
      <c r="M3282" s="33" t="str">
        <f t="shared" si="273"/>
        <v>Container q'ty</v>
      </c>
      <c r="N3282" s="33" t="str">
        <f t="shared" si="274"/>
        <v/>
      </c>
      <c r="O3282" s="39"/>
      <c r="P3282" s="33"/>
      <c r="Q3282" s="168"/>
      <c r="R3282" s="169"/>
      <c r="S3282" s="39"/>
      <c r="T3282" s="119"/>
      <c r="U3282" s="109"/>
      <c r="V3282" s="109"/>
      <c r="W3282" s="109"/>
      <c r="X3282" s="45"/>
      <c r="Y3282" s="45"/>
    </row>
    <row r="3283" spans="1:25" s="43" customFormat="1" ht="12.9" customHeight="1">
      <c r="A3283" s="189"/>
      <c r="B3283" s="111"/>
      <c r="C3283" s="111"/>
      <c r="D3283" s="111"/>
      <c r="E3283" s="111"/>
      <c r="F3283" s="111"/>
      <c r="G3283" s="111"/>
      <c r="H3283" s="111"/>
      <c r="I3283" s="116"/>
      <c r="J3283" s="118"/>
      <c r="K3283" s="33"/>
      <c r="L3283" s="44">
        <f t="shared" si="276"/>
        <v>0</v>
      </c>
      <c r="M3283" s="33" t="str">
        <f t="shared" si="273"/>
        <v>Container q'ty</v>
      </c>
      <c r="N3283" s="33" t="str">
        <f t="shared" si="274"/>
        <v/>
      </c>
      <c r="O3283" s="39"/>
      <c r="P3283" s="33"/>
      <c r="Q3283" s="168"/>
      <c r="R3283" s="169"/>
      <c r="S3283" s="39"/>
      <c r="T3283" s="119"/>
      <c r="U3283" s="109"/>
      <c r="V3283" s="109"/>
      <c r="W3283" s="109"/>
      <c r="X3283" s="45"/>
      <c r="Y3283" s="45"/>
    </row>
    <row r="3284" spans="1:25" s="43" customFormat="1" ht="12.9" customHeight="1">
      <c r="A3284" s="189"/>
      <c r="B3284" s="111"/>
      <c r="C3284" s="111"/>
      <c r="D3284" s="111"/>
      <c r="E3284" s="111"/>
      <c r="F3284" s="111"/>
      <c r="G3284" s="111"/>
      <c r="H3284" s="111"/>
      <c r="I3284" s="116"/>
      <c r="J3284" s="118"/>
      <c r="K3284" s="33"/>
      <c r="L3284" s="44">
        <f t="shared" si="276"/>
        <v>0</v>
      </c>
      <c r="M3284" s="33" t="str">
        <f t="shared" si="273"/>
        <v>Container q'ty</v>
      </c>
      <c r="N3284" s="33" t="str">
        <f t="shared" si="274"/>
        <v/>
      </c>
      <c r="O3284" s="39"/>
      <c r="P3284" s="33"/>
      <c r="Q3284" s="168"/>
      <c r="R3284" s="169"/>
      <c r="S3284" s="39"/>
      <c r="T3284" s="119"/>
      <c r="U3284" s="109"/>
      <c r="V3284" s="109"/>
      <c r="W3284" s="109"/>
      <c r="X3284" s="45"/>
      <c r="Y3284" s="45"/>
    </row>
    <row r="3285" spans="1:25" s="43" customFormat="1" ht="12.9" customHeight="1">
      <c r="A3285" s="189"/>
      <c r="B3285" s="111"/>
      <c r="C3285" s="111"/>
      <c r="D3285" s="111"/>
      <c r="E3285" s="111"/>
      <c r="F3285" s="111"/>
      <c r="G3285" s="111"/>
      <c r="H3285" s="111"/>
      <c r="I3285" s="116"/>
      <c r="J3285" s="118"/>
      <c r="K3285" s="33"/>
      <c r="L3285" s="44">
        <f>SUM(E3285:F3285)</f>
        <v>0</v>
      </c>
      <c r="M3285" s="33" t="str">
        <f t="shared" si="273"/>
        <v>Container q'ty</v>
      </c>
      <c r="N3285" s="33" t="str">
        <f t="shared" si="274"/>
        <v/>
      </c>
      <c r="O3285" s="39"/>
      <c r="P3285" s="33"/>
      <c r="Q3285" s="168"/>
      <c r="R3285" s="169"/>
      <c r="S3285" s="39"/>
      <c r="T3285" s="119"/>
      <c r="U3285" s="109"/>
      <c r="V3285" s="109"/>
      <c r="W3285" s="109"/>
      <c r="X3285" s="45"/>
      <c r="Y3285" s="45"/>
    </row>
    <row r="3286" spans="1:25" s="43" customFormat="1" ht="12.9" customHeight="1">
      <c r="A3286" s="189"/>
      <c r="B3286" s="111"/>
      <c r="C3286" s="111"/>
      <c r="D3286" s="111"/>
      <c r="E3286" s="111"/>
      <c r="F3286" s="111"/>
      <c r="G3286" s="111"/>
      <c r="H3286" s="111"/>
      <c r="I3286" s="116"/>
      <c r="J3286" s="118"/>
      <c r="K3286" s="33"/>
      <c r="L3286" s="44">
        <f>SUM(E3286:F3286)</f>
        <v>0</v>
      </c>
      <c r="M3286" s="33" t="str">
        <f t="shared" si="273"/>
        <v>Container q'ty</v>
      </c>
      <c r="N3286" s="33" t="str">
        <f t="shared" si="274"/>
        <v/>
      </c>
      <c r="O3286" s="39"/>
      <c r="P3286" s="33"/>
      <c r="Q3286" s="168"/>
      <c r="R3286" s="169"/>
      <c r="S3286" s="39"/>
      <c r="T3286" s="119"/>
      <c r="U3286" s="109"/>
      <c r="V3286" s="109"/>
      <c r="W3286" s="109"/>
      <c r="X3286" s="45"/>
      <c r="Y3286" s="45"/>
    </row>
    <row r="3287" spans="1:25" s="43" customFormat="1" ht="12.9" customHeight="1">
      <c r="A3287" s="189"/>
      <c r="B3287" s="111"/>
      <c r="C3287" s="111"/>
      <c r="D3287" s="111"/>
      <c r="E3287" s="111"/>
      <c r="F3287" s="111"/>
      <c r="G3287" s="111"/>
      <c r="H3287" s="111"/>
      <c r="I3287" s="116"/>
      <c r="J3287" s="118"/>
      <c r="K3287" s="33"/>
      <c r="L3287" s="44">
        <f t="shared" ref="L3287:L3296" si="277">SUM(E3287:F3287)</f>
        <v>0</v>
      </c>
      <c r="M3287" s="33" t="str">
        <f t="shared" si="273"/>
        <v>Container q'ty</v>
      </c>
      <c r="N3287" s="33" t="str">
        <f t="shared" si="274"/>
        <v/>
      </c>
      <c r="O3287" s="39"/>
      <c r="P3287" s="33"/>
      <c r="Q3287" s="168"/>
      <c r="R3287" s="169"/>
      <c r="S3287" s="39"/>
      <c r="T3287" s="119"/>
      <c r="U3287" s="109"/>
      <c r="V3287" s="109"/>
      <c r="W3287" s="109"/>
      <c r="X3287" s="45"/>
      <c r="Y3287" s="45"/>
    </row>
    <row r="3288" spans="1:25" s="43" customFormat="1" ht="12.9" customHeight="1">
      <c r="A3288" s="189"/>
      <c r="B3288" s="111"/>
      <c r="C3288" s="111"/>
      <c r="D3288" s="111"/>
      <c r="E3288" s="111"/>
      <c r="F3288" s="111"/>
      <c r="G3288" s="111"/>
      <c r="H3288" s="111"/>
      <c r="I3288" s="116"/>
      <c r="J3288" s="118"/>
      <c r="K3288" s="33"/>
      <c r="L3288" s="44">
        <f t="shared" si="277"/>
        <v>0</v>
      </c>
      <c r="M3288" s="33" t="str">
        <f t="shared" si="273"/>
        <v>Container q'ty</v>
      </c>
      <c r="N3288" s="33" t="str">
        <f t="shared" si="274"/>
        <v/>
      </c>
      <c r="O3288" s="39"/>
      <c r="P3288" s="33"/>
      <c r="Q3288" s="168"/>
      <c r="R3288" s="169"/>
      <c r="S3288" s="39"/>
      <c r="T3288" s="119"/>
      <c r="U3288" s="109"/>
      <c r="V3288" s="109"/>
      <c r="W3288" s="109"/>
      <c r="X3288" s="45"/>
      <c r="Y3288" s="45"/>
    </row>
    <row r="3289" spans="1:25" s="43" customFormat="1" ht="12.9" customHeight="1">
      <c r="A3289" s="189"/>
      <c r="B3289" s="111"/>
      <c r="C3289" s="111"/>
      <c r="D3289" s="111"/>
      <c r="E3289" s="111"/>
      <c r="F3289" s="111"/>
      <c r="G3289" s="111"/>
      <c r="H3289" s="111"/>
      <c r="I3289" s="116"/>
      <c r="J3289" s="118"/>
      <c r="K3289" s="33"/>
      <c r="L3289" s="44">
        <f t="shared" si="277"/>
        <v>0</v>
      </c>
      <c r="M3289" s="33" t="str">
        <f t="shared" si="273"/>
        <v>Container q'ty</v>
      </c>
      <c r="N3289" s="33" t="str">
        <f t="shared" si="274"/>
        <v/>
      </c>
      <c r="O3289" s="39"/>
      <c r="P3289" s="33"/>
      <c r="Q3289" s="168"/>
      <c r="R3289" s="169"/>
      <c r="S3289" s="39"/>
      <c r="T3289" s="119"/>
      <c r="U3289" s="109"/>
      <c r="V3289" s="109"/>
      <c r="W3289" s="109"/>
      <c r="X3289" s="45"/>
      <c r="Y3289" s="45"/>
    </row>
    <row r="3290" spans="1:25" s="43" customFormat="1" ht="12.9" customHeight="1">
      <c r="A3290" s="189"/>
      <c r="B3290" s="111"/>
      <c r="C3290" s="111"/>
      <c r="D3290" s="111"/>
      <c r="E3290" s="111"/>
      <c r="F3290" s="111"/>
      <c r="G3290" s="111"/>
      <c r="H3290" s="111"/>
      <c r="I3290" s="117"/>
      <c r="J3290" s="118"/>
      <c r="K3290" s="33"/>
      <c r="L3290" s="44">
        <f t="shared" si="277"/>
        <v>0</v>
      </c>
      <c r="M3290" s="33" t="str">
        <f t="shared" si="273"/>
        <v>Container q'ty</v>
      </c>
      <c r="N3290" s="33" t="str">
        <f t="shared" si="274"/>
        <v/>
      </c>
      <c r="O3290" s="39"/>
      <c r="P3290" s="33"/>
      <c r="Q3290" s="168"/>
      <c r="R3290" s="169"/>
      <c r="S3290" s="39"/>
      <c r="T3290" s="119"/>
      <c r="U3290" s="109"/>
      <c r="V3290" s="109"/>
      <c r="W3290" s="109"/>
      <c r="X3290" s="45"/>
      <c r="Y3290" s="45"/>
    </row>
    <row r="3291" spans="1:25" s="43" customFormat="1" ht="12.9" customHeight="1">
      <c r="A3291" s="189"/>
      <c r="B3291" s="111"/>
      <c r="C3291" s="111"/>
      <c r="D3291" s="111"/>
      <c r="E3291" s="111"/>
      <c r="F3291" s="111"/>
      <c r="G3291" s="111"/>
      <c r="H3291" s="111"/>
      <c r="I3291" s="117"/>
      <c r="J3291" s="118"/>
      <c r="K3291" s="33"/>
      <c r="L3291" s="44">
        <f t="shared" si="277"/>
        <v>0</v>
      </c>
      <c r="M3291" s="33" t="str">
        <f t="shared" si="273"/>
        <v>Container q'ty</v>
      </c>
      <c r="N3291" s="33" t="str">
        <f t="shared" si="274"/>
        <v/>
      </c>
      <c r="O3291" s="39"/>
      <c r="P3291" s="33"/>
      <c r="Q3291" s="168"/>
      <c r="R3291" s="169"/>
      <c r="S3291" s="39"/>
      <c r="T3291" s="119"/>
      <c r="U3291" s="109"/>
      <c r="V3291" s="109"/>
      <c r="W3291" s="109"/>
      <c r="X3291" s="45"/>
      <c r="Y3291" s="45"/>
    </row>
    <row r="3292" spans="1:25" s="43" customFormat="1" ht="12.9" customHeight="1">
      <c r="A3292" s="189"/>
      <c r="B3292" s="111"/>
      <c r="C3292" s="111"/>
      <c r="D3292" s="111"/>
      <c r="E3292" s="111"/>
      <c r="F3292" s="111"/>
      <c r="G3292" s="111"/>
      <c r="H3292" s="111"/>
      <c r="I3292" s="116"/>
      <c r="J3292" s="118"/>
      <c r="K3292" s="33"/>
      <c r="L3292" s="44">
        <f t="shared" si="277"/>
        <v>0</v>
      </c>
      <c r="M3292" s="33" t="str">
        <f t="shared" si="273"/>
        <v>Container q'ty</v>
      </c>
      <c r="N3292" s="33" t="str">
        <f t="shared" si="274"/>
        <v/>
      </c>
      <c r="O3292" s="39"/>
      <c r="P3292" s="33"/>
      <c r="Q3292" s="168"/>
      <c r="R3292" s="169"/>
      <c r="S3292" s="39"/>
      <c r="T3292" s="119"/>
      <c r="U3292" s="109"/>
      <c r="V3292" s="109"/>
      <c r="W3292" s="109"/>
      <c r="X3292" s="45"/>
      <c r="Y3292" s="45"/>
    </row>
    <row r="3293" spans="1:25" s="43" customFormat="1" ht="12.9" customHeight="1">
      <c r="A3293" s="189"/>
      <c r="B3293" s="111"/>
      <c r="C3293" s="111"/>
      <c r="D3293" s="111"/>
      <c r="E3293" s="111"/>
      <c r="F3293" s="111"/>
      <c r="G3293" s="111"/>
      <c r="H3293" s="111"/>
      <c r="I3293" s="116"/>
      <c r="J3293" s="118"/>
      <c r="K3293" s="33"/>
      <c r="L3293" s="44">
        <f t="shared" si="277"/>
        <v>0</v>
      </c>
      <c r="M3293" s="33" t="str">
        <f t="shared" si="273"/>
        <v>Container q'ty</v>
      </c>
      <c r="N3293" s="33" t="str">
        <f t="shared" si="274"/>
        <v/>
      </c>
      <c r="O3293" s="39"/>
      <c r="P3293" s="33"/>
      <c r="Q3293" s="168"/>
      <c r="R3293" s="169"/>
      <c r="S3293" s="39"/>
      <c r="T3293" s="119"/>
      <c r="U3293" s="109"/>
      <c r="V3293" s="109"/>
      <c r="W3293" s="109"/>
      <c r="X3293" s="45"/>
      <c r="Y3293" s="45"/>
    </row>
    <row r="3294" spans="1:25" s="43" customFormat="1" ht="12.9" customHeight="1">
      <c r="A3294" s="189"/>
      <c r="B3294" s="111"/>
      <c r="C3294" s="111"/>
      <c r="D3294" s="111"/>
      <c r="E3294" s="111"/>
      <c r="F3294" s="111"/>
      <c r="G3294" s="111"/>
      <c r="H3294" s="111"/>
      <c r="I3294" s="116"/>
      <c r="J3294" s="118"/>
      <c r="K3294" s="33"/>
      <c r="L3294" s="44">
        <f t="shared" si="277"/>
        <v>0</v>
      </c>
      <c r="M3294" s="33" t="str">
        <f t="shared" si="273"/>
        <v>Container q'ty</v>
      </c>
      <c r="N3294" s="33" t="str">
        <f t="shared" si="274"/>
        <v/>
      </c>
      <c r="O3294" s="39"/>
      <c r="P3294" s="33"/>
      <c r="Q3294" s="168"/>
      <c r="R3294" s="169"/>
      <c r="S3294" s="39"/>
      <c r="T3294" s="119"/>
      <c r="U3294" s="109"/>
      <c r="V3294" s="109"/>
      <c r="W3294" s="109"/>
      <c r="X3294" s="45"/>
      <c r="Y3294" s="45"/>
    </row>
    <row r="3295" spans="1:25" s="43" customFormat="1" ht="12.9" customHeight="1">
      <c r="A3295" s="189"/>
      <c r="B3295" s="111"/>
      <c r="C3295" s="111"/>
      <c r="D3295" s="111"/>
      <c r="E3295" s="111"/>
      <c r="F3295" s="111"/>
      <c r="G3295" s="111"/>
      <c r="H3295" s="111"/>
      <c r="I3295" s="116"/>
      <c r="J3295" s="118"/>
      <c r="K3295" s="33"/>
      <c r="L3295" s="44">
        <f t="shared" si="277"/>
        <v>0</v>
      </c>
      <c r="M3295" s="33" t="str">
        <f t="shared" si="273"/>
        <v>Container q'ty</v>
      </c>
      <c r="N3295" s="33" t="str">
        <f t="shared" si="274"/>
        <v/>
      </c>
      <c r="O3295" s="39"/>
      <c r="P3295" s="33"/>
      <c r="Q3295" s="168"/>
      <c r="R3295" s="169"/>
      <c r="S3295" s="39"/>
      <c r="T3295" s="119"/>
      <c r="U3295" s="109"/>
      <c r="V3295" s="109"/>
      <c r="W3295" s="109"/>
      <c r="X3295" s="45"/>
      <c r="Y3295" s="45"/>
    </row>
    <row r="3296" spans="1:25" s="43" customFormat="1" ht="12.9" customHeight="1">
      <c r="A3296" s="189"/>
      <c r="B3296" s="111"/>
      <c r="C3296" s="111"/>
      <c r="D3296" s="111"/>
      <c r="E3296" s="111"/>
      <c r="F3296" s="111"/>
      <c r="G3296" s="111"/>
      <c r="H3296" s="111"/>
      <c r="I3296" s="116"/>
      <c r="J3296" s="118"/>
      <c r="K3296" s="33"/>
      <c r="L3296" s="44">
        <f t="shared" si="277"/>
        <v>0</v>
      </c>
      <c r="M3296" s="33" t="str">
        <f t="shared" si="273"/>
        <v>Container q'ty</v>
      </c>
      <c r="N3296" s="33" t="str">
        <f t="shared" si="274"/>
        <v/>
      </c>
      <c r="O3296" s="39"/>
      <c r="P3296" s="33"/>
      <c r="Q3296" s="168"/>
      <c r="R3296" s="169"/>
      <c r="S3296" s="39"/>
      <c r="T3296" s="119"/>
      <c r="U3296" s="109"/>
      <c r="V3296" s="109"/>
      <c r="W3296" s="109"/>
      <c r="X3296" s="45"/>
      <c r="Y3296" s="45"/>
    </row>
    <row r="3297" spans="1:25" s="43" customFormat="1" ht="12.9" customHeight="1">
      <c r="A3297" s="189"/>
      <c r="B3297" s="111"/>
      <c r="C3297" s="111"/>
      <c r="D3297" s="111"/>
      <c r="E3297" s="111"/>
      <c r="F3297" s="111"/>
      <c r="G3297" s="111"/>
      <c r="H3297" s="111"/>
      <c r="I3297" s="116"/>
      <c r="J3297" s="118"/>
      <c r="K3297" s="33"/>
      <c r="L3297" s="44">
        <f>SUM(E3297:F3297)</f>
        <v>0</v>
      </c>
      <c r="M3297" s="33" t="str">
        <f t="shared" si="273"/>
        <v>Container q'ty</v>
      </c>
      <c r="N3297" s="33" t="str">
        <f t="shared" si="274"/>
        <v/>
      </c>
      <c r="O3297" s="39"/>
      <c r="P3297" s="33"/>
      <c r="Q3297" s="168"/>
      <c r="R3297" s="169"/>
      <c r="S3297" s="39"/>
      <c r="T3297" s="119"/>
      <c r="U3297" s="109"/>
      <c r="V3297" s="109"/>
      <c r="W3297" s="109"/>
      <c r="X3297" s="45"/>
      <c r="Y3297" s="45"/>
    </row>
    <row r="3298" spans="1:25" s="43" customFormat="1" ht="12.9" customHeight="1">
      <c r="A3298" s="189"/>
      <c r="B3298" s="111"/>
      <c r="C3298" s="111"/>
      <c r="D3298" s="111"/>
      <c r="E3298" s="111"/>
      <c r="F3298" s="111"/>
      <c r="G3298" s="111"/>
      <c r="H3298" s="111"/>
      <c r="I3298" s="116"/>
      <c r="J3298" s="118"/>
      <c r="K3298" s="33"/>
      <c r="L3298" s="44">
        <f>SUM(E3298:F3298)</f>
        <v>0</v>
      </c>
      <c r="M3298" s="33" t="str">
        <f t="shared" si="273"/>
        <v>Container q'ty</v>
      </c>
      <c r="N3298" s="33" t="str">
        <f t="shared" si="274"/>
        <v/>
      </c>
      <c r="O3298" s="39"/>
      <c r="P3298" s="33"/>
      <c r="Q3298" s="168"/>
      <c r="R3298" s="169"/>
      <c r="S3298" s="39"/>
      <c r="T3298" s="119"/>
      <c r="U3298" s="109"/>
      <c r="V3298" s="109"/>
      <c r="W3298" s="109"/>
      <c r="X3298" s="45"/>
      <c r="Y3298" s="45"/>
    </row>
    <row r="3299" spans="1:25" s="43" customFormat="1" ht="12.9" customHeight="1">
      <c r="A3299" s="189"/>
      <c r="B3299" s="111"/>
      <c r="C3299" s="111"/>
      <c r="D3299" s="111"/>
      <c r="E3299" s="111"/>
      <c r="F3299" s="111"/>
      <c r="G3299" s="111"/>
      <c r="H3299" s="111"/>
      <c r="I3299" s="116"/>
      <c r="J3299" s="118"/>
      <c r="K3299" s="33"/>
      <c r="L3299" s="44">
        <f t="shared" ref="L3299:L3307" si="278">SUM(E3299:F3299)</f>
        <v>0</v>
      </c>
      <c r="M3299" s="33" t="str">
        <f t="shared" si="273"/>
        <v>Container q'ty</v>
      </c>
      <c r="N3299" s="33" t="str">
        <f t="shared" si="274"/>
        <v/>
      </c>
      <c r="O3299" s="39"/>
      <c r="P3299" s="33"/>
      <c r="Q3299" s="168"/>
      <c r="R3299" s="169"/>
      <c r="S3299" s="39"/>
      <c r="T3299" s="119"/>
      <c r="U3299" s="109"/>
      <c r="V3299" s="109"/>
      <c r="W3299" s="109"/>
      <c r="X3299" s="45"/>
      <c r="Y3299" s="45"/>
    </row>
    <row r="3300" spans="1:25" s="43" customFormat="1" ht="12.9" customHeight="1">
      <c r="A3300" s="189"/>
      <c r="B3300" s="111"/>
      <c r="C3300" s="111"/>
      <c r="D3300" s="111"/>
      <c r="E3300" s="111"/>
      <c r="F3300" s="111"/>
      <c r="G3300" s="111"/>
      <c r="H3300" s="111"/>
      <c r="I3300" s="116"/>
      <c r="J3300" s="118"/>
      <c r="K3300" s="33"/>
      <c r="L3300" s="44">
        <f t="shared" si="278"/>
        <v>0</v>
      </c>
      <c r="M3300" s="33" t="str">
        <f t="shared" si="273"/>
        <v>Container q'ty</v>
      </c>
      <c r="N3300" s="33" t="str">
        <f t="shared" si="274"/>
        <v/>
      </c>
      <c r="O3300" s="39"/>
      <c r="P3300" s="33"/>
      <c r="Q3300" s="168"/>
      <c r="R3300" s="169"/>
      <c r="S3300" s="39"/>
      <c r="T3300" s="119"/>
      <c r="U3300" s="109"/>
      <c r="V3300" s="109"/>
      <c r="W3300" s="109"/>
      <c r="X3300" s="45"/>
      <c r="Y3300" s="45"/>
    </row>
    <row r="3301" spans="1:25" s="43" customFormat="1" ht="12.9" customHeight="1">
      <c r="A3301" s="189"/>
      <c r="B3301" s="111"/>
      <c r="C3301" s="111"/>
      <c r="D3301" s="111"/>
      <c r="E3301" s="111"/>
      <c r="F3301" s="111"/>
      <c r="G3301" s="111"/>
      <c r="H3301" s="111"/>
      <c r="I3301" s="116"/>
      <c r="J3301" s="118"/>
      <c r="K3301" s="33"/>
      <c r="L3301" s="44">
        <f t="shared" si="278"/>
        <v>0</v>
      </c>
      <c r="M3301" s="33" t="str">
        <f t="shared" si="273"/>
        <v>Container q'ty</v>
      </c>
      <c r="N3301" s="33" t="str">
        <f t="shared" si="274"/>
        <v/>
      </c>
      <c r="O3301" s="39"/>
      <c r="P3301" s="33"/>
      <c r="Q3301" s="168"/>
      <c r="R3301" s="169"/>
      <c r="S3301" s="39"/>
      <c r="T3301" s="119"/>
      <c r="U3301" s="109"/>
      <c r="V3301" s="109"/>
      <c r="W3301" s="109"/>
      <c r="X3301" s="45"/>
      <c r="Y3301" s="45"/>
    </row>
    <row r="3302" spans="1:25" s="43" customFormat="1" ht="12.9" customHeight="1">
      <c r="A3302" s="189"/>
      <c r="B3302" s="111"/>
      <c r="C3302" s="111"/>
      <c r="D3302" s="111"/>
      <c r="E3302" s="111"/>
      <c r="F3302" s="111"/>
      <c r="G3302" s="111"/>
      <c r="H3302" s="111"/>
      <c r="I3302" s="117"/>
      <c r="J3302" s="118"/>
      <c r="K3302" s="33"/>
      <c r="L3302" s="44">
        <f t="shared" si="278"/>
        <v>0</v>
      </c>
      <c r="M3302" s="33" t="str">
        <f t="shared" si="273"/>
        <v>Container q'ty</v>
      </c>
      <c r="N3302" s="33" t="str">
        <f t="shared" si="274"/>
        <v/>
      </c>
      <c r="O3302" s="39"/>
      <c r="P3302" s="33"/>
      <c r="Q3302" s="168"/>
      <c r="R3302" s="169"/>
      <c r="S3302" s="39"/>
      <c r="T3302" s="119"/>
      <c r="U3302" s="109"/>
      <c r="V3302" s="109"/>
      <c r="W3302" s="109"/>
      <c r="X3302" s="45"/>
      <c r="Y3302" s="45"/>
    </row>
    <row r="3303" spans="1:25" s="43" customFormat="1" ht="12.9" customHeight="1">
      <c r="A3303" s="189"/>
      <c r="B3303" s="111"/>
      <c r="C3303" s="111"/>
      <c r="D3303" s="111"/>
      <c r="E3303" s="111"/>
      <c r="F3303" s="111"/>
      <c r="G3303" s="111"/>
      <c r="H3303" s="111"/>
      <c r="I3303" s="117"/>
      <c r="J3303" s="118"/>
      <c r="K3303" s="33"/>
      <c r="L3303" s="44">
        <f t="shared" si="278"/>
        <v>0</v>
      </c>
      <c r="M3303" s="33" t="str">
        <f t="shared" si="273"/>
        <v>Container q'ty</v>
      </c>
      <c r="N3303" s="33" t="str">
        <f t="shared" si="274"/>
        <v/>
      </c>
      <c r="O3303" s="39"/>
      <c r="P3303" s="33"/>
      <c r="Q3303" s="168"/>
      <c r="R3303" s="169"/>
      <c r="S3303" s="39"/>
      <c r="T3303" s="119"/>
      <c r="U3303" s="109"/>
      <c r="V3303" s="109"/>
      <c r="W3303" s="109"/>
      <c r="X3303" s="45"/>
      <c r="Y3303" s="45"/>
    </row>
    <row r="3304" spans="1:25" s="43" customFormat="1" ht="12.9" customHeight="1">
      <c r="A3304" s="189"/>
      <c r="B3304" s="111"/>
      <c r="C3304" s="111"/>
      <c r="D3304" s="111"/>
      <c r="E3304" s="111"/>
      <c r="F3304" s="111"/>
      <c r="G3304" s="111"/>
      <c r="H3304" s="111"/>
      <c r="I3304" s="116"/>
      <c r="J3304" s="118"/>
      <c r="K3304" s="33"/>
      <c r="L3304" s="44">
        <f t="shared" si="278"/>
        <v>0</v>
      </c>
      <c r="M3304" s="33" t="str">
        <f t="shared" si="273"/>
        <v>Container q'ty</v>
      </c>
      <c r="N3304" s="33" t="str">
        <f t="shared" si="274"/>
        <v/>
      </c>
      <c r="O3304" s="39"/>
      <c r="P3304" s="33"/>
      <c r="Q3304" s="168"/>
      <c r="R3304" s="169"/>
      <c r="S3304" s="39"/>
      <c r="T3304" s="119"/>
      <c r="U3304" s="109"/>
      <c r="V3304" s="109"/>
      <c r="W3304" s="109"/>
      <c r="X3304" s="45"/>
      <c r="Y3304" s="45"/>
    </row>
    <row r="3305" spans="1:25" s="43" customFormat="1" ht="12.9" customHeight="1">
      <c r="A3305" s="189"/>
      <c r="B3305" s="111"/>
      <c r="C3305" s="111"/>
      <c r="D3305" s="111"/>
      <c r="E3305" s="111"/>
      <c r="F3305" s="111"/>
      <c r="G3305" s="111"/>
      <c r="H3305" s="111"/>
      <c r="I3305" s="116"/>
      <c r="J3305" s="118"/>
      <c r="K3305" s="33"/>
      <c r="L3305" s="44">
        <f t="shared" si="278"/>
        <v>0</v>
      </c>
      <c r="M3305" s="33" t="str">
        <f t="shared" si="273"/>
        <v>Container q'ty</v>
      </c>
      <c r="N3305" s="33" t="str">
        <f t="shared" si="274"/>
        <v/>
      </c>
      <c r="O3305" s="39"/>
      <c r="P3305" s="33"/>
      <c r="Q3305" s="168"/>
      <c r="R3305" s="169"/>
      <c r="S3305" s="39"/>
      <c r="T3305" s="119"/>
      <c r="U3305" s="109"/>
      <c r="V3305" s="109"/>
      <c r="W3305" s="109"/>
      <c r="X3305" s="45"/>
      <c r="Y3305" s="45"/>
    </row>
    <row r="3306" spans="1:25" s="43" customFormat="1" ht="12.9" customHeight="1">
      <c r="A3306" s="189"/>
      <c r="B3306" s="111"/>
      <c r="C3306" s="111"/>
      <c r="D3306" s="111"/>
      <c r="E3306" s="111"/>
      <c r="F3306" s="111"/>
      <c r="G3306" s="111"/>
      <c r="H3306" s="111"/>
      <c r="I3306" s="116"/>
      <c r="J3306" s="118"/>
      <c r="K3306" s="33"/>
      <c r="L3306" s="44">
        <f t="shared" si="278"/>
        <v>0</v>
      </c>
      <c r="M3306" s="33" t="str">
        <f t="shared" si="273"/>
        <v>Container q'ty</v>
      </c>
      <c r="N3306" s="33" t="str">
        <f t="shared" si="274"/>
        <v/>
      </c>
      <c r="O3306" s="39"/>
      <c r="P3306" s="33"/>
      <c r="Q3306" s="168"/>
      <c r="R3306" s="169"/>
      <c r="S3306" s="39"/>
      <c r="T3306" s="119"/>
      <c r="U3306" s="109"/>
      <c r="V3306" s="109"/>
      <c r="W3306" s="109"/>
      <c r="X3306" s="45"/>
      <c r="Y3306" s="45"/>
    </row>
    <row r="3307" spans="1:25" s="43" customFormat="1" ht="12.9" customHeight="1">
      <c r="A3307" s="189"/>
      <c r="B3307" s="111"/>
      <c r="C3307" s="111"/>
      <c r="D3307" s="111"/>
      <c r="E3307" s="111"/>
      <c r="F3307" s="111"/>
      <c r="G3307" s="111"/>
      <c r="H3307" s="111"/>
      <c r="I3307" s="116"/>
      <c r="J3307" s="118"/>
      <c r="K3307" s="33"/>
      <c r="L3307" s="44">
        <f t="shared" si="278"/>
        <v>0</v>
      </c>
      <c r="M3307" s="33" t="str">
        <f t="shared" si="273"/>
        <v>Container q'ty</v>
      </c>
      <c r="N3307" s="33" t="str">
        <f t="shared" si="274"/>
        <v/>
      </c>
      <c r="O3307" s="39"/>
      <c r="P3307" s="33"/>
      <c r="Q3307" s="168"/>
      <c r="R3307" s="169"/>
      <c r="S3307" s="39"/>
      <c r="T3307" s="119"/>
      <c r="U3307" s="109"/>
      <c r="V3307" s="109"/>
      <c r="W3307" s="109"/>
      <c r="X3307" s="45"/>
      <c r="Y3307" s="45"/>
    </row>
    <row r="3308" spans="1:25" s="43" customFormat="1" ht="12.9" customHeight="1">
      <c r="A3308" s="189"/>
      <c r="B3308" s="111"/>
      <c r="C3308" s="111"/>
      <c r="D3308" s="111"/>
      <c r="E3308" s="111"/>
      <c r="F3308" s="111"/>
      <c r="G3308" s="111"/>
      <c r="H3308" s="111"/>
      <c r="I3308" s="116"/>
      <c r="J3308" s="118"/>
      <c r="K3308" s="33"/>
      <c r="L3308" s="44">
        <f>SUM(E3308:F3308)</f>
        <v>0</v>
      </c>
      <c r="M3308" s="33" t="str">
        <f t="shared" si="273"/>
        <v>Container q'ty</v>
      </c>
      <c r="N3308" s="33" t="str">
        <f t="shared" si="274"/>
        <v/>
      </c>
      <c r="O3308" s="39"/>
      <c r="P3308" s="33"/>
      <c r="Q3308" s="168"/>
      <c r="R3308" s="169"/>
      <c r="S3308" s="39"/>
      <c r="T3308" s="119"/>
      <c r="U3308" s="109"/>
      <c r="V3308" s="109"/>
      <c r="W3308" s="109"/>
      <c r="X3308" s="45"/>
      <c r="Y3308" s="45"/>
    </row>
    <row r="3309" spans="1:25" s="43" customFormat="1" ht="12.9" customHeight="1">
      <c r="A3309" s="189"/>
      <c r="B3309" s="111"/>
      <c r="C3309" s="111"/>
      <c r="D3309" s="111"/>
      <c r="E3309" s="111"/>
      <c r="F3309" s="111"/>
      <c r="G3309" s="111"/>
      <c r="H3309" s="111"/>
      <c r="I3309" s="116"/>
      <c r="J3309" s="118"/>
      <c r="K3309" s="33"/>
      <c r="L3309" s="44">
        <f>SUM(E3309:F3309)</f>
        <v>0</v>
      </c>
      <c r="M3309" s="33" t="str">
        <f t="shared" si="273"/>
        <v>Container q'ty</v>
      </c>
      <c r="N3309" s="33" t="str">
        <f t="shared" si="274"/>
        <v/>
      </c>
      <c r="O3309" s="39"/>
      <c r="P3309" s="33"/>
      <c r="Q3309" s="168"/>
      <c r="R3309" s="169"/>
      <c r="S3309" s="39"/>
      <c r="T3309" s="119"/>
      <c r="U3309" s="109"/>
      <c r="V3309" s="109"/>
      <c r="W3309" s="109"/>
      <c r="X3309" s="45"/>
      <c r="Y3309" s="45"/>
    </row>
    <row r="3310" spans="1:25" s="43" customFormat="1" ht="12.9" customHeight="1">
      <c r="A3310" s="189"/>
      <c r="B3310" s="111"/>
      <c r="C3310" s="111"/>
      <c r="D3310" s="111"/>
      <c r="E3310" s="111"/>
      <c r="F3310" s="111"/>
      <c r="G3310" s="111"/>
      <c r="H3310" s="111"/>
      <c r="I3310" s="116"/>
      <c r="J3310" s="118"/>
      <c r="K3310" s="33"/>
      <c r="L3310" s="44">
        <f t="shared" ref="L3310:L3318" si="279">SUM(E3310:F3310)</f>
        <v>0</v>
      </c>
      <c r="M3310" s="33" t="str">
        <f t="shared" si="273"/>
        <v>Container q'ty</v>
      </c>
      <c r="N3310" s="33" t="str">
        <f t="shared" si="274"/>
        <v/>
      </c>
      <c r="O3310" s="39"/>
      <c r="P3310" s="33"/>
      <c r="Q3310" s="168"/>
      <c r="R3310" s="169"/>
      <c r="S3310" s="39"/>
      <c r="T3310" s="119"/>
      <c r="U3310" s="109"/>
      <c r="V3310" s="109"/>
      <c r="W3310" s="109"/>
      <c r="X3310" s="45"/>
      <c r="Y3310" s="45"/>
    </row>
    <row r="3311" spans="1:25" s="43" customFormat="1" ht="12.9" customHeight="1">
      <c r="A3311" s="189"/>
      <c r="B3311" s="111"/>
      <c r="C3311" s="111"/>
      <c r="D3311" s="111"/>
      <c r="E3311" s="111"/>
      <c r="F3311" s="111"/>
      <c r="G3311" s="111"/>
      <c r="H3311" s="111"/>
      <c r="I3311" s="116"/>
      <c r="J3311" s="118"/>
      <c r="K3311" s="33"/>
      <c r="L3311" s="44">
        <f t="shared" si="279"/>
        <v>0</v>
      </c>
      <c r="M3311" s="33" t="str">
        <f t="shared" si="273"/>
        <v>Container q'ty</v>
      </c>
      <c r="N3311" s="33" t="str">
        <f t="shared" si="274"/>
        <v/>
      </c>
      <c r="O3311" s="39"/>
      <c r="P3311" s="33"/>
      <c r="Q3311" s="168"/>
      <c r="R3311" s="169"/>
      <c r="S3311" s="39"/>
      <c r="T3311" s="119"/>
      <c r="U3311" s="109"/>
      <c r="V3311" s="109"/>
      <c r="W3311" s="109"/>
      <c r="X3311" s="45"/>
      <c r="Y3311" s="45"/>
    </row>
    <row r="3312" spans="1:25" s="43" customFormat="1" ht="12.9" customHeight="1">
      <c r="A3312" s="189"/>
      <c r="B3312" s="111"/>
      <c r="C3312" s="111"/>
      <c r="D3312" s="111"/>
      <c r="E3312" s="111"/>
      <c r="F3312" s="111"/>
      <c r="G3312" s="111"/>
      <c r="H3312" s="111"/>
      <c r="I3312" s="116"/>
      <c r="J3312" s="118"/>
      <c r="K3312" s="33"/>
      <c r="L3312" s="44">
        <f t="shared" si="279"/>
        <v>0</v>
      </c>
      <c r="M3312" s="33" t="str">
        <f t="shared" si="273"/>
        <v>Container q'ty</v>
      </c>
      <c r="N3312" s="33" t="str">
        <f t="shared" si="274"/>
        <v/>
      </c>
      <c r="O3312" s="39"/>
      <c r="P3312" s="33"/>
      <c r="Q3312" s="168"/>
      <c r="R3312" s="169"/>
      <c r="S3312" s="39"/>
      <c r="T3312" s="119"/>
      <c r="U3312" s="109"/>
      <c r="V3312" s="109"/>
      <c r="W3312" s="109"/>
      <c r="X3312" s="45"/>
      <c r="Y3312" s="45"/>
    </row>
    <row r="3313" spans="1:25" s="43" customFormat="1" ht="12.9" customHeight="1">
      <c r="A3313" s="189"/>
      <c r="B3313" s="111"/>
      <c r="C3313" s="111"/>
      <c r="D3313" s="111"/>
      <c r="E3313" s="111"/>
      <c r="F3313" s="111"/>
      <c r="G3313" s="111"/>
      <c r="H3313" s="111"/>
      <c r="I3313" s="117"/>
      <c r="J3313" s="118"/>
      <c r="K3313" s="33"/>
      <c r="L3313" s="44">
        <f t="shared" si="279"/>
        <v>0</v>
      </c>
      <c r="M3313" s="33" t="str">
        <f t="shared" si="273"/>
        <v>Container q'ty</v>
      </c>
      <c r="N3313" s="33" t="str">
        <f t="shared" si="274"/>
        <v/>
      </c>
      <c r="O3313" s="39"/>
      <c r="P3313" s="33"/>
      <c r="Q3313" s="168"/>
      <c r="R3313" s="169"/>
      <c r="S3313" s="39"/>
      <c r="T3313" s="119"/>
      <c r="U3313" s="109"/>
      <c r="V3313" s="109"/>
      <c r="W3313" s="109"/>
      <c r="X3313" s="45"/>
      <c r="Y3313" s="45"/>
    </row>
    <row r="3314" spans="1:25" s="43" customFormat="1" ht="12.9" customHeight="1">
      <c r="A3314" s="189"/>
      <c r="B3314" s="111"/>
      <c r="C3314" s="111"/>
      <c r="D3314" s="111"/>
      <c r="E3314" s="111"/>
      <c r="F3314" s="111"/>
      <c r="G3314" s="111"/>
      <c r="H3314" s="111"/>
      <c r="I3314" s="117"/>
      <c r="J3314" s="118"/>
      <c r="K3314" s="33"/>
      <c r="L3314" s="44">
        <f t="shared" si="279"/>
        <v>0</v>
      </c>
      <c r="M3314" s="33" t="str">
        <f t="shared" si="273"/>
        <v>Container q'ty</v>
      </c>
      <c r="N3314" s="33" t="str">
        <f t="shared" si="274"/>
        <v/>
      </c>
      <c r="O3314" s="39"/>
      <c r="P3314" s="33"/>
      <c r="Q3314" s="168"/>
      <c r="R3314" s="169"/>
      <c r="S3314" s="39"/>
      <c r="T3314" s="119"/>
      <c r="U3314" s="109"/>
      <c r="V3314" s="109"/>
      <c r="W3314" s="109"/>
      <c r="X3314" s="45"/>
      <c r="Y3314" s="45"/>
    </row>
    <row r="3315" spans="1:25" s="43" customFormat="1" ht="12.9" customHeight="1">
      <c r="A3315" s="189"/>
      <c r="B3315" s="111"/>
      <c r="C3315" s="111"/>
      <c r="D3315" s="111"/>
      <c r="E3315" s="111"/>
      <c r="F3315" s="111"/>
      <c r="G3315" s="111"/>
      <c r="H3315" s="111"/>
      <c r="I3315" s="116"/>
      <c r="J3315" s="118"/>
      <c r="K3315" s="33"/>
      <c r="L3315" s="44">
        <f t="shared" si="279"/>
        <v>0</v>
      </c>
      <c r="M3315" s="33" t="str">
        <f t="shared" si="273"/>
        <v>Container q'ty</v>
      </c>
      <c r="N3315" s="33" t="str">
        <f t="shared" si="274"/>
        <v/>
      </c>
      <c r="O3315" s="39"/>
      <c r="P3315" s="33"/>
      <c r="Q3315" s="168"/>
      <c r="R3315" s="169"/>
      <c r="S3315" s="39"/>
      <c r="T3315" s="119"/>
      <c r="U3315" s="109"/>
      <c r="V3315" s="109"/>
      <c r="W3315" s="109"/>
      <c r="X3315" s="45"/>
      <c r="Y3315" s="45"/>
    </row>
    <row r="3316" spans="1:25" s="43" customFormat="1" ht="12.9" customHeight="1">
      <c r="A3316" s="189"/>
      <c r="B3316" s="111"/>
      <c r="C3316" s="111"/>
      <c r="D3316" s="111"/>
      <c r="E3316" s="111"/>
      <c r="F3316" s="111"/>
      <c r="G3316" s="111"/>
      <c r="H3316" s="111"/>
      <c r="I3316" s="116"/>
      <c r="J3316" s="118"/>
      <c r="K3316" s="33"/>
      <c r="L3316" s="44">
        <f t="shared" si="279"/>
        <v>0</v>
      </c>
      <c r="M3316" s="33" t="str">
        <f t="shared" si="273"/>
        <v>Container q'ty</v>
      </c>
      <c r="N3316" s="33" t="str">
        <f t="shared" si="274"/>
        <v/>
      </c>
      <c r="O3316" s="39"/>
      <c r="P3316" s="33"/>
      <c r="Q3316" s="168"/>
      <c r="R3316" s="169"/>
      <c r="S3316" s="39"/>
      <c r="T3316" s="119"/>
      <c r="U3316" s="109"/>
      <c r="V3316" s="109"/>
      <c r="W3316" s="109"/>
      <c r="X3316" s="45"/>
      <c r="Y3316" s="45"/>
    </row>
    <row r="3317" spans="1:25" s="43" customFormat="1" ht="12.9" customHeight="1">
      <c r="A3317" s="189"/>
      <c r="B3317" s="111"/>
      <c r="C3317" s="111"/>
      <c r="D3317" s="111"/>
      <c r="E3317" s="111"/>
      <c r="F3317" s="111"/>
      <c r="G3317" s="111"/>
      <c r="H3317" s="111"/>
      <c r="I3317" s="116"/>
      <c r="J3317" s="118"/>
      <c r="K3317" s="33"/>
      <c r="L3317" s="44">
        <f t="shared" si="279"/>
        <v>0</v>
      </c>
      <c r="M3317" s="33" t="str">
        <f t="shared" si="273"/>
        <v>Container q'ty</v>
      </c>
      <c r="N3317" s="33" t="str">
        <f t="shared" si="274"/>
        <v/>
      </c>
      <c r="O3317" s="39"/>
      <c r="P3317" s="33"/>
      <c r="Q3317" s="168"/>
      <c r="R3317" s="169"/>
      <c r="S3317" s="39"/>
      <c r="T3317" s="119"/>
      <c r="U3317" s="109"/>
      <c r="V3317" s="109"/>
      <c r="W3317" s="109"/>
      <c r="X3317" s="45"/>
      <c r="Y3317" s="45"/>
    </row>
    <row r="3318" spans="1:25" s="43" customFormat="1" ht="12.9" customHeight="1">
      <c r="A3318" s="189"/>
      <c r="B3318" s="111"/>
      <c r="C3318" s="111"/>
      <c r="D3318" s="111"/>
      <c r="E3318" s="111"/>
      <c r="F3318" s="111"/>
      <c r="G3318" s="111"/>
      <c r="H3318" s="111"/>
      <c r="I3318" s="116"/>
      <c r="J3318" s="118"/>
      <c r="K3318" s="33"/>
      <c r="L3318" s="44">
        <f t="shared" si="279"/>
        <v>0</v>
      </c>
      <c r="M3318" s="33" t="str">
        <f t="shared" si="273"/>
        <v>Container q'ty</v>
      </c>
      <c r="N3318" s="33" t="str">
        <f t="shared" si="274"/>
        <v/>
      </c>
      <c r="O3318" s="39"/>
      <c r="P3318" s="33"/>
      <c r="Q3318" s="168"/>
      <c r="R3318" s="169"/>
      <c r="S3318" s="39"/>
      <c r="T3318" s="119"/>
      <c r="U3318" s="109"/>
      <c r="V3318" s="109"/>
      <c r="W3318" s="109"/>
      <c r="X3318" s="45"/>
      <c r="Y3318" s="45"/>
    </row>
    <row r="3319" spans="1:25" s="43" customFormat="1" ht="12.9" customHeight="1">
      <c r="A3319" s="189"/>
      <c r="B3319" s="111"/>
      <c r="C3319" s="111"/>
      <c r="D3319" s="111"/>
      <c r="E3319" s="111"/>
      <c r="F3319" s="111"/>
      <c r="G3319" s="111"/>
      <c r="H3319" s="111"/>
      <c r="I3319" s="116"/>
      <c r="J3319" s="118"/>
      <c r="K3319" s="33"/>
      <c r="L3319" s="44">
        <f>SUM(E3319:F3319)</f>
        <v>0</v>
      </c>
      <c r="M3319" s="33" t="str">
        <f t="shared" ref="M3319:M3382" si="280">A3319&amp;$O$1</f>
        <v>Container q'ty</v>
      </c>
      <c r="N3319" s="33" t="str">
        <f t="shared" ref="N3319:N3382" si="281">A3319&amp;P3319</f>
        <v/>
      </c>
      <c r="O3319" s="39"/>
      <c r="P3319" s="33"/>
      <c r="Q3319" s="168"/>
      <c r="R3319" s="169"/>
      <c r="S3319" s="39"/>
      <c r="T3319" s="119"/>
      <c r="U3319" s="109"/>
      <c r="V3319" s="109"/>
      <c r="W3319" s="109"/>
      <c r="X3319" s="45"/>
      <c r="Y3319" s="45"/>
    </row>
    <row r="3320" spans="1:25" s="43" customFormat="1" ht="12.9" customHeight="1">
      <c r="A3320" s="189"/>
      <c r="B3320" s="111"/>
      <c r="C3320" s="111"/>
      <c r="D3320" s="111"/>
      <c r="E3320" s="111"/>
      <c r="F3320" s="111"/>
      <c r="G3320" s="111"/>
      <c r="H3320" s="111"/>
      <c r="I3320" s="116"/>
      <c r="J3320" s="118"/>
      <c r="K3320" s="33"/>
      <c r="L3320" s="44">
        <f>SUM(E3320:F3320)</f>
        <v>0</v>
      </c>
      <c r="M3320" s="33" t="str">
        <f t="shared" si="280"/>
        <v>Container q'ty</v>
      </c>
      <c r="N3320" s="33" t="str">
        <f t="shared" si="281"/>
        <v/>
      </c>
      <c r="O3320" s="39"/>
      <c r="P3320" s="33"/>
      <c r="Q3320" s="168"/>
      <c r="R3320" s="169"/>
      <c r="S3320" s="39"/>
      <c r="T3320" s="119"/>
      <c r="U3320" s="109"/>
      <c r="V3320" s="109"/>
      <c r="W3320" s="109"/>
      <c r="X3320" s="45"/>
      <c r="Y3320" s="45"/>
    </row>
    <row r="3321" spans="1:25" s="43" customFormat="1" ht="12.9" customHeight="1">
      <c r="A3321" s="189"/>
      <c r="B3321" s="111"/>
      <c r="C3321" s="111"/>
      <c r="D3321" s="111"/>
      <c r="E3321" s="111"/>
      <c r="F3321" s="111"/>
      <c r="G3321" s="111"/>
      <c r="H3321" s="111"/>
      <c r="I3321" s="116"/>
      <c r="J3321" s="118"/>
      <c r="K3321" s="33"/>
      <c r="L3321" s="44">
        <f t="shared" ref="L3321:L3330" si="282">SUM(E3321:F3321)</f>
        <v>0</v>
      </c>
      <c r="M3321" s="33" t="str">
        <f t="shared" si="280"/>
        <v>Container q'ty</v>
      </c>
      <c r="N3321" s="33" t="str">
        <f t="shared" si="281"/>
        <v/>
      </c>
      <c r="O3321" s="39"/>
      <c r="P3321" s="33"/>
      <c r="Q3321" s="168"/>
      <c r="R3321" s="169"/>
      <c r="S3321" s="39"/>
      <c r="T3321" s="119"/>
      <c r="U3321" s="109"/>
      <c r="V3321" s="109"/>
      <c r="W3321" s="109"/>
      <c r="X3321" s="45"/>
      <c r="Y3321" s="45"/>
    </row>
    <row r="3322" spans="1:25" s="43" customFormat="1" ht="12.9" customHeight="1">
      <c r="A3322" s="189"/>
      <c r="B3322" s="111"/>
      <c r="C3322" s="111"/>
      <c r="D3322" s="111"/>
      <c r="E3322" s="111"/>
      <c r="F3322" s="111"/>
      <c r="G3322" s="111"/>
      <c r="H3322" s="111"/>
      <c r="I3322" s="116"/>
      <c r="J3322" s="118"/>
      <c r="K3322" s="33"/>
      <c r="L3322" s="44">
        <f t="shared" si="282"/>
        <v>0</v>
      </c>
      <c r="M3322" s="33" t="str">
        <f t="shared" si="280"/>
        <v>Container q'ty</v>
      </c>
      <c r="N3322" s="33" t="str">
        <f t="shared" si="281"/>
        <v/>
      </c>
      <c r="O3322" s="39"/>
      <c r="P3322" s="33"/>
      <c r="Q3322" s="168"/>
      <c r="R3322" s="169"/>
      <c r="S3322" s="39"/>
      <c r="T3322" s="119"/>
      <c r="U3322" s="109"/>
      <c r="V3322" s="109"/>
      <c r="W3322" s="109"/>
      <c r="X3322" s="45"/>
      <c r="Y3322" s="45"/>
    </row>
    <row r="3323" spans="1:25" s="43" customFormat="1" ht="12.9" customHeight="1">
      <c r="A3323" s="189"/>
      <c r="B3323" s="111"/>
      <c r="C3323" s="111"/>
      <c r="D3323" s="111"/>
      <c r="E3323" s="111"/>
      <c r="F3323" s="111"/>
      <c r="G3323" s="111"/>
      <c r="H3323" s="111"/>
      <c r="I3323" s="116"/>
      <c r="J3323" s="118"/>
      <c r="K3323" s="33"/>
      <c r="L3323" s="44">
        <f t="shared" si="282"/>
        <v>0</v>
      </c>
      <c r="M3323" s="33" t="str">
        <f t="shared" si="280"/>
        <v>Container q'ty</v>
      </c>
      <c r="N3323" s="33" t="str">
        <f t="shared" si="281"/>
        <v/>
      </c>
      <c r="O3323" s="39"/>
      <c r="P3323" s="33"/>
      <c r="Q3323" s="168"/>
      <c r="R3323" s="169"/>
      <c r="S3323" s="39"/>
      <c r="T3323" s="119"/>
      <c r="U3323" s="109"/>
      <c r="V3323" s="109"/>
      <c r="W3323" s="109"/>
      <c r="X3323" s="45"/>
      <c r="Y3323" s="45"/>
    </row>
    <row r="3324" spans="1:25" s="43" customFormat="1" ht="12.9" customHeight="1">
      <c r="A3324" s="189"/>
      <c r="B3324" s="111"/>
      <c r="C3324" s="111"/>
      <c r="D3324" s="111"/>
      <c r="E3324" s="111"/>
      <c r="F3324" s="111"/>
      <c r="G3324" s="111"/>
      <c r="H3324" s="111"/>
      <c r="I3324" s="117"/>
      <c r="J3324" s="118"/>
      <c r="K3324" s="33"/>
      <c r="L3324" s="44">
        <f t="shared" si="282"/>
        <v>0</v>
      </c>
      <c r="M3324" s="33" t="str">
        <f t="shared" si="280"/>
        <v>Container q'ty</v>
      </c>
      <c r="N3324" s="33" t="str">
        <f t="shared" si="281"/>
        <v/>
      </c>
      <c r="O3324" s="39"/>
      <c r="P3324" s="33"/>
      <c r="Q3324" s="168"/>
      <c r="R3324" s="169"/>
      <c r="S3324" s="39"/>
      <c r="T3324" s="119"/>
      <c r="U3324" s="109"/>
      <c r="V3324" s="109"/>
      <c r="W3324" s="109"/>
      <c r="X3324" s="45"/>
      <c r="Y3324" s="45"/>
    </row>
    <row r="3325" spans="1:25" s="43" customFormat="1" ht="12.9" customHeight="1">
      <c r="A3325" s="189"/>
      <c r="B3325" s="111"/>
      <c r="C3325" s="111"/>
      <c r="D3325" s="111"/>
      <c r="E3325" s="111"/>
      <c r="F3325" s="111"/>
      <c r="G3325" s="111"/>
      <c r="H3325" s="111"/>
      <c r="I3325" s="117"/>
      <c r="J3325" s="118"/>
      <c r="K3325" s="33"/>
      <c r="L3325" s="44">
        <f t="shared" si="282"/>
        <v>0</v>
      </c>
      <c r="M3325" s="33" t="str">
        <f t="shared" si="280"/>
        <v>Container q'ty</v>
      </c>
      <c r="N3325" s="33" t="str">
        <f t="shared" si="281"/>
        <v/>
      </c>
      <c r="O3325" s="39"/>
      <c r="P3325" s="33"/>
      <c r="Q3325" s="168"/>
      <c r="R3325" s="169"/>
      <c r="S3325" s="39"/>
      <c r="T3325" s="119"/>
      <c r="U3325" s="109"/>
      <c r="V3325" s="109"/>
      <c r="W3325" s="109"/>
      <c r="X3325" s="45"/>
      <c r="Y3325" s="45"/>
    </row>
    <row r="3326" spans="1:25" s="43" customFormat="1" ht="12.9" customHeight="1">
      <c r="A3326" s="189"/>
      <c r="B3326" s="111"/>
      <c r="C3326" s="111"/>
      <c r="D3326" s="111"/>
      <c r="E3326" s="111"/>
      <c r="F3326" s="111"/>
      <c r="G3326" s="111"/>
      <c r="H3326" s="111"/>
      <c r="I3326" s="116"/>
      <c r="J3326" s="118"/>
      <c r="K3326" s="33"/>
      <c r="L3326" s="44">
        <f t="shared" si="282"/>
        <v>0</v>
      </c>
      <c r="M3326" s="33" t="str">
        <f t="shared" si="280"/>
        <v>Container q'ty</v>
      </c>
      <c r="N3326" s="33" t="str">
        <f t="shared" si="281"/>
        <v/>
      </c>
      <c r="O3326" s="39"/>
      <c r="P3326" s="33"/>
      <c r="Q3326" s="168"/>
      <c r="R3326" s="169"/>
      <c r="S3326" s="39"/>
      <c r="T3326" s="119"/>
      <c r="U3326" s="109"/>
      <c r="V3326" s="109"/>
      <c r="W3326" s="109"/>
      <c r="X3326" s="45"/>
      <c r="Y3326" s="45"/>
    </row>
    <row r="3327" spans="1:25" s="43" customFormat="1" ht="12.9" customHeight="1">
      <c r="A3327" s="189"/>
      <c r="B3327" s="111"/>
      <c r="C3327" s="111"/>
      <c r="D3327" s="111"/>
      <c r="E3327" s="111"/>
      <c r="F3327" s="111"/>
      <c r="G3327" s="111"/>
      <c r="H3327" s="111"/>
      <c r="I3327" s="116"/>
      <c r="J3327" s="118"/>
      <c r="K3327" s="33"/>
      <c r="L3327" s="44">
        <f t="shared" si="282"/>
        <v>0</v>
      </c>
      <c r="M3327" s="33" t="str">
        <f t="shared" si="280"/>
        <v>Container q'ty</v>
      </c>
      <c r="N3327" s="33" t="str">
        <f t="shared" si="281"/>
        <v/>
      </c>
      <c r="O3327" s="39"/>
      <c r="P3327" s="33"/>
      <c r="Q3327" s="168"/>
      <c r="R3327" s="169"/>
      <c r="S3327" s="39"/>
      <c r="T3327" s="119"/>
      <c r="U3327" s="109"/>
      <c r="V3327" s="109"/>
      <c r="W3327" s="109"/>
      <c r="X3327" s="45"/>
      <c r="Y3327" s="45"/>
    </row>
    <row r="3328" spans="1:25" s="43" customFormat="1" ht="12.9" customHeight="1">
      <c r="A3328" s="189"/>
      <c r="B3328" s="111"/>
      <c r="C3328" s="111"/>
      <c r="D3328" s="111"/>
      <c r="E3328" s="111"/>
      <c r="F3328" s="111"/>
      <c r="G3328" s="111"/>
      <c r="H3328" s="111"/>
      <c r="I3328" s="116"/>
      <c r="J3328" s="118"/>
      <c r="K3328" s="33"/>
      <c r="L3328" s="44">
        <f t="shared" si="282"/>
        <v>0</v>
      </c>
      <c r="M3328" s="33" t="str">
        <f t="shared" si="280"/>
        <v>Container q'ty</v>
      </c>
      <c r="N3328" s="33" t="str">
        <f t="shared" si="281"/>
        <v/>
      </c>
      <c r="O3328" s="39"/>
      <c r="P3328" s="33"/>
      <c r="Q3328" s="168"/>
      <c r="R3328" s="169"/>
      <c r="S3328" s="39"/>
      <c r="T3328" s="119"/>
      <c r="U3328" s="109"/>
      <c r="V3328" s="109"/>
      <c r="W3328" s="109"/>
      <c r="X3328" s="45"/>
      <c r="Y3328" s="45"/>
    </row>
    <row r="3329" spans="1:25" s="43" customFormat="1" ht="12.9" customHeight="1">
      <c r="A3329" s="189"/>
      <c r="B3329" s="111"/>
      <c r="C3329" s="111"/>
      <c r="D3329" s="111"/>
      <c r="E3329" s="111"/>
      <c r="F3329" s="111"/>
      <c r="G3329" s="111"/>
      <c r="H3329" s="111"/>
      <c r="I3329" s="116"/>
      <c r="J3329" s="118"/>
      <c r="K3329" s="33"/>
      <c r="L3329" s="44">
        <f t="shared" si="282"/>
        <v>0</v>
      </c>
      <c r="M3329" s="33" t="str">
        <f t="shared" si="280"/>
        <v>Container q'ty</v>
      </c>
      <c r="N3329" s="33" t="str">
        <f t="shared" si="281"/>
        <v/>
      </c>
      <c r="O3329" s="39"/>
      <c r="P3329" s="33"/>
      <c r="Q3329" s="168"/>
      <c r="R3329" s="169"/>
      <c r="S3329" s="39"/>
      <c r="T3329" s="119"/>
      <c r="U3329" s="109"/>
      <c r="V3329" s="109"/>
      <c r="W3329" s="109"/>
      <c r="X3329" s="45"/>
      <c r="Y3329" s="45"/>
    </row>
    <row r="3330" spans="1:25" s="43" customFormat="1" ht="12.9" customHeight="1">
      <c r="A3330" s="189"/>
      <c r="B3330" s="111"/>
      <c r="C3330" s="111"/>
      <c r="D3330" s="111"/>
      <c r="E3330" s="111"/>
      <c r="F3330" s="111"/>
      <c r="G3330" s="111"/>
      <c r="H3330" s="111"/>
      <c r="I3330" s="116"/>
      <c r="J3330" s="118"/>
      <c r="K3330" s="33"/>
      <c r="L3330" s="44">
        <f t="shared" si="282"/>
        <v>0</v>
      </c>
      <c r="M3330" s="33" t="str">
        <f t="shared" si="280"/>
        <v>Container q'ty</v>
      </c>
      <c r="N3330" s="33" t="str">
        <f t="shared" si="281"/>
        <v/>
      </c>
      <c r="O3330" s="39"/>
      <c r="P3330" s="33"/>
      <c r="Q3330" s="168"/>
      <c r="R3330" s="169"/>
      <c r="S3330" s="39"/>
      <c r="T3330" s="119"/>
      <c r="U3330" s="109"/>
      <c r="V3330" s="109"/>
      <c r="W3330" s="109"/>
      <c r="X3330" s="45"/>
      <c r="Y3330" s="45"/>
    </row>
    <row r="3331" spans="1:25" s="43" customFormat="1" ht="12.9" customHeight="1">
      <c r="A3331" s="189"/>
      <c r="B3331" s="111"/>
      <c r="C3331" s="111"/>
      <c r="D3331" s="111"/>
      <c r="E3331" s="111"/>
      <c r="F3331" s="111"/>
      <c r="G3331" s="111"/>
      <c r="H3331" s="111"/>
      <c r="I3331" s="116"/>
      <c r="J3331" s="118"/>
      <c r="K3331" s="33"/>
      <c r="L3331" s="44">
        <f>SUM(E3331:F3331)</f>
        <v>0</v>
      </c>
      <c r="M3331" s="33" t="str">
        <f t="shared" si="280"/>
        <v>Container q'ty</v>
      </c>
      <c r="N3331" s="33" t="str">
        <f t="shared" si="281"/>
        <v/>
      </c>
      <c r="O3331" s="39"/>
      <c r="P3331" s="33"/>
      <c r="Q3331" s="168"/>
      <c r="R3331" s="169"/>
      <c r="S3331" s="39"/>
      <c r="T3331" s="119"/>
      <c r="U3331" s="109"/>
      <c r="V3331" s="109"/>
      <c r="W3331" s="109"/>
      <c r="X3331" s="45"/>
      <c r="Y3331" s="45"/>
    </row>
    <row r="3332" spans="1:25" s="43" customFormat="1" ht="12.9" customHeight="1">
      <c r="A3332" s="189"/>
      <c r="B3332" s="111"/>
      <c r="C3332" s="111"/>
      <c r="D3332" s="111"/>
      <c r="E3332" s="111"/>
      <c r="F3332" s="111"/>
      <c r="G3332" s="111"/>
      <c r="H3332" s="111"/>
      <c r="I3332" s="116"/>
      <c r="J3332" s="118"/>
      <c r="K3332" s="33"/>
      <c r="L3332" s="44">
        <f>SUM(E3332:F3332)</f>
        <v>0</v>
      </c>
      <c r="M3332" s="33" t="str">
        <f t="shared" si="280"/>
        <v>Container q'ty</v>
      </c>
      <c r="N3332" s="33" t="str">
        <f t="shared" si="281"/>
        <v/>
      </c>
      <c r="O3332" s="39"/>
      <c r="P3332" s="33"/>
      <c r="Q3332" s="168"/>
      <c r="R3332" s="169"/>
      <c r="S3332" s="39"/>
      <c r="T3332" s="119"/>
      <c r="U3332" s="109"/>
      <c r="V3332" s="109"/>
      <c r="W3332" s="109"/>
      <c r="X3332" s="45"/>
      <c r="Y3332" s="45"/>
    </row>
    <row r="3333" spans="1:25" s="43" customFormat="1" ht="12.9" customHeight="1">
      <c r="A3333" s="189"/>
      <c r="B3333" s="111"/>
      <c r="C3333" s="111"/>
      <c r="D3333" s="111"/>
      <c r="E3333" s="111"/>
      <c r="F3333" s="111"/>
      <c r="G3333" s="111"/>
      <c r="H3333" s="111"/>
      <c r="I3333" s="116"/>
      <c r="J3333" s="118"/>
      <c r="K3333" s="33"/>
      <c r="L3333" s="44">
        <f t="shared" ref="L3333:L3341" si="283">SUM(E3333:F3333)</f>
        <v>0</v>
      </c>
      <c r="M3333" s="33" t="str">
        <f t="shared" si="280"/>
        <v>Container q'ty</v>
      </c>
      <c r="N3333" s="33" t="str">
        <f t="shared" si="281"/>
        <v/>
      </c>
      <c r="O3333" s="39"/>
      <c r="P3333" s="33"/>
      <c r="Q3333" s="168"/>
      <c r="R3333" s="169"/>
      <c r="S3333" s="39"/>
      <c r="T3333" s="119"/>
      <c r="U3333" s="109"/>
      <c r="V3333" s="109"/>
      <c r="W3333" s="109"/>
      <c r="X3333" s="45"/>
      <c r="Y3333" s="45"/>
    </row>
    <row r="3334" spans="1:25" s="43" customFormat="1" ht="12.9" customHeight="1">
      <c r="A3334" s="189"/>
      <c r="B3334" s="111"/>
      <c r="C3334" s="111"/>
      <c r="D3334" s="111"/>
      <c r="E3334" s="111"/>
      <c r="F3334" s="111"/>
      <c r="G3334" s="111"/>
      <c r="H3334" s="111"/>
      <c r="I3334" s="116"/>
      <c r="J3334" s="118"/>
      <c r="K3334" s="33"/>
      <c r="L3334" s="44">
        <f t="shared" si="283"/>
        <v>0</v>
      </c>
      <c r="M3334" s="33" t="str">
        <f t="shared" si="280"/>
        <v>Container q'ty</v>
      </c>
      <c r="N3334" s="33" t="str">
        <f t="shared" si="281"/>
        <v/>
      </c>
      <c r="O3334" s="39"/>
      <c r="P3334" s="33"/>
      <c r="Q3334" s="168"/>
      <c r="R3334" s="169"/>
      <c r="S3334" s="39"/>
      <c r="T3334" s="119"/>
      <c r="U3334" s="109"/>
      <c r="V3334" s="109"/>
      <c r="W3334" s="109"/>
      <c r="X3334" s="45"/>
      <c r="Y3334" s="45"/>
    </row>
    <row r="3335" spans="1:25" s="43" customFormat="1" ht="12.9" customHeight="1">
      <c r="A3335" s="189"/>
      <c r="B3335" s="111"/>
      <c r="C3335" s="111"/>
      <c r="D3335" s="111"/>
      <c r="E3335" s="111"/>
      <c r="F3335" s="111"/>
      <c r="G3335" s="111"/>
      <c r="H3335" s="111"/>
      <c r="I3335" s="116"/>
      <c r="J3335" s="118"/>
      <c r="K3335" s="33"/>
      <c r="L3335" s="44">
        <f t="shared" si="283"/>
        <v>0</v>
      </c>
      <c r="M3335" s="33" t="str">
        <f t="shared" si="280"/>
        <v>Container q'ty</v>
      </c>
      <c r="N3335" s="33" t="str">
        <f t="shared" si="281"/>
        <v/>
      </c>
      <c r="O3335" s="39"/>
      <c r="P3335" s="33"/>
      <c r="Q3335" s="168"/>
      <c r="R3335" s="169"/>
      <c r="S3335" s="39"/>
      <c r="T3335" s="119"/>
      <c r="U3335" s="109"/>
      <c r="V3335" s="109"/>
      <c r="W3335" s="109"/>
      <c r="X3335" s="45"/>
      <c r="Y3335" s="45"/>
    </row>
    <row r="3336" spans="1:25" s="43" customFormat="1" ht="12.9" customHeight="1">
      <c r="A3336" s="189"/>
      <c r="B3336" s="111"/>
      <c r="C3336" s="111"/>
      <c r="D3336" s="111"/>
      <c r="E3336" s="111"/>
      <c r="F3336" s="111"/>
      <c r="G3336" s="111"/>
      <c r="H3336" s="111"/>
      <c r="I3336" s="117"/>
      <c r="J3336" s="118"/>
      <c r="K3336" s="33"/>
      <c r="L3336" s="44">
        <f t="shared" si="283"/>
        <v>0</v>
      </c>
      <c r="M3336" s="33" t="str">
        <f t="shared" si="280"/>
        <v>Container q'ty</v>
      </c>
      <c r="N3336" s="33" t="str">
        <f t="shared" si="281"/>
        <v/>
      </c>
      <c r="O3336" s="39"/>
      <c r="P3336" s="33"/>
      <c r="Q3336" s="168"/>
      <c r="R3336" s="169"/>
      <c r="S3336" s="39"/>
      <c r="T3336" s="119"/>
      <c r="U3336" s="109"/>
      <c r="V3336" s="109"/>
      <c r="W3336" s="109"/>
      <c r="X3336" s="45"/>
      <c r="Y3336" s="45"/>
    </row>
    <row r="3337" spans="1:25" s="43" customFormat="1" ht="12.9" customHeight="1">
      <c r="A3337" s="189"/>
      <c r="B3337" s="111"/>
      <c r="C3337" s="111"/>
      <c r="D3337" s="111"/>
      <c r="E3337" s="111"/>
      <c r="F3337" s="111"/>
      <c r="G3337" s="111"/>
      <c r="H3337" s="111"/>
      <c r="I3337" s="117"/>
      <c r="J3337" s="118"/>
      <c r="K3337" s="33"/>
      <c r="L3337" s="44">
        <f t="shared" si="283"/>
        <v>0</v>
      </c>
      <c r="M3337" s="33" t="str">
        <f t="shared" si="280"/>
        <v>Container q'ty</v>
      </c>
      <c r="N3337" s="33" t="str">
        <f t="shared" si="281"/>
        <v/>
      </c>
      <c r="O3337" s="39"/>
      <c r="P3337" s="33"/>
      <c r="Q3337" s="168"/>
      <c r="R3337" s="169"/>
      <c r="S3337" s="39"/>
      <c r="T3337" s="119"/>
      <c r="U3337" s="109"/>
      <c r="V3337" s="109"/>
      <c r="W3337" s="109"/>
      <c r="X3337" s="45"/>
      <c r="Y3337" s="45"/>
    </row>
    <row r="3338" spans="1:25" s="43" customFormat="1" ht="12.9" customHeight="1">
      <c r="A3338" s="189"/>
      <c r="B3338" s="111"/>
      <c r="C3338" s="111"/>
      <c r="D3338" s="111"/>
      <c r="E3338" s="111"/>
      <c r="F3338" s="111"/>
      <c r="G3338" s="111"/>
      <c r="H3338" s="111"/>
      <c r="I3338" s="116"/>
      <c r="J3338" s="118"/>
      <c r="K3338" s="33"/>
      <c r="L3338" s="44">
        <f t="shared" si="283"/>
        <v>0</v>
      </c>
      <c r="M3338" s="33" t="str">
        <f t="shared" si="280"/>
        <v>Container q'ty</v>
      </c>
      <c r="N3338" s="33" t="str">
        <f t="shared" si="281"/>
        <v/>
      </c>
      <c r="O3338" s="39"/>
      <c r="P3338" s="33"/>
      <c r="Q3338" s="168"/>
      <c r="R3338" s="169"/>
      <c r="S3338" s="39"/>
      <c r="T3338" s="119"/>
      <c r="U3338" s="109"/>
      <c r="V3338" s="109"/>
      <c r="W3338" s="109"/>
      <c r="X3338" s="45"/>
      <c r="Y3338" s="45"/>
    </row>
    <row r="3339" spans="1:25" s="43" customFormat="1" ht="12.9" customHeight="1">
      <c r="A3339" s="189"/>
      <c r="B3339" s="111"/>
      <c r="C3339" s="111"/>
      <c r="D3339" s="111"/>
      <c r="E3339" s="111"/>
      <c r="F3339" s="111"/>
      <c r="G3339" s="111"/>
      <c r="H3339" s="111"/>
      <c r="I3339" s="116"/>
      <c r="J3339" s="118"/>
      <c r="K3339" s="33"/>
      <c r="L3339" s="44">
        <f t="shared" si="283"/>
        <v>0</v>
      </c>
      <c r="M3339" s="33" t="str">
        <f t="shared" si="280"/>
        <v>Container q'ty</v>
      </c>
      <c r="N3339" s="33" t="str">
        <f t="shared" si="281"/>
        <v/>
      </c>
      <c r="O3339" s="39"/>
      <c r="P3339" s="33"/>
      <c r="Q3339" s="168"/>
      <c r="R3339" s="169"/>
      <c r="S3339" s="39"/>
      <c r="T3339" s="119"/>
      <c r="U3339" s="109"/>
      <c r="V3339" s="109"/>
      <c r="W3339" s="109"/>
      <c r="X3339" s="45"/>
      <c r="Y3339" s="45"/>
    </row>
    <row r="3340" spans="1:25" s="43" customFormat="1" ht="12.9" customHeight="1">
      <c r="A3340" s="189"/>
      <c r="B3340" s="111"/>
      <c r="C3340" s="111"/>
      <c r="D3340" s="111"/>
      <c r="E3340" s="111"/>
      <c r="F3340" s="111"/>
      <c r="G3340" s="111"/>
      <c r="H3340" s="111"/>
      <c r="I3340" s="116"/>
      <c r="J3340" s="118"/>
      <c r="K3340" s="33"/>
      <c r="L3340" s="44">
        <f t="shared" si="283"/>
        <v>0</v>
      </c>
      <c r="M3340" s="33" t="str">
        <f t="shared" si="280"/>
        <v>Container q'ty</v>
      </c>
      <c r="N3340" s="33" t="str">
        <f t="shared" si="281"/>
        <v/>
      </c>
      <c r="O3340" s="39"/>
      <c r="P3340" s="33"/>
      <c r="Q3340" s="168"/>
      <c r="R3340" s="169"/>
      <c r="S3340" s="39"/>
      <c r="T3340" s="119"/>
      <c r="U3340" s="109"/>
      <c r="V3340" s="109"/>
      <c r="W3340" s="109"/>
      <c r="X3340" s="45"/>
      <c r="Y3340" s="45"/>
    </row>
    <row r="3341" spans="1:25" s="43" customFormat="1" ht="12.9" customHeight="1">
      <c r="A3341" s="189"/>
      <c r="B3341" s="111"/>
      <c r="C3341" s="111"/>
      <c r="D3341" s="111"/>
      <c r="E3341" s="111"/>
      <c r="F3341" s="111"/>
      <c r="G3341" s="111"/>
      <c r="H3341" s="111"/>
      <c r="I3341" s="116"/>
      <c r="J3341" s="118"/>
      <c r="K3341" s="33"/>
      <c r="L3341" s="44">
        <f t="shared" si="283"/>
        <v>0</v>
      </c>
      <c r="M3341" s="33" t="str">
        <f t="shared" si="280"/>
        <v>Container q'ty</v>
      </c>
      <c r="N3341" s="33" t="str">
        <f t="shared" si="281"/>
        <v/>
      </c>
      <c r="O3341" s="39"/>
      <c r="P3341" s="33"/>
      <c r="Q3341" s="168"/>
      <c r="R3341" s="169"/>
      <c r="S3341" s="39"/>
      <c r="T3341" s="119"/>
      <c r="U3341" s="109"/>
      <c r="V3341" s="109"/>
      <c r="W3341" s="109"/>
      <c r="X3341" s="45"/>
      <c r="Y3341" s="45"/>
    </row>
    <row r="3342" spans="1:25" s="43" customFormat="1" ht="12.9" customHeight="1">
      <c r="A3342" s="189"/>
      <c r="B3342" s="111"/>
      <c r="C3342" s="111"/>
      <c r="D3342" s="111"/>
      <c r="E3342" s="111"/>
      <c r="F3342" s="111"/>
      <c r="G3342" s="111"/>
      <c r="H3342" s="111"/>
      <c r="I3342" s="116"/>
      <c r="J3342" s="118"/>
      <c r="K3342" s="33"/>
      <c r="L3342" s="44">
        <f>SUM(E3342:F3342)</f>
        <v>0</v>
      </c>
      <c r="M3342" s="33" t="str">
        <f t="shared" si="280"/>
        <v>Container q'ty</v>
      </c>
      <c r="N3342" s="33" t="str">
        <f t="shared" si="281"/>
        <v/>
      </c>
      <c r="O3342" s="39"/>
      <c r="P3342" s="33"/>
      <c r="Q3342" s="168"/>
      <c r="R3342" s="169"/>
      <c r="S3342" s="39"/>
      <c r="T3342" s="119"/>
      <c r="U3342" s="109"/>
      <c r="V3342" s="109"/>
      <c r="W3342" s="109"/>
      <c r="X3342" s="45"/>
      <c r="Y3342" s="45"/>
    </row>
    <row r="3343" spans="1:25" s="43" customFormat="1" ht="12.9" customHeight="1">
      <c r="A3343" s="189"/>
      <c r="B3343" s="111"/>
      <c r="C3343" s="111"/>
      <c r="D3343" s="111"/>
      <c r="E3343" s="111"/>
      <c r="F3343" s="111"/>
      <c r="G3343" s="111"/>
      <c r="H3343" s="111"/>
      <c r="I3343" s="116"/>
      <c r="J3343" s="118"/>
      <c r="K3343" s="33"/>
      <c r="L3343" s="44">
        <f>SUM(E3343:F3343)</f>
        <v>0</v>
      </c>
      <c r="M3343" s="33" t="str">
        <f t="shared" si="280"/>
        <v>Container q'ty</v>
      </c>
      <c r="N3343" s="33" t="str">
        <f t="shared" si="281"/>
        <v/>
      </c>
      <c r="O3343" s="39"/>
      <c r="P3343" s="33"/>
      <c r="Q3343" s="168"/>
      <c r="R3343" s="169"/>
      <c r="S3343" s="39"/>
      <c r="T3343" s="119"/>
      <c r="U3343" s="109"/>
      <c r="V3343" s="109"/>
      <c r="W3343" s="109"/>
      <c r="X3343" s="45"/>
      <c r="Y3343" s="45"/>
    </row>
    <row r="3344" spans="1:25" s="43" customFormat="1" ht="12.9" customHeight="1">
      <c r="A3344" s="189"/>
      <c r="B3344" s="111"/>
      <c r="C3344" s="111"/>
      <c r="D3344" s="111"/>
      <c r="E3344" s="111"/>
      <c r="F3344" s="111"/>
      <c r="G3344" s="111"/>
      <c r="H3344" s="111"/>
      <c r="I3344" s="116"/>
      <c r="J3344" s="118"/>
      <c r="K3344" s="33"/>
      <c r="L3344" s="44">
        <f t="shared" ref="L3344:L3352" si="284">SUM(E3344:F3344)</f>
        <v>0</v>
      </c>
      <c r="M3344" s="33" t="str">
        <f t="shared" si="280"/>
        <v>Container q'ty</v>
      </c>
      <c r="N3344" s="33" t="str">
        <f t="shared" si="281"/>
        <v/>
      </c>
      <c r="O3344" s="39"/>
      <c r="P3344" s="33"/>
      <c r="Q3344" s="168"/>
      <c r="R3344" s="169"/>
      <c r="S3344" s="39"/>
      <c r="T3344" s="119"/>
      <c r="U3344" s="109"/>
      <c r="V3344" s="109"/>
      <c r="W3344" s="109"/>
      <c r="X3344" s="45"/>
      <c r="Y3344" s="45"/>
    </row>
    <row r="3345" spans="1:25" s="43" customFormat="1" ht="12.9" customHeight="1">
      <c r="A3345" s="189"/>
      <c r="B3345" s="111"/>
      <c r="C3345" s="111"/>
      <c r="D3345" s="111"/>
      <c r="E3345" s="111"/>
      <c r="F3345" s="111"/>
      <c r="G3345" s="111"/>
      <c r="H3345" s="111"/>
      <c r="I3345" s="116"/>
      <c r="J3345" s="118"/>
      <c r="K3345" s="33"/>
      <c r="L3345" s="44">
        <f t="shared" si="284"/>
        <v>0</v>
      </c>
      <c r="M3345" s="33" t="str">
        <f t="shared" si="280"/>
        <v>Container q'ty</v>
      </c>
      <c r="N3345" s="33" t="str">
        <f t="shared" si="281"/>
        <v/>
      </c>
      <c r="O3345" s="39"/>
      <c r="P3345" s="33"/>
      <c r="Q3345" s="168"/>
      <c r="R3345" s="169"/>
      <c r="S3345" s="39"/>
      <c r="T3345" s="119"/>
      <c r="U3345" s="109"/>
      <c r="V3345" s="109"/>
      <c r="W3345" s="109"/>
      <c r="X3345" s="45"/>
      <c r="Y3345" s="45"/>
    </row>
    <row r="3346" spans="1:25" s="43" customFormat="1" ht="12.9" customHeight="1">
      <c r="A3346" s="189"/>
      <c r="B3346" s="111"/>
      <c r="C3346" s="111"/>
      <c r="D3346" s="111"/>
      <c r="E3346" s="111"/>
      <c r="F3346" s="111"/>
      <c r="G3346" s="111"/>
      <c r="H3346" s="111"/>
      <c r="I3346" s="116"/>
      <c r="J3346" s="118"/>
      <c r="K3346" s="33"/>
      <c r="L3346" s="44">
        <f t="shared" si="284"/>
        <v>0</v>
      </c>
      <c r="M3346" s="33" t="str">
        <f t="shared" si="280"/>
        <v>Container q'ty</v>
      </c>
      <c r="N3346" s="33" t="str">
        <f t="shared" si="281"/>
        <v/>
      </c>
      <c r="O3346" s="39"/>
      <c r="P3346" s="33"/>
      <c r="Q3346" s="168"/>
      <c r="R3346" s="169"/>
      <c r="S3346" s="39"/>
      <c r="T3346" s="119"/>
      <c r="U3346" s="109"/>
      <c r="V3346" s="109"/>
      <c r="W3346" s="109"/>
      <c r="X3346" s="45"/>
      <c r="Y3346" s="45"/>
    </row>
    <row r="3347" spans="1:25" s="43" customFormat="1" ht="12.9" customHeight="1">
      <c r="A3347" s="189"/>
      <c r="B3347" s="111"/>
      <c r="C3347" s="111"/>
      <c r="D3347" s="111"/>
      <c r="E3347" s="111"/>
      <c r="F3347" s="111"/>
      <c r="G3347" s="111"/>
      <c r="H3347" s="111"/>
      <c r="I3347" s="117"/>
      <c r="J3347" s="118"/>
      <c r="K3347" s="33"/>
      <c r="L3347" s="44">
        <f t="shared" si="284"/>
        <v>0</v>
      </c>
      <c r="M3347" s="33" t="str">
        <f t="shared" si="280"/>
        <v>Container q'ty</v>
      </c>
      <c r="N3347" s="33" t="str">
        <f t="shared" si="281"/>
        <v/>
      </c>
      <c r="O3347" s="39"/>
      <c r="P3347" s="33"/>
      <c r="Q3347" s="168"/>
      <c r="R3347" s="169"/>
      <c r="S3347" s="39"/>
      <c r="T3347" s="119"/>
      <c r="U3347" s="109"/>
      <c r="V3347" s="109"/>
      <c r="W3347" s="109"/>
      <c r="X3347" s="45"/>
      <c r="Y3347" s="45"/>
    </row>
    <row r="3348" spans="1:25" s="43" customFormat="1" ht="12.9" customHeight="1">
      <c r="A3348" s="189"/>
      <c r="B3348" s="111"/>
      <c r="C3348" s="111"/>
      <c r="D3348" s="111"/>
      <c r="E3348" s="111"/>
      <c r="F3348" s="111"/>
      <c r="G3348" s="111"/>
      <c r="H3348" s="111"/>
      <c r="I3348" s="117"/>
      <c r="J3348" s="118"/>
      <c r="K3348" s="33"/>
      <c r="L3348" s="44">
        <f t="shared" si="284"/>
        <v>0</v>
      </c>
      <c r="M3348" s="33" t="str">
        <f t="shared" si="280"/>
        <v>Container q'ty</v>
      </c>
      <c r="N3348" s="33" t="str">
        <f t="shared" si="281"/>
        <v/>
      </c>
      <c r="O3348" s="39"/>
      <c r="P3348" s="33"/>
      <c r="Q3348" s="168"/>
      <c r="R3348" s="169"/>
      <c r="S3348" s="39"/>
      <c r="T3348" s="119"/>
      <c r="U3348" s="109"/>
      <c r="V3348" s="109"/>
      <c r="W3348" s="109"/>
      <c r="X3348" s="45"/>
      <c r="Y3348" s="45"/>
    </row>
    <row r="3349" spans="1:25" s="43" customFormat="1" ht="12.9" customHeight="1">
      <c r="A3349" s="189"/>
      <c r="B3349" s="111"/>
      <c r="C3349" s="111"/>
      <c r="D3349" s="111"/>
      <c r="E3349" s="111"/>
      <c r="F3349" s="111"/>
      <c r="G3349" s="111"/>
      <c r="H3349" s="111"/>
      <c r="I3349" s="116"/>
      <c r="J3349" s="118"/>
      <c r="K3349" s="33"/>
      <c r="L3349" s="44">
        <f t="shared" si="284"/>
        <v>0</v>
      </c>
      <c r="M3349" s="33" t="str">
        <f t="shared" si="280"/>
        <v>Container q'ty</v>
      </c>
      <c r="N3349" s="33" t="str">
        <f t="shared" si="281"/>
        <v/>
      </c>
      <c r="O3349" s="39"/>
      <c r="P3349" s="33"/>
      <c r="Q3349" s="168"/>
      <c r="R3349" s="169"/>
      <c r="S3349" s="39"/>
      <c r="T3349" s="119"/>
      <c r="U3349" s="109"/>
      <c r="V3349" s="109"/>
      <c r="W3349" s="109"/>
      <c r="X3349" s="45"/>
      <c r="Y3349" s="45"/>
    </row>
    <row r="3350" spans="1:25" s="43" customFormat="1" ht="12.9" customHeight="1">
      <c r="A3350" s="189"/>
      <c r="B3350" s="111"/>
      <c r="C3350" s="111"/>
      <c r="D3350" s="111"/>
      <c r="E3350" s="111"/>
      <c r="F3350" s="111"/>
      <c r="G3350" s="111"/>
      <c r="H3350" s="111"/>
      <c r="I3350" s="116"/>
      <c r="J3350" s="118"/>
      <c r="K3350" s="33"/>
      <c r="L3350" s="44">
        <f t="shared" si="284"/>
        <v>0</v>
      </c>
      <c r="M3350" s="33" t="str">
        <f t="shared" si="280"/>
        <v>Container q'ty</v>
      </c>
      <c r="N3350" s="33" t="str">
        <f t="shared" si="281"/>
        <v/>
      </c>
      <c r="O3350" s="39"/>
      <c r="P3350" s="33"/>
      <c r="Q3350" s="168"/>
      <c r="R3350" s="169"/>
      <c r="S3350" s="39"/>
      <c r="T3350" s="119"/>
      <c r="U3350" s="109"/>
      <c r="V3350" s="109"/>
      <c r="W3350" s="109"/>
      <c r="X3350" s="45"/>
      <c r="Y3350" s="45"/>
    </row>
    <row r="3351" spans="1:25" s="43" customFormat="1" ht="12.9" customHeight="1">
      <c r="A3351" s="189"/>
      <c r="B3351" s="111"/>
      <c r="C3351" s="111"/>
      <c r="D3351" s="111"/>
      <c r="E3351" s="111"/>
      <c r="F3351" s="111"/>
      <c r="G3351" s="111"/>
      <c r="H3351" s="111"/>
      <c r="I3351" s="116"/>
      <c r="J3351" s="118"/>
      <c r="K3351" s="33"/>
      <c r="L3351" s="44">
        <f t="shared" si="284"/>
        <v>0</v>
      </c>
      <c r="M3351" s="33" t="str">
        <f t="shared" si="280"/>
        <v>Container q'ty</v>
      </c>
      <c r="N3351" s="33" t="str">
        <f t="shared" si="281"/>
        <v/>
      </c>
      <c r="O3351" s="39"/>
      <c r="P3351" s="33"/>
      <c r="Q3351" s="168"/>
      <c r="R3351" s="169"/>
      <c r="S3351" s="39"/>
      <c r="T3351" s="119"/>
      <c r="U3351" s="109"/>
      <c r="V3351" s="109"/>
      <c r="W3351" s="109"/>
      <c r="X3351" s="45"/>
      <c r="Y3351" s="45"/>
    </row>
    <row r="3352" spans="1:25" s="43" customFormat="1" ht="12.9" customHeight="1">
      <c r="A3352" s="189"/>
      <c r="B3352" s="111"/>
      <c r="C3352" s="111"/>
      <c r="D3352" s="111"/>
      <c r="E3352" s="111"/>
      <c r="F3352" s="111"/>
      <c r="G3352" s="111"/>
      <c r="H3352" s="111"/>
      <c r="I3352" s="116"/>
      <c r="J3352" s="118"/>
      <c r="K3352" s="33"/>
      <c r="L3352" s="44">
        <f t="shared" si="284"/>
        <v>0</v>
      </c>
      <c r="M3352" s="33" t="str">
        <f t="shared" si="280"/>
        <v>Container q'ty</v>
      </c>
      <c r="N3352" s="33" t="str">
        <f t="shared" si="281"/>
        <v/>
      </c>
      <c r="O3352" s="39"/>
      <c r="P3352" s="33"/>
      <c r="Q3352" s="168"/>
      <c r="R3352" s="169"/>
      <c r="S3352" s="39"/>
      <c r="T3352" s="119"/>
      <c r="U3352" s="109"/>
      <c r="V3352" s="109"/>
      <c r="W3352" s="109"/>
      <c r="X3352" s="45"/>
      <c r="Y3352" s="45"/>
    </row>
    <row r="3353" spans="1:25" s="43" customFormat="1" ht="12.9" customHeight="1">
      <c r="A3353" s="189"/>
      <c r="B3353" s="111"/>
      <c r="C3353" s="111"/>
      <c r="D3353" s="111"/>
      <c r="E3353" s="111"/>
      <c r="F3353" s="111"/>
      <c r="G3353" s="111"/>
      <c r="H3353" s="111"/>
      <c r="I3353" s="116"/>
      <c r="J3353" s="118"/>
      <c r="K3353" s="33"/>
      <c r="L3353" s="44">
        <f>SUM(E3353:F3353)</f>
        <v>0</v>
      </c>
      <c r="M3353" s="33" t="str">
        <f t="shared" si="280"/>
        <v>Container q'ty</v>
      </c>
      <c r="N3353" s="33" t="str">
        <f t="shared" si="281"/>
        <v/>
      </c>
      <c r="O3353" s="39"/>
      <c r="P3353" s="33"/>
      <c r="Q3353" s="168"/>
      <c r="R3353" s="169"/>
      <c r="S3353" s="39"/>
      <c r="T3353" s="119"/>
      <c r="U3353" s="109"/>
      <c r="V3353" s="109"/>
      <c r="W3353" s="109"/>
      <c r="X3353" s="45"/>
      <c r="Y3353" s="45"/>
    </row>
    <row r="3354" spans="1:25" s="43" customFormat="1" ht="12.9" customHeight="1">
      <c r="A3354" s="189"/>
      <c r="B3354" s="111"/>
      <c r="C3354" s="111"/>
      <c r="D3354" s="111"/>
      <c r="E3354" s="111"/>
      <c r="F3354" s="111"/>
      <c r="G3354" s="111"/>
      <c r="H3354" s="111"/>
      <c r="I3354" s="116"/>
      <c r="J3354" s="118"/>
      <c r="K3354" s="33"/>
      <c r="L3354" s="44">
        <f>SUM(E3354:F3354)</f>
        <v>0</v>
      </c>
      <c r="M3354" s="33" t="str">
        <f t="shared" si="280"/>
        <v>Container q'ty</v>
      </c>
      <c r="N3354" s="33" t="str">
        <f t="shared" si="281"/>
        <v/>
      </c>
      <c r="O3354" s="39"/>
      <c r="P3354" s="33"/>
      <c r="Q3354" s="168"/>
      <c r="R3354" s="169"/>
      <c r="S3354" s="39"/>
      <c r="T3354" s="119"/>
      <c r="U3354" s="109"/>
      <c r="V3354" s="109"/>
      <c r="W3354" s="109"/>
      <c r="X3354" s="45"/>
      <c r="Y3354" s="45"/>
    </row>
    <row r="3355" spans="1:25" s="43" customFormat="1" ht="12.9" customHeight="1">
      <c r="A3355" s="189"/>
      <c r="B3355" s="111"/>
      <c r="C3355" s="111"/>
      <c r="D3355" s="111"/>
      <c r="E3355" s="111"/>
      <c r="F3355" s="111"/>
      <c r="G3355" s="111"/>
      <c r="H3355" s="111"/>
      <c r="I3355" s="116"/>
      <c r="J3355" s="118"/>
      <c r="K3355" s="33"/>
      <c r="L3355" s="44">
        <f t="shared" ref="L3355:L3364" si="285">SUM(E3355:F3355)</f>
        <v>0</v>
      </c>
      <c r="M3355" s="33" t="str">
        <f t="shared" si="280"/>
        <v>Container q'ty</v>
      </c>
      <c r="N3355" s="33" t="str">
        <f t="shared" si="281"/>
        <v/>
      </c>
      <c r="O3355" s="39"/>
      <c r="P3355" s="33"/>
      <c r="Q3355" s="168"/>
      <c r="R3355" s="169"/>
      <c r="S3355" s="39"/>
      <c r="T3355" s="119"/>
      <c r="U3355" s="109"/>
      <c r="V3355" s="109"/>
      <c r="W3355" s="109"/>
      <c r="X3355" s="45"/>
      <c r="Y3355" s="45"/>
    </row>
    <row r="3356" spans="1:25" s="43" customFormat="1" ht="12.9" customHeight="1">
      <c r="A3356" s="189"/>
      <c r="B3356" s="111"/>
      <c r="C3356" s="111"/>
      <c r="D3356" s="111"/>
      <c r="E3356" s="111"/>
      <c r="F3356" s="111"/>
      <c r="G3356" s="111"/>
      <c r="H3356" s="111"/>
      <c r="I3356" s="116"/>
      <c r="J3356" s="118"/>
      <c r="K3356" s="33"/>
      <c r="L3356" s="44">
        <f t="shared" si="285"/>
        <v>0</v>
      </c>
      <c r="M3356" s="33" t="str">
        <f t="shared" si="280"/>
        <v>Container q'ty</v>
      </c>
      <c r="N3356" s="33" t="str">
        <f t="shared" si="281"/>
        <v/>
      </c>
      <c r="O3356" s="39"/>
      <c r="P3356" s="33"/>
      <c r="Q3356" s="168"/>
      <c r="R3356" s="169"/>
      <c r="S3356" s="39"/>
      <c r="T3356" s="119"/>
      <c r="U3356" s="109"/>
      <c r="V3356" s="109"/>
      <c r="W3356" s="109"/>
      <c r="X3356" s="45"/>
      <c r="Y3356" s="45"/>
    </row>
    <row r="3357" spans="1:25" s="43" customFormat="1" ht="12.9" customHeight="1">
      <c r="A3357" s="189"/>
      <c r="B3357" s="111"/>
      <c r="C3357" s="111"/>
      <c r="D3357" s="111"/>
      <c r="E3357" s="111"/>
      <c r="F3357" s="111"/>
      <c r="G3357" s="111"/>
      <c r="H3357" s="111"/>
      <c r="I3357" s="116"/>
      <c r="J3357" s="118"/>
      <c r="K3357" s="33"/>
      <c r="L3357" s="44">
        <f t="shared" si="285"/>
        <v>0</v>
      </c>
      <c r="M3357" s="33" t="str">
        <f t="shared" si="280"/>
        <v>Container q'ty</v>
      </c>
      <c r="N3357" s="33" t="str">
        <f t="shared" si="281"/>
        <v/>
      </c>
      <c r="O3357" s="39"/>
      <c r="P3357" s="33"/>
      <c r="Q3357" s="168"/>
      <c r="R3357" s="169"/>
      <c r="S3357" s="39"/>
      <c r="T3357" s="119"/>
      <c r="U3357" s="109"/>
      <c r="V3357" s="109"/>
      <c r="W3357" s="109"/>
      <c r="X3357" s="45"/>
      <c r="Y3357" s="45"/>
    </row>
    <row r="3358" spans="1:25" s="43" customFormat="1" ht="12.9" customHeight="1">
      <c r="A3358" s="189"/>
      <c r="B3358" s="111"/>
      <c r="C3358" s="111"/>
      <c r="D3358" s="111"/>
      <c r="E3358" s="111"/>
      <c r="F3358" s="111"/>
      <c r="G3358" s="111"/>
      <c r="H3358" s="111"/>
      <c r="I3358" s="117"/>
      <c r="J3358" s="118"/>
      <c r="K3358" s="33"/>
      <c r="L3358" s="44">
        <f t="shared" si="285"/>
        <v>0</v>
      </c>
      <c r="M3358" s="33" t="str">
        <f t="shared" si="280"/>
        <v>Container q'ty</v>
      </c>
      <c r="N3358" s="33" t="str">
        <f t="shared" si="281"/>
        <v/>
      </c>
      <c r="O3358" s="39"/>
      <c r="P3358" s="33"/>
      <c r="Q3358" s="168"/>
      <c r="R3358" s="169"/>
      <c r="S3358" s="39"/>
      <c r="T3358" s="119"/>
      <c r="U3358" s="109"/>
      <c r="V3358" s="109"/>
      <c r="W3358" s="109"/>
      <c r="X3358" s="45"/>
      <c r="Y3358" s="45"/>
    </row>
    <row r="3359" spans="1:25" s="43" customFormat="1" ht="12.9" customHeight="1">
      <c r="A3359" s="189"/>
      <c r="B3359" s="111"/>
      <c r="C3359" s="111"/>
      <c r="D3359" s="111"/>
      <c r="E3359" s="111"/>
      <c r="F3359" s="111"/>
      <c r="G3359" s="111"/>
      <c r="H3359" s="111"/>
      <c r="I3359" s="117"/>
      <c r="J3359" s="118"/>
      <c r="K3359" s="33"/>
      <c r="L3359" s="44">
        <f t="shared" si="285"/>
        <v>0</v>
      </c>
      <c r="M3359" s="33" t="str">
        <f t="shared" si="280"/>
        <v>Container q'ty</v>
      </c>
      <c r="N3359" s="33" t="str">
        <f t="shared" si="281"/>
        <v/>
      </c>
      <c r="O3359" s="39"/>
      <c r="P3359" s="33"/>
      <c r="Q3359" s="168"/>
      <c r="R3359" s="169"/>
      <c r="S3359" s="39"/>
      <c r="T3359" s="119"/>
      <c r="U3359" s="109"/>
      <c r="V3359" s="109"/>
      <c r="W3359" s="109"/>
      <c r="X3359" s="45"/>
      <c r="Y3359" s="45"/>
    </row>
    <row r="3360" spans="1:25" s="43" customFormat="1" ht="12.9" customHeight="1">
      <c r="A3360" s="189"/>
      <c r="B3360" s="111"/>
      <c r="C3360" s="111"/>
      <c r="D3360" s="111"/>
      <c r="E3360" s="111"/>
      <c r="F3360" s="111"/>
      <c r="G3360" s="111"/>
      <c r="H3360" s="111"/>
      <c r="I3360" s="116"/>
      <c r="J3360" s="118"/>
      <c r="K3360" s="33"/>
      <c r="L3360" s="44">
        <f t="shared" si="285"/>
        <v>0</v>
      </c>
      <c r="M3360" s="33" t="str">
        <f t="shared" si="280"/>
        <v>Container q'ty</v>
      </c>
      <c r="N3360" s="33" t="str">
        <f t="shared" si="281"/>
        <v/>
      </c>
      <c r="O3360" s="39"/>
      <c r="P3360" s="33"/>
      <c r="Q3360" s="168"/>
      <c r="R3360" s="169"/>
      <c r="S3360" s="39"/>
      <c r="T3360" s="119"/>
      <c r="U3360" s="109"/>
      <c r="V3360" s="109"/>
      <c r="W3360" s="109"/>
      <c r="X3360" s="45"/>
      <c r="Y3360" s="45"/>
    </row>
    <row r="3361" spans="1:25" s="43" customFormat="1" ht="12.9" customHeight="1">
      <c r="A3361" s="189"/>
      <c r="B3361" s="111"/>
      <c r="C3361" s="111"/>
      <c r="D3361" s="111"/>
      <c r="E3361" s="111"/>
      <c r="F3361" s="111"/>
      <c r="G3361" s="111"/>
      <c r="H3361" s="111"/>
      <c r="I3361" s="116"/>
      <c r="J3361" s="118"/>
      <c r="K3361" s="33"/>
      <c r="L3361" s="44">
        <f t="shared" si="285"/>
        <v>0</v>
      </c>
      <c r="M3361" s="33" t="str">
        <f t="shared" si="280"/>
        <v>Container q'ty</v>
      </c>
      <c r="N3361" s="33" t="str">
        <f t="shared" si="281"/>
        <v/>
      </c>
      <c r="O3361" s="39"/>
      <c r="P3361" s="33"/>
      <c r="Q3361" s="168"/>
      <c r="R3361" s="169"/>
      <c r="S3361" s="39"/>
      <c r="T3361" s="119"/>
      <c r="U3361" s="109"/>
      <c r="V3361" s="109"/>
      <c r="W3361" s="109"/>
      <c r="X3361" s="45"/>
      <c r="Y3361" s="45"/>
    </row>
    <row r="3362" spans="1:25" s="43" customFormat="1" ht="12.9" customHeight="1">
      <c r="A3362" s="189"/>
      <c r="B3362" s="111"/>
      <c r="C3362" s="111"/>
      <c r="D3362" s="111"/>
      <c r="E3362" s="111"/>
      <c r="F3362" s="111"/>
      <c r="G3362" s="111"/>
      <c r="H3362" s="111"/>
      <c r="I3362" s="116"/>
      <c r="J3362" s="118"/>
      <c r="K3362" s="33"/>
      <c r="L3362" s="44">
        <f t="shared" si="285"/>
        <v>0</v>
      </c>
      <c r="M3362" s="33" t="str">
        <f t="shared" si="280"/>
        <v>Container q'ty</v>
      </c>
      <c r="N3362" s="33" t="str">
        <f t="shared" si="281"/>
        <v/>
      </c>
      <c r="O3362" s="39"/>
      <c r="P3362" s="33"/>
      <c r="Q3362" s="168"/>
      <c r="R3362" s="169"/>
      <c r="S3362" s="39"/>
      <c r="T3362" s="119"/>
      <c r="U3362" s="109"/>
      <c r="V3362" s="109"/>
      <c r="W3362" s="109"/>
      <c r="X3362" s="45"/>
      <c r="Y3362" s="45"/>
    </row>
    <row r="3363" spans="1:25" s="43" customFormat="1" ht="12.9" customHeight="1">
      <c r="A3363" s="189"/>
      <c r="B3363" s="111"/>
      <c r="C3363" s="111"/>
      <c r="D3363" s="111"/>
      <c r="E3363" s="111"/>
      <c r="F3363" s="111"/>
      <c r="G3363" s="111"/>
      <c r="H3363" s="111"/>
      <c r="I3363" s="116"/>
      <c r="J3363" s="118"/>
      <c r="K3363" s="33"/>
      <c r="L3363" s="44">
        <f t="shared" si="285"/>
        <v>0</v>
      </c>
      <c r="M3363" s="33" t="str">
        <f t="shared" si="280"/>
        <v>Container q'ty</v>
      </c>
      <c r="N3363" s="33" t="str">
        <f t="shared" si="281"/>
        <v/>
      </c>
      <c r="O3363" s="39"/>
      <c r="P3363" s="33"/>
      <c r="Q3363" s="168"/>
      <c r="R3363" s="169"/>
      <c r="S3363" s="39"/>
      <c r="T3363" s="119"/>
      <c r="U3363" s="109"/>
      <c r="V3363" s="109"/>
      <c r="W3363" s="109"/>
      <c r="X3363" s="45"/>
      <c r="Y3363" s="45"/>
    </row>
    <row r="3364" spans="1:25" s="43" customFormat="1" ht="12.9" customHeight="1">
      <c r="A3364" s="189"/>
      <c r="B3364" s="111"/>
      <c r="C3364" s="111"/>
      <c r="D3364" s="111"/>
      <c r="E3364" s="111"/>
      <c r="F3364" s="111"/>
      <c r="G3364" s="111"/>
      <c r="H3364" s="111"/>
      <c r="I3364" s="116"/>
      <c r="J3364" s="118"/>
      <c r="K3364" s="33"/>
      <c r="L3364" s="44">
        <f t="shared" si="285"/>
        <v>0</v>
      </c>
      <c r="M3364" s="33" t="str">
        <f t="shared" si="280"/>
        <v>Container q'ty</v>
      </c>
      <c r="N3364" s="33" t="str">
        <f t="shared" si="281"/>
        <v/>
      </c>
      <c r="O3364" s="39"/>
      <c r="P3364" s="33"/>
      <c r="Q3364" s="168"/>
      <c r="R3364" s="169"/>
      <c r="S3364" s="39"/>
      <c r="T3364" s="119"/>
      <c r="U3364" s="109"/>
      <c r="V3364" s="109"/>
      <c r="W3364" s="109"/>
      <c r="X3364" s="45"/>
      <c r="Y3364" s="45"/>
    </row>
    <row r="3365" spans="1:25" s="43" customFormat="1" ht="12.9" customHeight="1">
      <c r="A3365" s="189"/>
      <c r="B3365" s="111"/>
      <c r="C3365" s="111"/>
      <c r="D3365" s="111"/>
      <c r="E3365" s="111"/>
      <c r="F3365" s="111"/>
      <c r="G3365" s="111"/>
      <c r="H3365" s="111"/>
      <c r="I3365" s="116"/>
      <c r="J3365" s="118"/>
      <c r="K3365" s="33"/>
      <c r="L3365" s="44">
        <f>SUM(E3365:F3365)</f>
        <v>0</v>
      </c>
      <c r="M3365" s="33" t="str">
        <f t="shared" si="280"/>
        <v>Container q'ty</v>
      </c>
      <c r="N3365" s="33" t="str">
        <f t="shared" si="281"/>
        <v/>
      </c>
      <c r="O3365" s="39"/>
      <c r="P3365" s="33"/>
      <c r="Q3365" s="168"/>
      <c r="R3365" s="169"/>
      <c r="S3365" s="39"/>
      <c r="T3365" s="119"/>
      <c r="U3365" s="109"/>
      <c r="V3365" s="109"/>
      <c r="W3365" s="109"/>
      <c r="X3365" s="45"/>
      <c r="Y3365" s="45"/>
    </row>
    <row r="3366" spans="1:25" s="43" customFormat="1" ht="12.9" customHeight="1">
      <c r="A3366" s="189"/>
      <c r="B3366" s="111"/>
      <c r="C3366" s="111"/>
      <c r="D3366" s="111"/>
      <c r="E3366" s="111"/>
      <c r="F3366" s="111"/>
      <c r="G3366" s="111"/>
      <c r="H3366" s="111"/>
      <c r="I3366" s="116"/>
      <c r="J3366" s="118"/>
      <c r="K3366" s="33"/>
      <c r="L3366" s="44">
        <f>SUM(E3366:F3366)</f>
        <v>0</v>
      </c>
      <c r="M3366" s="33" t="str">
        <f t="shared" si="280"/>
        <v>Container q'ty</v>
      </c>
      <c r="N3366" s="33" t="str">
        <f t="shared" si="281"/>
        <v/>
      </c>
      <c r="O3366" s="39"/>
      <c r="P3366" s="33"/>
      <c r="Q3366" s="168"/>
      <c r="R3366" s="169"/>
      <c r="S3366" s="39"/>
      <c r="T3366" s="119"/>
      <c r="U3366" s="109"/>
      <c r="V3366" s="109"/>
      <c r="W3366" s="109"/>
      <c r="X3366" s="45"/>
      <c r="Y3366" s="45"/>
    </row>
    <row r="3367" spans="1:25" s="43" customFormat="1" ht="12.9" customHeight="1">
      <c r="A3367" s="189"/>
      <c r="B3367" s="111"/>
      <c r="C3367" s="111"/>
      <c r="D3367" s="111"/>
      <c r="E3367" s="111"/>
      <c r="F3367" s="111"/>
      <c r="G3367" s="111"/>
      <c r="H3367" s="111"/>
      <c r="I3367" s="116"/>
      <c r="J3367" s="118"/>
      <c r="K3367" s="33"/>
      <c r="L3367" s="44">
        <f t="shared" ref="L3367:L3375" si="286">SUM(E3367:F3367)</f>
        <v>0</v>
      </c>
      <c r="M3367" s="33" t="str">
        <f t="shared" si="280"/>
        <v>Container q'ty</v>
      </c>
      <c r="N3367" s="33" t="str">
        <f t="shared" si="281"/>
        <v/>
      </c>
      <c r="O3367" s="39"/>
      <c r="P3367" s="33"/>
      <c r="Q3367" s="168"/>
      <c r="R3367" s="169"/>
      <c r="S3367" s="39"/>
      <c r="T3367" s="119"/>
      <c r="U3367" s="109"/>
      <c r="V3367" s="109"/>
      <c r="W3367" s="109"/>
      <c r="X3367" s="45"/>
      <c r="Y3367" s="45"/>
    </row>
    <row r="3368" spans="1:25" s="43" customFormat="1" ht="12.9" customHeight="1">
      <c r="A3368" s="189"/>
      <c r="B3368" s="111"/>
      <c r="C3368" s="111"/>
      <c r="D3368" s="111"/>
      <c r="E3368" s="111"/>
      <c r="F3368" s="111"/>
      <c r="G3368" s="111"/>
      <c r="H3368" s="111"/>
      <c r="I3368" s="116"/>
      <c r="J3368" s="118"/>
      <c r="K3368" s="33"/>
      <c r="L3368" s="44">
        <f t="shared" si="286"/>
        <v>0</v>
      </c>
      <c r="M3368" s="33" t="str">
        <f t="shared" si="280"/>
        <v>Container q'ty</v>
      </c>
      <c r="N3368" s="33" t="str">
        <f t="shared" si="281"/>
        <v/>
      </c>
      <c r="O3368" s="39"/>
      <c r="P3368" s="33"/>
      <c r="Q3368" s="168"/>
      <c r="R3368" s="169"/>
      <c r="S3368" s="39"/>
      <c r="T3368" s="119"/>
      <c r="U3368" s="109"/>
      <c r="V3368" s="109"/>
      <c r="W3368" s="109"/>
      <c r="X3368" s="45"/>
      <c r="Y3368" s="45"/>
    </row>
    <row r="3369" spans="1:25" s="43" customFormat="1" ht="12.9" customHeight="1">
      <c r="A3369" s="189"/>
      <c r="B3369" s="111"/>
      <c r="C3369" s="111"/>
      <c r="D3369" s="111"/>
      <c r="E3369" s="111"/>
      <c r="F3369" s="111"/>
      <c r="G3369" s="111"/>
      <c r="H3369" s="111"/>
      <c r="I3369" s="116"/>
      <c r="J3369" s="118"/>
      <c r="K3369" s="33"/>
      <c r="L3369" s="44">
        <f t="shared" si="286"/>
        <v>0</v>
      </c>
      <c r="M3369" s="33" t="str">
        <f t="shared" si="280"/>
        <v>Container q'ty</v>
      </c>
      <c r="N3369" s="33" t="str">
        <f t="shared" si="281"/>
        <v/>
      </c>
      <c r="O3369" s="39"/>
      <c r="P3369" s="33"/>
      <c r="Q3369" s="168"/>
      <c r="R3369" s="169"/>
      <c r="S3369" s="39"/>
      <c r="T3369" s="119"/>
      <c r="U3369" s="109"/>
      <c r="V3369" s="109"/>
      <c r="W3369" s="109"/>
      <c r="X3369" s="45"/>
      <c r="Y3369" s="45"/>
    </row>
    <row r="3370" spans="1:25" s="43" customFormat="1" ht="12.9" customHeight="1">
      <c r="A3370" s="189"/>
      <c r="B3370" s="111"/>
      <c r="C3370" s="111"/>
      <c r="D3370" s="111"/>
      <c r="E3370" s="111"/>
      <c r="F3370" s="111"/>
      <c r="G3370" s="111"/>
      <c r="H3370" s="111"/>
      <c r="I3370" s="117"/>
      <c r="J3370" s="118"/>
      <c r="K3370" s="33"/>
      <c r="L3370" s="44">
        <f t="shared" si="286"/>
        <v>0</v>
      </c>
      <c r="M3370" s="33" t="str">
        <f t="shared" si="280"/>
        <v>Container q'ty</v>
      </c>
      <c r="N3370" s="33" t="str">
        <f t="shared" si="281"/>
        <v/>
      </c>
      <c r="O3370" s="39"/>
      <c r="P3370" s="33"/>
      <c r="Q3370" s="168"/>
      <c r="R3370" s="169"/>
      <c r="S3370" s="39"/>
      <c r="T3370" s="119"/>
      <c r="U3370" s="109"/>
      <c r="V3370" s="109"/>
      <c r="W3370" s="109"/>
      <c r="X3370" s="45"/>
      <c r="Y3370" s="45"/>
    </row>
    <row r="3371" spans="1:25" s="43" customFormat="1" ht="12.9" customHeight="1">
      <c r="A3371" s="189"/>
      <c r="B3371" s="111"/>
      <c r="C3371" s="111"/>
      <c r="D3371" s="111"/>
      <c r="E3371" s="111"/>
      <c r="F3371" s="111"/>
      <c r="G3371" s="111"/>
      <c r="H3371" s="111"/>
      <c r="I3371" s="117"/>
      <c r="J3371" s="118"/>
      <c r="K3371" s="33"/>
      <c r="L3371" s="44">
        <f t="shared" si="286"/>
        <v>0</v>
      </c>
      <c r="M3371" s="33" t="str">
        <f t="shared" si="280"/>
        <v>Container q'ty</v>
      </c>
      <c r="N3371" s="33" t="str">
        <f t="shared" si="281"/>
        <v/>
      </c>
      <c r="O3371" s="39"/>
      <c r="P3371" s="33"/>
      <c r="Q3371" s="168"/>
      <c r="R3371" s="169"/>
      <c r="S3371" s="39"/>
      <c r="T3371" s="119"/>
      <c r="U3371" s="109"/>
      <c r="V3371" s="109"/>
      <c r="W3371" s="109"/>
      <c r="X3371" s="45"/>
      <c r="Y3371" s="45"/>
    </row>
    <row r="3372" spans="1:25" s="43" customFormat="1" ht="12.9" customHeight="1">
      <c r="A3372" s="189"/>
      <c r="B3372" s="111"/>
      <c r="C3372" s="111"/>
      <c r="D3372" s="111"/>
      <c r="E3372" s="111"/>
      <c r="F3372" s="111"/>
      <c r="G3372" s="111"/>
      <c r="H3372" s="111"/>
      <c r="I3372" s="116"/>
      <c r="J3372" s="118"/>
      <c r="K3372" s="33"/>
      <c r="L3372" s="44">
        <f t="shared" si="286"/>
        <v>0</v>
      </c>
      <c r="M3372" s="33" t="str">
        <f t="shared" si="280"/>
        <v>Container q'ty</v>
      </c>
      <c r="N3372" s="33" t="str">
        <f t="shared" si="281"/>
        <v/>
      </c>
      <c r="O3372" s="39"/>
      <c r="P3372" s="33"/>
      <c r="Q3372" s="168"/>
      <c r="R3372" s="169"/>
      <c r="S3372" s="39"/>
      <c r="T3372" s="119"/>
      <c r="U3372" s="109"/>
      <c r="V3372" s="109"/>
      <c r="W3372" s="109"/>
      <c r="X3372" s="45"/>
      <c r="Y3372" s="45"/>
    </row>
    <row r="3373" spans="1:25" s="43" customFormat="1" ht="12.9" customHeight="1">
      <c r="A3373" s="189"/>
      <c r="B3373" s="111"/>
      <c r="C3373" s="111"/>
      <c r="D3373" s="111"/>
      <c r="E3373" s="111"/>
      <c r="F3373" s="111"/>
      <c r="G3373" s="111"/>
      <c r="H3373" s="111"/>
      <c r="I3373" s="116"/>
      <c r="J3373" s="118"/>
      <c r="K3373" s="33"/>
      <c r="L3373" s="44">
        <f t="shared" si="286"/>
        <v>0</v>
      </c>
      <c r="M3373" s="33" t="str">
        <f t="shared" si="280"/>
        <v>Container q'ty</v>
      </c>
      <c r="N3373" s="33" t="str">
        <f t="shared" si="281"/>
        <v/>
      </c>
      <c r="O3373" s="39"/>
      <c r="P3373" s="33"/>
      <c r="Q3373" s="168"/>
      <c r="R3373" s="169"/>
      <c r="S3373" s="39"/>
      <c r="T3373" s="119"/>
      <c r="U3373" s="109"/>
      <c r="V3373" s="109"/>
      <c r="W3373" s="109"/>
      <c r="X3373" s="45"/>
      <c r="Y3373" s="45"/>
    </row>
    <row r="3374" spans="1:25" s="43" customFormat="1" ht="12.9" customHeight="1">
      <c r="A3374" s="189"/>
      <c r="B3374" s="111"/>
      <c r="C3374" s="111"/>
      <c r="D3374" s="111"/>
      <c r="E3374" s="111"/>
      <c r="F3374" s="111"/>
      <c r="G3374" s="111"/>
      <c r="H3374" s="111"/>
      <c r="I3374" s="116"/>
      <c r="J3374" s="118"/>
      <c r="K3374" s="33"/>
      <c r="L3374" s="44">
        <f t="shared" si="286"/>
        <v>0</v>
      </c>
      <c r="M3374" s="33" t="str">
        <f t="shared" si="280"/>
        <v>Container q'ty</v>
      </c>
      <c r="N3374" s="33" t="str">
        <f t="shared" si="281"/>
        <v/>
      </c>
      <c r="O3374" s="39"/>
      <c r="P3374" s="33"/>
      <c r="Q3374" s="168"/>
      <c r="R3374" s="169"/>
      <c r="S3374" s="39"/>
      <c r="T3374" s="119"/>
      <c r="U3374" s="109"/>
      <c r="V3374" s="109"/>
      <c r="W3374" s="109"/>
      <c r="X3374" s="45"/>
      <c r="Y3374" s="45"/>
    </row>
    <row r="3375" spans="1:25" s="43" customFormat="1" ht="12.9" customHeight="1">
      <c r="A3375" s="189"/>
      <c r="B3375" s="111"/>
      <c r="C3375" s="111"/>
      <c r="D3375" s="111"/>
      <c r="E3375" s="111"/>
      <c r="F3375" s="111"/>
      <c r="G3375" s="111"/>
      <c r="H3375" s="111"/>
      <c r="I3375" s="116"/>
      <c r="J3375" s="118"/>
      <c r="K3375" s="33"/>
      <c r="L3375" s="44">
        <f t="shared" si="286"/>
        <v>0</v>
      </c>
      <c r="M3375" s="33" t="str">
        <f t="shared" si="280"/>
        <v>Container q'ty</v>
      </c>
      <c r="N3375" s="33" t="str">
        <f t="shared" si="281"/>
        <v/>
      </c>
      <c r="O3375" s="39"/>
      <c r="P3375" s="33"/>
      <c r="Q3375" s="168"/>
      <c r="R3375" s="169"/>
      <c r="S3375" s="39"/>
      <c r="T3375" s="119"/>
      <c r="U3375" s="109"/>
      <c r="V3375" s="109"/>
      <c r="W3375" s="109"/>
      <c r="X3375" s="45"/>
      <c r="Y3375" s="45"/>
    </row>
    <row r="3376" spans="1:25" s="43" customFormat="1" ht="12.9" customHeight="1">
      <c r="A3376" s="189"/>
      <c r="B3376" s="111"/>
      <c r="C3376" s="111"/>
      <c r="D3376" s="111"/>
      <c r="E3376" s="111"/>
      <c r="F3376" s="111"/>
      <c r="G3376" s="111"/>
      <c r="H3376" s="111"/>
      <c r="I3376" s="116"/>
      <c r="J3376" s="118"/>
      <c r="K3376" s="33"/>
      <c r="L3376" s="44">
        <f>SUM(E3376:F3376)</f>
        <v>0</v>
      </c>
      <c r="M3376" s="33" t="str">
        <f t="shared" si="280"/>
        <v>Container q'ty</v>
      </c>
      <c r="N3376" s="33" t="str">
        <f t="shared" si="281"/>
        <v/>
      </c>
      <c r="O3376" s="39"/>
      <c r="P3376" s="33"/>
      <c r="Q3376" s="168"/>
      <c r="R3376" s="169"/>
      <c r="S3376" s="39"/>
      <c r="T3376" s="119"/>
      <c r="U3376" s="109"/>
      <c r="V3376" s="109"/>
      <c r="W3376" s="109"/>
      <c r="X3376" s="45"/>
      <c r="Y3376" s="45"/>
    </row>
    <row r="3377" spans="1:25" s="43" customFormat="1" ht="12.9" customHeight="1">
      <c r="A3377" s="189"/>
      <c r="B3377" s="111"/>
      <c r="C3377" s="111"/>
      <c r="D3377" s="111"/>
      <c r="E3377" s="111"/>
      <c r="F3377" s="111"/>
      <c r="G3377" s="111"/>
      <c r="H3377" s="111"/>
      <c r="I3377" s="116"/>
      <c r="J3377" s="118"/>
      <c r="K3377" s="33"/>
      <c r="L3377" s="44">
        <f>SUM(E3377:F3377)</f>
        <v>0</v>
      </c>
      <c r="M3377" s="33" t="str">
        <f t="shared" si="280"/>
        <v>Container q'ty</v>
      </c>
      <c r="N3377" s="33" t="str">
        <f t="shared" si="281"/>
        <v/>
      </c>
      <c r="O3377" s="39"/>
      <c r="P3377" s="33"/>
      <c r="Q3377" s="168"/>
      <c r="R3377" s="169"/>
      <c r="S3377" s="39"/>
      <c r="T3377" s="119"/>
      <c r="U3377" s="109"/>
      <c r="V3377" s="109"/>
      <c r="W3377" s="109"/>
      <c r="X3377" s="45"/>
      <c r="Y3377" s="45"/>
    </row>
    <row r="3378" spans="1:25" s="43" customFormat="1" ht="12.9" customHeight="1">
      <c r="A3378" s="189"/>
      <c r="B3378" s="111"/>
      <c r="C3378" s="111"/>
      <c r="D3378" s="111"/>
      <c r="E3378" s="111"/>
      <c r="F3378" s="111"/>
      <c r="G3378" s="111"/>
      <c r="H3378" s="111"/>
      <c r="I3378" s="116"/>
      <c r="J3378" s="118"/>
      <c r="K3378" s="33"/>
      <c r="L3378" s="44">
        <f t="shared" ref="L3378:L3404" si="287">SUM(E3378:F3378)</f>
        <v>0</v>
      </c>
      <c r="M3378" s="33" t="str">
        <f t="shared" si="280"/>
        <v>Container q'ty</v>
      </c>
      <c r="N3378" s="33" t="str">
        <f t="shared" si="281"/>
        <v/>
      </c>
      <c r="O3378" s="39"/>
      <c r="P3378" s="33"/>
      <c r="Q3378" s="168"/>
      <c r="R3378" s="169"/>
      <c r="S3378" s="39"/>
      <c r="T3378" s="119"/>
      <c r="U3378" s="109"/>
      <c r="V3378" s="109"/>
      <c r="W3378" s="109"/>
      <c r="X3378" s="45"/>
      <c r="Y3378" s="45"/>
    </row>
    <row r="3379" spans="1:25" s="43" customFormat="1" ht="12.9" customHeight="1">
      <c r="A3379" s="189"/>
      <c r="B3379" s="111"/>
      <c r="C3379" s="111"/>
      <c r="D3379" s="111"/>
      <c r="E3379" s="111"/>
      <c r="F3379" s="111"/>
      <c r="G3379" s="111"/>
      <c r="H3379" s="111"/>
      <c r="I3379" s="116"/>
      <c r="J3379" s="118"/>
      <c r="K3379" s="33"/>
      <c r="L3379" s="44">
        <f t="shared" si="287"/>
        <v>0</v>
      </c>
      <c r="M3379" s="33" t="str">
        <f t="shared" si="280"/>
        <v>Container q'ty</v>
      </c>
      <c r="N3379" s="33" t="str">
        <f t="shared" si="281"/>
        <v/>
      </c>
      <c r="O3379" s="39"/>
      <c r="P3379" s="33"/>
      <c r="Q3379" s="168"/>
      <c r="R3379" s="169"/>
      <c r="S3379" s="39"/>
      <c r="T3379" s="119"/>
      <c r="U3379" s="109"/>
      <c r="V3379" s="109"/>
      <c r="W3379" s="109"/>
      <c r="X3379" s="45"/>
      <c r="Y3379" s="45"/>
    </row>
    <row r="3380" spans="1:25" s="43" customFormat="1" ht="12.9" customHeight="1">
      <c r="A3380" s="189"/>
      <c r="B3380" s="111"/>
      <c r="C3380" s="111"/>
      <c r="D3380" s="111"/>
      <c r="E3380" s="111"/>
      <c r="F3380" s="111"/>
      <c r="G3380" s="111"/>
      <c r="H3380" s="111"/>
      <c r="I3380" s="116"/>
      <c r="J3380" s="118"/>
      <c r="K3380" s="33"/>
      <c r="L3380" s="44">
        <f t="shared" si="287"/>
        <v>0</v>
      </c>
      <c r="M3380" s="33" t="str">
        <f t="shared" si="280"/>
        <v>Container q'ty</v>
      </c>
      <c r="N3380" s="33" t="str">
        <f t="shared" si="281"/>
        <v/>
      </c>
      <c r="O3380" s="39"/>
      <c r="P3380" s="33"/>
      <c r="Q3380" s="168"/>
      <c r="R3380" s="169"/>
      <c r="S3380" s="39"/>
      <c r="T3380" s="119"/>
      <c r="U3380" s="109"/>
      <c r="V3380" s="109"/>
      <c r="W3380" s="109"/>
      <c r="X3380" s="45"/>
      <c r="Y3380" s="45"/>
    </row>
    <row r="3381" spans="1:25" s="43" customFormat="1" ht="12.9" customHeight="1">
      <c r="A3381" s="189"/>
      <c r="B3381" s="111"/>
      <c r="C3381" s="111"/>
      <c r="D3381" s="111"/>
      <c r="E3381" s="111"/>
      <c r="F3381" s="111"/>
      <c r="G3381" s="111"/>
      <c r="H3381" s="111"/>
      <c r="I3381" s="117"/>
      <c r="J3381" s="118"/>
      <c r="K3381" s="33"/>
      <c r="L3381" s="44">
        <f t="shared" si="287"/>
        <v>0</v>
      </c>
      <c r="M3381" s="33" t="str">
        <f t="shared" si="280"/>
        <v>Container q'ty</v>
      </c>
      <c r="N3381" s="33" t="str">
        <f t="shared" si="281"/>
        <v/>
      </c>
      <c r="O3381" s="39"/>
      <c r="P3381" s="33"/>
      <c r="Q3381" s="168"/>
      <c r="R3381" s="169"/>
      <c r="S3381" s="39"/>
      <c r="T3381" s="119"/>
      <c r="U3381" s="109"/>
      <c r="V3381" s="109"/>
      <c r="W3381" s="109"/>
      <c r="X3381" s="45"/>
      <c r="Y3381" s="45"/>
    </row>
    <row r="3382" spans="1:25" s="43" customFormat="1" ht="12.9" customHeight="1">
      <c r="A3382" s="189"/>
      <c r="B3382" s="111"/>
      <c r="C3382" s="111"/>
      <c r="D3382" s="111"/>
      <c r="E3382" s="111"/>
      <c r="F3382" s="111"/>
      <c r="G3382" s="111"/>
      <c r="H3382" s="111"/>
      <c r="I3382" s="117"/>
      <c r="J3382" s="118"/>
      <c r="K3382" s="33"/>
      <c r="L3382" s="44">
        <f t="shared" si="287"/>
        <v>0</v>
      </c>
      <c r="M3382" s="33" t="str">
        <f t="shared" si="280"/>
        <v>Container q'ty</v>
      </c>
      <c r="N3382" s="33" t="str">
        <f t="shared" si="281"/>
        <v/>
      </c>
      <c r="O3382" s="39"/>
      <c r="P3382" s="33"/>
      <c r="Q3382" s="168"/>
      <c r="R3382" s="169"/>
      <c r="S3382" s="39"/>
      <c r="T3382" s="119"/>
      <c r="U3382" s="109"/>
      <c r="V3382" s="109"/>
      <c r="W3382" s="109"/>
      <c r="X3382" s="45"/>
      <c r="Y3382" s="45"/>
    </row>
    <row r="3383" spans="1:25" s="43" customFormat="1" ht="12.9" customHeight="1">
      <c r="A3383" s="189"/>
      <c r="B3383" s="111"/>
      <c r="C3383" s="111"/>
      <c r="D3383" s="111"/>
      <c r="E3383" s="111"/>
      <c r="F3383" s="111"/>
      <c r="G3383" s="111"/>
      <c r="H3383" s="111"/>
      <c r="I3383" s="116"/>
      <c r="J3383" s="118"/>
      <c r="K3383" s="33"/>
      <c r="L3383" s="44">
        <f t="shared" si="287"/>
        <v>0</v>
      </c>
      <c r="M3383" s="33" t="str">
        <f t="shared" ref="M3383:M3446" si="288">A3383&amp;$O$1</f>
        <v>Container q'ty</v>
      </c>
      <c r="N3383" s="33" t="str">
        <f t="shared" ref="N3383:N3446" si="289">A3383&amp;P3383</f>
        <v/>
      </c>
      <c r="O3383" s="39"/>
      <c r="P3383" s="33"/>
      <c r="Q3383" s="168"/>
      <c r="R3383" s="169"/>
      <c r="S3383" s="39"/>
      <c r="T3383" s="119"/>
      <c r="U3383" s="109"/>
      <c r="V3383" s="109"/>
      <c r="W3383" s="109"/>
      <c r="X3383" s="45"/>
      <c r="Y3383" s="45"/>
    </row>
    <row r="3384" spans="1:25" s="43" customFormat="1" ht="12.9" customHeight="1">
      <c r="A3384" s="189"/>
      <c r="B3384" s="111"/>
      <c r="C3384" s="111"/>
      <c r="D3384" s="111"/>
      <c r="E3384" s="111"/>
      <c r="F3384" s="111"/>
      <c r="G3384" s="111"/>
      <c r="H3384" s="111"/>
      <c r="I3384" s="116"/>
      <c r="J3384" s="118"/>
      <c r="K3384" s="33"/>
      <c r="L3384" s="44">
        <f t="shared" si="287"/>
        <v>0</v>
      </c>
      <c r="M3384" s="33" t="str">
        <f t="shared" si="288"/>
        <v>Container q'ty</v>
      </c>
      <c r="N3384" s="33" t="str">
        <f t="shared" si="289"/>
        <v/>
      </c>
      <c r="O3384" s="39"/>
      <c r="P3384" s="33"/>
      <c r="Q3384" s="168"/>
      <c r="R3384" s="169"/>
      <c r="S3384" s="39"/>
      <c r="T3384" s="119"/>
      <c r="U3384" s="109"/>
      <c r="V3384" s="109"/>
      <c r="W3384" s="109"/>
      <c r="X3384" s="45"/>
      <c r="Y3384" s="45"/>
    </row>
    <row r="3385" spans="1:25" s="43" customFormat="1" ht="12.9" customHeight="1">
      <c r="A3385" s="189"/>
      <c r="B3385" s="111"/>
      <c r="C3385" s="111"/>
      <c r="D3385" s="111"/>
      <c r="E3385" s="111"/>
      <c r="F3385" s="111"/>
      <c r="G3385" s="111"/>
      <c r="H3385" s="111"/>
      <c r="I3385" s="116"/>
      <c r="J3385" s="118"/>
      <c r="K3385" s="33"/>
      <c r="L3385" s="44">
        <f t="shared" si="287"/>
        <v>0</v>
      </c>
      <c r="M3385" s="33" t="str">
        <f t="shared" si="288"/>
        <v>Container q'ty</v>
      </c>
      <c r="N3385" s="33" t="str">
        <f t="shared" si="289"/>
        <v/>
      </c>
      <c r="O3385" s="39"/>
      <c r="P3385" s="33"/>
      <c r="Q3385" s="168"/>
      <c r="R3385" s="169"/>
      <c r="S3385" s="39"/>
      <c r="T3385" s="119"/>
      <c r="U3385" s="109"/>
      <c r="V3385" s="109"/>
      <c r="W3385" s="109"/>
      <c r="X3385" s="45"/>
      <c r="Y3385" s="45"/>
    </row>
    <row r="3386" spans="1:25" s="43" customFormat="1" ht="12.9" customHeight="1">
      <c r="A3386" s="189"/>
      <c r="B3386" s="111"/>
      <c r="C3386" s="111"/>
      <c r="D3386" s="111"/>
      <c r="E3386" s="111"/>
      <c r="F3386" s="111"/>
      <c r="G3386" s="111"/>
      <c r="H3386" s="111"/>
      <c r="I3386" s="116"/>
      <c r="J3386" s="118"/>
      <c r="K3386" s="33"/>
      <c r="L3386" s="44">
        <f t="shared" si="287"/>
        <v>0</v>
      </c>
      <c r="M3386" s="33" t="str">
        <f t="shared" si="288"/>
        <v>Container q'ty</v>
      </c>
      <c r="N3386" s="33" t="str">
        <f t="shared" si="289"/>
        <v/>
      </c>
      <c r="O3386" s="39"/>
      <c r="P3386" s="33"/>
      <c r="Q3386" s="168"/>
      <c r="R3386" s="169"/>
      <c r="S3386" s="39"/>
      <c r="T3386" s="119"/>
      <c r="U3386" s="109"/>
      <c r="V3386" s="109"/>
      <c r="W3386" s="109"/>
      <c r="X3386" s="45"/>
      <c r="Y3386" s="45"/>
    </row>
    <row r="3387" spans="1:25" s="43" customFormat="1" ht="12.9" customHeight="1">
      <c r="A3387" s="189"/>
      <c r="B3387" s="111"/>
      <c r="C3387" s="111"/>
      <c r="D3387" s="111"/>
      <c r="E3387" s="111"/>
      <c r="F3387" s="111"/>
      <c r="G3387" s="111"/>
      <c r="H3387" s="111"/>
      <c r="I3387" s="116"/>
      <c r="J3387" s="118"/>
      <c r="K3387" s="33"/>
      <c r="L3387" s="44">
        <f t="shared" si="287"/>
        <v>0</v>
      </c>
      <c r="M3387" s="33" t="str">
        <f t="shared" si="288"/>
        <v>Container q'ty</v>
      </c>
      <c r="N3387" s="33" t="str">
        <f t="shared" si="289"/>
        <v/>
      </c>
      <c r="O3387" s="39"/>
      <c r="P3387" s="33"/>
      <c r="Q3387" s="168"/>
      <c r="R3387" s="169"/>
      <c r="S3387" s="39"/>
      <c r="T3387" s="119"/>
      <c r="U3387" s="109"/>
      <c r="V3387" s="109"/>
      <c r="W3387" s="109"/>
      <c r="X3387" s="45"/>
      <c r="Y3387" s="45"/>
    </row>
    <row r="3388" spans="1:25" s="43" customFormat="1" ht="12.9" customHeight="1">
      <c r="A3388" s="189"/>
      <c r="B3388" s="111"/>
      <c r="C3388" s="111"/>
      <c r="D3388" s="111"/>
      <c r="E3388" s="111"/>
      <c r="F3388" s="111"/>
      <c r="G3388" s="111"/>
      <c r="H3388" s="111"/>
      <c r="I3388" s="116"/>
      <c r="J3388" s="118"/>
      <c r="K3388" s="33"/>
      <c r="L3388" s="44">
        <f t="shared" si="287"/>
        <v>0</v>
      </c>
      <c r="M3388" s="33" t="str">
        <f t="shared" si="288"/>
        <v>Container q'ty</v>
      </c>
      <c r="N3388" s="33" t="str">
        <f t="shared" si="289"/>
        <v/>
      </c>
      <c r="O3388" s="39"/>
      <c r="P3388" s="33"/>
      <c r="Q3388" s="168"/>
      <c r="R3388" s="169"/>
      <c r="S3388" s="39"/>
      <c r="T3388" s="119"/>
      <c r="U3388" s="109"/>
      <c r="V3388" s="109"/>
      <c r="W3388" s="109"/>
      <c r="X3388" s="45"/>
      <c r="Y3388" s="45"/>
    </row>
    <row r="3389" spans="1:25" s="43" customFormat="1" ht="12.9" customHeight="1">
      <c r="A3389" s="189"/>
      <c r="B3389" s="111"/>
      <c r="C3389" s="111"/>
      <c r="D3389" s="111"/>
      <c r="E3389" s="111"/>
      <c r="F3389" s="111"/>
      <c r="G3389" s="111"/>
      <c r="H3389" s="111"/>
      <c r="I3389" s="116"/>
      <c r="J3389" s="118"/>
      <c r="K3389" s="33"/>
      <c r="L3389" s="44">
        <f t="shared" si="287"/>
        <v>0</v>
      </c>
      <c r="M3389" s="33" t="str">
        <f t="shared" si="288"/>
        <v>Container q'ty</v>
      </c>
      <c r="N3389" s="33" t="str">
        <f t="shared" si="289"/>
        <v/>
      </c>
      <c r="O3389" s="39"/>
      <c r="P3389" s="33"/>
      <c r="Q3389" s="168"/>
      <c r="R3389" s="169"/>
      <c r="S3389" s="39"/>
      <c r="T3389" s="119"/>
      <c r="U3389" s="109"/>
      <c r="V3389" s="109"/>
      <c r="W3389" s="109"/>
      <c r="X3389" s="45"/>
      <c r="Y3389" s="45"/>
    </row>
    <row r="3390" spans="1:25" s="43" customFormat="1" ht="12.9" customHeight="1">
      <c r="A3390" s="189"/>
      <c r="B3390" s="111"/>
      <c r="C3390" s="111"/>
      <c r="D3390" s="111"/>
      <c r="E3390" s="111"/>
      <c r="F3390" s="111"/>
      <c r="G3390" s="111"/>
      <c r="H3390" s="111"/>
      <c r="I3390" s="116"/>
      <c r="J3390" s="118"/>
      <c r="K3390" s="33"/>
      <c r="L3390" s="44">
        <f t="shared" si="287"/>
        <v>0</v>
      </c>
      <c r="M3390" s="33" t="str">
        <f t="shared" si="288"/>
        <v>Container q'ty</v>
      </c>
      <c r="N3390" s="33" t="str">
        <f t="shared" si="289"/>
        <v/>
      </c>
      <c r="O3390" s="39"/>
      <c r="P3390" s="33"/>
      <c r="Q3390" s="168"/>
      <c r="R3390" s="169"/>
      <c r="S3390" s="39"/>
      <c r="T3390" s="119"/>
      <c r="U3390" s="109"/>
      <c r="V3390" s="109"/>
      <c r="W3390" s="109"/>
      <c r="X3390" s="45"/>
      <c r="Y3390" s="45"/>
    </row>
    <row r="3391" spans="1:25" s="43" customFormat="1" ht="12.9" customHeight="1">
      <c r="A3391" s="189"/>
      <c r="B3391" s="111"/>
      <c r="C3391" s="111"/>
      <c r="D3391" s="111"/>
      <c r="E3391" s="111"/>
      <c r="F3391" s="111"/>
      <c r="G3391" s="111"/>
      <c r="H3391" s="111"/>
      <c r="I3391" s="116"/>
      <c r="J3391" s="118"/>
      <c r="K3391" s="33"/>
      <c r="L3391" s="44">
        <f t="shared" si="287"/>
        <v>0</v>
      </c>
      <c r="M3391" s="33" t="str">
        <f t="shared" si="288"/>
        <v>Container q'ty</v>
      </c>
      <c r="N3391" s="33" t="str">
        <f t="shared" si="289"/>
        <v/>
      </c>
      <c r="O3391" s="39"/>
      <c r="P3391" s="33"/>
      <c r="Q3391" s="168"/>
      <c r="R3391" s="169"/>
      <c r="S3391" s="39"/>
      <c r="T3391" s="119"/>
      <c r="U3391" s="109"/>
      <c r="V3391" s="109"/>
      <c r="W3391" s="109"/>
      <c r="X3391" s="45"/>
      <c r="Y3391" s="45"/>
    </row>
    <row r="3392" spans="1:25" s="43" customFormat="1" ht="12.9" customHeight="1">
      <c r="A3392" s="189"/>
      <c r="B3392" s="111"/>
      <c r="C3392" s="111"/>
      <c r="D3392" s="111"/>
      <c r="E3392" s="111"/>
      <c r="F3392" s="111"/>
      <c r="G3392" s="111"/>
      <c r="H3392" s="111"/>
      <c r="I3392" s="117"/>
      <c r="J3392" s="118"/>
      <c r="K3392" s="33"/>
      <c r="L3392" s="44">
        <f t="shared" si="287"/>
        <v>0</v>
      </c>
      <c r="M3392" s="33" t="str">
        <f t="shared" si="288"/>
        <v>Container q'ty</v>
      </c>
      <c r="N3392" s="33" t="str">
        <f t="shared" si="289"/>
        <v/>
      </c>
      <c r="O3392" s="39"/>
      <c r="P3392" s="33"/>
      <c r="Q3392" s="168"/>
      <c r="R3392" s="169"/>
      <c r="S3392" s="39"/>
      <c r="T3392" s="119"/>
      <c r="U3392" s="109"/>
      <c r="V3392" s="109"/>
      <c r="W3392" s="109"/>
      <c r="X3392" s="45"/>
      <c r="Y3392" s="45"/>
    </row>
    <row r="3393" spans="1:25" s="43" customFormat="1" ht="12.9" customHeight="1">
      <c r="A3393" s="189"/>
      <c r="B3393" s="111"/>
      <c r="C3393" s="111"/>
      <c r="D3393" s="111"/>
      <c r="E3393" s="111"/>
      <c r="F3393" s="111"/>
      <c r="G3393" s="111"/>
      <c r="H3393" s="111"/>
      <c r="I3393" s="116"/>
      <c r="J3393" s="118"/>
      <c r="K3393" s="33"/>
      <c r="L3393" s="44">
        <f t="shared" si="287"/>
        <v>0</v>
      </c>
      <c r="M3393" s="33" t="str">
        <f t="shared" si="288"/>
        <v>Container q'ty</v>
      </c>
      <c r="N3393" s="33" t="str">
        <f t="shared" si="289"/>
        <v/>
      </c>
      <c r="O3393" s="39"/>
      <c r="P3393" s="33"/>
      <c r="Q3393" s="168"/>
      <c r="R3393" s="169"/>
      <c r="S3393" s="39"/>
      <c r="T3393" s="119"/>
      <c r="U3393" s="109"/>
      <c r="V3393" s="109"/>
      <c r="W3393" s="109"/>
      <c r="X3393" s="45"/>
      <c r="Y3393" s="45"/>
    </row>
    <row r="3394" spans="1:25" s="43" customFormat="1" ht="12.9" customHeight="1">
      <c r="A3394" s="189"/>
      <c r="B3394" s="111"/>
      <c r="C3394" s="111"/>
      <c r="D3394" s="111"/>
      <c r="E3394" s="111"/>
      <c r="F3394" s="111"/>
      <c r="G3394" s="111"/>
      <c r="H3394" s="111"/>
      <c r="I3394" s="116"/>
      <c r="J3394" s="118"/>
      <c r="K3394" s="33"/>
      <c r="L3394" s="44">
        <f t="shared" si="287"/>
        <v>0</v>
      </c>
      <c r="M3394" s="33" t="str">
        <f t="shared" si="288"/>
        <v>Container q'ty</v>
      </c>
      <c r="N3394" s="33" t="str">
        <f t="shared" si="289"/>
        <v/>
      </c>
      <c r="O3394" s="39"/>
      <c r="P3394" s="33"/>
      <c r="Q3394" s="168"/>
      <c r="R3394" s="169"/>
      <c r="S3394" s="39"/>
      <c r="T3394" s="119"/>
      <c r="U3394" s="109"/>
      <c r="V3394" s="109"/>
      <c r="W3394" s="109"/>
      <c r="X3394" s="45"/>
      <c r="Y3394" s="45"/>
    </row>
    <row r="3395" spans="1:25" s="43" customFormat="1" ht="12.9" customHeight="1">
      <c r="A3395" s="189"/>
      <c r="B3395" s="111"/>
      <c r="C3395" s="111"/>
      <c r="D3395" s="111"/>
      <c r="E3395" s="111"/>
      <c r="F3395" s="111"/>
      <c r="G3395" s="111"/>
      <c r="H3395" s="111"/>
      <c r="I3395" s="116"/>
      <c r="J3395" s="118"/>
      <c r="K3395" s="33"/>
      <c r="L3395" s="44">
        <f t="shared" si="287"/>
        <v>0</v>
      </c>
      <c r="M3395" s="33" t="str">
        <f t="shared" si="288"/>
        <v>Container q'ty</v>
      </c>
      <c r="N3395" s="33" t="str">
        <f t="shared" si="289"/>
        <v/>
      </c>
      <c r="O3395" s="39"/>
      <c r="P3395" s="33"/>
      <c r="Q3395" s="168"/>
      <c r="R3395" s="169"/>
      <c r="S3395" s="39"/>
      <c r="T3395" s="119"/>
      <c r="U3395" s="109"/>
      <c r="V3395" s="109"/>
      <c r="W3395" s="109"/>
      <c r="X3395" s="45"/>
      <c r="Y3395" s="45"/>
    </row>
    <row r="3396" spans="1:25" s="43" customFormat="1" ht="12.9" customHeight="1">
      <c r="A3396" s="189"/>
      <c r="B3396" s="111"/>
      <c r="C3396" s="111"/>
      <c r="D3396" s="111"/>
      <c r="E3396" s="111"/>
      <c r="F3396" s="111"/>
      <c r="G3396" s="111"/>
      <c r="H3396" s="111"/>
      <c r="I3396" s="116"/>
      <c r="J3396" s="118"/>
      <c r="K3396" s="33"/>
      <c r="L3396" s="44">
        <f t="shared" si="287"/>
        <v>0</v>
      </c>
      <c r="M3396" s="33" t="str">
        <f t="shared" si="288"/>
        <v>Container q'ty</v>
      </c>
      <c r="N3396" s="33" t="str">
        <f t="shared" si="289"/>
        <v/>
      </c>
      <c r="O3396" s="39"/>
      <c r="P3396" s="33"/>
      <c r="Q3396" s="168"/>
      <c r="R3396" s="169"/>
      <c r="S3396" s="39"/>
      <c r="T3396" s="119"/>
      <c r="U3396" s="109"/>
      <c r="V3396" s="109"/>
      <c r="W3396" s="109"/>
      <c r="X3396" s="45"/>
      <c r="Y3396" s="45"/>
    </row>
    <row r="3397" spans="1:25" s="43" customFormat="1" ht="12.9" customHeight="1">
      <c r="A3397" s="189"/>
      <c r="B3397" s="111"/>
      <c r="C3397" s="111"/>
      <c r="D3397" s="111"/>
      <c r="E3397" s="111"/>
      <c r="F3397" s="111"/>
      <c r="G3397" s="111"/>
      <c r="H3397" s="111"/>
      <c r="I3397" s="116"/>
      <c r="J3397" s="118"/>
      <c r="K3397" s="33"/>
      <c r="L3397" s="44">
        <f t="shared" si="287"/>
        <v>0</v>
      </c>
      <c r="M3397" s="33" t="str">
        <f t="shared" si="288"/>
        <v>Container q'ty</v>
      </c>
      <c r="N3397" s="33" t="str">
        <f t="shared" si="289"/>
        <v/>
      </c>
      <c r="O3397" s="39"/>
      <c r="P3397" s="33"/>
      <c r="Q3397" s="168"/>
      <c r="R3397" s="169"/>
      <c r="S3397" s="39"/>
      <c r="T3397" s="119"/>
      <c r="U3397" s="109"/>
      <c r="V3397" s="109"/>
      <c r="W3397" s="109"/>
      <c r="X3397" s="45"/>
      <c r="Y3397" s="45"/>
    </row>
    <row r="3398" spans="1:25" s="43" customFormat="1" ht="12.9" customHeight="1">
      <c r="A3398" s="189"/>
      <c r="B3398" s="111"/>
      <c r="C3398" s="111"/>
      <c r="D3398" s="111"/>
      <c r="E3398" s="111"/>
      <c r="F3398" s="111"/>
      <c r="G3398" s="111"/>
      <c r="H3398" s="111"/>
      <c r="I3398" s="116"/>
      <c r="J3398" s="118"/>
      <c r="K3398" s="33"/>
      <c r="L3398" s="44">
        <f t="shared" si="287"/>
        <v>0</v>
      </c>
      <c r="M3398" s="33" t="str">
        <f t="shared" si="288"/>
        <v>Container q'ty</v>
      </c>
      <c r="N3398" s="33" t="str">
        <f t="shared" si="289"/>
        <v/>
      </c>
      <c r="O3398" s="39"/>
      <c r="P3398" s="33"/>
      <c r="Q3398" s="168"/>
      <c r="R3398" s="169"/>
      <c r="S3398" s="39"/>
      <c r="T3398" s="119"/>
      <c r="U3398" s="109"/>
      <c r="V3398" s="109"/>
      <c r="W3398" s="109"/>
      <c r="X3398" s="45"/>
      <c r="Y3398" s="45"/>
    </row>
    <row r="3399" spans="1:25" s="43" customFormat="1" ht="12.9" customHeight="1">
      <c r="A3399" s="189"/>
      <c r="B3399" s="111"/>
      <c r="C3399" s="111"/>
      <c r="D3399" s="111"/>
      <c r="E3399" s="111"/>
      <c r="F3399" s="111"/>
      <c r="G3399" s="111"/>
      <c r="H3399" s="111"/>
      <c r="I3399" s="117"/>
      <c r="J3399" s="118"/>
      <c r="K3399" s="33"/>
      <c r="L3399" s="44">
        <f t="shared" si="287"/>
        <v>0</v>
      </c>
      <c r="M3399" s="33" t="str">
        <f t="shared" si="288"/>
        <v>Container q'ty</v>
      </c>
      <c r="N3399" s="33" t="str">
        <f t="shared" si="289"/>
        <v/>
      </c>
      <c r="O3399" s="39"/>
      <c r="P3399" s="33"/>
      <c r="Q3399" s="168"/>
      <c r="R3399" s="169"/>
      <c r="S3399" s="39"/>
      <c r="T3399" s="119"/>
      <c r="U3399" s="109"/>
      <c r="V3399" s="109"/>
      <c r="W3399" s="109"/>
      <c r="X3399" s="45"/>
      <c r="Y3399" s="45"/>
    </row>
    <row r="3400" spans="1:25" s="43" customFormat="1" ht="12.9" customHeight="1">
      <c r="A3400" s="189"/>
      <c r="B3400" s="111"/>
      <c r="C3400" s="111"/>
      <c r="D3400" s="111"/>
      <c r="E3400" s="111"/>
      <c r="F3400" s="111"/>
      <c r="G3400" s="111"/>
      <c r="H3400" s="111"/>
      <c r="I3400" s="117"/>
      <c r="J3400" s="118"/>
      <c r="K3400" s="33"/>
      <c r="L3400" s="44">
        <f t="shared" si="287"/>
        <v>0</v>
      </c>
      <c r="M3400" s="33" t="str">
        <f t="shared" si="288"/>
        <v>Container q'ty</v>
      </c>
      <c r="N3400" s="33" t="str">
        <f t="shared" si="289"/>
        <v/>
      </c>
      <c r="O3400" s="39"/>
      <c r="P3400" s="33"/>
      <c r="Q3400" s="168"/>
      <c r="R3400" s="169"/>
      <c r="S3400" s="39"/>
      <c r="T3400" s="119"/>
      <c r="U3400" s="109"/>
      <c r="V3400" s="109"/>
      <c r="W3400" s="109"/>
      <c r="X3400" s="45"/>
      <c r="Y3400" s="45"/>
    </row>
    <row r="3401" spans="1:25" s="43" customFormat="1" ht="12.9" customHeight="1">
      <c r="A3401" s="189"/>
      <c r="B3401" s="111"/>
      <c r="C3401" s="111"/>
      <c r="D3401" s="111"/>
      <c r="E3401" s="111"/>
      <c r="F3401" s="111"/>
      <c r="G3401" s="111"/>
      <c r="H3401" s="111"/>
      <c r="I3401" s="116"/>
      <c r="J3401" s="118"/>
      <c r="K3401" s="33"/>
      <c r="L3401" s="44">
        <f t="shared" si="287"/>
        <v>0</v>
      </c>
      <c r="M3401" s="33" t="str">
        <f t="shared" si="288"/>
        <v>Container q'ty</v>
      </c>
      <c r="N3401" s="33" t="str">
        <f t="shared" si="289"/>
        <v/>
      </c>
      <c r="O3401" s="39"/>
      <c r="P3401" s="33"/>
      <c r="Q3401" s="168"/>
      <c r="R3401" s="169"/>
      <c r="S3401" s="39"/>
      <c r="T3401" s="119"/>
      <c r="U3401" s="109"/>
      <c r="V3401" s="109"/>
      <c r="W3401" s="109"/>
      <c r="X3401" s="45"/>
      <c r="Y3401" s="45"/>
    </row>
    <row r="3402" spans="1:25" s="43" customFormat="1" ht="12.9" customHeight="1">
      <c r="A3402" s="189"/>
      <c r="B3402" s="111"/>
      <c r="C3402" s="111"/>
      <c r="D3402" s="111"/>
      <c r="E3402" s="111"/>
      <c r="F3402" s="111"/>
      <c r="G3402" s="111"/>
      <c r="H3402" s="111"/>
      <c r="I3402" s="116"/>
      <c r="J3402" s="118"/>
      <c r="K3402" s="33"/>
      <c r="L3402" s="44">
        <f t="shared" si="287"/>
        <v>0</v>
      </c>
      <c r="M3402" s="33" t="str">
        <f t="shared" si="288"/>
        <v>Container q'ty</v>
      </c>
      <c r="N3402" s="33" t="str">
        <f t="shared" si="289"/>
        <v/>
      </c>
      <c r="O3402" s="39"/>
      <c r="P3402" s="33"/>
      <c r="Q3402" s="168"/>
      <c r="R3402" s="169"/>
      <c r="S3402" s="39"/>
      <c r="T3402" s="119"/>
      <c r="U3402" s="109"/>
      <c r="V3402" s="109"/>
      <c r="W3402" s="109"/>
      <c r="X3402" s="45"/>
      <c r="Y3402" s="45"/>
    </row>
    <row r="3403" spans="1:25" s="43" customFormat="1" ht="12.9" customHeight="1">
      <c r="A3403" s="189"/>
      <c r="B3403" s="111"/>
      <c r="C3403" s="111"/>
      <c r="D3403" s="111"/>
      <c r="E3403" s="111"/>
      <c r="F3403" s="111"/>
      <c r="G3403" s="111"/>
      <c r="H3403" s="111"/>
      <c r="I3403" s="116"/>
      <c r="J3403" s="118"/>
      <c r="K3403" s="33"/>
      <c r="L3403" s="44">
        <f t="shared" si="287"/>
        <v>0</v>
      </c>
      <c r="M3403" s="33" t="str">
        <f t="shared" si="288"/>
        <v>Container q'ty</v>
      </c>
      <c r="N3403" s="33" t="str">
        <f t="shared" si="289"/>
        <v/>
      </c>
      <c r="O3403" s="39"/>
      <c r="P3403" s="33"/>
      <c r="Q3403" s="168"/>
      <c r="R3403" s="169"/>
      <c r="S3403" s="39"/>
      <c r="T3403" s="119"/>
      <c r="U3403" s="109"/>
      <c r="V3403" s="109"/>
      <c r="W3403" s="109"/>
      <c r="X3403" s="45"/>
      <c r="Y3403" s="45"/>
    </row>
    <row r="3404" spans="1:25" s="43" customFormat="1" ht="12.9" customHeight="1">
      <c r="A3404" s="189"/>
      <c r="B3404" s="111"/>
      <c r="C3404" s="111"/>
      <c r="D3404" s="111"/>
      <c r="E3404" s="111"/>
      <c r="F3404" s="111"/>
      <c r="G3404" s="111"/>
      <c r="H3404" s="111"/>
      <c r="I3404" s="116"/>
      <c r="J3404" s="118"/>
      <c r="K3404" s="33"/>
      <c r="L3404" s="44">
        <f t="shared" si="287"/>
        <v>0</v>
      </c>
      <c r="M3404" s="33" t="str">
        <f t="shared" si="288"/>
        <v>Container q'ty</v>
      </c>
      <c r="N3404" s="33" t="str">
        <f t="shared" si="289"/>
        <v/>
      </c>
      <c r="O3404" s="39"/>
      <c r="P3404" s="33"/>
      <c r="Q3404" s="168"/>
      <c r="R3404" s="169"/>
      <c r="S3404" s="39"/>
      <c r="T3404" s="119"/>
      <c r="U3404" s="109"/>
      <c r="V3404" s="109"/>
      <c r="W3404" s="109"/>
      <c r="X3404" s="45"/>
      <c r="Y3404" s="45"/>
    </row>
    <row r="3405" spans="1:25" s="43" customFormat="1" ht="12.9" customHeight="1">
      <c r="A3405" s="189"/>
      <c r="B3405" s="111"/>
      <c r="C3405" s="111"/>
      <c r="D3405" s="111"/>
      <c r="E3405" s="111"/>
      <c r="F3405" s="111"/>
      <c r="G3405" s="111"/>
      <c r="H3405" s="111"/>
      <c r="I3405" s="116"/>
      <c r="J3405" s="118"/>
      <c r="K3405" s="33"/>
      <c r="L3405" s="44">
        <f>SUM(E3405:F3405)</f>
        <v>0</v>
      </c>
      <c r="M3405" s="33" t="str">
        <f t="shared" si="288"/>
        <v>Container q'ty</v>
      </c>
      <c r="N3405" s="33" t="str">
        <f t="shared" si="289"/>
        <v/>
      </c>
      <c r="O3405" s="39"/>
      <c r="P3405" s="33"/>
      <c r="Q3405" s="168"/>
      <c r="R3405" s="169"/>
      <c r="S3405" s="39"/>
      <c r="T3405" s="119"/>
      <c r="U3405" s="109"/>
      <c r="V3405" s="109"/>
      <c r="W3405" s="109"/>
      <c r="X3405" s="45"/>
      <c r="Y3405" s="45"/>
    </row>
    <row r="3406" spans="1:25" s="43" customFormat="1" ht="12.9" customHeight="1">
      <c r="A3406" s="189"/>
      <c r="B3406" s="111"/>
      <c r="C3406" s="111"/>
      <c r="D3406" s="111"/>
      <c r="E3406" s="111"/>
      <c r="F3406" s="111"/>
      <c r="G3406" s="111"/>
      <c r="H3406" s="111"/>
      <c r="I3406" s="116"/>
      <c r="J3406" s="118"/>
      <c r="K3406" s="33"/>
      <c r="L3406" s="44">
        <f>SUM(E3406:F3406)</f>
        <v>0</v>
      </c>
      <c r="M3406" s="33" t="str">
        <f t="shared" si="288"/>
        <v>Container q'ty</v>
      </c>
      <c r="N3406" s="33" t="str">
        <f t="shared" si="289"/>
        <v/>
      </c>
      <c r="O3406" s="39"/>
      <c r="P3406" s="33"/>
      <c r="Q3406" s="168"/>
      <c r="R3406" s="169"/>
      <c r="S3406" s="39"/>
      <c r="T3406" s="119"/>
      <c r="U3406" s="109"/>
      <c r="V3406" s="109"/>
      <c r="W3406" s="109"/>
      <c r="X3406" s="45"/>
      <c r="Y3406" s="45"/>
    </row>
    <row r="3407" spans="1:25" s="43" customFormat="1" ht="12.9" customHeight="1">
      <c r="A3407" s="189"/>
      <c r="B3407" s="111"/>
      <c r="C3407" s="111"/>
      <c r="D3407" s="111"/>
      <c r="E3407" s="111"/>
      <c r="F3407" s="111"/>
      <c r="G3407" s="111"/>
      <c r="H3407" s="111"/>
      <c r="I3407" s="116"/>
      <c r="J3407" s="118"/>
      <c r="K3407" s="33"/>
      <c r="L3407" s="44">
        <f t="shared" ref="L3407:L3415" si="290">SUM(E3407:F3407)</f>
        <v>0</v>
      </c>
      <c r="M3407" s="33" t="str">
        <f t="shared" si="288"/>
        <v>Container q'ty</v>
      </c>
      <c r="N3407" s="33" t="str">
        <f t="shared" si="289"/>
        <v/>
      </c>
      <c r="O3407" s="39"/>
      <c r="P3407" s="33"/>
      <c r="Q3407" s="168"/>
      <c r="R3407" s="169"/>
      <c r="S3407" s="39"/>
      <c r="T3407" s="119"/>
      <c r="U3407" s="109"/>
      <c r="V3407" s="109"/>
      <c r="W3407" s="109"/>
      <c r="X3407" s="45"/>
      <c r="Y3407" s="45"/>
    </row>
    <row r="3408" spans="1:25" s="43" customFormat="1" ht="12.9" customHeight="1">
      <c r="A3408" s="189"/>
      <c r="B3408" s="111"/>
      <c r="C3408" s="111"/>
      <c r="D3408" s="111"/>
      <c r="E3408" s="111"/>
      <c r="F3408" s="111"/>
      <c r="G3408" s="111"/>
      <c r="H3408" s="111"/>
      <c r="I3408" s="116"/>
      <c r="J3408" s="118"/>
      <c r="K3408" s="33"/>
      <c r="L3408" s="44">
        <f t="shared" si="290"/>
        <v>0</v>
      </c>
      <c r="M3408" s="33" t="str">
        <f t="shared" si="288"/>
        <v>Container q'ty</v>
      </c>
      <c r="N3408" s="33" t="str">
        <f t="shared" si="289"/>
        <v/>
      </c>
      <c r="O3408" s="39"/>
      <c r="P3408" s="33"/>
      <c r="Q3408" s="168"/>
      <c r="R3408" s="169"/>
      <c r="S3408" s="39"/>
      <c r="T3408" s="119"/>
      <c r="U3408" s="109"/>
      <c r="V3408" s="109"/>
      <c r="W3408" s="109"/>
      <c r="X3408" s="45"/>
      <c r="Y3408" s="45"/>
    </row>
    <row r="3409" spans="1:25" s="43" customFormat="1" ht="12.9" customHeight="1">
      <c r="A3409" s="189"/>
      <c r="B3409" s="111"/>
      <c r="C3409" s="111"/>
      <c r="D3409" s="111"/>
      <c r="E3409" s="111"/>
      <c r="F3409" s="111"/>
      <c r="G3409" s="111"/>
      <c r="H3409" s="111"/>
      <c r="I3409" s="116"/>
      <c r="J3409" s="118"/>
      <c r="K3409" s="33"/>
      <c r="L3409" s="44">
        <f t="shared" si="290"/>
        <v>0</v>
      </c>
      <c r="M3409" s="33" t="str">
        <f t="shared" si="288"/>
        <v>Container q'ty</v>
      </c>
      <c r="N3409" s="33" t="str">
        <f t="shared" si="289"/>
        <v/>
      </c>
      <c r="O3409" s="39"/>
      <c r="P3409" s="33"/>
      <c r="Q3409" s="168"/>
      <c r="R3409" s="169"/>
      <c r="S3409" s="39"/>
      <c r="T3409" s="119"/>
      <c r="U3409" s="109"/>
      <c r="V3409" s="109"/>
      <c r="W3409" s="109"/>
      <c r="X3409" s="45"/>
      <c r="Y3409" s="45"/>
    </row>
    <row r="3410" spans="1:25" s="43" customFormat="1" ht="12.9" customHeight="1">
      <c r="A3410" s="189"/>
      <c r="B3410" s="111"/>
      <c r="C3410" s="111"/>
      <c r="D3410" s="111"/>
      <c r="E3410" s="111"/>
      <c r="F3410" s="111"/>
      <c r="G3410" s="111"/>
      <c r="H3410" s="111"/>
      <c r="I3410" s="117"/>
      <c r="J3410" s="118"/>
      <c r="K3410" s="33"/>
      <c r="L3410" s="44">
        <f t="shared" si="290"/>
        <v>0</v>
      </c>
      <c r="M3410" s="33" t="str">
        <f t="shared" si="288"/>
        <v>Container q'ty</v>
      </c>
      <c r="N3410" s="33" t="str">
        <f t="shared" si="289"/>
        <v/>
      </c>
      <c r="O3410" s="39"/>
      <c r="P3410" s="33"/>
      <c r="Q3410" s="168"/>
      <c r="R3410" s="169"/>
      <c r="S3410" s="39"/>
      <c r="T3410" s="119"/>
      <c r="U3410" s="109"/>
      <c r="V3410" s="109"/>
      <c r="W3410" s="109"/>
      <c r="X3410" s="45"/>
      <c r="Y3410" s="45"/>
    </row>
    <row r="3411" spans="1:25" s="43" customFormat="1" ht="12.9" customHeight="1">
      <c r="A3411" s="189"/>
      <c r="B3411" s="111"/>
      <c r="C3411" s="111"/>
      <c r="D3411" s="111"/>
      <c r="E3411" s="111"/>
      <c r="F3411" s="111"/>
      <c r="G3411" s="111"/>
      <c r="H3411" s="111"/>
      <c r="I3411" s="117"/>
      <c r="J3411" s="118"/>
      <c r="K3411" s="33"/>
      <c r="L3411" s="44">
        <f t="shared" si="290"/>
        <v>0</v>
      </c>
      <c r="M3411" s="33" t="str">
        <f t="shared" si="288"/>
        <v>Container q'ty</v>
      </c>
      <c r="N3411" s="33" t="str">
        <f t="shared" si="289"/>
        <v/>
      </c>
      <c r="O3411" s="39"/>
      <c r="P3411" s="33"/>
      <c r="Q3411" s="168"/>
      <c r="R3411" s="169"/>
      <c r="S3411" s="39"/>
      <c r="T3411" s="119"/>
      <c r="U3411" s="109"/>
      <c r="V3411" s="109"/>
      <c r="W3411" s="109"/>
      <c r="X3411" s="45"/>
      <c r="Y3411" s="45"/>
    </row>
    <row r="3412" spans="1:25" s="43" customFormat="1" ht="12.9" customHeight="1">
      <c r="A3412" s="189"/>
      <c r="B3412" s="111"/>
      <c r="C3412" s="111"/>
      <c r="D3412" s="111"/>
      <c r="E3412" s="111"/>
      <c r="F3412" s="111"/>
      <c r="G3412" s="111"/>
      <c r="H3412" s="111"/>
      <c r="I3412" s="116"/>
      <c r="J3412" s="118"/>
      <c r="K3412" s="33"/>
      <c r="L3412" s="44">
        <f t="shared" si="290"/>
        <v>0</v>
      </c>
      <c r="M3412" s="33" t="str">
        <f t="shared" si="288"/>
        <v>Container q'ty</v>
      </c>
      <c r="N3412" s="33" t="str">
        <f t="shared" si="289"/>
        <v/>
      </c>
      <c r="O3412" s="39"/>
      <c r="P3412" s="33"/>
      <c r="Q3412" s="168"/>
      <c r="R3412" s="169"/>
      <c r="S3412" s="39"/>
      <c r="T3412" s="119"/>
      <c r="U3412" s="109"/>
      <c r="V3412" s="109"/>
      <c r="W3412" s="109"/>
      <c r="X3412" s="45"/>
      <c r="Y3412" s="45"/>
    </row>
    <row r="3413" spans="1:25" s="43" customFormat="1" ht="12.9" customHeight="1">
      <c r="A3413" s="189"/>
      <c r="B3413" s="111"/>
      <c r="C3413" s="111"/>
      <c r="D3413" s="111"/>
      <c r="E3413" s="111"/>
      <c r="F3413" s="111"/>
      <c r="G3413" s="111"/>
      <c r="H3413" s="111"/>
      <c r="I3413" s="116"/>
      <c r="J3413" s="118"/>
      <c r="K3413" s="33"/>
      <c r="L3413" s="44">
        <f t="shared" si="290"/>
        <v>0</v>
      </c>
      <c r="M3413" s="33" t="str">
        <f t="shared" si="288"/>
        <v>Container q'ty</v>
      </c>
      <c r="N3413" s="33" t="str">
        <f t="shared" si="289"/>
        <v/>
      </c>
      <c r="O3413" s="39"/>
      <c r="P3413" s="33"/>
      <c r="Q3413" s="168"/>
      <c r="R3413" s="169"/>
      <c r="S3413" s="39"/>
      <c r="T3413" s="119"/>
      <c r="U3413" s="109"/>
      <c r="V3413" s="109"/>
      <c r="W3413" s="109"/>
      <c r="X3413" s="45"/>
      <c r="Y3413" s="45"/>
    </row>
    <row r="3414" spans="1:25" s="43" customFormat="1" ht="12.9" customHeight="1">
      <c r="A3414" s="189"/>
      <c r="B3414" s="111"/>
      <c r="C3414" s="111"/>
      <c r="D3414" s="111"/>
      <c r="E3414" s="111"/>
      <c r="F3414" s="111"/>
      <c r="G3414" s="111"/>
      <c r="H3414" s="111"/>
      <c r="I3414" s="116"/>
      <c r="J3414" s="118"/>
      <c r="K3414" s="33"/>
      <c r="L3414" s="44">
        <f t="shared" si="290"/>
        <v>0</v>
      </c>
      <c r="M3414" s="33" t="str">
        <f t="shared" si="288"/>
        <v>Container q'ty</v>
      </c>
      <c r="N3414" s="33" t="str">
        <f t="shared" si="289"/>
        <v/>
      </c>
      <c r="O3414" s="39"/>
      <c r="P3414" s="33"/>
      <c r="Q3414" s="168"/>
      <c r="R3414" s="169"/>
      <c r="S3414" s="39"/>
      <c r="T3414" s="119"/>
      <c r="U3414" s="109"/>
      <c r="V3414" s="109"/>
      <c r="W3414" s="109"/>
      <c r="X3414" s="45"/>
      <c r="Y3414" s="45"/>
    </row>
    <row r="3415" spans="1:25" s="43" customFormat="1" ht="12.9" customHeight="1">
      <c r="A3415" s="189"/>
      <c r="B3415" s="111"/>
      <c r="C3415" s="111"/>
      <c r="D3415" s="111"/>
      <c r="E3415" s="111"/>
      <c r="F3415" s="111"/>
      <c r="G3415" s="111"/>
      <c r="H3415" s="111"/>
      <c r="I3415" s="116"/>
      <c r="J3415" s="118"/>
      <c r="K3415" s="33"/>
      <c r="L3415" s="44">
        <f t="shared" si="290"/>
        <v>0</v>
      </c>
      <c r="M3415" s="33" t="str">
        <f t="shared" si="288"/>
        <v>Container q'ty</v>
      </c>
      <c r="N3415" s="33" t="str">
        <f t="shared" si="289"/>
        <v/>
      </c>
      <c r="O3415" s="39"/>
      <c r="P3415" s="33"/>
      <c r="Q3415" s="168"/>
      <c r="R3415" s="169"/>
      <c r="S3415" s="39"/>
      <c r="T3415" s="119"/>
      <c r="U3415" s="109"/>
      <c r="V3415" s="109"/>
      <c r="W3415" s="109"/>
      <c r="X3415" s="45"/>
      <c r="Y3415" s="45"/>
    </row>
    <row r="3416" spans="1:25" s="43" customFormat="1" ht="12.9" customHeight="1">
      <c r="A3416" s="189"/>
      <c r="B3416" s="111"/>
      <c r="C3416" s="111"/>
      <c r="D3416" s="111"/>
      <c r="E3416" s="111"/>
      <c r="F3416" s="111"/>
      <c r="G3416" s="111"/>
      <c r="H3416" s="111"/>
      <c r="I3416" s="116"/>
      <c r="J3416" s="118"/>
      <c r="K3416" s="33"/>
      <c r="L3416" s="44">
        <f>SUM(E3416:F3416)</f>
        <v>0</v>
      </c>
      <c r="M3416" s="33" t="str">
        <f t="shared" si="288"/>
        <v>Container q'ty</v>
      </c>
      <c r="N3416" s="33" t="str">
        <f t="shared" si="289"/>
        <v/>
      </c>
      <c r="O3416" s="39"/>
      <c r="P3416" s="33"/>
      <c r="Q3416" s="168"/>
      <c r="R3416" s="169"/>
      <c r="S3416" s="39"/>
      <c r="T3416" s="119"/>
      <c r="U3416" s="109"/>
      <c r="V3416" s="109"/>
      <c r="W3416" s="109"/>
      <c r="X3416" s="45"/>
      <c r="Y3416" s="45"/>
    </row>
    <row r="3417" spans="1:25" s="43" customFormat="1" ht="12.9" customHeight="1">
      <c r="A3417" s="189"/>
      <c r="B3417" s="111"/>
      <c r="C3417" s="111"/>
      <c r="D3417" s="111"/>
      <c r="E3417" s="111"/>
      <c r="F3417" s="111"/>
      <c r="G3417" s="111"/>
      <c r="H3417" s="111"/>
      <c r="I3417" s="116"/>
      <c r="J3417" s="118"/>
      <c r="K3417" s="33"/>
      <c r="L3417" s="44">
        <f>SUM(E3417:F3417)</f>
        <v>0</v>
      </c>
      <c r="M3417" s="33" t="str">
        <f t="shared" si="288"/>
        <v>Container q'ty</v>
      </c>
      <c r="N3417" s="33" t="str">
        <f t="shared" si="289"/>
        <v/>
      </c>
      <c r="O3417" s="39"/>
      <c r="P3417" s="33"/>
      <c r="Q3417" s="168"/>
      <c r="R3417" s="169"/>
      <c r="S3417" s="39"/>
      <c r="T3417" s="119"/>
      <c r="U3417" s="109"/>
      <c r="V3417" s="109"/>
      <c r="W3417" s="109"/>
      <c r="X3417" s="45"/>
      <c r="Y3417" s="45"/>
    </row>
    <row r="3418" spans="1:25" s="43" customFormat="1" ht="12.9" customHeight="1">
      <c r="A3418" s="189"/>
      <c r="B3418" s="111"/>
      <c r="C3418" s="111"/>
      <c r="D3418" s="111"/>
      <c r="E3418" s="111"/>
      <c r="F3418" s="111"/>
      <c r="G3418" s="111"/>
      <c r="H3418" s="111"/>
      <c r="I3418" s="116"/>
      <c r="J3418" s="118"/>
      <c r="K3418" s="33"/>
      <c r="L3418" s="44">
        <f t="shared" ref="L3418:L3427" si="291">SUM(E3418:F3418)</f>
        <v>0</v>
      </c>
      <c r="M3418" s="33" t="str">
        <f t="shared" si="288"/>
        <v>Container q'ty</v>
      </c>
      <c r="N3418" s="33" t="str">
        <f t="shared" si="289"/>
        <v/>
      </c>
      <c r="O3418" s="39"/>
      <c r="P3418" s="33"/>
      <c r="Q3418" s="168"/>
      <c r="R3418" s="169"/>
      <c r="S3418" s="39"/>
      <c r="T3418" s="119"/>
      <c r="U3418" s="109"/>
      <c r="V3418" s="109"/>
      <c r="W3418" s="109"/>
      <c r="X3418" s="45"/>
      <c r="Y3418" s="45"/>
    </row>
    <row r="3419" spans="1:25" s="43" customFormat="1" ht="12.9" customHeight="1">
      <c r="A3419" s="189"/>
      <c r="B3419" s="111"/>
      <c r="C3419" s="111"/>
      <c r="D3419" s="111"/>
      <c r="E3419" s="111"/>
      <c r="F3419" s="111"/>
      <c r="G3419" s="111"/>
      <c r="H3419" s="111"/>
      <c r="I3419" s="116"/>
      <c r="J3419" s="118"/>
      <c r="K3419" s="33"/>
      <c r="L3419" s="44">
        <f t="shared" si="291"/>
        <v>0</v>
      </c>
      <c r="M3419" s="33" t="str">
        <f t="shared" si="288"/>
        <v>Container q'ty</v>
      </c>
      <c r="N3419" s="33" t="str">
        <f t="shared" si="289"/>
        <v/>
      </c>
      <c r="O3419" s="39"/>
      <c r="P3419" s="33"/>
      <c r="Q3419" s="168"/>
      <c r="R3419" s="169"/>
      <c r="S3419" s="39"/>
      <c r="T3419" s="119"/>
      <c r="U3419" s="109"/>
      <c r="V3419" s="109"/>
      <c r="W3419" s="109"/>
      <c r="X3419" s="45"/>
      <c r="Y3419" s="45"/>
    </row>
    <row r="3420" spans="1:25" s="43" customFormat="1" ht="12.9" customHeight="1">
      <c r="A3420" s="189"/>
      <c r="B3420" s="111"/>
      <c r="C3420" s="111"/>
      <c r="D3420" s="111"/>
      <c r="E3420" s="111"/>
      <c r="F3420" s="111"/>
      <c r="G3420" s="111"/>
      <c r="H3420" s="111"/>
      <c r="I3420" s="116"/>
      <c r="J3420" s="118"/>
      <c r="K3420" s="33"/>
      <c r="L3420" s="44">
        <f t="shared" si="291"/>
        <v>0</v>
      </c>
      <c r="M3420" s="33" t="str">
        <f t="shared" si="288"/>
        <v>Container q'ty</v>
      </c>
      <c r="N3420" s="33" t="str">
        <f t="shared" si="289"/>
        <v/>
      </c>
      <c r="O3420" s="39"/>
      <c r="P3420" s="33"/>
      <c r="Q3420" s="168"/>
      <c r="R3420" s="169"/>
      <c r="S3420" s="39"/>
      <c r="T3420" s="119"/>
      <c r="U3420" s="109"/>
      <c r="V3420" s="109"/>
      <c r="W3420" s="109"/>
      <c r="X3420" s="45"/>
      <c r="Y3420" s="45"/>
    </row>
    <row r="3421" spans="1:25" s="43" customFormat="1" ht="12.9" customHeight="1">
      <c r="A3421" s="189"/>
      <c r="B3421" s="111"/>
      <c r="C3421" s="111"/>
      <c r="D3421" s="111"/>
      <c r="E3421" s="111"/>
      <c r="F3421" s="111"/>
      <c r="G3421" s="111"/>
      <c r="H3421" s="111"/>
      <c r="I3421" s="117"/>
      <c r="J3421" s="118"/>
      <c r="K3421" s="33"/>
      <c r="L3421" s="44">
        <f t="shared" si="291"/>
        <v>0</v>
      </c>
      <c r="M3421" s="33" t="str">
        <f t="shared" si="288"/>
        <v>Container q'ty</v>
      </c>
      <c r="N3421" s="33" t="str">
        <f t="shared" si="289"/>
        <v/>
      </c>
      <c r="O3421" s="39"/>
      <c r="P3421" s="33"/>
      <c r="Q3421" s="168"/>
      <c r="R3421" s="169"/>
      <c r="S3421" s="39"/>
      <c r="T3421" s="119"/>
      <c r="U3421" s="109"/>
      <c r="V3421" s="109"/>
      <c r="W3421" s="109"/>
      <c r="X3421" s="45"/>
      <c r="Y3421" s="45"/>
    </row>
    <row r="3422" spans="1:25" s="43" customFormat="1" ht="12.9" customHeight="1">
      <c r="A3422" s="189"/>
      <c r="B3422" s="111"/>
      <c r="C3422" s="111"/>
      <c r="D3422" s="111"/>
      <c r="E3422" s="111"/>
      <c r="F3422" s="111"/>
      <c r="G3422" s="111"/>
      <c r="H3422" s="111"/>
      <c r="I3422" s="117"/>
      <c r="J3422" s="118"/>
      <c r="K3422" s="33"/>
      <c r="L3422" s="44">
        <f t="shared" si="291"/>
        <v>0</v>
      </c>
      <c r="M3422" s="33" t="str">
        <f t="shared" si="288"/>
        <v>Container q'ty</v>
      </c>
      <c r="N3422" s="33" t="str">
        <f t="shared" si="289"/>
        <v/>
      </c>
      <c r="O3422" s="39"/>
      <c r="P3422" s="33"/>
      <c r="Q3422" s="168"/>
      <c r="R3422" s="169"/>
      <c r="S3422" s="39"/>
      <c r="T3422" s="119"/>
      <c r="U3422" s="109"/>
      <c r="V3422" s="109"/>
      <c r="W3422" s="109"/>
      <c r="X3422" s="45"/>
      <c r="Y3422" s="45"/>
    </row>
    <row r="3423" spans="1:25" s="43" customFormat="1" ht="12.9" customHeight="1">
      <c r="A3423" s="189"/>
      <c r="B3423" s="111"/>
      <c r="C3423" s="111"/>
      <c r="D3423" s="111"/>
      <c r="E3423" s="111"/>
      <c r="F3423" s="111"/>
      <c r="G3423" s="111"/>
      <c r="H3423" s="111"/>
      <c r="I3423" s="116"/>
      <c r="J3423" s="118"/>
      <c r="K3423" s="33"/>
      <c r="L3423" s="44">
        <f t="shared" si="291"/>
        <v>0</v>
      </c>
      <c r="M3423" s="33" t="str">
        <f t="shared" si="288"/>
        <v>Container q'ty</v>
      </c>
      <c r="N3423" s="33" t="str">
        <f t="shared" si="289"/>
        <v/>
      </c>
      <c r="O3423" s="39"/>
      <c r="P3423" s="33"/>
      <c r="Q3423" s="168"/>
      <c r="R3423" s="169"/>
      <c r="S3423" s="39"/>
      <c r="T3423" s="119"/>
      <c r="U3423" s="109"/>
      <c r="V3423" s="109"/>
      <c r="W3423" s="109"/>
      <c r="X3423" s="45"/>
      <c r="Y3423" s="45"/>
    </row>
    <row r="3424" spans="1:25" s="43" customFormat="1" ht="12.9" customHeight="1">
      <c r="A3424" s="189"/>
      <c r="B3424" s="111"/>
      <c r="C3424" s="111"/>
      <c r="D3424" s="111"/>
      <c r="E3424" s="111"/>
      <c r="F3424" s="111"/>
      <c r="G3424" s="111"/>
      <c r="H3424" s="111"/>
      <c r="I3424" s="116"/>
      <c r="J3424" s="118"/>
      <c r="K3424" s="33"/>
      <c r="L3424" s="44">
        <f t="shared" si="291"/>
        <v>0</v>
      </c>
      <c r="M3424" s="33" t="str">
        <f t="shared" si="288"/>
        <v>Container q'ty</v>
      </c>
      <c r="N3424" s="33" t="str">
        <f t="shared" si="289"/>
        <v/>
      </c>
      <c r="O3424" s="39"/>
      <c r="P3424" s="33"/>
      <c r="Q3424" s="168"/>
      <c r="R3424" s="169"/>
      <c r="S3424" s="39"/>
      <c r="T3424" s="119"/>
      <c r="U3424" s="109"/>
      <c r="V3424" s="109"/>
      <c r="W3424" s="109"/>
      <c r="X3424" s="45"/>
      <c r="Y3424" s="45"/>
    </row>
    <row r="3425" spans="1:25" s="43" customFormat="1" ht="12.9" customHeight="1">
      <c r="A3425" s="189"/>
      <c r="B3425" s="111"/>
      <c r="C3425" s="111"/>
      <c r="D3425" s="111"/>
      <c r="E3425" s="111"/>
      <c r="F3425" s="111"/>
      <c r="G3425" s="111"/>
      <c r="H3425" s="111"/>
      <c r="I3425" s="116"/>
      <c r="J3425" s="118"/>
      <c r="K3425" s="33"/>
      <c r="L3425" s="44">
        <f t="shared" si="291"/>
        <v>0</v>
      </c>
      <c r="M3425" s="33" t="str">
        <f t="shared" si="288"/>
        <v>Container q'ty</v>
      </c>
      <c r="N3425" s="33" t="str">
        <f t="shared" si="289"/>
        <v/>
      </c>
      <c r="O3425" s="39"/>
      <c r="P3425" s="33"/>
      <c r="Q3425" s="168"/>
      <c r="R3425" s="169"/>
      <c r="S3425" s="39"/>
      <c r="T3425" s="119"/>
      <c r="U3425" s="109"/>
      <c r="V3425" s="109"/>
      <c r="W3425" s="109"/>
      <c r="X3425" s="45"/>
      <c r="Y3425" s="45"/>
    </row>
    <row r="3426" spans="1:25" s="43" customFormat="1" ht="12.9" customHeight="1">
      <c r="A3426" s="189"/>
      <c r="B3426" s="111"/>
      <c r="C3426" s="111"/>
      <c r="D3426" s="111"/>
      <c r="E3426" s="111"/>
      <c r="F3426" s="111"/>
      <c r="G3426" s="111"/>
      <c r="H3426" s="111"/>
      <c r="I3426" s="117"/>
      <c r="J3426" s="118"/>
      <c r="K3426" s="33"/>
      <c r="L3426" s="44">
        <f t="shared" si="291"/>
        <v>0</v>
      </c>
      <c r="M3426" s="33" t="str">
        <f t="shared" si="288"/>
        <v>Container q'ty</v>
      </c>
      <c r="N3426" s="33" t="str">
        <f t="shared" si="289"/>
        <v/>
      </c>
      <c r="O3426" s="39"/>
      <c r="P3426" s="33"/>
      <c r="Q3426" s="168"/>
      <c r="R3426" s="169"/>
      <c r="S3426" s="39"/>
      <c r="T3426" s="119"/>
      <c r="U3426" s="109"/>
      <c r="V3426" s="109"/>
      <c r="W3426" s="109"/>
      <c r="X3426" s="45"/>
      <c r="Y3426" s="45"/>
    </row>
    <row r="3427" spans="1:25" s="43" customFormat="1" ht="12.9" customHeight="1">
      <c r="A3427" s="189"/>
      <c r="B3427" s="111"/>
      <c r="C3427" s="111"/>
      <c r="D3427" s="111"/>
      <c r="E3427" s="111"/>
      <c r="F3427" s="111"/>
      <c r="G3427" s="111"/>
      <c r="H3427" s="111"/>
      <c r="I3427" s="116"/>
      <c r="J3427" s="118"/>
      <c r="K3427" s="33"/>
      <c r="L3427" s="44">
        <f t="shared" si="291"/>
        <v>0</v>
      </c>
      <c r="M3427" s="33" t="str">
        <f t="shared" si="288"/>
        <v>Container q'ty</v>
      </c>
      <c r="N3427" s="33" t="str">
        <f t="shared" si="289"/>
        <v/>
      </c>
      <c r="O3427" s="39"/>
      <c r="P3427" s="33"/>
      <c r="Q3427" s="168"/>
      <c r="R3427" s="169"/>
      <c r="S3427" s="39"/>
      <c r="T3427" s="119"/>
      <c r="U3427" s="109"/>
      <c r="V3427" s="109"/>
      <c r="W3427" s="109"/>
      <c r="X3427" s="45"/>
      <c r="Y3427" s="45"/>
    </row>
    <row r="3428" spans="1:25" s="43" customFormat="1" ht="12.9" customHeight="1">
      <c r="A3428" s="189"/>
      <c r="B3428" s="111"/>
      <c r="C3428" s="111"/>
      <c r="D3428" s="111"/>
      <c r="E3428" s="111"/>
      <c r="F3428" s="111"/>
      <c r="G3428" s="111"/>
      <c r="H3428" s="111"/>
      <c r="I3428" s="116"/>
      <c r="J3428" s="118"/>
      <c r="K3428" s="33"/>
      <c r="L3428" s="44">
        <f>SUM(E3428:F3428)</f>
        <v>0</v>
      </c>
      <c r="M3428" s="33" t="str">
        <f t="shared" si="288"/>
        <v>Container q'ty</v>
      </c>
      <c r="N3428" s="33" t="str">
        <f t="shared" si="289"/>
        <v/>
      </c>
      <c r="O3428" s="39"/>
      <c r="P3428" s="33"/>
      <c r="Q3428" s="168"/>
      <c r="R3428" s="169"/>
      <c r="S3428" s="39"/>
      <c r="T3428" s="119"/>
      <c r="U3428" s="109"/>
      <c r="V3428" s="109"/>
      <c r="W3428" s="109"/>
      <c r="X3428" s="45"/>
      <c r="Y3428" s="45"/>
    </row>
    <row r="3429" spans="1:25" s="43" customFormat="1" ht="12.9" customHeight="1">
      <c r="A3429" s="189"/>
      <c r="B3429" s="111"/>
      <c r="C3429" s="111"/>
      <c r="D3429" s="111"/>
      <c r="E3429" s="111"/>
      <c r="F3429" s="111"/>
      <c r="G3429" s="111"/>
      <c r="H3429" s="111"/>
      <c r="I3429" s="116"/>
      <c r="J3429" s="118"/>
      <c r="K3429" s="33"/>
      <c r="L3429" s="44">
        <f>SUM(E3429:F3429)</f>
        <v>0</v>
      </c>
      <c r="M3429" s="33" t="str">
        <f t="shared" si="288"/>
        <v>Container q'ty</v>
      </c>
      <c r="N3429" s="33" t="str">
        <f t="shared" si="289"/>
        <v/>
      </c>
      <c r="O3429" s="39"/>
      <c r="P3429" s="33"/>
      <c r="Q3429" s="168"/>
      <c r="R3429" s="169"/>
      <c r="S3429" s="39"/>
      <c r="T3429" s="119"/>
      <c r="U3429" s="109"/>
      <c r="V3429" s="109"/>
      <c r="W3429" s="109"/>
      <c r="X3429" s="45"/>
      <c r="Y3429" s="45"/>
    </row>
    <row r="3430" spans="1:25" s="43" customFormat="1" ht="12.9" customHeight="1">
      <c r="A3430" s="189"/>
      <c r="B3430" s="111"/>
      <c r="C3430" s="111"/>
      <c r="D3430" s="111"/>
      <c r="E3430" s="111"/>
      <c r="F3430" s="111"/>
      <c r="G3430" s="111"/>
      <c r="H3430" s="111"/>
      <c r="I3430" s="116"/>
      <c r="J3430" s="118"/>
      <c r="K3430" s="33"/>
      <c r="L3430" s="44">
        <f t="shared" ref="L3430:L3438" si="292">SUM(E3430:F3430)</f>
        <v>0</v>
      </c>
      <c r="M3430" s="33" t="str">
        <f t="shared" si="288"/>
        <v>Container q'ty</v>
      </c>
      <c r="N3430" s="33" t="str">
        <f t="shared" si="289"/>
        <v/>
      </c>
      <c r="O3430" s="39"/>
      <c r="P3430" s="33"/>
      <c r="Q3430" s="168"/>
      <c r="R3430" s="169"/>
      <c r="S3430" s="39"/>
      <c r="T3430" s="119"/>
      <c r="U3430" s="109"/>
      <c r="V3430" s="109"/>
      <c r="W3430" s="109"/>
      <c r="X3430" s="45"/>
      <c r="Y3430" s="45"/>
    </row>
    <row r="3431" spans="1:25" s="43" customFormat="1" ht="12.9" customHeight="1">
      <c r="A3431" s="189"/>
      <c r="B3431" s="111"/>
      <c r="C3431" s="111"/>
      <c r="D3431" s="111"/>
      <c r="E3431" s="111"/>
      <c r="F3431" s="111"/>
      <c r="G3431" s="111"/>
      <c r="H3431" s="111"/>
      <c r="I3431" s="116"/>
      <c r="J3431" s="118"/>
      <c r="K3431" s="33"/>
      <c r="L3431" s="44">
        <f t="shared" si="292"/>
        <v>0</v>
      </c>
      <c r="M3431" s="33" t="str">
        <f t="shared" si="288"/>
        <v>Container q'ty</v>
      </c>
      <c r="N3431" s="33" t="str">
        <f t="shared" si="289"/>
        <v/>
      </c>
      <c r="O3431" s="39"/>
      <c r="P3431" s="33"/>
      <c r="Q3431" s="168"/>
      <c r="R3431" s="169"/>
      <c r="S3431" s="39"/>
      <c r="T3431" s="119"/>
      <c r="U3431" s="109"/>
      <c r="V3431" s="109"/>
      <c r="W3431" s="109"/>
      <c r="X3431" s="45"/>
      <c r="Y3431" s="45"/>
    </row>
    <row r="3432" spans="1:25" s="43" customFormat="1" ht="12.9" customHeight="1">
      <c r="A3432" s="189"/>
      <c r="B3432" s="111"/>
      <c r="C3432" s="111"/>
      <c r="D3432" s="111"/>
      <c r="E3432" s="111"/>
      <c r="F3432" s="111"/>
      <c r="G3432" s="111"/>
      <c r="H3432" s="111"/>
      <c r="I3432" s="116"/>
      <c r="J3432" s="118"/>
      <c r="K3432" s="33"/>
      <c r="L3432" s="44">
        <f t="shared" si="292"/>
        <v>0</v>
      </c>
      <c r="M3432" s="33" t="str">
        <f t="shared" si="288"/>
        <v>Container q'ty</v>
      </c>
      <c r="N3432" s="33" t="str">
        <f t="shared" si="289"/>
        <v/>
      </c>
      <c r="O3432" s="39"/>
      <c r="P3432" s="33"/>
      <c r="Q3432" s="168"/>
      <c r="R3432" s="169"/>
      <c r="S3432" s="39"/>
      <c r="T3432" s="119"/>
      <c r="U3432" s="109"/>
      <c r="V3432" s="109"/>
      <c r="W3432" s="109"/>
      <c r="X3432" s="45"/>
      <c r="Y3432" s="45"/>
    </row>
    <row r="3433" spans="1:25" s="43" customFormat="1" ht="12.9" customHeight="1">
      <c r="A3433" s="189"/>
      <c r="B3433" s="111"/>
      <c r="C3433" s="111"/>
      <c r="D3433" s="111"/>
      <c r="E3433" s="111"/>
      <c r="F3433" s="111"/>
      <c r="G3433" s="111"/>
      <c r="H3433" s="111"/>
      <c r="I3433" s="117"/>
      <c r="J3433" s="118"/>
      <c r="K3433" s="33"/>
      <c r="L3433" s="44">
        <f t="shared" si="292"/>
        <v>0</v>
      </c>
      <c r="M3433" s="33" t="str">
        <f t="shared" si="288"/>
        <v>Container q'ty</v>
      </c>
      <c r="N3433" s="33" t="str">
        <f t="shared" si="289"/>
        <v/>
      </c>
      <c r="O3433" s="39"/>
      <c r="P3433" s="33"/>
      <c r="Q3433" s="168"/>
      <c r="R3433" s="169"/>
      <c r="S3433" s="39"/>
      <c r="T3433" s="119"/>
      <c r="U3433" s="109"/>
      <c r="V3433" s="109"/>
      <c r="W3433" s="109"/>
      <c r="X3433" s="45"/>
      <c r="Y3433" s="45"/>
    </row>
    <row r="3434" spans="1:25" s="43" customFormat="1" ht="12.9" customHeight="1">
      <c r="A3434" s="189"/>
      <c r="B3434" s="111"/>
      <c r="C3434" s="111"/>
      <c r="D3434" s="111"/>
      <c r="E3434" s="111"/>
      <c r="F3434" s="111"/>
      <c r="G3434" s="111"/>
      <c r="H3434" s="111"/>
      <c r="I3434" s="117"/>
      <c r="J3434" s="118"/>
      <c r="K3434" s="33"/>
      <c r="L3434" s="44">
        <f t="shared" si="292"/>
        <v>0</v>
      </c>
      <c r="M3434" s="33" t="str">
        <f t="shared" si="288"/>
        <v>Container q'ty</v>
      </c>
      <c r="N3434" s="33" t="str">
        <f t="shared" si="289"/>
        <v/>
      </c>
      <c r="O3434" s="39"/>
      <c r="P3434" s="33"/>
      <c r="Q3434" s="168"/>
      <c r="R3434" s="169"/>
      <c r="S3434" s="39"/>
      <c r="T3434" s="119"/>
      <c r="U3434" s="109"/>
      <c r="V3434" s="109"/>
      <c r="W3434" s="109"/>
      <c r="X3434" s="45"/>
      <c r="Y3434" s="45"/>
    </row>
    <row r="3435" spans="1:25" s="43" customFormat="1" ht="12.9" customHeight="1">
      <c r="A3435" s="189"/>
      <c r="B3435" s="111"/>
      <c r="C3435" s="111"/>
      <c r="D3435" s="111"/>
      <c r="E3435" s="111"/>
      <c r="F3435" s="111"/>
      <c r="G3435" s="111"/>
      <c r="H3435" s="111"/>
      <c r="I3435" s="116"/>
      <c r="J3435" s="118"/>
      <c r="K3435" s="33"/>
      <c r="L3435" s="44">
        <f t="shared" si="292"/>
        <v>0</v>
      </c>
      <c r="M3435" s="33" t="str">
        <f t="shared" si="288"/>
        <v>Container q'ty</v>
      </c>
      <c r="N3435" s="33" t="str">
        <f t="shared" si="289"/>
        <v/>
      </c>
      <c r="O3435" s="39"/>
      <c r="P3435" s="33"/>
      <c r="Q3435" s="168"/>
      <c r="R3435" s="169"/>
      <c r="S3435" s="39"/>
      <c r="T3435" s="119"/>
      <c r="U3435" s="109"/>
      <c r="V3435" s="109"/>
      <c r="W3435" s="109"/>
      <c r="X3435" s="45"/>
      <c r="Y3435" s="45"/>
    </row>
    <row r="3436" spans="1:25" s="43" customFormat="1" ht="12.9" customHeight="1">
      <c r="A3436" s="189"/>
      <c r="B3436" s="111"/>
      <c r="C3436" s="111"/>
      <c r="D3436" s="111"/>
      <c r="E3436" s="111"/>
      <c r="F3436" s="111"/>
      <c r="G3436" s="111"/>
      <c r="H3436" s="111"/>
      <c r="I3436" s="116"/>
      <c r="J3436" s="118"/>
      <c r="K3436" s="33"/>
      <c r="L3436" s="44">
        <f t="shared" si="292"/>
        <v>0</v>
      </c>
      <c r="M3436" s="33" t="str">
        <f t="shared" si="288"/>
        <v>Container q'ty</v>
      </c>
      <c r="N3436" s="33" t="str">
        <f t="shared" si="289"/>
        <v/>
      </c>
      <c r="O3436" s="39"/>
      <c r="P3436" s="33"/>
      <c r="Q3436" s="168"/>
      <c r="R3436" s="169"/>
      <c r="S3436" s="39"/>
      <c r="T3436" s="119"/>
      <c r="U3436" s="109"/>
      <c r="V3436" s="109"/>
      <c r="W3436" s="109"/>
      <c r="X3436" s="45"/>
      <c r="Y3436" s="45"/>
    </row>
    <row r="3437" spans="1:25" s="43" customFormat="1" ht="12.9" customHeight="1">
      <c r="A3437" s="189"/>
      <c r="B3437" s="111"/>
      <c r="C3437" s="111"/>
      <c r="D3437" s="111"/>
      <c r="E3437" s="111"/>
      <c r="F3437" s="111"/>
      <c r="G3437" s="111"/>
      <c r="H3437" s="111"/>
      <c r="I3437" s="116"/>
      <c r="J3437" s="118"/>
      <c r="K3437" s="33"/>
      <c r="L3437" s="44">
        <f t="shared" si="292"/>
        <v>0</v>
      </c>
      <c r="M3437" s="33" t="str">
        <f t="shared" si="288"/>
        <v>Container q'ty</v>
      </c>
      <c r="N3437" s="33" t="str">
        <f t="shared" si="289"/>
        <v/>
      </c>
      <c r="O3437" s="39"/>
      <c r="P3437" s="33"/>
      <c r="Q3437" s="168"/>
      <c r="R3437" s="169"/>
      <c r="S3437" s="39"/>
      <c r="T3437" s="119"/>
      <c r="U3437" s="109"/>
      <c r="V3437" s="109"/>
      <c r="W3437" s="109"/>
      <c r="X3437" s="45"/>
      <c r="Y3437" s="45"/>
    </row>
    <row r="3438" spans="1:25" s="43" customFormat="1" ht="12.9" customHeight="1">
      <c r="A3438" s="189"/>
      <c r="B3438" s="111"/>
      <c r="C3438" s="111"/>
      <c r="D3438" s="111"/>
      <c r="E3438" s="111"/>
      <c r="F3438" s="111"/>
      <c r="G3438" s="111"/>
      <c r="H3438" s="111"/>
      <c r="I3438" s="116"/>
      <c r="J3438" s="118"/>
      <c r="K3438" s="33"/>
      <c r="L3438" s="44">
        <f t="shared" si="292"/>
        <v>0</v>
      </c>
      <c r="M3438" s="33" t="str">
        <f t="shared" si="288"/>
        <v>Container q'ty</v>
      </c>
      <c r="N3438" s="33" t="str">
        <f t="shared" si="289"/>
        <v/>
      </c>
      <c r="O3438" s="39"/>
      <c r="P3438" s="33"/>
      <c r="Q3438" s="168"/>
      <c r="R3438" s="169"/>
      <c r="S3438" s="39"/>
      <c r="T3438" s="119"/>
      <c r="U3438" s="109"/>
      <c r="V3438" s="109"/>
      <c r="W3438" s="109"/>
      <c r="X3438" s="45"/>
      <c r="Y3438" s="45"/>
    </row>
    <row r="3439" spans="1:25" s="43" customFormat="1" ht="12.9" customHeight="1">
      <c r="A3439" s="189"/>
      <c r="B3439" s="111"/>
      <c r="C3439" s="111"/>
      <c r="D3439" s="111"/>
      <c r="E3439" s="111"/>
      <c r="F3439" s="111"/>
      <c r="G3439" s="111"/>
      <c r="H3439" s="111"/>
      <c r="I3439" s="116"/>
      <c r="J3439" s="118"/>
      <c r="K3439" s="33"/>
      <c r="L3439" s="44">
        <f>SUM(E3439:F3439)</f>
        <v>0</v>
      </c>
      <c r="M3439" s="33" t="str">
        <f t="shared" si="288"/>
        <v>Container q'ty</v>
      </c>
      <c r="N3439" s="33" t="str">
        <f t="shared" si="289"/>
        <v/>
      </c>
      <c r="O3439" s="39"/>
      <c r="P3439" s="33"/>
      <c r="Q3439" s="168"/>
      <c r="R3439" s="169"/>
      <c r="S3439" s="39"/>
      <c r="T3439" s="119"/>
      <c r="U3439" s="109"/>
      <c r="V3439" s="109"/>
      <c r="W3439" s="109"/>
      <c r="X3439" s="45"/>
      <c r="Y3439" s="45"/>
    </row>
    <row r="3440" spans="1:25" s="43" customFormat="1" ht="12.9" customHeight="1">
      <c r="A3440" s="189"/>
      <c r="B3440" s="111"/>
      <c r="C3440" s="111"/>
      <c r="D3440" s="111"/>
      <c r="E3440" s="111"/>
      <c r="F3440" s="111"/>
      <c r="G3440" s="111"/>
      <c r="H3440" s="111"/>
      <c r="I3440" s="116"/>
      <c r="J3440" s="118"/>
      <c r="K3440" s="33"/>
      <c r="L3440" s="44">
        <f>SUM(E3440:F3440)</f>
        <v>0</v>
      </c>
      <c r="M3440" s="33" t="str">
        <f t="shared" si="288"/>
        <v>Container q'ty</v>
      </c>
      <c r="N3440" s="33" t="str">
        <f t="shared" si="289"/>
        <v/>
      </c>
      <c r="O3440" s="39"/>
      <c r="P3440" s="33"/>
      <c r="Q3440" s="168"/>
      <c r="R3440" s="169"/>
      <c r="S3440" s="39"/>
      <c r="T3440" s="119"/>
      <c r="U3440" s="109"/>
      <c r="V3440" s="109"/>
      <c r="W3440" s="109"/>
      <c r="X3440" s="45"/>
      <c r="Y3440" s="45"/>
    </row>
    <row r="3441" spans="1:25" s="43" customFormat="1" ht="12.9" customHeight="1">
      <c r="A3441" s="189"/>
      <c r="B3441" s="111"/>
      <c r="C3441" s="111"/>
      <c r="D3441" s="111"/>
      <c r="E3441" s="111"/>
      <c r="F3441" s="111"/>
      <c r="G3441" s="111"/>
      <c r="H3441" s="111"/>
      <c r="I3441" s="116"/>
      <c r="J3441" s="118"/>
      <c r="K3441" s="33"/>
      <c r="L3441" s="44">
        <f t="shared" ref="L3441:L3449" si="293">SUM(E3441:F3441)</f>
        <v>0</v>
      </c>
      <c r="M3441" s="33" t="str">
        <f t="shared" si="288"/>
        <v>Container q'ty</v>
      </c>
      <c r="N3441" s="33" t="str">
        <f t="shared" si="289"/>
        <v/>
      </c>
      <c r="O3441" s="39"/>
      <c r="P3441" s="33"/>
      <c r="Q3441" s="168"/>
      <c r="R3441" s="169"/>
      <c r="S3441" s="39"/>
      <c r="T3441" s="119"/>
      <c r="U3441" s="109"/>
      <c r="V3441" s="109"/>
      <c r="W3441" s="109"/>
      <c r="X3441" s="45"/>
      <c r="Y3441" s="45"/>
    </row>
    <row r="3442" spans="1:25" s="43" customFormat="1" ht="12.9" customHeight="1">
      <c r="A3442" s="189"/>
      <c r="B3442" s="111"/>
      <c r="C3442" s="111"/>
      <c r="D3442" s="111"/>
      <c r="E3442" s="111"/>
      <c r="F3442" s="111"/>
      <c r="G3442" s="111"/>
      <c r="H3442" s="111"/>
      <c r="I3442" s="116"/>
      <c r="J3442" s="118"/>
      <c r="K3442" s="33"/>
      <c r="L3442" s="44">
        <f t="shared" si="293"/>
        <v>0</v>
      </c>
      <c r="M3442" s="33" t="str">
        <f t="shared" si="288"/>
        <v>Container q'ty</v>
      </c>
      <c r="N3442" s="33" t="str">
        <f t="shared" si="289"/>
        <v/>
      </c>
      <c r="O3442" s="39"/>
      <c r="P3442" s="33"/>
      <c r="Q3442" s="168"/>
      <c r="R3442" s="169"/>
      <c r="S3442" s="39"/>
      <c r="T3442" s="119"/>
      <c r="U3442" s="109"/>
      <c r="V3442" s="109"/>
      <c r="W3442" s="109"/>
      <c r="X3442" s="45"/>
      <c r="Y3442" s="45"/>
    </row>
    <row r="3443" spans="1:25" s="43" customFormat="1" ht="12.9" customHeight="1">
      <c r="A3443" s="189"/>
      <c r="B3443" s="111"/>
      <c r="C3443" s="111"/>
      <c r="D3443" s="111"/>
      <c r="E3443" s="111"/>
      <c r="F3443" s="111"/>
      <c r="G3443" s="111"/>
      <c r="H3443" s="111"/>
      <c r="I3443" s="116"/>
      <c r="J3443" s="118"/>
      <c r="K3443" s="33"/>
      <c r="L3443" s="44">
        <f t="shared" si="293"/>
        <v>0</v>
      </c>
      <c r="M3443" s="33" t="str">
        <f t="shared" si="288"/>
        <v>Container q'ty</v>
      </c>
      <c r="N3443" s="33" t="str">
        <f t="shared" si="289"/>
        <v/>
      </c>
      <c r="O3443" s="39"/>
      <c r="P3443" s="33"/>
      <c r="Q3443" s="168"/>
      <c r="R3443" s="169"/>
      <c r="S3443" s="39"/>
      <c r="T3443" s="119"/>
      <c r="U3443" s="109"/>
      <c r="V3443" s="109"/>
      <c r="W3443" s="109"/>
      <c r="X3443" s="45"/>
      <c r="Y3443" s="45"/>
    </row>
    <row r="3444" spans="1:25" s="43" customFormat="1" ht="12.9" customHeight="1">
      <c r="A3444" s="189"/>
      <c r="B3444" s="111"/>
      <c r="C3444" s="111"/>
      <c r="D3444" s="111"/>
      <c r="E3444" s="111"/>
      <c r="F3444" s="111"/>
      <c r="G3444" s="111"/>
      <c r="H3444" s="111"/>
      <c r="I3444" s="117"/>
      <c r="J3444" s="118"/>
      <c r="K3444" s="33"/>
      <c r="L3444" s="44">
        <f t="shared" si="293"/>
        <v>0</v>
      </c>
      <c r="M3444" s="33" t="str">
        <f t="shared" si="288"/>
        <v>Container q'ty</v>
      </c>
      <c r="N3444" s="33" t="str">
        <f t="shared" si="289"/>
        <v/>
      </c>
      <c r="O3444" s="39"/>
      <c r="P3444" s="33"/>
      <c r="Q3444" s="168"/>
      <c r="R3444" s="169"/>
      <c r="S3444" s="39"/>
      <c r="T3444" s="119"/>
      <c r="U3444" s="109"/>
      <c r="V3444" s="109"/>
      <c r="W3444" s="109"/>
      <c r="X3444" s="45"/>
      <c r="Y3444" s="45"/>
    </row>
    <row r="3445" spans="1:25" s="43" customFormat="1" ht="12.9" customHeight="1">
      <c r="A3445" s="189"/>
      <c r="B3445" s="111"/>
      <c r="C3445" s="111"/>
      <c r="D3445" s="111"/>
      <c r="E3445" s="111"/>
      <c r="F3445" s="111"/>
      <c r="G3445" s="111"/>
      <c r="H3445" s="111"/>
      <c r="I3445" s="117"/>
      <c r="J3445" s="118"/>
      <c r="K3445" s="33"/>
      <c r="L3445" s="44">
        <f t="shared" si="293"/>
        <v>0</v>
      </c>
      <c r="M3445" s="33" t="str">
        <f t="shared" si="288"/>
        <v>Container q'ty</v>
      </c>
      <c r="N3445" s="33" t="str">
        <f t="shared" si="289"/>
        <v/>
      </c>
      <c r="O3445" s="39"/>
      <c r="P3445" s="33"/>
      <c r="Q3445" s="168"/>
      <c r="R3445" s="169"/>
      <c r="S3445" s="39"/>
      <c r="T3445" s="119"/>
      <c r="U3445" s="109"/>
      <c r="V3445" s="109"/>
      <c r="W3445" s="109"/>
      <c r="X3445" s="45"/>
      <c r="Y3445" s="45"/>
    </row>
    <row r="3446" spans="1:25" s="43" customFormat="1" ht="12.9" customHeight="1">
      <c r="A3446" s="189"/>
      <c r="B3446" s="111"/>
      <c r="C3446" s="111"/>
      <c r="D3446" s="111"/>
      <c r="E3446" s="111"/>
      <c r="F3446" s="111"/>
      <c r="G3446" s="111"/>
      <c r="H3446" s="111"/>
      <c r="I3446" s="116"/>
      <c r="J3446" s="118"/>
      <c r="K3446" s="33"/>
      <c r="L3446" s="44">
        <f t="shared" si="293"/>
        <v>0</v>
      </c>
      <c r="M3446" s="33" t="str">
        <f t="shared" si="288"/>
        <v>Container q'ty</v>
      </c>
      <c r="N3446" s="33" t="str">
        <f t="shared" si="289"/>
        <v/>
      </c>
      <c r="O3446" s="39"/>
      <c r="P3446" s="33"/>
      <c r="Q3446" s="168"/>
      <c r="R3446" s="169"/>
      <c r="S3446" s="39"/>
      <c r="T3446" s="119"/>
      <c r="U3446" s="109"/>
      <c r="V3446" s="109"/>
      <c r="W3446" s="109"/>
      <c r="X3446" s="45"/>
      <c r="Y3446" s="45"/>
    </row>
    <row r="3447" spans="1:25" s="43" customFormat="1" ht="12.9" customHeight="1">
      <c r="A3447" s="189"/>
      <c r="B3447" s="111"/>
      <c r="C3447" s="111"/>
      <c r="D3447" s="111"/>
      <c r="E3447" s="111"/>
      <c r="F3447" s="111"/>
      <c r="G3447" s="111"/>
      <c r="H3447" s="111"/>
      <c r="I3447" s="116"/>
      <c r="J3447" s="118"/>
      <c r="K3447" s="33"/>
      <c r="L3447" s="44">
        <f t="shared" si="293"/>
        <v>0</v>
      </c>
      <c r="M3447" s="33" t="str">
        <f t="shared" ref="M3447:M3510" si="294">A3447&amp;$O$1</f>
        <v>Container q'ty</v>
      </c>
      <c r="N3447" s="33" t="str">
        <f t="shared" ref="N3447:N3510" si="295">A3447&amp;P3447</f>
        <v/>
      </c>
      <c r="O3447" s="39"/>
      <c r="P3447" s="33"/>
      <c r="Q3447" s="168"/>
      <c r="R3447" s="169"/>
      <c r="S3447" s="39"/>
      <c r="T3447" s="119"/>
      <c r="U3447" s="109"/>
      <c r="V3447" s="109"/>
      <c r="W3447" s="109"/>
      <c r="X3447" s="45"/>
      <c r="Y3447" s="45"/>
    </row>
    <row r="3448" spans="1:25" s="43" customFormat="1" ht="12.9" customHeight="1">
      <c r="A3448" s="189"/>
      <c r="B3448" s="111"/>
      <c r="C3448" s="111"/>
      <c r="D3448" s="111"/>
      <c r="E3448" s="111"/>
      <c r="F3448" s="111"/>
      <c r="G3448" s="111"/>
      <c r="H3448" s="111"/>
      <c r="I3448" s="116"/>
      <c r="J3448" s="118"/>
      <c r="K3448" s="33"/>
      <c r="L3448" s="44">
        <f t="shared" si="293"/>
        <v>0</v>
      </c>
      <c r="M3448" s="33" t="str">
        <f t="shared" si="294"/>
        <v>Container q'ty</v>
      </c>
      <c r="N3448" s="33" t="str">
        <f t="shared" si="295"/>
        <v/>
      </c>
      <c r="O3448" s="39"/>
      <c r="P3448" s="33"/>
      <c r="Q3448" s="168"/>
      <c r="R3448" s="169"/>
      <c r="S3448" s="39"/>
      <c r="T3448" s="119"/>
      <c r="U3448" s="109"/>
      <c r="V3448" s="109"/>
      <c r="W3448" s="109"/>
      <c r="X3448" s="45"/>
      <c r="Y3448" s="45"/>
    </row>
    <row r="3449" spans="1:25" s="43" customFormat="1" ht="12.9" customHeight="1">
      <c r="A3449" s="189"/>
      <c r="B3449" s="111"/>
      <c r="C3449" s="111"/>
      <c r="D3449" s="111"/>
      <c r="E3449" s="111"/>
      <c r="F3449" s="111"/>
      <c r="G3449" s="111"/>
      <c r="H3449" s="111"/>
      <c r="I3449" s="116"/>
      <c r="J3449" s="118"/>
      <c r="K3449" s="33"/>
      <c r="L3449" s="44">
        <f t="shared" si="293"/>
        <v>0</v>
      </c>
      <c r="M3449" s="33" t="str">
        <f t="shared" si="294"/>
        <v>Container q'ty</v>
      </c>
      <c r="N3449" s="33" t="str">
        <f t="shared" si="295"/>
        <v/>
      </c>
      <c r="O3449" s="39"/>
      <c r="P3449" s="33"/>
      <c r="Q3449" s="168"/>
      <c r="R3449" s="169"/>
      <c r="S3449" s="39"/>
      <c r="T3449" s="119"/>
      <c r="U3449" s="109"/>
      <c r="V3449" s="109"/>
      <c r="W3449" s="109"/>
      <c r="X3449" s="45"/>
      <c r="Y3449" s="45"/>
    </row>
    <row r="3450" spans="1:25" s="43" customFormat="1" ht="12.9" customHeight="1">
      <c r="A3450" s="189"/>
      <c r="B3450" s="111"/>
      <c r="C3450" s="111"/>
      <c r="D3450" s="111"/>
      <c r="E3450" s="111"/>
      <c r="F3450" s="111"/>
      <c r="G3450" s="111"/>
      <c r="H3450" s="111"/>
      <c r="I3450" s="116"/>
      <c r="J3450" s="118"/>
      <c r="K3450" s="33"/>
      <c r="L3450" s="44">
        <f>SUM(E3450:F3450)</f>
        <v>0</v>
      </c>
      <c r="M3450" s="33" t="str">
        <f t="shared" si="294"/>
        <v>Container q'ty</v>
      </c>
      <c r="N3450" s="33" t="str">
        <f t="shared" si="295"/>
        <v/>
      </c>
      <c r="O3450" s="39"/>
      <c r="P3450" s="33"/>
      <c r="Q3450" s="168"/>
      <c r="R3450" s="169"/>
      <c r="S3450" s="39"/>
      <c r="T3450" s="119"/>
      <c r="U3450" s="109"/>
      <c r="V3450" s="109"/>
      <c r="W3450" s="109"/>
      <c r="X3450" s="45"/>
      <c r="Y3450" s="45"/>
    </row>
    <row r="3451" spans="1:25" s="43" customFormat="1" ht="12.9" customHeight="1">
      <c r="A3451" s="189"/>
      <c r="B3451" s="111"/>
      <c r="C3451" s="111"/>
      <c r="D3451" s="111"/>
      <c r="E3451" s="111"/>
      <c r="F3451" s="111"/>
      <c r="G3451" s="111"/>
      <c r="H3451" s="111"/>
      <c r="I3451" s="116"/>
      <c r="J3451" s="118"/>
      <c r="K3451" s="33"/>
      <c r="L3451" s="44">
        <f>SUM(E3451:F3451)</f>
        <v>0</v>
      </c>
      <c r="M3451" s="33" t="str">
        <f t="shared" si="294"/>
        <v>Container q'ty</v>
      </c>
      <c r="N3451" s="33" t="str">
        <f t="shared" si="295"/>
        <v/>
      </c>
      <c r="O3451" s="39"/>
      <c r="P3451" s="33"/>
      <c r="Q3451" s="168"/>
      <c r="R3451" s="169"/>
      <c r="S3451" s="39"/>
      <c r="T3451" s="119"/>
      <c r="U3451" s="109"/>
      <c r="V3451" s="109"/>
      <c r="W3451" s="109"/>
      <c r="X3451" s="45"/>
      <c r="Y3451" s="45"/>
    </row>
    <row r="3452" spans="1:25" s="43" customFormat="1" ht="12.9" customHeight="1">
      <c r="A3452" s="189"/>
      <c r="B3452" s="111"/>
      <c r="C3452" s="111"/>
      <c r="D3452" s="111"/>
      <c r="E3452" s="111"/>
      <c r="F3452" s="111"/>
      <c r="G3452" s="111"/>
      <c r="H3452" s="111"/>
      <c r="I3452" s="116"/>
      <c r="J3452" s="118"/>
      <c r="K3452" s="33"/>
      <c r="L3452" s="44">
        <f t="shared" ref="L3452:L3461" si="296">SUM(E3452:F3452)</f>
        <v>0</v>
      </c>
      <c r="M3452" s="33" t="str">
        <f t="shared" si="294"/>
        <v>Container q'ty</v>
      </c>
      <c r="N3452" s="33" t="str">
        <f t="shared" si="295"/>
        <v/>
      </c>
      <c r="O3452" s="39"/>
      <c r="P3452" s="33"/>
      <c r="Q3452" s="168"/>
      <c r="R3452" s="169"/>
      <c r="S3452" s="39"/>
      <c r="T3452" s="119"/>
      <c r="U3452" s="109"/>
      <c r="V3452" s="109"/>
      <c r="W3452" s="109"/>
      <c r="X3452" s="45"/>
      <c r="Y3452" s="45"/>
    </row>
    <row r="3453" spans="1:25" s="43" customFormat="1" ht="12.9" customHeight="1">
      <c r="A3453" s="189"/>
      <c r="B3453" s="111"/>
      <c r="C3453" s="111"/>
      <c r="D3453" s="111"/>
      <c r="E3453" s="111"/>
      <c r="F3453" s="111"/>
      <c r="G3453" s="111"/>
      <c r="H3453" s="111"/>
      <c r="I3453" s="116"/>
      <c r="J3453" s="118"/>
      <c r="K3453" s="33"/>
      <c r="L3453" s="44">
        <f t="shared" si="296"/>
        <v>0</v>
      </c>
      <c r="M3453" s="33" t="str">
        <f t="shared" si="294"/>
        <v>Container q'ty</v>
      </c>
      <c r="N3453" s="33" t="str">
        <f t="shared" si="295"/>
        <v/>
      </c>
      <c r="O3453" s="39"/>
      <c r="P3453" s="33"/>
      <c r="Q3453" s="168"/>
      <c r="R3453" s="169"/>
      <c r="S3453" s="39"/>
      <c r="T3453" s="119"/>
      <c r="U3453" s="109"/>
      <c r="V3453" s="109"/>
      <c r="W3453" s="109"/>
      <c r="X3453" s="45"/>
      <c r="Y3453" s="45"/>
    </row>
    <row r="3454" spans="1:25" s="43" customFormat="1" ht="12.9" customHeight="1">
      <c r="A3454" s="189"/>
      <c r="B3454" s="111"/>
      <c r="C3454" s="111"/>
      <c r="D3454" s="111"/>
      <c r="E3454" s="111"/>
      <c r="F3454" s="111"/>
      <c r="G3454" s="111"/>
      <c r="H3454" s="111"/>
      <c r="I3454" s="116"/>
      <c r="J3454" s="118"/>
      <c r="K3454" s="33"/>
      <c r="L3454" s="44">
        <f t="shared" si="296"/>
        <v>0</v>
      </c>
      <c r="M3454" s="33" t="str">
        <f t="shared" si="294"/>
        <v>Container q'ty</v>
      </c>
      <c r="N3454" s="33" t="str">
        <f t="shared" si="295"/>
        <v/>
      </c>
      <c r="O3454" s="39"/>
      <c r="P3454" s="33"/>
      <c r="Q3454" s="168"/>
      <c r="R3454" s="169"/>
      <c r="S3454" s="39"/>
      <c r="T3454" s="119"/>
      <c r="U3454" s="109"/>
      <c r="V3454" s="109"/>
      <c r="W3454" s="109"/>
      <c r="X3454" s="45"/>
      <c r="Y3454" s="45"/>
    </row>
    <row r="3455" spans="1:25" s="43" customFormat="1" ht="12.9" customHeight="1">
      <c r="A3455" s="189"/>
      <c r="B3455" s="111"/>
      <c r="C3455" s="111"/>
      <c r="D3455" s="111"/>
      <c r="E3455" s="111"/>
      <c r="F3455" s="111"/>
      <c r="G3455" s="111"/>
      <c r="H3455" s="111"/>
      <c r="I3455" s="117"/>
      <c r="J3455" s="118"/>
      <c r="K3455" s="33"/>
      <c r="L3455" s="44">
        <f t="shared" si="296"/>
        <v>0</v>
      </c>
      <c r="M3455" s="33" t="str">
        <f t="shared" si="294"/>
        <v>Container q'ty</v>
      </c>
      <c r="N3455" s="33" t="str">
        <f t="shared" si="295"/>
        <v/>
      </c>
      <c r="O3455" s="39"/>
      <c r="P3455" s="33"/>
      <c r="Q3455" s="168"/>
      <c r="R3455" s="169"/>
      <c r="S3455" s="39"/>
      <c r="T3455" s="119"/>
      <c r="U3455" s="109"/>
      <c r="V3455" s="109"/>
      <c r="W3455" s="109"/>
      <c r="X3455" s="45"/>
      <c r="Y3455" s="45"/>
    </row>
    <row r="3456" spans="1:25" s="43" customFormat="1" ht="12.9" customHeight="1">
      <c r="A3456" s="189"/>
      <c r="B3456" s="111"/>
      <c r="C3456" s="111"/>
      <c r="D3456" s="111"/>
      <c r="E3456" s="111"/>
      <c r="F3456" s="111"/>
      <c r="G3456" s="111"/>
      <c r="H3456" s="111"/>
      <c r="I3456" s="117"/>
      <c r="J3456" s="118"/>
      <c r="K3456" s="33"/>
      <c r="L3456" s="44">
        <f t="shared" si="296"/>
        <v>0</v>
      </c>
      <c r="M3456" s="33" t="str">
        <f t="shared" si="294"/>
        <v>Container q'ty</v>
      </c>
      <c r="N3456" s="33" t="str">
        <f t="shared" si="295"/>
        <v/>
      </c>
      <c r="O3456" s="39"/>
      <c r="P3456" s="33"/>
      <c r="Q3456" s="168"/>
      <c r="R3456" s="169"/>
      <c r="S3456" s="39"/>
      <c r="T3456" s="119"/>
      <c r="U3456" s="109"/>
      <c r="V3456" s="109"/>
      <c r="W3456" s="109"/>
      <c r="X3456" s="45"/>
      <c r="Y3456" s="45"/>
    </row>
    <row r="3457" spans="1:25" s="43" customFormat="1" ht="12.9" customHeight="1">
      <c r="A3457" s="189"/>
      <c r="B3457" s="111"/>
      <c r="C3457" s="111"/>
      <c r="D3457" s="111"/>
      <c r="E3457" s="111"/>
      <c r="F3457" s="111"/>
      <c r="G3457" s="111"/>
      <c r="H3457" s="111"/>
      <c r="I3457" s="116"/>
      <c r="J3457" s="118"/>
      <c r="K3457" s="33"/>
      <c r="L3457" s="44">
        <f t="shared" si="296"/>
        <v>0</v>
      </c>
      <c r="M3457" s="33" t="str">
        <f t="shared" si="294"/>
        <v>Container q'ty</v>
      </c>
      <c r="N3457" s="33" t="str">
        <f t="shared" si="295"/>
        <v/>
      </c>
      <c r="O3457" s="39"/>
      <c r="P3457" s="33"/>
      <c r="Q3457" s="168"/>
      <c r="R3457" s="169"/>
      <c r="S3457" s="39"/>
      <c r="T3457" s="119"/>
      <c r="U3457" s="109"/>
      <c r="V3457" s="109"/>
      <c r="W3457" s="109"/>
      <c r="X3457" s="45"/>
      <c r="Y3457" s="45"/>
    </row>
    <row r="3458" spans="1:25" s="43" customFormat="1" ht="12.9" customHeight="1">
      <c r="A3458" s="189"/>
      <c r="B3458" s="111"/>
      <c r="C3458" s="111"/>
      <c r="D3458" s="111"/>
      <c r="E3458" s="111"/>
      <c r="F3458" s="111"/>
      <c r="G3458" s="111"/>
      <c r="H3458" s="111"/>
      <c r="I3458" s="116"/>
      <c r="J3458" s="118"/>
      <c r="K3458" s="33"/>
      <c r="L3458" s="44">
        <f t="shared" si="296"/>
        <v>0</v>
      </c>
      <c r="M3458" s="33" t="str">
        <f t="shared" si="294"/>
        <v>Container q'ty</v>
      </c>
      <c r="N3458" s="33" t="str">
        <f t="shared" si="295"/>
        <v/>
      </c>
      <c r="O3458" s="39"/>
      <c r="P3458" s="33"/>
      <c r="Q3458" s="168"/>
      <c r="R3458" s="169"/>
      <c r="S3458" s="39"/>
      <c r="T3458" s="119"/>
      <c r="U3458" s="109"/>
      <c r="V3458" s="109"/>
      <c r="W3458" s="109"/>
      <c r="X3458" s="45"/>
      <c r="Y3458" s="45"/>
    </row>
    <row r="3459" spans="1:25" s="43" customFormat="1" ht="12.9" customHeight="1">
      <c r="A3459" s="189"/>
      <c r="B3459" s="111"/>
      <c r="C3459" s="111"/>
      <c r="D3459" s="111"/>
      <c r="E3459" s="111"/>
      <c r="F3459" s="111"/>
      <c r="G3459" s="111"/>
      <c r="H3459" s="111"/>
      <c r="I3459" s="116"/>
      <c r="J3459" s="118"/>
      <c r="K3459" s="33"/>
      <c r="L3459" s="44">
        <f t="shared" si="296"/>
        <v>0</v>
      </c>
      <c r="M3459" s="33" t="str">
        <f t="shared" si="294"/>
        <v>Container q'ty</v>
      </c>
      <c r="N3459" s="33" t="str">
        <f t="shared" si="295"/>
        <v/>
      </c>
      <c r="O3459" s="39"/>
      <c r="P3459" s="33"/>
      <c r="Q3459" s="168"/>
      <c r="R3459" s="169"/>
      <c r="S3459" s="39"/>
      <c r="T3459" s="119"/>
      <c r="U3459" s="109"/>
      <c r="V3459" s="109"/>
      <c r="W3459" s="109"/>
      <c r="X3459" s="45"/>
      <c r="Y3459" s="45"/>
    </row>
    <row r="3460" spans="1:25" s="43" customFormat="1" ht="12.9" customHeight="1">
      <c r="A3460" s="189"/>
      <c r="B3460" s="111"/>
      <c r="C3460" s="111"/>
      <c r="D3460" s="111"/>
      <c r="E3460" s="111"/>
      <c r="F3460" s="111"/>
      <c r="G3460" s="111"/>
      <c r="H3460" s="111"/>
      <c r="I3460" s="116"/>
      <c r="J3460" s="118"/>
      <c r="K3460" s="33"/>
      <c r="L3460" s="44">
        <f t="shared" si="296"/>
        <v>0</v>
      </c>
      <c r="M3460" s="33" t="str">
        <f t="shared" si="294"/>
        <v>Container q'ty</v>
      </c>
      <c r="N3460" s="33" t="str">
        <f t="shared" si="295"/>
        <v/>
      </c>
      <c r="O3460" s="39"/>
      <c r="P3460" s="33"/>
      <c r="Q3460" s="168"/>
      <c r="R3460" s="169"/>
      <c r="S3460" s="39"/>
      <c r="T3460" s="119"/>
      <c r="U3460" s="109"/>
      <c r="V3460" s="109"/>
      <c r="W3460" s="109"/>
      <c r="X3460" s="45"/>
      <c r="Y3460" s="45"/>
    </row>
    <row r="3461" spans="1:25" s="43" customFormat="1" ht="12.9" customHeight="1">
      <c r="A3461" s="189"/>
      <c r="B3461" s="111"/>
      <c r="C3461" s="111"/>
      <c r="D3461" s="111"/>
      <c r="E3461" s="111"/>
      <c r="F3461" s="111"/>
      <c r="G3461" s="111"/>
      <c r="H3461" s="111"/>
      <c r="I3461" s="116"/>
      <c r="J3461" s="118"/>
      <c r="K3461" s="33"/>
      <c r="L3461" s="44">
        <f t="shared" si="296"/>
        <v>0</v>
      </c>
      <c r="M3461" s="33" t="str">
        <f t="shared" si="294"/>
        <v>Container q'ty</v>
      </c>
      <c r="N3461" s="33" t="str">
        <f t="shared" si="295"/>
        <v/>
      </c>
      <c r="O3461" s="39"/>
      <c r="P3461" s="33"/>
      <c r="Q3461" s="168"/>
      <c r="R3461" s="169"/>
      <c r="S3461" s="39"/>
      <c r="T3461" s="119"/>
      <c r="U3461" s="109"/>
      <c r="V3461" s="109"/>
      <c r="W3461" s="109"/>
      <c r="X3461" s="45"/>
      <c r="Y3461" s="45"/>
    </row>
    <row r="3462" spans="1:25" s="43" customFormat="1" ht="12.9" customHeight="1">
      <c r="A3462" s="189"/>
      <c r="B3462" s="111"/>
      <c r="C3462" s="111"/>
      <c r="D3462" s="111"/>
      <c r="E3462" s="111"/>
      <c r="F3462" s="111"/>
      <c r="G3462" s="111"/>
      <c r="H3462" s="111"/>
      <c r="I3462" s="116"/>
      <c r="J3462" s="118"/>
      <c r="K3462" s="33"/>
      <c r="L3462" s="44">
        <f>SUM(E3462:F3462)</f>
        <v>0</v>
      </c>
      <c r="M3462" s="33" t="str">
        <f t="shared" si="294"/>
        <v>Container q'ty</v>
      </c>
      <c r="N3462" s="33" t="str">
        <f t="shared" si="295"/>
        <v/>
      </c>
      <c r="O3462" s="39"/>
      <c r="P3462" s="33"/>
      <c r="Q3462" s="168"/>
      <c r="R3462" s="169"/>
      <c r="S3462" s="39"/>
      <c r="T3462" s="119"/>
      <c r="U3462" s="109"/>
      <c r="V3462" s="109"/>
      <c r="W3462" s="109"/>
      <c r="X3462" s="45"/>
      <c r="Y3462" s="45"/>
    </row>
    <row r="3463" spans="1:25" s="43" customFormat="1" ht="12.9" customHeight="1">
      <c r="A3463" s="189"/>
      <c r="B3463" s="111"/>
      <c r="C3463" s="111"/>
      <c r="D3463" s="111"/>
      <c r="E3463" s="111"/>
      <c r="F3463" s="111"/>
      <c r="G3463" s="111"/>
      <c r="H3463" s="111"/>
      <c r="I3463" s="116"/>
      <c r="J3463" s="118"/>
      <c r="K3463" s="33"/>
      <c r="L3463" s="44">
        <f>SUM(E3463:F3463)</f>
        <v>0</v>
      </c>
      <c r="M3463" s="33" t="str">
        <f t="shared" si="294"/>
        <v>Container q'ty</v>
      </c>
      <c r="N3463" s="33" t="str">
        <f t="shared" si="295"/>
        <v/>
      </c>
      <c r="O3463" s="39"/>
      <c r="P3463" s="33"/>
      <c r="Q3463" s="168"/>
      <c r="R3463" s="169"/>
      <c r="S3463" s="39"/>
      <c r="T3463" s="119"/>
      <c r="U3463" s="109"/>
      <c r="V3463" s="109"/>
      <c r="W3463" s="109"/>
      <c r="X3463" s="45"/>
      <c r="Y3463" s="45"/>
    </row>
    <row r="3464" spans="1:25" s="43" customFormat="1" ht="12.9" customHeight="1">
      <c r="A3464" s="189"/>
      <c r="B3464" s="111"/>
      <c r="C3464" s="111"/>
      <c r="D3464" s="111"/>
      <c r="E3464" s="111"/>
      <c r="F3464" s="111"/>
      <c r="G3464" s="111"/>
      <c r="H3464" s="111"/>
      <c r="I3464" s="116"/>
      <c r="J3464" s="118"/>
      <c r="K3464" s="33"/>
      <c r="L3464" s="44">
        <f t="shared" ref="L3464:L3472" si="297">SUM(E3464:F3464)</f>
        <v>0</v>
      </c>
      <c r="M3464" s="33" t="str">
        <f t="shared" si="294"/>
        <v>Container q'ty</v>
      </c>
      <c r="N3464" s="33" t="str">
        <f t="shared" si="295"/>
        <v/>
      </c>
      <c r="O3464" s="39"/>
      <c r="P3464" s="33"/>
      <c r="Q3464" s="168"/>
      <c r="R3464" s="169"/>
      <c r="S3464" s="39"/>
      <c r="T3464" s="119"/>
      <c r="U3464" s="109"/>
      <c r="V3464" s="109"/>
      <c r="W3464" s="109"/>
      <c r="X3464" s="45"/>
      <c r="Y3464" s="45"/>
    </row>
    <row r="3465" spans="1:25" s="43" customFormat="1" ht="12.9" customHeight="1">
      <c r="A3465" s="189"/>
      <c r="B3465" s="111"/>
      <c r="C3465" s="111"/>
      <c r="D3465" s="111"/>
      <c r="E3465" s="111"/>
      <c r="F3465" s="111"/>
      <c r="G3465" s="111"/>
      <c r="H3465" s="111"/>
      <c r="I3465" s="116"/>
      <c r="J3465" s="118"/>
      <c r="K3465" s="33"/>
      <c r="L3465" s="44">
        <f t="shared" si="297"/>
        <v>0</v>
      </c>
      <c r="M3465" s="33" t="str">
        <f t="shared" si="294"/>
        <v>Container q'ty</v>
      </c>
      <c r="N3465" s="33" t="str">
        <f t="shared" si="295"/>
        <v/>
      </c>
      <c r="O3465" s="39"/>
      <c r="P3465" s="33"/>
      <c r="Q3465" s="168"/>
      <c r="R3465" s="169"/>
      <c r="S3465" s="39"/>
      <c r="T3465" s="119"/>
      <c r="U3465" s="109"/>
      <c r="V3465" s="109"/>
      <c r="W3465" s="109"/>
      <c r="X3465" s="45"/>
      <c r="Y3465" s="45"/>
    </row>
    <row r="3466" spans="1:25" s="43" customFormat="1" ht="12.9" customHeight="1">
      <c r="A3466" s="189"/>
      <c r="B3466" s="111"/>
      <c r="C3466" s="111"/>
      <c r="D3466" s="111"/>
      <c r="E3466" s="111"/>
      <c r="F3466" s="111"/>
      <c r="G3466" s="111"/>
      <c r="H3466" s="111"/>
      <c r="I3466" s="116"/>
      <c r="J3466" s="118"/>
      <c r="K3466" s="33"/>
      <c r="L3466" s="44">
        <f t="shared" si="297"/>
        <v>0</v>
      </c>
      <c r="M3466" s="33" t="str">
        <f t="shared" si="294"/>
        <v>Container q'ty</v>
      </c>
      <c r="N3466" s="33" t="str">
        <f t="shared" si="295"/>
        <v/>
      </c>
      <c r="O3466" s="39"/>
      <c r="P3466" s="33"/>
      <c r="Q3466" s="168"/>
      <c r="R3466" s="169"/>
      <c r="S3466" s="39"/>
      <c r="T3466" s="119"/>
      <c r="U3466" s="109"/>
      <c r="V3466" s="109"/>
      <c r="W3466" s="109"/>
      <c r="X3466" s="45"/>
      <c r="Y3466" s="45"/>
    </row>
    <row r="3467" spans="1:25" s="43" customFormat="1" ht="12.9" customHeight="1">
      <c r="A3467" s="189"/>
      <c r="B3467" s="111"/>
      <c r="C3467" s="111"/>
      <c r="D3467" s="111"/>
      <c r="E3467" s="111"/>
      <c r="F3467" s="111"/>
      <c r="G3467" s="111"/>
      <c r="H3467" s="111"/>
      <c r="I3467" s="117"/>
      <c r="J3467" s="118"/>
      <c r="K3467" s="33"/>
      <c r="L3467" s="44">
        <f t="shared" si="297"/>
        <v>0</v>
      </c>
      <c r="M3467" s="33" t="str">
        <f t="shared" si="294"/>
        <v>Container q'ty</v>
      </c>
      <c r="N3467" s="33" t="str">
        <f t="shared" si="295"/>
        <v/>
      </c>
      <c r="O3467" s="39"/>
      <c r="P3467" s="33"/>
      <c r="Q3467" s="168"/>
      <c r="R3467" s="169"/>
      <c r="S3467" s="39"/>
      <c r="T3467" s="119"/>
      <c r="U3467" s="109"/>
      <c r="V3467" s="109"/>
      <c r="W3467" s="109"/>
      <c r="X3467" s="45"/>
      <c r="Y3467" s="45"/>
    </row>
    <row r="3468" spans="1:25" s="43" customFormat="1" ht="12.9" customHeight="1">
      <c r="A3468" s="189"/>
      <c r="B3468" s="111"/>
      <c r="C3468" s="111"/>
      <c r="D3468" s="111"/>
      <c r="E3468" s="111"/>
      <c r="F3468" s="111"/>
      <c r="G3468" s="111"/>
      <c r="H3468" s="111"/>
      <c r="I3468" s="117"/>
      <c r="J3468" s="118"/>
      <c r="K3468" s="33"/>
      <c r="L3468" s="44">
        <f t="shared" si="297"/>
        <v>0</v>
      </c>
      <c r="M3468" s="33" t="str">
        <f t="shared" si="294"/>
        <v>Container q'ty</v>
      </c>
      <c r="N3468" s="33" t="str">
        <f t="shared" si="295"/>
        <v/>
      </c>
      <c r="O3468" s="39"/>
      <c r="P3468" s="33"/>
      <c r="Q3468" s="168"/>
      <c r="R3468" s="169"/>
      <c r="S3468" s="39"/>
      <c r="T3468" s="119"/>
      <c r="U3468" s="109"/>
      <c r="V3468" s="109"/>
      <c r="W3468" s="109"/>
      <c r="X3468" s="45"/>
      <c r="Y3468" s="45"/>
    </row>
    <row r="3469" spans="1:25" s="43" customFormat="1" ht="12.9" customHeight="1">
      <c r="A3469" s="189"/>
      <c r="B3469" s="111"/>
      <c r="C3469" s="111"/>
      <c r="D3469" s="111"/>
      <c r="E3469" s="111"/>
      <c r="F3469" s="111"/>
      <c r="G3469" s="111"/>
      <c r="H3469" s="111"/>
      <c r="I3469" s="116"/>
      <c r="J3469" s="118"/>
      <c r="K3469" s="33"/>
      <c r="L3469" s="44">
        <f t="shared" si="297"/>
        <v>0</v>
      </c>
      <c r="M3469" s="33" t="str">
        <f t="shared" si="294"/>
        <v>Container q'ty</v>
      </c>
      <c r="N3469" s="33" t="str">
        <f t="shared" si="295"/>
        <v/>
      </c>
      <c r="O3469" s="39"/>
      <c r="P3469" s="33"/>
      <c r="Q3469" s="168"/>
      <c r="R3469" s="169"/>
      <c r="S3469" s="39"/>
      <c r="T3469" s="119"/>
      <c r="U3469" s="109"/>
      <c r="V3469" s="109"/>
      <c r="W3469" s="109"/>
      <c r="X3469" s="45"/>
      <c r="Y3469" s="45"/>
    </row>
    <row r="3470" spans="1:25" s="43" customFormat="1" ht="12.9" customHeight="1">
      <c r="A3470" s="189"/>
      <c r="B3470" s="111"/>
      <c r="C3470" s="111"/>
      <c r="D3470" s="111"/>
      <c r="E3470" s="111"/>
      <c r="F3470" s="111"/>
      <c r="G3470" s="111"/>
      <c r="H3470" s="111"/>
      <c r="I3470" s="116"/>
      <c r="J3470" s="118"/>
      <c r="K3470" s="33"/>
      <c r="L3470" s="44">
        <f t="shared" si="297"/>
        <v>0</v>
      </c>
      <c r="M3470" s="33" t="str">
        <f t="shared" si="294"/>
        <v>Container q'ty</v>
      </c>
      <c r="N3470" s="33" t="str">
        <f t="shared" si="295"/>
        <v/>
      </c>
      <c r="O3470" s="39"/>
      <c r="P3470" s="33"/>
      <c r="Q3470" s="168"/>
      <c r="R3470" s="169"/>
      <c r="S3470" s="39"/>
      <c r="T3470" s="119"/>
      <c r="U3470" s="109"/>
      <c r="V3470" s="109"/>
      <c r="W3470" s="109"/>
      <c r="X3470" s="45"/>
      <c r="Y3470" s="45"/>
    </row>
    <row r="3471" spans="1:25" s="43" customFormat="1" ht="12.9" customHeight="1">
      <c r="A3471" s="189"/>
      <c r="B3471" s="111"/>
      <c r="C3471" s="111"/>
      <c r="D3471" s="111"/>
      <c r="E3471" s="111"/>
      <c r="F3471" s="111"/>
      <c r="G3471" s="111"/>
      <c r="H3471" s="111"/>
      <c r="I3471" s="116"/>
      <c r="J3471" s="118"/>
      <c r="K3471" s="33"/>
      <c r="L3471" s="44">
        <f t="shared" si="297"/>
        <v>0</v>
      </c>
      <c r="M3471" s="33" t="str">
        <f t="shared" si="294"/>
        <v>Container q'ty</v>
      </c>
      <c r="N3471" s="33" t="str">
        <f t="shared" si="295"/>
        <v/>
      </c>
      <c r="O3471" s="39"/>
      <c r="P3471" s="33"/>
      <c r="Q3471" s="168"/>
      <c r="R3471" s="169"/>
      <c r="S3471" s="39"/>
      <c r="T3471" s="119"/>
      <c r="U3471" s="109"/>
      <c r="V3471" s="109"/>
      <c r="W3471" s="109"/>
      <c r="X3471" s="45"/>
      <c r="Y3471" s="45"/>
    </row>
    <row r="3472" spans="1:25" s="43" customFormat="1" ht="12.9" customHeight="1">
      <c r="A3472" s="189"/>
      <c r="B3472" s="111"/>
      <c r="C3472" s="111"/>
      <c r="D3472" s="111"/>
      <c r="E3472" s="111"/>
      <c r="F3472" s="111"/>
      <c r="G3472" s="111"/>
      <c r="H3472" s="111"/>
      <c r="I3472" s="116"/>
      <c r="J3472" s="118"/>
      <c r="K3472" s="33"/>
      <c r="L3472" s="44">
        <f t="shared" si="297"/>
        <v>0</v>
      </c>
      <c r="M3472" s="33" t="str">
        <f t="shared" si="294"/>
        <v>Container q'ty</v>
      </c>
      <c r="N3472" s="33" t="str">
        <f t="shared" si="295"/>
        <v/>
      </c>
      <c r="O3472" s="39"/>
      <c r="P3472" s="33"/>
      <c r="Q3472" s="168"/>
      <c r="R3472" s="169"/>
      <c r="S3472" s="39"/>
      <c r="T3472" s="119"/>
      <c r="U3472" s="109"/>
      <c r="V3472" s="109"/>
      <c r="W3472" s="109"/>
      <c r="X3472" s="45"/>
      <c r="Y3472" s="45"/>
    </row>
    <row r="3473" spans="1:25" s="43" customFormat="1" ht="12.9" customHeight="1">
      <c r="A3473" s="189"/>
      <c r="B3473" s="111"/>
      <c r="C3473" s="111"/>
      <c r="D3473" s="111"/>
      <c r="E3473" s="111"/>
      <c r="F3473" s="111"/>
      <c r="G3473" s="111"/>
      <c r="H3473" s="111"/>
      <c r="I3473" s="116"/>
      <c r="J3473" s="118"/>
      <c r="K3473" s="33"/>
      <c r="L3473" s="44">
        <f>SUM(E3473:F3473)</f>
        <v>0</v>
      </c>
      <c r="M3473" s="33" t="str">
        <f t="shared" si="294"/>
        <v>Container q'ty</v>
      </c>
      <c r="N3473" s="33" t="str">
        <f t="shared" si="295"/>
        <v/>
      </c>
      <c r="O3473" s="39"/>
      <c r="P3473" s="33"/>
      <c r="Q3473" s="168"/>
      <c r="R3473" s="169"/>
      <c r="S3473" s="39"/>
      <c r="T3473" s="119"/>
      <c r="U3473" s="109"/>
      <c r="V3473" s="109"/>
      <c r="W3473" s="109"/>
      <c r="X3473" s="45"/>
      <c r="Y3473" s="45"/>
    </row>
    <row r="3474" spans="1:25" s="43" customFormat="1" ht="12.9" customHeight="1">
      <c r="A3474" s="189"/>
      <c r="B3474" s="111"/>
      <c r="C3474" s="111"/>
      <c r="D3474" s="111"/>
      <c r="E3474" s="111"/>
      <c r="F3474" s="111"/>
      <c r="G3474" s="111"/>
      <c r="H3474" s="111"/>
      <c r="I3474" s="116"/>
      <c r="J3474" s="118"/>
      <c r="K3474" s="33"/>
      <c r="L3474" s="44">
        <f>SUM(E3474:F3474)</f>
        <v>0</v>
      </c>
      <c r="M3474" s="33" t="str">
        <f t="shared" si="294"/>
        <v>Container q'ty</v>
      </c>
      <c r="N3474" s="33" t="str">
        <f t="shared" si="295"/>
        <v/>
      </c>
      <c r="O3474" s="39"/>
      <c r="P3474" s="33"/>
      <c r="Q3474" s="168"/>
      <c r="R3474" s="169"/>
      <c r="S3474" s="39"/>
      <c r="T3474" s="119"/>
      <c r="U3474" s="109"/>
      <c r="V3474" s="109"/>
      <c r="W3474" s="109"/>
      <c r="X3474" s="45"/>
      <c r="Y3474" s="45"/>
    </row>
    <row r="3475" spans="1:25" s="43" customFormat="1" ht="12.9" customHeight="1">
      <c r="A3475" s="189"/>
      <c r="B3475" s="111"/>
      <c r="C3475" s="111"/>
      <c r="D3475" s="111"/>
      <c r="E3475" s="111"/>
      <c r="F3475" s="111"/>
      <c r="G3475" s="111"/>
      <c r="H3475" s="111"/>
      <c r="I3475" s="116"/>
      <c r="J3475" s="118"/>
      <c r="K3475" s="33"/>
      <c r="L3475" s="44">
        <f t="shared" ref="L3475:L3483" si="298">SUM(E3475:F3475)</f>
        <v>0</v>
      </c>
      <c r="M3475" s="33" t="str">
        <f t="shared" si="294"/>
        <v>Container q'ty</v>
      </c>
      <c r="N3475" s="33" t="str">
        <f t="shared" si="295"/>
        <v/>
      </c>
      <c r="O3475" s="39"/>
      <c r="P3475" s="33"/>
      <c r="Q3475" s="168"/>
      <c r="R3475" s="169"/>
      <c r="S3475" s="39"/>
      <c r="T3475" s="119"/>
      <c r="U3475" s="109"/>
      <c r="V3475" s="109"/>
      <c r="W3475" s="109"/>
      <c r="X3475" s="45"/>
      <c r="Y3475" s="45"/>
    </row>
    <row r="3476" spans="1:25" s="43" customFormat="1" ht="12.9" customHeight="1">
      <c r="A3476" s="189"/>
      <c r="B3476" s="111"/>
      <c r="C3476" s="111"/>
      <c r="D3476" s="111"/>
      <c r="E3476" s="111"/>
      <c r="F3476" s="111"/>
      <c r="G3476" s="111"/>
      <c r="H3476" s="111"/>
      <c r="I3476" s="116"/>
      <c r="J3476" s="118"/>
      <c r="K3476" s="33"/>
      <c r="L3476" s="44">
        <f t="shared" si="298"/>
        <v>0</v>
      </c>
      <c r="M3476" s="33" t="str">
        <f t="shared" si="294"/>
        <v>Container q'ty</v>
      </c>
      <c r="N3476" s="33" t="str">
        <f t="shared" si="295"/>
        <v/>
      </c>
      <c r="O3476" s="39"/>
      <c r="P3476" s="33"/>
      <c r="Q3476" s="168"/>
      <c r="R3476" s="169"/>
      <c r="S3476" s="39"/>
      <c r="T3476" s="119"/>
      <c r="U3476" s="109"/>
      <c r="V3476" s="109"/>
      <c r="W3476" s="109"/>
      <c r="X3476" s="45"/>
      <c r="Y3476" s="45"/>
    </row>
    <row r="3477" spans="1:25" s="43" customFormat="1" ht="12.9" customHeight="1">
      <c r="A3477" s="189"/>
      <c r="B3477" s="111"/>
      <c r="C3477" s="111"/>
      <c r="D3477" s="111"/>
      <c r="E3477" s="111"/>
      <c r="F3477" s="111"/>
      <c r="G3477" s="111"/>
      <c r="H3477" s="111"/>
      <c r="I3477" s="116"/>
      <c r="J3477" s="118"/>
      <c r="K3477" s="33"/>
      <c r="L3477" s="44">
        <f t="shared" si="298"/>
        <v>0</v>
      </c>
      <c r="M3477" s="33" t="str">
        <f t="shared" si="294"/>
        <v>Container q'ty</v>
      </c>
      <c r="N3477" s="33" t="str">
        <f t="shared" si="295"/>
        <v/>
      </c>
      <c r="O3477" s="39"/>
      <c r="P3477" s="33"/>
      <c r="Q3477" s="168"/>
      <c r="R3477" s="169"/>
      <c r="S3477" s="39"/>
      <c r="T3477" s="119"/>
      <c r="U3477" s="109"/>
      <c r="V3477" s="109"/>
      <c r="W3477" s="109"/>
      <c r="X3477" s="45"/>
      <c r="Y3477" s="45"/>
    </row>
    <row r="3478" spans="1:25" s="43" customFormat="1" ht="12.9" customHeight="1">
      <c r="A3478" s="189"/>
      <c r="B3478" s="111"/>
      <c r="C3478" s="111"/>
      <c r="D3478" s="111"/>
      <c r="E3478" s="111"/>
      <c r="F3478" s="111"/>
      <c r="G3478" s="111"/>
      <c r="H3478" s="111"/>
      <c r="I3478" s="117"/>
      <c r="J3478" s="118"/>
      <c r="K3478" s="33"/>
      <c r="L3478" s="44">
        <f t="shared" si="298"/>
        <v>0</v>
      </c>
      <c r="M3478" s="33" t="str">
        <f t="shared" si="294"/>
        <v>Container q'ty</v>
      </c>
      <c r="N3478" s="33" t="str">
        <f t="shared" si="295"/>
        <v/>
      </c>
      <c r="O3478" s="39"/>
      <c r="P3478" s="33"/>
      <c r="Q3478" s="168"/>
      <c r="R3478" s="169"/>
      <c r="S3478" s="39"/>
      <c r="T3478" s="119"/>
      <c r="U3478" s="109"/>
      <c r="V3478" s="109"/>
      <c r="W3478" s="109"/>
      <c r="X3478" s="45"/>
      <c r="Y3478" s="45"/>
    </row>
    <row r="3479" spans="1:25" s="43" customFormat="1" ht="12.9" customHeight="1">
      <c r="A3479" s="189"/>
      <c r="B3479" s="111"/>
      <c r="C3479" s="111"/>
      <c r="D3479" s="111"/>
      <c r="E3479" s="111"/>
      <c r="F3479" s="111"/>
      <c r="G3479" s="111"/>
      <c r="H3479" s="111"/>
      <c r="I3479" s="117"/>
      <c r="J3479" s="118"/>
      <c r="K3479" s="33"/>
      <c r="L3479" s="44">
        <f t="shared" si="298"/>
        <v>0</v>
      </c>
      <c r="M3479" s="33" t="str">
        <f t="shared" si="294"/>
        <v>Container q'ty</v>
      </c>
      <c r="N3479" s="33" t="str">
        <f t="shared" si="295"/>
        <v/>
      </c>
      <c r="O3479" s="39"/>
      <c r="P3479" s="33"/>
      <c r="Q3479" s="168"/>
      <c r="R3479" s="169"/>
      <c r="S3479" s="39"/>
      <c r="T3479" s="119"/>
      <c r="U3479" s="109"/>
      <c r="V3479" s="109"/>
      <c r="W3479" s="109"/>
      <c r="X3479" s="45"/>
      <c r="Y3479" s="45"/>
    </row>
    <row r="3480" spans="1:25" s="43" customFormat="1" ht="12.9" customHeight="1">
      <c r="A3480" s="189"/>
      <c r="B3480" s="111"/>
      <c r="C3480" s="111"/>
      <c r="D3480" s="111"/>
      <c r="E3480" s="111"/>
      <c r="F3480" s="111"/>
      <c r="G3480" s="111"/>
      <c r="H3480" s="111"/>
      <c r="I3480" s="116"/>
      <c r="J3480" s="118"/>
      <c r="K3480" s="33"/>
      <c r="L3480" s="44">
        <f t="shared" si="298"/>
        <v>0</v>
      </c>
      <c r="M3480" s="33" t="str">
        <f t="shared" si="294"/>
        <v>Container q'ty</v>
      </c>
      <c r="N3480" s="33" t="str">
        <f t="shared" si="295"/>
        <v/>
      </c>
      <c r="O3480" s="39"/>
      <c r="P3480" s="33"/>
      <c r="Q3480" s="168"/>
      <c r="R3480" s="169"/>
      <c r="S3480" s="39"/>
      <c r="T3480" s="119"/>
      <c r="U3480" s="109"/>
      <c r="V3480" s="109"/>
      <c r="W3480" s="109"/>
      <c r="X3480" s="45"/>
      <c r="Y3480" s="45"/>
    </row>
    <row r="3481" spans="1:25" s="43" customFormat="1" ht="12.9" customHeight="1">
      <c r="A3481" s="189"/>
      <c r="B3481" s="111"/>
      <c r="C3481" s="111"/>
      <c r="D3481" s="111"/>
      <c r="E3481" s="111"/>
      <c r="F3481" s="111"/>
      <c r="G3481" s="111"/>
      <c r="H3481" s="111"/>
      <c r="I3481" s="116"/>
      <c r="J3481" s="118"/>
      <c r="K3481" s="33"/>
      <c r="L3481" s="44">
        <f t="shared" si="298"/>
        <v>0</v>
      </c>
      <c r="M3481" s="33" t="str">
        <f t="shared" si="294"/>
        <v>Container q'ty</v>
      </c>
      <c r="N3481" s="33" t="str">
        <f t="shared" si="295"/>
        <v/>
      </c>
      <c r="O3481" s="39"/>
      <c r="P3481" s="33"/>
      <c r="Q3481" s="168"/>
      <c r="R3481" s="169"/>
      <c r="S3481" s="39"/>
      <c r="T3481" s="119"/>
      <c r="U3481" s="109"/>
      <c r="V3481" s="109"/>
      <c r="W3481" s="109"/>
      <c r="X3481" s="45"/>
      <c r="Y3481" s="45"/>
    </row>
    <row r="3482" spans="1:25" s="43" customFormat="1" ht="12.9" customHeight="1">
      <c r="A3482" s="189"/>
      <c r="B3482" s="111"/>
      <c r="C3482" s="111"/>
      <c r="D3482" s="111"/>
      <c r="E3482" s="111"/>
      <c r="F3482" s="111"/>
      <c r="G3482" s="111"/>
      <c r="H3482" s="111"/>
      <c r="I3482" s="116"/>
      <c r="J3482" s="118"/>
      <c r="K3482" s="33"/>
      <c r="L3482" s="44">
        <f t="shared" si="298"/>
        <v>0</v>
      </c>
      <c r="M3482" s="33" t="str">
        <f t="shared" si="294"/>
        <v>Container q'ty</v>
      </c>
      <c r="N3482" s="33" t="str">
        <f t="shared" si="295"/>
        <v/>
      </c>
      <c r="O3482" s="39"/>
      <c r="P3482" s="33"/>
      <c r="Q3482" s="168"/>
      <c r="R3482" s="169"/>
      <c r="S3482" s="39"/>
      <c r="T3482" s="119"/>
      <c r="U3482" s="109"/>
      <c r="V3482" s="109"/>
      <c r="W3482" s="109"/>
      <c r="X3482" s="45"/>
      <c r="Y3482" s="45"/>
    </row>
    <row r="3483" spans="1:25" s="43" customFormat="1" ht="12.9" customHeight="1">
      <c r="A3483" s="189"/>
      <c r="B3483" s="111"/>
      <c r="C3483" s="111"/>
      <c r="D3483" s="111"/>
      <c r="E3483" s="111"/>
      <c r="F3483" s="111"/>
      <c r="G3483" s="111"/>
      <c r="H3483" s="111"/>
      <c r="I3483" s="116"/>
      <c r="J3483" s="118"/>
      <c r="K3483" s="33"/>
      <c r="L3483" s="44">
        <f t="shared" si="298"/>
        <v>0</v>
      </c>
      <c r="M3483" s="33" t="str">
        <f t="shared" si="294"/>
        <v>Container q'ty</v>
      </c>
      <c r="N3483" s="33" t="str">
        <f t="shared" si="295"/>
        <v/>
      </c>
      <c r="O3483" s="39"/>
      <c r="P3483" s="33"/>
      <c r="Q3483" s="168"/>
      <c r="R3483" s="169"/>
      <c r="S3483" s="39"/>
      <c r="T3483" s="119"/>
      <c r="U3483" s="109"/>
      <c r="V3483" s="109"/>
      <c r="W3483" s="109"/>
      <c r="X3483" s="45"/>
      <c r="Y3483" s="45"/>
    </row>
    <row r="3484" spans="1:25" s="43" customFormat="1" ht="12.9" customHeight="1">
      <c r="A3484" s="189"/>
      <c r="B3484" s="111"/>
      <c r="C3484" s="111"/>
      <c r="D3484" s="111"/>
      <c r="E3484" s="111"/>
      <c r="F3484" s="111"/>
      <c r="G3484" s="111"/>
      <c r="H3484" s="111"/>
      <c r="I3484" s="116"/>
      <c r="J3484" s="118"/>
      <c r="K3484" s="33"/>
      <c r="L3484" s="44">
        <f>SUM(E3484:F3484)</f>
        <v>0</v>
      </c>
      <c r="M3484" s="33" t="str">
        <f t="shared" si="294"/>
        <v>Container q'ty</v>
      </c>
      <c r="N3484" s="33" t="str">
        <f t="shared" si="295"/>
        <v/>
      </c>
      <c r="O3484" s="39"/>
      <c r="P3484" s="33"/>
      <c r="Q3484" s="168"/>
      <c r="R3484" s="169"/>
      <c r="S3484" s="39"/>
      <c r="T3484" s="119"/>
      <c r="U3484" s="109"/>
      <c r="V3484" s="109"/>
      <c r="W3484" s="109"/>
      <c r="X3484" s="45"/>
      <c r="Y3484" s="45"/>
    </row>
    <row r="3485" spans="1:25" s="43" customFormat="1" ht="12.9" customHeight="1">
      <c r="A3485" s="189"/>
      <c r="B3485" s="111"/>
      <c r="C3485" s="111"/>
      <c r="D3485" s="111"/>
      <c r="E3485" s="111"/>
      <c r="F3485" s="111"/>
      <c r="G3485" s="111"/>
      <c r="H3485" s="111"/>
      <c r="I3485" s="116"/>
      <c r="J3485" s="118"/>
      <c r="K3485" s="33"/>
      <c r="L3485" s="44">
        <f>SUM(E3485:F3485)</f>
        <v>0</v>
      </c>
      <c r="M3485" s="33" t="str">
        <f t="shared" si="294"/>
        <v>Container q'ty</v>
      </c>
      <c r="N3485" s="33" t="str">
        <f t="shared" si="295"/>
        <v/>
      </c>
      <c r="O3485" s="39"/>
      <c r="P3485" s="33"/>
      <c r="Q3485" s="168"/>
      <c r="R3485" s="169"/>
      <c r="S3485" s="39"/>
      <c r="T3485" s="119"/>
      <c r="U3485" s="109"/>
      <c r="V3485" s="109"/>
      <c r="W3485" s="109"/>
      <c r="X3485" s="45"/>
      <c r="Y3485" s="45"/>
    </row>
    <row r="3486" spans="1:25" s="43" customFormat="1" ht="12.9" customHeight="1">
      <c r="A3486" s="189"/>
      <c r="B3486" s="111"/>
      <c r="C3486" s="111"/>
      <c r="D3486" s="111"/>
      <c r="E3486" s="111"/>
      <c r="F3486" s="111"/>
      <c r="G3486" s="111"/>
      <c r="H3486" s="111"/>
      <c r="I3486" s="116"/>
      <c r="J3486" s="118"/>
      <c r="K3486" s="33"/>
      <c r="L3486" s="44">
        <f t="shared" ref="L3486:L3495" si="299">SUM(E3486:F3486)</f>
        <v>0</v>
      </c>
      <c r="M3486" s="33" t="str">
        <f t="shared" si="294"/>
        <v>Container q'ty</v>
      </c>
      <c r="N3486" s="33" t="str">
        <f t="shared" si="295"/>
        <v/>
      </c>
      <c r="O3486" s="39"/>
      <c r="P3486" s="33"/>
      <c r="Q3486" s="168"/>
      <c r="R3486" s="169"/>
      <c r="S3486" s="39"/>
      <c r="T3486" s="119"/>
      <c r="U3486" s="109"/>
      <c r="V3486" s="109"/>
      <c r="W3486" s="109"/>
      <c r="X3486" s="45"/>
      <c r="Y3486" s="45"/>
    </row>
    <row r="3487" spans="1:25" s="43" customFormat="1" ht="12.9" customHeight="1">
      <c r="A3487" s="189"/>
      <c r="B3487" s="111"/>
      <c r="C3487" s="111"/>
      <c r="D3487" s="111"/>
      <c r="E3487" s="111"/>
      <c r="F3487" s="111"/>
      <c r="G3487" s="111"/>
      <c r="H3487" s="111"/>
      <c r="I3487" s="116"/>
      <c r="J3487" s="118"/>
      <c r="K3487" s="33"/>
      <c r="L3487" s="44">
        <f t="shared" si="299"/>
        <v>0</v>
      </c>
      <c r="M3487" s="33" t="str">
        <f t="shared" si="294"/>
        <v>Container q'ty</v>
      </c>
      <c r="N3487" s="33" t="str">
        <f t="shared" si="295"/>
        <v/>
      </c>
      <c r="O3487" s="39"/>
      <c r="P3487" s="33"/>
      <c r="Q3487" s="168"/>
      <c r="R3487" s="169"/>
      <c r="S3487" s="39"/>
      <c r="T3487" s="119"/>
      <c r="U3487" s="109"/>
      <c r="V3487" s="109"/>
      <c r="W3487" s="109"/>
      <c r="X3487" s="45"/>
      <c r="Y3487" s="45"/>
    </row>
    <row r="3488" spans="1:25" s="43" customFormat="1" ht="12.9" customHeight="1">
      <c r="A3488" s="189"/>
      <c r="B3488" s="111"/>
      <c r="C3488" s="111"/>
      <c r="D3488" s="111"/>
      <c r="E3488" s="111"/>
      <c r="F3488" s="111"/>
      <c r="G3488" s="111"/>
      <c r="H3488" s="111"/>
      <c r="I3488" s="116"/>
      <c r="J3488" s="118"/>
      <c r="K3488" s="33"/>
      <c r="L3488" s="44">
        <f t="shared" si="299"/>
        <v>0</v>
      </c>
      <c r="M3488" s="33" t="str">
        <f t="shared" si="294"/>
        <v>Container q'ty</v>
      </c>
      <c r="N3488" s="33" t="str">
        <f t="shared" si="295"/>
        <v/>
      </c>
      <c r="O3488" s="39"/>
      <c r="P3488" s="33"/>
      <c r="Q3488" s="168"/>
      <c r="R3488" s="169"/>
      <c r="S3488" s="39"/>
      <c r="T3488" s="119"/>
      <c r="U3488" s="109"/>
      <c r="V3488" s="109"/>
      <c r="W3488" s="109"/>
      <c r="X3488" s="45"/>
      <c r="Y3488" s="45"/>
    </row>
    <row r="3489" spans="1:25" s="43" customFormat="1" ht="12.9" customHeight="1">
      <c r="A3489" s="189"/>
      <c r="B3489" s="111"/>
      <c r="C3489" s="111"/>
      <c r="D3489" s="111"/>
      <c r="E3489" s="111"/>
      <c r="F3489" s="111"/>
      <c r="G3489" s="111"/>
      <c r="H3489" s="111"/>
      <c r="I3489" s="117"/>
      <c r="J3489" s="118"/>
      <c r="K3489" s="33"/>
      <c r="L3489" s="44">
        <f t="shared" si="299"/>
        <v>0</v>
      </c>
      <c r="M3489" s="33" t="str">
        <f t="shared" si="294"/>
        <v>Container q'ty</v>
      </c>
      <c r="N3489" s="33" t="str">
        <f t="shared" si="295"/>
        <v/>
      </c>
      <c r="O3489" s="39"/>
      <c r="P3489" s="33"/>
      <c r="Q3489" s="168"/>
      <c r="R3489" s="169"/>
      <c r="S3489" s="39"/>
      <c r="T3489" s="119"/>
      <c r="U3489" s="109"/>
      <c r="V3489" s="109"/>
      <c r="W3489" s="109"/>
      <c r="X3489" s="45"/>
      <c r="Y3489" s="45"/>
    </row>
    <row r="3490" spans="1:25" s="43" customFormat="1" ht="12.9" customHeight="1">
      <c r="A3490" s="189"/>
      <c r="B3490" s="111"/>
      <c r="C3490" s="111"/>
      <c r="D3490" s="111"/>
      <c r="E3490" s="111"/>
      <c r="F3490" s="111"/>
      <c r="G3490" s="111"/>
      <c r="H3490" s="111"/>
      <c r="I3490" s="117"/>
      <c r="J3490" s="118"/>
      <c r="K3490" s="33"/>
      <c r="L3490" s="44">
        <f t="shared" si="299"/>
        <v>0</v>
      </c>
      <c r="M3490" s="33" t="str">
        <f t="shared" si="294"/>
        <v>Container q'ty</v>
      </c>
      <c r="N3490" s="33" t="str">
        <f t="shared" si="295"/>
        <v/>
      </c>
      <c r="O3490" s="39"/>
      <c r="P3490" s="33"/>
      <c r="Q3490" s="168"/>
      <c r="R3490" s="169"/>
      <c r="S3490" s="39"/>
      <c r="T3490" s="119"/>
      <c r="U3490" s="109"/>
      <c r="V3490" s="109"/>
      <c r="W3490" s="109"/>
      <c r="X3490" s="45"/>
      <c r="Y3490" s="45"/>
    </row>
    <row r="3491" spans="1:25" s="43" customFormat="1" ht="12.9" customHeight="1">
      <c r="A3491" s="189"/>
      <c r="B3491" s="111"/>
      <c r="C3491" s="111"/>
      <c r="D3491" s="111"/>
      <c r="E3491" s="111"/>
      <c r="F3491" s="111"/>
      <c r="G3491" s="111"/>
      <c r="H3491" s="111"/>
      <c r="I3491" s="116"/>
      <c r="J3491" s="118"/>
      <c r="K3491" s="33"/>
      <c r="L3491" s="44">
        <f t="shared" si="299"/>
        <v>0</v>
      </c>
      <c r="M3491" s="33" t="str">
        <f t="shared" si="294"/>
        <v>Container q'ty</v>
      </c>
      <c r="N3491" s="33" t="str">
        <f t="shared" si="295"/>
        <v/>
      </c>
      <c r="O3491" s="39"/>
      <c r="P3491" s="33"/>
      <c r="Q3491" s="168"/>
      <c r="R3491" s="169"/>
      <c r="S3491" s="39"/>
      <c r="T3491" s="119"/>
      <c r="U3491" s="109"/>
      <c r="V3491" s="109"/>
      <c r="W3491" s="109"/>
      <c r="X3491" s="45"/>
      <c r="Y3491" s="45"/>
    </row>
    <row r="3492" spans="1:25" s="43" customFormat="1" ht="12.9" customHeight="1">
      <c r="A3492" s="189"/>
      <c r="B3492" s="111"/>
      <c r="C3492" s="111"/>
      <c r="D3492" s="111"/>
      <c r="E3492" s="111"/>
      <c r="F3492" s="111"/>
      <c r="G3492" s="111"/>
      <c r="H3492" s="111"/>
      <c r="I3492" s="116"/>
      <c r="J3492" s="118"/>
      <c r="K3492" s="33"/>
      <c r="L3492" s="44">
        <f t="shared" si="299"/>
        <v>0</v>
      </c>
      <c r="M3492" s="33" t="str">
        <f t="shared" si="294"/>
        <v>Container q'ty</v>
      </c>
      <c r="N3492" s="33" t="str">
        <f t="shared" si="295"/>
        <v/>
      </c>
      <c r="O3492" s="39"/>
      <c r="P3492" s="33"/>
      <c r="Q3492" s="168"/>
      <c r="R3492" s="169"/>
      <c r="S3492" s="39"/>
      <c r="T3492" s="119"/>
      <c r="U3492" s="109"/>
      <c r="V3492" s="109"/>
      <c r="W3492" s="109"/>
      <c r="X3492" s="45"/>
      <c r="Y3492" s="45"/>
    </row>
    <row r="3493" spans="1:25" s="43" customFormat="1" ht="12.9" customHeight="1">
      <c r="A3493" s="189"/>
      <c r="B3493" s="111"/>
      <c r="C3493" s="111"/>
      <c r="D3493" s="111"/>
      <c r="E3493" s="111"/>
      <c r="F3493" s="111"/>
      <c r="G3493" s="111"/>
      <c r="H3493" s="111"/>
      <c r="I3493" s="116"/>
      <c r="J3493" s="118"/>
      <c r="K3493" s="33"/>
      <c r="L3493" s="44">
        <f t="shared" si="299"/>
        <v>0</v>
      </c>
      <c r="M3493" s="33" t="str">
        <f t="shared" si="294"/>
        <v>Container q'ty</v>
      </c>
      <c r="N3493" s="33" t="str">
        <f t="shared" si="295"/>
        <v/>
      </c>
      <c r="O3493" s="39"/>
      <c r="P3493" s="33"/>
      <c r="Q3493" s="168"/>
      <c r="R3493" s="169"/>
      <c r="S3493" s="39"/>
      <c r="T3493" s="119"/>
      <c r="U3493" s="109"/>
      <c r="V3493" s="109"/>
      <c r="W3493" s="109"/>
      <c r="X3493" s="45"/>
      <c r="Y3493" s="45"/>
    </row>
    <row r="3494" spans="1:25" s="43" customFormat="1" ht="12.9" customHeight="1">
      <c r="A3494" s="189"/>
      <c r="B3494" s="111"/>
      <c r="C3494" s="111"/>
      <c r="D3494" s="111"/>
      <c r="E3494" s="111"/>
      <c r="F3494" s="111"/>
      <c r="G3494" s="111"/>
      <c r="H3494" s="111"/>
      <c r="I3494" s="116"/>
      <c r="J3494" s="118"/>
      <c r="K3494" s="33"/>
      <c r="L3494" s="44">
        <f t="shared" si="299"/>
        <v>0</v>
      </c>
      <c r="M3494" s="33" t="str">
        <f t="shared" si="294"/>
        <v>Container q'ty</v>
      </c>
      <c r="N3494" s="33" t="str">
        <f t="shared" si="295"/>
        <v/>
      </c>
      <c r="O3494" s="39"/>
      <c r="P3494" s="33"/>
      <c r="Q3494" s="168"/>
      <c r="R3494" s="169"/>
      <c r="S3494" s="39"/>
      <c r="T3494" s="119"/>
      <c r="U3494" s="109"/>
      <c r="V3494" s="109"/>
      <c r="W3494" s="109"/>
      <c r="X3494" s="45"/>
      <c r="Y3494" s="45"/>
    </row>
    <row r="3495" spans="1:25" s="43" customFormat="1" ht="12.9" customHeight="1">
      <c r="A3495" s="189"/>
      <c r="B3495" s="111"/>
      <c r="C3495" s="111"/>
      <c r="D3495" s="111"/>
      <c r="E3495" s="111"/>
      <c r="F3495" s="111"/>
      <c r="G3495" s="111"/>
      <c r="H3495" s="111"/>
      <c r="I3495" s="116"/>
      <c r="J3495" s="118"/>
      <c r="K3495" s="33"/>
      <c r="L3495" s="44">
        <f t="shared" si="299"/>
        <v>0</v>
      </c>
      <c r="M3495" s="33" t="str">
        <f t="shared" si="294"/>
        <v>Container q'ty</v>
      </c>
      <c r="N3495" s="33" t="str">
        <f t="shared" si="295"/>
        <v/>
      </c>
      <c r="O3495" s="39"/>
      <c r="P3495" s="33"/>
      <c r="Q3495" s="168"/>
      <c r="R3495" s="169"/>
      <c r="S3495" s="39"/>
      <c r="T3495" s="119"/>
      <c r="U3495" s="109"/>
      <c r="V3495" s="109"/>
      <c r="W3495" s="109"/>
      <c r="X3495" s="45"/>
      <c r="Y3495" s="45"/>
    </row>
    <row r="3496" spans="1:25" s="43" customFormat="1" ht="12.9" customHeight="1">
      <c r="A3496" s="189"/>
      <c r="B3496" s="111"/>
      <c r="C3496" s="111"/>
      <c r="D3496" s="111"/>
      <c r="E3496" s="111"/>
      <c r="F3496" s="111"/>
      <c r="G3496" s="111"/>
      <c r="H3496" s="111"/>
      <c r="I3496" s="116"/>
      <c r="J3496" s="118"/>
      <c r="K3496" s="33"/>
      <c r="L3496" s="44">
        <f>SUM(E3496:F3496)</f>
        <v>0</v>
      </c>
      <c r="M3496" s="33" t="str">
        <f t="shared" si="294"/>
        <v>Container q'ty</v>
      </c>
      <c r="N3496" s="33" t="str">
        <f t="shared" si="295"/>
        <v/>
      </c>
      <c r="O3496" s="39"/>
      <c r="P3496" s="33"/>
      <c r="Q3496" s="168"/>
      <c r="R3496" s="169"/>
      <c r="S3496" s="39"/>
      <c r="T3496" s="119"/>
      <c r="U3496" s="109"/>
      <c r="V3496" s="109"/>
      <c r="W3496" s="109"/>
      <c r="X3496" s="45"/>
      <c r="Y3496" s="45"/>
    </row>
    <row r="3497" spans="1:25" s="43" customFormat="1" ht="12.9" customHeight="1">
      <c r="A3497" s="189"/>
      <c r="B3497" s="111"/>
      <c r="C3497" s="111"/>
      <c r="D3497" s="111"/>
      <c r="E3497" s="111"/>
      <c r="F3497" s="111"/>
      <c r="G3497" s="111"/>
      <c r="H3497" s="111"/>
      <c r="I3497" s="116"/>
      <c r="J3497" s="118"/>
      <c r="K3497" s="33"/>
      <c r="L3497" s="44">
        <f>SUM(E3497:F3497)</f>
        <v>0</v>
      </c>
      <c r="M3497" s="33" t="str">
        <f t="shared" si="294"/>
        <v>Container q'ty</v>
      </c>
      <c r="N3497" s="33" t="str">
        <f t="shared" si="295"/>
        <v/>
      </c>
      <c r="O3497" s="39"/>
      <c r="P3497" s="33"/>
      <c r="Q3497" s="168"/>
      <c r="R3497" s="169"/>
      <c r="S3497" s="39"/>
      <c r="T3497" s="119"/>
      <c r="U3497" s="109"/>
      <c r="V3497" s="109"/>
      <c r="W3497" s="109"/>
      <c r="X3497" s="45"/>
      <c r="Y3497" s="45"/>
    </row>
    <row r="3498" spans="1:25" s="43" customFormat="1" ht="12.9" customHeight="1">
      <c r="A3498" s="189"/>
      <c r="B3498" s="111"/>
      <c r="C3498" s="111"/>
      <c r="D3498" s="111"/>
      <c r="E3498" s="111"/>
      <c r="F3498" s="111"/>
      <c r="G3498" s="111"/>
      <c r="H3498" s="111"/>
      <c r="I3498" s="116"/>
      <c r="J3498" s="118"/>
      <c r="K3498" s="33"/>
      <c r="L3498" s="44">
        <f t="shared" ref="L3498:L3506" si="300">SUM(E3498:F3498)</f>
        <v>0</v>
      </c>
      <c r="M3498" s="33" t="str">
        <f t="shared" si="294"/>
        <v>Container q'ty</v>
      </c>
      <c r="N3498" s="33" t="str">
        <f t="shared" si="295"/>
        <v/>
      </c>
      <c r="O3498" s="39"/>
      <c r="P3498" s="33"/>
      <c r="Q3498" s="168"/>
      <c r="R3498" s="169"/>
      <c r="S3498" s="39"/>
      <c r="T3498" s="119"/>
      <c r="U3498" s="109"/>
      <c r="V3498" s="109"/>
      <c r="W3498" s="109"/>
      <c r="X3498" s="45"/>
      <c r="Y3498" s="45"/>
    </row>
    <row r="3499" spans="1:25" s="43" customFormat="1" ht="12.9" customHeight="1">
      <c r="A3499" s="189"/>
      <c r="B3499" s="111"/>
      <c r="C3499" s="111"/>
      <c r="D3499" s="111"/>
      <c r="E3499" s="111"/>
      <c r="F3499" s="111"/>
      <c r="G3499" s="111"/>
      <c r="H3499" s="111"/>
      <c r="I3499" s="116"/>
      <c r="J3499" s="118"/>
      <c r="K3499" s="33"/>
      <c r="L3499" s="44">
        <f t="shared" si="300"/>
        <v>0</v>
      </c>
      <c r="M3499" s="33" t="str">
        <f t="shared" si="294"/>
        <v>Container q'ty</v>
      </c>
      <c r="N3499" s="33" t="str">
        <f t="shared" si="295"/>
        <v/>
      </c>
      <c r="O3499" s="39"/>
      <c r="P3499" s="33"/>
      <c r="Q3499" s="168"/>
      <c r="R3499" s="169"/>
      <c r="S3499" s="39"/>
      <c r="T3499" s="119"/>
      <c r="U3499" s="109"/>
      <c r="V3499" s="109"/>
      <c r="W3499" s="109"/>
      <c r="X3499" s="45"/>
      <c r="Y3499" s="45"/>
    </row>
    <row r="3500" spans="1:25" s="43" customFormat="1" ht="12.9" customHeight="1">
      <c r="A3500" s="189"/>
      <c r="B3500" s="111"/>
      <c r="C3500" s="111"/>
      <c r="D3500" s="111"/>
      <c r="E3500" s="111"/>
      <c r="F3500" s="111"/>
      <c r="G3500" s="111"/>
      <c r="H3500" s="111"/>
      <c r="I3500" s="116"/>
      <c r="J3500" s="118"/>
      <c r="K3500" s="33"/>
      <c r="L3500" s="44">
        <f t="shared" si="300"/>
        <v>0</v>
      </c>
      <c r="M3500" s="33" t="str">
        <f t="shared" si="294"/>
        <v>Container q'ty</v>
      </c>
      <c r="N3500" s="33" t="str">
        <f t="shared" si="295"/>
        <v/>
      </c>
      <c r="O3500" s="39"/>
      <c r="P3500" s="33"/>
      <c r="Q3500" s="168"/>
      <c r="R3500" s="169"/>
      <c r="S3500" s="39"/>
      <c r="T3500" s="119"/>
      <c r="U3500" s="109"/>
      <c r="V3500" s="109"/>
      <c r="W3500" s="109"/>
      <c r="X3500" s="45"/>
      <c r="Y3500" s="45"/>
    </row>
    <row r="3501" spans="1:25" s="43" customFormat="1" ht="12.9" customHeight="1">
      <c r="A3501" s="189"/>
      <c r="B3501" s="111"/>
      <c r="C3501" s="111"/>
      <c r="D3501" s="111"/>
      <c r="E3501" s="111"/>
      <c r="F3501" s="111"/>
      <c r="G3501" s="111"/>
      <c r="H3501" s="111"/>
      <c r="I3501" s="117"/>
      <c r="J3501" s="118"/>
      <c r="K3501" s="33"/>
      <c r="L3501" s="44">
        <f t="shared" si="300"/>
        <v>0</v>
      </c>
      <c r="M3501" s="33" t="str">
        <f t="shared" si="294"/>
        <v>Container q'ty</v>
      </c>
      <c r="N3501" s="33" t="str">
        <f t="shared" si="295"/>
        <v/>
      </c>
      <c r="O3501" s="39"/>
      <c r="P3501" s="33"/>
      <c r="Q3501" s="168"/>
      <c r="R3501" s="169"/>
      <c r="S3501" s="39"/>
      <c r="T3501" s="119"/>
      <c r="U3501" s="109"/>
      <c r="V3501" s="109"/>
      <c r="W3501" s="109"/>
      <c r="X3501" s="45"/>
      <c r="Y3501" s="45"/>
    </row>
    <row r="3502" spans="1:25" s="43" customFormat="1" ht="12.9" customHeight="1">
      <c r="A3502" s="189"/>
      <c r="B3502" s="111"/>
      <c r="C3502" s="111"/>
      <c r="D3502" s="111"/>
      <c r="E3502" s="111"/>
      <c r="F3502" s="111"/>
      <c r="G3502" s="111"/>
      <c r="H3502" s="111"/>
      <c r="I3502" s="117"/>
      <c r="J3502" s="118"/>
      <c r="K3502" s="33"/>
      <c r="L3502" s="44">
        <f t="shared" si="300"/>
        <v>0</v>
      </c>
      <c r="M3502" s="33" t="str">
        <f t="shared" si="294"/>
        <v>Container q'ty</v>
      </c>
      <c r="N3502" s="33" t="str">
        <f t="shared" si="295"/>
        <v/>
      </c>
      <c r="O3502" s="39"/>
      <c r="P3502" s="33"/>
      <c r="Q3502" s="168"/>
      <c r="R3502" s="169"/>
      <c r="S3502" s="39"/>
      <c r="T3502" s="119"/>
      <c r="U3502" s="109"/>
      <c r="V3502" s="109"/>
      <c r="W3502" s="109"/>
      <c r="X3502" s="45"/>
      <c r="Y3502" s="45"/>
    </row>
    <row r="3503" spans="1:25" s="43" customFormat="1" ht="12.9" customHeight="1">
      <c r="A3503" s="189"/>
      <c r="B3503" s="111"/>
      <c r="C3503" s="111"/>
      <c r="D3503" s="111"/>
      <c r="E3503" s="111"/>
      <c r="F3503" s="111"/>
      <c r="G3503" s="111"/>
      <c r="H3503" s="111"/>
      <c r="I3503" s="116"/>
      <c r="J3503" s="118"/>
      <c r="K3503" s="33"/>
      <c r="L3503" s="44">
        <f t="shared" si="300"/>
        <v>0</v>
      </c>
      <c r="M3503" s="33" t="str">
        <f t="shared" si="294"/>
        <v>Container q'ty</v>
      </c>
      <c r="N3503" s="33" t="str">
        <f t="shared" si="295"/>
        <v/>
      </c>
      <c r="O3503" s="39"/>
      <c r="P3503" s="33"/>
      <c r="Q3503" s="168"/>
      <c r="R3503" s="169"/>
      <c r="S3503" s="39"/>
      <c r="T3503" s="119"/>
      <c r="U3503" s="109"/>
      <c r="V3503" s="109"/>
      <c r="W3503" s="109"/>
      <c r="X3503" s="45"/>
      <c r="Y3503" s="45"/>
    </row>
    <row r="3504" spans="1:25" s="43" customFormat="1" ht="12.9" customHeight="1">
      <c r="A3504" s="189"/>
      <c r="B3504" s="111"/>
      <c r="C3504" s="111"/>
      <c r="D3504" s="111"/>
      <c r="E3504" s="111"/>
      <c r="F3504" s="111"/>
      <c r="G3504" s="111"/>
      <c r="H3504" s="111"/>
      <c r="I3504" s="116"/>
      <c r="J3504" s="118"/>
      <c r="K3504" s="33"/>
      <c r="L3504" s="44">
        <f t="shared" si="300"/>
        <v>0</v>
      </c>
      <c r="M3504" s="33" t="str">
        <f t="shared" si="294"/>
        <v>Container q'ty</v>
      </c>
      <c r="N3504" s="33" t="str">
        <f t="shared" si="295"/>
        <v/>
      </c>
      <c r="O3504" s="39"/>
      <c r="P3504" s="33"/>
      <c r="Q3504" s="168"/>
      <c r="R3504" s="169"/>
      <c r="S3504" s="39"/>
      <c r="T3504" s="119"/>
      <c r="U3504" s="109"/>
      <c r="V3504" s="109"/>
      <c r="W3504" s="109"/>
      <c r="X3504" s="45"/>
      <c r="Y3504" s="45"/>
    </row>
    <row r="3505" spans="1:25" s="43" customFormat="1" ht="12.9" customHeight="1">
      <c r="A3505" s="189"/>
      <c r="B3505" s="111"/>
      <c r="C3505" s="111"/>
      <c r="D3505" s="111"/>
      <c r="E3505" s="111"/>
      <c r="F3505" s="111"/>
      <c r="G3505" s="111"/>
      <c r="H3505" s="111"/>
      <c r="I3505" s="116"/>
      <c r="J3505" s="118"/>
      <c r="K3505" s="33"/>
      <c r="L3505" s="44">
        <f t="shared" si="300"/>
        <v>0</v>
      </c>
      <c r="M3505" s="33" t="str">
        <f t="shared" si="294"/>
        <v>Container q'ty</v>
      </c>
      <c r="N3505" s="33" t="str">
        <f t="shared" si="295"/>
        <v/>
      </c>
      <c r="O3505" s="39"/>
      <c r="P3505" s="33"/>
      <c r="Q3505" s="168"/>
      <c r="R3505" s="169"/>
      <c r="S3505" s="39"/>
      <c r="T3505" s="119"/>
      <c r="U3505" s="109"/>
      <c r="V3505" s="109"/>
      <c r="W3505" s="109"/>
      <c r="X3505" s="45"/>
      <c r="Y3505" s="45"/>
    </row>
    <row r="3506" spans="1:25" s="43" customFormat="1" ht="12.9" customHeight="1">
      <c r="A3506" s="189"/>
      <c r="B3506" s="111"/>
      <c r="C3506" s="111"/>
      <c r="D3506" s="111"/>
      <c r="E3506" s="111"/>
      <c r="F3506" s="111"/>
      <c r="G3506" s="111"/>
      <c r="H3506" s="111"/>
      <c r="I3506" s="116"/>
      <c r="J3506" s="118"/>
      <c r="K3506" s="33"/>
      <c r="L3506" s="44">
        <f t="shared" si="300"/>
        <v>0</v>
      </c>
      <c r="M3506" s="33" t="str">
        <f t="shared" si="294"/>
        <v>Container q'ty</v>
      </c>
      <c r="N3506" s="33" t="str">
        <f t="shared" si="295"/>
        <v/>
      </c>
      <c r="O3506" s="39"/>
      <c r="P3506" s="33"/>
      <c r="Q3506" s="168"/>
      <c r="R3506" s="169"/>
      <c r="S3506" s="39"/>
      <c r="T3506" s="119"/>
      <c r="U3506" s="109"/>
      <c r="V3506" s="109"/>
      <c r="W3506" s="109"/>
      <c r="X3506" s="45"/>
      <c r="Y3506" s="45"/>
    </row>
    <row r="3507" spans="1:25" s="43" customFormat="1" ht="12.9" customHeight="1">
      <c r="A3507" s="189"/>
      <c r="B3507" s="111"/>
      <c r="C3507" s="111"/>
      <c r="D3507" s="111"/>
      <c r="E3507" s="111"/>
      <c r="F3507" s="111"/>
      <c r="G3507" s="111"/>
      <c r="H3507" s="111"/>
      <c r="I3507" s="116"/>
      <c r="J3507" s="118"/>
      <c r="K3507" s="33"/>
      <c r="L3507" s="44">
        <f>SUM(E3507:F3507)</f>
        <v>0</v>
      </c>
      <c r="M3507" s="33" t="str">
        <f t="shared" si="294"/>
        <v>Container q'ty</v>
      </c>
      <c r="N3507" s="33" t="str">
        <f t="shared" si="295"/>
        <v/>
      </c>
      <c r="O3507" s="39"/>
      <c r="P3507" s="33"/>
      <c r="Q3507" s="168"/>
      <c r="R3507" s="169"/>
      <c r="S3507" s="39"/>
      <c r="T3507" s="119"/>
      <c r="U3507" s="109"/>
      <c r="V3507" s="109"/>
      <c r="W3507" s="109"/>
      <c r="X3507" s="45"/>
      <c r="Y3507" s="45"/>
    </row>
    <row r="3508" spans="1:25" s="43" customFormat="1" ht="12.9" customHeight="1">
      <c r="A3508" s="189"/>
      <c r="B3508" s="111"/>
      <c r="C3508" s="111"/>
      <c r="D3508" s="111"/>
      <c r="E3508" s="111"/>
      <c r="F3508" s="111"/>
      <c r="G3508" s="111"/>
      <c r="H3508" s="111"/>
      <c r="I3508" s="116"/>
      <c r="J3508" s="118"/>
      <c r="K3508" s="33"/>
      <c r="L3508" s="44">
        <f>SUM(E3508:F3508)</f>
        <v>0</v>
      </c>
      <c r="M3508" s="33" t="str">
        <f t="shared" si="294"/>
        <v>Container q'ty</v>
      </c>
      <c r="N3508" s="33" t="str">
        <f t="shared" si="295"/>
        <v/>
      </c>
      <c r="O3508" s="39"/>
      <c r="P3508" s="33"/>
      <c r="Q3508" s="168"/>
      <c r="R3508" s="169"/>
      <c r="S3508" s="39"/>
      <c r="T3508" s="119"/>
      <c r="U3508" s="109"/>
      <c r="V3508" s="109"/>
      <c r="W3508" s="109"/>
      <c r="X3508" s="45"/>
      <c r="Y3508" s="45"/>
    </row>
    <row r="3509" spans="1:25" s="43" customFormat="1" ht="12.9" customHeight="1">
      <c r="A3509" s="189"/>
      <c r="B3509" s="111"/>
      <c r="C3509" s="111"/>
      <c r="D3509" s="111"/>
      <c r="E3509" s="111"/>
      <c r="F3509" s="111"/>
      <c r="G3509" s="111"/>
      <c r="H3509" s="111"/>
      <c r="I3509" s="116"/>
      <c r="J3509" s="118"/>
      <c r="K3509" s="33"/>
      <c r="L3509" s="44">
        <f t="shared" ref="L3509:L3517" si="301">SUM(E3509:F3509)</f>
        <v>0</v>
      </c>
      <c r="M3509" s="33" t="str">
        <f t="shared" si="294"/>
        <v>Container q'ty</v>
      </c>
      <c r="N3509" s="33" t="str">
        <f t="shared" si="295"/>
        <v/>
      </c>
      <c r="O3509" s="39"/>
      <c r="P3509" s="33"/>
      <c r="Q3509" s="168"/>
      <c r="R3509" s="169"/>
      <c r="S3509" s="39"/>
      <c r="T3509" s="119"/>
      <c r="U3509" s="109"/>
      <c r="V3509" s="109"/>
      <c r="W3509" s="109"/>
      <c r="X3509" s="45"/>
      <c r="Y3509" s="45"/>
    </row>
    <row r="3510" spans="1:25" s="43" customFormat="1" ht="12.9" customHeight="1">
      <c r="A3510" s="189"/>
      <c r="B3510" s="111"/>
      <c r="C3510" s="111"/>
      <c r="D3510" s="111"/>
      <c r="E3510" s="111"/>
      <c r="F3510" s="111"/>
      <c r="G3510" s="111"/>
      <c r="H3510" s="111"/>
      <c r="I3510" s="116"/>
      <c r="J3510" s="118"/>
      <c r="K3510" s="33"/>
      <c r="L3510" s="44">
        <f t="shared" si="301"/>
        <v>0</v>
      </c>
      <c r="M3510" s="33" t="str">
        <f t="shared" si="294"/>
        <v>Container q'ty</v>
      </c>
      <c r="N3510" s="33" t="str">
        <f t="shared" si="295"/>
        <v/>
      </c>
      <c r="O3510" s="39"/>
      <c r="P3510" s="33"/>
      <c r="Q3510" s="168"/>
      <c r="R3510" s="169"/>
      <c r="S3510" s="39"/>
      <c r="T3510" s="119"/>
      <c r="U3510" s="109"/>
      <c r="V3510" s="109"/>
      <c r="W3510" s="109"/>
      <c r="X3510" s="45"/>
      <c r="Y3510" s="45"/>
    </row>
    <row r="3511" spans="1:25" s="43" customFormat="1" ht="12.9" customHeight="1">
      <c r="A3511" s="189"/>
      <c r="B3511" s="111"/>
      <c r="C3511" s="111"/>
      <c r="D3511" s="111"/>
      <c r="E3511" s="111"/>
      <c r="F3511" s="111"/>
      <c r="G3511" s="111"/>
      <c r="H3511" s="111"/>
      <c r="I3511" s="116"/>
      <c r="J3511" s="118"/>
      <c r="K3511" s="33"/>
      <c r="L3511" s="44">
        <f t="shared" si="301"/>
        <v>0</v>
      </c>
      <c r="M3511" s="33" t="str">
        <f t="shared" ref="M3511:M3574" si="302">A3511&amp;$O$1</f>
        <v>Container q'ty</v>
      </c>
      <c r="N3511" s="33" t="str">
        <f t="shared" ref="N3511:N3574" si="303">A3511&amp;P3511</f>
        <v/>
      </c>
      <c r="O3511" s="39"/>
      <c r="P3511" s="33"/>
      <c r="Q3511" s="168"/>
      <c r="R3511" s="169"/>
      <c r="S3511" s="39"/>
      <c r="T3511" s="119"/>
      <c r="U3511" s="109"/>
      <c r="V3511" s="109"/>
      <c r="W3511" s="109"/>
      <c r="X3511" s="45"/>
      <c r="Y3511" s="45"/>
    </row>
    <row r="3512" spans="1:25" s="43" customFormat="1" ht="12.9" customHeight="1">
      <c r="A3512" s="189"/>
      <c r="B3512" s="111"/>
      <c r="C3512" s="111"/>
      <c r="D3512" s="111"/>
      <c r="E3512" s="111"/>
      <c r="F3512" s="111"/>
      <c r="G3512" s="111"/>
      <c r="H3512" s="111"/>
      <c r="I3512" s="117"/>
      <c r="J3512" s="118"/>
      <c r="K3512" s="33"/>
      <c r="L3512" s="44">
        <f t="shared" si="301"/>
        <v>0</v>
      </c>
      <c r="M3512" s="33" t="str">
        <f t="shared" si="302"/>
        <v>Container q'ty</v>
      </c>
      <c r="N3512" s="33" t="str">
        <f t="shared" si="303"/>
        <v/>
      </c>
      <c r="O3512" s="39"/>
      <c r="P3512" s="33"/>
      <c r="Q3512" s="168"/>
      <c r="R3512" s="169"/>
      <c r="S3512" s="39"/>
      <c r="T3512" s="119"/>
      <c r="U3512" s="109"/>
      <c r="V3512" s="109"/>
      <c r="W3512" s="109"/>
      <c r="X3512" s="45"/>
      <c r="Y3512" s="45"/>
    </row>
    <row r="3513" spans="1:25" s="43" customFormat="1" ht="12.9" customHeight="1">
      <c r="A3513" s="189"/>
      <c r="B3513" s="111"/>
      <c r="C3513" s="111"/>
      <c r="D3513" s="111"/>
      <c r="E3513" s="111"/>
      <c r="F3513" s="111"/>
      <c r="G3513" s="111"/>
      <c r="H3513" s="111"/>
      <c r="I3513" s="117"/>
      <c r="J3513" s="118"/>
      <c r="K3513" s="33"/>
      <c r="L3513" s="44">
        <f t="shared" si="301"/>
        <v>0</v>
      </c>
      <c r="M3513" s="33" t="str">
        <f t="shared" si="302"/>
        <v>Container q'ty</v>
      </c>
      <c r="N3513" s="33" t="str">
        <f t="shared" si="303"/>
        <v/>
      </c>
      <c r="O3513" s="39"/>
      <c r="P3513" s="33"/>
      <c r="Q3513" s="168"/>
      <c r="R3513" s="169"/>
      <c r="S3513" s="39"/>
      <c r="T3513" s="119"/>
      <c r="U3513" s="109"/>
      <c r="V3513" s="109"/>
      <c r="W3513" s="109"/>
      <c r="X3513" s="45"/>
      <c r="Y3513" s="45"/>
    </row>
    <row r="3514" spans="1:25" s="43" customFormat="1" ht="12.9" customHeight="1">
      <c r="A3514" s="189"/>
      <c r="B3514" s="111"/>
      <c r="C3514" s="111"/>
      <c r="D3514" s="111"/>
      <c r="E3514" s="111"/>
      <c r="F3514" s="111"/>
      <c r="G3514" s="111"/>
      <c r="H3514" s="111"/>
      <c r="I3514" s="116"/>
      <c r="J3514" s="118"/>
      <c r="K3514" s="33"/>
      <c r="L3514" s="44">
        <f t="shared" si="301"/>
        <v>0</v>
      </c>
      <c r="M3514" s="33" t="str">
        <f t="shared" si="302"/>
        <v>Container q'ty</v>
      </c>
      <c r="N3514" s="33" t="str">
        <f t="shared" si="303"/>
        <v/>
      </c>
      <c r="O3514" s="39"/>
      <c r="P3514" s="33"/>
      <c r="Q3514" s="168"/>
      <c r="R3514" s="169"/>
      <c r="S3514" s="39"/>
      <c r="T3514" s="119"/>
      <c r="U3514" s="109"/>
      <c r="V3514" s="109"/>
      <c r="W3514" s="109"/>
      <c r="X3514" s="45"/>
      <c r="Y3514" s="45"/>
    </row>
    <row r="3515" spans="1:25" s="43" customFormat="1" ht="12.9" customHeight="1">
      <c r="A3515" s="189"/>
      <c r="B3515" s="111"/>
      <c r="C3515" s="111"/>
      <c r="D3515" s="111"/>
      <c r="E3515" s="111"/>
      <c r="F3515" s="111"/>
      <c r="G3515" s="111"/>
      <c r="H3515" s="111"/>
      <c r="I3515" s="116"/>
      <c r="J3515" s="118"/>
      <c r="K3515" s="33"/>
      <c r="L3515" s="44">
        <f t="shared" si="301"/>
        <v>0</v>
      </c>
      <c r="M3515" s="33" t="str">
        <f t="shared" si="302"/>
        <v>Container q'ty</v>
      </c>
      <c r="N3515" s="33" t="str">
        <f t="shared" si="303"/>
        <v/>
      </c>
      <c r="O3515" s="39"/>
      <c r="P3515" s="33"/>
      <c r="Q3515" s="168"/>
      <c r="R3515" s="169"/>
      <c r="S3515" s="39"/>
      <c r="T3515" s="119"/>
      <c r="U3515" s="109"/>
      <c r="V3515" s="109"/>
      <c r="W3515" s="109"/>
      <c r="X3515" s="45"/>
      <c r="Y3515" s="45"/>
    </row>
    <row r="3516" spans="1:25" s="43" customFormat="1" ht="12.9" customHeight="1">
      <c r="A3516" s="189"/>
      <c r="B3516" s="111"/>
      <c r="C3516" s="111"/>
      <c r="D3516" s="111"/>
      <c r="E3516" s="111"/>
      <c r="F3516" s="111"/>
      <c r="G3516" s="111"/>
      <c r="H3516" s="111"/>
      <c r="I3516" s="116"/>
      <c r="J3516" s="118"/>
      <c r="K3516" s="33"/>
      <c r="L3516" s="44">
        <f t="shared" si="301"/>
        <v>0</v>
      </c>
      <c r="M3516" s="33" t="str">
        <f t="shared" si="302"/>
        <v>Container q'ty</v>
      </c>
      <c r="N3516" s="33" t="str">
        <f t="shared" si="303"/>
        <v/>
      </c>
      <c r="O3516" s="39"/>
      <c r="P3516" s="33"/>
      <c r="Q3516" s="168"/>
      <c r="R3516" s="169"/>
      <c r="S3516" s="39"/>
      <c r="T3516" s="119"/>
      <c r="U3516" s="109"/>
      <c r="V3516" s="109"/>
      <c r="W3516" s="109"/>
      <c r="X3516" s="45"/>
      <c r="Y3516" s="45"/>
    </row>
    <row r="3517" spans="1:25" s="43" customFormat="1" ht="12.9" customHeight="1">
      <c r="A3517" s="189"/>
      <c r="B3517" s="111"/>
      <c r="C3517" s="111"/>
      <c r="D3517" s="111"/>
      <c r="E3517" s="111"/>
      <c r="F3517" s="111"/>
      <c r="G3517" s="111"/>
      <c r="H3517" s="111"/>
      <c r="I3517" s="116"/>
      <c r="J3517" s="118"/>
      <c r="K3517" s="33"/>
      <c r="L3517" s="44">
        <f t="shared" si="301"/>
        <v>0</v>
      </c>
      <c r="M3517" s="33" t="str">
        <f t="shared" si="302"/>
        <v>Container q'ty</v>
      </c>
      <c r="N3517" s="33" t="str">
        <f t="shared" si="303"/>
        <v/>
      </c>
      <c r="O3517" s="39"/>
      <c r="P3517" s="33"/>
      <c r="Q3517" s="168"/>
      <c r="R3517" s="169"/>
      <c r="S3517" s="39"/>
      <c r="T3517" s="119"/>
      <c r="U3517" s="109"/>
      <c r="V3517" s="109"/>
      <c r="W3517" s="109"/>
      <c r="X3517" s="45"/>
      <c r="Y3517" s="45"/>
    </row>
    <row r="3518" spans="1:25" s="43" customFormat="1" ht="12.9" customHeight="1">
      <c r="A3518" s="189"/>
      <c r="B3518" s="111"/>
      <c r="C3518" s="111"/>
      <c r="D3518" s="111"/>
      <c r="E3518" s="111"/>
      <c r="F3518" s="111"/>
      <c r="G3518" s="111"/>
      <c r="H3518" s="111"/>
      <c r="I3518" s="116"/>
      <c r="J3518" s="118"/>
      <c r="K3518" s="33"/>
      <c r="L3518" s="44">
        <f>SUM(E3518:F3518)</f>
        <v>0</v>
      </c>
      <c r="M3518" s="33" t="str">
        <f t="shared" si="302"/>
        <v>Container q'ty</v>
      </c>
      <c r="N3518" s="33" t="str">
        <f t="shared" si="303"/>
        <v/>
      </c>
      <c r="O3518" s="39"/>
      <c r="P3518" s="33"/>
      <c r="Q3518" s="168"/>
      <c r="R3518" s="169"/>
      <c r="S3518" s="39"/>
      <c r="T3518" s="119"/>
      <c r="U3518" s="109"/>
      <c r="V3518" s="109"/>
      <c r="W3518" s="109"/>
      <c r="X3518" s="45"/>
      <c r="Y3518" s="45"/>
    </row>
    <row r="3519" spans="1:25" s="43" customFormat="1" ht="12.9" customHeight="1">
      <c r="A3519" s="189"/>
      <c r="B3519" s="111"/>
      <c r="C3519" s="111"/>
      <c r="D3519" s="111"/>
      <c r="E3519" s="111"/>
      <c r="F3519" s="111"/>
      <c r="G3519" s="111"/>
      <c r="H3519" s="111"/>
      <c r="I3519" s="116"/>
      <c r="J3519" s="118"/>
      <c r="K3519" s="33"/>
      <c r="L3519" s="44">
        <f>SUM(E3519:F3519)</f>
        <v>0</v>
      </c>
      <c r="M3519" s="33" t="str">
        <f t="shared" si="302"/>
        <v>Container q'ty</v>
      </c>
      <c r="N3519" s="33" t="str">
        <f t="shared" si="303"/>
        <v/>
      </c>
      <c r="O3519" s="39"/>
      <c r="P3519" s="33"/>
      <c r="Q3519" s="168"/>
      <c r="R3519" s="169"/>
      <c r="S3519" s="39"/>
      <c r="T3519" s="119"/>
      <c r="U3519" s="109"/>
      <c r="V3519" s="109"/>
      <c r="W3519" s="109"/>
      <c r="X3519" s="45"/>
      <c r="Y3519" s="45"/>
    </row>
    <row r="3520" spans="1:25" s="43" customFormat="1" ht="12.9" customHeight="1">
      <c r="A3520" s="189"/>
      <c r="B3520" s="111"/>
      <c r="C3520" s="111"/>
      <c r="D3520" s="111"/>
      <c r="E3520" s="111"/>
      <c r="F3520" s="111"/>
      <c r="G3520" s="111"/>
      <c r="H3520" s="111"/>
      <c r="I3520" s="116"/>
      <c r="J3520" s="118"/>
      <c r="K3520" s="33"/>
      <c r="L3520" s="44">
        <f t="shared" ref="L3520:L3529" si="304">SUM(E3520:F3520)</f>
        <v>0</v>
      </c>
      <c r="M3520" s="33" t="str">
        <f t="shared" si="302"/>
        <v>Container q'ty</v>
      </c>
      <c r="N3520" s="33" t="str">
        <f t="shared" si="303"/>
        <v/>
      </c>
      <c r="O3520" s="39"/>
      <c r="P3520" s="33"/>
      <c r="Q3520" s="168"/>
      <c r="R3520" s="169"/>
      <c r="S3520" s="39"/>
      <c r="T3520" s="119"/>
      <c r="U3520" s="109"/>
      <c r="V3520" s="109"/>
      <c r="W3520" s="109"/>
      <c r="X3520" s="45"/>
      <c r="Y3520" s="45"/>
    </row>
    <row r="3521" spans="1:25" s="43" customFormat="1" ht="12.9" customHeight="1">
      <c r="A3521" s="189"/>
      <c r="B3521" s="111"/>
      <c r="C3521" s="111"/>
      <c r="D3521" s="111"/>
      <c r="E3521" s="111"/>
      <c r="F3521" s="111"/>
      <c r="G3521" s="111"/>
      <c r="H3521" s="111"/>
      <c r="I3521" s="116"/>
      <c r="J3521" s="118"/>
      <c r="K3521" s="33"/>
      <c r="L3521" s="44">
        <f t="shared" si="304"/>
        <v>0</v>
      </c>
      <c r="M3521" s="33" t="str">
        <f t="shared" si="302"/>
        <v>Container q'ty</v>
      </c>
      <c r="N3521" s="33" t="str">
        <f t="shared" si="303"/>
        <v/>
      </c>
      <c r="O3521" s="39"/>
      <c r="P3521" s="33"/>
      <c r="Q3521" s="168"/>
      <c r="R3521" s="169"/>
      <c r="S3521" s="39"/>
      <c r="T3521" s="119"/>
      <c r="U3521" s="109"/>
      <c r="V3521" s="109"/>
      <c r="W3521" s="109"/>
      <c r="X3521" s="45"/>
      <c r="Y3521" s="45"/>
    </row>
    <row r="3522" spans="1:25" s="43" customFormat="1" ht="12.9" customHeight="1">
      <c r="A3522" s="189"/>
      <c r="B3522" s="111"/>
      <c r="C3522" s="111"/>
      <c r="D3522" s="111"/>
      <c r="E3522" s="111"/>
      <c r="F3522" s="111"/>
      <c r="G3522" s="111"/>
      <c r="H3522" s="111"/>
      <c r="I3522" s="116"/>
      <c r="J3522" s="118"/>
      <c r="K3522" s="33"/>
      <c r="L3522" s="44">
        <f t="shared" si="304"/>
        <v>0</v>
      </c>
      <c r="M3522" s="33" t="str">
        <f t="shared" si="302"/>
        <v>Container q'ty</v>
      </c>
      <c r="N3522" s="33" t="str">
        <f t="shared" si="303"/>
        <v/>
      </c>
      <c r="O3522" s="39"/>
      <c r="P3522" s="33"/>
      <c r="Q3522" s="168"/>
      <c r="R3522" s="169"/>
      <c r="S3522" s="39"/>
      <c r="T3522" s="119"/>
      <c r="U3522" s="109"/>
      <c r="V3522" s="109"/>
      <c r="W3522" s="109"/>
      <c r="X3522" s="45"/>
      <c r="Y3522" s="45"/>
    </row>
    <row r="3523" spans="1:25" s="43" customFormat="1" ht="12.9" customHeight="1">
      <c r="A3523" s="189"/>
      <c r="B3523" s="111"/>
      <c r="C3523" s="111"/>
      <c r="D3523" s="111"/>
      <c r="E3523" s="111"/>
      <c r="F3523" s="111"/>
      <c r="G3523" s="111"/>
      <c r="H3523" s="111"/>
      <c r="I3523" s="117"/>
      <c r="J3523" s="118"/>
      <c r="K3523" s="33"/>
      <c r="L3523" s="44">
        <f t="shared" si="304"/>
        <v>0</v>
      </c>
      <c r="M3523" s="33" t="str">
        <f t="shared" si="302"/>
        <v>Container q'ty</v>
      </c>
      <c r="N3523" s="33" t="str">
        <f t="shared" si="303"/>
        <v/>
      </c>
      <c r="O3523" s="39"/>
      <c r="P3523" s="33"/>
      <c r="Q3523" s="168"/>
      <c r="R3523" s="169"/>
      <c r="S3523" s="39"/>
      <c r="T3523" s="119"/>
      <c r="U3523" s="109"/>
      <c r="V3523" s="109"/>
      <c r="W3523" s="109"/>
      <c r="X3523" s="45"/>
      <c r="Y3523" s="45"/>
    </row>
    <row r="3524" spans="1:25" s="43" customFormat="1" ht="12.9" customHeight="1">
      <c r="A3524" s="189"/>
      <c r="B3524" s="111"/>
      <c r="C3524" s="111"/>
      <c r="D3524" s="111"/>
      <c r="E3524" s="111"/>
      <c r="F3524" s="111"/>
      <c r="G3524" s="111"/>
      <c r="H3524" s="111"/>
      <c r="I3524" s="117"/>
      <c r="J3524" s="118"/>
      <c r="K3524" s="33"/>
      <c r="L3524" s="44">
        <f t="shared" si="304"/>
        <v>0</v>
      </c>
      <c r="M3524" s="33" t="str">
        <f t="shared" si="302"/>
        <v>Container q'ty</v>
      </c>
      <c r="N3524" s="33" t="str">
        <f t="shared" si="303"/>
        <v/>
      </c>
      <c r="O3524" s="39"/>
      <c r="P3524" s="33"/>
      <c r="Q3524" s="168"/>
      <c r="R3524" s="169"/>
      <c r="S3524" s="39"/>
      <c r="T3524" s="119"/>
      <c r="U3524" s="109"/>
      <c r="V3524" s="109"/>
      <c r="W3524" s="109"/>
      <c r="X3524" s="45"/>
      <c r="Y3524" s="45"/>
    </row>
    <row r="3525" spans="1:25" s="43" customFormat="1" ht="12.9" customHeight="1">
      <c r="A3525" s="189"/>
      <c r="B3525" s="111"/>
      <c r="C3525" s="111"/>
      <c r="D3525" s="111"/>
      <c r="E3525" s="111"/>
      <c r="F3525" s="111"/>
      <c r="G3525" s="111"/>
      <c r="H3525" s="111"/>
      <c r="I3525" s="116"/>
      <c r="J3525" s="118"/>
      <c r="K3525" s="33"/>
      <c r="L3525" s="44">
        <f t="shared" si="304"/>
        <v>0</v>
      </c>
      <c r="M3525" s="33" t="str">
        <f t="shared" si="302"/>
        <v>Container q'ty</v>
      </c>
      <c r="N3525" s="33" t="str">
        <f t="shared" si="303"/>
        <v/>
      </c>
      <c r="O3525" s="39"/>
      <c r="P3525" s="33"/>
      <c r="Q3525" s="168"/>
      <c r="R3525" s="169"/>
      <c r="S3525" s="39"/>
      <c r="T3525" s="119"/>
      <c r="U3525" s="109"/>
      <c r="V3525" s="109"/>
      <c r="W3525" s="109"/>
      <c r="X3525" s="45"/>
      <c r="Y3525" s="45"/>
    </row>
    <row r="3526" spans="1:25" s="43" customFormat="1" ht="12.9" customHeight="1">
      <c r="A3526" s="189"/>
      <c r="B3526" s="111"/>
      <c r="C3526" s="111"/>
      <c r="D3526" s="111"/>
      <c r="E3526" s="111"/>
      <c r="F3526" s="111"/>
      <c r="G3526" s="111"/>
      <c r="H3526" s="111"/>
      <c r="I3526" s="116"/>
      <c r="J3526" s="118"/>
      <c r="K3526" s="33"/>
      <c r="L3526" s="44">
        <f t="shared" si="304"/>
        <v>0</v>
      </c>
      <c r="M3526" s="33" t="str">
        <f t="shared" si="302"/>
        <v>Container q'ty</v>
      </c>
      <c r="N3526" s="33" t="str">
        <f t="shared" si="303"/>
        <v/>
      </c>
      <c r="O3526" s="39"/>
      <c r="P3526" s="33"/>
      <c r="Q3526" s="168"/>
      <c r="R3526" s="169"/>
      <c r="S3526" s="39"/>
      <c r="T3526" s="119"/>
      <c r="U3526" s="109"/>
      <c r="V3526" s="109"/>
      <c r="W3526" s="109"/>
      <c r="X3526" s="45"/>
      <c r="Y3526" s="45"/>
    </row>
    <row r="3527" spans="1:25" s="43" customFormat="1" ht="12.9" customHeight="1">
      <c r="A3527" s="189"/>
      <c r="B3527" s="111"/>
      <c r="C3527" s="111"/>
      <c r="D3527" s="111"/>
      <c r="E3527" s="111"/>
      <c r="F3527" s="111"/>
      <c r="G3527" s="111"/>
      <c r="H3527" s="111"/>
      <c r="I3527" s="116"/>
      <c r="J3527" s="118"/>
      <c r="K3527" s="33"/>
      <c r="L3527" s="44">
        <f t="shared" si="304"/>
        <v>0</v>
      </c>
      <c r="M3527" s="33" t="str">
        <f t="shared" si="302"/>
        <v>Container q'ty</v>
      </c>
      <c r="N3527" s="33" t="str">
        <f t="shared" si="303"/>
        <v/>
      </c>
      <c r="O3527" s="39"/>
      <c r="P3527" s="33"/>
      <c r="Q3527" s="168"/>
      <c r="R3527" s="169"/>
      <c r="S3527" s="39"/>
      <c r="T3527" s="119"/>
      <c r="U3527" s="109"/>
      <c r="V3527" s="109"/>
      <c r="W3527" s="109"/>
      <c r="X3527" s="45"/>
      <c r="Y3527" s="45"/>
    </row>
    <row r="3528" spans="1:25" s="43" customFormat="1" ht="12.9" customHeight="1">
      <c r="A3528" s="189"/>
      <c r="B3528" s="111"/>
      <c r="C3528" s="111"/>
      <c r="D3528" s="111"/>
      <c r="E3528" s="111"/>
      <c r="F3528" s="111"/>
      <c r="G3528" s="111"/>
      <c r="H3528" s="111"/>
      <c r="I3528" s="116"/>
      <c r="J3528" s="118"/>
      <c r="K3528" s="33"/>
      <c r="L3528" s="44">
        <f t="shared" si="304"/>
        <v>0</v>
      </c>
      <c r="M3528" s="33" t="str">
        <f t="shared" si="302"/>
        <v>Container q'ty</v>
      </c>
      <c r="N3528" s="33" t="str">
        <f t="shared" si="303"/>
        <v/>
      </c>
      <c r="O3528" s="39"/>
      <c r="P3528" s="33"/>
      <c r="Q3528" s="168"/>
      <c r="R3528" s="169"/>
      <c r="S3528" s="39"/>
      <c r="T3528" s="119"/>
      <c r="U3528" s="109"/>
      <c r="V3528" s="109"/>
      <c r="W3528" s="109"/>
      <c r="X3528" s="45"/>
      <c r="Y3528" s="45"/>
    </row>
    <row r="3529" spans="1:25" s="43" customFormat="1" ht="12.9" customHeight="1">
      <c r="A3529" s="189"/>
      <c r="B3529" s="111"/>
      <c r="C3529" s="111"/>
      <c r="D3529" s="111"/>
      <c r="E3529" s="111"/>
      <c r="F3529" s="111"/>
      <c r="G3529" s="111"/>
      <c r="H3529" s="111"/>
      <c r="I3529" s="116"/>
      <c r="J3529" s="118"/>
      <c r="K3529" s="33"/>
      <c r="L3529" s="44">
        <f t="shared" si="304"/>
        <v>0</v>
      </c>
      <c r="M3529" s="33" t="str">
        <f t="shared" si="302"/>
        <v>Container q'ty</v>
      </c>
      <c r="N3529" s="33" t="str">
        <f t="shared" si="303"/>
        <v/>
      </c>
      <c r="O3529" s="39"/>
      <c r="P3529" s="33"/>
      <c r="Q3529" s="168"/>
      <c r="R3529" s="169"/>
      <c r="S3529" s="39"/>
      <c r="T3529" s="119"/>
      <c r="U3529" s="109"/>
      <c r="V3529" s="109"/>
      <c r="W3529" s="109"/>
      <c r="X3529" s="45"/>
      <c r="Y3529" s="45"/>
    </row>
    <row r="3530" spans="1:25" s="43" customFormat="1" ht="12.9" customHeight="1">
      <c r="A3530" s="189"/>
      <c r="B3530" s="111"/>
      <c r="C3530" s="111"/>
      <c r="D3530" s="111"/>
      <c r="E3530" s="111"/>
      <c r="F3530" s="111"/>
      <c r="G3530" s="111"/>
      <c r="H3530" s="111"/>
      <c r="I3530" s="116"/>
      <c r="J3530" s="118"/>
      <c r="K3530" s="33"/>
      <c r="L3530" s="44">
        <f>SUM(E3530:F3530)</f>
        <v>0</v>
      </c>
      <c r="M3530" s="33" t="str">
        <f t="shared" si="302"/>
        <v>Container q'ty</v>
      </c>
      <c r="N3530" s="33" t="str">
        <f t="shared" si="303"/>
        <v/>
      </c>
      <c r="O3530" s="39"/>
      <c r="P3530" s="33"/>
      <c r="Q3530" s="168"/>
      <c r="R3530" s="169"/>
      <c r="S3530" s="39"/>
      <c r="T3530" s="119"/>
      <c r="U3530" s="109"/>
      <c r="V3530" s="109"/>
      <c r="W3530" s="109"/>
      <c r="X3530" s="45"/>
      <c r="Y3530" s="45"/>
    </row>
    <row r="3531" spans="1:25" s="43" customFormat="1" ht="12.9" customHeight="1">
      <c r="A3531" s="189"/>
      <c r="B3531" s="111"/>
      <c r="C3531" s="111"/>
      <c r="D3531" s="111"/>
      <c r="E3531" s="111"/>
      <c r="F3531" s="111"/>
      <c r="G3531" s="111"/>
      <c r="H3531" s="111"/>
      <c r="I3531" s="116"/>
      <c r="J3531" s="118"/>
      <c r="K3531" s="33"/>
      <c r="L3531" s="44">
        <f>SUM(E3531:F3531)</f>
        <v>0</v>
      </c>
      <c r="M3531" s="33" t="str">
        <f t="shared" si="302"/>
        <v>Container q'ty</v>
      </c>
      <c r="N3531" s="33" t="str">
        <f t="shared" si="303"/>
        <v/>
      </c>
      <c r="O3531" s="39"/>
      <c r="P3531" s="33"/>
      <c r="Q3531" s="168"/>
      <c r="R3531" s="169"/>
      <c r="S3531" s="39"/>
      <c r="T3531" s="119"/>
      <c r="U3531" s="109"/>
      <c r="V3531" s="109"/>
      <c r="W3531" s="109"/>
      <c r="X3531" s="45"/>
      <c r="Y3531" s="45"/>
    </row>
    <row r="3532" spans="1:25" s="43" customFormat="1" ht="12.9" customHeight="1">
      <c r="A3532" s="189"/>
      <c r="B3532" s="111"/>
      <c r="C3532" s="111"/>
      <c r="D3532" s="111"/>
      <c r="E3532" s="111"/>
      <c r="F3532" s="111"/>
      <c r="G3532" s="111"/>
      <c r="H3532" s="111"/>
      <c r="I3532" s="116"/>
      <c r="J3532" s="118"/>
      <c r="K3532" s="33"/>
      <c r="L3532" s="44">
        <f t="shared" ref="L3532:L3540" si="305">SUM(E3532:F3532)</f>
        <v>0</v>
      </c>
      <c r="M3532" s="33" t="str">
        <f t="shared" si="302"/>
        <v>Container q'ty</v>
      </c>
      <c r="N3532" s="33" t="str">
        <f t="shared" si="303"/>
        <v/>
      </c>
      <c r="O3532" s="39"/>
      <c r="P3532" s="33"/>
      <c r="Q3532" s="168"/>
      <c r="R3532" s="169"/>
      <c r="S3532" s="39"/>
      <c r="T3532" s="119"/>
      <c r="U3532" s="109"/>
      <c r="V3532" s="109"/>
      <c r="W3532" s="109"/>
      <c r="X3532" s="45"/>
      <c r="Y3532" s="45"/>
    </row>
    <row r="3533" spans="1:25" s="43" customFormat="1" ht="12.9" customHeight="1">
      <c r="A3533" s="189"/>
      <c r="B3533" s="111"/>
      <c r="C3533" s="111"/>
      <c r="D3533" s="111"/>
      <c r="E3533" s="111"/>
      <c r="F3533" s="111"/>
      <c r="G3533" s="111"/>
      <c r="H3533" s="111"/>
      <c r="I3533" s="116"/>
      <c r="J3533" s="118"/>
      <c r="K3533" s="33"/>
      <c r="L3533" s="44">
        <f t="shared" si="305"/>
        <v>0</v>
      </c>
      <c r="M3533" s="33" t="str">
        <f t="shared" si="302"/>
        <v>Container q'ty</v>
      </c>
      <c r="N3533" s="33" t="str">
        <f t="shared" si="303"/>
        <v/>
      </c>
      <c r="O3533" s="39"/>
      <c r="P3533" s="33"/>
      <c r="Q3533" s="168"/>
      <c r="R3533" s="169"/>
      <c r="S3533" s="39"/>
      <c r="T3533" s="119"/>
      <c r="U3533" s="109"/>
      <c r="V3533" s="109"/>
      <c r="W3533" s="109"/>
      <c r="X3533" s="45"/>
      <c r="Y3533" s="45"/>
    </row>
    <row r="3534" spans="1:25" s="43" customFormat="1" ht="12.9" customHeight="1">
      <c r="A3534" s="189"/>
      <c r="B3534" s="111"/>
      <c r="C3534" s="111"/>
      <c r="D3534" s="111"/>
      <c r="E3534" s="111"/>
      <c r="F3534" s="111"/>
      <c r="G3534" s="111"/>
      <c r="H3534" s="111"/>
      <c r="I3534" s="116"/>
      <c r="J3534" s="118"/>
      <c r="K3534" s="33"/>
      <c r="L3534" s="44">
        <f t="shared" si="305"/>
        <v>0</v>
      </c>
      <c r="M3534" s="33" t="str">
        <f t="shared" si="302"/>
        <v>Container q'ty</v>
      </c>
      <c r="N3534" s="33" t="str">
        <f t="shared" si="303"/>
        <v/>
      </c>
      <c r="O3534" s="39"/>
      <c r="P3534" s="33"/>
      <c r="Q3534" s="168"/>
      <c r="R3534" s="169"/>
      <c r="S3534" s="39"/>
      <c r="T3534" s="119"/>
      <c r="U3534" s="109"/>
      <c r="V3534" s="109"/>
      <c r="W3534" s="109"/>
      <c r="X3534" s="45"/>
      <c r="Y3534" s="45"/>
    </row>
    <row r="3535" spans="1:25" s="43" customFormat="1" ht="12.9" customHeight="1">
      <c r="A3535" s="189"/>
      <c r="B3535" s="111"/>
      <c r="C3535" s="111"/>
      <c r="D3535" s="111"/>
      <c r="E3535" s="111"/>
      <c r="F3535" s="111"/>
      <c r="G3535" s="111"/>
      <c r="H3535" s="111"/>
      <c r="I3535" s="117"/>
      <c r="J3535" s="118"/>
      <c r="K3535" s="33"/>
      <c r="L3535" s="44">
        <f t="shared" si="305"/>
        <v>0</v>
      </c>
      <c r="M3535" s="33" t="str">
        <f t="shared" si="302"/>
        <v>Container q'ty</v>
      </c>
      <c r="N3535" s="33" t="str">
        <f t="shared" si="303"/>
        <v/>
      </c>
      <c r="O3535" s="39"/>
      <c r="P3535" s="33"/>
      <c r="Q3535" s="168"/>
      <c r="R3535" s="169"/>
      <c r="S3535" s="39"/>
      <c r="T3535" s="119"/>
      <c r="U3535" s="109"/>
      <c r="V3535" s="109"/>
      <c r="W3535" s="109"/>
      <c r="X3535" s="45"/>
      <c r="Y3535" s="45"/>
    </row>
    <row r="3536" spans="1:25" s="43" customFormat="1" ht="12.9" customHeight="1">
      <c r="A3536" s="189"/>
      <c r="B3536" s="111"/>
      <c r="C3536" s="111"/>
      <c r="D3536" s="111"/>
      <c r="E3536" s="111"/>
      <c r="F3536" s="111"/>
      <c r="G3536" s="111"/>
      <c r="H3536" s="111"/>
      <c r="I3536" s="117"/>
      <c r="J3536" s="118"/>
      <c r="K3536" s="33"/>
      <c r="L3536" s="44">
        <f t="shared" si="305"/>
        <v>0</v>
      </c>
      <c r="M3536" s="33" t="str">
        <f t="shared" si="302"/>
        <v>Container q'ty</v>
      </c>
      <c r="N3536" s="33" t="str">
        <f t="shared" si="303"/>
        <v/>
      </c>
      <c r="O3536" s="39"/>
      <c r="P3536" s="33"/>
      <c r="Q3536" s="168"/>
      <c r="R3536" s="169"/>
      <c r="S3536" s="39"/>
      <c r="T3536" s="119"/>
      <c r="U3536" s="109"/>
      <c r="V3536" s="109"/>
      <c r="W3536" s="109"/>
      <c r="X3536" s="45"/>
      <c r="Y3536" s="45"/>
    </row>
    <row r="3537" spans="1:25" s="43" customFormat="1" ht="12.9" customHeight="1">
      <c r="A3537" s="189"/>
      <c r="B3537" s="111"/>
      <c r="C3537" s="111"/>
      <c r="D3537" s="111"/>
      <c r="E3537" s="111"/>
      <c r="F3537" s="111"/>
      <c r="G3537" s="111"/>
      <c r="H3537" s="111"/>
      <c r="I3537" s="116"/>
      <c r="J3537" s="118"/>
      <c r="K3537" s="33"/>
      <c r="L3537" s="44">
        <f t="shared" si="305"/>
        <v>0</v>
      </c>
      <c r="M3537" s="33" t="str">
        <f t="shared" si="302"/>
        <v>Container q'ty</v>
      </c>
      <c r="N3537" s="33" t="str">
        <f t="shared" si="303"/>
        <v/>
      </c>
      <c r="O3537" s="39"/>
      <c r="P3537" s="33"/>
      <c r="Q3537" s="168"/>
      <c r="R3537" s="169"/>
      <c r="S3537" s="39"/>
      <c r="T3537" s="119"/>
      <c r="U3537" s="109"/>
      <c r="V3537" s="109"/>
      <c r="W3537" s="109"/>
      <c r="X3537" s="45"/>
      <c r="Y3537" s="45"/>
    </row>
    <row r="3538" spans="1:25" s="43" customFormat="1" ht="12.9" customHeight="1">
      <c r="A3538" s="189"/>
      <c r="B3538" s="111"/>
      <c r="C3538" s="111"/>
      <c r="D3538" s="111"/>
      <c r="E3538" s="111"/>
      <c r="F3538" s="111"/>
      <c r="G3538" s="111"/>
      <c r="H3538" s="111"/>
      <c r="I3538" s="116"/>
      <c r="J3538" s="118"/>
      <c r="K3538" s="33"/>
      <c r="L3538" s="44">
        <f t="shared" si="305"/>
        <v>0</v>
      </c>
      <c r="M3538" s="33" t="str">
        <f t="shared" si="302"/>
        <v>Container q'ty</v>
      </c>
      <c r="N3538" s="33" t="str">
        <f t="shared" si="303"/>
        <v/>
      </c>
      <c r="O3538" s="39"/>
      <c r="P3538" s="33"/>
      <c r="Q3538" s="168"/>
      <c r="R3538" s="169"/>
      <c r="S3538" s="39"/>
      <c r="T3538" s="119"/>
      <c r="U3538" s="109"/>
      <c r="V3538" s="109"/>
      <c r="W3538" s="109"/>
      <c r="X3538" s="45"/>
      <c r="Y3538" s="45"/>
    </row>
    <row r="3539" spans="1:25" s="43" customFormat="1" ht="12.9" customHeight="1">
      <c r="A3539" s="189"/>
      <c r="B3539" s="111"/>
      <c r="C3539" s="111"/>
      <c r="D3539" s="111"/>
      <c r="E3539" s="111"/>
      <c r="F3539" s="111"/>
      <c r="G3539" s="111"/>
      <c r="H3539" s="111"/>
      <c r="I3539" s="116"/>
      <c r="J3539" s="118"/>
      <c r="K3539" s="33"/>
      <c r="L3539" s="44">
        <f t="shared" si="305"/>
        <v>0</v>
      </c>
      <c r="M3539" s="33" t="str">
        <f t="shared" si="302"/>
        <v>Container q'ty</v>
      </c>
      <c r="N3539" s="33" t="str">
        <f t="shared" si="303"/>
        <v/>
      </c>
      <c r="O3539" s="39"/>
      <c r="P3539" s="33"/>
      <c r="Q3539" s="168"/>
      <c r="R3539" s="169"/>
      <c r="S3539" s="39"/>
      <c r="T3539" s="119"/>
      <c r="U3539" s="109"/>
      <c r="V3539" s="109"/>
      <c r="W3539" s="109"/>
      <c r="X3539" s="45"/>
      <c r="Y3539" s="45"/>
    </row>
    <row r="3540" spans="1:25" s="43" customFormat="1" ht="12.9" customHeight="1">
      <c r="A3540" s="189"/>
      <c r="B3540" s="111"/>
      <c r="C3540" s="111"/>
      <c r="D3540" s="111"/>
      <c r="E3540" s="111"/>
      <c r="F3540" s="111"/>
      <c r="G3540" s="111"/>
      <c r="H3540" s="111"/>
      <c r="I3540" s="116"/>
      <c r="J3540" s="118"/>
      <c r="K3540" s="33"/>
      <c r="L3540" s="44">
        <f t="shared" si="305"/>
        <v>0</v>
      </c>
      <c r="M3540" s="33" t="str">
        <f t="shared" si="302"/>
        <v>Container q'ty</v>
      </c>
      <c r="N3540" s="33" t="str">
        <f t="shared" si="303"/>
        <v/>
      </c>
      <c r="O3540" s="39"/>
      <c r="P3540" s="33"/>
      <c r="Q3540" s="168"/>
      <c r="R3540" s="169"/>
      <c r="S3540" s="39"/>
      <c r="T3540" s="119"/>
      <c r="U3540" s="109"/>
      <c r="V3540" s="109"/>
      <c r="W3540" s="109"/>
      <c r="X3540" s="45"/>
      <c r="Y3540" s="45"/>
    </row>
    <row r="3541" spans="1:25" s="43" customFormat="1" ht="12.9" customHeight="1">
      <c r="A3541" s="189"/>
      <c r="B3541" s="111"/>
      <c r="C3541" s="111"/>
      <c r="D3541" s="111"/>
      <c r="E3541" s="111"/>
      <c r="F3541" s="111"/>
      <c r="G3541" s="111"/>
      <c r="H3541" s="111"/>
      <c r="I3541" s="116"/>
      <c r="J3541" s="118"/>
      <c r="K3541" s="33"/>
      <c r="L3541" s="44">
        <f>SUM(E3541:F3541)</f>
        <v>0</v>
      </c>
      <c r="M3541" s="33" t="str">
        <f t="shared" si="302"/>
        <v>Container q'ty</v>
      </c>
      <c r="N3541" s="33" t="str">
        <f t="shared" si="303"/>
        <v/>
      </c>
      <c r="O3541" s="39"/>
      <c r="P3541" s="33"/>
      <c r="Q3541" s="168"/>
      <c r="R3541" s="169"/>
      <c r="S3541" s="39"/>
      <c r="T3541" s="119"/>
      <c r="U3541" s="109"/>
      <c r="V3541" s="109"/>
      <c r="W3541" s="109"/>
      <c r="X3541" s="45"/>
      <c r="Y3541" s="45"/>
    </row>
    <row r="3542" spans="1:25" s="43" customFormat="1" ht="12.9" customHeight="1">
      <c r="A3542" s="189"/>
      <c r="B3542" s="111"/>
      <c r="C3542" s="111"/>
      <c r="D3542" s="111"/>
      <c r="E3542" s="111"/>
      <c r="F3542" s="111"/>
      <c r="G3542" s="111"/>
      <c r="H3542" s="111"/>
      <c r="I3542" s="116"/>
      <c r="J3542" s="118"/>
      <c r="K3542" s="33"/>
      <c r="L3542" s="44">
        <f>SUM(E3542:F3542)</f>
        <v>0</v>
      </c>
      <c r="M3542" s="33" t="str">
        <f t="shared" si="302"/>
        <v>Container q'ty</v>
      </c>
      <c r="N3542" s="33" t="str">
        <f t="shared" si="303"/>
        <v/>
      </c>
      <c r="O3542" s="39"/>
      <c r="P3542" s="33"/>
      <c r="Q3542" s="168"/>
      <c r="R3542" s="169"/>
      <c r="S3542" s="39"/>
      <c r="T3542" s="119"/>
      <c r="U3542" s="109"/>
      <c r="V3542" s="109"/>
      <c r="W3542" s="109"/>
      <c r="X3542" s="45"/>
      <c r="Y3542" s="45"/>
    </row>
    <row r="3543" spans="1:25" s="43" customFormat="1" ht="12.9" customHeight="1">
      <c r="A3543" s="189"/>
      <c r="B3543" s="111"/>
      <c r="C3543" s="111"/>
      <c r="D3543" s="111"/>
      <c r="E3543" s="111"/>
      <c r="F3543" s="111"/>
      <c r="G3543" s="111"/>
      <c r="H3543" s="111"/>
      <c r="I3543" s="116"/>
      <c r="J3543" s="118"/>
      <c r="K3543" s="33"/>
      <c r="L3543" s="44">
        <f t="shared" ref="L3543:L3551" si="306">SUM(E3543:F3543)</f>
        <v>0</v>
      </c>
      <c r="M3543" s="33" t="str">
        <f t="shared" si="302"/>
        <v>Container q'ty</v>
      </c>
      <c r="N3543" s="33" t="str">
        <f t="shared" si="303"/>
        <v/>
      </c>
      <c r="O3543" s="39"/>
      <c r="P3543" s="33"/>
      <c r="Q3543" s="168"/>
      <c r="R3543" s="169"/>
      <c r="S3543" s="39"/>
      <c r="T3543" s="119"/>
      <c r="U3543" s="109"/>
      <c r="V3543" s="109"/>
      <c r="W3543" s="109"/>
      <c r="X3543" s="45"/>
      <c r="Y3543" s="45"/>
    </row>
    <row r="3544" spans="1:25" s="43" customFormat="1" ht="12.9" customHeight="1">
      <c r="A3544" s="189"/>
      <c r="B3544" s="111"/>
      <c r="C3544" s="111"/>
      <c r="D3544" s="111"/>
      <c r="E3544" s="111"/>
      <c r="F3544" s="111"/>
      <c r="G3544" s="111"/>
      <c r="H3544" s="111"/>
      <c r="I3544" s="116"/>
      <c r="J3544" s="118"/>
      <c r="K3544" s="33"/>
      <c r="L3544" s="44">
        <f t="shared" si="306"/>
        <v>0</v>
      </c>
      <c r="M3544" s="33" t="str">
        <f t="shared" si="302"/>
        <v>Container q'ty</v>
      </c>
      <c r="N3544" s="33" t="str">
        <f t="shared" si="303"/>
        <v/>
      </c>
      <c r="O3544" s="39"/>
      <c r="P3544" s="33"/>
      <c r="Q3544" s="168"/>
      <c r="R3544" s="169"/>
      <c r="S3544" s="39"/>
      <c r="T3544" s="119"/>
      <c r="U3544" s="109"/>
      <c r="V3544" s="109"/>
      <c r="W3544" s="109"/>
      <c r="X3544" s="45"/>
      <c r="Y3544" s="45"/>
    </row>
    <row r="3545" spans="1:25" s="43" customFormat="1" ht="12.9" customHeight="1">
      <c r="A3545" s="189"/>
      <c r="B3545" s="111"/>
      <c r="C3545" s="111"/>
      <c r="D3545" s="111"/>
      <c r="E3545" s="111"/>
      <c r="F3545" s="111"/>
      <c r="G3545" s="111"/>
      <c r="H3545" s="111"/>
      <c r="I3545" s="116"/>
      <c r="J3545" s="118"/>
      <c r="K3545" s="33"/>
      <c r="L3545" s="44">
        <f t="shared" si="306"/>
        <v>0</v>
      </c>
      <c r="M3545" s="33" t="str">
        <f t="shared" si="302"/>
        <v>Container q'ty</v>
      </c>
      <c r="N3545" s="33" t="str">
        <f t="shared" si="303"/>
        <v/>
      </c>
      <c r="O3545" s="39"/>
      <c r="P3545" s="33"/>
      <c r="Q3545" s="168"/>
      <c r="R3545" s="169"/>
      <c r="S3545" s="39"/>
      <c r="T3545" s="119"/>
      <c r="U3545" s="109"/>
      <c r="V3545" s="109"/>
      <c r="W3545" s="109"/>
      <c r="X3545" s="45"/>
      <c r="Y3545" s="45"/>
    </row>
    <row r="3546" spans="1:25" s="43" customFormat="1" ht="12.9" customHeight="1">
      <c r="A3546" s="189"/>
      <c r="B3546" s="111"/>
      <c r="C3546" s="111"/>
      <c r="D3546" s="111"/>
      <c r="E3546" s="111"/>
      <c r="F3546" s="111"/>
      <c r="G3546" s="111"/>
      <c r="H3546" s="111"/>
      <c r="I3546" s="117"/>
      <c r="J3546" s="118"/>
      <c r="K3546" s="33"/>
      <c r="L3546" s="44">
        <f t="shared" si="306"/>
        <v>0</v>
      </c>
      <c r="M3546" s="33" t="str">
        <f t="shared" si="302"/>
        <v>Container q'ty</v>
      </c>
      <c r="N3546" s="33" t="str">
        <f t="shared" si="303"/>
        <v/>
      </c>
      <c r="O3546" s="39"/>
      <c r="P3546" s="33"/>
      <c r="Q3546" s="168"/>
      <c r="R3546" s="169"/>
      <c r="S3546" s="39"/>
      <c r="T3546" s="119"/>
      <c r="U3546" s="109"/>
      <c r="V3546" s="109"/>
      <c r="W3546" s="109"/>
      <c r="X3546" s="45"/>
      <c r="Y3546" s="45"/>
    </row>
    <row r="3547" spans="1:25" s="43" customFormat="1" ht="12.9" customHeight="1">
      <c r="A3547" s="189"/>
      <c r="B3547" s="111"/>
      <c r="C3547" s="111"/>
      <c r="D3547" s="111"/>
      <c r="E3547" s="111"/>
      <c r="F3547" s="111"/>
      <c r="G3547" s="111"/>
      <c r="H3547" s="111"/>
      <c r="I3547" s="117"/>
      <c r="J3547" s="118"/>
      <c r="K3547" s="33"/>
      <c r="L3547" s="44">
        <f t="shared" si="306"/>
        <v>0</v>
      </c>
      <c r="M3547" s="33" t="str">
        <f t="shared" si="302"/>
        <v>Container q'ty</v>
      </c>
      <c r="N3547" s="33" t="str">
        <f t="shared" si="303"/>
        <v/>
      </c>
      <c r="O3547" s="39"/>
      <c r="P3547" s="33"/>
      <c r="Q3547" s="168"/>
      <c r="R3547" s="169"/>
      <c r="S3547" s="39"/>
      <c r="T3547" s="119"/>
      <c r="U3547" s="109"/>
      <c r="V3547" s="109"/>
      <c r="W3547" s="109"/>
      <c r="X3547" s="45"/>
      <c r="Y3547" s="45"/>
    </row>
    <row r="3548" spans="1:25" s="43" customFormat="1" ht="12.9" customHeight="1">
      <c r="A3548" s="189"/>
      <c r="B3548" s="111"/>
      <c r="C3548" s="111"/>
      <c r="D3548" s="111"/>
      <c r="E3548" s="111"/>
      <c r="F3548" s="111"/>
      <c r="G3548" s="111"/>
      <c r="H3548" s="111"/>
      <c r="I3548" s="116"/>
      <c r="J3548" s="118"/>
      <c r="K3548" s="33"/>
      <c r="L3548" s="44">
        <f t="shared" si="306"/>
        <v>0</v>
      </c>
      <c r="M3548" s="33" t="str">
        <f t="shared" si="302"/>
        <v>Container q'ty</v>
      </c>
      <c r="N3548" s="33" t="str">
        <f t="shared" si="303"/>
        <v/>
      </c>
      <c r="O3548" s="39"/>
      <c r="P3548" s="33"/>
      <c r="Q3548" s="168"/>
      <c r="R3548" s="169"/>
      <c r="S3548" s="39"/>
      <c r="T3548" s="119"/>
      <c r="U3548" s="109"/>
      <c r="V3548" s="109"/>
      <c r="W3548" s="109"/>
      <c r="X3548" s="45"/>
      <c r="Y3548" s="45"/>
    </row>
    <row r="3549" spans="1:25" s="43" customFormat="1" ht="12.9" customHeight="1">
      <c r="A3549" s="189"/>
      <c r="B3549" s="111"/>
      <c r="C3549" s="111"/>
      <c r="D3549" s="111"/>
      <c r="E3549" s="111"/>
      <c r="F3549" s="111"/>
      <c r="G3549" s="111"/>
      <c r="H3549" s="111"/>
      <c r="I3549" s="116"/>
      <c r="J3549" s="118"/>
      <c r="K3549" s="33"/>
      <c r="L3549" s="44">
        <f t="shared" si="306"/>
        <v>0</v>
      </c>
      <c r="M3549" s="33" t="str">
        <f t="shared" si="302"/>
        <v>Container q'ty</v>
      </c>
      <c r="N3549" s="33" t="str">
        <f t="shared" si="303"/>
        <v/>
      </c>
      <c r="O3549" s="39"/>
      <c r="P3549" s="33"/>
      <c r="Q3549" s="168"/>
      <c r="R3549" s="169"/>
      <c r="S3549" s="39"/>
      <c r="T3549" s="119"/>
      <c r="U3549" s="109"/>
      <c r="V3549" s="109"/>
      <c r="W3549" s="109"/>
      <c r="X3549" s="45"/>
      <c r="Y3549" s="45"/>
    </row>
    <row r="3550" spans="1:25" s="43" customFormat="1" ht="12.9" customHeight="1">
      <c r="A3550" s="189"/>
      <c r="B3550" s="111"/>
      <c r="C3550" s="111"/>
      <c r="D3550" s="111"/>
      <c r="E3550" s="111"/>
      <c r="F3550" s="111"/>
      <c r="G3550" s="111"/>
      <c r="H3550" s="111"/>
      <c r="I3550" s="116"/>
      <c r="J3550" s="118"/>
      <c r="K3550" s="33"/>
      <c r="L3550" s="44">
        <f t="shared" si="306"/>
        <v>0</v>
      </c>
      <c r="M3550" s="33" t="str">
        <f t="shared" si="302"/>
        <v>Container q'ty</v>
      </c>
      <c r="N3550" s="33" t="str">
        <f t="shared" si="303"/>
        <v/>
      </c>
      <c r="O3550" s="39"/>
      <c r="P3550" s="33"/>
      <c r="Q3550" s="168"/>
      <c r="R3550" s="169"/>
      <c r="S3550" s="39"/>
      <c r="T3550" s="119"/>
      <c r="U3550" s="109"/>
      <c r="V3550" s="109"/>
      <c r="W3550" s="109"/>
      <c r="X3550" s="45"/>
      <c r="Y3550" s="45"/>
    </row>
    <row r="3551" spans="1:25" s="43" customFormat="1" ht="12.9" customHeight="1">
      <c r="A3551" s="189"/>
      <c r="B3551" s="111"/>
      <c r="C3551" s="111"/>
      <c r="D3551" s="111"/>
      <c r="E3551" s="111"/>
      <c r="F3551" s="111"/>
      <c r="G3551" s="111"/>
      <c r="H3551" s="111"/>
      <c r="I3551" s="116"/>
      <c r="J3551" s="118"/>
      <c r="K3551" s="33"/>
      <c r="L3551" s="44">
        <f t="shared" si="306"/>
        <v>0</v>
      </c>
      <c r="M3551" s="33" t="str">
        <f t="shared" si="302"/>
        <v>Container q'ty</v>
      </c>
      <c r="N3551" s="33" t="str">
        <f t="shared" si="303"/>
        <v/>
      </c>
      <c r="O3551" s="39"/>
      <c r="P3551" s="33"/>
      <c r="Q3551" s="168"/>
      <c r="R3551" s="169"/>
      <c r="S3551" s="39"/>
      <c r="T3551" s="119"/>
      <c r="U3551" s="109"/>
      <c r="V3551" s="109"/>
      <c r="W3551" s="109"/>
      <c r="X3551" s="45"/>
      <c r="Y3551" s="45"/>
    </row>
    <row r="3552" spans="1:25" s="43" customFormat="1" ht="12.9" customHeight="1">
      <c r="A3552" s="189"/>
      <c r="B3552" s="111"/>
      <c r="C3552" s="111"/>
      <c r="D3552" s="111"/>
      <c r="E3552" s="111"/>
      <c r="F3552" s="111"/>
      <c r="G3552" s="111"/>
      <c r="H3552" s="111"/>
      <c r="I3552" s="116"/>
      <c r="J3552" s="118"/>
      <c r="K3552" s="33"/>
      <c r="L3552" s="44">
        <f>SUM(E3552:F3552)</f>
        <v>0</v>
      </c>
      <c r="M3552" s="33" t="str">
        <f t="shared" si="302"/>
        <v>Container q'ty</v>
      </c>
      <c r="N3552" s="33" t="str">
        <f t="shared" si="303"/>
        <v/>
      </c>
      <c r="O3552" s="39"/>
      <c r="P3552" s="33"/>
      <c r="Q3552" s="168"/>
      <c r="R3552" s="169"/>
      <c r="S3552" s="39"/>
      <c r="T3552" s="119"/>
      <c r="U3552" s="109"/>
      <c r="V3552" s="109"/>
      <c r="W3552" s="109"/>
      <c r="X3552" s="45"/>
      <c r="Y3552" s="45"/>
    </row>
    <row r="3553" spans="1:25" s="43" customFormat="1" ht="12.9" customHeight="1">
      <c r="A3553" s="189"/>
      <c r="B3553" s="111"/>
      <c r="C3553" s="111"/>
      <c r="D3553" s="111"/>
      <c r="E3553" s="111"/>
      <c r="F3553" s="111"/>
      <c r="G3553" s="111"/>
      <c r="H3553" s="111"/>
      <c r="I3553" s="116"/>
      <c r="J3553" s="118"/>
      <c r="K3553" s="33"/>
      <c r="L3553" s="44">
        <f>SUM(E3553:F3553)</f>
        <v>0</v>
      </c>
      <c r="M3553" s="33" t="str">
        <f t="shared" si="302"/>
        <v>Container q'ty</v>
      </c>
      <c r="N3553" s="33" t="str">
        <f t="shared" si="303"/>
        <v/>
      </c>
      <c r="O3553" s="39"/>
      <c r="P3553" s="33"/>
      <c r="Q3553" s="168"/>
      <c r="R3553" s="169"/>
      <c r="S3553" s="39"/>
      <c r="T3553" s="119"/>
      <c r="U3553" s="109"/>
      <c r="V3553" s="109"/>
      <c r="W3553" s="109"/>
      <c r="X3553" s="45"/>
      <c r="Y3553" s="45"/>
    </row>
    <row r="3554" spans="1:25" s="43" customFormat="1" ht="12.9" customHeight="1">
      <c r="A3554" s="189"/>
      <c r="B3554" s="111"/>
      <c r="C3554" s="111"/>
      <c r="D3554" s="111"/>
      <c r="E3554" s="111"/>
      <c r="F3554" s="111"/>
      <c r="G3554" s="111"/>
      <c r="H3554" s="111"/>
      <c r="I3554" s="116"/>
      <c r="J3554" s="118"/>
      <c r="K3554" s="33"/>
      <c r="L3554" s="44">
        <f t="shared" ref="L3554:L3583" si="307">SUM(E3554:F3554)</f>
        <v>0</v>
      </c>
      <c r="M3554" s="33" t="str">
        <f t="shared" si="302"/>
        <v>Container q'ty</v>
      </c>
      <c r="N3554" s="33" t="str">
        <f t="shared" si="303"/>
        <v/>
      </c>
      <c r="O3554" s="39"/>
      <c r="P3554" s="33"/>
      <c r="Q3554" s="168"/>
      <c r="R3554" s="169"/>
      <c r="S3554" s="39"/>
      <c r="T3554" s="119"/>
      <c r="U3554" s="109"/>
      <c r="V3554" s="109"/>
      <c r="W3554" s="109"/>
      <c r="X3554" s="45"/>
      <c r="Y3554" s="45"/>
    </row>
    <row r="3555" spans="1:25" s="43" customFormat="1" ht="12.9" customHeight="1">
      <c r="A3555" s="189"/>
      <c r="B3555" s="111"/>
      <c r="C3555" s="111"/>
      <c r="D3555" s="111"/>
      <c r="E3555" s="111"/>
      <c r="F3555" s="111"/>
      <c r="G3555" s="111"/>
      <c r="H3555" s="111"/>
      <c r="I3555" s="116"/>
      <c r="J3555" s="118"/>
      <c r="K3555" s="33"/>
      <c r="L3555" s="44">
        <f t="shared" si="307"/>
        <v>0</v>
      </c>
      <c r="M3555" s="33" t="str">
        <f t="shared" si="302"/>
        <v>Container q'ty</v>
      </c>
      <c r="N3555" s="33" t="str">
        <f t="shared" si="303"/>
        <v/>
      </c>
      <c r="O3555" s="39"/>
      <c r="P3555" s="33"/>
      <c r="Q3555" s="168"/>
      <c r="R3555" s="169"/>
      <c r="S3555" s="39"/>
      <c r="T3555" s="119"/>
      <c r="U3555" s="109"/>
      <c r="V3555" s="109"/>
      <c r="W3555" s="109"/>
      <c r="X3555" s="45"/>
      <c r="Y3555" s="45"/>
    </row>
    <row r="3556" spans="1:25" s="43" customFormat="1" ht="12.9" customHeight="1">
      <c r="A3556" s="189"/>
      <c r="B3556" s="111"/>
      <c r="C3556" s="111"/>
      <c r="D3556" s="111"/>
      <c r="E3556" s="111"/>
      <c r="F3556" s="111"/>
      <c r="G3556" s="111"/>
      <c r="H3556" s="111"/>
      <c r="I3556" s="116"/>
      <c r="J3556" s="118"/>
      <c r="K3556" s="33"/>
      <c r="L3556" s="44">
        <f t="shared" si="307"/>
        <v>0</v>
      </c>
      <c r="M3556" s="33" t="str">
        <f t="shared" si="302"/>
        <v>Container q'ty</v>
      </c>
      <c r="N3556" s="33" t="str">
        <f t="shared" si="303"/>
        <v/>
      </c>
      <c r="O3556" s="39"/>
      <c r="P3556" s="33"/>
      <c r="Q3556" s="168"/>
      <c r="R3556" s="169"/>
      <c r="S3556" s="39"/>
      <c r="T3556" s="119"/>
      <c r="U3556" s="109"/>
      <c r="V3556" s="109"/>
      <c r="W3556" s="109"/>
      <c r="X3556" s="45"/>
      <c r="Y3556" s="45"/>
    </row>
    <row r="3557" spans="1:25" s="43" customFormat="1" ht="12.9" customHeight="1">
      <c r="A3557" s="189"/>
      <c r="B3557" s="111"/>
      <c r="C3557" s="111"/>
      <c r="D3557" s="111"/>
      <c r="E3557" s="111"/>
      <c r="F3557" s="111"/>
      <c r="G3557" s="111"/>
      <c r="H3557" s="111"/>
      <c r="I3557" s="117"/>
      <c r="J3557" s="118"/>
      <c r="K3557" s="33"/>
      <c r="L3557" s="44">
        <f t="shared" si="307"/>
        <v>0</v>
      </c>
      <c r="M3557" s="33" t="str">
        <f t="shared" si="302"/>
        <v>Container q'ty</v>
      </c>
      <c r="N3557" s="33" t="str">
        <f t="shared" si="303"/>
        <v/>
      </c>
      <c r="O3557" s="39"/>
      <c r="P3557" s="33"/>
      <c r="Q3557" s="168"/>
      <c r="R3557" s="169"/>
      <c r="S3557" s="39"/>
      <c r="T3557" s="119"/>
      <c r="U3557" s="109"/>
      <c r="V3557" s="109"/>
      <c r="W3557" s="109"/>
      <c r="X3557" s="45"/>
      <c r="Y3557" s="45"/>
    </row>
    <row r="3558" spans="1:25" s="43" customFormat="1" ht="12.9" customHeight="1">
      <c r="A3558" s="189"/>
      <c r="B3558" s="111"/>
      <c r="C3558" s="111"/>
      <c r="D3558" s="111"/>
      <c r="E3558" s="111"/>
      <c r="F3558" s="111"/>
      <c r="G3558" s="111"/>
      <c r="H3558" s="111"/>
      <c r="I3558" s="117"/>
      <c r="J3558" s="118"/>
      <c r="K3558" s="33"/>
      <c r="L3558" s="44">
        <f t="shared" si="307"/>
        <v>0</v>
      </c>
      <c r="M3558" s="33" t="str">
        <f t="shared" si="302"/>
        <v>Container q'ty</v>
      </c>
      <c r="N3558" s="33" t="str">
        <f t="shared" si="303"/>
        <v/>
      </c>
      <c r="O3558" s="39"/>
      <c r="P3558" s="33"/>
      <c r="Q3558" s="168"/>
      <c r="R3558" s="169"/>
      <c r="S3558" s="39"/>
      <c r="T3558" s="119"/>
      <c r="U3558" s="109"/>
      <c r="V3558" s="109"/>
      <c r="W3558" s="109"/>
      <c r="X3558" s="45"/>
      <c r="Y3558" s="45"/>
    </row>
    <row r="3559" spans="1:25" s="43" customFormat="1" ht="12.9" customHeight="1">
      <c r="A3559" s="189"/>
      <c r="B3559" s="111"/>
      <c r="C3559" s="111"/>
      <c r="D3559" s="111"/>
      <c r="E3559" s="111"/>
      <c r="F3559" s="111"/>
      <c r="G3559" s="111"/>
      <c r="H3559" s="111"/>
      <c r="I3559" s="116"/>
      <c r="J3559" s="118"/>
      <c r="K3559" s="33"/>
      <c r="L3559" s="44">
        <f t="shared" si="307"/>
        <v>0</v>
      </c>
      <c r="M3559" s="33" t="str">
        <f t="shared" si="302"/>
        <v>Container q'ty</v>
      </c>
      <c r="N3559" s="33" t="str">
        <f t="shared" si="303"/>
        <v/>
      </c>
      <c r="O3559" s="39"/>
      <c r="P3559" s="33"/>
      <c r="Q3559" s="168"/>
      <c r="R3559" s="169"/>
      <c r="S3559" s="39"/>
      <c r="T3559" s="119"/>
      <c r="U3559" s="109"/>
      <c r="V3559" s="109"/>
      <c r="W3559" s="109"/>
      <c r="X3559" s="45"/>
      <c r="Y3559" s="45"/>
    </row>
    <row r="3560" spans="1:25" s="43" customFormat="1" ht="12.9" customHeight="1">
      <c r="A3560" s="189"/>
      <c r="B3560" s="111"/>
      <c r="C3560" s="111"/>
      <c r="D3560" s="111"/>
      <c r="E3560" s="111"/>
      <c r="F3560" s="111"/>
      <c r="G3560" s="111"/>
      <c r="H3560" s="111"/>
      <c r="I3560" s="116"/>
      <c r="J3560" s="118"/>
      <c r="K3560" s="33"/>
      <c r="L3560" s="44">
        <f t="shared" si="307"/>
        <v>0</v>
      </c>
      <c r="M3560" s="33" t="str">
        <f t="shared" si="302"/>
        <v>Container q'ty</v>
      </c>
      <c r="N3560" s="33" t="str">
        <f t="shared" si="303"/>
        <v/>
      </c>
      <c r="O3560" s="39"/>
      <c r="P3560" s="33"/>
      <c r="Q3560" s="168"/>
      <c r="R3560" s="169"/>
      <c r="S3560" s="39"/>
      <c r="T3560" s="119"/>
      <c r="U3560" s="109"/>
      <c r="V3560" s="109"/>
      <c r="W3560" s="109"/>
      <c r="X3560" s="45"/>
      <c r="Y3560" s="45"/>
    </row>
    <row r="3561" spans="1:25" s="43" customFormat="1" ht="12.9" customHeight="1">
      <c r="A3561" s="189"/>
      <c r="B3561" s="111"/>
      <c r="C3561" s="111"/>
      <c r="D3561" s="111"/>
      <c r="E3561" s="111"/>
      <c r="F3561" s="111"/>
      <c r="G3561" s="111"/>
      <c r="H3561" s="111"/>
      <c r="I3561" s="116"/>
      <c r="J3561" s="118"/>
      <c r="K3561" s="33"/>
      <c r="L3561" s="44">
        <f t="shared" si="307"/>
        <v>0</v>
      </c>
      <c r="M3561" s="33" t="str">
        <f t="shared" si="302"/>
        <v>Container q'ty</v>
      </c>
      <c r="N3561" s="33" t="str">
        <f t="shared" si="303"/>
        <v/>
      </c>
      <c r="O3561" s="39"/>
      <c r="P3561" s="33"/>
      <c r="Q3561" s="168"/>
      <c r="R3561" s="169"/>
      <c r="S3561" s="39"/>
      <c r="T3561" s="119"/>
      <c r="U3561" s="109"/>
      <c r="V3561" s="109"/>
      <c r="W3561" s="109"/>
      <c r="X3561" s="45"/>
      <c r="Y3561" s="45"/>
    </row>
    <row r="3562" spans="1:25" s="43" customFormat="1" ht="12.9" customHeight="1">
      <c r="A3562" s="189"/>
      <c r="B3562" s="111"/>
      <c r="C3562" s="111"/>
      <c r="D3562" s="111"/>
      <c r="E3562" s="111"/>
      <c r="F3562" s="111"/>
      <c r="G3562" s="111"/>
      <c r="H3562" s="111"/>
      <c r="I3562" s="116"/>
      <c r="J3562" s="118"/>
      <c r="K3562" s="33"/>
      <c r="L3562" s="44">
        <f t="shared" si="307"/>
        <v>0</v>
      </c>
      <c r="M3562" s="33" t="str">
        <f t="shared" si="302"/>
        <v>Container q'ty</v>
      </c>
      <c r="N3562" s="33" t="str">
        <f t="shared" si="303"/>
        <v/>
      </c>
      <c r="O3562" s="39"/>
      <c r="P3562" s="33"/>
      <c r="Q3562" s="168"/>
      <c r="R3562" s="169"/>
      <c r="S3562" s="39"/>
      <c r="T3562" s="119"/>
      <c r="U3562" s="109"/>
      <c r="V3562" s="109"/>
      <c r="W3562" s="109"/>
      <c r="X3562" s="45"/>
      <c r="Y3562" s="45"/>
    </row>
    <row r="3563" spans="1:25" s="43" customFormat="1" ht="12.9" customHeight="1">
      <c r="A3563" s="189"/>
      <c r="B3563" s="170"/>
      <c r="C3563" s="170"/>
      <c r="D3563" s="170"/>
      <c r="E3563" s="170"/>
      <c r="F3563" s="170"/>
      <c r="G3563" s="170"/>
      <c r="H3563" s="170"/>
      <c r="I3563" s="184"/>
      <c r="J3563" s="183"/>
      <c r="K3563" s="33"/>
      <c r="L3563" s="44">
        <f t="shared" si="307"/>
        <v>0</v>
      </c>
      <c r="M3563" s="33" t="str">
        <f t="shared" si="302"/>
        <v>Container q'ty</v>
      </c>
      <c r="N3563" s="33" t="str">
        <f t="shared" si="303"/>
        <v/>
      </c>
      <c r="O3563" s="39"/>
      <c r="P3563" s="33"/>
      <c r="Q3563" s="168"/>
      <c r="R3563" s="169"/>
      <c r="S3563" s="39"/>
      <c r="T3563" s="119"/>
      <c r="U3563" s="109"/>
      <c r="V3563" s="109"/>
      <c r="W3563" s="109"/>
      <c r="X3563" s="45"/>
      <c r="Y3563" s="45"/>
    </row>
    <row r="3564" spans="1:25" s="43" customFormat="1" ht="12.9" customHeight="1">
      <c r="A3564" s="189"/>
      <c r="B3564" s="170"/>
      <c r="C3564" s="170"/>
      <c r="D3564" s="170"/>
      <c r="E3564" s="170"/>
      <c r="F3564" s="170"/>
      <c r="G3564" s="170"/>
      <c r="H3564" s="170"/>
      <c r="I3564" s="184"/>
      <c r="J3564" s="183"/>
      <c r="K3564" s="33"/>
      <c r="L3564" s="44">
        <f t="shared" si="307"/>
        <v>0</v>
      </c>
      <c r="M3564" s="33" t="str">
        <f t="shared" si="302"/>
        <v>Container q'ty</v>
      </c>
      <c r="N3564" s="33" t="str">
        <f t="shared" si="303"/>
        <v/>
      </c>
      <c r="O3564" s="39"/>
      <c r="P3564" s="33"/>
      <c r="Q3564" s="168"/>
      <c r="R3564" s="169"/>
      <c r="S3564" s="39"/>
      <c r="T3564" s="119"/>
      <c r="U3564" s="109"/>
      <c r="V3564" s="109"/>
      <c r="W3564" s="109"/>
      <c r="X3564" s="45"/>
      <c r="Y3564" s="45"/>
    </row>
    <row r="3565" spans="1:25" s="43" customFormat="1" ht="12.9" customHeight="1">
      <c r="A3565" s="189"/>
      <c r="B3565" s="170"/>
      <c r="C3565" s="170"/>
      <c r="D3565" s="170"/>
      <c r="E3565" s="170"/>
      <c r="F3565" s="170"/>
      <c r="G3565" s="170"/>
      <c r="H3565" s="170"/>
      <c r="I3565" s="184"/>
      <c r="J3565" s="183"/>
      <c r="K3565" s="33"/>
      <c r="L3565" s="44">
        <f t="shared" si="307"/>
        <v>0</v>
      </c>
      <c r="M3565" s="33" t="str">
        <f t="shared" si="302"/>
        <v>Container q'ty</v>
      </c>
      <c r="N3565" s="33" t="str">
        <f t="shared" si="303"/>
        <v/>
      </c>
      <c r="O3565" s="39"/>
      <c r="P3565" s="33"/>
      <c r="Q3565" s="168"/>
      <c r="R3565" s="169"/>
      <c r="S3565" s="39"/>
      <c r="T3565" s="119"/>
      <c r="U3565" s="109"/>
      <c r="V3565" s="109"/>
      <c r="W3565" s="109"/>
      <c r="X3565" s="45"/>
      <c r="Y3565" s="45"/>
    </row>
    <row r="3566" spans="1:25" s="43" customFormat="1" ht="12.9" customHeight="1">
      <c r="A3566" s="189"/>
      <c r="B3566" s="170"/>
      <c r="C3566" s="170"/>
      <c r="D3566" s="170"/>
      <c r="E3566" s="170"/>
      <c r="F3566" s="170"/>
      <c r="G3566" s="170"/>
      <c r="H3566" s="170"/>
      <c r="I3566" s="188"/>
      <c r="J3566" s="183"/>
      <c r="K3566" s="33"/>
      <c r="L3566" s="44">
        <f t="shared" si="307"/>
        <v>0</v>
      </c>
      <c r="M3566" s="33" t="str">
        <f t="shared" si="302"/>
        <v>Container q'ty</v>
      </c>
      <c r="N3566" s="33" t="str">
        <f t="shared" si="303"/>
        <v/>
      </c>
      <c r="O3566" s="39"/>
      <c r="P3566" s="33"/>
      <c r="Q3566" s="168"/>
      <c r="R3566" s="169"/>
      <c r="S3566" s="39"/>
      <c r="T3566" s="119"/>
      <c r="U3566" s="109"/>
      <c r="V3566" s="109"/>
      <c r="W3566" s="109"/>
      <c r="X3566" s="45"/>
      <c r="Y3566" s="45"/>
    </row>
    <row r="3567" spans="1:25" s="43" customFormat="1" ht="12.9" customHeight="1">
      <c r="A3567" s="189"/>
      <c r="B3567" s="170"/>
      <c r="C3567" s="170"/>
      <c r="D3567" s="170"/>
      <c r="E3567" s="170"/>
      <c r="F3567" s="170"/>
      <c r="G3567" s="170"/>
      <c r="H3567" s="170"/>
      <c r="I3567" s="188"/>
      <c r="J3567" s="183"/>
      <c r="K3567" s="33"/>
      <c r="L3567" s="44">
        <f t="shared" si="307"/>
        <v>0</v>
      </c>
      <c r="M3567" s="33" t="str">
        <f t="shared" si="302"/>
        <v>Container q'ty</v>
      </c>
      <c r="N3567" s="33" t="str">
        <f t="shared" si="303"/>
        <v/>
      </c>
      <c r="O3567" s="39"/>
      <c r="P3567" s="33"/>
      <c r="Q3567" s="168"/>
      <c r="R3567" s="169"/>
      <c r="S3567" s="39"/>
      <c r="T3567" s="119"/>
      <c r="U3567" s="109"/>
      <c r="V3567" s="109"/>
      <c r="W3567" s="109"/>
      <c r="X3567" s="45"/>
      <c r="Y3567" s="45"/>
    </row>
    <row r="3568" spans="1:25" s="43" customFormat="1" ht="12.9" customHeight="1">
      <c r="A3568" s="189"/>
      <c r="B3568" s="170"/>
      <c r="C3568" s="170"/>
      <c r="D3568" s="170"/>
      <c r="E3568" s="170"/>
      <c r="F3568" s="170"/>
      <c r="G3568" s="170"/>
      <c r="H3568" s="170"/>
      <c r="I3568" s="184"/>
      <c r="J3568" s="183"/>
      <c r="K3568" s="33"/>
      <c r="L3568" s="44">
        <f t="shared" si="307"/>
        <v>0</v>
      </c>
      <c r="M3568" s="33" t="str">
        <f t="shared" si="302"/>
        <v>Container q'ty</v>
      </c>
      <c r="N3568" s="33" t="str">
        <f t="shared" si="303"/>
        <v/>
      </c>
      <c r="O3568" s="39"/>
      <c r="P3568" s="33"/>
      <c r="Q3568" s="168"/>
      <c r="R3568" s="169"/>
      <c r="S3568" s="39"/>
      <c r="T3568" s="119"/>
      <c r="U3568" s="109"/>
      <c r="V3568" s="109"/>
      <c r="W3568" s="109"/>
      <c r="X3568" s="45"/>
      <c r="Y3568" s="45"/>
    </row>
    <row r="3569" spans="1:25" s="43" customFormat="1" ht="12.9" customHeight="1">
      <c r="A3569" s="189"/>
      <c r="B3569" s="170"/>
      <c r="C3569" s="170"/>
      <c r="D3569" s="170"/>
      <c r="E3569" s="170"/>
      <c r="F3569" s="170"/>
      <c r="G3569" s="170"/>
      <c r="H3569" s="170"/>
      <c r="I3569" s="184"/>
      <c r="J3569" s="183"/>
      <c r="K3569" s="33"/>
      <c r="L3569" s="44">
        <f t="shared" si="307"/>
        <v>0</v>
      </c>
      <c r="M3569" s="33" t="str">
        <f t="shared" si="302"/>
        <v>Container q'ty</v>
      </c>
      <c r="N3569" s="33" t="str">
        <f t="shared" si="303"/>
        <v/>
      </c>
      <c r="O3569" s="39"/>
      <c r="P3569" s="33"/>
      <c r="Q3569" s="168"/>
      <c r="R3569" s="169"/>
      <c r="S3569" s="39"/>
      <c r="T3569" s="119"/>
      <c r="U3569" s="109"/>
      <c r="V3569" s="109"/>
      <c r="W3569" s="109"/>
      <c r="X3569" s="45"/>
      <c r="Y3569" s="45"/>
    </row>
    <row r="3570" spans="1:25" s="43" customFormat="1" ht="12.9" customHeight="1">
      <c r="A3570" s="189"/>
      <c r="B3570" s="170"/>
      <c r="C3570" s="170"/>
      <c r="D3570" s="170"/>
      <c r="E3570" s="170"/>
      <c r="F3570" s="170"/>
      <c r="G3570" s="170"/>
      <c r="H3570" s="170"/>
      <c r="I3570" s="184"/>
      <c r="J3570" s="183"/>
      <c r="K3570" s="33"/>
      <c r="L3570" s="44">
        <f t="shared" si="307"/>
        <v>0</v>
      </c>
      <c r="M3570" s="33" t="str">
        <f t="shared" si="302"/>
        <v>Container q'ty</v>
      </c>
      <c r="N3570" s="33" t="str">
        <f t="shared" si="303"/>
        <v/>
      </c>
      <c r="O3570" s="39"/>
      <c r="P3570" s="33"/>
      <c r="Q3570" s="168"/>
      <c r="R3570" s="169"/>
      <c r="S3570" s="39"/>
      <c r="T3570" s="119"/>
      <c r="U3570" s="109"/>
      <c r="V3570" s="109"/>
      <c r="W3570" s="109"/>
      <c r="X3570" s="45"/>
      <c r="Y3570" s="45"/>
    </row>
    <row r="3571" spans="1:25" s="43" customFormat="1" ht="12.9" customHeight="1">
      <c r="A3571" s="189"/>
      <c r="B3571" s="170"/>
      <c r="C3571" s="170"/>
      <c r="D3571" s="170"/>
      <c r="E3571" s="170"/>
      <c r="F3571" s="170"/>
      <c r="G3571" s="170"/>
      <c r="H3571" s="170"/>
      <c r="I3571" s="184"/>
      <c r="J3571" s="183"/>
      <c r="K3571" s="33"/>
      <c r="L3571" s="44">
        <f t="shared" si="307"/>
        <v>0</v>
      </c>
      <c r="M3571" s="33" t="str">
        <f t="shared" si="302"/>
        <v>Container q'ty</v>
      </c>
      <c r="N3571" s="33" t="str">
        <f t="shared" si="303"/>
        <v/>
      </c>
      <c r="O3571" s="39"/>
      <c r="P3571" s="33"/>
      <c r="Q3571" s="168"/>
      <c r="R3571" s="169"/>
      <c r="S3571" s="39"/>
      <c r="T3571" s="119"/>
      <c r="U3571" s="109"/>
      <c r="V3571" s="109"/>
      <c r="W3571" s="109"/>
      <c r="X3571" s="45"/>
      <c r="Y3571" s="45"/>
    </row>
    <row r="3572" spans="1:25" s="43" customFormat="1" ht="12.9" customHeight="1">
      <c r="A3572" s="189"/>
      <c r="B3572" s="170"/>
      <c r="C3572" s="170"/>
      <c r="D3572" s="170"/>
      <c r="E3572" s="170"/>
      <c r="F3572" s="170"/>
      <c r="G3572" s="170"/>
      <c r="H3572" s="170"/>
      <c r="I3572" s="184"/>
      <c r="J3572" s="183"/>
      <c r="K3572" s="33"/>
      <c r="L3572" s="44">
        <f t="shared" si="307"/>
        <v>0</v>
      </c>
      <c r="M3572" s="33" t="str">
        <f t="shared" si="302"/>
        <v>Container q'ty</v>
      </c>
      <c r="N3572" s="33" t="str">
        <f t="shared" si="303"/>
        <v/>
      </c>
      <c r="O3572" s="39"/>
      <c r="P3572" s="33"/>
      <c r="Q3572" s="168"/>
      <c r="R3572" s="169"/>
      <c r="S3572" s="39"/>
      <c r="T3572" s="119"/>
      <c r="U3572" s="109"/>
      <c r="V3572" s="109"/>
      <c r="W3572" s="109"/>
      <c r="X3572" s="45"/>
      <c r="Y3572" s="45"/>
    </row>
    <row r="3573" spans="1:25" s="43" customFormat="1" ht="12.9" customHeight="1">
      <c r="A3573" s="189"/>
      <c r="B3573" s="170"/>
      <c r="C3573" s="170"/>
      <c r="D3573" s="170"/>
      <c r="E3573" s="170"/>
      <c r="F3573" s="170"/>
      <c r="G3573" s="170"/>
      <c r="H3573" s="170"/>
      <c r="I3573" s="184"/>
      <c r="J3573" s="183"/>
      <c r="K3573" s="33"/>
      <c r="L3573" s="44">
        <f t="shared" si="307"/>
        <v>0</v>
      </c>
      <c r="M3573" s="33" t="str">
        <f t="shared" si="302"/>
        <v>Container q'ty</v>
      </c>
      <c r="N3573" s="33" t="str">
        <f t="shared" si="303"/>
        <v/>
      </c>
      <c r="O3573" s="39"/>
      <c r="P3573" s="33"/>
      <c r="Q3573" s="168"/>
      <c r="R3573" s="169"/>
      <c r="S3573" s="39"/>
      <c r="T3573" s="119"/>
      <c r="U3573" s="109"/>
      <c r="V3573" s="109"/>
      <c r="W3573" s="109"/>
      <c r="X3573" s="45"/>
      <c r="Y3573" s="45"/>
    </row>
    <row r="3574" spans="1:25" s="43" customFormat="1" ht="12.9" customHeight="1">
      <c r="A3574" s="189"/>
      <c r="B3574" s="170"/>
      <c r="C3574" s="170"/>
      <c r="D3574" s="170"/>
      <c r="E3574" s="170"/>
      <c r="F3574" s="170"/>
      <c r="G3574" s="170"/>
      <c r="H3574" s="170"/>
      <c r="I3574" s="184"/>
      <c r="J3574" s="183"/>
      <c r="K3574" s="33"/>
      <c r="L3574" s="44">
        <f t="shared" si="307"/>
        <v>0</v>
      </c>
      <c r="M3574" s="33" t="str">
        <f t="shared" si="302"/>
        <v>Container q'ty</v>
      </c>
      <c r="N3574" s="33" t="str">
        <f t="shared" si="303"/>
        <v/>
      </c>
      <c r="O3574" s="39"/>
      <c r="P3574" s="33"/>
      <c r="Q3574" s="168"/>
      <c r="R3574" s="169"/>
      <c r="S3574" s="39"/>
      <c r="T3574" s="119"/>
      <c r="U3574" s="109"/>
      <c r="V3574" s="109"/>
      <c r="W3574" s="109"/>
      <c r="X3574" s="45"/>
      <c r="Y3574" s="45"/>
    </row>
    <row r="3575" spans="1:25" s="43" customFormat="1" ht="12.9" customHeight="1">
      <c r="A3575" s="189"/>
      <c r="B3575" s="170"/>
      <c r="C3575" s="170"/>
      <c r="D3575" s="170"/>
      <c r="E3575" s="170"/>
      <c r="F3575" s="170"/>
      <c r="G3575" s="170"/>
      <c r="H3575" s="170"/>
      <c r="I3575" s="184"/>
      <c r="J3575" s="183"/>
      <c r="K3575" s="33"/>
      <c r="L3575" s="44">
        <f t="shared" si="307"/>
        <v>0</v>
      </c>
      <c r="M3575" s="33" t="str">
        <f t="shared" ref="M3575:M3638" si="308">A3575&amp;$O$1</f>
        <v>Container q'ty</v>
      </c>
      <c r="N3575" s="33" t="str">
        <f t="shared" ref="N3575:N3638" si="309">A3575&amp;P3575</f>
        <v/>
      </c>
      <c r="O3575" s="39"/>
      <c r="P3575" s="33"/>
      <c r="Q3575" s="168"/>
      <c r="R3575" s="169"/>
      <c r="S3575" s="39"/>
      <c r="T3575" s="119"/>
      <c r="U3575" s="109"/>
      <c r="V3575" s="109"/>
      <c r="W3575" s="109"/>
      <c r="X3575" s="45"/>
      <c r="Y3575" s="45"/>
    </row>
    <row r="3576" spans="1:25" s="43" customFormat="1" ht="12.9" customHeight="1">
      <c r="A3576" s="189"/>
      <c r="B3576" s="170"/>
      <c r="C3576" s="170"/>
      <c r="D3576" s="170"/>
      <c r="E3576" s="170"/>
      <c r="F3576" s="170"/>
      <c r="G3576" s="170"/>
      <c r="H3576" s="170"/>
      <c r="I3576" s="184"/>
      <c r="J3576" s="183"/>
      <c r="K3576" s="33"/>
      <c r="L3576" s="44">
        <f t="shared" si="307"/>
        <v>0</v>
      </c>
      <c r="M3576" s="33" t="str">
        <f t="shared" si="308"/>
        <v>Container q'ty</v>
      </c>
      <c r="N3576" s="33" t="str">
        <f t="shared" si="309"/>
        <v/>
      </c>
      <c r="O3576" s="39"/>
      <c r="P3576" s="33"/>
      <c r="Q3576" s="168"/>
      <c r="R3576" s="169"/>
      <c r="S3576" s="39"/>
      <c r="T3576" s="119"/>
      <c r="U3576" s="109"/>
      <c r="V3576" s="109"/>
      <c r="W3576" s="109"/>
      <c r="X3576" s="45"/>
      <c r="Y3576" s="45"/>
    </row>
    <row r="3577" spans="1:25" s="43" customFormat="1" ht="12.9" customHeight="1">
      <c r="A3577" s="189"/>
      <c r="B3577" s="170"/>
      <c r="C3577" s="170"/>
      <c r="D3577" s="170"/>
      <c r="E3577" s="170"/>
      <c r="F3577" s="170"/>
      <c r="G3577" s="170"/>
      <c r="H3577" s="170"/>
      <c r="I3577" s="188"/>
      <c r="J3577" s="183"/>
      <c r="K3577" s="33"/>
      <c r="L3577" s="44">
        <f t="shared" si="307"/>
        <v>0</v>
      </c>
      <c r="M3577" s="33" t="str">
        <f t="shared" si="308"/>
        <v>Container q'ty</v>
      </c>
      <c r="N3577" s="33" t="str">
        <f t="shared" si="309"/>
        <v/>
      </c>
      <c r="O3577" s="39"/>
      <c r="P3577" s="33"/>
      <c r="Q3577" s="168"/>
      <c r="R3577" s="169"/>
      <c r="S3577" s="39"/>
      <c r="T3577" s="119"/>
      <c r="U3577" s="109"/>
      <c r="V3577" s="109"/>
      <c r="W3577" s="109"/>
      <c r="X3577" s="45"/>
      <c r="Y3577" s="45"/>
    </row>
    <row r="3578" spans="1:25" s="43" customFormat="1" ht="12.9" customHeight="1">
      <c r="A3578" s="189"/>
      <c r="B3578" s="170"/>
      <c r="C3578" s="170"/>
      <c r="D3578" s="170"/>
      <c r="E3578" s="170"/>
      <c r="F3578" s="170"/>
      <c r="G3578" s="170"/>
      <c r="H3578" s="170"/>
      <c r="I3578" s="188"/>
      <c r="J3578" s="183"/>
      <c r="K3578" s="33"/>
      <c r="L3578" s="44">
        <f t="shared" si="307"/>
        <v>0</v>
      </c>
      <c r="M3578" s="33" t="str">
        <f t="shared" si="308"/>
        <v>Container q'ty</v>
      </c>
      <c r="N3578" s="33" t="str">
        <f t="shared" si="309"/>
        <v/>
      </c>
      <c r="O3578" s="39"/>
      <c r="P3578" s="33"/>
      <c r="Q3578" s="168"/>
      <c r="R3578" s="169"/>
      <c r="S3578" s="39"/>
      <c r="T3578" s="119"/>
      <c r="U3578" s="109"/>
      <c r="V3578" s="109"/>
      <c r="W3578" s="109"/>
      <c r="X3578" s="45"/>
      <c r="Y3578" s="45"/>
    </row>
    <row r="3579" spans="1:25" s="43" customFormat="1" ht="12.9" customHeight="1">
      <c r="A3579" s="189"/>
      <c r="B3579" s="170"/>
      <c r="C3579" s="170"/>
      <c r="D3579" s="170"/>
      <c r="E3579" s="170"/>
      <c r="F3579" s="170"/>
      <c r="G3579" s="170"/>
      <c r="H3579" s="170"/>
      <c r="I3579" s="184"/>
      <c r="J3579" s="183"/>
      <c r="K3579" s="33"/>
      <c r="L3579" s="44">
        <f t="shared" si="307"/>
        <v>0</v>
      </c>
      <c r="M3579" s="33" t="str">
        <f t="shared" si="308"/>
        <v>Container q'ty</v>
      </c>
      <c r="N3579" s="33" t="str">
        <f t="shared" si="309"/>
        <v/>
      </c>
      <c r="O3579" s="39"/>
      <c r="P3579" s="33"/>
      <c r="Q3579" s="168"/>
      <c r="R3579" s="169"/>
      <c r="S3579" s="39"/>
      <c r="T3579" s="119"/>
      <c r="U3579" s="109"/>
      <c r="V3579" s="109"/>
      <c r="W3579" s="109"/>
      <c r="X3579" s="45"/>
      <c r="Y3579" s="45"/>
    </row>
    <row r="3580" spans="1:25" s="43" customFormat="1" ht="12.9" customHeight="1">
      <c r="A3580" s="189"/>
      <c r="B3580" s="170"/>
      <c r="C3580" s="170"/>
      <c r="D3580" s="170"/>
      <c r="E3580" s="170"/>
      <c r="F3580" s="170"/>
      <c r="G3580" s="170"/>
      <c r="H3580" s="170"/>
      <c r="I3580" s="184"/>
      <c r="J3580" s="183"/>
      <c r="K3580" s="33"/>
      <c r="L3580" s="44">
        <f t="shared" si="307"/>
        <v>0</v>
      </c>
      <c r="M3580" s="33" t="str">
        <f t="shared" si="308"/>
        <v>Container q'ty</v>
      </c>
      <c r="N3580" s="33" t="str">
        <f t="shared" si="309"/>
        <v/>
      </c>
      <c r="O3580" s="39"/>
      <c r="P3580" s="33"/>
      <c r="Q3580" s="168"/>
      <c r="R3580" s="169"/>
      <c r="S3580" s="39"/>
      <c r="T3580" s="119"/>
      <c r="U3580" s="109"/>
      <c r="V3580" s="109"/>
      <c r="W3580" s="109"/>
      <c r="X3580" s="45"/>
      <c r="Y3580" s="45"/>
    </row>
    <row r="3581" spans="1:25" s="43" customFormat="1" ht="12.9" customHeight="1">
      <c r="A3581" s="189"/>
      <c r="B3581" s="170"/>
      <c r="C3581" s="170"/>
      <c r="D3581" s="170"/>
      <c r="E3581" s="170"/>
      <c r="F3581" s="170"/>
      <c r="G3581" s="170"/>
      <c r="H3581" s="170"/>
      <c r="I3581" s="184"/>
      <c r="J3581" s="183"/>
      <c r="K3581" s="33"/>
      <c r="L3581" s="44">
        <f t="shared" si="307"/>
        <v>0</v>
      </c>
      <c r="M3581" s="33" t="str">
        <f t="shared" si="308"/>
        <v>Container q'ty</v>
      </c>
      <c r="N3581" s="33" t="str">
        <f t="shared" si="309"/>
        <v/>
      </c>
      <c r="O3581" s="39"/>
      <c r="P3581" s="33"/>
      <c r="Q3581" s="168"/>
      <c r="R3581" s="169"/>
      <c r="S3581" s="39"/>
      <c r="T3581" s="119"/>
      <c r="U3581" s="109"/>
      <c r="V3581" s="109"/>
      <c r="W3581" s="109"/>
      <c r="X3581" s="45"/>
      <c r="Y3581" s="45"/>
    </row>
    <row r="3582" spans="1:25" s="43" customFormat="1" ht="12.9" customHeight="1">
      <c r="A3582" s="189"/>
      <c r="B3582" s="170"/>
      <c r="C3582" s="170"/>
      <c r="D3582" s="170"/>
      <c r="E3582" s="170"/>
      <c r="F3582" s="170"/>
      <c r="G3582" s="170"/>
      <c r="H3582" s="170"/>
      <c r="I3582" s="184"/>
      <c r="J3582" s="183"/>
      <c r="K3582" s="33"/>
      <c r="L3582" s="44">
        <f t="shared" si="307"/>
        <v>0</v>
      </c>
      <c r="M3582" s="33" t="str">
        <f t="shared" si="308"/>
        <v>Container q'ty</v>
      </c>
      <c r="N3582" s="33" t="str">
        <f t="shared" si="309"/>
        <v/>
      </c>
      <c r="O3582" s="39"/>
      <c r="P3582" s="33"/>
      <c r="Q3582" s="168"/>
      <c r="R3582" s="169"/>
      <c r="S3582" s="39"/>
      <c r="T3582" s="119"/>
      <c r="U3582" s="109"/>
      <c r="V3582" s="109"/>
      <c r="W3582" s="109"/>
      <c r="X3582" s="45"/>
      <c r="Y3582" s="45"/>
    </row>
    <row r="3583" spans="1:25" s="43" customFormat="1" ht="12.9" customHeight="1">
      <c r="A3583" s="189"/>
      <c r="B3583" s="170"/>
      <c r="C3583" s="170"/>
      <c r="D3583" s="170"/>
      <c r="E3583" s="170"/>
      <c r="F3583" s="170"/>
      <c r="G3583" s="170"/>
      <c r="H3583" s="170"/>
      <c r="I3583" s="184"/>
      <c r="J3583" s="183"/>
      <c r="K3583" s="33"/>
      <c r="L3583" s="44">
        <f t="shared" si="307"/>
        <v>0</v>
      </c>
      <c r="M3583" s="33" t="str">
        <f t="shared" si="308"/>
        <v>Container q'ty</v>
      </c>
      <c r="N3583" s="33" t="str">
        <f t="shared" si="309"/>
        <v/>
      </c>
      <c r="O3583" s="39"/>
      <c r="P3583" s="33"/>
      <c r="Q3583" s="168"/>
      <c r="R3583" s="169"/>
      <c r="S3583" s="39"/>
      <c r="T3583" s="119"/>
      <c r="U3583" s="109"/>
      <c r="V3583" s="109"/>
      <c r="W3583" s="109"/>
      <c r="X3583" s="45"/>
      <c r="Y3583" s="45"/>
    </row>
    <row r="3584" spans="1:25" s="43" customFormat="1" ht="12.9" customHeight="1">
      <c r="A3584" s="189"/>
      <c r="B3584" s="170"/>
      <c r="C3584" s="170"/>
      <c r="D3584" s="170"/>
      <c r="E3584" s="170"/>
      <c r="F3584" s="170"/>
      <c r="G3584" s="170"/>
      <c r="H3584" s="170"/>
      <c r="I3584" s="184"/>
      <c r="J3584" s="183"/>
      <c r="K3584" s="33"/>
      <c r="L3584" s="44">
        <f>SUM(E3584:F3584)</f>
        <v>0</v>
      </c>
      <c r="M3584" s="33" t="str">
        <f t="shared" si="308"/>
        <v>Container q'ty</v>
      </c>
      <c r="N3584" s="33" t="str">
        <f t="shared" si="309"/>
        <v/>
      </c>
      <c r="O3584" s="39"/>
      <c r="P3584" s="33"/>
      <c r="Q3584" s="168"/>
      <c r="R3584" s="169"/>
      <c r="S3584" s="39"/>
      <c r="T3584" s="119"/>
      <c r="U3584" s="109"/>
      <c r="V3584" s="109"/>
      <c r="W3584" s="109"/>
      <c r="X3584" s="45"/>
      <c r="Y3584" s="45"/>
    </row>
    <row r="3585" spans="1:25" s="43" customFormat="1" ht="12.9" customHeight="1">
      <c r="A3585" s="189"/>
      <c r="B3585" s="170"/>
      <c r="C3585" s="170"/>
      <c r="D3585" s="170"/>
      <c r="E3585" s="170"/>
      <c r="F3585" s="170"/>
      <c r="G3585" s="170"/>
      <c r="H3585" s="170"/>
      <c r="I3585" s="184"/>
      <c r="J3585" s="183"/>
      <c r="K3585" s="33"/>
      <c r="L3585" s="44">
        <f>SUM(E3585:F3585)</f>
        <v>0</v>
      </c>
      <c r="M3585" s="33" t="str">
        <f t="shared" si="308"/>
        <v>Container q'ty</v>
      </c>
      <c r="N3585" s="33" t="str">
        <f t="shared" si="309"/>
        <v/>
      </c>
      <c r="O3585" s="39"/>
      <c r="P3585" s="33"/>
      <c r="Q3585" s="168"/>
      <c r="R3585" s="169"/>
      <c r="S3585" s="39"/>
      <c r="T3585" s="119"/>
      <c r="U3585" s="109"/>
      <c r="V3585" s="109"/>
      <c r="W3585" s="109"/>
      <c r="X3585" s="45"/>
      <c r="Y3585" s="45"/>
    </row>
    <row r="3586" spans="1:25" s="43" customFormat="1" ht="12.9" customHeight="1">
      <c r="A3586" s="189"/>
      <c r="B3586" s="170"/>
      <c r="C3586" s="170"/>
      <c r="D3586" s="170"/>
      <c r="E3586" s="170"/>
      <c r="F3586" s="170"/>
      <c r="G3586" s="170"/>
      <c r="H3586" s="170"/>
      <c r="I3586" s="184"/>
      <c r="J3586" s="183"/>
      <c r="K3586" s="33"/>
      <c r="L3586" s="44">
        <f t="shared" ref="L3586:L3594" si="310">SUM(E3586:F3586)</f>
        <v>0</v>
      </c>
      <c r="M3586" s="33" t="str">
        <f t="shared" si="308"/>
        <v>Container q'ty</v>
      </c>
      <c r="N3586" s="33" t="str">
        <f t="shared" si="309"/>
        <v/>
      </c>
      <c r="O3586" s="39"/>
      <c r="P3586" s="33"/>
      <c r="Q3586" s="168"/>
      <c r="R3586" s="169"/>
      <c r="S3586" s="39"/>
      <c r="T3586" s="119"/>
      <c r="U3586" s="109"/>
      <c r="V3586" s="109"/>
      <c r="W3586" s="109"/>
      <c r="X3586" s="45"/>
      <c r="Y3586" s="45"/>
    </row>
    <row r="3587" spans="1:25" s="43" customFormat="1" ht="12.9" customHeight="1">
      <c r="A3587" s="189"/>
      <c r="B3587" s="170"/>
      <c r="C3587" s="170"/>
      <c r="D3587" s="170"/>
      <c r="E3587" s="170"/>
      <c r="F3587" s="170"/>
      <c r="G3587" s="170"/>
      <c r="H3587" s="170"/>
      <c r="I3587" s="184"/>
      <c r="J3587" s="183"/>
      <c r="K3587" s="33"/>
      <c r="L3587" s="44">
        <f t="shared" si="310"/>
        <v>0</v>
      </c>
      <c r="M3587" s="33" t="str">
        <f t="shared" si="308"/>
        <v>Container q'ty</v>
      </c>
      <c r="N3587" s="33" t="str">
        <f t="shared" si="309"/>
        <v/>
      </c>
      <c r="O3587" s="39"/>
      <c r="P3587" s="33"/>
      <c r="Q3587" s="168"/>
      <c r="R3587" s="169"/>
      <c r="S3587" s="39"/>
      <c r="T3587" s="119"/>
      <c r="U3587" s="109"/>
      <c r="V3587" s="109"/>
      <c r="W3587" s="109"/>
      <c r="X3587" s="45"/>
      <c r="Y3587" s="45"/>
    </row>
    <row r="3588" spans="1:25" s="43" customFormat="1" ht="12.9" customHeight="1">
      <c r="A3588" s="189"/>
      <c r="B3588" s="170"/>
      <c r="C3588" s="170"/>
      <c r="D3588" s="170"/>
      <c r="E3588" s="170"/>
      <c r="F3588" s="170"/>
      <c r="G3588" s="170"/>
      <c r="H3588" s="170"/>
      <c r="I3588" s="184"/>
      <c r="J3588" s="183"/>
      <c r="K3588" s="33"/>
      <c r="L3588" s="44">
        <f t="shared" si="310"/>
        <v>0</v>
      </c>
      <c r="M3588" s="33" t="str">
        <f t="shared" si="308"/>
        <v>Container q'ty</v>
      </c>
      <c r="N3588" s="33" t="str">
        <f t="shared" si="309"/>
        <v/>
      </c>
      <c r="O3588" s="39"/>
      <c r="P3588" s="33"/>
      <c r="Q3588" s="168"/>
      <c r="R3588" s="169"/>
      <c r="S3588" s="39"/>
      <c r="T3588" s="119"/>
      <c r="U3588" s="109"/>
      <c r="V3588" s="109"/>
      <c r="W3588" s="109"/>
      <c r="X3588" s="45"/>
      <c r="Y3588" s="45"/>
    </row>
    <row r="3589" spans="1:25" s="43" customFormat="1" ht="12.9" customHeight="1">
      <c r="A3589" s="189"/>
      <c r="B3589" s="170"/>
      <c r="C3589" s="170"/>
      <c r="D3589" s="170"/>
      <c r="E3589" s="170"/>
      <c r="F3589" s="170"/>
      <c r="G3589" s="170"/>
      <c r="H3589" s="170"/>
      <c r="I3589" s="188"/>
      <c r="J3589" s="183"/>
      <c r="K3589" s="33"/>
      <c r="L3589" s="44">
        <f t="shared" si="310"/>
        <v>0</v>
      </c>
      <c r="M3589" s="33" t="str">
        <f t="shared" si="308"/>
        <v>Container q'ty</v>
      </c>
      <c r="N3589" s="33" t="str">
        <f t="shared" si="309"/>
        <v/>
      </c>
      <c r="O3589" s="39"/>
      <c r="P3589" s="33"/>
      <c r="Q3589" s="168"/>
      <c r="R3589" s="169"/>
      <c r="S3589" s="39"/>
      <c r="T3589" s="119"/>
      <c r="U3589" s="109"/>
      <c r="V3589" s="109"/>
      <c r="W3589" s="109"/>
      <c r="X3589" s="45"/>
      <c r="Y3589" s="45"/>
    </row>
    <row r="3590" spans="1:25" s="43" customFormat="1" ht="12.9" customHeight="1">
      <c r="A3590" s="189"/>
      <c r="B3590" s="170"/>
      <c r="C3590" s="170"/>
      <c r="D3590" s="170"/>
      <c r="E3590" s="170"/>
      <c r="F3590" s="170"/>
      <c r="G3590" s="170"/>
      <c r="H3590" s="170"/>
      <c r="I3590" s="188"/>
      <c r="J3590" s="183"/>
      <c r="K3590" s="33"/>
      <c r="L3590" s="44">
        <f t="shared" si="310"/>
        <v>0</v>
      </c>
      <c r="M3590" s="33" t="str">
        <f t="shared" si="308"/>
        <v>Container q'ty</v>
      </c>
      <c r="N3590" s="33" t="str">
        <f t="shared" si="309"/>
        <v/>
      </c>
      <c r="O3590" s="39"/>
      <c r="P3590" s="33"/>
      <c r="Q3590" s="168"/>
      <c r="R3590" s="169"/>
      <c r="S3590" s="39"/>
      <c r="T3590" s="119"/>
      <c r="U3590" s="109"/>
      <c r="V3590" s="109"/>
      <c r="W3590" s="109"/>
      <c r="X3590" s="45"/>
      <c r="Y3590" s="45"/>
    </row>
    <row r="3591" spans="1:25" s="43" customFormat="1" ht="12.9" customHeight="1">
      <c r="A3591" s="189"/>
      <c r="B3591" s="170"/>
      <c r="C3591" s="170"/>
      <c r="D3591" s="170"/>
      <c r="E3591" s="170"/>
      <c r="F3591" s="170"/>
      <c r="G3591" s="170"/>
      <c r="H3591" s="170"/>
      <c r="I3591" s="184"/>
      <c r="J3591" s="183"/>
      <c r="K3591" s="33"/>
      <c r="L3591" s="44">
        <f t="shared" si="310"/>
        <v>0</v>
      </c>
      <c r="M3591" s="33" t="str">
        <f t="shared" si="308"/>
        <v>Container q'ty</v>
      </c>
      <c r="N3591" s="33" t="str">
        <f t="shared" si="309"/>
        <v/>
      </c>
      <c r="O3591" s="39"/>
      <c r="P3591" s="33"/>
      <c r="Q3591" s="168"/>
      <c r="R3591" s="169"/>
      <c r="S3591" s="39"/>
      <c r="T3591" s="119"/>
      <c r="U3591" s="109"/>
      <c r="V3591" s="109"/>
      <c r="W3591" s="109"/>
      <c r="X3591" s="45"/>
      <c r="Y3591" s="45"/>
    </row>
    <row r="3592" spans="1:25" s="43" customFormat="1" ht="12.9" customHeight="1">
      <c r="A3592" s="189"/>
      <c r="B3592" s="170"/>
      <c r="C3592" s="170"/>
      <c r="D3592" s="170"/>
      <c r="E3592" s="170"/>
      <c r="F3592" s="170"/>
      <c r="G3592" s="170"/>
      <c r="H3592" s="170"/>
      <c r="I3592" s="184"/>
      <c r="J3592" s="183"/>
      <c r="K3592" s="33"/>
      <c r="L3592" s="44">
        <f t="shared" si="310"/>
        <v>0</v>
      </c>
      <c r="M3592" s="33" t="str">
        <f t="shared" si="308"/>
        <v>Container q'ty</v>
      </c>
      <c r="N3592" s="33" t="str">
        <f t="shared" si="309"/>
        <v/>
      </c>
      <c r="O3592" s="39"/>
      <c r="P3592" s="33"/>
      <c r="Q3592" s="168"/>
      <c r="R3592" s="169"/>
      <c r="S3592" s="39"/>
      <c r="T3592" s="119"/>
      <c r="U3592" s="109"/>
      <c r="V3592" s="109"/>
      <c r="W3592" s="109"/>
      <c r="X3592" s="45"/>
      <c r="Y3592" s="45"/>
    </row>
    <row r="3593" spans="1:25" s="43" customFormat="1" ht="12.9" customHeight="1">
      <c r="A3593" s="189"/>
      <c r="B3593" s="170"/>
      <c r="C3593" s="170"/>
      <c r="D3593" s="170"/>
      <c r="E3593" s="170"/>
      <c r="F3593" s="170"/>
      <c r="G3593" s="170"/>
      <c r="H3593" s="170"/>
      <c r="I3593" s="184"/>
      <c r="J3593" s="183"/>
      <c r="K3593" s="33"/>
      <c r="L3593" s="44">
        <f t="shared" si="310"/>
        <v>0</v>
      </c>
      <c r="M3593" s="33" t="str">
        <f t="shared" si="308"/>
        <v>Container q'ty</v>
      </c>
      <c r="N3593" s="33" t="str">
        <f t="shared" si="309"/>
        <v/>
      </c>
      <c r="O3593" s="39"/>
      <c r="P3593" s="33"/>
      <c r="Q3593" s="168"/>
      <c r="R3593" s="169"/>
      <c r="S3593" s="39"/>
      <c r="T3593" s="119"/>
      <c r="U3593" s="109"/>
      <c r="V3593" s="109"/>
      <c r="W3593" s="109"/>
      <c r="X3593" s="45"/>
      <c r="Y3593" s="45"/>
    </row>
    <row r="3594" spans="1:25" s="43" customFormat="1" ht="12.9" customHeight="1">
      <c r="A3594" s="189"/>
      <c r="B3594" s="170"/>
      <c r="C3594" s="170"/>
      <c r="D3594" s="170"/>
      <c r="E3594" s="170"/>
      <c r="F3594" s="170"/>
      <c r="G3594" s="170"/>
      <c r="H3594" s="170"/>
      <c r="I3594" s="184"/>
      <c r="J3594" s="183"/>
      <c r="K3594" s="33"/>
      <c r="L3594" s="44">
        <f t="shared" si="310"/>
        <v>0</v>
      </c>
      <c r="M3594" s="33" t="str">
        <f t="shared" si="308"/>
        <v>Container q'ty</v>
      </c>
      <c r="N3594" s="33" t="str">
        <f t="shared" si="309"/>
        <v/>
      </c>
      <c r="O3594" s="39"/>
      <c r="P3594" s="33"/>
      <c r="Q3594" s="168"/>
      <c r="R3594" s="169"/>
      <c r="S3594" s="39"/>
      <c r="T3594" s="119"/>
      <c r="U3594" s="109"/>
      <c r="V3594" s="109"/>
      <c r="W3594" s="109"/>
      <c r="X3594" s="45"/>
      <c r="Y3594" s="45"/>
    </row>
    <row r="3595" spans="1:25" s="43" customFormat="1" ht="12.9" customHeight="1">
      <c r="A3595" s="189"/>
      <c r="B3595" s="170"/>
      <c r="C3595" s="170"/>
      <c r="D3595" s="170"/>
      <c r="E3595" s="170"/>
      <c r="F3595" s="170"/>
      <c r="G3595" s="170"/>
      <c r="H3595" s="170"/>
      <c r="I3595" s="184"/>
      <c r="J3595" s="183"/>
      <c r="K3595" s="33"/>
      <c r="L3595" s="44">
        <f>SUM(E3595:F3595)</f>
        <v>0</v>
      </c>
      <c r="M3595" s="33" t="str">
        <f t="shared" si="308"/>
        <v>Container q'ty</v>
      </c>
      <c r="N3595" s="33" t="str">
        <f t="shared" si="309"/>
        <v/>
      </c>
      <c r="O3595" s="39"/>
      <c r="P3595" s="33"/>
      <c r="Q3595" s="168"/>
      <c r="R3595" s="169"/>
      <c r="S3595" s="39"/>
      <c r="T3595" s="119"/>
      <c r="U3595" s="109"/>
      <c r="V3595" s="109"/>
      <c r="W3595" s="109"/>
      <c r="X3595" s="45"/>
      <c r="Y3595" s="45"/>
    </row>
    <row r="3596" spans="1:25" s="43" customFormat="1" ht="12.9" customHeight="1">
      <c r="A3596" s="189"/>
      <c r="B3596" s="170"/>
      <c r="C3596" s="170"/>
      <c r="D3596" s="170"/>
      <c r="E3596" s="170"/>
      <c r="F3596" s="170"/>
      <c r="G3596" s="170"/>
      <c r="H3596" s="170"/>
      <c r="I3596" s="184"/>
      <c r="J3596" s="183"/>
      <c r="K3596" s="33"/>
      <c r="L3596" s="44">
        <f>SUM(E3596:F3596)</f>
        <v>0</v>
      </c>
      <c r="M3596" s="33" t="str">
        <f t="shared" si="308"/>
        <v>Container q'ty</v>
      </c>
      <c r="N3596" s="33" t="str">
        <f t="shared" si="309"/>
        <v/>
      </c>
      <c r="O3596" s="39"/>
      <c r="P3596" s="33"/>
      <c r="Q3596" s="168"/>
      <c r="R3596" s="169"/>
      <c r="S3596" s="39"/>
      <c r="T3596" s="119"/>
      <c r="U3596" s="109"/>
      <c r="V3596" s="109"/>
      <c r="W3596" s="109"/>
      <c r="X3596" s="45"/>
      <c r="Y3596" s="45"/>
    </row>
    <row r="3597" spans="1:25" s="43" customFormat="1" ht="12.9" customHeight="1">
      <c r="A3597" s="189"/>
      <c r="B3597" s="170"/>
      <c r="C3597" s="170"/>
      <c r="D3597" s="170"/>
      <c r="E3597" s="170"/>
      <c r="F3597" s="170"/>
      <c r="G3597" s="170"/>
      <c r="H3597" s="170"/>
      <c r="I3597" s="184"/>
      <c r="J3597" s="183"/>
      <c r="K3597" s="33"/>
      <c r="L3597" s="44">
        <f t="shared" ref="L3597:L3605" si="311">SUM(E3597:F3597)</f>
        <v>0</v>
      </c>
      <c r="M3597" s="33" t="str">
        <f t="shared" si="308"/>
        <v>Container q'ty</v>
      </c>
      <c r="N3597" s="33" t="str">
        <f t="shared" si="309"/>
        <v/>
      </c>
      <c r="O3597" s="39"/>
      <c r="P3597" s="33"/>
      <c r="Q3597" s="168"/>
      <c r="R3597" s="169"/>
      <c r="S3597" s="39"/>
      <c r="T3597" s="119"/>
      <c r="U3597" s="109"/>
      <c r="V3597" s="109"/>
      <c r="W3597" s="109"/>
      <c r="X3597" s="45"/>
      <c r="Y3597" s="45"/>
    </row>
    <row r="3598" spans="1:25" s="43" customFormat="1" ht="12.9" customHeight="1">
      <c r="A3598" s="189"/>
      <c r="B3598" s="170"/>
      <c r="C3598" s="170"/>
      <c r="D3598" s="170"/>
      <c r="E3598" s="170"/>
      <c r="F3598" s="170"/>
      <c r="G3598" s="170"/>
      <c r="H3598" s="170"/>
      <c r="I3598" s="184"/>
      <c r="J3598" s="183"/>
      <c r="K3598" s="33"/>
      <c r="L3598" s="44">
        <f t="shared" si="311"/>
        <v>0</v>
      </c>
      <c r="M3598" s="33" t="str">
        <f t="shared" si="308"/>
        <v>Container q'ty</v>
      </c>
      <c r="N3598" s="33" t="str">
        <f t="shared" si="309"/>
        <v/>
      </c>
      <c r="O3598" s="39"/>
      <c r="P3598" s="33"/>
      <c r="Q3598" s="168"/>
      <c r="R3598" s="169"/>
      <c r="S3598" s="39"/>
      <c r="T3598" s="119"/>
      <c r="U3598" s="109"/>
      <c r="V3598" s="109"/>
      <c r="W3598" s="109"/>
      <c r="X3598" s="45"/>
      <c r="Y3598" s="45"/>
    </row>
    <row r="3599" spans="1:25" s="43" customFormat="1" ht="12.9" customHeight="1">
      <c r="A3599" s="189"/>
      <c r="B3599" s="170"/>
      <c r="C3599" s="170"/>
      <c r="D3599" s="170"/>
      <c r="E3599" s="170"/>
      <c r="F3599" s="170"/>
      <c r="G3599" s="170"/>
      <c r="H3599" s="170"/>
      <c r="I3599" s="184"/>
      <c r="J3599" s="183"/>
      <c r="K3599" s="33"/>
      <c r="L3599" s="44">
        <f t="shared" si="311"/>
        <v>0</v>
      </c>
      <c r="M3599" s="33" t="str">
        <f t="shared" si="308"/>
        <v>Container q'ty</v>
      </c>
      <c r="N3599" s="33" t="str">
        <f t="shared" si="309"/>
        <v/>
      </c>
      <c r="O3599" s="39"/>
      <c r="P3599" s="33"/>
      <c r="Q3599" s="168"/>
      <c r="R3599" s="169"/>
      <c r="S3599" s="39"/>
      <c r="T3599" s="119"/>
      <c r="U3599" s="109"/>
      <c r="V3599" s="109"/>
      <c r="W3599" s="109"/>
      <c r="X3599" s="45"/>
      <c r="Y3599" s="45"/>
    </row>
    <row r="3600" spans="1:25" s="43" customFormat="1" ht="12.9" customHeight="1">
      <c r="A3600" s="189"/>
      <c r="B3600" s="111"/>
      <c r="C3600" s="111"/>
      <c r="D3600" s="111"/>
      <c r="E3600" s="111"/>
      <c r="F3600" s="111"/>
      <c r="G3600" s="111"/>
      <c r="H3600" s="111"/>
      <c r="I3600" s="117"/>
      <c r="J3600" s="118"/>
      <c r="K3600" s="33"/>
      <c r="L3600" s="44">
        <f t="shared" si="311"/>
        <v>0</v>
      </c>
      <c r="M3600" s="33" t="str">
        <f t="shared" si="308"/>
        <v>Container q'ty</v>
      </c>
      <c r="N3600" s="33" t="str">
        <f t="shared" si="309"/>
        <v/>
      </c>
      <c r="O3600" s="39"/>
      <c r="P3600" s="33"/>
      <c r="Q3600" s="168"/>
      <c r="R3600" s="169"/>
      <c r="S3600" s="39"/>
      <c r="T3600" s="119"/>
      <c r="U3600" s="109"/>
      <c r="V3600" s="109"/>
      <c r="W3600" s="109"/>
      <c r="X3600" s="45"/>
      <c r="Y3600" s="45"/>
    </row>
    <row r="3601" spans="1:25" s="43" customFormat="1" ht="12.9" customHeight="1">
      <c r="A3601" s="189"/>
      <c r="B3601" s="111"/>
      <c r="C3601" s="111"/>
      <c r="D3601" s="111"/>
      <c r="E3601" s="111"/>
      <c r="F3601" s="111"/>
      <c r="G3601" s="111"/>
      <c r="H3601" s="111"/>
      <c r="I3601" s="117"/>
      <c r="J3601" s="118"/>
      <c r="K3601" s="33"/>
      <c r="L3601" s="44">
        <f t="shared" si="311"/>
        <v>0</v>
      </c>
      <c r="M3601" s="33" t="str">
        <f t="shared" si="308"/>
        <v>Container q'ty</v>
      </c>
      <c r="N3601" s="33" t="str">
        <f t="shared" si="309"/>
        <v/>
      </c>
      <c r="O3601" s="39"/>
      <c r="P3601" s="33"/>
      <c r="Q3601" s="168"/>
      <c r="R3601" s="169"/>
      <c r="S3601" s="39"/>
      <c r="T3601" s="119"/>
      <c r="U3601" s="109"/>
      <c r="V3601" s="109"/>
      <c r="W3601" s="109"/>
      <c r="X3601" s="45"/>
      <c r="Y3601" s="45"/>
    </row>
    <row r="3602" spans="1:25" s="43" customFormat="1" ht="12.9" customHeight="1">
      <c r="A3602" s="189"/>
      <c r="B3602" s="111"/>
      <c r="C3602" s="111"/>
      <c r="D3602" s="111"/>
      <c r="E3602" s="111"/>
      <c r="F3602" s="111"/>
      <c r="G3602" s="111"/>
      <c r="H3602" s="111"/>
      <c r="I3602" s="116"/>
      <c r="J3602" s="118"/>
      <c r="K3602" s="33"/>
      <c r="L3602" s="44">
        <f t="shared" si="311"/>
        <v>0</v>
      </c>
      <c r="M3602" s="33" t="str">
        <f t="shared" si="308"/>
        <v>Container q'ty</v>
      </c>
      <c r="N3602" s="33" t="str">
        <f t="shared" si="309"/>
        <v/>
      </c>
      <c r="O3602" s="39"/>
      <c r="P3602" s="33"/>
      <c r="Q3602" s="168"/>
      <c r="R3602" s="169"/>
      <c r="S3602" s="39"/>
      <c r="T3602" s="119"/>
      <c r="U3602" s="109"/>
      <c r="V3602" s="109"/>
      <c r="W3602" s="109"/>
      <c r="X3602" s="45"/>
      <c r="Y3602" s="45"/>
    </row>
    <row r="3603" spans="1:25" s="43" customFormat="1" ht="12.9" customHeight="1">
      <c r="A3603" s="189"/>
      <c r="B3603" s="111"/>
      <c r="C3603" s="111"/>
      <c r="D3603" s="111"/>
      <c r="E3603" s="111"/>
      <c r="F3603" s="111"/>
      <c r="G3603" s="111"/>
      <c r="H3603" s="111"/>
      <c r="I3603" s="116"/>
      <c r="J3603" s="118"/>
      <c r="K3603" s="33"/>
      <c r="L3603" s="44">
        <f t="shared" si="311"/>
        <v>0</v>
      </c>
      <c r="M3603" s="33" t="str">
        <f t="shared" si="308"/>
        <v>Container q'ty</v>
      </c>
      <c r="N3603" s="33" t="str">
        <f t="shared" si="309"/>
        <v/>
      </c>
      <c r="O3603" s="39"/>
      <c r="P3603" s="33"/>
      <c r="Q3603" s="168"/>
      <c r="R3603" s="169"/>
      <c r="S3603" s="39"/>
      <c r="T3603" s="119"/>
      <c r="U3603" s="109"/>
      <c r="V3603" s="109"/>
      <c r="W3603" s="109"/>
      <c r="X3603" s="45"/>
      <c r="Y3603" s="45"/>
    </row>
    <row r="3604" spans="1:25" s="43" customFormat="1" ht="12.9" customHeight="1">
      <c r="A3604" s="189"/>
      <c r="B3604" s="111"/>
      <c r="C3604" s="111"/>
      <c r="D3604" s="111"/>
      <c r="E3604" s="111"/>
      <c r="F3604" s="111"/>
      <c r="G3604" s="111"/>
      <c r="H3604" s="111"/>
      <c r="I3604" s="116"/>
      <c r="J3604" s="118"/>
      <c r="K3604" s="33"/>
      <c r="L3604" s="44">
        <f t="shared" si="311"/>
        <v>0</v>
      </c>
      <c r="M3604" s="33" t="str">
        <f t="shared" si="308"/>
        <v>Container q'ty</v>
      </c>
      <c r="N3604" s="33" t="str">
        <f t="shared" si="309"/>
        <v/>
      </c>
      <c r="O3604" s="39"/>
      <c r="P3604" s="33"/>
      <c r="Q3604" s="168"/>
      <c r="R3604" s="169"/>
      <c r="S3604" s="39"/>
      <c r="T3604" s="119"/>
      <c r="U3604" s="109"/>
      <c r="V3604" s="109"/>
      <c r="W3604" s="109"/>
      <c r="X3604" s="45"/>
      <c r="Y3604" s="45"/>
    </row>
    <row r="3605" spans="1:25" s="43" customFormat="1" ht="12.9" customHeight="1">
      <c r="A3605" s="189"/>
      <c r="B3605" s="111"/>
      <c r="C3605" s="111"/>
      <c r="D3605" s="111"/>
      <c r="E3605" s="111"/>
      <c r="F3605" s="111"/>
      <c r="G3605" s="111"/>
      <c r="H3605" s="111"/>
      <c r="I3605" s="116"/>
      <c r="J3605" s="118"/>
      <c r="K3605" s="33"/>
      <c r="L3605" s="44">
        <f t="shared" si="311"/>
        <v>0</v>
      </c>
      <c r="M3605" s="33" t="str">
        <f t="shared" si="308"/>
        <v>Container q'ty</v>
      </c>
      <c r="N3605" s="33" t="str">
        <f t="shared" si="309"/>
        <v/>
      </c>
      <c r="O3605" s="39"/>
      <c r="P3605" s="33"/>
      <c r="Q3605" s="168"/>
      <c r="R3605" s="169"/>
      <c r="S3605" s="39"/>
      <c r="T3605" s="119"/>
      <c r="U3605" s="109"/>
      <c r="V3605" s="109"/>
      <c r="W3605" s="109"/>
      <c r="X3605" s="45"/>
      <c r="Y3605" s="45"/>
    </row>
    <row r="3606" spans="1:25" s="43" customFormat="1" ht="12.9" customHeight="1">
      <c r="A3606" s="189"/>
      <c r="B3606" s="111"/>
      <c r="C3606" s="111"/>
      <c r="D3606" s="111"/>
      <c r="E3606" s="111"/>
      <c r="F3606" s="111"/>
      <c r="G3606" s="111"/>
      <c r="H3606" s="111"/>
      <c r="I3606" s="116"/>
      <c r="J3606" s="118"/>
      <c r="K3606" s="33"/>
      <c r="L3606" s="44">
        <f>SUM(E3606:F3606)</f>
        <v>0</v>
      </c>
      <c r="M3606" s="33" t="str">
        <f t="shared" si="308"/>
        <v>Container q'ty</v>
      </c>
      <c r="N3606" s="33" t="str">
        <f t="shared" si="309"/>
        <v/>
      </c>
      <c r="O3606" s="39"/>
      <c r="P3606" s="33"/>
      <c r="Q3606" s="168"/>
      <c r="R3606" s="169"/>
      <c r="S3606" s="39"/>
      <c r="T3606" s="119"/>
      <c r="U3606" s="109"/>
      <c r="V3606" s="109"/>
      <c r="W3606" s="109"/>
      <c r="X3606" s="45"/>
      <c r="Y3606" s="45"/>
    </row>
    <row r="3607" spans="1:25" s="43" customFormat="1" ht="12.9" customHeight="1">
      <c r="A3607" s="189"/>
      <c r="B3607" s="111"/>
      <c r="C3607" s="111"/>
      <c r="D3607" s="111"/>
      <c r="E3607" s="111"/>
      <c r="F3607" s="111"/>
      <c r="G3607" s="111"/>
      <c r="H3607" s="111"/>
      <c r="I3607" s="116"/>
      <c r="J3607" s="118"/>
      <c r="K3607" s="33"/>
      <c r="L3607" s="44">
        <f>SUM(E3607:F3607)</f>
        <v>0</v>
      </c>
      <c r="M3607" s="33" t="str">
        <f t="shared" si="308"/>
        <v>Container q'ty</v>
      </c>
      <c r="N3607" s="33" t="str">
        <f t="shared" si="309"/>
        <v/>
      </c>
      <c r="O3607" s="39"/>
      <c r="P3607" s="33"/>
      <c r="Q3607" s="168"/>
      <c r="R3607" s="169"/>
      <c r="S3607" s="39"/>
      <c r="T3607" s="119"/>
      <c r="U3607" s="109"/>
      <c r="V3607" s="109"/>
      <c r="W3607" s="109"/>
      <c r="X3607" s="45"/>
      <c r="Y3607" s="45"/>
    </row>
    <row r="3608" spans="1:25" s="43" customFormat="1" ht="12.9" customHeight="1">
      <c r="A3608" s="189"/>
      <c r="B3608" s="111"/>
      <c r="C3608" s="111"/>
      <c r="D3608" s="111"/>
      <c r="E3608" s="111"/>
      <c r="F3608" s="111"/>
      <c r="G3608" s="111"/>
      <c r="H3608" s="111"/>
      <c r="I3608" s="116"/>
      <c r="J3608" s="118"/>
      <c r="K3608" s="33"/>
      <c r="L3608" s="44">
        <f t="shared" ref="L3608:L3617" si="312">SUM(E3608:F3608)</f>
        <v>0</v>
      </c>
      <c r="M3608" s="33" t="str">
        <f t="shared" si="308"/>
        <v>Container q'ty</v>
      </c>
      <c r="N3608" s="33" t="str">
        <f t="shared" si="309"/>
        <v/>
      </c>
      <c r="O3608" s="39"/>
      <c r="P3608" s="33"/>
      <c r="Q3608" s="168"/>
      <c r="R3608" s="169"/>
      <c r="S3608" s="39"/>
      <c r="T3608" s="119"/>
      <c r="U3608" s="109"/>
      <c r="V3608" s="109"/>
      <c r="W3608" s="109"/>
      <c r="X3608" s="45"/>
      <c r="Y3608" s="45"/>
    </row>
    <row r="3609" spans="1:25" s="43" customFormat="1" ht="12.9" customHeight="1">
      <c r="A3609" s="189"/>
      <c r="B3609" s="111"/>
      <c r="C3609" s="111"/>
      <c r="D3609" s="111"/>
      <c r="E3609" s="111"/>
      <c r="F3609" s="111"/>
      <c r="G3609" s="111"/>
      <c r="H3609" s="111"/>
      <c r="I3609" s="116"/>
      <c r="J3609" s="118"/>
      <c r="K3609" s="33"/>
      <c r="L3609" s="44">
        <f t="shared" si="312"/>
        <v>0</v>
      </c>
      <c r="M3609" s="33" t="str">
        <f t="shared" si="308"/>
        <v>Container q'ty</v>
      </c>
      <c r="N3609" s="33" t="str">
        <f t="shared" si="309"/>
        <v/>
      </c>
      <c r="O3609" s="39"/>
      <c r="P3609" s="33"/>
      <c r="Q3609" s="168"/>
      <c r="R3609" s="169"/>
      <c r="S3609" s="39"/>
      <c r="T3609" s="119"/>
      <c r="U3609" s="109"/>
      <c r="V3609" s="109"/>
      <c r="W3609" s="109"/>
      <c r="X3609" s="45"/>
      <c r="Y3609" s="45"/>
    </row>
    <row r="3610" spans="1:25" s="43" customFormat="1" ht="12.9" customHeight="1">
      <c r="A3610" s="189"/>
      <c r="B3610" s="111"/>
      <c r="C3610" s="111"/>
      <c r="D3610" s="111"/>
      <c r="E3610" s="111"/>
      <c r="F3610" s="111"/>
      <c r="G3610" s="111"/>
      <c r="H3610" s="111"/>
      <c r="I3610" s="116"/>
      <c r="J3610" s="118"/>
      <c r="K3610" s="33"/>
      <c r="L3610" s="44">
        <f t="shared" si="312"/>
        <v>0</v>
      </c>
      <c r="M3610" s="33" t="str">
        <f t="shared" si="308"/>
        <v>Container q'ty</v>
      </c>
      <c r="N3610" s="33" t="str">
        <f t="shared" si="309"/>
        <v/>
      </c>
      <c r="O3610" s="39"/>
      <c r="P3610" s="33"/>
      <c r="Q3610" s="168"/>
      <c r="R3610" s="169"/>
      <c r="S3610" s="39"/>
      <c r="T3610" s="119"/>
      <c r="U3610" s="109"/>
      <c r="V3610" s="109"/>
      <c r="W3610" s="109"/>
      <c r="X3610" s="45"/>
      <c r="Y3610" s="45"/>
    </row>
    <row r="3611" spans="1:25" s="43" customFormat="1" ht="12.9" customHeight="1">
      <c r="A3611" s="189"/>
      <c r="B3611" s="111"/>
      <c r="C3611" s="111"/>
      <c r="D3611" s="111"/>
      <c r="E3611" s="111"/>
      <c r="F3611" s="111"/>
      <c r="G3611" s="111"/>
      <c r="H3611" s="111"/>
      <c r="I3611" s="117"/>
      <c r="J3611" s="118"/>
      <c r="K3611" s="33"/>
      <c r="L3611" s="44">
        <f t="shared" si="312"/>
        <v>0</v>
      </c>
      <c r="M3611" s="33" t="str">
        <f t="shared" si="308"/>
        <v>Container q'ty</v>
      </c>
      <c r="N3611" s="33" t="str">
        <f t="shared" si="309"/>
        <v/>
      </c>
      <c r="O3611" s="39"/>
      <c r="P3611" s="33"/>
      <c r="Q3611" s="168"/>
      <c r="R3611" s="169"/>
      <c r="S3611" s="39"/>
      <c r="T3611" s="119"/>
      <c r="U3611" s="109"/>
      <c r="V3611" s="109"/>
      <c r="W3611" s="109"/>
      <c r="X3611" s="45"/>
      <c r="Y3611" s="45"/>
    </row>
    <row r="3612" spans="1:25" s="43" customFormat="1" ht="12.9" customHeight="1">
      <c r="A3612" s="189"/>
      <c r="B3612" s="111"/>
      <c r="C3612" s="111"/>
      <c r="D3612" s="111"/>
      <c r="E3612" s="111"/>
      <c r="F3612" s="111"/>
      <c r="G3612" s="111"/>
      <c r="H3612" s="111"/>
      <c r="I3612" s="117"/>
      <c r="J3612" s="118"/>
      <c r="K3612" s="33"/>
      <c r="L3612" s="44">
        <f t="shared" si="312"/>
        <v>0</v>
      </c>
      <c r="M3612" s="33" t="str">
        <f t="shared" si="308"/>
        <v>Container q'ty</v>
      </c>
      <c r="N3612" s="33" t="str">
        <f t="shared" si="309"/>
        <v/>
      </c>
      <c r="O3612" s="39"/>
      <c r="P3612" s="33"/>
      <c r="Q3612" s="168"/>
      <c r="R3612" s="169"/>
      <c r="S3612" s="39"/>
      <c r="T3612" s="119"/>
      <c r="U3612" s="109"/>
      <c r="V3612" s="109"/>
      <c r="W3612" s="109"/>
      <c r="X3612" s="45"/>
      <c r="Y3612" s="45"/>
    </row>
    <row r="3613" spans="1:25" s="43" customFormat="1" ht="12.9" customHeight="1">
      <c r="A3613" s="189"/>
      <c r="B3613" s="111"/>
      <c r="C3613" s="111"/>
      <c r="D3613" s="111"/>
      <c r="E3613" s="111"/>
      <c r="F3613" s="111"/>
      <c r="G3613" s="111"/>
      <c r="H3613" s="111"/>
      <c r="I3613" s="116"/>
      <c r="J3613" s="118"/>
      <c r="K3613" s="33"/>
      <c r="L3613" s="44">
        <f t="shared" si="312"/>
        <v>0</v>
      </c>
      <c r="M3613" s="33" t="str">
        <f t="shared" si="308"/>
        <v>Container q'ty</v>
      </c>
      <c r="N3613" s="33" t="str">
        <f t="shared" si="309"/>
        <v/>
      </c>
      <c r="O3613" s="39"/>
      <c r="P3613" s="33"/>
      <c r="Q3613" s="168"/>
      <c r="R3613" s="169"/>
      <c r="S3613" s="39"/>
      <c r="T3613" s="119"/>
      <c r="U3613" s="109"/>
      <c r="V3613" s="109"/>
      <c r="W3613" s="109"/>
      <c r="X3613" s="45"/>
      <c r="Y3613" s="45"/>
    </row>
    <row r="3614" spans="1:25" s="43" customFormat="1" ht="12.9" customHeight="1">
      <c r="A3614" s="189"/>
      <c r="B3614" s="111"/>
      <c r="C3614" s="111"/>
      <c r="D3614" s="111"/>
      <c r="E3614" s="111"/>
      <c r="F3614" s="111"/>
      <c r="G3614" s="111"/>
      <c r="H3614" s="111"/>
      <c r="I3614" s="116"/>
      <c r="J3614" s="118"/>
      <c r="K3614" s="33"/>
      <c r="L3614" s="44">
        <f t="shared" si="312"/>
        <v>0</v>
      </c>
      <c r="M3614" s="33" t="str">
        <f t="shared" si="308"/>
        <v>Container q'ty</v>
      </c>
      <c r="N3614" s="33" t="str">
        <f t="shared" si="309"/>
        <v/>
      </c>
      <c r="O3614" s="39"/>
      <c r="P3614" s="33"/>
      <c r="Q3614" s="168"/>
      <c r="R3614" s="169"/>
      <c r="S3614" s="39"/>
      <c r="T3614" s="119"/>
      <c r="U3614" s="109"/>
      <c r="V3614" s="109"/>
      <c r="W3614" s="109"/>
      <c r="X3614" s="45"/>
      <c r="Y3614" s="45"/>
    </row>
    <row r="3615" spans="1:25" s="43" customFormat="1" ht="12.9" customHeight="1">
      <c r="A3615" s="189"/>
      <c r="B3615" s="111"/>
      <c r="C3615" s="111"/>
      <c r="D3615" s="111"/>
      <c r="E3615" s="111"/>
      <c r="F3615" s="111"/>
      <c r="G3615" s="111"/>
      <c r="H3615" s="111"/>
      <c r="I3615" s="116"/>
      <c r="J3615" s="118"/>
      <c r="K3615" s="33"/>
      <c r="L3615" s="44">
        <f t="shared" si="312"/>
        <v>0</v>
      </c>
      <c r="M3615" s="33" t="str">
        <f t="shared" si="308"/>
        <v>Container q'ty</v>
      </c>
      <c r="N3615" s="33" t="str">
        <f t="shared" si="309"/>
        <v/>
      </c>
      <c r="O3615" s="39"/>
      <c r="P3615" s="33"/>
      <c r="Q3615" s="168"/>
      <c r="R3615" s="169"/>
      <c r="S3615" s="39"/>
      <c r="T3615" s="119"/>
      <c r="U3615" s="109"/>
      <c r="V3615" s="109"/>
      <c r="W3615" s="109"/>
      <c r="X3615" s="45"/>
      <c r="Y3615" s="45"/>
    </row>
    <row r="3616" spans="1:25" s="43" customFormat="1" ht="12.9" customHeight="1">
      <c r="A3616" s="189"/>
      <c r="B3616" s="111"/>
      <c r="C3616" s="111"/>
      <c r="D3616" s="111"/>
      <c r="E3616" s="111"/>
      <c r="F3616" s="111"/>
      <c r="G3616" s="111"/>
      <c r="H3616" s="111"/>
      <c r="I3616" s="116"/>
      <c r="J3616" s="118"/>
      <c r="K3616" s="33"/>
      <c r="L3616" s="44">
        <f t="shared" si="312"/>
        <v>0</v>
      </c>
      <c r="M3616" s="33" t="str">
        <f t="shared" si="308"/>
        <v>Container q'ty</v>
      </c>
      <c r="N3616" s="33" t="str">
        <f t="shared" si="309"/>
        <v/>
      </c>
      <c r="O3616" s="39"/>
      <c r="P3616" s="33"/>
      <c r="Q3616" s="168"/>
      <c r="R3616" s="169"/>
      <c r="S3616" s="39"/>
      <c r="T3616" s="119"/>
      <c r="U3616" s="109"/>
      <c r="V3616" s="109"/>
      <c r="W3616" s="109"/>
      <c r="X3616" s="45"/>
      <c r="Y3616" s="45"/>
    </row>
    <row r="3617" spans="1:25" s="43" customFormat="1" ht="12.9" customHeight="1">
      <c r="A3617" s="189"/>
      <c r="B3617" s="111"/>
      <c r="C3617" s="111"/>
      <c r="D3617" s="111"/>
      <c r="E3617" s="111"/>
      <c r="F3617" s="111"/>
      <c r="G3617" s="111"/>
      <c r="H3617" s="111"/>
      <c r="I3617" s="116"/>
      <c r="J3617" s="118"/>
      <c r="K3617" s="33"/>
      <c r="L3617" s="44">
        <f t="shared" si="312"/>
        <v>0</v>
      </c>
      <c r="M3617" s="33" t="str">
        <f t="shared" si="308"/>
        <v>Container q'ty</v>
      </c>
      <c r="N3617" s="33" t="str">
        <f t="shared" si="309"/>
        <v/>
      </c>
      <c r="O3617" s="39"/>
      <c r="P3617" s="33"/>
      <c r="Q3617" s="168"/>
      <c r="R3617" s="169"/>
      <c r="S3617" s="39"/>
      <c r="T3617" s="119"/>
      <c r="U3617" s="109"/>
      <c r="V3617" s="109"/>
      <c r="W3617" s="109"/>
      <c r="X3617" s="45"/>
      <c r="Y3617" s="45"/>
    </row>
    <row r="3618" spans="1:25" s="43" customFormat="1" ht="12.9" customHeight="1">
      <c r="A3618" s="189"/>
      <c r="B3618" s="111"/>
      <c r="C3618" s="111"/>
      <c r="D3618" s="111"/>
      <c r="E3618" s="111"/>
      <c r="F3618" s="111"/>
      <c r="G3618" s="111"/>
      <c r="H3618" s="111"/>
      <c r="I3618" s="116"/>
      <c r="J3618" s="118"/>
      <c r="K3618" s="33"/>
      <c r="L3618" s="44">
        <f>SUM(E3618:F3618)</f>
        <v>0</v>
      </c>
      <c r="M3618" s="33" t="str">
        <f t="shared" si="308"/>
        <v>Container q'ty</v>
      </c>
      <c r="N3618" s="33" t="str">
        <f t="shared" si="309"/>
        <v/>
      </c>
      <c r="O3618" s="39"/>
      <c r="P3618" s="33"/>
      <c r="Q3618" s="168"/>
      <c r="R3618" s="169"/>
      <c r="S3618" s="39"/>
      <c r="T3618" s="119"/>
      <c r="U3618" s="109"/>
      <c r="V3618" s="109"/>
      <c r="W3618" s="109"/>
      <c r="X3618" s="45"/>
      <c r="Y3618" s="45"/>
    </row>
    <row r="3619" spans="1:25" s="43" customFormat="1" ht="12.9" customHeight="1">
      <c r="A3619" s="189"/>
      <c r="B3619" s="111"/>
      <c r="C3619" s="111"/>
      <c r="D3619" s="111"/>
      <c r="E3619" s="111"/>
      <c r="F3619" s="111"/>
      <c r="G3619" s="111"/>
      <c r="H3619" s="111"/>
      <c r="I3619" s="116"/>
      <c r="J3619" s="118"/>
      <c r="K3619" s="33"/>
      <c r="L3619" s="44">
        <f>SUM(E3619:F3619)</f>
        <v>0</v>
      </c>
      <c r="M3619" s="33" t="str">
        <f t="shared" si="308"/>
        <v>Container q'ty</v>
      </c>
      <c r="N3619" s="33" t="str">
        <f t="shared" si="309"/>
        <v/>
      </c>
      <c r="O3619" s="39"/>
      <c r="P3619" s="33"/>
      <c r="Q3619" s="168"/>
      <c r="R3619" s="169"/>
      <c r="S3619" s="39"/>
      <c r="T3619" s="119"/>
      <c r="U3619" s="109"/>
      <c r="V3619" s="109"/>
      <c r="W3619" s="109"/>
      <c r="X3619" s="45"/>
      <c r="Y3619" s="45"/>
    </row>
    <row r="3620" spans="1:25" s="43" customFormat="1" ht="12.9" customHeight="1">
      <c r="A3620" s="189"/>
      <c r="B3620" s="111"/>
      <c r="C3620" s="111"/>
      <c r="D3620" s="111"/>
      <c r="E3620" s="111"/>
      <c r="F3620" s="111"/>
      <c r="G3620" s="111"/>
      <c r="H3620" s="111"/>
      <c r="I3620" s="116"/>
      <c r="J3620" s="118"/>
      <c r="K3620" s="33"/>
      <c r="L3620" s="44">
        <f t="shared" ref="L3620:L3628" si="313">SUM(E3620:F3620)</f>
        <v>0</v>
      </c>
      <c r="M3620" s="33" t="str">
        <f t="shared" si="308"/>
        <v>Container q'ty</v>
      </c>
      <c r="N3620" s="33" t="str">
        <f t="shared" si="309"/>
        <v/>
      </c>
      <c r="O3620" s="39"/>
      <c r="P3620" s="33"/>
      <c r="Q3620" s="168"/>
      <c r="R3620" s="169"/>
      <c r="S3620" s="39"/>
      <c r="T3620" s="119"/>
      <c r="U3620" s="109"/>
      <c r="V3620" s="109"/>
      <c r="W3620" s="109"/>
      <c r="X3620" s="45"/>
      <c r="Y3620" s="45"/>
    </row>
    <row r="3621" spans="1:25" s="43" customFormat="1" ht="12.9" customHeight="1">
      <c r="A3621" s="189"/>
      <c r="B3621" s="111"/>
      <c r="C3621" s="111"/>
      <c r="D3621" s="111"/>
      <c r="E3621" s="111"/>
      <c r="F3621" s="111"/>
      <c r="G3621" s="111"/>
      <c r="H3621" s="111"/>
      <c r="I3621" s="116"/>
      <c r="J3621" s="118"/>
      <c r="K3621" s="33"/>
      <c r="L3621" s="44">
        <f t="shared" si="313"/>
        <v>0</v>
      </c>
      <c r="M3621" s="33" t="str">
        <f t="shared" si="308"/>
        <v>Container q'ty</v>
      </c>
      <c r="N3621" s="33" t="str">
        <f t="shared" si="309"/>
        <v/>
      </c>
      <c r="O3621" s="39"/>
      <c r="P3621" s="33"/>
      <c r="Q3621" s="168"/>
      <c r="R3621" s="169"/>
      <c r="S3621" s="39"/>
      <c r="T3621" s="119"/>
      <c r="U3621" s="109"/>
      <c r="V3621" s="109"/>
      <c r="W3621" s="109"/>
      <c r="X3621" s="45"/>
      <c r="Y3621" s="45"/>
    </row>
    <row r="3622" spans="1:25" s="43" customFormat="1" ht="12.9" customHeight="1">
      <c r="A3622" s="189"/>
      <c r="B3622" s="111"/>
      <c r="C3622" s="111"/>
      <c r="D3622" s="111"/>
      <c r="E3622" s="111"/>
      <c r="F3622" s="111"/>
      <c r="G3622" s="111"/>
      <c r="H3622" s="111"/>
      <c r="I3622" s="116"/>
      <c r="J3622" s="118"/>
      <c r="K3622" s="33"/>
      <c r="L3622" s="44">
        <f t="shared" si="313"/>
        <v>0</v>
      </c>
      <c r="M3622" s="33" t="str">
        <f t="shared" si="308"/>
        <v>Container q'ty</v>
      </c>
      <c r="N3622" s="33" t="str">
        <f t="shared" si="309"/>
        <v/>
      </c>
      <c r="O3622" s="39"/>
      <c r="P3622" s="33"/>
      <c r="Q3622" s="168"/>
      <c r="R3622" s="169"/>
      <c r="S3622" s="39"/>
      <c r="T3622" s="119"/>
      <c r="U3622" s="109"/>
      <c r="V3622" s="109"/>
      <c r="W3622" s="109"/>
      <c r="X3622" s="45"/>
      <c r="Y3622" s="45"/>
    </row>
    <row r="3623" spans="1:25" s="43" customFormat="1" ht="12.9" customHeight="1">
      <c r="A3623" s="189"/>
      <c r="B3623" s="111"/>
      <c r="C3623" s="111"/>
      <c r="D3623" s="111"/>
      <c r="E3623" s="111"/>
      <c r="F3623" s="111"/>
      <c r="G3623" s="111"/>
      <c r="H3623" s="111"/>
      <c r="I3623" s="117"/>
      <c r="J3623" s="118"/>
      <c r="K3623" s="33"/>
      <c r="L3623" s="44">
        <f t="shared" si="313"/>
        <v>0</v>
      </c>
      <c r="M3623" s="33" t="str">
        <f t="shared" si="308"/>
        <v>Container q'ty</v>
      </c>
      <c r="N3623" s="33" t="str">
        <f t="shared" si="309"/>
        <v/>
      </c>
      <c r="O3623" s="39"/>
      <c r="P3623" s="33"/>
      <c r="Q3623" s="168"/>
      <c r="R3623" s="169"/>
      <c r="S3623" s="39"/>
      <c r="T3623" s="119"/>
      <c r="U3623" s="109"/>
      <c r="V3623" s="109"/>
      <c r="W3623" s="109"/>
      <c r="X3623" s="45"/>
      <c r="Y3623" s="45"/>
    </row>
    <row r="3624" spans="1:25" s="43" customFormat="1" ht="12.9" customHeight="1">
      <c r="A3624" s="189"/>
      <c r="B3624" s="111"/>
      <c r="C3624" s="111"/>
      <c r="D3624" s="111"/>
      <c r="E3624" s="111"/>
      <c r="F3624" s="111"/>
      <c r="G3624" s="111"/>
      <c r="H3624" s="111"/>
      <c r="I3624" s="117"/>
      <c r="J3624" s="118"/>
      <c r="K3624" s="33"/>
      <c r="L3624" s="44">
        <f t="shared" si="313"/>
        <v>0</v>
      </c>
      <c r="M3624" s="33" t="str">
        <f t="shared" si="308"/>
        <v>Container q'ty</v>
      </c>
      <c r="N3624" s="33" t="str">
        <f t="shared" si="309"/>
        <v/>
      </c>
      <c r="O3624" s="39"/>
      <c r="P3624" s="33"/>
      <c r="Q3624" s="168"/>
      <c r="R3624" s="169"/>
      <c r="S3624" s="39"/>
      <c r="T3624" s="119"/>
      <c r="U3624" s="109"/>
      <c r="V3624" s="109"/>
      <c r="W3624" s="109"/>
      <c r="X3624" s="45"/>
      <c r="Y3624" s="45"/>
    </row>
    <row r="3625" spans="1:25" s="43" customFormat="1" ht="12.9" customHeight="1">
      <c r="A3625" s="189"/>
      <c r="B3625" s="111"/>
      <c r="C3625" s="111"/>
      <c r="D3625" s="111"/>
      <c r="E3625" s="111"/>
      <c r="F3625" s="111"/>
      <c r="G3625" s="111"/>
      <c r="H3625" s="111"/>
      <c r="I3625" s="116"/>
      <c r="J3625" s="118"/>
      <c r="K3625" s="33"/>
      <c r="L3625" s="44">
        <f t="shared" si="313"/>
        <v>0</v>
      </c>
      <c r="M3625" s="33" t="str">
        <f t="shared" si="308"/>
        <v>Container q'ty</v>
      </c>
      <c r="N3625" s="33" t="str">
        <f t="shared" si="309"/>
        <v/>
      </c>
      <c r="O3625" s="39"/>
      <c r="P3625" s="33"/>
      <c r="Q3625" s="168"/>
      <c r="R3625" s="169"/>
      <c r="S3625" s="39"/>
      <c r="T3625" s="119"/>
      <c r="U3625" s="109"/>
      <c r="V3625" s="109"/>
      <c r="W3625" s="109"/>
      <c r="X3625" s="45"/>
      <c r="Y3625" s="45"/>
    </row>
    <row r="3626" spans="1:25" s="43" customFormat="1" ht="12.9" customHeight="1">
      <c r="A3626" s="189"/>
      <c r="B3626" s="111"/>
      <c r="C3626" s="111"/>
      <c r="D3626" s="111"/>
      <c r="E3626" s="111"/>
      <c r="F3626" s="111"/>
      <c r="G3626" s="111"/>
      <c r="H3626" s="111"/>
      <c r="I3626" s="116"/>
      <c r="J3626" s="118"/>
      <c r="K3626" s="33"/>
      <c r="L3626" s="44">
        <f t="shared" si="313"/>
        <v>0</v>
      </c>
      <c r="M3626" s="33" t="str">
        <f t="shared" si="308"/>
        <v>Container q'ty</v>
      </c>
      <c r="N3626" s="33" t="str">
        <f t="shared" si="309"/>
        <v/>
      </c>
      <c r="O3626" s="39"/>
      <c r="P3626" s="33"/>
      <c r="Q3626" s="168"/>
      <c r="R3626" s="169"/>
      <c r="S3626" s="39"/>
      <c r="T3626" s="119"/>
      <c r="U3626" s="109"/>
      <c r="V3626" s="109"/>
      <c r="W3626" s="109"/>
      <c r="X3626" s="45"/>
      <c r="Y3626" s="45"/>
    </row>
    <row r="3627" spans="1:25" s="43" customFormat="1" ht="12.9" customHeight="1">
      <c r="A3627" s="189"/>
      <c r="B3627" s="111"/>
      <c r="C3627" s="111"/>
      <c r="D3627" s="111"/>
      <c r="E3627" s="111"/>
      <c r="F3627" s="111"/>
      <c r="G3627" s="111"/>
      <c r="H3627" s="111"/>
      <c r="I3627" s="116"/>
      <c r="J3627" s="118"/>
      <c r="K3627" s="33"/>
      <c r="L3627" s="44">
        <f t="shared" si="313"/>
        <v>0</v>
      </c>
      <c r="M3627" s="33" t="str">
        <f t="shared" si="308"/>
        <v>Container q'ty</v>
      </c>
      <c r="N3627" s="33" t="str">
        <f t="shared" si="309"/>
        <v/>
      </c>
      <c r="O3627" s="39"/>
      <c r="P3627" s="33"/>
      <c r="Q3627" s="168"/>
      <c r="R3627" s="169"/>
      <c r="S3627" s="39"/>
      <c r="T3627" s="119"/>
      <c r="U3627" s="109"/>
      <c r="V3627" s="109"/>
      <c r="W3627" s="109"/>
      <c r="X3627" s="45"/>
      <c r="Y3627" s="45"/>
    </row>
    <row r="3628" spans="1:25" s="43" customFormat="1" ht="12.9" customHeight="1">
      <c r="A3628" s="189"/>
      <c r="B3628" s="111"/>
      <c r="C3628" s="111"/>
      <c r="D3628" s="111"/>
      <c r="E3628" s="111"/>
      <c r="F3628" s="111"/>
      <c r="G3628" s="111"/>
      <c r="H3628" s="111"/>
      <c r="I3628" s="116"/>
      <c r="J3628" s="118"/>
      <c r="K3628" s="33"/>
      <c r="L3628" s="44">
        <f t="shared" si="313"/>
        <v>0</v>
      </c>
      <c r="M3628" s="33" t="str">
        <f t="shared" si="308"/>
        <v>Container q'ty</v>
      </c>
      <c r="N3628" s="33" t="str">
        <f t="shared" si="309"/>
        <v/>
      </c>
      <c r="O3628" s="39"/>
      <c r="P3628" s="33"/>
      <c r="Q3628" s="168"/>
      <c r="R3628" s="169"/>
      <c r="S3628" s="39"/>
      <c r="T3628" s="119"/>
      <c r="U3628" s="109"/>
      <c r="V3628" s="109"/>
      <c r="W3628" s="109"/>
      <c r="X3628" s="45"/>
      <c r="Y3628" s="45"/>
    </row>
    <row r="3629" spans="1:25" s="43" customFormat="1" ht="12.9" customHeight="1">
      <c r="A3629" s="189"/>
      <c r="B3629" s="111"/>
      <c r="C3629" s="111"/>
      <c r="D3629" s="111"/>
      <c r="E3629" s="111"/>
      <c r="F3629" s="111"/>
      <c r="G3629" s="111"/>
      <c r="H3629" s="111"/>
      <c r="I3629" s="116"/>
      <c r="J3629" s="118"/>
      <c r="K3629" s="33"/>
      <c r="L3629" s="44">
        <f>SUM(E3629:F3629)</f>
        <v>0</v>
      </c>
      <c r="M3629" s="33" t="str">
        <f t="shared" si="308"/>
        <v>Container q'ty</v>
      </c>
      <c r="N3629" s="33" t="str">
        <f t="shared" si="309"/>
        <v/>
      </c>
      <c r="O3629" s="39"/>
      <c r="P3629" s="33"/>
      <c r="Q3629" s="168"/>
      <c r="R3629" s="169"/>
      <c r="S3629" s="39"/>
      <c r="T3629" s="119"/>
      <c r="U3629" s="109"/>
      <c r="V3629" s="109"/>
      <c r="W3629" s="109"/>
      <c r="X3629" s="45"/>
      <c r="Y3629" s="45"/>
    </row>
    <row r="3630" spans="1:25" s="43" customFormat="1" ht="12.9" customHeight="1">
      <c r="A3630" s="189"/>
      <c r="B3630" s="111"/>
      <c r="C3630" s="111"/>
      <c r="D3630" s="111"/>
      <c r="E3630" s="111"/>
      <c r="F3630" s="111"/>
      <c r="G3630" s="111"/>
      <c r="H3630" s="111"/>
      <c r="I3630" s="116"/>
      <c r="J3630" s="118"/>
      <c r="K3630" s="33"/>
      <c r="L3630" s="44">
        <f>SUM(E3630:F3630)</f>
        <v>0</v>
      </c>
      <c r="M3630" s="33" t="str">
        <f t="shared" si="308"/>
        <v>Container q'ty</v>
      </c>
      <c r="N3630" s="33" t="str">
        <f t="shared" si="309"/>
        <v/>
      </c>
      <c r="O3630" s="39"/>
      <c r="P3630" s="33"/>
      <c r="Q3630" s="168"/>
      <c r="R3630" s="169"/>
      <c r="S3630" s="39"/>
      <c r="T3630" s="119"/>
      <c r="U3630" s="109"/>
      <c r="V3630" s="109"/>
      <c r="W3630" s="109"/>
      <c r="X3630" s="45"/>
      <c r="Y3630" s="45"/>
    </row>
    <row r="3631" spans="1:25" s="43" customFormat="1" ht="12.9" customHeight="1">
      <c r="A3631" s="189"/>
      <c r="B3631" s="111"/>
      <c r="C3631" s="111"/>
      <c r="D3631" s="111"/>
      <c r="E3631" s="111"/>
      <c r="F3631" s="111"/>
      <c r="G3631" s="111"/>
      <c r="H3631" s="111"/>
      <c r="I3631" s="116"/>
      <c r="J3631" s="118"/>
      <c r="K3631" s="33"/>
      <c r="L3631" s="44">
        <f t="shared" ref="L3631:L3657" si="314">SUM(E3631:F3631)</f>
        <v>0</v>
      </c>
      <c r="M3631" s="33" t="str">
        <f t="shared" si="308"/>
        <v>Container q'ty</v>
      </c>
      <c r="N3631" s="33" t="str">
        <f t="shared" si="309"/>
        <v/>
      </c>
      <c r="O3631" s="39"/>
      <c r="P3631" s="33"/>
      <c r="Q3631" s="168"/>
      <c r="R3631" s="169"/>
      <c r="S3631" s="39"/>
      <c r="T3631" s="119"/>
      <c r="U3631" s="109"/>
      <c r="V3631" s="109"/>
      <c r="W3631" s="109"/>
      <c r="X3631" s="45"/>
      <c r="Y3631" s="45"/>
    </row>
    <row r="3632" spans="1:25" s="43" customFormat="1" ht="12.9" customHeight="1">
      <c r="A3632" s="189"/>
      <c r="B3632" s="111"/>
      <c r="C3632" s="111"/>
      <c r="D3632" s="111"/>
      <c r="E3632" s="111"/>
      <c r="F3632" s="111"/>
      <c r="G3632" s="111"/>
      <c r="H3632" s="111"/>
      <c r="I3632" s="116"/>
      <c r="J3632" s="118"/>
      <c r="K3632" s="33"/>
      <c r="L3632" s="44">
        <f t="shared" si="314"/>
        <v>0</v>
      </c>
      <c r="M3632" s="33" t="str">
        <f t="shared" si="308"/>
        <v>Container q'ty</v>
      </c>
      <c r="N3632" s="33" t="str">
        <f t="shared" si="309"/>
        <v/>
      </c>
      <c r="O3632" s="39"/>
      <c r="P3632" s="33"/>
      <c r="Q3632" s="168"/>
      <c r="R3632" s="169"/>
      <c r="S3632" s="39"/>
      <c r="T3632" s="119"/>
      <c r="U3632" s="109"/>
      <c r="V3632" s="109"/>
      <c r="W3632" s="109"/>
      <c r="X3632" s="45"/>
      <c r="Y3632" s="45"/>
    </row>
    <row r="3633" spans="1:25" s="43" customFormat="1" ht="12.9" customHeight="1">
      <c r="A3633" s="189"/>
      <c r="B3633" s="111"/>
      <c r="C3633" s="111"/>
      <c r="D3633" s="111"/>
      <c r="E3633" s="111"/>
      <c r="F3633" s="111"/>
      <c r="G3633" s="111"/>
      <c r="H3633" s="111"/>
      <c r="I3633" s="116"/>
      <c r="J3633" s="118"/>
      <c r="K3633" s="33"/>
      <c r="L3633" s="44">
        <f t="shared" si="314"/>
        <v>0</v>
      </c>
      <c r="M3633" s="33" t="str">
        <f t="shared" si="308"/>
        <v>Container q'ty</v>
      </c>
      <c r="N3633" s="33" t="str">
        <f t="shared" si="309"/>
        <v/>
      </c>
      <c r="O3633" s="39"/>
      <c r="P3633" s="33"/>
      <c r="Q3633" s="168"/>
      <c r="R3633" s="169"/>
      <c r="S3633" s="39"/>
      <c r="T3633" s="119"/>
      <c r="U3633" s="109"/>
      <c r="V3633" s="109"/>
      <c r="W3633" s="109"/>
      <c r="X3633" s="45"/>
      <c r="Y3633" s="45"/>
    </row>
    <row r="3634" spans="1:25" s="43" customFormat="1" ht="12.9" customHeight="1">
      <c r="A3634" s="189"/>
      <c r="B3634" s="111"/>
      <c r="C3634" s="111"/>
      <c r="D3634" s="111"/>
      <c r="E3634" s="111"/>
      <c r="F3634" s="111"/>
      <c r="G3634" s="111"/>
      <c r="H3634" s="111"/>
      <c r="I3634" s="117"/>
      <c r="J3634" s="118"/>
      <c r="K3634" s="33"/>
      <c r="L3634" s="44">
        <f t="shared" si="314"/>
        <v>0</v>
      </c>
      <c r="M3634" s="33" t="str">
        <f t="shared" si="308"/>
        <v>Container q'ty</v>
      </c>
      <c r="N3634" s="33" t="str">
        <f t="shared" si="309"/>
        <v/>
      </c>
      <c r="O3634" s="39"/>
      <c r="P3634" s="33"/>
      <c r="Q3634" s="168"/>
      <c r="R3634" s="169"/>
      <c r="S3634" s="39"/>
      <c r="T3634" s="119"/>
      <c r="U3634" s="109"/>
      <c r="V3634" s="109"/>
      <c r="W3634" s="109"/>
      <c r="X3634" s="45"/>
      <c r="Y3634" s="45"/>
    </row>
    <row r="3635" spans="1:25" s="43" customFormat="1" ht="12.9" customHeight="1">
      <c r="A3635" s="189"/>
      <c r="B3635" s="111"/>
      <c r="C3635" s="111"/>
      <c r="D3635" s="111"/>
      <c r="E3635" s="111"/>
      <c r="F3635" s="111"/>
      <c r="G3635" s="111"/>
      <c r="H3635" s="111"/>
      <c r="I3635" s="117"/>
      <c r="J3635" s="118"/>
      <c r="K3635" s="33"/>
      <c r="L3635" s="44">
        <f t="shared" si="314"/>
        <v>0</v>
      </c>
      <c r="M3635" s="33" t="str">
        <f t="shared" si="308"/>
        <v>Container q'ty</v>
      </c>
      <c r="N3635" s="33" t="str">
        <f t="shared" si="309"/>
        <v/>
      </c>
      <c r="O3635" s="39"/>
      <c r="P3635" s="33"/>
      <c r="Q3635" s="168"/>
      <c r="R3635" s="169"/>
      <c r="S3635" s="39"/>
      <c r="T3635" s="119"/>
      <c r="U3635" s="109"/>
      <c r="V3635" s="109"/>
      <c r="W3635" s="109"/>
      <c r="X3635" s="45"/>
      <c r="Y3635" s="45"/>
    </row>
    <row r="3636" spans="1:25" s="43" customFormat="1" ht="12.9" customHeight="1">
      <c r="A3636" s="189"/>
      <c r="B3636" s="111"/>
      <c r="C3636" s="111"/>
      <c r="D3636" s="111"/>
      <c r="E3636" s="111"/>
      <c r="F3636" s="111"/>
      <c r="G3636" s="111"/>
      <c r="H3636" s="111"/>
      <c r="I3636" s="116"/>
      <c r="J3636" s="118"/>
      <c r="K3636" s="33"/>
      <c r="L3636" s="44">
        <f t="shared" si="314"/>
        <v>0</v>
      </c>
      <c r="M3636" s="33" t="str">
        <f t="shared" si="308"/>
        <v>Container q'ty</v>
      </c>
      <c r="N3636" s="33" t="str">
        <f t="shared" si="309"/>
        <v/>
      </c>
      <c r="O3636" s="39"/>
      <c r="P3636" s="33"/>
      <c r="Q3636" s="168"/>
      <c r="R3636" s="169"/>
      <c r="S3636" s="39"/>
      <c r="T3636" s="119"/>
      <c r="U3636" s="109"/>
      <c r="V3636" s="109"/>
      <c r="W3636" s="109"/>
      <c r="X3636" s="45"/>
      <c r="Y3636" s="45"/>
    </row>
    <row r="3637" spans="1:25" s="43" customFormat="1" ht="12.9" customHeight="1">
      <c r="A3637" s="189"/>
      <c r="B3637" s="111"/>
      <c r="C3637" s="111"/>
      <c r="D3637" s="111"/>
      <c r="E3637" s="111"/>
      <c r="F3637" s="111"/>
      <c r="G3637" s="111"/>
      <c r="H3637" s="111"/>
      <c r="I3637" s="116"/>
      <c r="J3637" s="118"/>
      <c r="K3637" s="33"/>
      <c r="L3637" s="44">
        <f t="shared" si="314"/>
        <v>0</v>
      </c>
      <c r="M3637" s="33" t="str">
        <f t="shared" si="308"/>
        <v>Container q'ty</v>
      </c>
      <c r="N3637" s="33" t="str">
        <f t="shared" si="309"/>
        <v/>
      </c>
      <c r="O3637" s="39"/>
      <c r="P3637" s="33"/>
      <c r="Q3637" s="168"/>
      <c r="R3637" s="169"/>
      <c r="S3637" s="39"/>
      <c r="T3637" s="119"/>
      <c r="U3637" s="109"/>
      <c r="V3637" s="109"/>
      <c r="W3637" s="109"/>
      <c r="X3637" s="45"/>
      <c r="Y3637" s="45"/>
    </row>
    <row r="3638" spans="1:25" s="43" customFormat="1" ht="12.9" customHeight="1">
      <c r="A3638" s="189"/>
      <c r="B3638" s="111"/>
      <c r="C3638" s="111"/>
      <c r="D3638" s="111"/>
      <c r="E3638" s="111"/>
      <c r="F3638" s="111"/>
      <c r="G3638" s="111"/>
      <c r="H3638" s="111"/>
      <c r="I3638" s="116"/>
      <c r="J3638" s="118"/>
      <c r="K3638" s="33"/>
      <c r="L3638" s="44">
        <f t="shared" si="314"/>
        <v>0</v>
      </c>
      <c r="M3638" s="33" t="str">
        <f t="shared" si="308"/>
        <v>Container q'ty</v>
      </c>
      <c r="N3638" s="33" t="str">
        <f t="shared" si="309"/>
        <v/>
      </c>
      <c r="O3638" s="39"/>
      <c r="P3638" s="33"/>
      <c r="Q3638" s="168"/>
      <c r="R3638" s="169"/>
      <c r="S3638" s="39"/>
      <c r="T3638" s="119"/>
      <c r="U3638" s="109"/>
      <c r="V3638" s="109"/>
      <c r="W3638" s="109"/>
      <c r="X3638" s="45"/>
      <c r="Y3638" s="45"/>
    </row>
    <row r="3639" spans="1:25" s="43" customFormat="1" ht="12.9" customHeight="1">
      <c r="A3639" s="189"/>
      <c r="B3639" s="111"/>
      <c r="C3639" s="111"/>
      <c r="D3639" s="111"/>
      <c r="E3639" s="111"/>
      <c r="F3639" s="111"/>
      <c r="G3639" s="111"/>
      <c r="H3639" s="111"/>
      <c r="I3639" s="116"/>
      <c r="J3639" s="118"/>
      <c r="K3639" s="33"/>
      <c r="L3639" s="44">
        <f t="shared" si="314"/>
        <v>0</v>
      </c>
      <c r="M3639" s="33" t="str">
        <f t="shared" ref="M3639:M3702" si="315">A3639&amp;$O$1</f>
        <v>Container q'ty</v>
      </c>
      <c r="N3639" s="33" t="str">
        <f t="shared" ref="N3639:N3702" si="316">A3639&amp;P3639</f>
        <v/>
      </c>
      <c r="O3639" s="39"/>
      <c r="P3639" s="33"/>
      <c r="Q3639" s="168"/>
      <c r="R3639" s="169"/>
      <c r="S3639" s="39"/>
      <c r="T3639" s="119"/>
      <c r="U3639" s="109"/>
      <c r="V3639" s="109"/>
      <c r="W3639" s="109"/>
      <c r="X3639" s="45"/>
      <c r="Y3639" s="45"/>
    </row>
    <row r="3640" spans="1:25" s="43" customFormat="1" ht="12.9" customHeight="1">
      <c r="A3640" s="189"/>
      <c r="B3640" s="111"/>
      <c r="C3640" s="111"/>
      <c r="D3640" s="111"/>
      <c r="E3640" s="111"/>
      <c r="F3640" s="111"/>
      <c r="G3640" s="111"/>
      <c r="H3640" s="111"/>
      <c r="I3640" s="116"/>
      <c r="J3640" s="118"/>
      <c r="K3640" s="33"/>
      <c r="L3640" s="44">
        <f t="shared" si="314"/>
        <v>0</v>
      </c>
      <c r="M3640" s="33" t="str">
        <f t="shared" si="315"/>
        <v>Container q'ty</v>
      </c>
      <c r="N3640" s="33" t="str">
        <f t="shared" si="316"/>
        <v/>
      </c>
      <c r="O3640" s="39"/>
      <c r="P3640" s="33"/>
      <c r="Q3640" s="168"/>
      <c r="R3640" s="169"/>
      <c r="S3640" s="39"/>
      <c r="T3640" s="119"/>
      <c r="U3640" s="109"/>
      <c r="V3640" s="109"/>
      <c r="W3640" s="109"/>
      <c r="X3640" s="45"/>
      <c r="Y3640" s="45"/>
    </row>
    <row r="3641" spans="1:25" s="43" customFormat="1" ht="12.9" customHeight="1">
      <c r="A3641" s="189"/>
      <c r="B3641" s="111"/>
      <c r="C3641" s="111"/>
      <c r="D3641" s="111"/>
      <c r="E3641" s="111"/>
      <c r="F3641" s="111"/>
      <c r="G3641" s="111"/>
      <c r="H3641" s="111"/>
      <c r="I3641" s="116"/>
      <c r="J3641" s="118"/>
      <c r="K3641" s="33"/>
      <c r="L3641" s="44">
        <f t="shared" si="314"/>
        <v>0</v>
      </c>
      <c r="M3641" s="33" t="str">
        <f t="shared" si="315"/>
        <v>Container q'ty</v>
      </c>
      <c r="N3641" s="33" t="str">
        <f t="shared" si="316"/>
        <v/>
      </c>
      <c r="O3641" s="39"/>
      <c r="P3641" s="33"/>
      <c r="Q3641" s="168"/>
      <c r="R3641" s="169"/>
      <c r="S3641" s="39"/>
      <c r="T3641" s="119"/>
      <c r="U3641" s="109"/>
      <c r="V3641" s="109"/>
      <c r="W3641" s="109"/>
      <c r="X3641" s="45"/>
      <c r="Y3641" s="45"/>
    </row>
    <row r="3642" spans="1:25" s="43" customFormat="1" ht="12.9" customHeight="1">
      <c r="A3642" s="189"/>
      <c r="B3642" s="111"/>
      <c r="C3642" s="111"/>
      <c r="D3642" s="111"/>
      <c r="E3642" s="111"/>
      <c r="F3642" s="111"/>
      <c r="G3642" s="111"/>
      <c r="H3642" s="111"/>
      <c r="I3642" s="116"/>
      <c r="J3642" s="118"/>
      <c r="K3642" s="33"/>
      <c r="L3642" s="44">
        <f t="shared" si="314"/>
        <v>0</v>
      </c>
      <c r="M3642" s="33" t="str">
        <f t="shared" si="315"/>
        <v>Container q'ty</v>
      </c>
      <c r="N3642" s="33" t="str">
        <f t="shared" si="316"/>
        <v/>
      </c>
      <c r="O3642" s="39"/>
      <c r="P3642" s="33"/>
      <c r="Q3642" s="168"/>
      <c r="R3642" s="169"/>
      <c r="S3642" s="39"/>
      <c r="T3642" s="119"/>
      <c r="U3642" s="109"/>
      <c r="V3642" s="109"/>
      <c r="W3642" s="109"/>
      <c r="X3642" s="45"/>
      <c r="Y3642" s="45"/>
    </row>
    <row r="3643" spans="1:25" s="43" customFormat="1" ht="12.9" customHeight="1">
      <c r="A3643" s="189"/>
      <c r="B3643" s="111"/>
      <c r="C3643" s="111"/>
      <c r="D3643" s="111"/>
      <c r="E3643" s="111"/>
      <c r="F3643" s="111"/>
      <c r="G3643" s="111"/>
      <c r="H3643" s="111"/>
      <c r="I3643" s="116"/>
      <c r="J3643" s="118"/>
      <c r="K3643" s="33"/>
      <c r="L3643" s="44">
        <f t="shared" si="314"/>
        <v>0</v>
      </c>
      <c r="M3643" s="33" t="str">
        <f t="shared" si="315"/>
        <v>Container q'ty</v>
      </c>
      <c r="N3643" s="33" t="str">
        <f t="shared" si="316"/>
        <v/>
      </c>
      <c r="O3643" s="39"/>
      <c r="P3643" s="33"/>
      <c r="Q3643" s="168"/>
      <c r="R3643" s="169"/>
      <c r="S3643" s="39"/>
      <c r="T3643" s="119"/>
      <c r="U3643" s="109"/>
      <c r="V3643" s="109"/>
      <c r="W3643" s="109"/>
      <c r="X3643" s="45"/>
      <c r="Y3643" s="45"/>
    </row>
    <row r="3644" spans="1:25" s="43" customFormat="1" ht="12.9" customHeight="1">
      <c r="A3644" s="189"/>
      <c r="B3644" s="111"/>
      <c r="C3644" s="111"/>
      <c r="D3644" s="111"/>
      <c r="E3644" s="111"/>
      <c r="F3644" s="111"/>
      <c r="G3644" s="111"/>
      <c r="H3644" s="111"/>
      <c r="I3644" s="116"/>
      <c r="J3644" s="118"/>
      <c r="K3644" s="33"/>
      <c r="L3644" s="44">
        <f t="shared" si="314"/>
        <v>0</v>
      </c>
      <c r="M3644" s="33" t="str">
        <f t="shared" si="315"/>
        <v>Container q'ty</v>
      </c>
      <c r="N3644" s="33" t="str">
        <f t="shared" si="316"/>
        <v/>
      </c>
      <c r="O3644" s="39"/>
      <c r="P3644" s="33"/>
      <c r="Q3644" s="168"/>
      <c r="R3644" s="169"/>
      <c r="S3644" s="39"/>
      <c r="T3644" s="119"/>
      <c r="U3644" s="109"/>
      <c r="V3644" s="109"/>
      <c r="W3644" s="109"/>
      <c r="X3644" s="45"/>
      <c r="Y3644" s="45"/>
    </row>
    <row r="3645" spans="1:25" s="43" customFormat="1" ht="12.9" customHeight="1">
      <c r="A3645" s="189"/>
      <c r="B3645" s="111"/>
      <c r="C3645" s="111"/>
      <c r="D3645" s="111"/>
      <c r="E3645" s="111"/>
      <c r="F3645" s="111"/>
      <c r="G3645" s="111"/>
      <c r="H3645" s="111"/>
      <c r="I3645" s="117"/>
      <c r="J3645" s="118"/>
      <c r="K3645" s="33"/>
      <c r="L3645" s="44">
        <f t="shared" si="314"/>
        <v>0</v>
      </c>
      <c r="M3645" s="33" t="str">
        <f t="shared" si="315"/>
        <v>Container q'ty</v>
      </c>
      <c r="N3645" s="33" t="str">
        <f t="shared" si="316"/>
        <v/>
      </c>
      <c r="O3645" s="39"/>
      <c r="P3645" s="33"/>
      <c r="Q3645" s="168"/>
      <c r="R3645" s="169"/>
      <c r="S3645" s="39"/>
      <c r="T3645" s="119"/>
      <c r="U3645" s="109"/>
      <c r="V3645" s="109"/>
      <c r="W3645" s="109"/>
      <c r="X3645" s="45"/>
      <c r="Y3645" s="45"/>
    </row>
    <row r="3646" spans="1:25" s="43" customFormat="1" ht="12.9" customHeight="1">
      <c r="A3646" s="189"/>
      <c r="B3646" s="111"/>
      <c r="C3646" s="111"/>
      <c r="D3646" s="111"/>
      <c r="E3646" s="111"/>
      <c r="F3646" s="111"/>
      <c r="G3646" s="111"/>
      <c r="H3646" s="111"/>
      <c r="I3646" s="116"/>
      <c r="J3646" s="118"/>
      <c r="K3646" s="33"/>
      <c r="L3646" s="44">
        <f t="shared" si="314"/>
        <v>0</v>
      </c>
      <c r="M3646" s="33" t="str">
        <f t="shared" si="315"/>
        <v>Container q'ty</v>
      </c>
      <c r="N3646" s="33" t="str">
        <f t="shared" si="316"/>
        <v/>
      </c>
      <c r="O3646" s="39"/>
      <c r="P3646" s="33"/>
      <c r="Q3646" s="168"/>
      <c r="R3646" s="169"/>
      <c r="S3646" s="39"/>
      <c r="T3646" s="119"/>
      <c r="U3646" s="109"/>
      <c r="V3646" s="109"/>
      <c r="W3646" s="109"/>
      <c r="X3646" s="45"/>
      <c r="Y3646" s="45"/>
    </row>
    <row r="3647" spans="1:25" s="43" customFormat="1" ht="12.9" customHeight="1">
      <c r="A3647" s="189"/>
      <c r="B3647" s="111"/>
      <c r="C3647" s="111"/>
      <c r="D3647" s="111"/>
      <c r="E3647" s="111"/>
      <c r="F3647" s="111"/>
      <c r="G3647" s="111"/>
      <c r="H3647" s="111"/>
      <c r="I3647" s="116"/>
      <c r="J3647" s="118"/>
      <c r="K3647" s="33"/>
      <c r="L3647" s="44">
        <f t="shared" si="314"/>
        <v>0</v>
      </c>
      <c r="M3647" s="33" t="str">
        <f t="shared" si="315"/>
        <v>Container q'ty</v>
      </c>
      <c r="N3647" s="33" t="str">
        <f t="shared" si="316"/>
        <v/>
      </c>
      <c r="O3647" s="39"/>
      <c r="P3647" s="33"/>
      <c r="Q3647" s="168"/>
      <c r="R3647" s="169"/>
      <c r="S3647" s="39"/>
      <c r="T3647" s="119"/>
      <c r="U3647" s="109"/>
      <c r="V3647" s="109"/>
      <c r="W3647" s="109"/>
      <c r="X3647" s="45"/>
      <c r="Y3647" s="45"/>
    </row>
    <row r="3648" spans="1:25" s="43" customFormat="1" ht="12.9" customHeight="1">
      <c r="A3648" s="189"/>
      <c r="B3648" s="111"/>
      <c r="C3648" s="111"/>
      <c r="D3648" s="111"/>
      <c r="E3648" s="111"/>
      <c r="F3648" s="111"/>
      <c r="G3648" s="111"/>
      <c r="H3648" s="111"/>
      <c r="I3648" s="116"/>
      <c r="J3648" s="118"/>
      <c r="K3648" s="33"/>
      <c r="L3648" s="44">
        <f t="shared" si="314"/>
        <v>0</v>
      </c>
      <c r="M3648" s="33" t="str">
        <f t="shared" si="315"/>
        <v>Container q'ty</v>
      </c>
      <c r="N3648" s="33" t="str">
        <f t="shared" si="316"/>
        <v/>
      </c>
      <c r="O3648" s="39"/>
      <c r="P3648" s="33"/>
      <c r="Q3648" s="168"/>
      <c r="R3648" s="169"/>
      <c r="S3648" s="39"/>
      <c r="T3648" s="119"/>
      <c r="U3648" s="109"/>
      <c r="V3648" s="109"/>
      <c r="W3648" s="109"/>
      <c r="X3648" s="45"/>
      <c r="Y3648" s="45"/>
    </row>
    <row r="3649" spans="1:25" s="43" customFormat="1" ht="12.9" customHeight="1">
      <c r="A3649" s="189"/>
      <c r="B3649" s="111"/>
      <c r="C3649" s="111"/>
      <c r="D3649" s="111"/>
      <c r="E3649" s="111"/>
      <c r="F3649" s="111"/>
      <c r="G3649" s="111"/>
      <c r="H3649" s="111"/>
      <c r="I3649" s="116"/>
      <c r="J3649" s="118"/>
      <c r="K3649" s="33"/>
      <c r="L3649" s="44">
        <f t="shared" si="314"/>
        <v>0</v>
      </c>
      <c r="M3649" s="33" t="str">
        <f t="shared" si="315"/>
        <v>Container q'ty</v>
      </c>
      <c r="N3649" s="33" t="str">
        <f t="shared" si="316"/>
        <v/>
      </c>
      <c r="O3649" s="39"/>
      <c r="P3649" s="33"/>
      <c r="Q3649" s="168"/>
      <c r="R3649" s="169"/>
      <c r="S3649" s="39"/>
      <c r="T3649" s="119"/>
      <c r="U3649" s="109"/>
      <c r="V3649" s="109"/>
      <c r="W3649" s="109"/>
      <c r="X3649" s="45"/>
      <c r="Y3649" s="45"/>
    </row>
    <row r="3650" spans="1:25" s="43" customFormat="1" ht="12.9" customHeight="1">
      <c r="A3650" s="189"/>
      <c r="B3650" s="111"/>
      <c r="C3650" s="111"/>
      <c r="D3650" s="111"/>
      <c r="E3650" s="111"/>
      <c r="F3650" s="111"/>
      <c r="G3650" s="111"/>
      <c r="H3650" s="111"/>
      <c r="I3650" s="116"/>
      <c r="J3650" s="118"/>
      <c r="K3650" s="33"/>
      <c r="L3650" s="44">
        <f t="shared" si="314"/>
        <v>0</v>
      </c>
      <c r="M3650" s="33" t="str">
        <f t="shared" si="315"/>
        <v>Container q'ty</v>
      </c>
      <c r="N3650" s="33" t="str">
        <f t="shared" si="316"/>
        <v/>
      </c>
      <c r="O3650" s="39"/>
      <c r="P3650" s="33"/>
      <c r="Q3650" s="168"/>
      <c r="R3650" s="169"/>
      <c r="S3650" s="39"/>
      <c r="T3650" s="119"/>
      <c r="U3650" s="109"/>
      <c r="V3650" s="109"/>
      <c r="W3650" s="109"/>
      <c r="X3650" s="45"/>
      <c r="Y3650" s="45"/>
    </row>
    <row r="3651" spans="1:25" s="43" customFormat="1" ht="12.9" customHeight="1">
      <c r="A3651" s="189"/>
      <c r="B3651" s="111"/>
      <c r="C3651" s="111"/>
      <c r="D3651" s="111"/>
      <c r="E3651" s="111"/>
      <c r="F3651" s="111"/>
      <c r="G3651" s="111"/>
      <c r="H3651" s="111"/>
      <c r="I3651" s="116"/>
      <c r="J3651" s="118"/>
      <c r="K3651" s="33"/>
      <c r="L3651" s="44">
        <f t="shared" si="314"/>
        <v>0</v>
      </c>
      <c r="M3651" s="33" t="str">
        <f t="shared" si="315"/>
        <v>Container q'ty</v>
      </c>
      <c r="N3651" s="33" t="str">
        <f t="shared" si="316"/>
        <v/>
      </c>
      <c r="O3651" s="39"/>
      <c r="P3651" s="33"/>
      <c r="Q3651" s="168"/>
      <c r="R3651" s="169"/>
      <c r="S3651" s="39"/>
      <c r="T3651" s="119"/>
      <c r="U3651" s="109"/>
      <c r="V3651" s="109"/>
      <c r="W3651" s="109"/>
      <c r="X3651" s="45"/>
      <c r="Y3651" s="45"/>
    </row>
    <row r="3652" spans="1:25" s="43" customFormat="1" ht="12.9" customHeight="1">
      <c r="A3652" s="189"/>
      <c r="B3652" s="111"/>
      <c r="C3652" s="111"/>
      <c r="D3652" s="111"/>
      <c r="E3652" s="111"/>
      <c r="F3652" s="111"/>
      <c r="G3652" s="111"/>
      <c r="H3652" s="111"/>
      <c r="I3652" s="117"/>
      <c r="J3652" s="118"/>
      <c r="K3652" s="33"/>
      <c r="L3652" s="44">
        <f t="shared" si="314"/>
        <v>0</v>
      </c>
      <c r="M3652" s="33" t="str">
        <f t="shared" si="315"/>
        <v>Container q'ty</v>
      </c>
      <c r="N3652" s="33" t="str">
        <f t="shared" si="316"/>
        <v/>
      </c>
      <c r="O3652" s="39"/>
      <c r="P3652" s="33"/>
      <c r="Q3652" s="168"/>
      <c r="R3652" s="169"/>
      <c r="S3652" s="39"/>
      <c r="T3652" s="119"/>
      <c r="U3652" s="109"/>
      <c r="V3652" s="109"/>
      <c r="W3652" s="109"/>
      <c r="X3652" s="45"/>
      <c r="Y3652" s="45"/>
    </row>
    <row r="3653" spans="1:25" s="43" customFormat="1" ht="12.9" customHeight="1">
      <c r="A3653" s="189"/>
      <c r="B3653" s="111"/>
      <c r="C3653" s="111"/>
      <c r="D3653" s="111"/>
      <c r="E3653" s="111"/>
      <c r="F3653" s="111"/>
      <c r="G3653" s="111"/>
      <c r="H3653" s="111"/>
      <c r="I3653" s="117"/>
      <c r="J3653" s="118"/>
      <c r="K3653" s="33"/>
      <c r="L3653" s="44">
        <f t="shared" si="314"/>
        <v>0</v>
      </c>
      <c r="M3653" s="33" t="str">
        <f t="shared" si="315"/>
        <v>Container q'ty</v>
      </c>
      <c r="N3653" s="33" t="str">
        <f t="shared" si="316"/>
        <v/>
      </c>
      <c r="O3653" s="39"/>
      <c r="P3653" s="33"/>
      <c r="Q3653" s="168"/>
      <c r="R3653" s="169"/>
      <c r="S3653" s="39"/>
      <c r="T3653" s="119"/>
      <c r="U3653" s="109"/>
      <c r="V3653" s="109"/>
      <c r="W3653" s="109"/>
      <c r="X3653" s="45"/>
      <c r="Y3653" s="45"/>
    </row>
    <row r="3654" spans="1:25" s="43" customFormat="1" ht="12.9" customHeight="1">
      <c r="A3654" s="189"/>
      <c r="B3654" s="111"/>
      <c r="C3654" s="111"/>
      <c r="D3654" s="111"/>
      <c r="E3654" s="111"/>
      <c r="F3654" s="111"/>
      <c r="G3654" s="111"/>
      <c r="H3654" s="111"/>
      <c r="I3654" s="116"/>
      <c r="J3654" s="118"/>
      <c r="K3654" s="33"/>
      <c r="L3654" s="44">
        <f t="shared" si="314"/>
        <v>0</v>
      </c>
      <c r="M3654" s="33" t="str">
        <f t="shared" si="315"/>
        <v>Container q'ty</v>
      </c>
      <c r="N3654" s="33" t="str">
        <f t="shared" si="316"/>
        <v/>
      </c>
      <c r="O3654" s="39"/>
      <c r="P3654" s="33"/>
      <c r="Q3654" s="168"/>
      <c r="R3654" s="169"/>
      <c r="S3654" s="39"/>
      <c r="T3654" s="119"/>
      <c r="U3654" s="109"/>
      <c r="V3654" s="109"/>
      <c r="W3654" s="109"/>
      <c r="X3654" s="45"/>
      <c r="Y3654" s="45"/>
    </row>
    <row r="3655" spans="1:25" s="43" customFormat="1" ht="12.9" customHeight="1">
      <c r="A3655" s="189"/>
      <c r="B3655" s="111"/>
      <c r="C3655" s="111"/>
      <c r="D3655" s="111"/>
      <c r="E3655" s="111"/>
      <c r="F3655" s="111"/>
      <c r="G3655" s="111"/>
      <c r="H3655" s="111"/>
      <c r="I3655" s="116"/>
      <c r="J3655" s="118"/>
      <c r="K3655" s="33"/>
      <c r="L3655" s="44">
        <f t="shared" si="314"/>
        <v>0</v>
      </c>
      <c r="M3655" s="33" t="str">
        <f t="shared" si="315"/>
        <v>Container q'ty</v>
      </c>
      <c r="N3655" s="33" t="str">
        <f t="shared" si="316"/>
        <v/>
      </c>
      <c r="O3655" s="39"/>
      <c r="P3655" s="33"/>
      <c r="Q3655" s="168"/>
      <c r="R3655" s="169"/>
      <c r="S3655" s="39"/>
      <c r="T3655" s="119"/>
      <c r="U3655" s="109"/>
      <c r="V3655" s="109"/>
      <c r="W3655" s="109"/>
      <c r="X3655" s="45"/>
      <c r="Y3655" s="45"/>
    </row>
    <row r="3656" spans="1:25" s="43" customFormat="1" ht="12.9" customHeight="1">
      <c r="A3656" s="189"/>
      <c r="B3656" s="111"/>
      <c r="C3656" s="111"/>
      <c r="D3656" s="111"/>
      <c r="E3656" s="111"/>
      <c r="F3656" s="111"/>
      <c r="G3656" s="111"/>
      <c r="H3656" s="111"/>
      <c r="I3656" s="116"/>
      <c r="J3656" s="118"/>
      <c r="K3656" s="33"/>
      <c r="L3656" s="44">
        <f t="shared" si="314"/>
        <v>0</v>
      </c>
      <c r="M3656" s="33" t="str">
        <f t="shared" si="315"/>
        <v>Container q'ty</v>
      </c>
      <c r="N3656" s="33" t="str">
        <f t="shared" si="316"/>
        <v/>
      </c>
      <c r="O3656" s="39"/>
      <c r="P3656" s="33"/>
      <c r="Q3656" s="168"/>
      <c r="R3656" s="169"/>
      <c r="S3656" s="39"/>
      <c r="T3656" s="119"/>
      <c r="U3656" s="109"/>
      <c r="V3656" s="109"/>
      <c r="W3656" s="109"/>
      <c r="X3656" s="45"/>
      <c r="Y3656" s="45"/>
    </row>
    <row r="3657" spans="1:25" s="43" customFormat="1" ht="12.9" customHeight="1">
      <c r="A3657" s="189"/>
      <c r="B3657" s="111"/>
      <c r="C3657" s="111"/>
      <c r="D3657" s="111"/>
      <c r="E3657" s="111"/>
      <c r="F3657" s="111"/>
      <c r="G3657" s="111"/>
      <c r="H3657" s="111"/>
      <c r="I3657" s="116"/>
      <c r="J3657" s="118"/>
      <c r="K3657" s="33"/>
      <c r="L3657" s="44">
        <f t="shared" si="314"/>
        <v>0</v>
      </c>
      <c r="M3657" s="33" t="str">
        <f t="shared" si="315"/>
        <v>Container q'ty</v>
      </c>
      <c r="N3657" s="33" t="str">
        <f t="shared" si="316"/>
        <v/>
      </c>
      <c r="O3657" s="39"/>
      <c r="P3657" s="33"/>
      <c r="Q3657" s="168"/>
      <c r="R3657" s="169"/>
      <c r="S3657" s="39"/>
      <c r="T3657" s="119"/>
      <c r="U3657" s="109"/>
      <c r="V3657" s="109"/>
      <c r="W3657" s="109"/>
      <c r="X3657" s="45"/>
      <c r="Y3657" s="45"/>
    </row>
    <row r="3658" spans="1:25" s="43" customFormat="1" ht="12.9" customHeight="1">
      <c r="A3658" s="189"/>
      <c r="B3658" s="111"/>
      <c r="C3658" s="111"/>
      <c r="D3658" s="111"/>
      <c r="E3658" s="111"/>
      <c r="F3658" s="111"/>
      <c r="G3658" s="111"/>
      <c r="H3658" s="111"/>
      <c r="I3658" s="116"/>
      <c r="J3658" s="118"/>
      <c r="K3658" s="33"/>
      <c r="L3658" s="44">
        <f>SUM(E3658:F3658)</f>
        <v>0</v>
      </c>
      <c r="M3658" s="33" t="str">
        <f t="shared" si="315"/>
        <v>Container q'ty</v>
      </c>
      <c r="N3658" s="33" t="str">
        <f t="shared" si="316"/>
        <v/>
      </c>
      <c r="O3658" s="39"/>
      <c r="P3658" s="33"/>
      <c r="Q3658" s="168"/>
      <c r="R3658" s="169"/>
      <c r="S3658" s="39"/>
      <c r="T3658" s="119"/>
      <c r="U3658" s="109"/>
      <c r="V3658" s="109"/>
      <c r="W3658" s="109"/>
      <c r="X3658" s="45"/>
      <c r="Y3658" s="45"/>
    </row>
    <row r="3659" spans="1:25" s="43" customFormat="1" ht="12.9" customHeight="1">
      <c r="A3659" s="189"/>
      <c r="B3659" s="111"/>
      <c r="C3659" s="111"/>
      <c r="D3659" s="111"/>
      <c r="E3659" s="111"/>
      <c r="F3659" s="111"/>
      <c r="G3659" s="111"/>
      <c r="H3659" s="111"/>
      <c r="I3659" s="116"/>
      <c r="J3659" s="118"/>
      <c r="K3659" s="33"/>
      <c r="L3659" s="44">
        <f>SUM(E3659:F3659)</f>
        <v>0</v>
      </c>
      <c r="M3659" s="33" t="str">
        <f t="shared" si="315"/>
        <v>Container q'ty</v>
      </c>
      <c r="N3659" s="33" t="str">
        <f t="shared" si="316"/>
        <v/>
      </c>
      <c r="O3659" s="39"/>
      <c r="P3659" s="33"/>
      <c r="Q3659" s="168"/>
      <c r="R3659" s="169"/>
      <c r="S3659" s="39"/>
      <c r="T3659" s="119"/>
      <c r="U3659" s="109"/>
      <c r="V3659" s="109"/>
      <c r="W3659" s="109"/>
      <c r="X3659" s="45"/>
      <c r="Y3659" s="45"/>
    </row>
    <row r="3660" spans="1:25" s="43" customFormat="1" ht="12.9" customHeight="1">
      <c r="A3660" s="189"/>
      <c r="B3660" s="111"/>
      <c r="C3660" s="111"/>
      <c r="D3660" s="111"/>
      <c r="E3660" s="111"/>
      <c r="F3660" s="111"/>
      <c r="G3660" s="111"/>
      <c r="H3660" s="111"/>
      <c r="I3660" s="116"/>
      <c r="J3660" s="118"/>
      <c r="K3660" s="33"/>
      <c r="L3660" s="44">
        <f t="shared" ref="L3660:L3668" si="317">SUM(E3660:F3660)</f>
        <v>0</v>
      </c>
      <c r="M3660" s="33" t="str">
        <f t="shared" si="315"/>
        <v>Container q'ty</v>
      </c>
      <c r="N3660" s="33" t="str">
        <f t="shared" si="316"/>
        <v/>
      </c>
      <c r="O3660" s="39"/>
      <c r="P3660" s="33"/>
      <c r="Q3660" s="168"/>
      <c r="R3660" s="169"/>
      <c r="S3660" s="39"/>
      <c r="T3660" s="119"/>
      <c r="U3660" s="109"/>
      <c r="V3660" s="109"/>
      <c r="W3660" s="109"/>
      <c r="X3660" s="45"/>
      <c r="Y3660" s="45"/>
    </row>
    <row r="3661" spans="1:25" s="43" customFormat="1" ht="12.9" customHeight="1">
      <c r="A3661" s="189"/>
      <c r="B3661" s="111"/>
      <c r="C3661" s="111"/>
      <c r="D3661" s="111"/>
      <c r="E3661" s="111"/>
      <c r="F3661" s="111"/>
      <c r="G3661" s="111"/>
      <c r="H3661" s="111"/>
      <c r="I3661" s="116"/>
      <c r="J3661" s="118"/>
      <c r="K3661" s="33"/>
      <c r="L3661" s="44">
        <f t="shared" si="317"/>
        <v>0</v>
      </c>
      <c r="M3661" s="33" t="str">
        <f t="shared" si="315"/>
        <v>Container q'ty</v>
      </c>
      <c r="N3661" s="33" t="str">
        <f t="shared" si="316"/>
        <v/>
      </c>
      <c r="O3661" s="39"/>
      <c r="P3661" s="33"/>
      <c r="Q3661" s="168"/>
      <c r="R3661" s="169"/>
      <c r="S3661" s="39"/>
      <c r="T3661" s="119"/>
      <c r="U3661" s="109"/>
      <c r="V3661" s="109"/>
      <c r="W3661" s="109"/>
      <c r="X3661" s="45"/>
      <c r="Y3661" s="45"/>
    </row>
    <row r="3662" spans="1:25" s="43" customFormat="1" ht="12.9" customHeight="1">
      <c r="A3662" s="189"/>
      <c r="B3662" s="111"/>
      <c r="C3662" s="111"/>
      <c r="D3662" s="111"/>
      <c r="E3662" s="111"/>
      <c r="F3662" s="111"/>
      <c r="G3662" s="111"/>
      <c r="H3662" s="111"/>
      <c r="I3662" s="116"/>
      <c r="J3662" s="118"/>
      <c r="K3662" s="33"/>
      <c r="L3662" s="44">
        <f t="shared" si="317"/>
        <v>0</v>
      </c>
      <c r="M3662" s="33" t="str">
        <f t="shared" si="315"/>
        <v>Container q'ty</v>
      </c>
      <c r="N3662" s="33" t="str">
        <f t="shared" si="316"/>
        <v/>
      </c>
      <c r="O3662" s="39"/>
      <c r="P3662" s="33"/>
      <c r="Q3662" s="168"/>
      <c r="R3662" s="169"/>
      <c r="S3662" s="39"/>
      <c r="T3662" s="119"/>
      <c r="U3662" s="109"/>
      <c r="V3662" s="109"/>
      <c r="W3662" s="109"/>
      <c r="X3662" s="45"/>
      <c r="Y3662" s="45"/>
    </row>
    <row r="3663" spans="1:25" s="43" customFormat="1" ht="12.9" customHeight="1">
      <c r="A3663" s="189"/>
      <c r="B3663" s="111"/>
      <c r="C3663" s="111"/>
      <c r="D3663" s="111"/>
      <c r="E3663" s="111"/>
      <c r="F3663" s="111"/>
      <c r="G3663" s="111"/>
      <c r="H3663" s="111"/>
      <c r="I3663" s="117"/>
      <c r="J3663" s="118"/>
      <c r="K3663" s="33"/>
      <c r="L3663" s="44">
        <f t="shared" si="317"/>
        <v>0</v>
      </c>
      <c r="M3663" s="33" t="str">
        <f t="shared" si="315"/>
        <v>Container q'ty</v>
      </c>
      <c r="N3663" s="33" t="str">
        <f t="shared" si="316"/>
        <v/>
      </c>
      <c r="O3663" s="39"/>
      <c r="P3663" s="33"/>
      <c r="Q3663" s="168"/>
      <c r="R3663" s="169"/>
      <c r="S3663" s="39"/>
      <c r="T3663" s="119"/>
      <c r="U3663" s="109"/>
      <c r="V3663" s="109"/>
      <c r="W3663" s="109"/>
      <c r="X3663" s="45"/>
      <c r="Y3663" s="45"/>
    </row>
    <row r="3664" spans="1:25" s="43" customFormat="1" ht="12.9" customHeight="1">
      <c r="A3664" s="189"/>
      <c r="B3664" s="111"/>
      <c r="C3664" s="111"/>
      <c r="D3664" s="111"/>
      <c r="E3664" s="111"/>
      <c r="F3664" s="111"/>
      <c r="G3664" s="111"/>
      <c r="H3664" s="111"/>
      <c r="I3664" s="117"/>
      <c r="J3664" s="118"/>
      <c r="K3664" s="33"/>
      <c r="L3664" s="44">
        <f t="shared" si="317"/>
        <v>0</v>
      </c>
      <c r="M3664" s="33" t="str">
        <f t="shared" si="315"/>
        <v>Container q'ty</v>
      </c>
      <c r="N3664" s="33" t="str">
        <f t="shared" si="316"/>
        <v/>
      </c>
      <c r="O3664" s="39"/>
      <c r="P3664" s="33"/>
      <c r="Q3664" s="168"/>
      <c r="R3664" s="169"/>
      <c r="S3664" s="39"/>
      <c r="T3664" s="119"/>
      <c r="U3664" s="109"/>
      <c r="V3664" s="109"/>
      <c r="W3664" s="109"/>
      <c r="X3664" s="45"/>
      <c r="Y3664" s="45"/>
    </row>
    <row r="3665" spans="1:25" s="43" customFormat="1" ht="12.9" customHeight="1">
      <c r="A3665" s="189"/>
      <c r="B3665" s="111"/>
      <c r="C3665" s="111"/>
      <c r="D3665" s="111"/>
      <c r="E3665" s="111"/>
      <c r="F3665" s="111"/>
      <c r="G3665" s="111"/>
      <c r="H3665" s="111"/>
      <c r="I3665" s="116"/>
      <c r="J3665" s="118"/>
      <c r="K3665" s="33"/>
      <c r="L3665" s="44">
        <f t="shared" si="317"/>
        <v>0</v>
      </c>
      <c r="M3665" s="33" t="str">
        <f t="shared" si="315"/>
        <v>Container q'ty</v>
      </c>
      <c r="N3665" s="33" t="str">
        <f t="shared" si="316"/>
        <v/>
      </c>
      <c r="O3665" s="39"/>
      <c r="P3665" s="33"/>
      <c r="Q3665" s="168"/>
      <c r="R3665" s="169"/>
      <c r="S3665" s="39"/>
      <c r="T3665" s="119"/>
      <c r="U3665" s="109"/>
      <c r="V3665" s="109"/>
      <c r="W3665" s="109"/>
      <c r="X3665" s="45"/>
      <c r="Y3665" s="45"/>
    </row>
    <row r="3666" spans="1:25" s="43" customFormat="1" ht="12.9" customHeight="1">
      <c r="A3666" s="189"/>
      <c r="B3666" s="111"/>
      <c r="C3666" s="111"/>
      <c r="D3666" s="111"/>
      <c r="E3666" s="111"/>
      <c r="F3666" s="111"/>
      <c r="G3666" s="111"/>
      <c r="H3666" s="111"/>
      <c r="I3666" s="116"/>
      <c r="J3666" s="118"/>
      <c r="K3666" s="33"/>
      <c r="L3666" s="44">
        <f t="shared" si="317"/>
        <v>0</v>
      </c>
      <c r="M3666" s="33" t="str">
        <f t="shared" si="315"/>
        <v>Container q'ty</v>
      </c>
      <c r="N3666" s="33" t="str">
        <f t="shared" si="316"/>
        <v/>
      </c>
      <c r="O3666" s="39"/>
      <c r="P3666" s="33"/>
      <c r="Q3666" s="168"/>
      <c r="R3666" s="169"/>
      <c r="S3666" s="39"/>
      <c r="T3666" s="119"/>
      <c r="U3666" s="109"/>
      <c r="V3666" s="109"/>
      <c r="W3666" s="109"/>
      <c r="X3666" s="45"/>
      <c r="Y3666" s="45"/>
    </row>
    <row r="3667" spans="1:25" s="43" customFormat="1" ht="12.9" customHeight="1">
      <c r="A3667" s="189"/>
      <c r="B3667" s="111"/>
      <c r="C3667" s="111"/>
      <c r="D3667" s="111"/>
      <c r="E3667" s="111"/>
      <c r="F3667" s="111"/>
      <c r="G3667" s="111"/>
      <c r="H3667" s="111"/>
      <c r="I3667" s="116"/>
      <c r="J3667" s="118"/>
      <c r="K3667" s="33"/>
      <c r="L3667" s="44">
        <f t="shared" si="317"/>
        <v>0</v>
      </c>
      <c r="M3667" s="33" t="str">
        <f t="shared" si="315"/>
        <v>Container q'ty</v>
      </c>
      <c r="N3667" s="33" t="str">
        <f t="shared" si="316"/>
        <v/>
      </c>
      <c r="O3667" s="39"/>
      <c r="P3667" s="33"/>
      <c r="Q3667" s="168"/>
      <c r="R3667" s="169"/>
      <c r="S3667" s="39"/>
      <c r="T3667" s="119"/>
      <c r="U3667" s="109"/>
      <c r="V3667" s="109"/>
      <c r="W3667" s="109"/>
      <c r="X3667" s="45"/>
      <c r="Y3667" s="45"/>
    </row>
    <row r="3668" spans="1:25" s="43" customFormat="1" ht="12.9" customHeight="1">
      <c r="A3668" s="189"/>
      <c r="B3668" s="111"/>
      <c r="C3668" s="111"/>
      <c r="D3668" s="111"/>
      <c r="E3668" s="111"/>
      <c r="F3668" s="111"/>
      <c r="G3668" s="111"/>
      <c r="H3668" s="111"/>
      <c r="I3668" s="116"/>
      <c r="J3668" s="118"/>
      <c r="K3668" s="33"/>
      <c r="L3668" s="44">
        <f t="shared" si="317"/>
        <v>0</v>
      </c>
      <c r="M3668" s="33" t="str">
        <f t="shared" si="315"/>
        <v>Container q'ty</v>
      </c>
      <c r="N3668" s="33" t="str">
        <f t="shared" si="316"/>
        <v/>
      </c>
      <c r="O3668" s="39"/>
      <c r="P3668" s="33"/>
      <c r="Q3668" s="168"/>
      <c r="R3668" s="169"/>
      <c r="S3668" s="39"/>
      <c r="T3668" s="119"/>
      <c r="U3668" s="109"/>
      <c r="V3668" s="109"/>
      <c r="W3668" s="109"/>
      <c r="X3668" s="45"/>
      <c r="Y3668" s="45"/>
    </row>
    <row r="3669" spans="1:25" s="43" customFormat="1" ht="12.9" customHeight="1">
      <c r="A3669" s="189"/>
      <c r="B3669" s="111"/>
      <c r="C3669" s="111"/>
      <c r="D3669" s="111"/>
      <c r="E3669" s="111"/>
      <c r="F3669" s="111"/>
      <c r="G3669" s="111"/>
      <c r="H3669" s="111"/>
      <c r="I3669" s="116"/>
      <c r="J3669" s="118"/>
      <c r="K3669" s="33"/>
      <c r="L3669" s="44">
        <f>SUM(E3669:F3669)</f>
        <v>0</v>
      </c>
      <c r="M3669" s="33" t="str">
        <f t="shared" si="315"/>
        <v>Container q'ty</v>
      </c>
      <c r="N3669" s="33" t="str">
        <f t="shared" si="316"/>
        <v/>
      </c>
      <c r="O3669" s="39"/>
      <c r="P3669" s="33"/>
      <c r="Q3669" s="168"/>
      <c r="R3669" s="169"/>
      <c r="S3669" s="39"/>
      <c r="T3669" s="119"/>
      <c r="U3669" s="109"/>
      <c r="V3669" s="109"/>
      <c r="W3669" s="109"/>
      <c r="X3669" s="45"/>
      <c r="Y3669" s="45"/>
    </row>
    <row r="3670" spans="1:25" s="43" customFormat="1" ht="12.9" customHeight="1">
      <c r="A3670" s="189"/>
      <c r="B3670" s="111"/>
      <c r="C3670" s="111"/>
      <c r="D3670" s="111"/>
      <c r="E3670" s="111"/>
      <c r="F3670" s="111"/>
      <c r="G3670" s="111"/>
      <c r="H3670" s="111"/>
      <c r="I3670" s="116"/>
      <c r="J3670" s="118"/>
      <c r="K3670" s="33"/>
      <c r="L3670" s="44">
        <f>SUM(E3670:F3670)</f>
        <v>0</v>
      </c>
      <c r="M3670" s="33" t="str">
        <f t="shared" si="315"/>
        <v>Container q'ty</v>
      </c>
      <c r="N3670" s="33" t="str">
        <f t="shared" si="316"/>
        <v/>
      </c>
      <c r="O3670" s="39"/>
      <c r="P3670" s="33"/>
      <c r="Q3670" s="168"/>
      <c r="R3670" s="169"/>
      <c r="S3670" s="39"/>
      <c r="T3670" s="119"/>
      <c r="U3670" s="109"/>
      <c r="V3670" s="109"/>
      <c r="W3670" s="109"/>
      <c r="X3670" s="45"/>
      <c r="Y3670" s="45"/>
    </row>
    <row r="3671" spans="1:25" s="43" customFormat="1" ht="12.9" customHeight="1">
      <c r="A3671" s="189"/>
      <c r="B3671" s="111"/>
      <c r="C3671" s="111"/>
      <c r="D3671" s="111"/>
      <c r="E3671" s="111"/>
      <c r="F3671" s="111"/>
      <c r="G3671" s="111"/>
      <c r="H3671" s="111"/>
      <c r="I3671" s="116"/>
      <c r="J3671" s="118"/>
      <c r="K3671" s="33"/>
      <c r="L3671" s="44">
        <f t="shared" ref="L3671:L3680" si="318">SUM(E3671:F3671)</f>
        <v>0</v>
      </c>
      <c r="M3671" s="33" t="str">
        <f t="shared" si="315"/>
        <v>Container q'ty</v>
      </c>
      <c r="N3671" s="33" t="str">
        <f t="shared" si="316"/>
        <v/>
      </c>
      <c r="O3671" s="39"/>
      <c r="P3671" s="33"/>
      <c r="Q3671" s="168"/>
      <c r="R3671" s="169"/>
      <c r="S3671" s="39"/>
      <c r="T3671" s="119"/>
      <c r="U3671" s="109"/>
      <c r="V3671" s="109"/>
      <c r="W3671" s="109"/>
      <c r="X3671" s="45"/>
      <c r="Y3671" s="45"/>
    </row>
    <row r="3672" spans="1:25" s="43" customFormat="1" ht="12.9" customHeight="1">
      <c r="A3672" s="189"/>
      <c r="B3672" s="111"/>
      <c r="C3672" s="111"/>
      <c r="D3672" s="111"/>
      <c r="E3672" s="111"/>
      <c r="F3672" s="111"/>
      <c r="G3672" s="111"/>
      <c r="H3672" s="111"/>
      <c r="I3672" s="116"/>
      <c r="J3672" s="118"/>
      <c r="K3672" s="33"/>
      <c r="L3672" s="44">
        <f t="shared" si="318"/>
        <v>0</v>
      </c>
      <c r="M3672" s="33" t="str">
        <f t="shared" si="315"/>
        <v>Container q'ty</v>
      </c>
      <c r="N3672" s="33" t="str">
        <f t="shared" si="316"/>
        <v/>
      </c>
      <c r="O3672" s="39"/>
      <c r="P3672" s="33"/>
      <c r="Q3672" s="168"/>
      <c r="R3672" s="169"/>
      <c r="S3672" s="39"/>
      <c r="T3672" s="119"/>
      <c r="U3672" s="109"/>
      <c r="V3672" s="109"/>
      <c r="W3672" s="109"/>
      <c r="X3672" s="45"/>
      <c r="Y3672" s="45"/>
    </row>
    <row r="3673" spans="1:25" s="43" customFormat="1" ht="12.9" customHeight="1">
      <c r="A3673" s="189"/>
      <c r="B3673" s="111"/>
      <c r="C3673" s="111"/>
      <c r="D3673" s="111"/>
      <c r="E3673" s="111"/>
      <c r="F3673" s="111"/>
      <c r="G3673" s="111"/>
      <c r="H3673" s="111"/>
      <c r="I3673" s="116"/>
      <c r="J3673" s="118"/>
      <c r="K3673" s="33"/>
      <c r="L3673" s="44">
        <f t="shared" si="318"/>
        <v>0</v>
      </c>
      <c r="M3673" s="33" t="str">
        <f t="shared" si="315"/>
        <v>Container q'ty</v>
      </c>
      <c r="N3673" s="33" t="str">
        <f t="shared" si="316"/>
        <v/>
      </c>
      <c r="O3673" s="39"/>
      <c r="P3673" s="33"/>
      <c r="Q3673" s="168"/>
      <c r="R3673" s="169"/>
      <c r="S3673" s="39"/>
      <c r="T3673" s="119"/>
      <c r="U3673" s="109"/>
      <c r="V3673" s="109"/>
      <c r="W3673" s="109"/>
      <c r="X3673" s="45"/>
      <c r="Y3673" s="45"/>
    </row>
    <row r="3674" spans="1:25" s="43" customFormat="1" ht="12.9" customHeight="1">
      <c r="A3674" s="189"/>
      <c r="B3674" s="111"/>
      <c r="C3674" s="111"/>
      <c r="D3674" s="111"/>
      <c r="E3674" s="111"/>
      <c r="F3674" s="111"/>
      <c r="G3674" s="111"/>
      <c r="H3674" s="111"/>
      <c r="I3674" s="117"/>
      <c r="J3674" s="118"/>
      <c r="K3674" s="33"/>
      <c r="L3674" s="44">
        <f t="shared" si="318"/>
        <v>0</v>
      </c>
      <c r="M3674" s="33" t="str">
        <f t="shared" si="315"/>
        <v>Container q'ty</v>
      </c>
      <c r="N3674" s="33" t="str">
        <f t="shared" si="316"/>
        <v/>
      </c>
      <c r="O3674" s="39"/>
      <c r="P3674" s="33"/>
      <c r="Q3674" s="168"/>
      <c r="R3674" s="169"/>
      <c r="S3674" s="39"/>
      <c r="T3674" s="119"/>
      <c r="U3674" s="109"/>
      <c r="V3674" s="109"/>
      <c r="W3674" s="109"/>
      <c r="X3674" s="45"/>
      <c r="Y3674" s="45"/>
    </row>
    <row r="3675" spans="1:25" s="43" customFormat="1" ht="12.9" customHeight="1">
      <c r="A3675" s="189"/>
      <c r="B3675" s="111"/>
      <c r="C3675" s="111"/>
      <c r="D3675" s="111"/>
      <c r="E3675" s="111"/>
      <c r="F3675" s="111"/>
      <c r="G3675" s="111"/>
      <c r="H3675" s="111"/>
      <c r="I3675" s="117"/>
      <c r="J3675" s="118"/>
      <c r="K3675" s="33"/>
      <c r="L3675" s="44">
        <f t="shared" si="318"/>
        <v>0</v>
      </c>
      <c r="M3675" s="33" t="str">
        <f t="shared" si="315"/>
        <v>Container q'ty</v>
      </c>
      <c r="N3675" s="33" t="str">
        <f t="shared" si="316"/>
        <v/>
      </c>
      <c r="O3675" s="39"/>
      <c r="P3675" s="33"/>
      <c r="Q3675" s="168"/>
      <c r="R3675" s="169"/>
      <c r="S3675" s="39"/>
      <c r="T3675" s="119"/>
      <c r="U3675" s="109"/>
      <c r="V3675" s="109"/>
      <c r="W3675" s="109"/>
      <c r="X3675" s="45"/>
      <c r="Y3675" s="45"/>
    </row>
    <row r="3676" spans="1:25" s="43" customFormat="1" ht="12.9" customHeight="1">
      <c r="A3676" s="189"/>
      <c r="B3676" s="111"/>
      <c r="C3676" s="111"/>
      <c r="D3676" s="111"/>
      <c r="E3676" s="111"/>
      <c r="F3676" s="111"/>
      <c r="G3676" s="111"/>
      <c r="H3676" s="111"/>
      <c r="I3676" s="116"/>
      <c r="J3676" s="118"/>
      <c r="K3676" s="33"/>
      <c r="L3676" s="44">
        <f t="shared" si="318"/>
        <v>0</v>
      </c>
      <c r="M3676" s="33" t="str">
        <f t="shared" si="315"/>
        <v>Container q'ty</v>
      </c>
      <c r="N3676" s="33" t="str">
        <f t="shared" si="316"/>
        <v/>
      </c>
      <c r="O3676" s="39"/>
      <c r="P3676" s="33"/>
      <c r="Q3676" s="168"/>
      <c r="R3676" s="169"/>
      <c r="S3676" s="39"/>
      <c r="T3676" s="119"/>
      <c r="U3676" s="109"/>
      <c r="V3676" s="109"/>
      <c r="W3676" s="109"/>
      <c r="X3676" s="45"/>
      <c r="Y3676" s="45"/>
    </row>
    <row r="3677" spans="1:25" s="43" customFormat="1" ht="12.9" customHeight="1">
      <c r="A3677" s="189"/>
      <c r="B3677" s="111"/>
      <c r="C3677" s="111"/>
      <c r="D3677" s="111"/>
      <c r="E3677" s="111"/>
      <c r="F3677" s="111"/>
      <c r="G3677" s="111"/>
      <c r="H3677" s="111"/>
      <c r="I3677" s="116"/>
      <c r="J3677" s="118"/>
      <c r="K3677" s="33"/>
      <c r="L3677" s="44">
        <f t="shared" si="318"/>
        <v>0</v>
      </c>
      <c r="M3677" s="33" t="str">
        <f t="shared" si="315"/>
        <v>Container q'ty</v>
      </c>
      <c r="N3677" s="33" t="str">
        <f t="shared" si="316"/>
        <v/>
      </c>
      <c r="O3677" s="39"/>
      <c r="P3677" s="33"/>
      <c r="Q3677" s="168"/>
      <c r="R3677" s="169"/>
      <c r="S3677" s="39"/>
      <c r="T3677" s="119"/>
      <c r="U3677" s="109"/>
      <c r="V3677" s="109"/>
      <c r="W3677" s="109"/>
      <c r="X3677" s="45"/>
      <c r="Y3677" s="45"/>
    </row>
    <row r="3678" spans="1:25" s="43" customFormat="1" ht="12.9" customHeight="1">
      <c r="A3678" s="189"/>
      <c r="B3678" s="111"/>
      <c r="C3678" s="111"/>
      <c r="D3678" s="111"/>
      <c r="E3678" s="111"/>
      <c r="F3678" s="111"/>
      <c r="G3678" s="111"/>
      <c r="H3678" s="111"/>
      <c r="I3678" s="116"/>
      <c r="J3678" s="118"/>
      <c r="K3678" s="33"/>
      <c r="L3678" s="44">
        <f t="shared" si="318"/>
        <v>0</v>
      </c>
      <c r="M3678" s="33" t="str">
        <f t="shared" si="315"/>
        <v>Container q'ty</v>
      </c>
      <c r="N3678" s="33" t="str">
        <f t="shared" si="316"/>
        <v/>
      </c>
      <c r="O3678" s="39"/>
      <c r="P3678" s="33"/>
      <c r="Q3678" s="168"/>
      <c r="R3678" s="169"/>
      <c r="S3678" s="39"/>
      <c r="T3678" s="119"/>
      <c r="U3678" s="109"/>
      <c r="V3678" s="109"/>
      <c r="W3678" s="109"/>
      <c r="X3678" s="45"/>
      <c r="Y3678" s="45"/>
    </row>
    <row r="3679" spans="1:25" s="43" customFormat="1" ht="12.9" customHeight="1">
      <c r="A3679" s="189"/>
      <c r="B3679" s="111"/>
      <c r="C3679" s="111"/>
      <c r="D3679" s="111"/>
      <c r="E3679" s="111"/>
      <c r="F3679" s="111"/>
      <c r="G3679" s="111"/>
      <c r="H3679" s="111"/>
      <c r="I3679" s="117"/>
      <c r="J3679" s="118"/>
      <c r="K3679" s="33"/>
      <c r="L3679" s="44">
        <f t="shared" si="318"/>
        <v>0</v>
      </c>
      <c r="M3679" s="33" t="str">
        <f t="shared" si="315"/>
        <v>Container q'ty</v>
      </c>
      <c r="N3679" s="33" t="str">
        <f t="shared" si="316"/>
        <v/>
      </c>
      <c r="O3679" s="39"/>
      <c r="P3679" s="33"/>
      <c r="Q3679" s="168"/>
      <c r="R3679" s="169"/>
      <c r="S3679" s="39"/>
      <c r="T3679" s="119"/>
      <c r="U3679" s="109"/>
      <c r="V3679" s="109"/>
      <c r="W3679" s="109"/>
      <c r="X3679" s="45"/>
      <c r="Y3679" s="45"/>
    </row>
    <row r="3680" spans="1:25" s="43" customFormat="1" ht="12.9" customHeight="1">
      <c r="A3680" s="189"/>
      <c r="B3680" s="111"/>
      <c r="C3680" s="111"/>
      <c r="D3680" s="111"/>
      <c r="E3680" s="111"/>
      <c r="F3680" s="111"/>
      <c r="G3680" s="111"/>
      <c r="H3680" s="111"/>
      <c r="I3680" s="116"/>
      <c r="J3680" s="118"/>
      <c r="K3680" s="33"/>
      <c r="L3680" s="44">
        <f t="shared" si="318"/>
        <v>0</v>
      </c>
      <c r="M3680" s="33" t="str">
        <f t="shared" si="315"/>
        <v>Container q'ty</v>
      </c>
      <c r="N3680" s="33" t="str">
        <f t="shared" si="316"/>
        <v/>
      </c>
      <c r="O3680" s="39"/>
      <c r="P3680" s="33"/>
      <c r="Q3680" s="168"/>
      <c r="R3680" s="169"/>
      <c r="S3680" s="39"/>
      <c r="T3680" s="119"/>
      <c r="U3680" s="109"/>
      <c r="V3680" s="109"/>
      <c r="W3680" s="109"/>
      <c r="X3680" s="45"/>
      <c r="Y3680" s="45"/>
    </row>
    <row r="3681" spans="1:25" s="43" customFormat="1" ht="12.9" customHeight="1">
      <c r="A3681" s="189"/>
      <c r="B3681" s="111"/>
      <c r="C3681" s="111"/>
      <c r="D3681" s="111"/>
      <c r="E3681" s="111"/>
      <c r="F3681" s="111"/>
      <c r="G3681" s="111"/>
      <c r="H3681" s="111"/>
      <c r="I3681" s="116"/>
      <c r="J3681" s="118"/>
      <c r="K3681" s="33"/>
      <c r="L3681" s="44">
        <f>SUM(E3681:F3681)</f>
        <v>0</v>
      </c>
      <c r="M3681" s="33" t="str">
        <f t="shared" si="315"/>
        <v>Container q'ty</v>
      </c>
      <c r="N3681" s="33" t="str">
        <f t="shared" si="316"/>
        <v/>
      </c>
      <c r="O3681" s="39"/>
      <c r="P3681" s="33"/>
      <c r="Q3681" s="168"/>
      <c r="R3681" s="169"/>
      <c r="S3681" s="39"/>
      <c r="T3681" s="119"/>
      <c r="U3681" s="109"/>
      <c r="V3681" s="109"/>
      <c r="W3681" s="109"/>
      <c r="X3681" s="45"/>
      <c r="Y3681" s="45"/>
    </row>
    <row r="3682" spans="1:25" s="43" customFormat="1" ht="12.9" customHeight="1">
      <c r="A3682" s="189"/>
      <c r="B3682" s="111"/>
      <c r="C3682" s="111"/>
      <c r="D3682" s="111"/>
      <c r="E3682" s="111"/>
      <c r="F3682" s="111"/>
      <c r="G3682" s="111"/>
      <c r="H3682" s="111"/>
      <c r="I3682" s="116"/>
      <c r="J3682" s="118"/>
      <c r="K3682" s="33"/>
      <c r="L3682" s="44">
        <f>SUM(E3682:F3682)</f>
        <v>0</v>
      </c>
      <c r="M3682" s="33" t="str">
        <f t="shared" si="315"/>
        <v>Container q'ty</v>
      </c>
      <c r="N3682" s="33" t="str">
        <f t="shared" si="316"/>
        <v/>
      </c>
      <c r="O3682" s="39"/>
      <c r="P3682" s="33"/>
      <c r="Q3682" s="168"/>
      <c r="R3682" s="169"/>
      <c r="S3682" s="39"/>
      <c r="T3682" s="119"/>
      <c r="U3682" s="109"/>
      <c r="V3682" s="109"/>
      <c r="W3682" s="109"/>
      <c r="X3682" s="45"/>
      <c r="Y3682" s="45"/>
    </row>
    <row r="3683" spans="1:25" s="43" customFormat="1" ht="12.9" customHeight="1">
      <c r="A3683" s="189"/>
      <c r="B3683" s="111"/>
      <c r="C3683" s="111"/>
      <c r="D3683" s="111"/>
      <c r="E3683" s="111"/>
      <c r="F3683" s="111"/>
      <c r="G3683" s="111"/>
      <c r="H3683" s="111"/>
      <c r="I3683" s="116"/>
      <c r="J3683" s="118"/>
      <c r="K3683" s="33"/>
      <c r="L3683" s="44">
        <f t="shared" ref="L3683:L3691" si="319">SUM(E3683:F3683)</f>
        <v>0</v>
      </c>
      <c r="M3683" s="33" t="str">
        <f t="shared" si="315"/>
        <v>Container q'ty</v>
      </c>
      <c r="N3683" s="33" t="str">
        <f t="shared" si="316"/>
        <v/>
      </c>
      <c r="O3683" s="39"/>
      <c r="P3683" s="33"/>
      <c r="Q3683" s="168"/>
      <c r="R3683" s="169"/>
      <c r="S3683" s="39"/>
      <c r="T3683" s="119"/>
      <c r="U3683" s="109"/>
      <c r="V3683" s="109"/>
      <c r="W3683" s="109"/>
      <c r="X3683" s="45"/>
      <c r="Y3683" s="45"/>
    </row>
    <row r="3684" spans="1:25" s="43" customFormat="1" ht="12.9" customHeight="1">
      <c r="A3684" s="189"/>
      <c r="B3684" s="111"/>
      <c r="C3684" s="111"/>
      <c r="D3684" s="111"/>
      <c r="E3684" s="111"/>
      <c r="F3684" s="111"/>
      <c r="G3684" s="111"/>
      <c r="H3684" s="111"/>
      <c r="I3684" s="116"/>
      <c r="J3684" s="118"/>
      <c r="K3684" s="33"/>
      <c r="L3684" s="44">
        <f t="shared" si="319"/>
        <v>0</v>
      </c>
      <c r="M3684" s="33" t="str">
        <f t="shared" si="315"/>
        <v>Container q'ty</v>
      </c>
      <c r="N3684" s="33" t="str">
        <f t="shared" si="316"/>
        <v/>
      </c>
      <c r="O3684" s="39"/>
      <c r="P3684" s="33"/>
      <c r="Q3684" s="168"/>
      <c r="R3684" s="169"/>
      <c r="S3684" s="39"/>
      <c r="T3684" s="119"/>
      <c r="U3684" s="109"/>
      <c r="V3684" s="109"/>
      <c r="W3684" s="109"/>
      <c r="X3684" s="45"/>
      <c r="Y3684" s="45"/>
    </row>
    <row r="3685" spans="1:25" s="43" customFormat="1" ht="12.9" customHeight="1">
      <c r="A3685" s="189"/>
      <c r="B3685" s="111"/>
      <c r="C3685" s="111"/>
      <c r="D3685" s="111"/>
      <c r="E3685" s="111"/>
      <c r="F3685" s="111"/>
      <c r="G3685" s="111"/>
      <c r="H3685" s="111"/>
      <c r="I3685" s="116"/>
      <c r="J3685" s="118"/>
      <c r="K3685" s="33"/>
      <c r="L3685" s="44">
        <f t="shared" si="319"/>
        <v>0</v>
      </c>
      <c r="M3685" s="33" t="str">
        <f t="shared" si="315"/>
        <v>Container q'ty</v>
      </c>
      <c r="N3685" s="33" t="str">
        <f t="shared" si="316"/>
        <v/>
      </c>
      <c r="O3685" s="39"/>
      <c r="P3685" s="33"/>
      <c r="Q3685" s="168"/>
      <c r="R3685" s="169"/>
      <c r="S3685" s="39"/>
      <c r="T3685" s="119"/>
      <c r="U3685" s="109"/>
      <c r="V3685" s="109"/>
      <c r="W3685" s="109"/>
      <c r="X3685" s="45"/>
      <c r="Y3685" s="45"/>
    </row>
    <row r="3686" spans="1:25" s="43" customFormat="1" ht="12.9" customHeight="1">
      <c r="A3686" s="189"/>
      <c r="B3686" s="111"/>
      <c r="C3686" s="111"/>
      <c r="D3686" s="111"/>
      <c r="E3686" s="111"/>
      <c r="F3686" s="111"/>
      <c r="G3686" s="111"/>
      <c r="H3686" s="111"/>
      <c r="I3686" s="117"/>
      <c r="J3686" s="118"/>
      <c r="K3686" s="33"/>
      <c r="L3686" s="44">
        <f t="shared" si="319"/>
        <v>0</v>
      </c>
      <c r="M3686" s="33" t="str">
        <f t="shared" si="315"/>
        <v>Container q'ty</v>
      </c>
      <c r="N3686" s="33" t="str">
        <f t="shared" si="316"/>
        <v/>
      </c>
      <c r="O3686" s="39"/>
      <c r="P3686" s="33"/>
      <c r="Q3686" s="168"/>
      <c r="R3686" s="169"/>
      <c r="S3686" s="39"/>
      <c r="T3686" s="119"/>
      <c r="U3686" s="109"/>
      <c r="V3686" s="109"/>
      <c r="W3686" s="109"/>
      <c r="X3686" s="45"/>
      <c r="Y3686" s="45"/>
    </row>
    <row r="3687" spans="1:25" s="43" customFormat="1" ht="12.9" customHeight="1">
      <c r="A3687" s="189"/>
      <c r="B3687" s="111"/>
      <c r="C3687" s="111"/>
      <c r="D3687" s="111"/>
      <c r="E3687" s="111"/>
      <c r="F3687" s="111"/>
      <c r="G3687" s="111"/>
      <c r="H3687" s="111"/>
      <c r="I3687" s="117"/>
      <c r="J3687" s="118"/>
      <c r="K3687" s="33"/>
      <c r="L3687" s="44">
        <f t="shared" si="319"/>
        <v>0</v>
      </c>
      <c r="M3687" s="33" t="str">
        <f t="shared" si="315"/>
        <v>Container q'ty</v>
      </c>
      <c r="N3687" s="33" t="str">
        <f t="shared" si="316"/>
        <v/>
      </c>
      <c r="O3687" s="39"/>
      <c r="P3687" s="33"/>
      <c r="Q3687" s="168"/>
      <c r="R3687" s="169"/>
      <c r="S3687" s="39"/>
      <c r="T3687" s="119"/>
      <c r="U3687" s="109"/>
      <c r="V3687" s="109"/>
      <c r="W3687" s="109"/>
      <c r="X3687" s="45"/>
      <c r="Y3687" s="45"/>
    </row>
    <row r="3688" spans="1:25" s="43" customFormat="1" ht="12.9" customHeight="1">
      <c r="A3688" s="189"/>
      <c r="B3688" s="111"/>
      <c r="C3688" s="111"/>
      <c r="D3688" s="111"/>
      <c r="E3688" s="111"/>
      <c r="F3688" s="111"/>
      <c r="G3688" s="111"/>
      <c r="H3688" s="111"/>
      <c r="I3688" s="116"/>
      <c r="J3688" s="118"/>
      <c r="K3688" s="33"/>
      <c r="L3688" s="44">
        <f t="shared" si="319"/>
        <v>0</v>
      </c>
      <c r="M3688" s="33" t="str">
        <f t="shared" si="315"/>
        <v>Container q'ty</v>
      </c>
      <c r="N3688" s="33" t="str">
        <f t="shared" si="316"/>
        <v/>
      </c>
      <c r="O3688" s="39"/>
      <c r="P3688" s="33"/>
      <c r="Q3688" s="168"/>
      <c r="R3688" s="169"/>
      <c r="S3688" s="39"/>
      <c r="T3688" s="119"/>
      <c r="U3688" s="109"/>
      <c r="V3688" s="109"/>
      <c r="W3688" s="109"/>
      <c r="X3688" s="45"/>
      <c r="Y3688" s="45"/>
    </row>
    <row r="3689" spans="1:25" s="43" customFormat="1" ht="12.9" customHeight="1">
      <c r="A3689" s="189"/>
      <c r="B3689" s="111"/>
      <c r="C3689" s="111"/>
      <c r="D3689" s="111"/>
      <c r="E3689" s="111"/>
      <c r="F3689" s="111"/>
      <c r="G3689" s="111"/>
      <c r="H3689" s="111"/>
      <c r="I3689" s="116"/>
      <c r="J3689" s="118"/>
      <c r="K3689" s="33"/>
      <c r="L3689" s="44">
        <f t="shared" si="319"/>
        <v>0</v>
      </c>
      <c r="M3689" s="33" t="str">
        <f t="shared" si="315"/>
        <v>Container q'ty</v>
      </c>
      <c r="N3689" s="33" t="str">
        <f t="shared" si="316"/>
        <v/>
      </c>
      <c r="O3689" s="39"/>
      <c r="P3689" s="33"/>
      <c r="Q3689" s="168"/>
      <c r="R3689" s="169"/>
      <c r="S3689" s="39"/>
      <c r="T3689" s="119"/>
      <c r="U3689" s="109"/>
      <c r="V3689" s="109"/>
      <c r="W3689" s="109"/>
      <c r="X3689" s="45"/>
      <c r="Y3689" s="45"/>
    </row>
    <row r="3690" spans="1:25" s="43" customFormat="1" ht="12.9" customHeight="1">
      <c r="A3690" s="189"/>
      <c r="B3690" s="111"/>
      <c r="C3690" s="111"/>
      <c r="D3690" s="111"/>
      <c r="E3690" s="111"/>
      <c r="F3690" s="111"/>
      <c r="G3690" s="111"/>
      <c r="H3690" s="111"/>
      <c r="I3690" s="116"/>
      <c r="J3690" s="118"/>
      <c r="K3690" s="33"/>
      <c r="L3690" s="44">
        <f t="shared" si="319"/>
        <v>0</v>
      </c>
      <c r="M3690" s="33" t="str">
        <f t="shared" si="315"/>
        <v>Container q'ty</v>
      </c>
      <c r="N3690" s="33" t="str">
        <f t="shared" si="316"/>
        <v/>
      </c>
      <c r="O3690" s="39"/>
      <c r="P3690" s="33"/>
      <c r="Q3690" s="168"/>
      <c r="R3690" s="169"/>
      <c r="S3690" s="39"/>
      <c r="T3690" s="119"/>
      <c r="U3690" s="109"/>
      <c r="V3690" s="109"/>
      <c r="W3690" s="109"/>
      <c r="X3690" s="45"/>
      <c r="Y3690" s="45"/>
    </row>
    <row r="3691" spans="1:25" s="43" customFormat="1" ht="12.9" customHeight="1">
      <c r="A3691" s="189"/>
      <c r="B3691" s="111"/>
      <c r="C3691" s="111"/>
      <c r="D3691" s="111"/>
      <c r="E3691" s="111"/>
      <c r="F3691" s="111"/>
      <c r="G3691" s="111"/>
      <c r="H3691" s="111"/>
      <c r="I3691" s="116"/>
      <c r="J3691" s="118"/>
      <c r="K3691" s="33"/>
      <c r="L3691" s="44">
        <f t="shared" si="319"/>
        <v>0</v>
      </c>
      <c r="M3691" s="33" t="str">
        <f t="shared" si="315"/>
        <v>Container q'ty</v>
      </c>
      <c r="N3691" s="33" t="str">
        <f t="shared" si="316"/>
        <v/>
      </c>
      <c r="O3691" s="39"/>
      <c r="P3691" s="33"/>
      <c r="Q3691" s="168"/>
      <c r="R3691" s="169"/>
      <c r="S3691" s="39"/>
      <c r="T3691" s="119"/>
      <c r="U3691" s="109"/>
      <c r="V3691" s="109"/>
      <c r="W3691" s="109"/>
      <c r="X3691" s="45"/>
      <c r="Y3691" s="45"/>
    </row>
    <row r="3692" spans="1:25" s="43" customFormat="1" ht="12.9" customHeight="1">
      <c r="A3692" s="189"/>
      <c r="B3692" s="111"/>
      <c r="C3692" s="111"/>
      <c r="D3692" s="111"/>
      <c r="E3692" s="111"/>
      <c r="F3692" s="111"/>
      <c r="G3692" s="111"/>
      <c r="H3692" s="111"/>
      <c r="I3692" s="116"/>
      <c r="J3692" s="118"/>
      <c r="K3692" s="33"/>
      <c r="L3692" s="44">
        <f>SUM(E3692:F3692)</f>
        <v>0</v>
      </c>
      <c r="M3692" s="33" t="str">
        <f t="shared" si="315"/>
        <v>Container q'ty</v>
      </c>
      <c r="N3692" s="33" t="str">
        <f t="shared" si="316"/>
        <v/>
      </c>
      <c r="O3692" s="39"/>
      <c r="P3692" s="33"/>
      <c r="Q3692" s="168"/>
      <c r="R3692" s="169"/>
      <c r="S3692" s="39"/>
      <c r="T3692" s="119"/>
      <c r="U3692" s="109"/>
      <c r="V3692" s="109"/>
      <c r="W3692" s="109"/>
      <c r="X3692" s="45"/>
      <c r="Y3692" s="45"/>
    </row>
    <row r="3693" spans="1:25" s="43" customFormat="1" ht="12.9" customHeight="1">
      <c r="A3693" s="189"/>
      <c r="B3693" s="111"/>
      <c r="C3693" s="111"/>
      <c r="D3693" s="111"/>
      <c r="E3693" s="111"/>
      <c r="F3693" s="111"/>
      <c r="G3693" s="111"/>
      <c r="H3693" s="111"/>
      <c r="I3693" s="116"/>
      <c r="J3693" s="118"/>
      <c r="K3693" s="33"/>
      <c r="L3693" s="44">
        <f>SUM(E3693:F3693)</f>
        <v>0</v>
      </c>
      <c r="M3693" s="33" t="str">
        <f t="shared" si="315"/>
        <v>Container q'ty</v>
      </c>
      <c r="N3693" s="33" t="str">
        <f t="shared" si="316"/>
        <v/>
      </c>
      <c r="O3693" s="39"/>
      <c r="P3693" s="33"/>
      <c r="Q3693" s="168"/>
      <c r="R3693" s="169"/>
      <c r="S3693" s="39"/>
      <c r="T3693" s="119"/>
      <c r="U3693" s="109"/>
      <c r="V3693" s="109"/>
      <c r="W3693" s="109"/>
      <c r="X3693" s="45"/>
      <c r="Y3693" s="45"/>
    </row>
    <row r="3694" spans="1:25" s="43" customFormat="1" ht="12.9" customHeight="1">
      <c r="A3694" s="189"/>
      <c r="B3694" s="111"/>
      <c r="C3694" s="111"/>
      <c r="D3694" s="111"/>
      <c r="E3694" s="111"/>
      <c r="F3694" s="111"/>
      <c r="G3694" s="111"/>
      <c r="H3694" s="111"/>
      <c r="I3694" s="116"/>
      <c r="J3694" s="118"/>
      <c r="K3694" s="33"/>
      <c r="L3694" s="44">
        <f t="shared" ref="L3694:L3702" si="320">SUM(E3694:F3694)</f>
        <v>0</v>
      </c>
      <c r="M3694" s="33" t="str">
        <f t="shared" si="315"/>
        <v>Container q'ty</v>
      </c>
      <c r="N3694" s="33" t="str">
        <f t="shared" si="316"/>
        <v/>
      </c>
      <c r="O3694" s="39"/>
      <c r="P3694" s="33"/>
      <c r="Q3694" s="168"/>
      <c r="R3694" s="169"/>
      <c r="S3694" s="39"/>
      <c r="T3694" s="119"/>
      <c r="U3694" s="109"/>
      <c r="V3694" s="109"/>
      <c r="W3694" s="109"/>
      <c r="X3694" s="45"/>
      <c r="Y3694" s="45"/>
    </row>
    <row r="3695" spans="1:25" s="43" customFormat="1" ht="12.9" customHeight="1">
      <c r="A3695" s="189"/>
      <c r="B3695" s="111"/>
      <c r="C3695" s="111"/>
      <c r="D3695" s="111"/>
      <c r="E3695" s="111"/>
      <c r="F3695" s="111"/>
      <c r="G3695" s="111"/>
      <c r="H3695" s="111"/>
      <c r="I3695" s="116"/>
      <c r="J3695" s="118"/>
      <c r="K3695" s="33"/>
      <c r="L3695" s="44">
        <f t="shared" si="320"/>
        <v>0</v>
      </c>
      <c r="M3695" s="33" t="str">
        <f t="shared" si="315"/>
        <v>Container q'ty</v>
      </c>
      <c r="N3695" s="33" t="str">
        <f t="shared" si="316"/>
        <v/>
      </c>
      <c r="O3695" s="39"/>
      <c r="P3695" s="33"/>
      <c r="Q3695" s="168"/>
      <c r="R3695" s="169"/>
      <c r="S3695" s="39"/>
      <c r="T3695" s="119"/>
      <c r="U3695" s="109"/>
      <c r="V3695" s="109"/>
      <c r="W3695" s="109"/>
      <c r="X3695" s="45"/>
      <c r="Y3695" s="45"/>
    </row>
    <row r="3696" spans="1:25" s="43" customFormat="1" ht="12.9" customHeight="1">
      <c r="A3696" s="189"/>
      <c r="B3696" s="111"/>
      <c r="C3696" s="111"/>
      <c r="D3696" s="111"/>
      <c r="E3696" s="111"/>
      <c r="F3696" s="111"/>
      <c r="G3696" s="111"/>
      <c r="H3696" s="111"/>
      <c r="I3696" s="116"/>
      <c r="J3696" s="118"/>
      <c r="K3696" s="33"/>
      <c r="L3696" s="44">
        <f t="shared" si="320"/>
        <v>0</v>
      </c>
      <c r="M3696" s="33" t="str">
        <f t="shared" si="315"/>
        <v>Container q'ty</v>
      </c>
      <c r="N3696" s="33" t="str">
        <f t="shared" si="316"/>
        <v/>
      </c>
      <c r="O3696" s="39"/>
      <c r="P3696" s="33"/>
      <c r="Q3696" s="168"/>
      <c r="R3696" s="169"/>
      <c r="S3696" s="39"/>
      <c r="T3696" s="119"/>
      <c r="U3696" s="109"/>
      <c r="V3696" s="109"/>
      <c r="W3696" s="109"/>
      <c r="X3696" s="45"/>
      <c r="Y3696" s="45"/>
    </row>
    <row r="3697" spans="1:25" s="43" customFormat="1" ht="12.9" customHeight="1">
      <c r="A3697" s="189"/>
      <c r="B3697" s="111"/>
      <c r="C3697" s="111"/>
      <c r="D3697" s="111"/>
      <c r="E3697" s="111"/>
      <c r="F3697" s="111"/>
      <c r="G3697" s="111"/>
      <c r="H3697" s="111"/>
      <c r="I3697" s="117"/>
      <c r="J3697" s="118"/>
      <c r="K3697" s="33"/>
      <c r="L3697" s="44">
        <f t="shared" si="320"/>
        <v>0</v>
      </c>
      <c r="M3697" s="33" t="str">
        <f t="shared" si="315"/>
        <v>Container q'ty</v>
      </c>
      <c r="N3697" s="33" t="str">
        <f t="shared" si="316"/>
        <v/>
      </c>
      <c r="O3697" s="39"/>
      <c r="P3697" s="33"/>
      <c r="Q3697" s="168"/>
      <c r="R3697" s="169"/>
      <c r="S3697" s="39"/>
      <c r="T3697" s="119"/>
      <c r="U3697" s="109"/>
      <c r="V3697" s="109"/>
      <c r="W3697" s="109"/>
      <c r="X3697" s="45"/>
      <c r="Y3697" s="45"/>
    </row>
    <row r="3698" spans="1:25" s="43" customFormat="1" ht="12.9" customHeight="1">
      <c r="A3698" s="189"/>
      <c r="B3698" s="111"/>
      <c r="C3698" s="111"/>
      <c r="D3698" s="111"/>
      <c r="E3698" s="111"/>
      <c r="F3698" s="111"/>
      <c r="G3698" s="111"/>
      <c r="H3698" s="111"/>
      <c r="I3698" s="117"/>
      <c r="J3698" s="118"/>
      <c r="K3698" s="33"/>
      <c r="L3698" s="44">
        <f t="shared" si="320"/>
        <v>0</v>
      </c>
      <c r="M3698" s="33" t="str">
        <f t="shared" si="315"/>
        <v>Container q'ty</v>
      </c>
      <c r="N3698" s="33" t="str">
        <f t="shared" si="316"/>
        <v/>
      </c>
      <c r="O3698" s="39"/>
      <c r="P3698" s="33"/>
      <c r="Q3698" s="168"/>
      <c r="R3698" s="169"/>
      <c r="S3698" s="39"/>
      <c r="T3698" s="119"/>
      <c r="U3698" s="109"/>
      <c r="V3698" s="109"/>
      <c r="W3698" s="109"/>
      <c r="X3698" s="45"/>
      <c r="Y3698" s="45"/>
    </row>
    <row r="3699" spans="1:25" s="43" customFormat="1" ht="12.9" customHeight="1">
      <c r="A3699" s="189"/>
      <c r="B3699" s="111"/>
      <c r="C3699" s="111"/>
      <c r="D3699" s="111"/>
      <c r="E3699" s="111"/>
      <c r="F3699" s="111"/>
      <c r="G3699" s="111"/>
      <c r="H3699" s="111"/>
      <c r="I3699" s="116"/>
      <c r="J3699" s="118"/>
      <c r="K3699" s="33"/>
      <c r="L3699" s="44">
        <f t="shared" si="320"/>
        <v>0</v>
      </c>
      <c r="M3699" s="33" t="str">
        <f t="shared" si="315"/>
        <v>Container q'ty</v>
      </c>
      <c r="N3699" s="33" t="str">
        <f t="shared" si="316"/>
        <v/>
      </c>
      <c r="O3699" s="39"/>
      <c r="P3699" s="33"/>
      <c r="Q3699" s="168"/>
      <c r="R3699" s="169"/>
      <c r="S3699" s="39"/>
      <c r="T3699" s="119"/>
      <c r="U3699" s="109"/>
      <c r="V3699" s="109"/>
      <c r="W3699" s="109"/>
      <c r="X3699" s="45"/>
      <c r="Y3699" s="45"/>
    </row>
    <row r="3700" spans="1:25" s="43" customFormat="1" ht="12.9" customHeight="1">
      <c r="A3700" s="189"/>
      <c r="B3700" s="111"/>
      <c r="C3700" s="111"/>
      <c r="D3700" s="111"/>
      <c r="E3700" s="111"/>
      <c r="F3700" s="111"/>
      <c r="G3700" s="111"/>
      <c r="H3700" s="111"/>
      <c r="I3700" s="116"/>
      <c r="J3700" s="118"/>
      <c r="K3700" s="33"/>
      <c r="L3700" s="44">
        <f t="shared" si="320"/>
        <v>0</v>
      </c>
      <c r="M3700" s="33" t="str">
        <f t="shared" si="315"/>
        <v>Container q'ty</v>
      </c>
      <c r="N3700" s="33" t="str">
        <f t="shared" si="316"/>
        <v/>
      </c>
      <c r="O3700" s="39"/>
      <c r="P3700" s="33"/>
      <c r="Q3700" s="168"/>
      <c r="R3700" s="169"/>
      <c r="S3700" s="39"/>
      <c r="T3700" s="119"/>
      <c r="U3700" s="109"/>
      <c r="V3700" s="109"/>
      <c r="W3700" s="109"/>
      <c r="X3700" s="45"/>
      <c r="Y3700" s="45"/>
    </row>
    <row r="3701" spans="1:25" s="43" customFormat="1" ht="12.9" customHeight="1">
      <c r="A3701" s="189"/>
      <c r="B3701" s="111"/>
      <c r="C3701" s="111"/>
      <c r="D3701" s="111"/>
      <c r="E3701" s="111"/>
      <c r="F3701" s="111"/>
      <c r="G3701" s="111"/>
      <c r="H3701" s="111"/>
      <c r="I3701" s="116"/>
      <c r="J3701" s="118"/>
      <c r="K3701" s="33"/>
      <c r="L3701" s="44">
        <f t="shared" si="320"/>
        <v>0</v>
      </c>
      <c r="M3701" s="33" t="str">
        <f t="shared" si="315"/>
        <v>Container q'ty</v>
      </c>
      <c r="N3701" s="33" t="str">
        <f t="shared" si="316"/>
        <v/>
      </c>
      <c r="O3701" s="39"/>
      <c r="P3701" s="33"/>
      <c r="Q3701" s="168"/>
      <c r="R3701" s="169"/>
      <c r="S3701" s="39"/>
      <c r="T3701" s="119"/>
      <c r="U3701" s="109"/>
      <c r="V3701" s="109"/>
      <c r="W3701" s="109"/>
      <c r="X3701" s="45"/>
      <c r="Y3701" s="45"/>
    </row>
    <row r="3702" spans="1:25" s="43" customFormat="1" ht="12.9" customHeight="1">
      <c r="A3702" s="189"/>
      <c r="B3702" s="111"/>
      <c r="C3702" s="111"/>
      <c r="D3702" s="111"/>
      <c r="E3702" s="111"/>
      <c r="F3702" s="111"/>
      <c r="G3702" s="111"/>
      <c r="H3702" s="111"/>
      <c r="I3702" s="116"/>
      <c r="J3702" s="118"/>
      <c r="K3702" s="33"/>
      <c r="L3702" s="44">
        <f t="shared" si="320"/>
        <v>0</v>
      </c>
      <c r="M3702" s="33" t="str">
        <f t="shared" si="315"/>
        <v>Container q'ty</v>
      </c>
      <c r="N3702" s="33" t="str">
        <f t="shared" si="316"/>
        <v/>
      </c>
      <c r="O3702" s="39"/>
      <c r="P3702" s="33"/>
      <c r="Q3702" s="168"/>
      <c r="R3702" s="169"/>
      <c r="S3702" s="39"/>
      <c r="T3702" s="119"/>
      <c r="U3702" s="109"/>
      <c r="V3702" s="109"/>
      <c r="W3702" s="109"/>
      <c r="X3702" s="45"/>
      <c r="Y3702" s="45"/>
    </row>
    <row r="3703" spans="1:25" s="43" customFormat="1" ht="12.9" customHeight="1">
      <c r="A3703" s="189"/>
      <c r="B3703" s="111"/>
      <c r="C3703" s="111"/>
      <c r="D3703" s="111"/>
      <c r="E3703" s="111"/>
      <c r="F3703" s="111"/>
      <c r="G3703" s="111"/>
      <c r="H3703" s="111"/>
      <c r="I3703" s="116"/>
      <c r="J3703" s="118"/>
      <c r="K3703" s="33"/>
      <c r="L3703" s="44">
        <f>SUM(E3703:F3703)</f>
        <v>0</v>
      </c>
      <c r="M3703" s="33" t="str">
        <f t="shared" ref="M3703:M3766" si="321">A3703&amp;$O$1</f>
        <v>Container q'ty</v>
      </c>
      <c r="N3703" s="33" t="str">
        <f t="shared" ref="N3703:N3766" si="322">A3703&amp;P3703</f>
        <v/>
      </c>
      <c r="O3703" s="39"/>
      <c r="P3703" s="33"/>
      <c r="Q3703" s="168"/>
      <c r="R3703" s="169"/>
      <c r="S3703" s="39"/>
      <c r="T3703" s="119"/>
      <c r="U3703" s="109"/>
      <c r="V3703" s="109"/>
      <c r="W3703" s="109"/>
      <c r="X3703" s="45"/>
      <c r="Y3703" s="45"/>
    </row>
    <row r="3704" spans="1:25" s="43" customFormat="1" ht="12.9" customHeight="1">
      <c r="A3704" s="189"/>
      <c r="B3704" s="111"/>
      <c r="C3704" s="111"/>
      <c r="D3704" s="111"/>
      <c r="E3704" s="111"/>
      <c r="F3704" s="111"/>
      <c r="G3704" s="111"/>
      <c r="H3704" s="111"/>
      <c r="I3704" s="116"/>
      <c r="J3704" s="118"/>
      <c r="K3704" s="33"/>
      <c r="L3704" s="44">
        <f>SUM(E3704:F3704)</f>
        <v>0</v>
      </c>
      <c r="M3704" s="33" t="str">
        <f t="shared" si="321"/>
        <v>Container q'ty</v>
      </c>
      <c r="N3704" s="33" t="str">
        <f t="shared" si="322"/>
        <v/>
      </c>
      <c r="O3704" s="39"/>
      <c r="P3704" s="33"/>
      <c r="Q3704" s="168"/>
      <c r="R3704" s="169"/>
      <c r="S3704" s="39"/>
      <c r="T3704" s="119"/>
      <c r="U3704" s="109"/>
      <c r="V3704" s="109"/>
      <c r="W3704" s="109"/>
      <c r="X3704" s="45"/>
      <c r="Y3704" s="45"/>
    </row>
    <row r="3705" spans="1:25" s="43" customFormat="1" ht="12.9" customHeight="1">
      <c r="A3705" s="189"/>
      <c r="B3705" s="111"/>
      <c r="C3705" s="111"/>
      <c r="D3705" s="111"/>
      <c r="E3705" s="111"/>
      <c r="F3705" s="111"/>
      <c r="G3705" s="111"/>
      <c r="H3705" s="111"/>
      <c r="I3705" s="116"/>
      <c r="J3705" s="118"/>
      <c r="K3705" s="33"/>
      <c r="L3705" s="44">
        <f t="shared" ref="L3705:L3714" si="323">SUM(E3705:F3705)</f>
        <v>0</v>
      </c>
      <c r="M3705" s="33" t="str">
        <f t="shared" si="321"/>
        <v>Container q'ty</v>
      </c>
      <c r="N3705" s="33" t="str">
        <f t="shared" si="322"/>
        <v/>
      </c>
      <c r="O3705" s="39"/>
      <c r="P3705" s="33"/>
      <c r="Q3705" s="168"/>
      <c r="R3705" s="169"/>
      <c r="S3705" s="39"/>
      <c r="T3705" s="119"/>
      <c r="U3705" s="109"/>
      <c r="V3705" s="109"/>
      <c r="W3705" s="109"/>
      <c r="X3705" s="45"/>
      <c r="Y3705" s="45"/>
    </row>
    <row r="3706" spans="1:25" s="43" customFormat="1" ht="12.9" customHeight="1">
      <c r="A3706" s="189"/>
      <c r="B3706" s="111"/>
      <c r="C3706" s="111"/>
      <c r="D3706" s="111"/>
      <c r="E3706" s="111"/>
      <c r="F3706" s="111"/>
      <c r="G3706" s="111"/>
      <c r="H3706" s="111"/>
      <c r="I3706" s="116"/>
      <c r="J3706" s="118"/>
      <c r="K3706" s="33"/>
      <c r="L3706" s="44">
        <f t="shared" si="323"/>
        <v>0</v>
      </c>
      <c r="M3706" s="33" t="str">
        <f t="shared" si="321"/>
        <v>Container q'ty</v>
      </c>
      <c r="N3706" s="33" t="str">
        <f t="shared" si="322"/>
        <v/>
      </c>
      <c r="O3706" s="39"/>
      <c r="P3706" s="33"/>
      <c r="Q3706" s="168"/>
      <c r="R3706" s="169"/>
      <c r="S3706" s="39"/>
      <c r="T3706" s="119"/>
      <c r="U3706" s="109"/>
      <c r="V3706" s="109"/>
      <c r="W3706" s="109"/>
      <c r="X3706" s="45"/>
      <c r="Y3706" s="45"/>
    </row>
    <row r="3707" spans="1:25" s="43" customFormat="1" ht="12.9" customHeight="1">
      <c r="A3707" s="189"/>
      <c r="B3707" s="111"/>
      <c r="C3707" s="111"/>
      <c r="D3707" s="111"/>
      <c r="E3707" s="111"/>
      <c r="F3707" s="111"/>
      <c r="G3707" s="111"/>
      <c r="H3707" s="111"/>
      <c r="I3707" s="116"/>
      <c r="J3707" s="118"/>
      <c r="K3707" s="33"/>
      <c r="L3707" s="44">
        <f t="shared" si="323"/>
        <v>0</v>
      </c>
      <c r="M3707" s="33" t="str">
        <f t="shared" si="321"/>
        <v>Container q'ty</v>
      </c>
      <c r="N3707" s="33" t="str">
        <f t="shared" si="322"/>
        <v/>
      </c>
      <c r="O3707" s="39"/>
      <c r="P3707" s="33"/>
      <c r="Q3707" s="168"/>
      <c r="R3707" s="169"/>
      <c r="S3707" s="39"/>
      <c r="T3707" s="119"/>
      <c r="U3707" s="109"/>
      <c r="V3707" s="109"/>
      <c r="W3707" s="109"/>
      <c r="X3707" s="45"/>
      <c r="Y3707" s="45"/>
    </row>
    <row r="3708" spans="1:25" s="43" customFormat="1" ht="12.9" customHeight="1">
      <c r="A3708" s="189"/>
      <c r="B3708" s="111"/>
      <c r="C3708" s="111"/>
      <c r="D3708" s="111"/>
      <c r="E3708" s="111"/>
      <c r="F3708" s="111"/>
      <c r="G3708" s="111"/>
      <c r="H3708" s="111"/>
      <c r="I3708" s="117"/>
      <c r="J3708" s="118"/>
      <c r="K3708" s="33"/>
      <c r="L3708" s="44">
        <f t="shared" si="323"/>
        <v>0</v>
      </c>
      <c r="M3708" s="33" t="str">
        <f t="shared" si="321"/>
        <v>Container q'ty</v>
      </c>
      <c r="N3708" s="33" t="str">
        <f t="shared" si="322"/>
        <v/>
      </c>
      <c r="O3708" s="39"/>
      <c r="P3708" s="33"/>
      <c r="Q3708" s="168"/>
      <c r="R3708" s="169"/>
      <c r="S3708" s="39"/>
      <c r="T3708" s="119"/>
      <c r="U3708" s="109"/>
      <c r="V3708" s="109"/>
      <c r="W3708" s="109"/>
      <c r="X3708" s="45"/>
      <c r="Y3708" s="45"/>
    </row>
    <row r="3709" spans="1:25" s="43" customFormat="1" ht="12.9" customHeight="1">
      <c r="A3709" s="189"/>
      <c r="B3709" s="111"/>
      <c r="C3709" s="111"/>
      <c r="D3709" s="111"/>
      <c r="E3709" s="111"/>
      <c r="F3709" s="111"/>
      <c r="G3709" s="111"/>
      <c r="H3709" s="111"/>
      <c r="I3709" s="117"/>
      <c r="J3709" s="118"/>
      <c r="K3709" s="33"/>
      <c r="L3709" s="44">
        <f t="shared" si="323"/>
        <v>0</v>
      </c>
      <c r="M3709" s="33" t="str">
        <f t="shared" si="321"/>
        <v>Container q'ty</v>
      </c>
      <c r="N3709" s="33" t="str">
        <f t="shared" si="322"/>
        <v/>
      </c>
      <c r="O3709" s="39"/>
      <c r="P3709" s="33"/>
      <c r="Q3709" s="168"/>
      <c r="R3709" s="169"/>
      <c r="S3709" s="39"/>
      <c r="T3709" s="119"/>
      <c r="U3709" s="109"/>
      <c r="V3709" s="109"/>
      <c r="W3709" s="109"/>
      <c r="X3709" s="45"/>
      <c r="Y3709" s="45"/>
    </row>
    <row r="3710" spans="1:25" s="43" customFormat="1" ht="12.9" customHeight="1">
      <c r="A3710" s="189"/>
      <c r="B3710" s="111"/>
      <c r="C3710" s="111"/>
      <c r="D3710" s="111"/>
      <c r="E3710" s="111"/>
      <c r="F3710" s="111"/>
      <c r="G3710" s="111"/>
      <c r="H3710" s="111"/>
      <c r="I3710" s="116"/>
      <c r="J3710" s="118"/>
      <c r="K3710" s="33"/>
      <c r="L3710" s="44">
        <f t="shared" si="323"/>
        <v>0</v>
      </c>
      <c r="M3710" s="33" t="str">
        <f t="shared" si="321"/>
        <v>Container q'ty</v>
      </c>
      <c r="N3710" s="33" t="str">
        <f t="shared" si="322"/>
        <v/>
      </c>
      <c r="O3710" s="39"/>
      <c r="P3710" s="33"/>
      <c r="Q3710" s="168"/>
      <c r="R3710" s="169"/>
      <c r="S3710" s="39"/>
      <c r="T3710" s="119"/>
      <c r="U3710" s="109"/>
      <c r="V3710" s="109"/>
      <c r="W3710" s="109"/>
      <c r="X3710" s="45"/>
      <c r="Y3710" s="45"/>
    </row>
    <row r="3711" spans="1:25" s="43" customFormat="1" ht="12.9" customHeight="1">
      <c r="A3711" s="189"/>
      <c r="B3711" s="111"/>
      <c r="C3711" s="111"/>
      <c r="D3711" s="111"/>
      <c r="E3711" s="111"/>
      <c r="F3711" s="111"/>
      <c r="G3711" s="111"/>
      <c r="H3711" s="111"/>
      <c r="I3711" s="116"/>
      <c r="J3711" s="118"/>
      <c r="K3711" s="33"/>
      <c r="L3711" s="44">
        <f t="shared" si="323"/>
        <v>0</v>
      </c>
      <c r="M3711" s="33" t="str">
        <f t="shared" si="321"/>
        <v>Container q'ty</v>
      </c>
      <c r="N3711" s="33" t="str">
        <f t="shared" si="322"/>
        <v/>
      </c>
      <c r="O3711" s="39"/>
      <c r="P3711" s="33"/>
      <c r="Q3711" s="168"/>
      <c r="R3711" s="169"/>
      <c r="S3711" s="39"/>
      <c r="T3711" s="119"/>
      <c r="U3711" s="109"/>
      <c r="V3711" s="109"/>
      <c r="W3711" s="109"/>
      <c r="X3711" s="45"/>
      <c r="Y3711" s="45"/>
    </row>
    <row r="3712" spans="1:25" s="43" customFormat="1" ht="12.9" customHeight="1">
      <c r="A3712" s="189"/>
      <c r="B3712" s="111"/>
      <c r="C3712" s="111"/>
      <c r="D3712" s="111"/>
      <c r="E3712" s="111"/>
      <c r="F3712" s="111"/>
      <c r="G3712" s="111"/>
      <c r="H3712" s="111"/>
      <c r="I3712" s="116"/>
      <c r="J3712" s="118"/>
      <c r="K3712" s="33"/>
      <c r="L3712" s="44">
        <f t="shared" si="323"/>
        <v>0</v>
      </c>
      <c r="M3712" s="33" t="str">
        <f t="shared" si="321"/>
        <v>Container q'ty</v>
      </c>
      <c r="N3712" s="33" t="str">
        <f t="shared" si="322"/>
        <v/>
      </c>
      <c r="O3712" s="39"/>
      <c r="P3712" s="33"/>
      <c r="Q3712" s="168"/>
      <c r="R3712" s="169"/>
      <c r="S3712" s="39"/>
      <c r="T3712" s="119"/>
      <c r="U3712" s="109"/>
      <c r="V3712" s="109"/>
      <c r="W3712" s="109"/>
      <c r="X3712" s="45"/>
      <c r="Y3712" s="45"/>
    </row>
    <row r="3713" spans="1:25" s="43" customFormat="1" ht="12.9" customHeight="1">
      <c r="A3713" s="189"/>
      <c r="B3713" s="111"/>
      <c r="C3713" s="111"/>
      <c r="D3713" s="111"/>
      <c r="E3713" s="111"/>
      <c r="F3713" s="111"/>
      <c r="G3713" s="111"/>
      <c r="H3713" s="111"/>
      <c r="I3713" s="116"/>
      <c r="J3713" s="118"/>
      <c r="K3713" s="33"/>
      <c r="L3713" s="44">
        <f t="shared" si="323"/>
        <v>0</v>
      </c>
      <c r="M3713" s="33" t="str">
        <f t="shared" si="321"/>
        <v>Container q'ty</v>
      </c>
      <c r="N3713" s="33" t="str">
        <f t="shared" si="322"/>
        <v/>
      </c>
      <c r="O3713" s="39"/>
      <c r="P3713" s="33"/>
      <c r="Q3713" s="168"/>
      <c r="R3713" s="169"/>
      <c r="S3713" s="39"/>
      <c r="T3713" s="119"/>
      <c r="U3713" s="109"/>
      <c r="V3713" s="109"/>
      <c r="W3713" s="109"/>
      <c r="X3713" s="45"/>
      <c r="Y3713" s="45"/>
    </row>
    <row r="3714" spans="1:25" s="43" customFormat="1" ht="12.9" customHeight="1">
      <c r="A3714" s="189"/>
      <c r="B3714" s="111"/>
      <c r="C3714" s="111"/>
      <c r="D3714" s="111"/>
      <c r="E3714" s="111"/>
      <c r="F3714" s="111"/>
      <c r="G3714" s="111"/>
      <c r="H3714" s="111"/>
      <c r="I3714" s="116"/>
      <c r="J3714" s="118"/>
      <c r="K3714" s="33"/>
      <c r="L3714" s="44">
        <f t="shared" si="323"/>
        <v>0</v>
      </c>
      <c r="M3714" s="33" t="str">
        <f t="shared" si="321"/>
        <v>Container q'ty</v>
      </c>
      <c r="N3714" s="33" t="str">
        <f t="shared" si="322"/>
        <v/>
      </c>
      <c r="O3714" s="39"/>
      <c r="P3714" s="33"/>
      <c r="Q3714" s="168"/>
      <c r="R3714" s="169"/>
      <c r="S3714" s="39"/>
      <c r="T3714" s="119"/>
      <c r="U3714" s="109"/>
      <c r="V3714" s="109"/>
      <c r="W3714" s="109"/>
      <c r="X3714" s="45"/>
      <c r="Y3714" s="45"/>
    </row>
    <row r="3715" spans="1:25" s="43" customFormat="1" ht="12.9" customHeight="1">
      <c r="A3715" s="189"/>
      <c r="B3715" s="111"/>
      <c r="C3715" s="111"/>
      <c r="D3715" s="111"/>
      <c r="E3715" s="111"/>
      <c r="F3715" s="111"/>
      <c r="G3715" s="111"/>
      <c r="H3715" s="111"/>
      <c r="I3715" s="116"/>
      <c r="J3715" s="118"/>
      <c r="K3715" s="33"/>
      <c r="L3715" s="44">
        <f>SUM(E3715:F3715)</f>
        <v>0</v>
      </c>
      <c r="M3715" s="33" t="str">
        <f t="shared" si="321"/>
        <v>Container q'ty</v>
      </c>
      <c r="N3715" s="33" t="str">
        <f t="shared" si="322"/>
        <v/>
      </c>
      <c r="O3715" s="39"/>
      <c r="P3715" s="33"/>
      <c r="Q3715" s="168"/>
      <c r="R3715" s="169"/>
      <c r="S3715" s="39"/>
      <c r="T3715" s="119"/>
      <c r="U3715" s="109"/>
      <c r="V3715" s="109"/>
      <c r="W3715" s="109"/>
      <c r="X3715" s="45"/>
      <c r="Y3715" s="45"/>
    </row>
    <row r="3716" spans="1:25" s="43" customFormat="1" ht="12.9" customHeight="1">
      <c r="A3716" s="189"/>
      <c r="B3716" s="111"/>
      <c r="C3716" s="111"/>
      <c r="D3716" s="111"/>
      <c r="E3716" s="111"/>
      <c r="F3716" s="111"/>
      <c r="G3716" s="111"/>
      <c r="H3716" s="111"/>
      <c r="I3716" s="116"/>
      <c r="J3716" s="118"/>
      <c r="K3716" s="33"/>
      <c r="L3716" s="44">
        <f>SUM(E3716:F3716)</f>
        <v>0</v>
      </c>
      <c r="M3716" s="33" t="str">
        <f t="shared" si="321"/>
        <v>Container q'ty</v>
      </c>
      <c r="N3716" s="33" t="str">
        <f t="shared" si="322"/>
        <v/>
      </c>
      <c r="O3716" s="39"/>
      <c r="P3716" s="33"/>
      <c r="Q3716" s="168"/>
      <c r="R3716" s="169"/>
      <c r="S3716" s="39"/>
      <c r="T3716" s="119"/>
      <c r="U3716" s="109"/>
      <c r="V3716" s="109"/>
      <c r="W3716" s="109"/>
      <c r="X3716" s="45"/>
      <c r="Y3716" s="45"/>
    </row>
    <row r="3717" spans="1:25" s="43" customFormat="1" ht="12.9" customHeight="1">
      <c r="A3717" s="189"/>
      <c r="B3717" s="111"/>
      <c r="C3717" s="111"/>
      <c r="D3717" s="111"/>
      <c r="E3717" s="111"/>
      <c r="F3717" s="111"/>
      <c r="G3717" s="111"/>
      <c r="H3717" s="111"/>
      <c r="I3717" s="116"/>
      <c r="J3717" s="118"/>
      <c r="K3717" s="33"/>
      <c r="L3717" s="44">
        <f t="shared" ref="L3717:L3725" si="324">SUM(E3717:F3717)</f>
        <v>0</v>
      </c>
      <c r="M3717" s="33" t="str">
        <f t="shared" si="321"/>
        <v>Container q'ty</v>
      </c>
      <c r="N3717" s="33" t="str">
        <f t="shared" si="322"/>
        <v/>
      </c>
      <c r="O3717" s="39"/>
      <c r="P3717" s="33"/>
      <c r="Q3717" s="168"/>
      <c r="R3717" s="169"/>
      <c r="S3717" s="39"/>
      <c r="T3717" s="119"/>
      <c r="U3717" s="109"/>
      <c r="V3717" s="109"/>
      <c r="W3717" s="109"/>
      <c r="X3717" s="45"/>
      <c r="Y3717" s="45"/>
    </row>
    <row r="3718" spans="1:25" s="43" customFormat="1" ht="12.9" customHeight="1">
      <c r="A3718" s="189"/>
      <c r="B3718" s="111"/>
      <c r="C3718" s="111"/>
      <c r="D3718" s="111"/>
      <c r="E3718" s="111"/>
      <c r="F3718" s="111"/>
      <c r="G3718" s="111"/>
      <c r="H3718" s="111"/>
      <c r="I3718" s="116"/>
      <c r="J3718" s="118"/>
      <c r="K3718" s="33"/>
      <c r="L3718" s="44">
        <f t="shared" si="324"/>
        <v>0</v>
      </c>
      <c r="M3718" s="33" t="str">
        <f t="shared" si="321"/>
        <v>Container q'ty</v>
      </c>
      <c r="N3718" s="33" t="str">
        <f t="shared" si="322"/>
        <v/>
      </c>
      <c r="O3718" s="39"/>
      <c r="P3718" s="33"/>
      <c r="Q3718" s="168"/>
      <c r="R3718" s="169"/>
      <c r="S3718" s="39"/>
      <c r="T3718" s="119"/>
      <c r="U3718" s="109"/>
      <c r="V3718" s="109"/>
      <c r="W3718" s="109"/>
      <c r="X3718" s="45"/>
      <c r="Y3718" s="45"/>
    </row>
    <row r="3719" spans="1:25" s="43" customFormat="1" ht="12.9" customHeight="1">
      <c r="A3719" s="189"/>
      <c r="B3719" s="111"/>
      <c r="C3719" s="111"/>
      <c r="D3719" s="111"/>
      <c r="E3719" s="111"/>
      <c r="F3719" s="111"/>
      <c r="G3719" s="111"/>
      <c r="H3719" s="111"/>
      <c r="I3719" s="116"/>
      <c r="J3719" s="118"/>
      <c r="K3719" s="33"/>
      <c r="L3719" s="44">
        <f t="shared" si="324"/>
        <v>0</v>
      </c>
      <c r="M3719" s="33" t="str">
        <f t="shared" si="321"/>
        <v>Container q'ty</v>
      </c>
      <c r="N3719" s="33" t="str">
        <f t="shared" si="322"/>
        <v/>
      </c>
      <c r="O3719" s="39"/>
      <c r="P3719" s="33"/>
      <c r="Q3719" s="168"/>
      <c r="R3719" s="169"/>
      <c r="S3719" s="39"/>
      <c r="T3719" s="119"/>
      <c r="U3719" s="109"/>
      <c r="V3719" s="109"/>
      <c r="W3719" s="109"/>
      <c r="X3719" s="45"/>
      <c r="Y3719" s="45"/>
    </row>
    <row r="3720" spans="1:25" s="43" customFormat="1" ht="12.9" customHeight="1">
      <c r="A3720" s="189"/>
      <c r="B3720" s="111"/>
      <c r="C3720" s="111"/>
      <c r="D3720" s="111"/>
      <c r="E3720" s="111"/>
      <c r="F3720" s="111"/>
      <c r="G3720" s="111"/>
      <c r="H3720" s="111"/>
      <c r="I3720" s="117"/>
      <c r="J3720" s="118"/>
      <c r="K3720" s="33"/>
      <c r="L3720" s="44">
        <f t="shared" si="324"/>
        <v>0</v>
      </c>
      <c r="M3720" s="33" t="str">
        <f t="shared" si="321"/>
        <v>Container q'ty</v>
      </c>
      <c r="N3720" s="33" t="str">
        <f t="shared" si="322"/>
        <v/>
      </c>
      <c r="O3720" s="39"/>
      <c r="P3720" s="33"/>
      <c r="Q3720" s="168"/>
      <c r="R3720" s="169"/>
      <c r="S3720" s="39"/>
      <c r="T3720" s="119"/>
      <c r="U3720" s="109"/>
      <c r="V3720" s="109"/>
      <c r="W3720" s="109"/>
      <c r="X3720" s="45"/>
      <c r="Y3720" s="45"/>
    </row>
    <row r="3721" spans="1:25" s="43" customFormat="1" ht="12.9" customHeight="1">
      <c r="A3721" s="189"/>
      <c r="B3721" s="111"/>
      <c r="C3721" s="111"/>
      <c r="D3721" s="111"/>
      <c r="E3721" s="111"/>
      <c r="F3721" s="111"/>
      <c r="G3721" s="111"/>
      <c r="H3721" s="111"/>
      <c r="I3721" s="117"/>
      <c r="J3721" s="118"/>
      <c r="K3721" s="33"/>
      <c r="L3721" s="44">
        <f t="shared" si="324"/>
        <v>0</v>
      </c>
      <c r="M3721" s="33" t="str">
        <f t="shared" si="321"/>
        <v>Container q'ty</v>
      </c>
      <c r="N3721" s="33" t="str">
        <f t="shared" si="322"/>
        <v/>
      </c>
      <c r="O3721" s="39"/>
      <c r="P3721" s="33"/>
      <c r="Q3721" s="168"/>
      <c r="R3721" s="169"/>
      <c r="S3721" s="39"/>
      <c r="T3721" s="119"/>
      <c r="U3721" s="109"/>
      <c r="V3721" s="109"/>
      <c r="W3721" s="109"/>
      <c r="X3721" s="45"/>
      <c r="Y3721" s="45"/>
    </row>
    <row r="3722" spans="1:25" s="43" customFormat="1" ht="12.9" customHeight="1">
      <c r="A3722" s="189"/>
      <c r="B3722" s="111"/>
      <c r="C3722" s="111"/>
      <c r="D3722" s="111"/>
      <c r="E3722" s="111"/>
      <c r="F3722" s="111"/>
      <c r="G3722" s="111"/>
      <c r="H3722" s="111"/>
      <c r="I3722" s="116"/>
      <c r="J3722" s="118"/>
      <c r="K3722" s="33"/>
      <c r="L3722" s="44">
        <f t="shared" si="324"/>
        <v>0</v>
      </c>
      <c r="M3722" s="33" t="str">
        <f t="shared" si="321"/>
        <v>Container q'ty</v>
      </c>
      <c r="N3722" s="33" t="str">
        <f t="shared" si="322"/>
        <v/>
      </c>
      <c r="O3722" s="39"/>
      <c r="P3722" s="33"/>
      <c r="Q3722" s="168"/>
      <c r="R3722" s="169"/>
      <c r="S3722" s="39"/>
      <c r="T3722" s="119"/>
      <c r="U3722" s="109"/>
      <c r="V3722" s="109"/>
      <c r="W3722" s="109"/>
      <c r="X3722" s="45"/>
      <c r="Y3722" s="45"/>
    </row>
    <row r="3723" spans="1:25" s="43" customFormat="1" ht="12.9" customHeight="1">
      <c r="A3723" s="189"/>
      <c r="B3723" s="111"/>
      <c r="C3723" s="111"/>
      <c r="D3723" s="111"/>
      <c r="E3723" s="111"/>
      <c r="F3723" s="111"/>
      <c r="G3723" s="111"/>
      <c r="H3723" s="111"/>
      <c r="I3723" s="116"/>
      <c r="J3723" s="118"/>
      <c r="K3723" s="33"/>
      <c r="L3723" s="44">
        <f t="shared" si="324"/>
        <v>0</v>
      </c>
      <c r="M3723" s="33" t="str">
        <f t="shared" si="321"/>
        <v>Container q'ty</v>
      </c>
      <c r="N3723" s="33" t="str">
        <f t="shared" si="322"/>
        <v/>
      </c>
      <c r="O3723" s="39"/>
      <c r="P3723" s="33"/>
      <c r="Q3723" s="168"/>
      <c r="R3723" s="169"/>
      <c r="S3723" s="39"/>
      <c r="T3723" s="119"/>
      <c r="U3723" s="109"/>
      <c r="V3723" s="109"/>
      <c r="W3723" s="109"/>
      <c r="X3723" s="45"/>
      <c r="Y3723" s="45"/>
    </row>
    <row r="3724" spans="1:25" s="43" customFormat="1" ht="12.9" customHeight="1">
      <c r="A3724" s="189"/>
      <c r="B3724" s="111"/>
      <c r="C3724" s="111"/>
      <c r="D3724" s="111"/>
      <c r="E3724" s="111"/>
      <c r="F3724" s="111"/>
      <c r="G3724" s="111"/>
      <c r="H3724" s="111"/>
      <c r="I3724" s="116"/>
      <c r="J3724" s="118"/>
      <c r="K3724" s="33"/>
      <c r="L3724" s="44">
        <f t="shared" si="324"/>
        <v>0</v>
      </c>
      <c r="M3724" s="33" t="str">
        <f t="shared" si="321"/>
        <v>Container q'ty</v>
      </c>
      <c r="N3724" s="33" t="str">
        <f t="shared" si="322"/>
        <v/>
      </c>
      <c r="O3724" s="39"/>
      <c r="P3724" s="33"/>
      <c r="Q3724" s="168"/>
      <c r="R3724" s="169"/>
      <c r="S3724" s="39"/>
      <c r="T3724" s="119"/>
      <c r="U3724" s="109"/>
      <c r="V3724" s="109"/>
      <c r="W3724" s="109"/>
      <c r="X3724" s="45"/>
      <c r="Y3724" s="45"/>
    </row>
    <row r="3725" spans="1:25" s="43" customFormat="1" ht="12.9" customHeight="1">
      <c r="A3725" s="189"/>
      <c r="B3725" s="111"/>
      <c r="C3725" s="111"/>
      <c r="D3725" s="111"/>
      <c r="E3725" s="111"/>
      <c r="F3725" s="111"/>
      <c r="G3725" s="111"/>
      <c r="H3725" s="111"/>
      <c r="I3725" s="116"/>
      <c r="J3725" s="118"/>
      <c r="K3725" s="33"/>
      <c r="L3725" s="44">
        <f t="shared" si="324"/>
        <v>0</v>
      </c>
      <c r="M3725" s="33" t="str">
        <f t="shared" si="321"/>
        <v>Container q'ty</v>
      </c>
      <c r="N3725" s="33" t="str">
        <f t="shared" si="322"/>
        <v/>
      </c>
      <c r="O3725" s="39"/>
      <c r="P3725" s="33"/>
      <c r="Q3725" s="168"/>
      <c r="R3725" s="169"/>
      <c r="S3725" s="39"/>
      <c r="T3725" s="119"/>
      <c r="U3725" s="109"/>
      <c r="V3725" s="109"/>
      <c r="W3725" s="109"/>
      <c r="X3725" s="45"/>
      <c r="Y3725" s="45"/>
    </row>
    <row r="3726" spans="1:25" s="43" customFormat="1" ht="12.9" customHeight="1">
      <c r="A3726" s="189"/>
      <c r="B3726" s="111"/>
      <c r="C3726" s="111"/>
      <c r="D3726" s="111"/>
      <c r="E3726" s="111"/>
      <c r="F3726" s="111"/>
      <c r="G3726" s="111"/>
      <c r="H3726" s="111"/>
      <c r="I3726" s="116"/>
      <c r="J3726" s="118"/>
      <c r="K3726" s="33"/>
      <c r="L3726" s="44">
        <f>SUM(E3726:F3726)</f>
        <v>0</v>
      </c>
      <c r="M3726" s="33" t="str">
        <f t="shared" si="321"/>
        <v>Container q'ty</v>
      </c>
      <c r="N3726" s="33" t="str">
        <f t="shared" si="322"/>
        <v/>
      </c>
      <c r="O3726" s="39"/>
      <c r="P3726" s="33"/>
      <c r="Q3726" s="168"/>
      <c r="R3726" s="169"/>
      <c r="S3726" s="39"/>
      <c r="T3726" s="119"/>
      <c r="U3726" s="109"/>
      <c r="V3726" s="109"/>
      <c r="W3726" s="109"/>
      <c r="X3726" s="45"/>
      <c r="Y3726" s="45"/>
    </row>
    <row r="3727" spans="1:25" s="43" customFormat="1" ht="12.9" customHeight="1">
      <c r="A3727" s="189"/>
      <c r="B3727" s="111"/>
      <c r="C3727" s="111"/>
      <c r="D3727" s="111"/>
      <c r="E3727" s="111"/>
      <c r="F3727" s="111"/>
      <c r="G3727" s="111"/>
      <c r="H3727" s="111"/>
      <c r="I3727" s="116"/>
      <c r="J3727" s="118"/>
      <c r="K3727" s="33"/>
      <c r="L3727" s="44">
        <f>SUM(E3727:F3727)</f>
        <v>0</v>
      </c>
      <c r="M3727" s="33" t="str">
        <f t="shared" si="321"/>
        <v>Container q'ty</v>
      </c>
      <c r="N3727" s="33" t="str">
        <f t="shared" si="322"/>
        <v/>
      </c>
      <c r="O3727" s="39"/>
      <c r="P3727" s="33"/>
      <c r="Q3727" s="168"/>
      <c r="R3727" s="169"/>
      <c r="S3727" s="39"/>
      <c r="T3727" s="119"/>
      <c r="U3727" s="109"/>
      <c r="V3727" s="109"/>
      <c r="W3727" s="109"/>
      <c r="X3727" s="45"/>
      <c r="Y3727" s="45"/>
    </row>
    <row r="3728" spans="1:25" s="43" customFormat="1" ht="12.9" customHeight="1">
      <c r="A3728" s="189"/>
      <c r="B3728" s="111"/>
      <c r="C3728" s="111"/>
      <c r="D3728" s="111"/>
      <c r="E3728" s="111"/>
      <c r="F3728" s="111"/>
      <c r="G3728" s="111"/>
      <c r="H3728" s="111"/>
      <c r="I3728" s="116"/>
      <c r="J3728" s="118"/>
      <c r="K3728" s="33"/>
      <c r="L3728" s="44">
        <f t="shared" ref="L3728:L3736" si="325">SUM(E3728:F3728)</f>
        <v>0</v>
      </c>
      <c r="M3728" s="33" t="str">
        <f t="shared" si="321"/>
        <v>Container q'ty</v>
      </c>
      <c r="N3728" s="33" t="str">
        <f t="shared" si="322"/>
        <v/>
      </c>
      <c r="O3728" s="39"/>
      <c r="P3728" s="33"/>
      <c r="Q3728" s="168"/>
      <c r="R3728" s="169"/>
      <c r="S3728" s="39"/>
      <c r="T3728" s="119"/>
      <c r="U3728" s="109"/>
      <c r="V3728" s="109"/>
      <c r="W3728" s="109"/>
      <c r="X3728" s="45"/>
      <c r="Y3728" s="45"/>
    </row>
    <row r="3729" spans="1:25" s="43" customFormat="1" ht="12.9" customHeight="1">
      <c r="A3729" s="189"/>
      <c r="B3729" s="111"/>
      <c r="C3729" s="111"/>
      <c r="D3729" s="111"/>
      <c r="E3729" s="111"/>
      <c r="F3729" s="111"/>
      <c r="G3729" s="111"/>
      <c r="H3729" s="111"/>
      <c r="I3729" s="116"/>
      <c r="J3729" s="118"/>
      <c r="K3729" s="33"/>
      <c r="L3729" s="44">
        <f t="shared" si="325"/>
        <v>0</v>
      </c>
      <c r="M3729" s="33" t="str">
        <f t="shared" si="321"/>
        <v>Container q'ty</v>
      </c>
      <c r="N3729" s="33" t="str">
        <f t="shared" si="322"/>
        <v/>
      </c>
      <c r="O3729" s="39"/>
      <c r="P3729" s="33"/>
      <c r="Q3729" s="168"/>
      <c r="R3729" s="169"/>
      <c r="S3729" s="39"/>
      <c r="T3729" s="119"/>
      <c r="U3729" s="109"/>
      <c r="V3729" s="109"/>
      <c r="W3729" s="109"/>
      <c r="X3729" s="45"/>
      <c r="Y3729" s="45"/>
    </row>
    <row r="3730" spans="1:25" s="43" customFormat="1" ht="12.9" customHeight="1">
      <c r="A3730" s="189"/>
      <c r="B3730" s="111"/>
      <c r="C3730" s="111"/>
      <c r="D3730" s="111"/>
      <c r="E3730" s="111"/>
      <c r="F3730" s="111"/>
      <c r="G3730" s="111"/>
      <c r="H3730" s="111"/>
      <c r="I3730" s="116"/>
      <c r="J3730" s="118"/>
      <c r="K3730" s="33"/>
      <c r="L3730" s="44">
        <f t="shared" si="325"/>
        <v>0</v>
      </c>
      <c r="M3730" s="33" t="str">
        <f t="shared" si="321"/>
        <v>Container q'ty</v>
      </c>
      <c r="N3730" s="33" t="str">
        <f t="shared" si="322"/>
        <v/>
      </c>
      <c r="O3730" s="39"/>
      <c r="P3730" s="33"/>
      <c r="Q3730" s="168"/>
      <c r="R3730" s="169"/>
      <c r="S3730" s="39"/>
      <c r="T3730" s="119"/>
      <c r="U3730" s="109"/>
      <c r="V3730" s="109"/>
      <c r="W3730" s="109"/>
      <c r="X3730" s="45"/>
      <c r="Y3730" s="45"/>
    </row>
    <row r="3731" spans="1:25" s="43" customFormat="1" ht="12.9" customHeight="1">
      <c r="A3731" s="189"/>
      <c r="B3731" s="111"/>
      <c r="C3731" s="111"/>
      <c r="D3731" s="111"/>
      <c r="E3731" s="111"/>
      <c r="F3731" s="111"/>
      <c r="G3731" s="111"/>
      <c r="H3731" s="111"/>
      <c r="I3731" s="117"/>
      <c r="J3731" s="118"/>
      <c r="K3731" s="33"/>
      <c r="L3731" s="44">
        <f t="shared" si="325"/>
        <v>0</v>
      </c>
      <c r="M3731" s="33" t="str">
        <f t="shared" si="321"/>
        <v>Container q'ty</v>
      </c>
      <c r="N3731" s="33" t="str">
        <f t="shared" si="322"/>
        <v/>
      </c>
      <c r="O3731" s="39"/>
      <c r="P3731" s="33"/>
      <c r="Q3731" s="168"/>
      <c r="R3731" s="169"/>
      <c r="S3731" s="39"/>
      <c r="T3731" s="119"/>
      <c r="U3731" s="109"/>
      <c r="V3731" s="109"/>
      <c r="W3731" s="109"/>
      <c r="X3731" s="45"/>
      <c r="Y3731" s="45"/>
    </row>
    <row r="3732" spans="1:25" s="43" customFormat="1" ht="12.9" customHeight="1">
      <c r="A3732" s="189"/>
      <c r="B3732" s="111"/>
      <c r="C3732" s="111"/>
      <c r="D3732" s="111"/>
      <c r="E3732" s="111"/>
      <c r="F3732" s="111"/>
      <c r="G3732" s="111"/>
      <c r="H3732" s="111"/>
      <c r="I3732" s="117"/>
      <c r="J3732" s="118"/>
      <c r="K3732" s="33"/>
      <c r="L3732" s="44">
        <f t="shared" si="325"/>
        <v>0</v>
      </c>
      <c r="M3732" s="33" t="str">
        <f t="shared" si="321"/>
        <v>Container q'ty</v>
      </c>
      <c r="N3732" s="33" t="str">
        <f t="shared" si="322"/>
        <v/>
      </c>
      <c r="O3732" s="39"/>
      <c r="P3732" s="33"/>
      <c r="Q3732" s="168"/>
      <c r="R3732" s="169"/>
      <c r="S3732" s="39"/>
      <c r="T3732" s="119"/>
      <c r="U3732" s="109"/>
      <c r="V3732" s="109"/>
      <c r="W3732" s="109"/>
      <c r="X3732" s="45"/>
      <c r="Y3732" s="45"/>
    </row>
    <row r="3733" spans="1:25" s="43" customFormat="1" ht="12.9" customHeight="1">
      <c r="A3733" s="189"/>
      <c r="B3733" s="111"/>
      <c r="C3733" s="111"/>
      <c r="D3733" s="111"/>
      <c r="E3733" s="111"/>
      <c r="F3733" s="111"/>
      <c r="G3733" s="111"/>
      <c r="H3733" s="111"/>
      <c r="I3733" s="116"/>
      <c r="J3733" s="118"/>
      <c r="K3733" s="33"/>
      <c r="L3733" s="44">
        <f t="shared" si="325"/>
        <v>0</v>
      </c>
      <c r="M3733" s="33" t="str">
        <f t="shared" si="321"/>
        <v>Container q'ty</v>
      </c>
      <c r="N3733" s="33" t="str">
        <f t="shared" si="322"/>
        <v/>
      </c>
      <c r="O3733" s="39"/>
      <c r="P3733" s="33"/>
      <c r="Q3733" s="168"/>
      <c r="R3733" s="169"/>
      <c r="S3733" s="39"/>
      <c r="T3733" s="119"/>
      <c r="U3733" s="109"/>
      <c r="V3733" s="109"/>
      <c r="W3733" s="109"/>
      <c r="X3733" s="45"/>
      <c r="Y3733" s="45"/>
    </row>
    <row r="3734" spans="1:25" s="43" customFormat="1" ht="12.9" customHeight="1">
      <c r="A3734" s="189"/>
      <c r="B3734" s="111"/>
      <c r="C3734" s="111"/>
      <c r="D3734" s="111"/>
      <c r="E3734" s="111"/>
      <c r="F3734" s="111"/>
      <c r="G3734" s="111"/>
      <c r="H3734" s="111"/>
      <c r="I3734" s="116"/>
      <c r="J3734" s="118"/>
      <c r="K3734" s="33"/>
      <c r="L3734" s="44">
        <f t="shared" si="325"/>
        <v>0</v>
      </c>
      <c r="M3734" s="33" t="str">
        <f t="shared" si="321"/>
        <v>Container q'ty</v>
      </c>
      <c r="N3734" s="33" t="str">
        <f t="shared" si="322"/>
        <v/>
      </c>
      <c r="O3734" s="39"/>
      <c r="P3734" s="33"/>
      <c r="Q3734" s="168"/>
      <c r="R3734" s="169"/>
      <c r="S3734" s="39"/>
      <c r="T3734" s="119"/>
      <c r="U3734" s="109"/>
      <c r="V3734" s="109"/>
      <c r="W3734" s="109"/>
      <c r="X3734" s="45"/>
      <c r="Y3734" s="45"/>
    </row>
    <row r="3735" spans="1:25" s="43" customFormat="1" ht="12.9" customHeight="1">
      <c r="A3735" s="189"/>
      <c r="B3735" s="111"/>
      <c r="C3735" s="111"/>
      <c r="D3735" s="111"/>
      <c r="E3735" s="111"/>
      <c r="F3735" s="111"/>
      <c r="G3735" s="111"/>
      <c r="H3735" s="111"/>
      <c r="I3735" s="116"/>
      <c r="J3735" s="118"/>
      <c r="K3735" s="33"/>
      <c r="L3735" s="44">
        <f t="shared" si="325"/>
        <v>0</v>
      </c>
      <c r="M3735" s="33" t="str">
        <f t="shared" si="321"/>
        <v>Container q'ty</v>
      </c>
      <c r="N3735" s="33" t="str">
        <f t="shared" si="322"/>
        <v/>
      </c>
      <c r="O3735" s="39"/>
      <c r="P3735" s="33"/>
      <c r="Q3735" s="168"/>
      <c r="R3735" s="169"/>
      <c r="S3735" s="39"/>
      <c r="T3735" s="119"/>
      <c r="U3735" s="109"/>
      <c r="V3735" s="109"/>
      <c r="W3735" s="109"/>
      <c r="X3735" s="45"/>
      <c r="Y3735" s="45"/>
    </row>
    <row r="3736" spans="1:25" s="43" customFormat="1" ht="12.9" customHeight="1">
      <c r="A3736" s="189"/>
      <c r="B3736" s="111"/>
      <c r="C3736" s="111"/>
      <c r="D3736" s="111"/>
      <c r="E3736" s="111"/>
      <c r="F3736" s="111"/>
      <c r="G3736" s="111"/>
      <c r="H3736" s="111"/>
      <c r="I3736" s="116"/>
      <c r="J3736" s="118"/>
      <c r="K3736" s="33"/>
      <c r="L3736" s="44">
        <f t="shared" si="325"/>
        <v>0</v>
      </c>
      <c r="M3736" s="33" t="str">
        <f t="shared" si="321"/>
        <v>Container q'ty</v>
      </c>
      <c r="N3736" s="33" t="str">
        <f t="shared" si="322"/>
        <v/>
      </c>
      <c r="O3736" s="39"/>
      <c r="P3736" s="33"/>
      <c r="Q3736" s="168"/>
      <c r="R3736" s="169"/>
      <c r="S3736" s="39"/>
      <c r="T3736" s="119"/>
      <c r="U3736" s="109"/>
      <c r="V3736" s="109"/>
      <c r="W3736" s="109"/>
      <c r="X3736" s="45"/>
      <c r="Y3736" s="45"/>
    </row>
    <row r="3737" spans="1:25" s="43" customFormat="1" ht="12.9" customHeight="1">
      <c r="A3737" s="189"/>
      <c r="B3737" s="111"/>
      <c r="C3737" s="111"/>
      <c r="D3737" s="111"/>
      <c r="E3737" s="111"/>
      <c r="F3737" s="111"/>
      <c r="G3737" s="111"/>
      <c r="H3737" s="111"/>
      <c r="I3737" s="116"/>
      <c r="J3737" s="118"/>
      <c r="K3737" s="33"/>
      <c r="L3737" s="44">
        <f>SUM(E3737:F3737)</f>
        <v>0</v>
      </c>
      <c r="M3737" s="33" t="str">
        <f t="shared" si="321"/>
        <v>Container q'ty</v>
      </c>
      <c r="N3737" s="33" t="str">
        <f t="shared" si="322"/>
        <v/>
      </c>
      <c r="O3737" s="39"/>
      <c r="P3737" s="33"/>
      <c r="Q3737" s="168"/>
      <c r="R3737" s="169"/>
      <c r="S3737" s="39"/>
      <c r="T3737" s="119"/>
      <c r="U3737" s="109"/>
      <c r="V3737" s="109"/>
      <c r="W3737" s="109"/>
      <c r="X3737" s="45"/>
      <c r="Y3737" s="45"/>
    </row>
    <row r="3738" spans="1:25" s="43" customFormat="1" ht="12.9" customHeight="1">
      <c r="A3738" s="189"/>
      <c r="B3738" s="111"/>
      <c r="C3738" s="111"/>
      <c r="D3738" s="111"/>
      <c r="E3738" s="111"/>
      <c r="F3738" s="111"/>
      <c r="G3738" s="111"/>
      <c r="H3738" s="111"/>
      <c r="I3738" s="116"/>
      <c r="J3738" s="118"/>
      <c r="K3738" s="33"/>
      <c r="L3738" s="44">
        <f>SUM(E3738:F3738)</f>
        <v>0</v>
      </c>
      <c r="M3738" s="33" t="str">
        <f t="shared" si="321"/>
        <v>Container q'ty</v>
      </c>
      <c r="N3738" s="33" t="str">
        <f t="shared" si="322"/>
        <v/>
      </c>
      <c r="O3738" s="39"/>
      <c r="P3738" s="33"/>
      <c r="Q3738" s="168"/>
      <c r="R3738" s="169"/>
      <c r="S3738" s="39"/>
      <c r="T3738" s="119"/>
      <c r="U3738" s="109"/>
      <c r="V3738" s="109"/>
      <c r="W3738" s="109"/>
      <c r="X3738" s="45"/>
      <c r="Y3738" s="45"/>
    </row>
    <row r="3739" spans="1:25" s="43" customFormat="1" ht="12.9" customHeight="1">
      <c r="A3739" s="189"/>
      <c r="B3739" s="111"/>
      <c r="C3739" s="111"/>
      <c r="D3739" s="111"/>
      <c r="E3739" s="111"/>
      <c r="F3739" s="111"/>
      <c r="G3739" s="111"/>
      <c r="H3739" s="111"/>
      <c r="I3739" s="116"/>
      <c r="J3739" s="118"/>
      <c r="K3739" s="33"/>
      <c r="L3739" s="44">
        <f t="shared" ref="L3739:L3748" si="326">SUM(E3739:F3739)</f>
        <v>0</v>
      </c>
      <c r="M3739" s="33" t="str">
        <f t="shared" si="321"/>
        <v>Container q'ty</v>
      </c>
      <c r="N3739" s="33" t="str">
        <f t="shared" si="322"/>
        <v/>
      </c>
      <c r="O3739" s="39"/>
      <c r="P3739" s="33"/>
      <c r="Q3739" s="168"/>
      <c r="R3739" s="169"/>
      <c r="S3739" s="39"/>
      <c r="T3739" s="119"/>
      <c r="U3739" s="109"/>
      <c r="V3739" s="109"/>
      <c r="W3739" s="109"/>
      <c r="X3739" s="45"/>
      <c r="Y3739" s="45"/>
    </row>
    <row r="3740" spans="1:25" s="43" customFormat="1" ht="12.9" customHeight="1">
      <c r="A3740" s="189"/>
      <c r="B3740" s="111"/>
      <c r="C3740" s="111"/>
      <c r="D3740" s="111"/>
      <c r="E3740" s="111"/>
      <c r="F3740" s="111"/>
      <c r="G3740" s="111"/>
      <c r="H3740" s="111"/>
      <c r="I3740" s="116"/>
      <c r="J3740" s="118"/>
      <c r="K3740" s="33"/>
      <c r="L3740" s="44">
        <f t="shared" si="326"/>
        <v>0</v>
      </c>
      <c r="M3740" s="33" t="str">
        <f t="shared" si="321"/>
        <v>Container q'ty</v>
      </c>
      <c r="N3740" s="33" t="str">
        <f t="shared" si="322"/>
        <v/>
      </c>
      <c r="O3740" s="39"/>
      <c r="P3740" s="33"/>
      <c r="Q3740" s="168"/>
      <c r="R3740" s="169"/>
      <c r="S3740" s="39"/>
      <c r="T3740" s="119"/>
      <c r="U3740" s="109"/>
      <c r="V3740" s="109"/>
      <c r="W3740" s="109"/>
      <c r="X3740" s="45"/>
      <c r="Y3740" s="45"/>
    </row>
    <row r="3741" spans="1:25" s="43" customFormat="1" ht="12.9" customHeight="1">
      <c r="A3741" s="189"/>
      <c r="B3741" s="111"/>
      <c r="C3741" s="111"/>
      <c r="D3741" s="111"/>
      <c r="E3741" s="111"/>
      <c r="F3741" s="111"/>
      <c r="G3741" s="111"/>
      <c r="H3741" s="111"/>
      <c r="I3741" s="116"/>
      <c r="J3741" s="118"/>
      <c r="K3741" s="33"/>
      <c r="L3741" s="44">
        <f t="shared" si="326"/>
        <v>0</v>
      </c>
      <c r="M3741" s="33" t="str">
        <f t="shared" si="321"/>
        <v>Container q'ty</v>
      </c>
      <c r="N3741" s="33" t="str">
        <f t="shared" si="322"/>
        <v/>
      </c>
      <c r="O3741" s="39"/>
      <c r="P3741" s="33"/>
      <c r="Q3741" s="168"/>
      <c r="R3741" s="169"/>
      <c r="S3741" s="39"/>
      <c r="T3741" s="119"/>
      <c r="U3741" s="109"/>
      <c r="V3741" s="109"/>
      <c r="W3741" s="109"/>
      <c r="X3741" s="45"/>
      <c r="Y3741" s="45"/>
    </row>
    <row r="3742" spans="1:25" s="43" customFormat="1" ht="12.9" customHeight="1">
      <c r="A3742" s="189"/>
      <c r="B3742" s="111"/>
      <c r="C3742" s="111"/>
      <c r="D3742" s="111"/>
      <c r="E3742" s="111"/>
      <c r="F3742" s="111"/>
      <c r="G3742" s="111"/>
      <c r="H3742" s="111"/>
      <c r="I3742" s="117"/>
      <c r="J3742" s="118"/>
      <c r="K3742" s="33"/>
      <c r="L3742" s="44">
        <f t="shared" si="326"/>
        <v>0</v>
      </c>
      <c r="M3742" s="33" t="str">
        <f t="shared" si="321"/>
        <v>Container q'ty</v>
      </c>
      <c r="N3742" s="33" t="str">
        <f t="shared" si="322"/>
        <v/>
      </c>
      <c r="O3742" s="39"/>
      <c r="P3742" s="33"/>
      <c r="Q3742" s="168"/>
      <c r="R3742" s="169"/>
      <c r="S3742" s="39"/>
      <c r="T3742" s="119"/>
      <c r="U3742" s="109"/>
      <c r="V3742" s="109"/>
      <c r="W3742" s="109"/>
      <c r="X3742" s="45"/>
      <c r="Y3742" s="45"/>
    </row>
    <row r="3743" spans="1:25" s="43" customFormat="1" ht="12.9" customHeight="1">
      <c r="A3743" s="189"/>
      <c r="B3743" s="111"/>
      <c r="C3743" s="111"/>
      <c r="D3743" s="111"/>
      <c r="E3743" s="111"/>
      <c r="F3743" s="111"/>
      <c r="G3743" s="111"/>
      <c r="H3743" s="111"/>
      <c r="I3743" s="117"/>
      <c r="J3743" s="118"/>
      <c r="K3743" s="33"/>
      <c r="L3743" s="44">
        <f t="shared" si="326"/>
        <v>0</v>
      </c>
      <c r="M3743" s="33" t="str">
        <f t="shared" si="321"/>
        <v>Container q'ty</v>
      </c>
      <c r="N3743" s="33" t="str">
        <f t="shared" si="322"/>
        <v/>
      </c>
      <c r="O3743" s="39"/>
      <c r="P3743" s="33"/>
      <c r="Q3743" s="168"/>
      <c r="R3743" s="169"/>
      <c r="S3743" s="39"/>
      <c r="T3743" s="119"/>
      <c r="U3743" s="109"/>
      <c r="V3743" s="109"/>
      <c r="W3743" s="109"/>
      <c r="X3743" s="45"/>
      <c r="Y3743" s="45"/>
    </row>
    <row r="3744" spans="1:25" s="43" customFormat="1" ht="12.9" customHeight="1">
      <c r="A3744" s="189"/>
      <c r="B3744" s="111"/>
      <c r="C3744" s="111"/>
      <c r="D3744" s="111"/>
      <c r="E3744" s="111"/>
      <c r="F3744" s="111"/>
      <c r="G3744" s="111"/>
      <c r="H3744" s="111"/>
      <c r="I3744" s="116"/>
      <c r="J3744" s="118"/>
      <c r="K3744" s="33"/>
      <c r="L3744" s="44">
        <f t="shared" si="326"/>
        <v>0</v>
      </c>
      <c r="M3744" s="33" t="str">
        <f t="shared" si="321"/>
        <v>Container q'ty</v>
      </c>
      <c r="N3744" s="33" t="str">
        <f t="shared" si="322"/>
        <v/>
      </c>
      <c r="O3744" s="39"/>
      <c r="P3744" s="33"/>
      <c r="Q3744" s="168"/>
      <c r="R3744" s="169"/>
      <c r="S3744" s="39"/>
      <c r="T3744" s="119"/>
      <c r="U3744" s="109"/>
      <c r="V3744" s="109"/>
      <c r="W3744" s="109"/>
      <c r="X3744" s="45"/>
      <c r="Y3744" s="45"/>
    </row>
    <row r="3745" spans="1:25" s="43" customFormat="1" ht="12.9" customHeight="1">
      <c r="A3745" s="189"/>
      <c r="B3745" s="111"/>
      <c r="C3745" s="111"/>
      <c r="D3745" s="111"/>
      <c r="E3745" s="111"/>
      <c r="F3745" s="111"/>
      <c r="G3745" s="111"/>
      <c r="H3745" s="111"/>
      <c r="I3745" s="116"/>
      <c r="J3745" s="118"/>
      <c r="K3745" s="33"/>
      <c r="L3745" s="44">
        <f t="shared" si="326"/>
        <v>0</v>
      </c>
      <c r="M3745" s="33" t="str">
        <f t="shared" si="321"/>
        <v>Container q'ty</v>
      </c>
      <c r="N3745" s="33" t="str">
        <f t="shared" si="322"/>
        <v/>
      </c>
      <c r="O3745" s="39"/>
      <c r="P3745" s="33"/>
      <c r="Q3745" s="168"/>
      <c r="R3745" s="169"/>
      <c r="S3745" s="39"/>
      <c r="T3745" s="119"/>
      <c r="U3745" s="109"/>
      <c r="V3745" s="109"/>
      <c r="W3745" s="109"/>
      <c r="X3745" s="45"/>
      <c r="Y3745" s="45"/>
    </row>
    <row r="3746" spans="1:25" s="43" customFormat="1" ht="12.9" customHeight="1">
      <c r="A3746" s="189"/>
      <c r="B3746" s="111"/>
      <c r="C3746" s="111"/>
      <c r="D3746" s="111"/>
      <c r="E3746" s="111"/>
      <c r="F3746" s="111"/>
      <c r="G3746" s="111"/>
      <c r="H3746" s="111"/>
      <c r="I3746" s="116"/>
      <c r="J3746" s="118"/>
      <c r="K3746" s="33"/>
      <c r="L3746" s="44">
        <f t="shared" si="326"/>
        <v>0</v>
      </c>
      <c r="M3746" s="33" t="str">
        <f t="shared" si="321"/>
        <v>Container q'ty</v>
      </c>
      <c r="N3746" s="33" t="str">
        <f t="shared" si="322"/>
        <v/>
      </c>
      <c r="O3746" s="39"/>
      <c r="P3746" s="33"/>
      <c r="Q3746" s="168"/>
      <c r="R3746" s="169"/>
      <c r="S3746" s="39"/>
      <c r="T3746" s="119"/>
      <c r="U3746" s="109"/>
      <c r="V3746" s="109"/>
      <c r="W3746" s="109"/>
      <c r="X3746" s="45"/>
      <c r="Y3746" s="45"/>
    </row>
    <row r="3747" spans="1:25" s="43" customFormat="1" ht="12.9" customHeight="1">
      <c r="A3747" s="189"/>
      <c r="B3747" s="111"/>
      <c r="C3747" s="111"/>
      <c r="D3747" s="111"/>
      <c r="E3747" s="111"/>
      <c r="F3747" s="111"/>
      <c r="G3747" s="111"/>
      <c r="H3747" s="111"/>
      <c r="I3747" s="116"/>
      <c r="J3747" s="118"/>
      <c r="K3747" s="33"/>
      <c r="L3747" s="44">
        <f t="shared" si="326"/>
        <v>0</v>
      </c>
      <c r="M3747" s="33" t="str">
        <f t="shared" si="321"/>
        <v>Container q'ty</v>
      </c>
      <c r="N3747" s="33" t="str">
        <f t="shared" si="322"/>
        <v/>
      </c>
      <c r="O3747" s="39"/>
      <c r="P3747" s="33"/>
      <c r="Q3747" s="168"/>
      <c r="R3747" s="169"/>
      <c r="S3747" s="39"/>
      <c r="T3747" s="119"/>
      <c r="U3747" s="109"/>
      <c r="V3747" s="109"/>
      <c r="W3747" s="109"/>
      <c r="X3747" s="45"/>
      <c r="Y3747" s="45"/>
    </row>
    <row r="3748" spans="1:25" s="43" customFormat="1" ht="12.9" customHeight="1">
      <c r="A3748" s="189"/>
      <c r="B3748" s="111"/>
      <c r="C3748" s="111"/>
      <c r="D3748" s="111"/>
      <c r="E3748" s="111"/>
      <c r="F3748" s="111"/>
      <c r="G3748" s="111"/>
      <c r="H3748" s="111"/>
      <c r="I3748" s="116"/>
      <c r="J3748" s="118"/>
      <c r="K3748" s="33"/>
      <c r="L3748" s="44">
        <f t="shared" si="326"/>
        <v>0</v>
      </c>
      <c r="M3748" s="33" t="str">
        <f t="shared" si="321"/>
        <v>Container q'ty</v>
      </c>
      <c r="N3748" s="33" t="str">
        <f t="shared" si="322"/>
        <v/>
      </c>
      <c r="O3748" s="39"/>
      <c r="P3748" s="33"/>
      <c r="Q3748" s="168"/>
      <c r="R3748" s="169"/>
      <c r="S3748" s="39"/>
      <c r="T3748" s="119"/>
      <c r="U3748" s="109"/>
      <c r="V3748" s="109"/>
      <c r="W3748" s="109"/>
      <c r="X3748" s="45"/>
      <c r="Y3748" s="45"/>
    </row>
    <row r="3749" spans="1:25" s="43" customFormat="1" ht="12.9" customHeight="1">
      <c r="A3749" s="189"/>
      <c r="B3749" s="111"/>
      <c r="C3749" s="111"/>
      <c r="D3749" s="111"/>
      <c r="E3749" s="111"/>
      <c r="F3749" s="111"/>
      <c r="G3749" s="111"/>
      <c r="H3749" s="111"/>
      <c r="I3749" s="116"/>
      <c r="J3749" s="118"/>
      <c r="K3749" s="33"/>
      <c r="L3749" s="44">
        <f>SUM(E3749:F3749)</f>
        <v>0</v>
      </c>
      <c r="M3749" s="33" t="str">
        <f t="shared" si="321"/>
        <v>Container q'ty</v>
      </c>
      <c r="N3749" s="33" t="str">
        <f t="shared" si="322"/>
        <v/>
      </c>
      <c r="O3749" s="39"/>
      <c r="P3749" s="33"/>
      <c r="Q3749" s="168"/>
      <c r="R3749" s="169"/>
      <c r="S3749" s="39"/>
      <c r="T3749" s="119"/>
      <c r="U3749" s="109"/>
      <c r="V3749" s="109"/>
      <c r="W3749" s="109"/>
      <c r="X3749" s="45"/>
      <c r="Y3749" s="45"/>
    </row>
    <row r="3750" spans="1:25" s="43" customFormat="1" ht="12.9" customHeight="1">
      <c r="A3750" s="189"/>
      <c r="B3750" s="111"/>
      <c r="C3750" s="111"/>
      <c r="D3750" s="111"/>
      <c r="E3750" s="111"/>
      <c r="F3750" s="111"/>
      <c r="G3750" s="111"/>
      <c r="H3750" s="111"/>
      <c r="I3750" s="116"/>
      <c r="J3750" s="118"/>
      <c r="K3750" s="33"/>
      <c r="L3750" s="44">
        <f>SUM(E3750:F3750)</f>
        <v>0</v>
      </c>
      <c r="M3750" s="33" t="str">
        <f t="shared" si="321"/>
        <v>Container q'ty</v>
      </c>
      <c r="N3750" s="33" t="str">
        <f t="shared" si="322"/>
        <v/>
      </c>
      <c r="O3750" s="39"/>
      <c r="P3750" s="33"/>
      <c r="Q3750" s="168"/>
      <c r="R3750" s="169"/>
      <c r="S3750" s="39"/>
      <c r="T3750" s="119"/>
      <c r="U3750" s="109"/>
      <c r="V3750" s="109"/>
      <c r="W3750" s="109"/>
      <c r="X3750" s="45"/>
      <c r="Y3750" s="45"/>
    </row>
    <row r="3751" spans="1:25" s="43" customFormat="1" ht="12.9" customHeight="1">
      <c r="A3751" s="189"/>
      <c r="B3751" s="111"/>
      <c r="C3751" s="111"/>
      <c r="D3751" s="111"/>
      <c r="E3751" s="111"/>
      <c r="F3751" s="111"/>
      <c r="G3751" s="111"/>
      <c r="H3751" s="111"/>
      <c r="I3751" s="116"/>
      <c r="J3751" s="118"/>
      <c r="K3751" s="33"/>
      <c r="L3751" s="44">
        <f t="shared" ref="L3751:L3759" si="327">SUM(E3751:F3751)</f>
        <v>0</v>
      </c>
      <c r="M3751" s="33" t="str">
        <f t="shared" si="321"/>
        <v>Container q'ty</v>
      </c>
      <c r="N3751" s="33" t="str">
        <f t="shared" si="322"/>
        <v/>
      </c>
      <c r="O3751" s="39"/>
      <c r="P3751" s="33"/>
      <c r="Q3751" s="168"/>
      <c r="R3751" s="169"/>
      <c r="S3751" s="39"/>
      <c r="T3751" s="119"/>
      <c r="U3751" s="109"/>
      <c r="V3751" s="109"/>
      <c r="W3751" s="109"/>
      <c r="X3751" s="45"/>
      <c r="Y3751" s="45"/>
    </row>
    <row r="3752" spans="1:25" s="43" customFormat="1" ht="12.9" customHeight="1">
      <c r="A3752" s="189"/>
      <c r="B3752" s="111"/>
      <c r="C3752" s="111"/>
      <c r="D3752" s="111"/>
      <c r="E3752" s="111"/>
      <c r="F3752" s="111"/>
      <c r="G3752" s="111"/>
      <c r="H3752" s="111"/>
      <c r="I3752" s="116"/>
      <c r="J3752" s="118"/>
      <c r="K3752" s="33"/>
      <c r="L3752" s="44">
        <f t="shared" si="327"/>
        <v>0</v>
      </c>
      <c r="M3752" s="33" t="str">
        <f t="shared" si="321"/>
        <v>Container q'ty</v>
      </c>
      <c r="N3752" s="33" t="str">
        <f t="shared" si="322"/>
        <v/>
      </c>
      <c r="O3752" s="39"/>
      <c r="P3752" s="33"/>
      <c r="Q3752" s="168"/>
      <c r="R3752" s="169"/>
      <c r="S3752" s="39"/>
      <c r="T3752" s="119"/>
      <c r="U3752" s="109"/>
      <c r="V3752" s="109"/>
      <c r="W3752" s="109"/>
      <c r="X3752" s="45"/>
      <c r="Y3752" s="45"/>
    </row>
    <row r="3753" spans="1:25" s="43" customFormat="1" ht="12.9" customHeight="1">
      <c r="A3753" s="189"/>
      <c r="B3753" s="111"/>
      <c r="C3753" s="111"/>
      <c r="D3753" s="111"/>
      <c r="E3753" s="111"/>
      <c r="F3753" s="111"/>
      <c r="G3753" s="111"/>
      <c r="H3753" s="111"/>
      <c r="I3753" s="116"/>
      <c r="J3753" s="118"/>
      <c r="K3753" s="33"/>
      <c r="L3753" s="44">
        <f t="shared" si="327"/>
        <v>0</v>
      </c>
      <c r="M3753" s="33" t="str">
        <f t="shared" si="321"/>
        <v>Container q'ty</v>
      </c>
      <c r="N3753" s="33" t="str">
        <f t="shared" si="322"/>
        <v/>
      </c>
      <c r="O3753" s="39"/>
      <c r="P3753" s="33"/>
      <c r="Q3753" s="168"/>
      <c r="R3753" s="169"/>
      <c r="S3753" s="39"/>
      <c r="T3753" s="119"/>
      <c r="U3753" s="109"/>
      <c r="V3753" s="109"/>
      <c r="W3753" s="109"/>
      <c r="X3753" s="45"/>
      <c r="Y3753" s="45"/>
    </row>
    <row r="3754" spans="1:25" s="43" customFormat="1" ht="12.9" customHeight="1">
      <c r="A3754" s="189"/>
      <c r="B3754" s="111"/>
      <c r="C3754" s="111"/>
      <c r="D3754" s="111"/>
      <c r="E3754" s="111"/>
      <c r="F3754" s="111"/>
      <c r="G3754" s="111"/>
      <c r="H3754" s="111"/>
      <c r="I3754" s="117"/>
      <c r="J3754" s="118"/>
      <c r="K3754" s="33"/>
      <c r="L3754" s="44">
        <f t="shared" si="327"/>
        <v>0</v>
      </c>
      <c r="M3754" s="33" t="str">
        <f t="shared" si="321"/>
        <v>Container q'ty</v>
      </c>
      <c r="N3754" s="33" t="str">
        <f t="shared" si="322"/>
        <v/>
      </c>
      <c r="O3754" s="39"/>
      <c r="P3754" s="33"/>
      <c r="Q3754" s="168"/>
      <c r="R3754" s="169"/>
      <c r="S3754" s="39"/>
      <c r="T3754" s="119"/>
      <c r="U3754" s="109"/>
      <c r="V3754" s="109"/>
      <c r="W3754" s="109"/>
      <c r="X3754" s="45"/>
      <c r="Y3754" s="45"/>
    </row>
    <row r="3755" spans="1:25" s="43" customFormat="1" ht="12.9" customHeight="1">
      <c r="A3755" s="189"/>
      <c r="B3755" s="111"/>
      <c r="C3755" s="111"/>
      <c r="D3755" s="111"/>
      <c r="E3755" s="111"/>
      <c r="F3755" s="111"/>
      <c r="G3755" s="111"/>
      <c r="H3755" s="111"/>
      <c r="I3755" s="117"/>
      <c r="J3755" s="118"/>
      <c r="K3755" s="33"/>
      <c r="L3755" s="44">
        <f t="shared" si="327"/>
        <v>0</v>
      </c>
      <c r="M3755" s="33" t="str">
        <f t="shared" si="321"/>
        <v>Container q'ty</v>
      </c>
      <c r="N3755" s="33" t="str">
        <f t="shared" si="322"/>
        <v/>
      </c>
      <c r="O3755" s="39"/>
      <c r="P3755" s="33"/>
      <c r="Q3755" s="168"/>
      <c r="R3755" s="169"/>
      <c r="S3755" s="39"/>
      <c r="T3755" s="119"/>
      <c r="U3755" s="109"/>
      <c r="V3755" s="109"/>
      <c r="W3755" s="109"/>
      <c r="X3755" s="45"/>
      <c r="Y3755" s="45"/>
    </row>
    <row r="3756" spans="1:25" s="43" customFormat="1" ht="12.9" customHeight="1">
      <c r="A3756" s="189"/>
      <c r="B3756" s="111"/>
      <c r="C3756" s="111"/>
      <c r="D3756" s="111"/>
      <c r="E3756" s="111"/>
      <c r="F3756" s="111"/>
      <c r="G3756" s="111"/>
      <c r="H3756" s="111"/>
      <c r="I3756" s="116"/>
      <c r="J3756" s="118"/>
      <c r="K3756" s="33"/>
      <c r="L3756" s="44">
        <f t="shared" si="327"/>
        <v>0</v>
      </c>
      <c r="M3756" s="33" t="str">
        <f t="shared" si="321"/>
        <v>Container q'ty</v>
      </c>
      <c r="N3756" s="33" t="str">
        <f t="shared" si="322"/>
        <v/>
      </c>
      <c r="O3756" s="39"/>
      <c r="P3756" s="33"/>
      <c r="Q3756" s="168"/>
      <c r="R3756" s="169"/>
      <c r="S3756" s="39"/>
      <c r="T3756" s="119"/>
      <c r="U3756" s="109"/>
      <c r="V3756" s="109"/>
      <c r="W3756" s="109"/>
      <c r="X3756" s="45"/>
      <c r="Y3756" s="45"/>
    </row>
    <row r="3757" spans="1:25" s="43" customFormat="1" ht="12.9" customHeight="1">
      <c r="A3757" s="189"/>
      <c r="B3757" s="111"/>
      <c r="C3757" s="111"/>
      <c r="D3757" s="111"/>
      <c r="E3757" s="111"/>
      <c r="F3757" s="111"/>
      <c r="G3757" s="111"/>
      <c r="H3757" s="111"/>
      <c r="I3757" s="116"/>
      <c r="J3757" s="118"/>
      <c r="K3757" s="33"/>
      <c r="L3757" s="44">
        <f t="shared" si="327"/>
        <v>0</v>
      </c>
      <c r="M3757" s="33" t="str">
        <f t="shared" si="321"/>
        <v>Container q'ty</v>
      </c>
      <c r="N3757" s="33" t="str">
        <f t="shared" si="322"/>
        <v/>
      </c>
      <c r="O3757" s="39"/>
      <c r="P3757" s="33"/>
      <c r="Q3757" s="168"/>
      <c r="R3757" s="169"/>
      <c r="S3757" s="39"/>
      <c r="T3757" s="119"/>
      <c r="U3757" s="109"/>
      <c r="V3757" s="109"/>
      <c r="W3757" s="109"/>
      <c r="X3757" s="45"/>
      <c r="Y3757" s="45"/>
    </row>
    <row r="3758" spans="1:25" s="43" customFormat="1" ht="12.9" customHeight="1">
      <c r="A3758" s="189"/>
      <c r="B3758" s="111"/>
      <c r="C3758" s="111"/>
      <c r="D3758" s="111"/>
      <c r="E3758" s="111"/>
      <c r="F3758" s="111"/>
      <c r="G3758" s="111"/>
      <c r="H3758" s="111"/>
      <c r="I3758" s="116"/>
      <c r="J3758" s="118"/>
      <c r="K3758" s="33"/>
      <c r="L3758" s="44">
        <f t="shared" si="327"/>
        <v>0</v>
      </c>
      <c r="M3758" s="33" t="str">
        <f t="shared" si="321"/>
        <v>Container q'ty</v>
      </c>
      <c r="N3758" s="33" t="str">
        <f t="shared" si="322"/>
        <v/>
      </c>
      <c r="O3758" s="39"/>
      <c r="P3758" s="33"/>
      <c r="Q3758" s="168"/>
      <c r="R3758" s="169"/>
      <c r="S3758" s="39"/>
      <c r="T3758" s="119"/>
      <c r="U3758" s="109"/>
      <c r="V3758" s="109"/>
      <c r="W3758" s="109"/>
      <c r="X3758" s="45"/>
      <c r="Y3758" s="45"/>
    </row>
    <row r="3759" spans="1:25" s="43" customFormat="1" ht="12.9" customHeight="1">
      <c r="A3759" s="189"/>
      <c r="B3759" s="111"/>
      <c r="C3759" s="111"/>
      <c r="D3759" s="111"/>
      <c r="E3759" s="111"/>
      <c r="F3759" s="111"/>
      <c r="G3759" s="111"/>
      <c r="H3759" s="111"/>
      <c r="I3759" s="116"/>
      <c r="J3759" s="118"/>
      <c r="K3759" s="33"/>
      <c r="L3759" s="44">
        <f t="shared" si="327"/>
        <v>0</v>
      </c>
      <c r="M3759" s="33" t="str">
        <f t="shared" si="321"/>
        <v>Container q'ty</v>
      </c>
      <c r="N3759" s="33" t="str">
        <f t="shared" si="322"/>
        <v/>
      </c>
      <c r="O3759" s="39"/>
      <c r="P3759" s="33"/>
      <c r="Q3759" s="168"/>
      <c r="R3759" s="169"/>
      <c r="S3759" s="39"/>
      <c r="T3759" s="119"/>
      <c r="U3759" s="109"/>
      <c r="V3759" s="109"/>
      <c r="W3759" s="109"/>
      <c r="X3759" s="45"/>
      <c r="Y3759" s="45"/>
    </row>
    <row r="3760" spans="1:25" s="43" customFormat="1" ht="12.9" customHeight="1">
      <c r="A3760" s="189"/>
      <c r="B3760" s="111"/>
      <c r="C3760" s="111"/>
      <c r="D3760" s="111"/>
      <c r="E3760" s="111"/>
      <c r="F3760" s="111"/>
      <c r="G3760" s="111"/>
      <c r="H3760" s="111"/>
      <c r="I3760" s="116"/>
      <c r="J3760" s="118"/>
      <c r="K3760" s="33"/>
      <c r="L3760" s="44">
        <f>SUM(E3760:F3760)</f>
        <v>0</v>
      </c>
      <c r="M3760" s="33" t="str">
        <f t="shared" si="321"/>
        <v>Container q'ty</v>
      </c>
      <c r="N3760" s="33" t="str">
        <f t="shared" si="322"/>
        <v/>
      </c>
      <c r="O3760" s="39"/>
      <c r="P3760" s="33"/>
      <c r="Q3760" s="168"/>
      <c r="R3760" s="169"/>
      <c r="S3760" s="39"/>
      <c r="T3760" s="119"/>
      <c r="U3760" s="109"/>
      <c r="V3760" s="109"/>
      <c r="W3760" s="109"/>
      <c r="X3760" s="45"/>
      <c r="Y3760" s="45"/>
    </row>
    <row r="3761" spans="1:25" s="43" customFormat="1" ht="12.9" customHeight="1">
      <c r="A3761" s="189"/>
      <c r="B3761" s="111"/>
      <c r="C3761" s="111"/>
      <c r="D3761" s="111"/>
      <c r="E3761" s="111"/>
      <c r="F3761" s="111"/>
      <c r="G3761" s="111"/>
      <c r="H3761" s="111"/>
      <c r="I3761" s="116"/>
      <c r="J3761" s="118"/>
      <c r="K3761" s="33"/>
      <c r="L3761" s="44">
        <f>SUM(E3761:F3761)</f>
        <v>0</v>
      </c>
      <c r="M3761" s="33" t="str">
        <f t="shared" si="321"/>
        <v>Container q'ty</v>
      </c>
      <c r="N3761" s="33" t="str">
        <f t="shared" si="322"/>
        <v/>
      </c>
      <c r="O3761" s="39"/>
      <c r="P3761" s="33"/>
      <c r="Q3761" s="168"/>
      <c r="R3761" s="169"/>
      <c r="S3761" s="39"/>
      <c r="T3761" s="119"/>
      <c r="U3761" s="109"/>
      <c r="V3761" s="109"/>
      <c r="W3761" s="109"/>
      <c r="X3761" s="45"/>
      <c r="Y3761" s="45"/>
    </row>
    <row r="3762" spans="1:25" s="43" customFormat="1" ht="12.9" customHeight="1">
      <c r="A3762" s="189"/>
      <c r="B3762" s="111"/>
      <c r="C3762" s="111"/>
      <c r="D3762" s="111"/>
      <c r="E3762" s="111"/>
      <c r="F3762" s="111"/>
      <c r="G3762" s="111"/>
      <c r="H3762" s="111"/>
      <c r="I3762" s="116"/>
      <c r="J3762" s="118"/>
      <c r="K3762" s="33"/>
      <c r="L3762" s="44">
        <f t="shared" ref="L3762:L3770" si="328">SUM(E3762:F3762)</f>
        <v>0</v>
      </c>
      <c r="M3762" s="33" t="str">
        <f t="shared" si="321"/>
        <v>Container q'ty</v>
      </c>
      <c r="N3762" s="33" t="str">
        <f t="shared" si="322"/>
        <v/>
      </c>
      <c r="O3762" s="39"/>
      <c r="P3762" s="33"/>
      <c r="Q3762" s="168"/>
      <c r="R3762" s="169"/>
      <c r="S3762" s="39"/>
      <c r="T3762" s="119"/>
      <c r="U3762" s="109"/>
      <c r="V3762" s="109"/>
      <c r="W3762" s="109"/>
      <c r="X3762" s="45"/>
      <c r="Y3762" s="45"/>
    </row>
    <row r="3763" spans="1:25" s="43" customFormat="1" ht="12.9" customHeight="1">
      <c r="A3763" s="189"/>
      <c r="B3763" s="111"/>
      <c r="C3763" s="111"/>
      <c r="D3763" s="111"/>
      <c r="E3763" s="111"/>
      <c r="F3763" s="111"/>
      <c r="G3763" s="111"/>
      <c r="H3763" s="111"/>
      <c r="I3763" s="116"/>
      <c r="J3763" s="118"/>
      <c r="K3763" s="33"/>
      <c r="L3763" s="44">
        <f t="shared" si="328"/>
        <v>0</v>
      </c>
      <c r="M3763" s="33" t="str">
        <f t="shared" si="321"/>
        <v>Container q'ty</v>
      </c>
      <c r="N3763" s="33" t="str">
        <f t="shared" si="322"/>
        <v/>
      </c>
      <c r="O3763" s="39"/>
      <c r="P3763" s="33"/>
      <c r="Q3763" s="168"/>
      <c r="R3763" s="169"/>
      <c r="S3763" s="39"/>
      <c r="T3763" s="119"/>
      <c r="U3763" s="109"/>
      <c r="V3763" s="109"/>
      <c r="W3763" s="109"/>
      <c r="X3763" s="45"/>
      <c r="Y3763" s="45"/>
    </row>
    <row r="3764" spans="1:25" s="43" customFormat="1" ht="12.9" customHeight="1">
      <c r="A3764" s="189"/>
      <c r="B3764" s="111"/>
      <c r="C3764" s="111"/>
      <c r="D3764" s="111"/>
      <c r="E3764" s="111"/>
      <c r="F3764" s="111"/>
      <c r="G3764" s="111"/>
      <c r="H3764" s="111"/>
      <c r="I3764" s="116"/>
      <c r="J3764" s="118"/>
      <c r="K3764" s="33"/>
      <c r="L3764" s="44">
        <f t="shared" si="328"/>
        <v>0</v>
      </c>
      <c r="M3764" s="33" t="str">
        <f t="shared" si="321"/>
        <v>Container q'ty</v>
      </c>
      <c r="N3764" s="33" t="str">
        <f t="shared" si="322"/>
        <v/>
      </c>
      <c r="O3764" s="39"/>
      <c r="P3764" s="33"/>
      <c r="Q3764" s="168"/>
      <c r="R3764" s="169"/>
      <c r="S3764" s="39"/>
      <c r="T3764" s="119"/>
      <c r="U3764" s="109"/>
      <c r="V3764" s="109"/>
      <c r="W3764" s="109"/>
      <c r="X3764" s="45"/>
      <c r="Y3764" s="45"/>
    </row>
    <row r="3765" spans="1:25" s="43" customFormat="1" ht="12.9" customHeight="1">
      <c r="A3765" s="189"/>
      <c r="B3765" s="111"/>
      <c r="C3765" s="111"/>
      <c r="D3765" s="111"/>
      <c r="E3765" s="111"/>
      <c r="F3765" s="111"/>
      <c r="G3765" s="111"/>
      <c r="H3765" s="111"/>
      <c r="I3765" s="117"/>
      <c r="J3765" s="118"/>
      <c r="K3765" s="33"/>
      <c r="L3765" s="44">
        <f t="shared" si="328"/>
        <v>0</v>
      </c>
      <c r="M3765" s="33" t="str">
        <f t="shared" si="321"/>
        <v>Container q'ty</v>
      </c>
      <c r="N3765" s="33" t="str">
        <f t="shared" si="322"/>
        <v/>
      </c>
      <c r="O3765" s="39"/>
      <c r="P3765" s="33"/>
      <c r="Q3765" s="168"/>
      <c r="R3765" s="169"/>
      <c r="S3765" s="39"/>
      <c r="T3765" s="119"/>
      <c r="U3765" s="109"/>
      <c r="V3765" s="109"/>
      <c r="W3765" s="109"/>
      <c r="X3765" s="45"/>
      <c r="Y3765" s="45"/>
    </row>
    <row r="3766" spans="1:25" s="43" customFormat="1" ht="12.9" customHeight="1">
      <c r="A3766" s="189"/>
      <c r="B3766" s="111"/>
      <c r="C3766" s="111"/>
      <c r="D3766" s="111"/>
      <c r="E3766" s="111"/>
      <c r="F3766" s="111"/>
      <c r="G3766" s="111"/>
      <c r="H3766" s="111"/>
      <c r="I3766" s="117"/>
      <c r="J3766" s="118"/>
      <c r="K3766" s="33"/>
      <c r="L3766" s="44">
        <f t="shared" si="328"/>
        <v>0</v>
      </c>
      <c r="M3766" s="33" t="str">
        <f t="shared" si="321"/>
        <v>Container q'ty</v>
      </c>
      <c r="N3766" s="33" t="str">
        <f t="shared" si="322"/>
        <v/>
      </c>
      <c r="O3766" s="39"/>
      <c r="P3766" s="33"/>
      <c r="Q3766" s="168"/>
      <c r="R3766" s="169"/>
      <c r="S3766" s="39"/>
      <c r="T3766" s="119"/>
      <c r="U3766" s="109"/>
      <c r="V3766" s="109"/>
      <c r="W3766" s="109"/>
      <c r="X3766" s="45"/>
      <c r="Y3766" s="45"/>
    </row>
    <row r="3767" spans="1:25" s="43" customFormat="1" ht="12.9" customHeight="1">
      <c r="A3767" s="189"/>
      <c r="B3767" s="111"/>
      <c r="C3767" s="111"/>
      <c r="D3767" s="111"/>
      <c r="E3767" s="111"/>
      <c r="F3767" s="111"/>
      <c r="G3767" s="111"/>
      <c r="H3767" s="111"/>
      <c r="I3767" s="116"/>
      <c r="J3767" s="118"/>
      <c r="K3767" s="33"/>
      <c r="L3767" s="44">
        <f t="shared" si="328"/>
        <v>0</v>
      </c>
      <c r="M3767" s="33" t="str">
        <f t="shared" ref="M3767:M3830" si="329">A3767&amp;$O$1</f>
        <v>Container q'ty</v>
      </c>
      <c r="N3767" s="33" t="str">
        <f t="shared" ref="N3767:N3830" si="330">A3767&amp;P3767</f>
        <v/>
      </c>
      <c r="O3767" s="39"/>
      <c r="P3767" s="33"/>
      <c r="Q3767" s="168"/>
      <c r="R3767" s="169"/>
      <c r="S3767" s="39"/>
      <c r="T3767" s="119"/>
      <c r="U3767" s="109"/>
      <c r="V3767" s="109"/>
      <c r="W3767" s="109"/>
      <c r="X3767" s="45"/>
      <c r="Y3767" s="45"/>
    </row>
    <row r="3768" spans="1:25" s="43" customFormat="1" ht="12.9" customHeight="1">
      <c r="A3768" s="189"/>
      <c r="B3768" s="111"/>
      <c r="C3768" s="111"/>
      <c r="D3768" s="111"/>
      <c r="E3768" s="111"/>
      <c r="F3768" s="111"/>
      <c r="G3768" s="111"/>
      <c r="H3768" s="111"/>
      <c r="I3768" s="116"/>
      <c r="J3768" s="118"/>
      <c r="K3768" s="33"/>
      <c r="L3768" s="44">
        <f t="shared" si="328"/>
        <v>0</v>
      </c>
      <c r="M3768" s="33" t="str">
        <f t="shared" si="329"/>
        <v>Container q'ty</v>
      </c>
      <c r="N3768" s="33" t="str">
        <f t="shared" si="330"/>
        <v/>
      </c>
      <c r="O3768" s="39"/>
      <c r="P3768" s="33"/>
      <c r="Q3768" s="168"/>
      <c r="R3768" s="169"/>
      <c r="S3768" s="39"/>
      <c r="T3768" s="119"/>
      <c r="U3768" s="109"/>
      <c r="V3768" s="109"/>
      <c r="W3768" s="109"/>
      <c r="X3768" s="45"/>
      <c r="Y3768" s="45"/>
    </row>
    <row r="3769" spans="1:25" s="43" customFormat="1" ht="12.9" customHeight="1">
      <c r="A3769" s="189"/>
      <c r="B3769" s="111"/>
      <c r="C3769" s="111"/>
      <c r="D3769" s="111"/>
      <c r="E3769" s="111"/>
      <c r="F3769" s="111"/>
      <c r="G3769" s="111"/>
      <c r="H3769" s="111"/>
      <c r="I3769" s="116"/>
      <c r="J3769" s="118"/>
      <c r="K3769" s="33"/>
      <c r="L3769" s="44">
        <f t="shared" si="328"/>
        <v>0</v>
      </c>
      <c r="M3769" s="33" t="str">
        <f t="shared" si="329"/>
        <v>Container q'ty</v>
      </c>
      <c r="N3769" s="33" t="str">
        <f t="shared" si="330"/>
        <v/>
      </c>
      <c r="O3769" s="39"/>
      <c r="P3769" s="33"/>
      <c r="Q3769" s="168"/>
      <c r="R3769" s="169"/>
      <c r="S3769" s="39"/>
      <c r="T3769" s="119"/>
      <c r="U3769" s="109"/>
      <c r="V3769" s="109"/>
      <c r="W3769" s="109"/>
      <c r="X3769" s="45"/>
      <c r="Y3769" s="45"/>
    </row>
    <row r="3770" spans="1:25" s="43" customFormat="1" ht="12.9" customHeight="1">
      <c r="A3770" s="189"/>
      <c r="B3770" s="111"/>
      <c r="C3770" s="111"/>
      <c r="D3770" s="111"/>
      <c r="E3770" s="111"/>
      <c r="F3770" s="111"/>
      <c r="G3770" s="111"/>
      <c r="H3770" s="111"/>
      <c r="I3770" s="116"/>
      <c r="J3770" s="118"/>
      <c r="K3770" s="33"/>
      <c r="L3770" s="44">
        <f t="shared" si="328"/>
        <v>0</v>
      </c>
      <c r="M3770" s="33" t="str">
        <f t="shared" si="329"/>
        <v>Container q'ty</v>
      </c>
      <c r="N3770" s="33" t="str">
        <f t="shared" si="330"/>
        <v/>
      </c>
      <c r="O3770" s="39"/>
      <c r="P3770" s="33"/>
      <c r="Q3770" s="168"/>
      <c r="R3770" s="169"/>
      <c r="S3770" s="39"/>
      <c r="T3770" s="119"/>
      <c r="U3770" s="109"/>
      <c r="V3770" s="109"/>
      <c r="W3770" s="109"/>
      <c r="X3770" s="45"/>
      <c r="Y3770" s="45"/>
    </row>
    <row r="3771" spans="1:25" s="43" customFormat="1" ht="12.9" customHeight="1">
      <c r="A3771" s="189"/>
      <c r="B3771" s="111"/>
      <c r="C3771" s="111"/>
      <c r="D3771" s="111"/>
      <c r="E3771" s="111"/>
      <c r="F3771" s="111"/>
      <c r="G3771" s="111"/>
      <c r="H3771" s="111"/>
      <c r="I3771" s="116"/>
      <c r="J3771" s="118"/>
      <c r="K3771" s="33"/>
      <c r="L3771" s="44">
        <f>SUM(E3771:F3771)</f>
        <v>0</v>
      </c>
      <c r="M3771" s="33" t="str">
        <f t="shared" si="329"/>
        <v>Container q'ty</v>
      </c>
      <c r="N3771" s="33" t="str">
        <f t="shared" si="330"/>
        <v/>
      </c>
      <c r="O3771" s="39"/>
      <c r="P3771" s="33"/>
      <c r="Q3771" s="168"/>
      <c r="R3771" s="169"/>
      <c r="S3771" s="39"/>
      <c r="T3771" s="119"/>
      <c r="U3771" s="109"/>
      <c r="V3771" s="109"/>
      <c r="W3771" s="109"/>
      <c r="X3771" s="45"/>
      <c r="Y3771" s="45"/>
    </row>
    <row r="3772" spans="1:25" s="43" customFormat="1" ht="12.9" customHeight="1">
      <c r="A3772" s="189"/>
      <c r="B3772" s="111"/>
      <c r="C3772" s="111"/>
      <c r="D3772" s="111"/>
      <c r="E3772" s="111"/>
      <c r="F3772" s="111"/>
      <c r="G3772" s="111"/>
      <c r="H3772" s="111"/>
      <c r="I3772" s="116"/>
      <c r="J3772" s="118"/>
      <c r="K3772" s="33"/>
      <c r="L3772" s="44">
        <f>SUM(E3772:F3772)</f>
        <v>0</v>
      </c>
      <c r="M3772" s="33" t="str">
        <f t="shared" si="329"/>
        <v>Container q'ty</v>
      </c>
      <c r="N3772" s="33" t="str">
        <f t="shared" si="330"/>
        <v/>
      </c>
      <c r="O3772" s="39"/>
      <c r="P3772" s="33"/>
      <c r="Q3772" s="168"/>
      <c r="R3772" s="169"/>
      <c r="S3772" s="39"/>
      <c r="T3772" s="119"/>
      <c r="U3772" s="109"/>
      <c r="V3772" s="109"/>
      <c r="W3772" s="109"/>
      <c r="X3772" s="45"/>
      <c r="Y3772" s="45"/>
    </row>
    <row r="3773" spans="1:25" s="43" customFormat="1" ht="12.9" customHeight="1">
      <c r="A3773" s="189"/>
      <c r="B3773" s="111"/>
      <c r="C3773" s="111"/>
      <c r="D3773" s="111"/>
      <c r="E3773" s="111"/>
      <c r="F3773" s="111"/>
      <c r="G3773" s="111"/>
      <c r="H3773" s="111"/>
      <c r="I3773" s="116"/>
      <c r="J3773" s="118"/>
      <c r="K3773" s="33"/>
      <c r="L3773" s="44">
        <f t="shared" ref="L3773:L3782" si="331">SUM(E3773:F3773)</f>
        <v>0</v>
      </c>
      <c r="M3773" s="33" t="str">
        <f t="shared" si="329"/>
        <v>Container q'ty</v>
      </c>
      <c r="N3773" s="33" t="str">
        <f t="shared" si="330"/>
        <v/>
      </c>
      <c r="O3773" s="39"/>
      <c r="P3773" s="33"/>
      <c r="Q3773" s="168"/>
      <c r="R3773" s="169"/>
      <c r="S3773" s="39"/>
      <c r="T3773" s="119"/>
      <c r="U3773" s="109"/>
      <c r="V3773" s="109"/>
      <c r="W3773" s="109"/>
      <c r="X3773" s="45"/>
      <c r="Y3773" s="45"/>
    </row>
    <row r="3774" spans="1:25" s="43" customFormat="1" ht="12.9" customHeight="1">
      <c r="A3774" s="189"/>
      <c r="B3774" s="111"/>
      <c r="C3774" s="111"/>
      <c r="D3774" s="111"/>
      <c r="E3774" s="111"/>
      <c r="F3774" s="111"/>
      <c r="G3774" s="111"/>
      <c r="H3774" s="111"/>
      <c r="I3774" s="116"/>
      <c r="J3774" s="118"/>
      <c r="K3774" s="33"/>
      <c r="L3774" s="44">
        <f t="shared" si="331"/>
        <v>0</v>
      </c>
      <c r="M3774" s="33" t="str">
        <f t="shared" si="329"/>
        <v>Container q'ty</v>
      </c>
      <c r="N3774" s="33" t="str">
        <f t="shared" si="330"/>
        <v/>
      </c>
      <c r="O3774" s="39"/>
      <c r="P3774" s="33"/>
      <c r="Q3774" s="168"/>
      <c r="R3774" s="169"/>
      <c r="S3774" s="39"/>
      <c r="T3774" s="119"/>
      <c r="U3774" s="109"/>
      <c r="V3774" s="109"/>
      <c r="W3774" s="109"/>
      <c r="X3774" s="45"/>
      <c r="Y3774" s="45"/>
    </row>
    <row r="3775" spans="1:25" s="43" customFormat="1" ht="12.9" customHeight="1">
      <c r="A3775" s="189"/>
      <c r="B3775" s="111"/>
      <c r="C3775" s="111"/>
      <c r="D3775" s="111"/>
      <c r="E3775" s="111"/>
      <c r="F3775" s="111"/>
      <c r="G3775" s="111"/>
      <c r="H3775" s="111"/>
      <c r="I3775" s="116"/>
      <c r="J3775" s="118"/>
      <c r="K3775" s="33"/>
      <c r="L3775" s="44">
        <f t="shared" si="331"/>
        <v>0</v>
      </c>
      <c r="M3775" s="33" t="str">
        <f t="shared" si="329"/>
        <v>Container q'ty</v>
      </c>
      <c r="N3775" s="33" t="str">
        <f t="shared" si="330"/>
        <v/>
      </c>
      <c r="O3775" s="39"/>
      <c r="P3775" s="33"/>
      <c r="Q3775" s="168"/>
      <c r="R3775" s="169"/>
      <c r="S3775" s="39"/>
      <c r="T3775" s="119"/>
      <c r="U3775" s="109"/>
      <c r="V3775" s="109"/>
      <c r="W3775" s="109"/>
      <c r="X3775" s="45"/>
      <c r="Y3775" s="45"/>
    </row>
    <row r="3776" spans="1:25" s="43" customFormat="1" ht="12.9" customHeight="1">
      <c r="A3776" s="189"/>
      <c r="B3776" s="111"/>
      <c r="C3776" s="111"/>
      <c r="D3776" s="111"/>
      <c r="E3776" s="111"/>
      <c r="F3776" s="111"/>
      <c r="G3776" s="111"/>
      <c r="H3776" s="111"/>
      <c r="I3776" s="117"/>
      <c r="J3776" s="118"/>
      <c r="K3776" s="33"/>
      <c r="L3776" s="44">
        <f t="shared" si="331"/>
        <v>0</v>
      </c>
      <c r="M3776" s="33" t="str">
        <f t="shared" si="329"/>
        <v>Container q'ty</v>
      </c>
      <c r="N3776" s="33" t="str">
        <f t="shared" si="330"/>
        <v/>
      </c>
      <c r="O3776" s="39"/>
      <c r="P3776" s="33"/>
      <c r="Q3776" s="168"/>
      <c r="R3776" s="169"/>
      <c r="S3776" s="39"/>
      <c r="T3776" s="119"/>
      <c r="U3776" s="109"/>
      <c r="V3776" s="109"/>
      <c r="W3776" s="109"/>
      <c r="X3776" s="45"/>
      <c r="Y3776" s="45"/>
    </row>
    <row r="3777" spans="1:25" s="43" customFormat="1" ht="12.9" customHeight="1">
      <c r="A3777" s="189"/>
      <c r="B3777" s="111"/>
      <c r="C3777" s="111"/>
      <c r="D3777" s="111"/>
      <c r="E3777" s="111"/>
      <c r="F3777" s="111"/>
      <c r="G3777" s="111"/>
      <c r="H3777" s="111"/>
      <c r="I3777" s="117"/>
      <c r="J3777" s="118"/>
      <c r="K3777" s="33"/>
      <c r="L3777" s="44">
        <f t="shared" si="331"/>
        <v>0</v>
      </c>
      <c r="M3777" s="33" t="str">
        <f t="shared" si="329"/>
        <v>Container q'ty</v>
      </c>
      <c r="N3777" s="33" t="str">
        <f t="shared" si="330"/>
        <v/>
      </c>
      <c r="O3777" s="39"/>
      <c r="P3777" s="33"/>
      <c r="Q3777" s="168"/>
      <c r="R3777" s="169"/>
      <c r="S3777" s="39"/>
      <c r="T3777" s="119"/>
      <c r="U3777" s="109"/>
      <c r="V3777" s="109"/>
      <c r="W3777" s="109"/>
      <c r="X3777" s="45"/>
      <c r="Y3777" s="45"/>
    </row>
    <row r="3778" spans="1:25" s="43" customFormat="1" ht="12.9" customHeight="1">
      <c r="A3778" s="189"/>
      <c r="B3778" s="111"/>
      <c r="C3778" s="111"/>
      <c r="D3778" s="111"/>
      <c r="E3778" s="111"/>
      <c r="F3778" s="111"/>
      <c r="G3778" s="111"/>
      <c r="H3778" s="111"/>
      <c r="I3778" s="116"/>
      <c r="J3778" s="118"/>
      <c r="K3778" s="33"/>
      <c r="L3778" s="44">
        <f t="shared" si="331"/>
        <v>0</v>
      </c>
      <c r="M3778" s="33" t="str">
        <f t="shared" si="329"/>
        <v>Container q'ty</v>
      </c>
      <c r="N3778" s="33" t="str">
        <f t="shared" si="330"/>
        <v/>
      </c>
      <c r="O3778" s="39"/>
      <c r="P3778" s="33"/>
      <c r="Q3778" s="168"/>
      <c r="R3778" s="169"/>
      <c r="S3778" s="39"/>
      <c r="T3778" s="119"/>
      <c r="U3778" s="109"/>
      <c r="V3778" s="109"/>
      <c r="W3778" s="109"/>
      <c r="X3778" s="45"/>
      <c r="Y3778" s="45"/>
    </row>
    <row r="3779" spans="1:25" s="43" customFormat="1" ht="12.9" customHeight="1">
      <c r="A3779" s="189"/>
      <c r="B3779" s="111"/>
      <c r="C3779" s="111"/>
      <c r="D3779" s="111"/>
      <c r="E3779" s="111"/>
      <c r="F3779" s="111"/>
      <c r="G3779" s="111"/>
      <c r="H3779" s="111"/>
      <c r="I3779" s="116"/>
      <c r="J3779" s="118"/>
      <c r="K3779" s="33"/>
      <c r="L3779" s="44">
        <f t="shared" si="331"/>
        <v>0</v>
      </c>
      <c r="M3779" s="33" t="str">
        <f t="shared" si="329"/>
        <v>Container q'ty</v>
      </c>
      <c r="N3779" s="33" t="str">
        <f t="shared" si="330"/>
        <v/>
      </c>
      <c r="O3779" s="39"/>
      <c r="P3779" s="33"/>
      <c r="Q3779" s="168"/>
      <c r="R3779" s="169"/>
      <c r="S3779" s="39"/>
      <c r="T3779" s="119"/>
      <c r="U3779" s="109"/>
      <c r="V3779" s="109"/>
      <c r="W3779" s="109"/>
      <c r="X3779" s="45"/>
      <c r="Y3779" s="45"/>
    </row>
    <row r="3780" spans="1:25" s="43" customFormat="1" ht="12.9" customHeight="1">
      <c r="A3780" s="189"/>
      <c r="B3780" s="111"/>
      <c r="C3780" s="111"/>
      <c r="D3780" s="111"/>
      <c r="E3780" s="111"/>
      <c r="F3780" s="111"/>
      <c r="G3780" s="111"/>
      <c r="H3780" s="111"/>
      <c r="I3780" s="116"/>
      <c r="J3780" s="118"/>
      <c r="K3780" s="33"/>
      <c r="L3780" s="44">
        <f t="shared" si="331"/>
        <v>0</v>
      </c>
      <c r="M3780" s="33" t="str">
        <f t="shared" si="329"/>
        <v>Container q'ty</v>
      </c>
      <c r="N3780" s="33" t="str">
        <f t="shared" si="330"/>
        <v/>
      </c>
      <c r="O3780" s="39"/>
      <c r="P3780" s="33"/>
      <c r="Q3780" s="168"/>
      <c r="R3780" s="169"/>
      <c r="S3780" s="39"/>
      <c r="T3780" s="119"/>
      <c r="U3780" s="109"/>
      <c r="V3780" s="109"/>
      <c r="W3780" s="109"/>
      <c r="X3780" s="45"/>
      <c r="Y3780" s="45"/>
    </row>
    <row r="3781" spans="1:25" s="43" customFormat="1" ht="12.9" customHeight="1">
      <c r="A3781" s="189"/>
      <c r="B3781" s="111"/>
      <c r="C3781" s="111"/>
      <c r="D3781" s="111"/>
      <c r="E3781" s="111"/>
      <c r="F3781" s="111"/>
      <c r="G3781" s="111"/>
      <c r="H3781" s="111"/>
      <c r="I3781" s="116"/>
      <c r="J3781" s="118"/>
      <c r="K3781" s="33"/>
      <c r="L3781" s="44">
        <f t="shared" si="331"/>
        <v>0</v>
      </c>
      <c r="M3781" s="33" t="str">
        <f t="shared" si="329"/>
        <v>Container q'ty</v>
      </c>
      <c r="N3781" s="33" t="str">
        <f t="shared" si="330"/>
        <v/>
      </c>
      <c r="O3781" s="39"/>
      <c r="P3781" s="33"/>
      <c r="Q3781" s="168"/>
      <c r="R3781" s="169"/>
      <c r="S3781" s="39"/>
      <c r="T3781" s="119"/>
      <c r="U3781" s="109"/>
      <c r="V3781" s="109"/>
      <c r="W3781" s="109"/>
      <c r="X3781" s="45"/>
      <c r="Y3781" s="45"/>
    </row>
    <row r="3782" spans="1:25" s="43" customFormat="1" ht="12.9" customHeight="1">
      <c r="A3782" s="189"/>
      <c r="B3782" s="111"/>
      <c r="C3782" s="111"/>
      <c r="D3782" s="111"/>
      <c r="E3782" s="111"/>
      <c r="F3782" s="111"/>
      <c r="G3782" s="111"/>
      <c r="H3782" s="111"/>
      <c r="I3782" s="116"/>
      <c r="J3782" s="118"/>
      <c r="K3782" s="33"/>
      <c r="L3782" s="44">
        <f t="shared" si="331"/>
        <v>0</v>
      </c>
      <c r="M3782" s="33" t="str">
        <f t="shared" si="329"/>
        <v>Container q'ty</v>
      </c>
      <c r="N3782" s="33" t="str">
        <f t="shared" si="330"/>
        <v/>
      </c>
      <c r="O3782" s="39"/>
      <c r="P3782" s="33"/>
      <c r="Q3782" s="168"/>
      <c r="R3782" s="169"/>
      <c r="S3782" s="39"/>
      <c r="T3782" s="119"/>
      <c r="U3782" s="109"/>
      <c r="V3782" s="109"/>
      <c r="W3782" s="109"/>
      <c r="X3782" s="45"/>
      <c r="Y3782" s="45"/>
    </row>
    <row r="3783" spans="1:25" s="43" customFormat="1" ht="12.9" customHeight="1">
      <c r="A3783" s="189"/>
      <c r="B3783" s="111"/>
      <c r="C3783" s="111"/>
      <c r="D3783" s="111"/>
      <c r="E3783" s="111"/>
      <c r="F3783" s="111"/>
      <c r="G3783" s="111"/>
      <c r="H3783" s="111"/>
      <c r="I3783" s="116"/>
      <c r="J3783" s="118"/>
      <c r="K3783" s="33"/>
      <c r="L3783" s="44">
        <f>SUM(E3783:F3783)</f>
        <v>0</v>
      </c>
      <c r="M3783" s="33" t="str">
        <f t="shared" si="329"/>
        <v>Container q'ty</v>
      </c>
      <c r="N3783" s="33" t="str">
        <f t="shared" si="330"/>
        <v/>
      </c>
      <c r="O3783" s="39"/>
      <c r="P3783" s="33"/>
      <c r="Q3783" s="168"/>
      <c r="R3783" s="169"/>
      <c r="S3783" s="39"/>
      <c r="T3783" s="119"/>
      <c r="U3783" s="109"/>
      <c r="V3783" s="109"/>
      <c r="W3783" s="109"/>
      <c r="X3783" s="45"/>
      <c r="Y3783" s="45"/>
    </row>
    <row r="3784" spans="1:25" s="43" customFormat="1" ht="12.9" customHeight="1">
      <c r="A3784" s="189"/>
      <c r="B3784" s="111"/>
      <c r="C3784" s="111"/>
      <c r="D3784" s="111"/>
      <c r="E3784" s="111"/>
      <c r="F3784" s="111"/>
      <c r="G3784" s="111"/>
      <c r="H3784" s="111"/>
      <c r="I3784" s="116"/>
      <c r="J3784" s="118"/>
      <c r="K3784" s="33"/>
      <c r="L3784" s="44">
        <f>SUM(E3784:F3784)</f>
        <v>0</v>
      </c>
      <c r="M3784" s="33" t="str">
        <f t="shared" si="329"/>
        <v>Container q'ty</v>
      </c>
      <c r="N3784" s="33" t="str">
        <f t="shared" si="330"/>
        <v/>
      </c>
      <c r="O3784" s="39"/>
      <c r="P3784" s="33"/>
      <c r="Q3784" s="168"/>
      <c r="R3784" s="169"/>
      <c r="S3784" s="39"/>
      <c r="T3784" s="119"/>
      <c r="U3784" s="109"/>
      <c r="V3784" s="109"/>
      <c r="W3784" s="109"/>
      <c r="X3784" s="45"/>
      <c r="Y3784" s="45"/>
    </row>
    <row r="3785" spans="1:25" s="43" customFormat="1" ht="12.9" customHeight="1">
      <c r="A3785" s="189"/>
      <c r="B3785" s="111"/>
      <c r="C3785" s="111"/>
      <c r="D3785" s="111"/>
      <c r="E3785" s="111"/>
      <c r="F3785" s="111"/>
      <c r="G3785" s="111"/>
      <c r="H3785" s="111"/>
      <c r="I3785" s="116"/>
      <c r="J3785" s="118"/>
      <c r="K3785" s="33"/>
      <c r="L3785" s="44">
        <f t="shared" ref="L3785:L3793" si="332">SUM(E3785:F3785)</f>
        <v>0</v>
      </c>
      <c r="M3785" s="33" t="str">
        <f t="shared" si="329"/>
        <v>Container q'ty</v>
      </c>
      <c r="N3785" s="33" t="str">
        <f t="shared" si="330"/>
        <v/>
      </c>
      <c r="O3785" s="39"/>
      <c r="P3785" s="33"/>
      <c r="Q3785" s="168"/>
      <c r="R3785" s="169"/>
      <c r="S3785" s="39"/>
      <c r="T3785" s="119"/>
      <c r="U3785" s="109"/>
      <c r="V3785" s="109"/>
      <c r="W3785" s="109"/>
      <c r="X3785" s="45"/>
      <c r="Y3785" s="45"/>
    </row>
    <row r="3786" spans="1:25" s="43" customFormat="1" ht="12.9" customHeight="1">
      <c r="A3786" s="189"/>
      <c r="B3786" s="111"/>
      <c r="C3786" s="111"/>
      <c r="D3786" s="111"/>
      <c r="E3786" s="111"/>
      <c r="F3786" s="111"/>
      <c r="G3786" s="111"/>
      <c r="H3786" s="111"/>
      <c r="I3786" s="116"/>
      <c r="J3786" s="118"/>
      <c r="K3786" s="33"/>
      <c r="L3786" s="44">
        <f t="shared" si="332"/>
        <v>0</v>
      </c>
      <c r="M3786" s="33" t="str">
        <f t="shared" si="329"/>
        <v>Container q'ty</v>
      </c>
      <c r="N3786" s="33" t="str">
        <f t="shared" si="330"/>
        <v/>
      </c>
      <c r="O3786" s="39"/>
      <c r="P3786" s="33"/>
      <c r="Q3786" s="168"/>
      <c r="R3786" s="169"/>
      <c r="S3786" s="39"/>
      <c r="T3786" s="119"/>
      <c r="U3786" s="109"/>
      <c r="V3786" s="109"/>
      <c r="W3786" s="109"/>
      <c r="X3786" s="45"/>
      <c r="Y3786" s="45"/>
    </row>
    <row r="3787" spans="1:25" s="43" customFormat="1" ht="12.9" customHeight="1">
      <c r="A3787" s="189"/>
      <c r="B3787" s="111"/>
      <c r="C3787" s="111"/>
      <c r="D3787" s="111"/>
      <c r="E3787" s="111"/>
      <c r="F3787" s="111"/>
      <c r="G3787" s="111"/>
      <c r="H3787" s="111"/>
      <c r="I3787" s="116"/>
      <c r="J3787" s="118"/>
      <c r="K3787" s="33"/>
      <c r="L3787" s="44">
        <f t="shared" si="332"/>
        <v>0</v>
      </c>
      <c r="M3787" s="33" t="str">
        <f t="shared" si="329"/>
        <v>Container q'ty</v>
      </c>
      <c r="N3787" s="33" t="str">
        <f t="shared" si="330"/>
        <v/>
      </c>
      <c r="O3787" s="39"/>
      <c r="P3787" s="33"/>
      <c r="Q3787" s="168"/>
      <c r="R3787" s="169"/>
      <c r="S3787" s="39"/>
      <c r="T3787" s="119"/>
      <c r="U3787" s="109"/>
      <c r="V3787" s="109"/>
      <c r="W3787" s="109"/>
      <c r="X3787" s="45"/>
      <c r="Y3787" s="45"/>
    </row>
    <row r="3788" spans="1:25" s="43" customFormat="1" ht="12.9" customHeight="1">
      <c r="A3788" s="189"/>
      <c r="B3788" s="111"/>
      <c r="C3788" s="111"/>
      <c r="D3788" s="111"/>
      <c r="E3788" s="111"/>
      <c r="F3788" s="111"/>
      <c r="G3788" s="111"/>
      <c r="H3788" s="111"/>
      <c r="I3788" s="117"/>
      <c r="J3788" s="118"/>
      <c r="K3788" s="33"/>
      <c r="L3788" s="44">
        <f t="shared" si="332"/>
        <v>0</v>
      </c>
      <c r="M3788" s="33" t="str">
        <f t="shared" si="329"/>
        <v>Container q'ty</v>
      </c>
      <c r="N3788" s="33" t="str">
        <f t="shared" si="330"/>
        <v/>
      </c>
      <c r="O3788" s="39"/>
      <c r="P3788" s="33"/>
      <c r="Q3788" s="168"/>
      <c r="R3788" s="169"/>
      <c r="S3788" s="39"/>
      <c r="T3788" s="119"/>
      <c r="U3788" s="109"/>
      <c r="V3788" s="109"/>
      <c r="W3788" s="109"/>
      <c r="X3788" s="45"/>
      <c r="Y3788" s="45"/>
    </row>
    <row r="3789" spans="1:25" s="43" customFormat="1" ht="12.9" customHeight="1">
      <c r="A3789" s="189"/>
      <c r="B3789" s="111"/>
      <c r="C3789" s="111"/>
      <c r="D3789" s="111"/>
      <c r="E3789" s="111"/>
      <c r="F3789" s="111"/>
      <c r="G3789" s="111"/>
      <c r="H3789" s="111"/>
      <c r="I3789" s="117"/>
      <c r="J3789" s="118"/>
      <c r="K3789" s="33"/>
      <c r="L3789" s="44">
        <f t="shared" si="332"/>
        <v>0</v>
      </c>
      <c r="M3789" s="33" t="str">
        <f t="shared" si="329"/>
        <v>Container q'ty</v>
      </c>
      <c r="N3789" s="33" t="str">
        <f t="shared" si="330"/>
        <v/>
      </c>
      <c r="O3789" s="39"/>
      <c r="P3789" s="33"/>
      <c r="Q3789" s="168"/>
      <c r="R3789" s="169"/>
      <c r="S3789" s="39"/>
      <c r="T3789" s="119"/>
      <c r="U3789" s="109"/>
      <c r="V3789" s="109"/>
      <c r="W3789" s="109"/>
      <c r="X3789" s="45"/>
      <c r="Y3789" s="45"/>
    </row>
    <row r="3790" spans="1:25" s="43" customFormat="1" ht="12.9" customHeight="1">
      <c r="A3790" s="189"/>
      <c r="B3790" s="111"/>
      <c r="C3790" s="111"/>
      <c r="D3790" s="111"/>
      <c r="E3790" s="111"/>
      <c r="F3790" s="111"/>
      <c r="G3790" s="111"/>
      <c r="H3790" s="111"/>
      <c r="I3790" s="116"/>
      <c r="J3790" s="118"/>
      <c r="K3790" s="33"/>
      <c r="L3790" s="44">
        <f t="shared" si="332"/>
        <v>0</v>
      </c>
      <c r="M3790" s="33" t="str">
        <f t="shared" si="329"/>
        <v>Container q'ty</v>
      </c>
      <c r="N3790" s="33" t="str">
        <f t="shared" si="330"/>
        <v/>
      </c>
      <c r="O3790" s="39"/>
      <c r="P3790" s="33"/>
      <c r="Q3790" s="168"/>
      <c r="R3790" s="169"/>
      <c r="S3790" s="39"/>
      <c r="T3790" s="119"/>
      <c r="U3790" s="109"/>
      <c r="V3790" s="109"/>
      <c r="W3790" s="109"/>
      <c r="X3790" s="45"/>
      <c r="Y3790" s="45"/>
    </row>
    <row r="3791" spans="1:25" s="43" customFormat="1" ht="12.9" customHeight="1">
      <c r="A3791" s="189"/>
      <c r="B3791" s="111"/>
      <c r="C3791" s="111"/>
      <c r="D3791" s="111"/>
      <c r="E3791" s="111"/>
      <c r="F3791" s="111"/>
      <c r="G3791" s="111"/>
      <c r="H3791" s="111"/>
      <c r="I3791" s="116"/>
      <c r="J3791" s="118"/>
      <c r="K3791" s="33"/>
      <c r="L3791" s="44">
        <f t="shared" si="332"/>
        <v>0</v>
      </c>
      <c r="M3791" s="33" t="str">
        <f t="shared" si="329"/>
        <v>Container q'ty</v>
      </c>
      <c r="N3791" s="33" t="str">
        <f t="shared" si="330"/>
        <v/>
      </c>
      <c r="O3791" s="39"/>
      <c r="P3791" s="33"/>
      <c r="Q3791" s="168"/>
      <c r="R3791" s="169"/>
      <c r="S3791" s="39"/>
      <c r="T3791" s="119"/>
      <c r="U3791" s="109"/>
      <c r="V3791" s="109"/>
      <c r="W3791" s="109"/>
      <c r="X3791" s="45"/>
      <c r="Y3791" s="45"/>
    </row>
    <row r="3792" spans="1:25" s="43" customFormat="1" ht="12.9" customHeight="1">
      <c r="A3792" s="189"/>
      <c r="B3792" s="111"/>
      <c r="C3792" s="111"/>
      <c r="D3792" s="111"/>
      <c r="E3792" s="111"/>
      <c r="F3792" s="111"/>
      <c r="G3792" s="111"/>
      <c r="H3792" s="111"/>
      <c r="I3792" s="116"/>
      <c r="J3792" s="118"/>
      <c r="K3792" s="33"/>
      <c r="L3792" s="44">
        <f t="shared" si="332"/>
        <v>0</v>
      </c>
      <c r="M3792" s="33" t="str">
        <f t="shared" si="329"/>
        <v>Container q'ty</v>
      </c>
      <c r="N3792" s="33" t="str">
        <f t="shared" si="330"/>
        <v/>
      </c>
      <c r="O3792" s="39"/>
      <c r="P3792" s="33"/>
      <c r="Q3792" s="168"/>
      <c r="R3792" s="169"/>
      <c r="S3792" s="39"/>
      <c r="T3792" s="119"/>
      <c r="U3792" s="109"/>
      <c r="V3792" s="109"/>
      <c r="W3792" s="109"/>
      <c r="X3792" s="45"/>
      <c r="Y3792" s="45"/>
    </row>
    <row r="3793" spans="1:25" s="43" customFormat="1" ht="12.9" customHeight="1">
      <c r="A3793" s="189"/>
      <c r="B3793" s="111"/>
      <c r="C3793" s="111"/>
      <c r="D3793" s="111"/>
      <c r="E3793" s="111"/>
      <c r="F3793" s="111"/>
      <c r="G3793" s="111"/>
      <c r="H3793" s="111"/>
      <c r="I3793" s="116"/>
      <c r="J3793" s="118"/>
      <c r="K3793" s="33"/>
      <c r="L3793" s="44">
        <f t="shared" si="332"/>
        <v>0</v>
      </c>
      <c r="M3793" s="33" t="str">
        <f t="shared" si="329"/>
        <v>Container q'ty</v>
      </c>
      <c r="N3793" s="33" t="str">
        <f t="shared" si="330"/>
        <v/>
      </c>
      <c r="O3793" s="39"/>
      <c r="P3793" s="33"/>
      <c r="Q3793" s="168"/>
      <c r="R3793" s="169"/>
      <c r="S3793" s="39"/>
      <c r="T3793" s="119"/>
      <c r="U3793" s="109"/>
      <c r="V3793" s="109"/>
      <c r="W3793" s="109"/>
      <c r="X3793" s="45"/>
      <c r="Y3793" s="45"/>
    </row>
    <row r="3794" spans="1:25" s="43" customFormat="1" ht="12.9" customHeight="1">
      <c r="A3794" s="189"/>
      <c r="B3794" s="111"/>
      <c r="C3794" s="111"/>
      <c r="D3794" s="111"/>
      <c r="E3794" s="111"/>
      <c r="F3794" s="111"/>
      <c r="G3794" s="111"/>
      <c r="H3794" s="111"/>
      <c r="I3794" s="116"/>
      <c r="J3794" s="118"/>
      <c r="K3794" s="33"/>
      <c r="L3794" s="44">
        <f>SUM(E3794:F3794)</f>
        <v>0</v>
      </c>
      <c r="M3794" s="33" t="str">
        <f t="shared" si="329"/>
        <v>Container q'ty</v>
      </c>
      <c r="N3794" s="33" t="str">
        <f t="shared" si="330"/>
        <v/>
      </c>
      <c r="O3794" s="39"/>
      <c r="P3794" s="33"/>
      <c r="Q3794" s="168"/>
      <c r="R3794" s="169"/>
      <c r="S3794" s="39"/>
      <c r="T3794" s="119"/>
      <c r="U3794" s="109"/>
      <c r="V3794" s="109"/>
      <c r="W3794" s="109"/>
      <c r="X3794" s="45"/>
      <c r="Y3794" s="45"/>
    </row>
    <row r="3795" spans="1:25" s="43" customFormat="1" ht="12.9" customHeight="1">
      <c r="A3795" s="189"/>
      <c r="B3795" s="111"/>
      <c r="C3795" s="111"/>
      <c r="D3795" s="111"/>
      <c r="E3795" s="111"/>
      <c r="F3795" s="111"/>
      <c r="G3795" s="111"/>
      <c r="H3795" s="111"/>
      <c r="I3795" s="116"/>
      <c r="J3795" s="118"/>
      <c r="K3795" s="33"/>
      <c r="L3795" s="44">
        <f>SUM(E3795:F3795)</f>
        <v>0</v>
      </c>
      <c r="M3795" s="33" t="str">
        <f t="shared" si="329"/>
        <v>Container q'ty</v>
      </c>
      <c r="N3795" s="33" t="str">
        <f t="shared" si="330"/>
        <v/>
      </c>
      <c r="O3795" s="39"/>
      <c r="P3795" s="33"/>
      <c r="Q3795" s="168"/>
      <c r="R3795" s="169"/>
      <c r="S3795" s="39"/>
      <c r="T3795" s="119"/>
      <c r="U3795" s="109"/>
      <c r="V3795" s="109"/>
      <c r="W3795" s="109"/>
      <c r="X3795" s="45"/>
      <c r="Y3795" s="45"/>
    </row>
    <row r="3796" spans="1:25" s="43" customFormat="1" ht="12.9" customHeight="1">
      <c r="A3796" s="189"/>
      <c r="B3796" s="111"/>
      <c r="C3796" s="111"/>
      <c r="D3796" s="111"/>
      <c r="E3796" s="111"/>
      <c r="F3796" s="111"/>
      <c r="G3796" s="111"/>
      <c r="H3796" s="111"/>
      <c r="I3796" s="116"/>
      <c r="J3796" s="118"/>
      <c r="K3796" s="33"/>
      <c r="L3796" s="44">
        <f t="shared" ref="L3796:L3804" si="333">SUM(E3796:F3796)</f>
        <v>0</v>
      </c>
      <c r="M3796" s="33" t="str">
        <f t="shared" si="329"/>
        <v>Container q'ty</v>
      </c>
      <c r="N3796" s="33" t="str">
        <f t="shared" si="330"/>
        <v/>
      </c>
      <c r="O3796" s="39"/>
      <c r="P3796" s="33"/>
      <c r="Q3796" s="168"/>
      <c r="R3796" s="169"/>
      <c r="S3796" s="39"/>
      <c r="T3796" s="119"/>
      <c r="U3796" s="109"/>
      <c r="V3796" s="109"/>
      <c r="W3796" s="109"/>
      <c r="X3796" s="45"/>
      <c r="Y3796" s="45"/>
    </row>
    <row r="3797" spans="1:25" s="43" customFormat="1" ht="12.9" customHeight="1">
      <c r="A3797" s="189"/>
      <c r="B3797" s="111"/>
      <c r="C3797" s="111"/>
      <c r="D3797" s="111"/>
      <c r="E3797" s="111"/>
      <c r="F3797" s="111"/>
      <c r="G3797" s="111"/>
      <c r="H3797" s="111"/>
      <c r="I3797" s="116"/>
      <c r="J3797" s="118"/>
      <c r="K3797" s="33"/>
      <c r="L3797" s="44">
        <f t="shared" si="333"/>
        <v>0</v>
      </c>
      <c r="M3797" s="33" t="str">
        <f t="shared" si="329"/>
        <v>Container q'ty</v>
      </c>
      <c r="N3797" s="33" t="str">
        <f t="shared" si="330"/>
        <v/>
      </c>
      <c r="O3797" s="39"/>
      <c r="P3797" s="33"/>
      <c r="Q3797" s="168"/>
      <c r="R3797" s="169"/>
      <c r="S3797" s="39"/>
      <c r="T3797" s="119"/>
      <c r="U3797" s="109"/>
      <c r="V3797" s="109"/>
      <c r="W3797" s="109"/>
      <c r="X3797" s="45"/>
      <c r="Y3797" s="45"/>
    </row>
    <row r="3798" spans="1:25" s="43" customFormat="1" ht="12.9" customHeight="1">
      <c r="A3798" s="189"/>
      <c r="B3798" s="111"/>
      <c r="C3798" s="111"/>
      <c r="D3798" s="111"/>
      <c r="E3798" s="111"/>
      <c r="F3798" s="111"/>
      <c r="G3798" s="111"/>
      <c r="H3798" s="111"/>
      <c r="I3798" s="116"/>
      <c r="J3798" s="118"/>
      <c r="K3798" s="33"/>
      <c r="L3798" s="44">
        <f t="shared" si="333"/>
        <v>0</v>
      </c>
      <c r="M3798" s="33" t="str">
        <f t="shared" si="329"/>
        <v>Container q'ty</v>
      </c>
      <c r="N3798" s="33" t="str">
        <f t="shared" si="330"/>
        <v/>
      </c>
      <c r="O3798" s="39"/>
      <c r="P3798" s="33"/>
      <c r="Q3798" s="168"/>
      <c r="R3798" s="169"/>
      <c r="S3798" s="39"/>
      <c r="T3798" s="119"/>
      <c r="U3798" s="109"/>
      <c r="V3798" s="109"/>
      <c r="W3798" s="109"/>
      <c r="X3798" s="45"/>
      <c r="Y3798" s="45"/>
    </row>
    <row r="3799" spans="1:25" s="43" customFormat="1" ht="12.9" customHeight="1">
      <c r="A3799" s="189"/>
      <c r="B3799" s="111"/>
      <c r="C3799" s="111"/>
      <c r="D3799" s="111"/>
      <c r="E3799" s="111"/>
      <c r="F3799" s="111"/>
      <c r="G3799" s="111"/>
      <c r="H3799" s="111"/>
      <c r="I3799" s="117"/>
      <c r="J3799" s="118"/>
      <c r="K3799" s="33"/>
      <c r="L3799" s="44">
        <f t="shared" si="333"/>
        <v>0</v>
      </c>
      <c r="M3799" s="33" t="str">
        <f t="shared" si="329"/>
        <v>Container q'ty</v>
      </c>
      <c r="N3799" s="33" t="str">
        <f t="shared" si="330"/>
        <v/>
      </c>
      <c r="O3799" s="39"/>
      <c r="P3799" s="33"/>
      <c r="Q3799" s="168"/>
      <c r="R3799" s="169"/>
      <c r="S3799" s="39"/>
      <c r="T3799" s="119"/>
      <c r="U3799" s="109"/>
      <c r="V3799" s="109"/>
      <c r="W3799" s="109"/>
      <c r="X3799" s="45"/>
      <c r="Y3799" s="45"/>
    </row>
    <row r="3800" spans="1:25" s="43" customFormat="1" ht="12.9" customHeight="1">
      <c r="A3800" s="189"/>
      <c r="B3800" s="111"/>
      <c r="C3800" s="111"/>
      <c r="D3800" s="111"/>
      <c r="E3800" s="111"/>
      <c r="F3800" s="111"/>
      <c r="G3800" s="111"/>
      <c r="H3800" s="111"/>
      <c r="I3800" s="117"/>
      <c r="J3800" s="118"/>
      <c r="K3800" s="33"/>
      <c r="L3800" s="44">
        <f t="shared" si="333"/>
        <v>0</v>
      </c>
      <c r="M3800" s="33" t="str">
        <f t="shared" si="329"/>
        <v>Container q'ty</v>
      </c>
      <c r="N3800" s="33" t="str">
        <f t="shared" si="330"/>
        <v/>
      </c>
      <c r="O3800" s="39"/>
      <c r="P3800" s="33"/>
      <c r="Q3800" s="168"/>
      <c r="R3800" s="169"/>
      <c r="S3800" s="39"/>
      <c r="T3800" s="119"/>
      <c r="U3800" s="109"/>
      <c r="V3800" s="109"/>
      <c r="W3800" s="109"/>
      <c r="X3800" s="45"/>
      <c r="Y3800" s="45"/>
    </row>
    <row r="3801" spans="1:25" s="43" customFormat="1" ht="12.9" customHeight="1">
      <c r="A3801" s="189"/>
      <c r="B3801" s="111"/>
      <c r="C3801" s="111"/>
      <c r="D3801" s="111"/>
      <c r="E3801" s="111"/>
      <c r="F3801" s="111"/>
      <c r="G3801" s="111"/>
      <c r="H3801" s="111"/>
      <c r="I3801" s="116"/>
      <c r="J3801" s="118"/>
      <c r="K3801" s="33"/>
      <c r="L3801" s="44">
        <f t="shared" si="333"/>
        <v>0</v>
      </c>
      <c r="M3801" s="33" t="str">
        <f t="shared" si="329"/>
        <v>Container q'ty</v>
      </c>
      <c r="N3801" s="33" t="str">
        <f t="shared" si="330"/>
        <v/>
      </c>
      <c r="O3801" s="39"/>
      <c r="P3801" s="33"/>
      <c r="Q3801" s="168"/>
      <c r="R3801" s="169"/>
      <c r="S3801" s="39"/>
      <c r="T3801" s="119"/>
      <c r="U3801" s="109"/>
      <c r="V3801" s="109"/>
      <c r="W3801" s="109"/>
      <c r="X3801" s="45"/>
      <c r="Y3801" s="45"/>
    </row>
    <row r="3802" spans="1:25" s="43" customFormat="1" ht="12.9" customHeight="1">
      <c r="A3802" s="189"/>
      <c r="B3802" s="111"/>
      <c r="C3802" s="111"/>
      <c r="D3802" s="111"/>
      <c r="E3802" s="111"/>
      <c r="F3802" s="111"/>
      <c r="G3802" s="111"/>
      <c r="H3802" s="111"/>
      <c r="I3802" s="116"/>
      <c r="J3802" s="118"/>
      <c r="K3802" s="33"/>
      <c r="L3802" s="44">
        <f t="shared" si="333"/>
        <v>0</v>
      </c>
      <c r="M3802" s="33" t="str">
        <f t="shared" si="329"/>
        <v>Container q'ty</v>
      </c>
      <c r="N3802" s="33" t="str">
        <f t="shared" si="330"/>
        <v/>
      </c>
      <c r="O3802" s="39"/>
      <c r="P3802" s="33"/>
      <c r="Q3802" s="168"/>
      <c r="R3802" s="169"/>
      <c r="S3802" s="39"/>
      <c r="T3802" s="119"/>
      <c r="U3802" s="109"/>
      <c r="V3802" s="109"/>
      <c r="W3802" s="109"/>
      <c r="X3802" s="45"/>
      <c r="Y3802" s="45"/>
    </row>
    <row r="3803" spans="1:25" s="43" customFormat="1" ht="12.9" customHeight="1">
      <c r="A3803" s="189"/>
      <c r="B3803" s="111"/>
      <c r="C3803" s="111"/>
      <c r="D3803" s="111"/>
      <c r="E3803" s="111"/>
      <c r="F3803" s="111"/>
      <c r="G3803" s="111"/>
      <c r="H3803" s="111"/>
      <c r="I3803" s="116"/>
      <c r="J3803" s="118"/>
      <c r="K3803" s="33"/>
      <c r="L3803" s="44">
        <f t="shared" si="333"/>
        <v>0</v>
      </c>
      <c r="M3803" s="33" t="str">
        <f t="shared" si="329"/>
        <v>Container q'ty</v>
      </c>
      <c r="N3803" s="33" t="str">
        <f t="shared" si="330"/>
        <v/>
      </c>
      <c r="O3803" s="39"/>
      <c r="P3803" s="33"/>
      <c r="Q3803" s="168"/>
      <c r="R3803" s="169"/>
      <c r="S3803" s="39"/>
      <c r="T3803" s="119"/>
      <c r="U3803" s="109"/>
      <c r="V3803" s="109"/>
      <c r="W3803" s="109"/>
      <c r="X3803" s="45"/>
      <c r="Y3803" s="45"/>
    </row>
    <row r="3804" spans="1:25" s="43" customFormat="1" ht="12.9" customHeight="1">
      <c r="A3804" s="189"/>
      <c r="B3804" s="111"/>
      <c r="C3804" s="111"/>
      <c r="D3804" s="111"/>
      <c r="E3804" s="111"/>
      <c r="F3804" s="111"/>
      <c r="G3804" s="111"/>
      <c r="H3804" s="111"/>
      <c r="I3804" s="116"/>
      <c r="J3804" s="118"/>
      <c r="K3804" s="33"/>
      <c r="L3804" s="44">
        <f t="shared" si="333"/>
        <v>0</v>
      </c>
      <c r="M3804" s="33" t="str">
        <f t="shared" si="329"/>
        <v>Container q'ty</v>
      </c>
      <c r="N3804" s="33" t="str">
        <f t="shared" si="330"/>
        <v/>
      </c>
      <c r="O3804" s="39"/>
      <c r="P3804" s="33"/>
      <c r="Q3804" s="168"/>
      <c r="R3804" s="169"/>
      <c r="S3804" s="39"/>
      <c r="T3804" s="119"/>
      <c r="U3804" s="109"/>
      <c r="V3804" s="109"/>
      <c r="W3804" s="109"/>
      <c r="X3804" s="45"/>
      <c r="Y3804" s="45"/>
    </row>
    <row r="3805" spans="1:25" s="43" customFormat="1" ht="12.9" customHeight="1">
      <c r="A3805" s="189"/>
      <c r="B3805" s="111"/>
      <c r="C3805" s="111"/>
      <c r="D3805" s="111"/>
      <c r="E3805" s="111"/>
      <c r="F3805" s="111"/>
      <c r="G3805" s="111"/>
      <c r="H3805" s="111"/>
      <c r="I3805" s="116"/>
      <c r="J3805" s="118"/>
      <c r="K3805" s="33"/>
      <c r="L3805" s="44">
        <f>SUM(E3805:F3805)</f>
        <v>0</v>
      </c>
      <c r="M3805" s="33" t="str">
        <f t="shared" si="329"/>
        <v>Container q'ty</v>
      </c>
      <c r="N3805" s="33" t="str">
        <f t="shared" si="330"/>
        <v/>
      </c>
      <c r="O3805" s="39"/>
      <c r="P3805" s="33"/>
      <c r="Q3805" s="168"/>
      <c r="R3805" s="169"/>
      <c r="S3805" s="39"/>
      <c r="T3805" s="119"/>
      <c r="U3805" s="109"/>
      <c r="V3805" s="109"/>
      <c r="W3805" s="109"/>
      <c r="X3805" s="45"/>
      <c r="Y3805" s="45"/>
    </row>
    <row r="3806" spans="1:25" s="43" customFormat="1" ht="12.9" customHeight="1">
      <c r="A3806" s="189"/>
      <c r="B3806" s="111"/>
      <c r="C3806" s="111"/>
      <c r="D3806" s="111"/>
      <c r="E3806" s="111"/>
      <c r="F3806" s="111"/>
      <c r="G3806" s="111"/>
      <c r="H3806" s="111"/>
      <c r="I3806" s="116"/>
      <c r="J3806" s="118"/>
      <c r="K3806" s="33"/>
      <c r="L3806" s="44">
        <f>SUM(E3806:F3806)</f>
        <v>0</v>
      </c>
      <c r="M3806" s="33" t="str">
        <f t="shared" si="329"/>
        <v>Container q'ty</v>
      </c>
      <c r="N3806" s="33" t="str">
        <f t="shared" si="330"/>
        <v/>
      </c>
      <c r="O3806" s="39"/>
      <c r="P3806" s="33"/>
      <c r="Q3806" s="168"/>
      <c r="R3806" s="169"/>
      <c r="S3806" s="39"/>
      <c r="T3806" s="119"/>
      <c r="U3806" s="109"/>
      <c r="V3806" s="109"/>
      <c r="W3806" s="109"/>
      <c r="X3806" s="45"/>
      <c r="Y3806" s="45"/>
    </row>
    <row r="3807" spans="1:25" s="43" customFormat="1" ht="12.9" customHeight="1">
      <c r="A3807" s="189"/>
      <c r="B3807" s="111"/>
      <c r="C3807" s="111"/>
      <c r="D3807" s="111"/>
      <c r="E3807" s="111"/>
      <c r="F3807" s="111"/>
      <c r="G3807" s="111"/>
      <c r="H3807" s="111"/>
      <c r="I3807" s="116"/>
      <c r="J3807" s="118"/>
      <c r="K3807" s="33"/>
      <c r="L3807" s="44">
        <f t="shared" ref="L3807:L3816" si="334">SUM(E3807:F3807)</f>
        <v>0</v>
      </c>
      <c r="M3807" s="33" t="str">
        <f t="shared" si="329"/>
        <v>Container q'ty</v>
      </c>
      <c r="N3807" s="33" t="str">
        <f t="shared" si="330"/>
        <v/>
      </c>
      <c r="O3807" s="39"/>
      <c r="P3807" s="33"/>
      <c r="Q3807" s="168"/>
      <c r="R3807" s="169"/>
      <c r="S3807" s="39"/>
      <c r="T3807" s="119"/>
      <c r="U3807" s="109"/>
      <c r="V3807" s="109"/>
      <c r="W3807" s="109"/>
      <c r="X3807" s="45"/>
      <c r="Y3807" s="45"/>
    </row>
    <row r="3808" spans="1:25" s="43" customFormat="1" ht="12.9" customHeight="1">
      <c r="A3808" s="189"/>
      <c r="B3808" s="111"/>
      <c r="C3808" s="111"/>
      <c r="D3808" s="111"/>
      <c r="E3808" s="111"/>
      <c r="F3808" s="111"/>
      <c r="G3808" s="111"/>
      <c r="H3808" s="111"/>
      <c r="I3808" s="116"/>
      <c r="J3808" s="118"/>
      <c r="K3808" s="33"/>
      <c r="L3808" s="44">
        <f t="shared" si="334"/>
        <v>0</v>
      </c>
      <c r="M3808" s="33" t="str">
        <f t="shared" si="329"/>
        <v>Container q'ty</v>
      </c>
      <c r="N3808" s="33" t="str">
        <f t="shared" si="330"/>
        <v/>
      </c>
      <c r="O3808" s="39"/>
      <c r="P3808" s="33"/>
      <c r="Q3808" s="168"/>
      <c r="R3808" s="169"/>
      <c r="S3808" s="39"/>
      <c r="T3808" s="119"/>
      <c r="U3808" s="109"/>
      <c r="V3808" s="109"/>
      <c r="W3808" s="109"/>
      <c r="X3808" s="45"/>
      <c r="Y3808" s="45"/>
    </row>
    <row r="3809" spans="1:25" s="43" customFormat="1" ht="12.9" customHeight="1">
      <c r="A3809" s="189"/>
      <c r="B3809" s="111"/>
      <c r="C3809" s="111"/>
      <c r="D3809" s="111"/>
      <c r="E3809" s="111"/>
      <c r="F3809" s="111"/>
      <c r="G3809" s="111"/>
      <c r="H3809" s="111"/>
      <c r="I3809" s="116"/>
      <c r="J3809" s="118"/>
      <c r="K3809" s="33"/>
      <c r="L3809" s="44">
        <f t="shared" si="334"/>
        <v>0</v>
      </c>
      <c r="M3809" s="33" t="str">
        <f t="shared" si="329"/>
        <v>Container q'ty</v>
      </c>
      <c r="N3809" s="33" t="str">
        <f t="shared" si="330"/>
        <v/>
      </c>
      <c r="O3809" s="39"/>
      <c r="P3809" s="33"/>
      <c r="Q3809" s="168"/>
      <c r="R3809" s="169"/>
      <c r="S3809" s="39"/>
      <c r="T3809" s="119"/>
      <c r="U3809" s="109"/>
      <c r="V3809" s="109"/>
      <c r="W3809" s="109"/>
      <c r="X3809" s="45"/>
      <c r="Y3809" s="45"/>
    </row>
    <row r="3810" spans="1:25" s="43" customFormat="1" ht="12.9" customHeight="1">
      <c r="A3810" s="189"/>
      <c r="B3810" s="111"/>
      <c r="C3810" s="111"/>
      <c r="D3810" s="111"/>
      <c r="E3810" s="111"/>
      <c r="F3810" s="111"/>
      <c r="G3810" s="111"/>
      <c r="H3810" s="111"/>
      <c r="I3810" s="117"/>
      <c r="J3810" s="118"/>
      <c r="K3810" s="33"/>
      <c r="L3810" s="44">
        <f t="shared" si="334"/>
        <v>0</v>
      </c>
      <c r="M3810" s="33" t="str">
        <f t="shared" si="329"/>
        <v>Container q'ty</v>
      </c>
      <c r="N3810" s="33" t="str">
        <f t="shared" si="330"/>
        <v/>
      </c>
      <c r="O3810" s="39"/>
      <c r="P3810" s="33"/>
      <c r="Q3810" s="168"/>
      <c r="R3810" s="169"/>
      <c r="S3810" s="39"/>
      <c r="T3810" s="119"/>
      <c r="U3810" s="109"/>
      <c r="V3810" s="109"/>
      <c r="W3810" s="109"/>
      <c r="X3810" s="45"/>
      <c r="Y3810" s="45"/>
    </row>
    <row r="3811" spans="1:25" s="43" customFormat="1" ht="12.9" customHeight="1">
      <c r="A3811" s="189"/>
      <c r="B3811" s="111"/>
      <c r="C3811" s="111"/>
      <c r="D3811" s="111"/>
      <c r="E3811" s="111"/>
      <c r="F3811" s="111"/>
      <c r="G3811" s="111"/>
      <c r="H3811" s="111"/>
      <c r="I3811" s="117"/>
      <c r="J3811" s="118"/>
      <c r="K3811" s="33"/>
      <c r="L3811" s="44">
        <f t="shared" si="334"/>
        <v>0</v>
      </c>
      <c r="M3811" s="33" t="str">
        <f t="shared" si="329"/>
        <v>Container q'ty</v>
      </c>
      <c r="N3811" s="33" t="str">
        <f t="shared" si="330"/>
        <v/>
      </c>
      <c r="O3811" s="39"/>
      <c r="P3811" s="33"/>
      <c r="Q3811" s="168"/>
      <c r="R3811" s="169"/>
      <c r="S3811" s="39"/>
      <c r="T3811" s="119"/>
      <c r="U3811" s="109"/>
      <c r="V3811" s="109"/>
      <c r="W3811" s="109"/>
      <c r="X3811" s="45"/>
      <c r="Y3811" s="45"/>
    </row>
    <row r="3812" spans="1:25" s="43" customFormat="1" ht="12.9" customHeight="1">
      <c r="A3812" s="189"/>
      <c r="B3812" s="111"/>
      <c r="C3812" s="111"/>
      <c r="D3812" s="111"/>
      <c r="E3812" s="111"/>
      <c r="F3812" s="111"/>
      <c r="G3812" s="111"/>
      <c r="H3812" s="111"/>
      <c r="I3812" s="116"/>
      <c r="J3812" s="118"/>
      <c r="K3812" s="33"/>
      <c r="L3812" s="44">
        <f t="shared" si="334"/>
        <v>0</v>
      </c>
      <c r="M3812" s="33" t="str">
        <f t="shared" si="329"/>
        <v>Container q'ty</v>
      </c>
      <c r="N3812" s="33" t="str">
        <f t="shared" si="330"/>
        <v/>
      </c>
      <c r="O3812" s="39"/>
      <c r="P3812" s="33"/>
      <c r="Q3812" s="168"/>
      <c r="R3812" s="169"/>
      <c r="S3812" s="39"/>
      <c r="T3812" s="119"/>
      <c r="U3812" s="109"/>
      <c r="V3812" s="109"/>
      <c r="W3812" s="109"/>
      <c r="X3812" s="45"/>
      <c r="Y3812" s="45"/>
    </row>
    <row r="3813" spans="1:25" s="43" customFormat="1" ht="12.9" customHeight="1">
      <c r="A3813" s="189"/>
      <c r="B3813" s="111"/>
      <c r="C3813" s="111"/>
      <c r="D3813" s="111"/>
      <c r="E3813" s="111"/>
      <c r="F3813" s="111"/>
      <c r="G3813" s="111"/>
      <c r="H3813" s="111"/>
      <c r="I3813" s="116"/>
      <c r="J3813" s="118"/>
      <c r="K3813" s="33"/>
      <c r="L3813" s="44">
        <f t="shared" si="334"/>
        <v>0</v>
      </c>
      <c r="M3813" s="33" t="str">
        <f t="shared" si="329"/>
        <v>Container q'ty</v>
      </c>
      <c r="N3813" s="33" t="str">
        <f t="shared" si="330"/>
        <v/>
      </c>
      <c r="O3813" s="39"/>
      <c r="P3813" s="33"/>
      <c r="Q3813" s="168"/>
      <c r="R3813" s="169"/>
      <c r="S3813" s="39"/>
      <c r="T3813" s="119"/>
      <c r="U3813" s="109"/>
      <c r="V3813" s="109"/>
      <c r="W3813" s="109"/>
      <c r="X3813" s="45"/>
      <c r="Y3813" s="45"/>
    </row>
    <row r="3814" spans="1:25" s="43" customFormat="1" ht="12.9" customHeight="1">
      <c r="A3814" s="189"/>
      <c r="B3814" s="111"/>
      <c r="C3814" s="111"/>
      <c r="D3814" s="111"/>
      <c r="E3814" s="111"/>
      <c r="F3814" s="111"/>
      <c r="G3814" s="111"/>
      <c r="H3814" s="111"/>
      <c r="I3814" s="116"/>
      <c r="J3814" s="118"/>
      <c r="K3814" s="33"/>
      <c r="L3814" s="44">
        <f t="shared" si="334"/>
        <v>0</v>
      </c>
      <c r="M3814" s="33" t="str">
        <f t="shared" si="329"/>
        <v>Container q'ty</v>
      </c>
      <c r="N3814" s="33" t="str">
        <f t="shared" si="330"/>
        <v/>
      </c>
      <c r="O3814" s="39"/>
      <c r="P3814" s="33"/>
      <c r="Q3814" s="168"/>
      <c r="R3814" s="169"/>
      <c r="S3814" s="39"/>
      <c r="T3814" s="119"/>
      <c r="U3814" s="109"/>
      <c r="V3814" s="109"/>
      <c r="W3814" s="109"/>
      <c r="X3814" s="45"/>
      <c r="Y3814" s="45"/>
    </row>
    <row r="3815" spans="1:25" s="43" customFormat="1" ht="12.9" customHeight="1">
      <c r="A3815" s="189"/>
      <c r="B3815" s="111"/>
      <c r="C3815" s="111"/>
      <c r="D3815" s="111"/>
      <c r="E3815" s="111"/>
      <c r="F3815" s="111"/>
      <c r="G3815" s="111"/>
      <c r="H3815" s="111"/>
      <c r="I3815" s="116"/>
      <c r="J3815" s="118"/>
      <c r="K3815" s="33"/>
      <c r="L3815" s="44">
        <f t="shared" si="334"/>
        <v>0</v>
      </c>
      <c r="M3815" s="33" t="str">
        <f t="shared" si="329"/>
        <v>Container q'ty</v>
      </c>
      <c r="N3815" s="33" t="str">
        <f t="shared" si="330"/>
        <v/>
      </c>
      <c r="O3815" s="39"/>
      <c r="P3815" s="33"/>
      <c r="Q3815" s="168"/>
      <c r="R3815" s="169"/>
      <c r="S3815" s="39"/>
      <c r="T3815" s="119"/>
      <c r="U3815" s="109"/>
      <c r="V3815" s="109"/>
      <c r="W3815" s="109"/>
      <c r="X3815" s="45"/>
      <c r="Y3815" s="45"/>
    </row>
    <row r="3816" spans="1:25" s="43" customFormat="1" ht="12.9" customHeight="1">
      <c r="A3816" s="189"/>
      <c r="B3816" s="111"/>
      <c r="C3816" s="111"/>
      <c r="D3816" s="111"/>
      <c r="E3816" s="111"/>
      <c r="F3816" s="111"/>
      <c r="G3816" s="111"/>
      <c r="H3816" s="111"/>
      <c r="I3816" s="116"/>
      <c r="J3816" s="118"/>
      <c r="K3816" s="33"/>
      <c r="L3816" s="44">
        <f t="shared" si="334"/>
        <v>0</v>
      </c>
      <c r="M3816" s="33" t="str">
        <f t="shared" si="329"/>
        <v>Container q'ty</v>
      </c>
      <c r="N3816" s="33" t="str">
        <f t="shared" si="330"/>
        <v/>
      </c>
      <c r="O3816" s="39"/>
      <c r="P3816" s="33"/>
      <c r="Q3816" s="168"/>
      <c r="R3816" s="169"/>
      <c r="S3816" s="39"/>
      <c r="T3816" s="119"/>
      <c r="U3816" s="109"/>
      <c r="V3816" s="109"/>
      <c r="W3816" s="109"/>
      <c r="X3816" s="45"/>
      <c r="Y3816" s="45"/>
    </row>
    <row r="3817" spans="1:25" s="43" customFormat="1" ht="12.9" customHeight="1">
      <c r="A3817" s="189"/>
      <c r="B3817" s="111"/>
      <c r="C3817" s="111"/>
      <c r="D3817" s="111"/>
      <c r="E3817" s="111"/>
      <c r="F3817" s="111"/>
      <c r="G3817" s="111"/>
      <c r="H3817" s="111"/>
      <c r="I3817" s="116"/>
      <c r="J3817" s="118"/>
      <c r="K3817" s="33"/>
      <c r="L3817" s="44">
        <f>SUM(E3817:F3817)</f>
        <v>0</v>
      </c>
      <c r="M3817" s="33" t="str">
        <f t="shared" si="329"/>
        <v>Container q'ty</v>
      </c>
      <c r="N3817" s="33" t="str">
        <f t="shared" si="330"/>
        <v/>
      </c>
      <c r="O3817" s="39"/>
      <c r="P3817" s="33"/>
      <c r="Q3817" s="168"/>
      <c r="R3817" s="169"/>
      <c r="S3817" s="39"/>
      <c r="T3817" s="119"/>
      <c r="U3817" s="109"/>
      <c r="V3817" s="109"/>
      <c r="W3817" s="109"/>
      <c r="X3817" s="45"/>
      <c r="Y3817" s="45"/>
    </row>
    <row r="3818" spans="1:25" s="43" customFormat="1" ht="12.9" customHeight="1">
      <c r="A3818" s="189"/>
      <c r="B3818" s="111"/>
      <c r="C3818" s="111"/>
      <c r="D3818" s="111"/>
      <c r="E3818" s="111"/>
      <c r="F3818" s="111"/>
      <c r="G3818" s="111"/>
      <c r="H3818" s="111"/>
      <c r="I3818" s="116"/>
      <c r="J3818" s="118"/>
      <c r="K3818" s="33"/>
      <c r="L3818" s="44">
        <f>SUM(E3818:F3818)</f>
        <v>0</v>
      </c>
      <c r="M3818" s="33" t="str">
        <f t="shared" si="329"/>
        <v>Container q'ty</v>
      </c>
      <c r="N3818" s="33" t="str">
        <f t="shared" si="330"/>
        <v/>
      </c>
      <c r="O3818" s="39"/>
      <c r="P3818" s="33"/>
      <c r="Q3818" s="168"/>
      <c r="R3818" s="169"/>
      <c r="S3818" s="39"/>
      <c r="T3818" s="119"/>
      <c r="U3818" s="109"/>
      <c r="V3818" s="109"/>
      <c r="W3818" s="109"/>
      <c r="X3818" s="45"/>
      <c r="Y3818" s="45"/>
    </row>
    <row r="3819" spans="1:25" s="43" customFormat="1" ht="12.9" customHeight="1">
      <c r="A3819" s="189"/>
      <c r="B3819" s="111"/>
      <c r="C3819" s="111"/>
      <c r="D3819" s="111"/>
      <c r="E3819" s="111"/>
      <c r="F3819" s="111"/>
      <c r="G3819" s="111"/>
      <c r="H3819" s="111"/>
      <c r="I3819" s="116"/>
      <c r="J3819" s="118"/>
      <c r="K3819" s="33"/>
      <c r="L3819" s="44">
        <f t="shared" ref="L3819:L3827" si="335">SUM(E3819:F3819)</f>
        <v>0</v>
      </c>
      <c r="M3819" s="33" t="str">
        <f t="shared" si="329"/>
        <v>Container q'ty</v>
      </c>
      <c r="N3819" s="33" t="str">
        <f t="shared" si="330"/>
        <v/>
      </c>
      <c r="O3819" s="39"/>
      <c r="P3819" s="33"/>
      <c r="Q3819" s="168"/>
      <c r="R3819" s="169"/>
      <c r="S3819" s="39"/>
      <c r="T3819" s="119"/>
      <c r="U3819" s="109"/>
      <c r="V3819" s="109"/>
      <c r="W3819" s="109"/>
      <c r="X3819" s="45"/>
      <c r="Y3819" s="45"/>
    </row>
    <row r="3820" spans="1:25" s="43" customFormat="1" ht="12.9" customHeight="1">
      <c r="A3820" s="189"/>
      <c r="B3820" s="111"/>
      <c r="C3820" s="111"/>
      <c r="D3820" s="111"/>
      <c r="E3820" s="111"/>
      <c r="F3820" s="111"/>
      <c r="G3820" s="111"/>
      <c r="H3820" s="111"/>
      <c r="I3820" s="116"/>
      <c r="J3820" s="118"/>
      <c r="K3820" s="33"/>
      <c r="L3820" s="44">
        <f t="shared" si="335"/>
        <v>0</v>
      </c>
      <c r="M3820" s="33" t="str">
        <f t="shared" si="329"/>
        <v>Container q'ty</v>
      </c>
      <c r="N3820" s="33" t="str">
        <f t="shared" si="330"/>
        <v/>
      </c>
      <c r="O3820" s="39"/>
      <c r="P3820" s="33"/>
      <c r="Q3820" s="168"/>
      <c r="R3820" s="169"/>
      <c r="S3820" s="39"/>
      <c r="T3820" s="119"/>
      <c r="U3820" s="109"/>
      <c r="V3820" s="109"/>
      <c r="W3820" s="109"/>
      <c r="X3820" s="45"/>
      <c r="Y3820" s="45"/>
    </row>
    <row r="3821" spans="1:25" s="43" customFormat="1" ht="12.9" customHeight="1">
      <c r="A3821" s="189"/>
      <c r="B3821" s="111"/>
      <c r="C3821" s="111"/>
      <c r="D3821" s="111"/>
      <c r="E3821" s="111"/>
      <c r="F3821" s="111"/>
      <c r="G3821" s="111"/>
      <c r="H3821" s="111"/>
      <c r="I3821" s="116"/>
      <c r="J3821" s="118"/>
      <c r="K3821" s="33"/>
      <c r="L3821" s="44">
        <f t="shared" si="335"/>
        <v>0</v>
      </c>
      <c r="M3821" s="33" t="str">
        <f t="shared" si="329"/>
        <v>Container q'ty</v>
      </c>
      <c r="N3821" s="33" t="str">
        <f t="shared" si="330"/>
        <v/>
      </c>
      <c r="O3821" s="39"/>
      <c r="P3821" s="33"/>
      <c r="Q3821" s="168"/>
      <c r="R3821" s="169"/>
      <c r="S3821" s="39"/>
      <c r="T3821" s="119"/>
      <c r="U3821" s="109"/>
      <c r="V3821" s="109"/>
      <c r="W3821" s="109"/>
      <c r="X3821" s="45"/>
      <c r="Y3821" s="45"/>
    </row>
    <row r="3822" spans="1:25" s="43" customFormat="1" ht="12.9" customHeight="1">
      <c r="A3822" s="189"/>
      <c r="B3822" s="111"/>
      <c r="C3822" s="111"/>
      <c r="D3822" s="111"/>
      <c r="E3822" s="111"/>
      <c r="F3822" s="111"/>
      <c r="G3822" s="111"/>
      <c r="H3822" s="111"/>
      <c r="I3822" s="117"/>
      <c r="J3822" s="118"/>
      <c r="K3822" s="33"/>
      <c r="L3822" s="44">
        <f t="shared" si="335"/>
        <v>0</v>
      </c>
      <c r="M3822" s="33" t="str">
        <f t="shared" si="329"/>
        <v>Container q'ty</v>
      </c>
      <c r="N3822" s="33" t="str">
        <f t="shared" si="330"/>
        <v/>
      </c>
      <c r="O3822" s="39"/>
      <c r="P3822" s="33"/>
      <c r="Q3822" s="168"/>
      <c r="R3822" s="169"/>
      <c r="S3822" s="39"/>
      <c r="T3822" s="119"/>
      <c r="U3822" s="109"/>
      <c r="V3822" s="109"/>
      <c r="W3822" s="109"/>
      <c r="X3822" s="45"/>
      <c r="Y3822" s="45"/>
    </row>
    <row r="3823" spans="1:25" s="43" customFormat="1" ht="12.9" customHeight="1">
      <c r="A3823" s="189"/>
      <c r="B3823" s="111"/>
      <c r="C3823" s="111"/>
      <c r="D3823" s="111"/>
      <c r="E3823" s="111"/>
      <c r="F3823" s="111"/>
      <c r="G3823" s="111"/>
      <c r="H3823" s="111"/>
      <c r="I3823" s="117"/>
      <c r="J3823" s="118"/>
      <c r="K3823" s="33"/>
      <c r="L3823" s="44">
        <f t="shared" si="335"/>
        <v>0</v>
      </c>
      <c r="M3823" s="33" t="str">
        <f t="shared" si="329"/>
        <v>Container q'ty</v>
      </c>
      <c r="N3823" s="33" t="str">
        <f t="shared" si="330"/>
        <v/>
      </c>
      <c r="O3823" s="39"/>
      <c r="P3823" s="33"/>
      <c r="Q3823" s="168"/>
      <c r="R3823" s="169"/>
      <c r="S3823" s="39"/>
      <c r="T3823" s="119"/>
      <c r="U3823" s="109"/>
      <c r="V3823" s="109"/>
      <c r="W3823" s="109"/>
      <c r="X3823" s="45"/>
      <c r="Y3823" s="45"/>
    </row>
    <row r="3824" spans="1:25" s="43" customFormat="1" ht="12.9" customHeight="1">
      <c r="A3824" s="189"/>
      <c r="B3824" s="111"/>
      <c r="C3824" s="111"/>
      <c r="D3824" s="111"/>
      <c r="E3824" s="111"/>
      <c r="F3824" s="111"/>
      <c r="G3824" s="111"/>
      <c r="H3824" s="111"/>
      <c r="I3824" s="116"/>
      <c r="J3824" s="118"/>
      <c r="K3824" s="33"/>
      <c r="L3824" s="44">
        <f t="shared" si="335"/>
        <v>0</v>
      </c>
      <c r="M3824" s="33" t="str">
        <f t="shared" si="329"/>
        <v>Container q'ty</v>
      </c>
      <c r="N3824" s="33" t="str">
        <f t="shared" si="330"/>
        <v/>
      </c>
      <c r="O3824" s="39"/>
      <c r="P3824" s="33"/>
      <c r="Q3824" s="168"/>
      <c r="R3824" s="169"/>
      <c r="S3824" s="39"/>
      <c r="T3824" s="119"/>
      <c r="U3824" s="109"/>
      <c r="V3824" s="109"/>
      <c r="W3824" s="109"/>
      <c r="X3824" s="45"/>
      <c r="Y3824" s="45"/>
    </row>
    <row r="3825" spans="1:25" s="43" customFormat="1" ht="12.9" customHeight="1">
      <c r="A3825" s="189"/>
      <c r="B3825" s="111"/>
      <c r="C3825" s="111"/>
      <c r="D3825" s="111"/>
      <c r="E3825" s="111"/>
      <c r="F3825" s="111"/>
      <c r="G3825" s="111"/>
      <c r="H3825" s="111"/>
      <c r="I3825" s="116"/>
      <c r="J3825" s="118"/>
      <c r="K3825" s="33"/>
      <c r="L3825" s="44">
        <f t="shared" si="335"/>
        <v>0</v>
      </c>
      <c r="M3825" s="33" t="str">
        <f t="shared" si="329"/>
        <v>Container q'ty</v>
      </c>
      <c r="N3825" s="33" t="str">
        <f t="shared" si="330"/>
        <v/>
      </c>
      <c r="O3825" s="39"/>
      <c r="P3825" s="33"/>
      <c r="Q3825" s="168"/>
      <c r="R3825" s="169"/>
      <c r="S3825" s="39"/>
      <c r="T3825" s="119"/>
      <c r="U3825" s="109"/>
      <c r="V3825" s="109"/>
      <c r="W3825" s="109"/>
      <c r="X3825" s="45"/>
      <c r="Y3825" s="45"/>
    </row>
    <row r="3826" spans="1:25" s="43" customFormat="1" ht="12.9" customHeight="1">
      <c r="A3826" s="189"/>
      <c r="B3826" s="111"/>
      <c r="C3826" s="111"/>
      <c r="D3826" s="111"/>
      <c r="E3826" s="111"/>
      <c r="F3826" s="111"/>
      <c r="G3826" s="111"/>
      <c r="H3826" s="111"/>
      <c r="I3826" s="116"/>
      <c r="J3826" s="118"/>
      <c r="K3826" s="33"/>
      <c r="L3826" s="44">
        <f t="shared" si="335"/>
        <v>0</v>
      </c>
      <c r="M3826" s="33" t="str">
        <f t="shared" si="329"/>
        <v>Container q'ty</v>
      </c>
      <c r="N3826" s="33" t="str">
        <f t="shared" si="330"/>
        <v/>
      </c>
      <c r="O3826" s="39"/>
      <c r="P3826" s="33"/>
      <c r="Q3826" s="168"/>
      <c r="R3826" s="169"/>
      <c r="S3826" s="39"/>
      <c r="T3826" s="119"/>
      <c r="U3826" s="109"/>
      <c r="V3826" s="109"/>
      <c r="W3826" s="109"/>
      <c r="X3826" s="45"/>
      <c r="Y3826" s="45"/>
    </row>
    <row r="3827" spans="1:25" s="43" customFormat="1" ht="12.9" customHeight="1">
      <c r="A3827" s="189"/>
      <c r="B3827" s="111"/>
      <c r="C3827" s="111"/>
      <c r="D3827" s="111"/>
      <c r="E3827" s="111"/>
      <c r="F3827" s="111"/>
      <c r="G3827" s="111"/>
      <c r="H3827" s="111"/>
      <c r="I3827" s="116"/>
      <c r="J3827" s="118"/>
      <c r="K3827" s="33"/>
      <c r="L3827" s="44">
        <f t="shared" si="335"/>
        <v>0</v>
      </c>
      <c r="M3827" s="33" t="str">
        <f t="shared" si="329"/>
        <v>Container q'ty</v>
      </c>
      <c r="N3827" s="33" t="str">
        <f t="shared" si="330"/>
        <v/>
      </c>
      <c r="O3827" s="39"/>
      <c r="P3827" s="33"/>
      <c r="Q3827" s="168"/>
      <c r="R3827" s="169"/>
      <c r="S3827" s="39"/>
      <c r="T3827" s="119"/>
      <c r="U3827" s="109"/>
      <c r="V3827" s="109"/>
      <c r="W3827" s="109"/>
      <c r="X3827" s="45"/>
      <c r="Y3827" s="45"/>
    </row>
    <row r="3828" spans="1:25" s="43" customFormat="1" ht="12.9" customHeight="1">
      <c r="A3828" s="189"/>
      <c r="B3828" s="111"/>
      <c r="C3828" s="111"/>
      <c r="D3828" s="111"/>
      <c r="E3828" s="111"/>
      <c r="F3828" s="111"/>
      <c r="G3828" s="111"/>
      <c r="H3828" s="111"/>
      <c r="I3828" s="116"/>
      <c r="J3828" s="118"/>
      <c r="K3828" s="33"/>
      <c r="L3828" s="44">
        <f>SUM(E3828:F3828)</f>
        <v>0</v>
      </c>
      <c r="M3828" s="33" t="str">
        <f t="shared" si="329"/>
        <v>Container q'ty</v>
      </c>
      <c r="N3828" s="33" t="str">
        <f t="shared" si="330"/>
        <v/>
      </c>
      <c r="O3828" s="39"/>
      <c r="P3828" s="33"/>
      <c r="Q3828" s="168"/>
      <c r="R3828" s="169"/>
      <c r="S3828" s="39"/>
      <c r="T3828" s="119"/>
      <c r="U3828" s="109"/>
      <c r="V3828" s="109"/>
      <c r="W3828" s="109"/>
      <c r="X3828" s="45"/>
      <c r="Y3828" s="45"/>
    </row>
    <row r="3829" spans="1:25" s="43" customFormat="1" ht="12.9" customHeight="1">
      <c r="A3829" s="189"/>
      <c r="B3829" s="111"/>
      <c r="C3829" s="111"/>
      <c r="D3829" s="111"/>
      <c r="E3829" s="111"/>
      <c r="F3829" s="111"/>
      <c r="G3829" s="111"/>
      <c r="H3829" s="111"/>
      <c r="I3829" s="116"/>
      <c r="J3829" s="118"/>
      <c r="K3829" s="33"/>
      <c r="L3829" s="44">
        <f>SUM(E3829:F3829)</f>
        <v>0</v>
      </c>
      <c r="M3829" s="33" t="str">
        <f t="shared" si="329"/>
        <v>Container q'ty</v>
      </c>
      <c r="N3829" s="33" t="str">
        <f t="shared" si="330"/>
        <v/>
      </c>
      <c r="O3829" s="39"/>
      <c r="P3829" s="33"/>
      <c r="Q3829" s="168"/>
      <c r="R3829" s="169"/>
      <c r="S3829" s="39"/>
      <c r="T3829" s="119"/>
      <c r="U3829" s="109"/>
      <c r="V3829" s="109"/>
      <c r="W3829" s="109"/>
      <c r="X3829" s="45"/>
      <c r="Y3829" s="45"/>
    </row>
    <row r="3830" spans="1:25" s="43" customFormat="1" ht="12.9" customHeight="1">
      <c r="A3830" s="189"/>
      <c r="B3830" s="111"/>
      <c r="C3830" s="111"/>
      <c r="D3830" s="111"/>
      <c r="E3830" s="111"/>
      <c r="F3830" s="111"/>
      <c r="G3830" s="111"/>
      <c r="H3830" s="111"/>
      <c r="I3830" s="116"/>
      <c r="J3830" s="118"/>
      <c r="K3830" s="33"/>
      <c r="L3830" s="44">
        <f t="shared" ref="L3830:L3856" si="336">SUM(E3830:F3830)</f>
        <v>0</v>
      </c>
      <c r="M3830" s="33" t="str">
        <f t="shared" si="329"/>
        <v>Container q'ty</v>
      </c>
      <c r="N3830" s="33" t="str">
        <f t="shared" si="330"/>
        <v/>
      </c>
      <c r="O3830" s="39"/>
      <c r="P3830" s="33"/>
      <c r="Q3830" s="168"/>
      <c r="R3830" s="169"/>
      <c r="S3830" s="39"/>
      <c r="T3830" s="119"/>
      <c r="U3830" s="109"/>
      <c r="V3830" s="109"/>
      <c r="W3830" s="109"/>
      <c r="X3830" s="45"/>
      <c r="Y3830" s="45"/>
    </row>
    <row r="3831" spans="1:25" s="43" customFormat="1" ht="12.9" customHeight="1">
      <c r="A3831" s="189"/>
      <c r="B3831" s="111"/>
      <c r="C3831" s="111"/>
      <c r="D3831" s="111"/>
      <c r="E3831" s="111"/>
      <c r="F3831" s="111"/>
      <c r="G3831" s="111"/>
      <c r="H3831" s="111"/>
      <c r="I3831" s="116"/>
      <c r="J3831" s="118"/>
      <c r="K3831" s="33"/>
      <c r="L3831" s="44">
        <f t="shared" si="336"/>
        <v>0</v>
      </c>
      <c r="M3831" s="33" t="str">
        <f t="shared" ref="M3831:M3894" si="337">A3831&amp;$O$1</f>
        <v>Container q'ty</v>
      </c>
      <c r="N3831" s="33" t="str">
        <f t="shared" ref="N3831:N3894" si="338">A3831&amp;P3831</f>
        <v/>
      </c>
      <c r="O3831" s="39"/>
      <c r="P3831" s="33"/>
      <c r="Q3831" s="168"/>
      <c r="R3831" s="169"/>
      <c r="S3831" s="39"/>
      <c r="T3831" s="119"/>
      <c r="U3831" s="109"/>
      <c r="V3831" s="109"/>
      <c r="W3831" s="109"/>
      <c r="X3831" s="45"/>
      <c r="Y3831" s="45"/>
    </row>
    <row r="3832" spans="1:25" s="43" customFormat="1" ht="12.9" customHeight="1">
      <c r="A3832" s="189"/>
      <c r="B3832" s="111"/>
      <c r="C3832" s="111"/>
      <c r="D3832" s="111"/>
      <c r="E3832" s="111"/>
      <c r="F3832" s="111"/>
      <c r="G3832" s="111"/>
      <c r="H3832" s="111"/>
      <c r="I3832" s="116"/>
      <c r="J3832" s="118"/>
      <c r="K3832" s="33"/>
      <c r="L3832" s="44">
        <f t="shared" si="336"/>
        <v>0</v>
      </c>
      <c r="M3832" s="33" t="str">
        <f t="shared" si="337"/>
        <v>Container q'ty</v>
      </c>
      <c r="N3832" s="33" t="str">
        <f t="shared" si="338"/>
        <v/>
      </c>
      <c r="O3832" s="39"/>
      <c r="P3832" s="33"/>
      <c r="Q3832" s="168"/>
      <c r="R3832" s="169"/>
      <c r="S3832" s="39"/>
      <c r="T3832" s="119"/>
      <c r="U3832" s="109"/>
      <c r="V3832" s="109"/>
      <c r="W3832" s="109"/>
      <c r="X3832" s="45"/>
      <c r="Y3832" s="45"/>
    </row>
    <row r="3833" spans="1:25" s="43" customFormat="1" ht="12.9" customHeight="1">
      <c r="A3833" s="189"/>
      <c r="B3833" s="111"/>
      <c r="C3833" s="111"/>
      <c r="D3833" s="111"/>
      <c r="E3833" s="111"/>
      <c r="F3833" s="111"/>
      <c r="G3833" s="111"/>
      <c r="H3833" s="111"/>
      <c r="I3833" s="117"/>
      <c r="J3833" s="118"/>
      <c r="K3833" s="33"/>
      <c r="L3833" s="44">
        <f t="shared" si="336"/>
        <v>0</v>
      </c>
      <c r="M3833" s="33" t="str">
        <f t="shared" si="337"/>
        <v>Container q'ty</v>
      </c>
      <c r="N3833" s="33" t="str">
        <f t="shared" si="338"/>
        <v/>
      </c>
      <c r="O3833" s="39"/>
      <c r="P3833" s="33"/>
      <c r="Q3833" s="168"/>
      <c r="R3833" s="169"/>
      <c r="S3833" s="39"/>
      <c r="T3833" s="119"/>
      <c r="U3833" s="109"/>
      <c r="V3833" s="109"/>
      <c r="W3833" s="109"/>
      <c r="X3833" s="45"/>
      <c r="Y3833" s="45"/>
    </row>
    <row r="3834" spans="1:25" s="43" customFormat="1" ht="12.9" customHeight="1">
      <c r="A3834" s="189"/>
      <c r="B3834" s="111"/>
      <c r="C3834" s="111"/>
      <c r="D3834" s="111"/>
      <c r="E3834" s="111"/>
      <c r="F3834" s="111"/>
      <c r="G3834" s="111"/>
      <c r="H3834" s="111"/>
      <c r="I3834" s="117"/>
      <c r="J3834" s="118"/>
      <c r="K3834" s="33"/>
      <c r="L3834" s="44">
        <f t="shared" si="336"/>
        <v>0</v>
      </c>
      <c r="M3834" s="33" t="str">
        <f t="shared" si="337"/>
        <v>Container q'ty</v>
      </c>
      <c r="N3834" s="33" t="str">
        <f t="shared" si="338"/>
        <v/>
      </c>
      <c r="O3834" s="39"/>
      <c r="P3834" s="33"/>
      <c r="Q3834" s="168"/>
      <c r="R3834" s="169"/>
      <c r="S3834" s="39"/>
      <c r="T3834" s="119"/>
      <c r="U3834" s="109"/>
      <c r="V3834" s="109"/>
      <c r="W3834" s="109"/>
      <c r="X3834" s="45"/>
      <c r="Y3834" s="45"/>
    </row>
    <row r="3835" spans="1:25" s="43" customFormat="1" ht="12.9" customHeight="1">
      <c r="A3835" s="189"/>
      <c r="B3835" s="111"/>
      <c r="C3835" s="111"/>
      <c r="D3835" s="111"/>
      <c r="E3835" s="111"/>
      <c r="F3835" s="111"/>
      <c r="G3835" s="111"/>
      <c r="H3835" s="111"/>
      <c r="I3835" s="116"/>
      <c r="J3835" s="118"/>
      <c r="K3835" s="33"/>
      <c r="L3835" s="44">
        <f t="shared" si="336"/>
        <v>0</v>
      </c>
      <c r="M3835" s="33" t="str">
        <f t="shared" si="337"/>
        <v>Container q'ty</v>
      </c>
      <c r="N3835" s="33" t="str">
        <f t="shared" si="338"/>
        <v/>
      </c>
      <c r="O3835" s="39"/>
      <c r="P3835" s="33"/>
      <c r="Q3835" s="168"/>
      <c r="R3835" s="169"/>
      <c r="S3835" s="39"/>
      <c r="T3835" s="119"/>
      <c r="U3835" s="109"/>
      <c r="V3835" s="109"/>
      <c r="W3835" s="109"/>
      <c r="X3835" s="45"/>
      <c r="Y3835" s="45"/>
    </row>
    <row r="3836" spans="1:25" s="43" customFormat="1" ht="12.9" customHeight="1">
      <c r="A3836" s="189"/>
      <c r="B3836" s="111"/>
      <c r="C3836" s="111"/>
      <c r="D3836" s="111"/>
      <c r="E3836" s="111"/>
      <c r="F3836" s="111"/>
      <c r="G3836" s="111"/>
      <c r="H3836" s="111"/>
      <c r="I3836" s="116"/>
      <c r="J3836" s="118"/>
      <c r="K3836" s="33"/>
      <c r="L3836" s="44">
        <f t="shared" si="336"/>
        <v>0</v>
      </c>
      <c r="M3836" s="33" t="str">
        <f t="shared" si="337"/>
        <v>Container q'ty</v>
      </c>
      <c r="N3836" s="33" t="str">
        <f t="shared" si="338"/>
        <v/>
      </c>
      <c r="O3836" s="39"/>
      <c r="P3836" s="33"/>
      <c r="Q3836" s="168"/>
      <c r="R3836" s="169"/>
      <c r="S3836" s="39"/>
      <c r="T3836" s="119"/>
      <c r="U3836" s="109"/>
      <c r="V3836" s="109"/>
      <c r="W3836" s="109"/>
      <c r="X3836" s="45"/>
      <c r="Y3836" s="45"/>
    </row>
    <row r="3837" spans="1:25" s="43" customFormat="1" ht="12.9" customHeight="1">
      <c r="A3837" s="189"/>
      <c r="B3837" s="111"/>
      <c r="C3837" s="111"/>
      <c r="D3837" s="111"/>
      <c r="E3837" s="111"/>
      <c r="F3837" s="111"/>
      <c r="G3837" s="111"/>
      <c r="H3837" s="111"/>
      <c r="I3837" s="116"/>
      <c r="J3837" s="118"/>
      <c r="K3837" s="33"/>
      <c r="L3837" s="44">
        <f t="shared" si="336"/>
        <v>0</v>
      </c>
      <c r="M3837" s="33" t="str">
        <f t="shared" si="337"/>
        <v>Container q'ty</v>
      </c>
      <c r="N3837" s="33" t="str">
        <f t="shared" si="338"/>
        <v/>
      </c>
      <c r="O3837" s="39"/>
      <c r="P3837" s="33"/>
      <c r="Q3837" s="168"/>
      <c r="R3837" s="169"/>
      <c r="S3837" s="39"/>
      <c r="T3837" s="119"/>
      <c r="U3837" s="109"/>
      <c r="V3837" s="109"/>
      <c r="W3837" s="109"/>
      <c r="X3837" s="45"/>
      <c r="Y3837" s="45"/>
    </row>
    <row r="3838" spans="1:25" s="43" customFormat="1" ht="12.9" customHeight="1">
      <c r="A3838" s="189"/>
      <c r="B3838" s="111"/>
      <c r="C3838" s="111"/>
      <c r="D3838" s="111"/>
      <c r="E3838" s="111"/>
      <c r="F3838" s="111"/>
      <c r="G3838" s="111"/>
      <c r="H3838" s="111"/>
      <c r="I3838" s="116"/>
      <c r="J3838" s="118"/>
      <c r="K3838" s="33"/>
      <c r="L3838" s="44">
        <f t="shared" si="336"/>
        <v>0</v>
      </c>
      <c r="M3838" s="33" t="str">
        <f t="shared" si="337"/>
        <v>Container q'ty</v>
      </c>
      <c r="N3838" s="33" t="str">
        <f t="shared" si="338"/>
        <v/>
      </c>
      <c r="O3838" s="39"/>
      <c r="P3838" s="33"/>
      <c r="Q3838" s="168"/>
      <c r="R3838" s="169"/>
      <c r="S3838" s="39"/>
      <c r="T3838" s="119"/>
      <c r="U3838" s="109"/>
      <c r="V3838" s="109"/>
      <c r="W3838" s="109"/>
      <c r="X3838" s="45"/>
      <c r="Y3838" s="45"/>
    </row>
    <row r="3839" spans="1:25" s="43" customFormat="1" ht="12.9" customHeight="1">
      <c r="A3839" s="189"/>
      <c r="B3839" s="111"/>
      <c r="C3839" s="111"/>
      <c r="D3839" s="111"/>
      <c r="E3839" s="111"/>
      <c r="F3839" s="111"/>
      <c r="G3839" s="111"/>
      <c r="H3839" s="111"/>
      <c r="I3839" s="116"/>
      <c r="J3839" s="118"/>
      <c r="K3839" s="33"/>
      <c r="L3839" s="44">
        <f t="shared" si="336"/>
        <v>0</v>
      </c>
      <c r="M3839" s="33" t="str">
        <f t="shared" si="337"/>
        <v>Container q'ty</v>
      </c>
      <c r="N3839" s="33" t="str">
        <f t="shared" si="338"/>
        <v/>
      </c>
      <c r="O3839" s="39"/>
      <c r="P3839" s="33"/>
      <c r="Q3839" s="168"/>
      <c r="R3839" s="169"/>
      <c r="S3839" s="39"/>
      <c r="T3839" s="119"/>
      <c r="U3839" s="109"/>
      <c r="V3839" s="109"/>
      <c r="W3839" s="109"/>
      <c r="X3839" s="45"/>
      <c r="Y3839" s="45"/>
    </row>
    <row r="3840" spans="1:25" s="43" customFormat="1" ht="12.9" customHeight="1">
      <c r="A3840" s="189"/>
      <c r="B3840" s="111"/>
      <c r="C3840" s="111"/>
      <c r="D3840" s="111"/>
      <c r="E3840" s="111"/>
      <c r="F3840" s="111"/>
      <c r="G3840" s="111"/>
      <c r="H3840" s="111"/>
      <c r="I3840" s="116"/>
      <c r="J3840" s="118"/>
      <c r="K3840" s="33"/>
      <c r="L3840" s="44">
        <f t="shared" si="336"/>
        <v>0</v>
      </c>
      <c r="M3840" s="33" t="str">
        <f t="shared" si="337"/>
        <v>Container q'ty</v>
      </c>
      <c r="N3840" s="33" t="str">
        <f t="shared" si="338"/>
        <v/>
      </c>
      <c r="O3840" s="39"/>
      <c r="P3840" s="33"/>
      <c r="Q3840" s="168"/>
      <c r="R3840" s="169"/>
      <c r="S3840" s="39"/>
      <c r="T3840" s="119"/>
      <c r="U3840" s="109"/>
      <c r="V3840" s="109"/>
      <c r="W3840" s="109"/>
      <c r="X3840" s="45"/>
      <c r="Y3840" s="45"/>
    </row>
    <row r="3841" spans="1:25" s="43" customFormat="1" ht="12.9" customHeight="1">
      <c r="A3841" s="189"/>
      <c r="B3841" s="111"/>
      <c r="C3841" s="111"/>
      <c r="D3841" s="111"/>
      <c r="E3841" s="111"/>
      <c r="F3841" s="111"/>
      <c r="G3841" s="111"/>
      <c r="H3841" s="111"/>
      <c r="I3841" s="116"/>
      <c r="J3841" s="118"/>
      <c r="K3841" s="33"/>
      <c r="L3841" s="44">
        <f t="shared" si="336"/>
        <v>0</v>
      </c>
      <c r="M3841" s="33" t="str">
        <f t="shared" si="337"/>
        <v>Container q'ty</v>
      </c>
      <c r="N3841" s="33" t="str">
        <f t="shared" si="338"/>
        <v/>
      </c>
      <c r="O3841" s="39"/>
      <c r="P3841" s="33"/>
      <c r="Q3841" s="168"/>
      <c r="R3841" s="169"/>
      <c r="S3841" s="39"/>
      <c r="T3841" s="119"/>
      <c r="U3841" s="109"/>
      <c r="V3841" s="109"/>
      <c r="W3841" s="109"/>
      <c r="X3841" s="45"/>
      <c r="Y3841" s="45"/>
    </row>
    <row r="3842" spans="1:25" s="43" customFormat="1" ht="12.9" customHeight="1">
      <c r="A3842" s="189"/>
      <c r="B3842" s="111"/>
      <c r="C3842" s="111"/>
      <c r="D3842" s="111"/>
      <c r="E3842" s="111"/>
      <c r="F3842" s="111"/>
      <c r="G3842" s="111"/>
      <c r="H3842" s="111"/>
      <c r="I3842" s="116"/>
      <c r="J3842" s="118"/>
      <c r="K3842" s="33"/>
      <c r="L3842" s="44">
        <f t="shared" si="336"/>
        <v>0</v>
      </c>
      <c r="M3842" s="33" t="str">
        <f t="shared" si="337"/>
        <v>Container q'ty</v>
      </c>
      <c r="N3842" s="33" t="str">
        <f t="shared" si="338"/>
        <v/>
      </c>
      <c r="O3842" s="39"/>
      <c r="P3842" s="33"/>
      <c r="Q3842" s="168"/>
      <c r="R3842" s="169"/>
      <c r="S3842" s="39"/>
      <c r="T3842" s="119"/>
      <c r="U3842" s="109"/>
      <c r="V3842" s="109"/>
      <c r="W3842" s="109"/>
      <c r="X3842" s="45"/>
      <c r="Y3842" s="45"/>
    </row>
    <row r="3843" spans="1:25" s="43" customFormat="1" ht="12.9" customHeight="1">
      <c r="A3843" s="189"/>
      <c r="B3843" s="111"/>
      <c r="C3843" s="111"/>
      <c r="D3843" s="111"/>
      <c r="E3843" s="111"/>
      <c r="F3843" s="111"/>
      <c r="G3843" s="111"/>
      <c r="H3843" s="111"/>
      <c r="I3843" s="116"/>
      <c r="J3843" s="118"/>
      <c r="K3843" s="33"/>
      <c r="L3843" s="44">
        <f t="shared" si="336"/>
        <v>0</v>
      </c>
      <c r="M3843" s="33" t="str">
        <f t="shared" si="337"/>
        <v>Container q'ty</v>
      </c>
      <c r="N3843" s="33" t="str">
        <f t="shared" si="338"/>
        <v/>
      </c>
      <c r="O3843" s="39"/>
      <c r="P3843" s="33"/>
      <c r="Q3843" s="168"/>
      <c r="R3843" s="169"/>
      <c r="S3843" s="39"/>
      <c r="T3843" s="119"/>
      <c r="U3843" s="109"/>
      <c r="V3843" s="109"/>
      <c r="W3843" s="109"/>
      <c r="X3843" s="45"/>
      <c r="Y3843" s="45"/>
    </row>
    <row r="3844" spans="1:25" s="43" customFormat="1" ht="12.9" customHeight="1">
      <c r="A3844" s="189"/>
      <c r="B3844" s="111"/>
      <c r="C3844" s="111"/>
      <c r="D3844" s="111"/>
      <c r="E3844" s="111"/>
      <c r="F3844" s="111"/>
      <c r="G3844" s="111"/>
      <c r="H3844" s="111"/>
      <c r="I3844" s="117"/>
      <c r="J3844" s="118"/>
      <c r="K3844" s="33"/>
      <c r="L3844" s="44">
        <f t="shared" si="336"/>
        <v>0</v>
      </c>
      <c r="M3844" s="33" t="str">
        <f t="shared" si="337"/>
        <v>Container q'ty</v>
      </c>
      <c r="N3844" s="33" t="str">
        <f t="shared" si="338"/>
        <v/>
      </c>
      <c r="O3844" s="39"/>
      <c r="P3844" s="33"/>
      <c r="Q3844" s="168"/>
      <c r="R3844" s="169"/>
      <c r="S3844" s="39"/>
      <c r="T3844" s="119"/>
      <c r="U3844" s="109"/>
      <c r="V3844" s="109"/>
      <c r="W3844" s="109"/>
      <c r="X3844" s="45"/>
      <c r="Y3844" s="45"/>
    </row>
    <row r="3845" spans="1:25" s="43" customFormat="1" ht="12.9" customHeight="1">
      <c r="A3845" s="189"/>
      <c r="B3845" s="111"/>
      <c r="C3845" s="111"/>
      <c r="D3845" s="111"/>
      <c r="E3845" s="111"/>
      <c r="F3845" s="111"/>
      <c r="G3845" s="111"/>
      <c r="H3845" s="111"/>
      <c r="I3845" s="116"/>
      <c r="J3845" s="118"/>
      <c r="K3845" s="33"/>
      <c r="L3845" s="44">
        <f t="shared" si="336"/>
        <v>0</v>
      </c>
      <c r="M3845" s="33" t="str">
        <f t="shared" si="337"/>
        <v>Container q'ty</v>
      </c>
      <c r="N3845" s="33" t="str">
        <f t="shared" si="338"/>
        <v/>
      </c>
      <c r="O3845" s="39"/>
      <c r="P3845" s="33"/>
      <c r="Q3845" s="168"/>
      <c r="R3845" s="169"/>
      <c r="S3845" s="39"/>
      <c r="T3845" s="119"/>
      <c r="U3845" s="109"/>
      <c r="V3845" s="109"/>
      <c r="W3845" s="109"/>
      <c r="X3845" s="45"/>
      <c r="Y3845" s="45"/>
    </row>
    <row r="3846" spans="1:25" s="43" customFormat="1" ht="12.9" customHeight="1">
      <c r="A3846" s="189"/>
      <c r="B3846" s="111"/>
      <c r="C3846" s="111"/>
      <c r="D3846" s="111"/>
      <c r="E3846" s="111"/>
      <c r="F3846" s="111"/>
      <c r="G3846" s="111"/>
      <c r="H3846" s="111"/>
      <c r="I3846" s="116"/>
      <c r="J3846" s="118"/>
      <c r="K3846" s="33"/>
      <c r="L3846" s="44">
        <f t="shared" si="336"/>
        <v>0</v>
      </c>
      <c r="M3846" s="33" t="str">
        <f t="shared" si="337"/>
        <v>Container q'ty</v>
      </c>
      <c r="N3846" s="33" t="str">
        <f t="shared" si="338"/>
        <v/>
      </c>
      <c r="O3846" s="39"/>
      <c r="P3846" s="33"/>
      <c r="Q3846" s="168"/>
      <c r="R3846" s="169"/>
      <c r="S3846" s="39"/>
      <c r="T3846" s="119"/>
      <c r="U3846" s="109"/>
      <c r="V3846" s="109"/>
      <c r="W3846" s="109"/>
      <c r="X3846" s="45"/>
      <c r="Y3846" s="45"/>
    </row>
    <row r="3847" spans="1:25" s="43" customFormat="1" ht="12.9" customHeight="1">
      <c r="A3847" s="189"/>
      <c r="B3847" s="111"/>
      <c r="C3847" s="111"/>
      <c r="D3847" s="111"/>
      <c r="E3847" s="111"/>
      <c r="F3847" s="111"/>
      <c r="G3847" s="111"/>
      <c r="H3847" s="111"/>
      <c r="I3847" s="116"/>
      <c r="J3847" s="118"/>
      <c r="K3847" s="33"/>
      <c r="L3847" s="44">
        <f t="shared" si="336"/>
        <v>0</v>
      </c>
      <c r="M3847" s="33" t="str">
        <f t="shared" si="337"/>
        <v>Container q'ty</v>
      </c>
      <c r="N3847" s="33" t="str">
        <f t="shared" si="338"/>
        <v/>
      </c>
      <c r="O3847" s="39"/>
      <c r="P3847" s="33"/>
      <c r="Q3847" s="168"/>
      <c r="R3847" s="169"/>
      <c r="S3847" s="39"/>
      <c r="T3847" s="119"/>
      <c r="U3847" s="109"/>
      <c r="V3847" s="109"/>
      <c r="W3847" s="109"/>
      <c r="X3847" s="45"/>
      <c r="Y3847" s="45"/>
    </row>
    <row r="3848" spans="1:25" s="43" customFormat="1" ht="12.9" customHeight="1">
      <c r="A3848" s="189"/>
      <c r="B3848" s="111"/>
      <c r="C3848" s="111"/>
      <c r="D3848" s="111"/>
      <c r="E3848" s="111"/>
      <c r="F3848" s="111"/>
      <c r="G3848" s="111"/>
      <c r="H3848" s="111"/>
      <c r="I3848" s="116"/>
      <c r="J3848" s="118"/>
      <c r="K3848" s="33"/>
      <c r="L3848" s="44">
        <f t="shared" si="336"/>
        <v>0</v>
      </c>
      <c r="M3848" s="33" t="str">
        <f t="shared" si="337"/>
        <v>Container q'ty</v>
      </c>
      <c r="N3848" s="33" t="str">
        <f t="shared" si="338"/>
        <v/>
      </c>
      <c r="O3848" s="39"/>
      <c r="P3848" s="33"/>
      <c r="Q3848" s="168"/>
      <c r="R3848" s="169"/>
      <c r="S3848" s="39"/>
      <c r="T3848" s="119"/>
      <c r="U3848" s="109"/>
      <c r="V3848" s="109"/>
      <c r="W3848" s="109"/>
      <c r="X3848" s="45"/>
      <c r="Y3848" s="45"/>
    </row>
    <row r="3849" spans="1:25" s="43" customFormat="1" ht="12.9" customHeight="1">
      <c r="A3849" s="189"/>
      <c r="B3849" s="111"/>
      <c r="C3849" s="111"/>
      <c r="D3849" s="111"/>
      <c r="E3849" s="111"/>
      <c r="F3849" s="111"/>
      <c r="G3849" s="111"/>
      <c r="H3849" s="111"/>
      <c r="I3849" s="116"/>
      <c r="J3849" s="118"/>
      <c r="K3849" s="33"/>
      <c r="L3849" s="44">
        <f t="shared" si="336"/>
        <v>0</v>
      </c>
      <c r="M3849" s="33" t="str">
        <f t="shared" si="337"/>
        <v>Container q'ty</v>
      </c>
      <c r="N3849" s="33" t="str">
        <f t="shared" si="338"/>
        <v/>
      </c>
      <c r="O3849" s="39"/>
      <c r="P3849" s="33"/>
      <c r="Q3849" s="168"/>
      <c r="R3849" s="169"/>
      <c r="S3849" s="39"/>
      <c r="T3849" s="119"/>
      <c r="U3849" s="109"/>
      <c r="V3849" s="109"/>
      <c r="W3849" s="109"/>
      <c r="X3849" s="45"/>
      <c r="Y3849" s="45"/>
    </row>
    <row r="3850" spans="1:25" s="43" customFormat="1" ht="12.9" customHeight="1">
      <c r="A3850" s="189"/>
      <c r="B3850" s="111"/>
      <c r="C3850" s="111"/>
      <c r="D3850" s="111"/>
      <c r="E3850" s="111"/>
      <c r="F3850" s="111"/>
      <c r="G3850" s="111"/>
      <c r="H3850" s="111"/>
      <c r="I3850" s="116"/>
      <c r="J3850" s="118"/>
      <c r="K3850" s="33"/>
      <c r="L3850" s="44">
        <f t="shared" si="336"/>
        <v>0</v>
      </c>
      <c r="M3850" s="33" t="str">
        <f t="shared" si="337"/>
        <v>Container q'ty</v>
      </c>
      <c r="N3850" s="33" t="str">
        <f t="shared" si="338"/>
        <v/>
      </c>
      <c r="O3850" s="39"/>
      <c r="P3850" s="33"/>
      <c r="Q3850" s="168"/>
      <c r="R3850" s="169"/>
      <c r="S3850" s="39"/>
      <c r="T3850" s="119"/>
      <c r="U3850" s="109"/>
      <c r="V3850" s="109"/>
      <c r="W3850" s="109"/>
      <c r="X3850" s="45"/>
      <c r="Y3850" s="45"/>
    </row>
    <row r="3851" spans="1:25" s="43" customFormat="1" ht="12.9" customHeight="1">
      <c r="A3851" s="189"/>
      <c r="B3851" s="111"/>
      <c r="C3851" s="111"/>
      <c r="D3851" s="111"/>
      <c r="E3851" s="111"/>
      <c r="F3851" s="111"/>
      <c r="G3851" s="111"/>
      <c r="H3851" s="111"/>
      <c r="I3851" s="117"/>
      <c r="J3851" s="118"/>
      <c r="K3851" s="33"/>
      <c r="L3851" s="44">
        <f t="shared" si="336"/>
        <v>0</v>
      </c>
      <c r="M3851" s="33" t="str">
        <f t="shared" si="337"/>
        <v>Container q'ty</v>
      </c>
      <c r="N3851" s="33" t="str">
        <f t="shared" si="338"/>
        <v/>
      </c>
      <c r="O3851" s="39"/>
      <c r="P3851" s="33"/>
      <c r="Q3851" s="168"/>
      <c r="R3851" s="169"/>
      <c r="S3851" s="39"/>
      <c r="T3851" s="119"/>
      <c r="U3851" s="109"/>
      <c r="V3851" s="109"/>
      <c r="W3851" s="109"/>
      <c r="X3851" s="45"/>
      <c r="Y3851" s="45"/>
    </row>
    <row r="3852" spans="1:25" s="43" customFormat="1" ht="12.9" customHeight="1">
      <c r="A3852" s="189"/>
      <c r="B3852" s="111"/>
      <c r="C3852" s="111"/>
      <c r="D3852" s="111"/>
      <c r="E3852" s="111"/>
      <c r="F3852" s="111"/>
      <c r="G3852" s="111"/>
      <c r="H3852" s="111"/>
      <c r="I3852" s="117"/>
      <c r="J3852" s="118"/>
      <c r="K3852" s="33"/>
      <c r="L3852" s="44">
        <f t="shared" si="336"/>
        <v>0</v>
      </c>
      <c r="M3852" s="33" t="str">
        <f t="shared" si="337"/>
        <v>Container q'ty</v>
      </c>
      <c r="N3852" s="33" t="str">
        <f t="shared" si="338"/>
        <v/>
      </c>
      <c r="O3852" s="39"/>
      <c r="P3852" s="33"/>
      <c r="Q3852" s="168"/>
      <c r="R3852" s="169"/>
      <c r="S3852" s="39"/>
      <c r="T3852" s="119"/>
      <c r="U3852" s="109"/>
      <c r="V3852" s="109"/>
      <c r="W3852" s="109"/>
      <c r="X3852" s="45"/>
      <c r="Y3852" s="45"/>
    </row>
    <row r="3853" spans="1:25" s="43" customFormat="1" ht="12.9" customHeight="1">
      <c r="A3853" s="189"/>
      <c r="B3853" s="111"/>
      <c r="C3853" s="111"/>
      <c r="D3853" s="111"/>
      <c r="E3853" s="111"/>
      <c r="F3853" s="111"/>
      <c r="G3853" s="111"/>
      <c r="H3853" s="111"/>
      <c r="I3853" s="116"/>
      <c r="J3853" s="118"/>
      <c r="K3853" s="33"/>
      <c r="L3853" s="44">
        <f t="shared" si="336"/>
        <v>0</v>
      </c>
      <c r="M3853" s="33" t="str">
        <f t="shared" si="337"/>
        <v>Container q'ty</v>
      </c>
      <c r="N3853" s="33" t="str">
        <f t="shared" si="338"/>
        <v/>
      </c>
      <c r="O3853" s="39"/>
      <c r="P3853" s="33"/>
      <c r="Q3853" s="168"/>
      <c r="R3853" s="169"/>
      <c r="S3853" s="39"/>
      <c r="T3853" s="119"/>
      <c r="U3853" s="109"/>
      <c r="V3853" s="109"/>
      <c r="W3853" s="109"/>
      <c r="X3853" s="45"/>
      <c r="Y3853" s="45"/>
    </row>
    <row r="3854" spans="1:25" s="43" customFormat="1" ht="12.9" customHeight="1">
      <c r="A3854" s="189"/>
      <c r="B3854" s="111"/>
      <c r="C3854" s="111"/>
      <c r="D3854" s="111"/>
      <c r="E3854" s="111"/>
      <c r="F3854" s="111"/>
      <c r="G3854" s="111"/>
      <c r="H3854" s="111"/>
      <c r="I3854" s="116"/>
      <c r="J3854" s="118"/>
      <c r="K3854" s="33"/>
      <c r="L3854" s="44">
        <f t="shared" si="336"/>
        <v>0</v>
      </c>
      <c r="M3854" s="33" t="str">
        <f t="shared" si="337"/>
        <v>Container q'ty</v>
      </c>
      <c r="N3854" s="33" t="str">
        <f t="shared" si="338"/>
        <v/>
      </c>
      <c r="O3854" s="39"/>
      <c r="P3854" s="33"/>
      <c r="Q3854" s="168"/>
      <c r="R3854" s="169"/>
      <c r="S3854" s="39"/>
      <c r="T3854" s="119"/>
      <c r="U3854" s="109"/>
      <c r="V3854" s="109"/>
      <c r="W3854" s="109"/>
      <c r="X3854" s="45"/>
      <c r="Y3854" s="45"/>
    </row>
    <row r="3855" spans="1:25" s="43" customFormat="1" ht="12.9" customHeight="1">
      <c r="A3855" s="189"/>
      <c r="B3855" s="111"/>
      <c r="C3855" s="111"/>
      <c r="D3855" s="111"/>
      <c r="E3855" s="111"/>
      <c r="F3855" s="111"/>
      <c r="G3855" s="111"/>
      <c r="H3855" s="111"/>
      <c r="I3855" s="116"/>
      <c r="J3855" s="118"/>
      <c r="K3855" s="33"/>
      <c r="L3855" s="44">
        <f t="shared" si="336"/>
        <v>0</v>
      </c>
      <c r="M3855" s="33" t="str">
        <f t="shared" si="337"/>
        <v>Container q'ty</v>
      </c>
      <c r="N3855" s="33" t="str">
        <f t="shared" si="338"/>
        <v/>
      </c>
      <c r="O3855" s="39"/>
      <c r="P3855" s="33"/>
      <c r="Q3855" s="168"/>
      <c r="R3855" s="169"/>
      <c r="S3855" s="39"/>
      <c r="T3855" s="119"/>
      <c r="U3855" s="109"/>
      <c r="V3855" s="109"/>
      <c r="W3855" s="109"/>
      <c r="X3855" s="45"/>
      <c r="Y3855" s="45"/>
    </row>
    <row r="3856" spans="1:25" s="43" customFormat="1" ht="12.9" customHeight="1">
      <c r="A3856" s="189"/>
      <c r="B3856" s="111"/>
      <c r="C3856" s="111"/>
      <c r="D3856" s="111"/>
      <c r="E3856" s="111"/>
      <c r="F3856" s="111"/>
      <c r="G3856" s="111"/>
      <c r="H3856" s="111"/>
      <c r="I3856" s="116"/>
      <c r="J3856" s="118"/>
      <c r="K3856" s="33"/>
      <c r="L3856" s="44">
        <f t="shared" si="336"/>
        <v>0</v>
      </c>
      <c r="M3856" s="33" t="str">
        <f t="shared" si="337"/>
        <v>Container q'ty</v>
      </c>
      <c r="N3856" s="33" t="str">
        <f t="shared" si="338"/>
        <v/>
      </c>
      <c r="O3856" s="39"/>
      <c r="P3856" s="33"/>
      <c r="Q3856" s="168"/>
      <c r="R3856" s="169"/>
      <c r="S3856" s="39"/>
      <c r="T3856" s="119"/>
      <c r="U3856" s="109"/>
      <c r="V3856" s="109"/>
      <c r="W3856" s="109"/>
      <c r="X3856" s="45"/>
      <c r="Y3856" s="45"/>
    </row>
    <row r="3857" spans="1:25" s="43" customFormat="1" ht="12.9" customHeight="1">
      <c r="A3857" s="189"/>
      <c r="B3857" s="111"/>
      <c r="C3857" s="111"/>
      <c r="D3857" s="111"/>
      <c r="E3857" s="111"/>
      <c r="F3857" s="111"/>
      <c r="G3857" s="111"/>
      <c r="H3857" s="111"/>
      <c r="I3857" s="116"/>
      <c r="J3857" s="118"/>
      <c r="K3857" s="33"/>
      <c r="L3857" s="44">
        <f>SUM(E3857:F3857)</f>
        <v>0</v>
      </c>
      <c r="M3857" s="33" t="str">
        <f t="shared" si="337"/>
        <v>Container q'ty</v>
      </c>
      <c r="N3857" s="33" t="str">
        <f t="shared" si="338"/>
        <v/>
      </c>
      <c r="O3857" s="39"/>
      <c r="P3857" s="33"/>
      <c r="Q3857" s="168"/>
      <c r="R3857" s="169"/>
      <c r="S3857" s="39"/>
      <c r="T3857" s="119"/>
      <c r="U3857" s="109"/>
      <c r="V3857" s="109"/>
      <c r="W3857" s="109"/>
      <c r="X3857" s="45"/>
      <c r="Y3857" s="45"/>
    </row>
    <row r="3858" spans="1:25" s="43" customFormat="1" ht="12.9" customHeight="1">
      <c r="A3858" s="189"/>
      <c r="B3858" s="111"/>
      <c r="C3858" s="111"/>
      <c r="D3858" s="111"/>
      <c r="E3858" s="111"/>
      <c r="F3858" s="111"/>
      <c r="G3858" s="111"/>
      <c r="H3858" s="111"/>
      <c r="I3858" s="116"/>
      <c r="J3858" s="118"/>
      <c r="K3858" s="33"/>
      <c r="L3858" s="44">
        <f>SUM(E3858:F3858)</f>
        <v>0</v>
      </c>
      <c r="M3858" s="33" t="str">
        <f t="shared" si="337"/>
        <v>Container q'ty</v>
      </c>
      <c r="N3858" s="33" t="str">
        <f t="shared" si="338"/>
        <v/>
      </c>
      <c r="O3858" s="39"/>
      <c r="P3858" s="33"/>
      <c r="Q3858" s="168"/>
      <c r="R3858" s="169"/>
      <c r="S3858" s="39"/>
      <c r="T3858" s="119"/>
      <c r="U3858" s="109"/>
      <c r="V3858" s="109"/>
      <c r="W3858" s="109"/>
      <c r="X3858" s="45"/>
      <c r="Y3858" s="45"/>
    </row>
    <row r="3859" spans="1:25" s="43" customFormat="1" ht="12.9" customHeight="1">
      <c r="A3859" s="189"/>
      <c r="B3859" s="111"/>
      <c r="C3859" s="111"/>
      <c r="D3859" s="111"/>
      <c r="E3859" s="111"/>
      <c r="F3859" s="111"/>
      <c r="G3859" s="111"/>
      <c r="H3859" s="111"/>
      <c r="I3859" s="116"/>
      <c r="J3859" s="118"/>
      <c r="K3859" s="33"/>
      <c r="L3859" s="44">
        <f t="shared" ref="L3859:L3867" si="339">SUM(E3859:F3859)</f>
        <v>0</v>
      </c>
      <c r="M3859" s="33" t="str">
        <f t="shared" si="337"/>
        <v>Container q'ty</v>
      </c>
      <c r="N3859" s="33" t="str">
        <f t="shared" si="338"/>
        <v/>
      </c>
      <c r="O3859" s="39"/>
      <c r="P3859" s="33"/>
      <c r="Q3859" s="168"/>
      <c r="R3859" s="169"/>
      <c r="S3859" s="39"/>
      <c r="T3859" s="119"/>
      <c r="U3859" s="109"/>
      <c r="V3859" s="109"/>
      <c r="W3859" s="109"/>
      <c r="X3859" s="45"/>
      <c r="Y3859" s="45"/>
    </row>
    <row r="3860" spans="1:25" s="43" customFormat="1" ht="12.9" customHeight="1">
      <c r="A3860" s="189"/>
      <c r="B3860" s="111"/>
      <c r="C3860" s="111"/>
      <c r="D3860" s="111"/>
      <c r="E3860" s="111"/>
      <c r="F3860" s="111"/>
      <c r="G3860" s="111"/>
      <c r="H3860" s="111"/>
      <c r="I3860" s="116"/>
      <c r="J3860" s="118"/>
      <c r="K3860" s="33"/>
      <c r="L3860" s="44">
        <f t="shared" si="339"/>
        <v>0</v>
      </c>
      <c r="M3860" s="33" t="str">
        <f t="shared" si="337"/>
        <v>Container q'ty</v>
      </c>
      <c r="N3860" s="33" t="str">
        <f t="shared" si="338"/>
        <v/>
      </c>
      <c r="O3860" s="39"/>
      <c r="P3860" s="33"/>
      <c r="Q3860" s="168"/>
      <c r="R3860" s="169"/>
      <c r="S3860" s="39"/>
      <c r="T3860" s="119"/>
      <c r="U3860" s="109"/>
      <c r="V3860" s="109"/>
      <c r="W3860" s="109"/>
      <c r="X3860" s="45"/>
      <c r="Y3860" s="45"/>
    </row>
    <row r="3861" spans="1:25" s="43" customFormat="1" ht="12.9" customHeight="1">
      <c r="A3861" s="189"/>
      <c r="B3861" s="111"/>
      <c r="C3861" s="111"/>
      <c r="D3861" s="111"/>
      <c r="E3861" s="111"/>
      <c r="F3861" s="111"/>
      <c r="G3861" s="111"/>
      <c r="H3861" s="111"/>
      <c r="I3861" s="116"/>
      <c r="J3861" s="118"/>
      <c r="K3861" s="33"/>
      <c r="L3861" s="44">
        <f t="shared" si="339"/>
        <v>0</v>
      </c>
      <c r="M3861" s="33" t="str">
        <f t="shared" si="337"/>
        <v>Container q'ty</v>
      </c>
      <c r="N3861" s="33" t="str">
        <f t="shared" si="338"/>
        <v/>
      </c>
      <c r="O3861" s="39"/>
      <c r="P3861" s="33"/>
      <c r="Q3861" s="168"/>
      <c r="R3861" s="169"/>
      <c r="S3861" s="39"/>
      <c r="T3861" s="119"/>
      <c r="U3861" s="109"/>
      <c r="V3861" s="109"/>
      <c r="W3861" s="109"/>
      <c r="X3861" s="45"/>
      <c r="Y3861" s="45"/>
    </row>
    <row r="3862" spans="1:25" s="43" customFormat="1" ht="12.9" customHeight="1">
      <c r="A3862" s="189"/>
      <c r="B3862" s="111"/>
      <c r="C3862" s="111"/>
      <c r="D3862" s="111"/>
      <c r="E3862" s="111"/>
      <c r="F3862" s="111"/>
      <c r="G3862" s="111"/>
      <c r="H3862" s="111"/>
      <c r="I3862" s="117"/>
      <c r="J3862" s="118"/>
      <c r="K3862" s="33"/>
      <c r="L3862" s="44">
        <f t="shared" si="339"/>
        <v>0</v>
      </c>
      <c r="M3862" s="33" t="str">
        <f t="shared" si="337"/>
        <v>Container q'ty</v>
      </c>
      <c r="N3862" s="33" t="str">
        <f t="shared" si="338"/>
        <v/>
      </c>
      <c r="O3862" s="39"/>
      <c r="P3862" s="33"/>
      <c r="Q3862" s="168"/>
      <c r="R3862" s="169"/>
      <c r="S3862" s="39"/>
      <c r="T3862" s="119"/>
      <c r="U3862" s="109"/>
      <c r="V3862" s="109"/>
      <c r="W3862" s="109"/>
      <c r="X3862" s="45"/>
      <c r="Y3862" s="45"/>
    </row>
    <row r="3863" spans="1:25" s="43" customFormat="1" ht="12.9" customHeight="1">
      <c r="A3863" s="189"/>
      <c r="B3863" s="111"/>
      <c r="C3863" s="111"/>
      <c r="D3863" s="111"/>
      <c r="E3863" s="111"/>
      <c r="F3863" s="111"/>
      <c r="G3863" s="111"/>
      <c r="H3863" s="111"/>
      <c r="I3863" s="117"/>
      <c r="J3863" s="118"/>
      <c r="K3863" s="33"/>
      <c r="L3863" s="44">
        <f t="shared" si="339"/>
        <v>0</v>
      </c>
      <c r="M3863" s="33" t="str">
        <f t="shared" si="337"/>
        <v>Container q'ty</v>
      </c>
      <c r="N3863" s="33" t="str">
        <f t="shared" si="338"/>
        <v/>
      </c>
      <c r="O3863" s="39"/>
      <c r="P3863" s="33"/>
      <c r="Q3863" s="168"/>
      <c r="R3863" s="169"/>
      <c r="S3863" s="39"/>
      <c r="T3863" s="119"/>
      <c r="U3863" s="109"/>
      <c r="V3863" s="109"/>
      <c r="W3863" s="109"/>
      <c r="X3863" s="45"/>
      <c r="Y3863" s="45"/>
    </row>
    <row r="3864" spans="1:25" s="43" customFormat="1" ht="12.9" customHeight="1">
      <c r="A3864" s="189"/>
      <c r="B3864" s="111"/>
      <c r="C3864" s="111"/>
      <c r="D3864" s="111"/>
      <c r="E3864" s="111"/>
      <c r="F3864" s="111"/>
      <c r="G3864" s="111"/>
      <c r="H3864" s="111"/>
      <c r="I3864" s="116"/>
      <c r="J3864" s="118"/>
      <c r="K3864" s="33"/>
      <c r="L3864" s="44">
        <f t="shared" si="339"/>
        <v>0</v>
      </c>
      <c r="M3864" s="33" t="str">
        <f t="shared" si="337"/>
        <v>Container q'ty</v>
      </c>
      <c r="N3864" s="33" t="str">
        <f t="shared" si="338"/>
        <v/>
      </c>
      <c r="O3864" s="39"/>
      <c r="P3864" s="33"/>
      <c r="Q3864" s="168"/>
      <c r="R3864" s="169"/>
      <c r="S3864" s="39"/>
      <c r="T3864" s="119"/>
      <c r="U3864" s="109"/>
      <c r="V3864" s="109"/>
      <c r="W3864" s="109"/>
      <c r="X3864" s="45"/>
      <c r="Y3864" s="45"/>
    </row>
    <row r="3865" spans="1:25" s="43" customFormat="1" ht="12.9" customHeight="1">
      <c r="A3865" s="189"/>
      <c r="B3865" s="111"/>
      <c r="C3865" s="111"/>
      <c r="D3865" s="111"/>
      <c r="E3865" s="111"/>
      <c r="F3865" s="111"/>
      <c r="G3865" s="111"/>
      <c r="H3865" s="111"/>
      <c r="I3865" s="116"/>
      <c r="J3865" s="118"/>
      <c r="K3865" s="33"/>
      <c r="L3865" s="44">
        <f t="shared" si="339"/>
        <v>0</v>
      </c>
      <c r="M3865" s="33" t="str">
        <f t="shared" si="337"/>
        <v>Container q'ty</v>
      </c>
      <c r="N3865" s="33" t="str">
        <f t="shared" si="338"/>
        <v/>
      </c>
      <c r="O3865" s="39"/>
      <c r="P3865" s="33"/>
      <c r="Q3865" s="168"/>
      <c r="R3865" s="169"/>
      <c r="S3865" s="39"/>
      <c r="T3865" s="119"/>
      <c r="U3865" s="109"/>
      <c r="V3865" s="109"/>
      <c r="W3865" s="109"/>
      <c r="X3865" s="45"/>
      <c r="Y3865" s="45"/>
    </row>
    <row r="3866" spans="1:25" s="43" customFormat="1" ht="12.9" customHeight="1">
      <c r="A3866" s="189"/>
      <c r="B3866" s="111"/>
      <c r="C3866" s="111"/>
      <c r="D3866" s="111"/>
      <c r="E3866" s="111"/>
      <c r="F3866" s="111"/>
      <c r="G3866" s="111"/>
      <c r="H3866" s="111"/>
      <c r="I3866" s="116"/>
      <c r="J3866" s="118"/>
      <c r="K3866" s="33"/>
      <c r="L3866" s="44">
        <f t="shared" si="339"/>
        <v>0</v>
      </c>
      <c r="M3866" s="33" t="str">
        <f t="shared" si="337"/>
        <v>Container q'ty</v>
      </c>
      <c r="N3866" s="33" t="str">
        <f t="shared" si="338"/>
        <v/>
      </c>
      <c r="O3866" s="39"/>
      <c r="P3866" s="33"/>
      <c r="Q3866" s="168"/>
      <c r="R3866" s="169"/>
      <c r="S3866" s="39"/>
      <c r="T3866" s="119"/>
      <c r="U3866" s="109"/>
      <c r="V3866" s="109"/>
      <c r="W3866" s="109"/>
      <c r="X3866" s="45"/>
      <c r="Y3866" s="45"/>
    </row>
    <row r="3867" spans="1:25" s="43" customFormat="1" ht="12.9" customHeight="1">
      <c r="A3867" s="189"/>
      <c r="B3867" s="111"/>
      <c r="C3867" s="111"/>
      <c r="D3867" s="111"/>
      <c r="E3867" s="111"/>
      <c r="F3867" s="111"/>
      <c r="G3867" s="111"/>
      <c r="H3867" s="111"/>
      <c r="I3867" s="116"/>
      <c r="J3867" s="118"/>
      <c r="K3867" s="33"/>
      <c r="L3867" s="44">
        <f t="shared" si="339"/>
        <v>0</v>
      </c>
      <c r="M3867" s="33" t="str">
        <f t="shared" si="337"/>
        <v>Container q'ty</v>
      </c>
      <c r="N3867" s="33" t="str">
        <f t="shared" si="338"/>
        <v/>
      </c>
      <c r="O3867" s="39"/>
      <c r="P3867" s="33"/>
      <c r="Q3867" s="168"/>
      <c r="R3867" s="169"/>
      <c r="S3867" s="39"/>
      <c r="T3867" s="119"/>
      <c r="U3867" s="109"/>
      <c r="V3867" s="109"/>
      <c r="W3867" s="109"/>
      <c r="X3867" s="45"/>
      <c r="Y3867" s="45"/>
    </row>
    <row r="3868" spans="1:25" s="43" customFormat="1" ht="12.9" customHeight="1">
      <c r="A3868" s="189"/>
      <c r="B3868" s="111"/>
      <c r="C3868" s="111"/>
      <c r="D3868" s="111"/>
      <c r="E3868" s="111"/>
      <c r="F3868" s="111"/>
      <c r="G3868" s="111"/>
      <c r="H3868" s="111"/>
      <c r="I3868" s="116"/>
      <c r="J3868" s="118"/>
      <c r="K3868" s="33"/>
      <c r="L3868" s="44">
        <f>SUM(E3868:F3868)</f>
        <v>0</v>
      </c>
      <c r="M3868" s="33" t="str">
        <f t="shared" si="337"/>
        <v>Container q'ty</v>
      </c>
      <c r="N3868" s="33" t="str">
        <f t="shared" si="338"/>
        <v/>
      </c>
      <c r="O3868" s="39"/>
      <c r="P3868" s="33"/>
      <c r="Q3868" s="168"/>
      <c r="R3868" s="169"/>
      <c r="S3868" s="39"/>
      <c r="T3868" s="119"/>
      <c r="U3868" s="109"/>
      <c r="V3868" s="109"/>
      <c r="W3868" s="109"/>
      <c r="X3868" s="45"/>
      <c r="Y3868" s="45"/>
    </row>
    <row r="3869" spans="1:25" s="43" customFormat="1" ht="12.9" customHeight="1">
      <c r="A3869" s="189"/>
      <c r="B3869" s="111"/>
      <c r="C3869" s="111"/>
      <c r="D3869" s="111"/>
      <c r="E3869" s="111"/>
      <c r="F3869" s="111"/>
      <c r="G3869" s="111"/>
      <c r="H3869" s="111"/>
      <c r="I3869" s="116"/>
      <c r="J3869" s="118"/>
      <c r="K3869" s="33"/>
      <c r="L3869" s="44">
        <f>SUM(E3869:F3869)</f>
        <v>0</v>
      </c>
      <c r="M3869" s="33" t="str">
        <f t="shared" si="337"/>
        <v>Container q'ty</v>
      </c>
      <c r="N3869" s="33" t="str">
        <f t="shared" si="338"/>
        <v/>
      </c>
      <c r="O3869" s="39"/>
      <c r="P3869" s="33"/>
      <c r="Q3869" s="168"/>
      <c r="R3869" s="169"/>
      <c r="S3869" s="39"/>
      <c r="T3869" s="119"/>
      <c r="U3869" s="109"/>
      <c r="V3869" s="109"/>
      <c r="W3869" s="109"/>
      <c r="X3869" s="45"/>
      <c r="Y3869" s="45"/>
    </row>
    <row r="3870" spans="1:25" s="43" customFormat="1" ht="12.9" customHeight="1">
      <c r="A3870" s="189"/>
      <c r="B3870" s="111"/>
      <c r="C3870" s="111"/>
      <c r="D3870" s="111"/>
      <c r="E3870" s="111"/>
      <c r="F3870" s="111"/>
      <c r="G3870" s="111"/>
      <c r="H3870" s="111"/>
      <c r="I3870" s="116"/>
      <c r="J3870" s="118"/>
      <c r="K3870" s="33"/>
      <c r="L3870" s="44">
        <f t="shared" ref="L3870:L3879" si="340">SUM(E3870:F3870)</f>
        <v>0</v>
      </c>
      <c r="M3870" s="33" t="str">
        <f t="shared" si="337"/>
        <v>Container q'ty</v>
      </c>
      <c r="N3870" s="33" t="str">
        <f t="shared" si="338"/>
        <v/>
      </c>
      <c r="O3870" s="39"/>
      <c r="P3870" s="33"/>
      <c r="Q3870" s="168"/>
      <c r="R3870" s="169"/>
      <c r="S3870" s="39"/>
      <c r="T3870" s="119"/>
      <c r="U3870" s="109"/>
      <c r="V3870" s="109"/>
      <c r="W3870" s="109"/>
      <c r="X3870" s="45"/>
      <c r="Y3870" s="45"/>
    </row>
    <row r="3871" spans="1:25" s="43" customFormat="1" ht="12.9" customHeight="1">
      <c r="A3871" s="189"/>
      <c r="B3871" s="111"/>
      <c r="C3871" s="111"/>
      <c r="D3871" s="111"/>
      <c r="E3871" s="111"/>
      <c r="F3871" s="111"/>
      <c r="G3871" s="111"/>
      <c r="H3871" s="111"/>
      <c r="I3871" s="116"/>
      <c r="J3871" s="118"/>
      <c r="K3871" s="33"/>
      <c r="L3871" s="44">
        <f t="shared" si="340"/>
        <v>0</v>
      </c>
      <c r="M3871" s="33" t="str">
        <f t="shared" si="337"/>
        <v>Container q'ty</v>
      </c>
      <c r="N3871" s="33" t="str">
        <f t="shared" si="338"/>
        <v/>
      </c>
      <c r="O3871" s="39"/>
      <c r="P3871" s="33"/>
      <c r="Q3871" s="168"/>
      <c r="R3871" s="169"/>
      <c r="S3871" s="39"/>
      <c r="T3871" s="119"/>
      <c r="U3871" s="109"/>
      <c r="V3871" s="109"/>
      <c r="W3871" s="109"/>
      <c r="X3871" s="45"/>
      <c r="Y3871" s="45"/>
    </row>
    <row r="3872" spans="1:25" s="43" customFormat="1" ht="12.9" customHeight="1">
      <c r="A3872" s="189"/>
      <c r="B3872" s="111"/>
      <c r="C3872" s="111"/>
      <c r="D3872" s="111"/>
      <c r="E3872" s="111"/>
      <c r="F3872" s="111"/>
      <c r="G3872" s="111"/>
      <c r="H3872" s="111"/>
      <c r="I3872" s="116"/>
      <c r="J3872" s="118"/>
      <c r="K3872" s="33"/>
      <c r="L3872" s="44">
        <f t="shared" si="340"/>
        <v>0</v>
      </c>
      <c r="M3872" s="33" t="str">
        <f t="shared" si="337"/>
        <v>Container q'ty</v>
      </c>
      <c r="N3872" s="33" t="str">
        <f t="shared" si="338"/>
        <v/>
      </c>
      <c r="O3872" s="39"/>
      <c r="P3872" s="33"/>
      <c r="Q3872" s="168"/>
      <c r="R3872" s="169"/>
      <c r="S3872" s="39"/>
      <c r="T3872" s="119"/>
      <c r="U3872" s="109"/>
      <c r="V3872" s="109"/>
      <c r="W3872" s="109"/>
      <c r="X3872" s="45"/>
      <c r="Y3872" s="45"/>
    </row>
    <row r="3873" spans="1:25" s="43" customFormat="1" ht="12.9" customHeight="1">
      <c r="A3873" s="189"/>
      <c r="B3873" s="111"/>
      <c r="C3873" s="111"/>
      <c r="D3873" s="111"/>
      <c r="E3873" s="111"/>
      <c r="F3873" s="111"/>
      <c r="G3873" s="111"/>
      <c r="H3873" s="111"/>
      <c r="I3873" s="117"/>
      <c r="J3873" s="118"/>
      <c r="K3873" s="33"/>
      <c r="L3873" s="44">
        <f t="shared" si="340"/>
        <v>0</v>
      </c>
      <c r="M3873" s="33" t="str">
        <f t="shared" si="337"/>
        <v>Container q'ty</v>
      </c>
      <c r="N3873" s="33" t="str">
        <f t="shared" si="338"/>
        <v/>
      </c>
      <c r="O3873" s="39"/>
      <c r="P3873" s="33"/>
      <c r="Q3873" s="168"/>
      <c r="R3873" s="169"/>
      <c r="S3873" s="39"/>
      <c r="T3873" s="119"/>
      <c r="U3873" s="109"/>
      <c r="V3873" s="109"/>
      <c r="W3873" s="109"/>
      <c r="X3873" s="45"/>
      <c r="Y3873" s="45"/>
    </row>
    <row r="3874" spans="1:25" s="43" customFormat="1" ht="12.9" customHeight="1">
      <c r="A3874" s="189"/>
      <c r="B3874" s="111"/>
      <c r="C3874" s="111"/>
      <c r="D3874" s="111"/>
      <c r="E3874" s="111"/>
      <c r="F3874" s="111"/>
      <c r="G3874" s="111"/>
      <c r="H3874" s="111"/>
      <c r="I3874" s="117"/>
      <c r="J3874" s="118"/>
      <c r="K3874" s="33"/>
      <c r="L3874" s="44">
        <f t="shared" si="340"/>
        <v>0</v>
      </c>
      <c r="M3874" s="33" t="str">
        <f t="shared" si="337"/>
        <v>Container q'ty</v>
      </c>
      <c r="N3874" s="33" t="str">
        <f t="shared" si="338"/>
        <v/>
      </c>
      <c r="O3874" s="39"/>
      <c r="P3874" s="33"/>
      <c r="Q3874" s="168"/>
      <c r="R3874" s="169"/>
      <c r="S3874" s="39"/>
      <c r="T3874" s="119"/>
      <c r="U3874" s="109"/>
      <c r="V3874" s="109"/>
      <c r="W3874" s="109"/>
      <c r="X3874" s="45"/>
      <c r="Y3874" s="45"/>
    </row>
    <row r="3875" spans="1:25" s="43" customFormat="1" ht="12.9" customHeight="1">
      <c r="A3875" s="189"/>
      <c r="B3875" s="111"/>
      <c r="C3875" s="111"/>
      <c r="D3875" s="111"/>
      <c r="E3875" s="111"/>
      <c r="F3875" s="111"/>
      <c r="G3875" s="111"/>
      <c r="H3875" s="111"/>
      <c r="I3875" s="116"/>
      <c r="J3875" s="118"/>
      <c r="K3875" s="33"/>
      <c r="L3875" s="44">
        <f t="shared" si="340"/>
        <v>0</v>
      </c>
      <c r="M3875" s="33" t="str">
        <f t="shared" si="337"/>
        <v>Container q'ty</v>
      </c>
      <c r="N3875" s="33" t="str">
        <f t="shared" si="338"/>
        <v/>
      </c>
      <c r="O3875" s="39"/>
      <c r="P3875" s="33"/>
      <c r="Q3875" s="168"/>
      <c r="R3875" s="169"/>
      <c r="S3875" s="39"/>
      <c r="T3875" s="119"/>
      <c r="U3875" s="109"/>
      <c r="V3875" s="109"/>
      <c r="W3875" s="109"/>
      <c r="X3875" s="45"/>
      <c r="Y3875" s="45"/>
    </row>
    <row r="3876" spans="1:25" s="43" customFormat="1" ht="12.9" customHeight="1">
      <c r="A3876" s="189"/>
      <c r="B3876" s="111"/>
      <c r="C3876" s="111"/>
      <c r="D3876" s="111"/>
      <c r="E3876" s="111"/>
      <c r="F3876" s="111"/>
      <c r="G3876" s="111"/>
      <c r="H3876" s="111"/>
      <c r="I3876" s="116"/>
      <c r="J3876" s="118"/>
      <c r="K3876" s="33"/>
      <c r="L3876" s="44">
        <f t="shared" si="340"/>
        <v>0</v>
      </c>
      <c r="M3876" s="33" t="str">
        <f t="shared" si="337"/>
        <v>Container q'ty</v>
      </c>
      <c r="N3876" s="33" t="str">
        <f t="shared" si="338"/>
        <v/>
      </c>
      <c r="O3876" s="39"/>
      <c r="P3876" s="33"/>
      <c r="Q3876" s="168"/>
      <c r="R3876" s="169"/>
      <c r="S3876" s="39"/>
      <c r="T3876" s="119"/>
      <c r="U3876" s="109"/>
      <c r="V3876" s="109"/>
      <c r="W3876" s="109"/>
      <c r="X3876" s="45"/>
      <c r="Y3876" s="45"/>
    </row>
    <row r="3877" spans="1:25" s="43" customFormat="1" ht="12.9" customHeight="1">
      <c r="A3877" s="189"/>
      <c r="B3877" s="111"/>
      <c r="C3877" s="111"/>
      <c r="D3877" s="111"/>
      <c r="E3877" s="111"/>
      <c r="F3877" s="111"/>
      <c r="G3877" s="111"/>
      <c r="H3877" s="111"/>
      <c r="I3877" s="116"/>
      <c r="J3877" s="118"/>
      <c r="K3877" s="33"/>
      <c r="L3877" s="44">
        <f t="shared" si="340"/>
        <v>0</v>
      </c>
      <c r="M3877" s="33" t="str">
        <f t="shared" si="337"/>
        <v>Container q'ty</v>
      </c>
      <c r="N3877" s="33" t="str">
        <f t="shared" si="338"/>
        <v/>
      </c>
      <c r="O3877" s="39"/>
      <c r="P3877" s="33"/>
      <c r="Q3877" s="168"/>
      <c r="R3877" s="169"/>
      <c r="S3877" s="39"/>
      <c r="T3877" s="119"/>
      <c r="U3877" s="109"/>
      <c r="V3877" s="109"/>
      <c r="W3877" s="109"/>
      <c r="X3877" s="45"/>
      <c r="Y3877" s="45"/>
    </row>
    <row r="3878" spans="1:25" s="43" customFormat="1" ht="12.9" customHeight="1">
      <c r="A3878" s="189"/>
      <c r="B3878" s="111"/>
      <c r="C3878" s="111"/>
      <c r="D3878" s="111"/>
      <c r="E3878" s="111"/>
      <c r="F3878" s="111"/>
      <c r="G3878" s="111"/>
      <c r="H3878" s="111"/>
      <c r="I3878" s="117"/>
      <c r="J3878" s="118"/>
      <c r="K3878" s="33"/>
      <c r="L3878" s="44">
        <f t="shared" si="340"/>
        <v>0</v>
      </c>
      <c r="M3878" s="33" t="str">
        <f t="shared" si="337"/>
        <v>Container q'ty</v>
      </c>
      <c r="N3878" s="33" t="str">
        <f t="shared" si="338"/>
        <v/>
      </c>
      <c r="O3878" s="39"/>
      <c r="P3878" s="33"/>
      <c r="Q3878" s="168"/>
      <c r="R3878" s="169"/>
      <c r="S3878" s="39"/>
      <c r="T3878" s="119"/>
      <c r="U3878" s="109"/>
      <c r="V3878" s="109"/>
      <c r="W3878" s="109"/>
      <c r="X3878" s="45"/>
      <c r="Y3878" s="45"/>
    </row>
    <row r="3879" spans="1:25" s="43" customFormat="1" ht="12.9" customHeight="1">
      <c r="A3879" s="189"/>
      <c r="B3879" s="111"/>
      <c r="C3879" s="111"/>
      <c r="D3879" s="111"/>
      <c r="E3879" s="111"/>
      <c r="F3879" s="111"/>
      <c r="G3879" s="111"/>
      <c r="H3879" s="111"/>
      <c r="I3879" s="116"/>
      <c r="J3879" s="118"/>
      <c r="K3879" s="33"/>
      <c r="L3879" s="44">
        <f t="shared" si="340"/>
        <v>0</v>
      </c>
      <c r="M3879" s="33" t="str">
        <f t="shared" si="337"/>
        <v>Container q'ty</v>
      </c>
      <c r="N3879" s="33" t="str">
        <f t="shared" si="338"/>
        <v/>
      </c>
      <c r="O3879" s="39"/>
      <c r="P3879" s="33"/>
      <c r="Q3879" s="168"/>
      <c r="R3879" s="169"/>
      <c r="S3879" s="39"/>
      <c r="T3879" s="119"/>
      <c r="U3879" s="109"/>
      <c r="V3879" s="109"/>
      <c r="W3879" s="109"/>
      <c r="X3879" s="45"/>
      <c r="Y3879" s="45"/>
    </row>
    <row r="3880" spans="1:25" s="43" customFormat="1" ht="12.9" customHeight="1">
      <c r="A3880" s="189"/>
      <c r="B3880" s="111"/>
      <c r="C3880" s="111"/>
      <c r="D3880" s="111"/>
      <c r="E3880" s="111"/>
      <c r="F3880" s="111"/>
      <c r="G3880" s="111"/>
      <c r="H3880" s="111"/>
      <c r="I3880" s="116"/>
      <c r="J3880" s="118"/>
      <c r="K3880" s="33"/>
      <c r="L3880" s="44">
        <f>SUM(E3880:F3880)</f>
        <v>0</v>
      </c>
      <c r="M3880" s="33" t="str">
        <f t="shared" si="337"/>
        <v>Container q'ty</v>
      </c>
      <c r="N3880" s="33" t="str">
        <f t="shared" si="338"/>
        <v/>
      </c>
      <c r="O3880" s="39"/>
      <c r="P3880" s="33"/>
      <c r="Q3880" s="168"/>
      <c r="R3880" s="169"/>
      <c r="S3880" s="39"/>
      <c r="T3880" s="119"/>
      <c r="U3880" s="109"/>
      <c r="V3880" s="109"/>
      <c r="W3880" s="109"/>
      <c r="X3880" s="45"/>
      <c r="Y3880" s="45"/>
    </row>
    <row r="3881" spans="1:25" s="43" customFormat="1" ht="12.9" customHeight="1">
      <c r="A3881" s="189"/>
      <c r="B3881" s="111"/>
      <c r="C3881" s="111"/>
      <c r="D3881" s="111"/>
      <c r="E3881" s="111"/>
      <c r="F3881" s="111"/>
      <c r="G3881" s="111"/>
      <c r="H3881" s="111"/>
      <c r="I3881" s="116"/>
      <c r="J3881" s="118"/>
      <c r="K3881" s="33"/>
      <c r="L3881" s="44">
        <f>SUM(E3881:F3881)</f>
        <v>0</v>
      </c>
      <c r="M3881" s="33" t="str">
        <f t="shared" si="337"/>
        <v>Container q'ty</v>
      </c>
      <c r="N3881" s="33" t="str">
        <f t="shared" si="338"/>
        <v/>
      </c>
      <c r="O3881" s="39"/>
      <c r="P3881" s="33"/>
      <c r="Q3881" s="168"/>
      <c r="R3881" s="169"/>
      <c r="S3881" s="39"/>
      <c r="T3881" s="119"/>
      <c r="U3881" s="109"/>
      <c r="V3881" s="109"/>
      <c r="W3881" s="109"/>
      <c r="X3881" s="45"/>
      <c r="Y3881" s="45"/>
    </row>
    <row r="3882" spans="1:25" s="43" customFormat="1" ht="12.9" customHeight="1">
      <c r="A3882" s="189"/>
      <c r="B3882" s="111"/>
      <c r="C3882" s="111"/>
      <c r="D3882" s="111"/>
      <c r="E3882" s="111"/>
      <c r="F3882" s="111"/>
      <c r="G3882" s="111"/>
      <c r="H3882" s="111"/>
      <c r="I3882" s="116"/>
      <c r="J3882" s="118"/>
      <c r="K3882" s="33"/>
      <c r="L3882" s="44">
        <f t="shared" ref="L3882:L3890" si="341">SUM(E3882:F3882)</f>
        <v>0</v>
      </c>
      <c r="M3882" s="33" t="str">
        <f t="shared" si="337"/>
        <v>Container q'ty</v>
      </c>
      <c r="N3882" s="33" t="str">
        <f t="shared" si="338"/>
        <v/>
      </c>
      <c r="O3882" s="39"/>
      <c r="P3882" s="33"/>
      <c r="Q3882" s="168"/>
      <c r="R3882" s="169"/>
      <c r="S3882" s="39"/>
      <c r="T3882" s="119"/>
      <c r="U3882" s="109"/>
      <c r="V3882" s="109"/>
      <c r="W3882" s="109"/>
      <c r="X3882" s="45"/>
      <c r="Y3882" s="45"/>
    </row>
    <row r="3883" spans="1:25" s="43" customFormat="1" ht="12.9" customHeight="1">
      <c r="A3883" s="189"/>
      <c r="B3883" s="111"/>
      <c r="C3883" s="111"/>
      <c r="D3883" s="111"/>
      <c r="E3883" s="111"/>
      <c r="F3883" s="111"/>
      <c r="G3883" s="111"/>
      <c r="H3883" s="111"/>
      <c r="I3883" s="116"/>
      <c r="J3883" s="118"/>
      <c r="K3883" s="33"/>
      <c r="L3883" s="44">
        <f t="shared" si="341"/>
        <v>0</v>
      </c>
      <c r="M3883" s="33" t="str">
        <f t="shared" si="337"/>
        <v>Container q'ty</v>
      </c>
      <c r="N3883" s="33" t="str">
        <f t="shared" si="338"/>
        <v/>
      </c>
      <c r="O3883" s="39"/>
      <c r="P3883" s="33"/>
      <c r="Q3883" s="168"/>
      <c r="R3883" s="169"/>
      <c r="S3883" s="39"/>
      <c r="T3883" s="119"/>
      <c r="U3883" s="109"/>
      <c r="V3883" s="109"/>
      <c r="W3883" s="109"/>
      <c r="X3883" s="45"/>
      <c r="Y3883" s="45"/>
    </row>
    <row r="3884" spans="1:25" s="43" customFormat="1" ht="12.9" customHeight="1">
      <c r="A3884" s="189"/>
      <c r="B3884" s="111"/>
      <c r="C3884" s="111"/>
      <c r="D3884" s="111"/>
      <c r="E3884" s="111"/>
      <c r="F3884" s="111"/>
      <c r="G3884" s="111"/>
      <c r="H3884" s="111"/>
      <c r="I3884" s="116"/>
      <c r="J3884" s="118"/>
      <c r="K3884" s="33"/>
      <c r="L3884" s="44">
        <f t="shared" si="341"/>
        <v>0</v>
      </c>
      <c r="M3884" s="33" t="str">
        <f t="shared" si="337"/>
        <v>Container q'ty</v>
      </c>
      <c r="N3884" s="33" t="str">
        <f t="shared" si="338"/>
        <v/>
      </c>
      <c r="O3884" s="39"/>
      <c r="P3884" s="33"/>
      <c r="Q3884" s="168"/>
      <c r="R3884" s="169"/>
      <c r="S3884" s="39"/>
      <c r="T3884" s="119"/>
      <c r="U3884" s="109"/>
      <c r="V3884" s="109"/>
      <c r="W3884" s="109"/>
      <c r="X3884" s="45"/>
      <c r="Y3884" s="45"/>
    </row>
    <row r="3885" spans="1:25" s="43" customFormat="1" ht="12.9" customHeight="1">
      <c r="A3885" s="189"/>
      <c r="B3885" s="111"/>
      <c r="C3885" s="111"/>
      <c r="D3885" s="111"/>
      <c r="E3885" s="111"/>
      <c r="F3885" s="111"/>
      <c r="G3885" s="111"/>
      <c r="H3885" s="111"/>
      <c r="I3885" s="117"/>
      <c r="J3885" s="118"/>
      <c r="K3885" s="33"/>
      <c r="L3885" s="44">
        <f t="shared" si="341"/>
        <v>0</v>
      </c>
      <c r="M3885" s="33" t="str">
        <f t="shared" si="337"/>
        <v>Container q'ty</v>
      </c>
      <c r="N3885" s="33" t="str">
        <f t="shared" si="338"/>
        <v/>
      </c>
      <c r="O3885" s="39"/>
      <c r="P3885" s="33"/>
      <c r="Q3885" s="168"/>
      <c r="R3885" s="169"/>
      <c r="S3885" s="39"/>
      <c r="T3885" s="119"/>
      <c r="U3885" s="109"/>
      <c r="V3885" s="109"/>
      <c r="W3885" s="109"/>
      <c r="X3885" s="45"/>
      <c r="Y3885" s="45"/>
    </row>
    <row r="3886" spans="1:25" s="43" customFormat="1" ht="12.9" customHeight="1">
      <c r="A3886" s="189"/>
      <c r="B3886" s="111"/>
      <c r="C3886" s="111"/>
      <c r="D3886" s="111"/>
      <c r="E3886" s="111"/>
      <c r="F3886" s="111"/>
      <c r="G3886" s="111"/>
      <c r="H3886" s="111"/>
      <c r="I3886" s="117"/>
      <c r="J3886" s="118"/>
      <c r="K3886" s="33"/>
      <c r="L3886" s="44">
        <f t="shared" si="341"/>
        <v>0</v>
      </c>
      <c r="M3886" s="33" t="str">
        <f t="shared" si="337"/>
        <v>Container q'ty</v>
      </c>
      <c r="N3886" s="33" t="str">
        <f t="shared" si="338"/>
        <v/>
      </c>
      <c r="O3886" s="39"/>
      <c r="P3886" s="33"/>
      <c r="Q3886" s="168"/>
      <c r="R3886" s="169"/>
      <c r="S3886" s="39"/>
      <c r="T3886" s="119"/>
      <c r="U3886" s="109"/>
      <c r="V3886" s="109"/>
      <c r="W3886" s="109"/>
      <c r="X3886" s="45"/>
      <c r="Y3886" s="45"/>
    </row>
    <row r="3887" spans="1:25" s="43" customFormat="1" ht="12.9" customHeight="1">
      <c r="A3887" s="189"/>
      <c r="B3887" s="111"/>
      <c r="C3887" s="111"/>
      <c r="D3887" s="111"/>
      <c r="E3887" s="111"/>
      <c r="F3887" s="111"/>
      <c r="G3887" s="111"/>
      <c r="H3887" s="111"/>
      <c r="I3887" s="116"/>
      <c r="J3887" s="118"/>
      <c r="K3887" s="33"/>
      <c r="L3887" s="44">
        <f t="shared" si="341"/>
        <v>0</v>
      </c>
      <c r="M3887" s="33" t="str">
        <f t="shared" si="337"/>
        <v>Container q'ty</v>
      </c>
      <c r="N3887" s="33" t="str">
        <f t="shared" si="338"/>
        <v/>
      </c>
      <c r="O3887" s="39"/>
      <c r="P3887" s="33"/>
      <c r="Q3887" s="168"/>
      <c r="R3887" s="169"/>
      <c r="S3887" s="39"/>
      <c r="T3887" s="119"/>
      <c r="U3887" s="109"/>
      <c r="V3887" s="109"/>
      <c r="W3887" s="109"/>
      <c r="X3887" s="45"/>
      <c r="Y3887" s="45"/>
    </row>
    <row r="3888" spans="1:25" s="43" customFormat="1" ht="12.9" customHeight="1">
      <c r="A3888" s="189"/>
      <c r="B3888" s="111"/>
      <c r="C3888" s="111"/>
      <c r="D3888" s="111"/>
      <c r="E3888" s="111"/>
      <c r="F3888" s="111"/>
      <c r="G3888" s="111"/>
      <c r="H3888" s="111"/>
      <c r="I3888" s="116"/>
      <c r="J3888" s="118"/>
      <c r="K3888" s="33"/>
      <c r="L3888" s="44">
        <f t="shared" si="341"/>
        <v>0</v>
      </c>
      <c r="M3888" s="33" t="str">
        <f t="shared" si="337"/>
        <v>Container q'ty</v>
      </c>
      <c r="N3888" s="33" t="str">
        <f t="shared" si="338"/>
        <v/>
      </c>
      <c r="O3888" s="39"/>
      <c r="P3888" s="33"/>
      <c r="Q3888" s="168"/>
      <c r="R3888" s="169"/>
      <c r="S3888" s="39"/>
      <c r="T3888" s="119"/>
      <c r="U3888" s="109"/>
      <c r="V3888" s="109"/>
      <c r="W3888" s="109"/>
      <c r="X3888" s="45"/>
      <c r="Y3888" s="45"/>
    </row>
    <row r="3889" spans="1:25" s="43" customFormat="1" ht="12.9" customHeight="1">
      <c r="A3889" s="189"/>
      <c r="B3889" s="111"/>
      <c r="C3889" s="111"/>
      <c r="D3889" s="111"/>
      <c r="E3889" s="111"/>
      <c r="F3889" s="111"/>
      <c r="G3889" s="111"/>
      <c r="H3889" s="111"/>
      <c r="I3889" s="116"/>
      <c r="J3889" s="118"/>
      <c r="K3889" s="33"/>
      <c r="L3889" s="44">
        <f t="shared" si="341"/>
        <v>0</v>
      </c>
      <c r="M3889" s="33" t="str">
        <f t="shared" si="337"/>
        <v>Container q'ty</v>
      </c>
      <c r="N3889" s="33" t="str">
        <f t="shared" si="338"/>
        <v/>
      </c>
      <c r="O3889" s="39"/>
      <c r="P3889" s="33"/>
      <c r="Q3889" s="168"/>
      <c r="R3889" s="169"/>
      <c r="S3889" s="39"/>
      <c r="T3889" s="119"/>
      <c r="U3889" s="109"/>
      <c r="V3889" s="109"/>
      <c r="W3889" s="109"/>
      <c r="X3889" s="45"/>
      <c r="Y3889" s="45"/>
    </row>
    <row r="3890" spans="1:25" s="43" customFormat="1" ht="12.9" customHeight="1">
      <c r="A3890" s="189"/>
      <c r="B3890" s="111"/>
      <c r="C3890" s="111"/>
      <c r="D3890" s="111"/>
      <c r="E3890" s="111"/>
      <c r="F3890" s="111"/>
      <c r="G3890" s="111"/>
      <c r="H3890" s="111"/>
      <c r="I3890" s="116"/>
      <c r="J3890" s="118"/>
      <c r="K3890" s="33"/>
      <c r="L3890" s="44">
        <f t="shared" si="341"/>
        <v>0</v>
      </c>
      <c r="M3890" s="33" t="str">
        <f t="shared" si="337"/>
        <v>Container q'ty</v>
      </c>
      <c r="N3890" s="33" t="str">
        <f t="shared" si="338"/>
        <v/>
      </c>
      <c r="O3890" s="39"/>
      <c r="P3890" s="33"/>
      <c r="Q3890" s="168"/>
      <c r="R3890" s="169"/>
      <c r="S3890" s="39"/>
      <c r="T3890" s="119"/>
      <c r="U3890" s="109"/>
      <c r="V3890" s="109"/>
      <c r="W3890" s="109"/>
      <c r="X3890" s="45"/>
      <c r="Y3890" s="45"/>
    </row>
    <row r="3891" spans="1:25" s="43" customFormat="1" ht="12.9" customHeight="1">
      <c r="A3891" s="189"/>
      <c r="B3891" s="111"/>
      <c r="C3891" s="111"/>
      <c r="D3891" s="111"/>
      <c r="E3891" s="111"/>
      <c r="F3891" s="111"/>
      <c r="G3891" s="111"/>
      <c r="H3891" s="111"/>
      <c r="I3891" s="116"/>
      <c r="J3891" s="118"/>
      <c r="K3891" s="33"/>
      <c r="L3891" s="44">
        <f>SUM(E3891:F3891)</f>
        <v>0</v>
      </c>
      <c r="M3891" s="33" t="str">
        <f t="shared" si="337"/>
        <v>Container q'ty</v>
      </c>
      <c r="N3891" s="33" t="str">
        <f t="shared" si="338"/>
        <v/>
      </c>
      <c r="O3891" s="39"/>
      <c r="P3891" s="33"/>
      <c r="Q3891" s="168"/>
      <c r="R3891" s="169"/>
      <c r="S3891" s="39"/>
      <c r="T3891" s="119"/>
      <c r="U3891" s="109"/>
      <c r="V3891" s="109"/>
      <c r="W3891" s="109"/>
      <c r="X3891" s="45"/>
      <c r="Y3891" s="45"/>
    </row>
    <row r="3892" spans="1:25" s="43" customFormat="1" ht="12.9" customHeight="1">
      <c r="A3892" s="189"/>
      <c r="B3892" s="111"/>
      <c r="C3892" s="111"/>
      <c r="D3892" s="111"/>
      <c r="E3892" s="111"/>
      <c r="F3892" s="111"/>
      <c r="G3892" s="111"/>
      <c r="H3892" s="111"/>
      <c r="I3892" s="116"/>
      <c r="J3892" s="118"/>
      <c r="K3892" s="33"/>
      <c r="L3892" s="44">
        <f>SUM(E3892:F3892)</f>
        <v>0</v>
      </c>
      <c r="M3892" s="33" t="str">
        <f t="shared" si="337"/>
        <v>Container q'ty</v>
      </c>
      <c r="N3892" s="33" t="str">
        <f t="shared" si="338"/>
        <v/>
      </c>
      <c r="O3892" s="39"/>
      <c r="P3892" s="33"/>
      <c r="Q3892" s="168"/>
      <c r="R3892" s="169"/>
      <c r="S3892" s="39"/>
      <c r="T3892" s="119"/>
      <c r="U3892" s="109"/>
      <c r="V3892" s="109"/>
      <c r="W3892" s="109"/>
      <c r="X3892" s="45"/>
      <c r="Y3892" s="45"/>
    </row>
    <row r="3893" spans="1:25" s="43" customFormat="1" ht="12.9" customHeight="1">
      <c r="A3893" s="189"/>
      <c r="B3893" s="111"/>
      <c r="C3893" s="111"/>
      <c r="D3893" s="111"/>
      <c r="E3893" s="111"/>
      <c r="F3893" s="111"/>
      <c r="G3893" s="111"/>
      <c r="H3893" s="111"/>
      <c r="I3893" s="116"/>
      <c r="J3893" s="118"/>
      <c r="K3893" s="33"/>
      <c r="L3893" s="44">
        <f t="shared" ref="L3893:L3901" si="342">SUM(E3893:F3893)</f>
        <v>0</v>
      </c>
      <c r="M3893" s="33" t="str">
        <f t="shared" si="337"/>
        <v>Container q'ty</v>
      </c>
      <c r="N3893" s="33" t="str">
        <f t="shared" si="338"/>
        <v/>
      </c>
      <c r="O3893" s="39"/>
      <c r="P3893" s="33"/>
      <c r="Q3893" s="168"/>
      <c r="R3893" s="169"/>
      <c r="S3893" s="39"/>
      <c r="T3893" s="119"/>
      <c r="U3893" s="109"/>
      <c r="V3893" s="109"/>
      <c r="W3893" s="109"/>
      <c r="X3893" s="45"/>
      <c r="Y3893" s="45"/>
    </row>
    <row r="3894" spans="1:25" s="43" customFormat="1" ht="12.9" customHeight="1">
      <c r="A3894" s="189"/>
      <c r="B3894" s="111"/>
      <c r="C3894" s="111"/>
      <c r="D3894" s="111"/>
      <c r="E3894" s="111"/>
      <c r="F3894" s="111"/>
      <c r="G3894" s="111"/>
      <c r="H3894" s="111"/>
      <c r="I3894" s="116"/>
      <c r="J3894" s="118"/>
      <c r="K3894" s="33"/>
      <c r="L3894" s="44">
        <f t="shared" si="342"/>
        <v>0</v>
      </c>
      <c r="M3894" s="33" t="str">
        <f t="shared" si="337"/>
        <v>Container q'ty</v>
      </c>
      <c r="N3894" s="33" t="str">
        <f t="shared" si="338"/>
        <v/>
      </c>
      <c r="O3894" s="39"/>
      <c r="P3894" s="33"/>
      <c r="Q3894" s="168"/>
      <c r="R3894" s="169"/>
      <c r="S3894" s="39"/>
      <c r="T3894" s="119"/>
      <c r="U3894" s="109"/>
      <c r="V3894" s="109"/>
      <c r="W3894" s="109"/>
      <c r="X3894" s="45"/>
      <c r="Y3894" s="45"/>
    </row>
    <row r="3895" spans="1:25" s="43" customFormat="1" ht="12.9" customHeight="1">
      <c r="A3895" s="189"/>
      <c r="B3895" s="111"/>
      <c r="C3895" s="111"/>
      <c r="D3895" s="111"/>
      <c r="E3895" s="111"/>
      <c r="F3895" s="111"/>
      <c r="G3895" s="111"/>
      <c r="H3895" s="111"/>
      <c r="I3895" s="116"/>
      <c r="J3895" s="118"/>
      <c r="K3895" s="33"/>
      <c r="L3895" s="44">
        <f t="shared" si="342"/>
        <v>0</v>
      </c>
      <c r="M3895" s="33" t="str">
        <f t="shared" ref="M3895:M3958" si="343">A3895&amp;$O$1</f>
        <v>Container q'ty</v>
      </c>
      <c r="N3895" s="33" t="str">
        <f t="shared" ref="N3895:N3958" si="344">A3895&amp;P3895</f>
        <v/>
      </c>
      <c r="O3895" s="39"/>
      <c r="P3895" s="33"/>
      <c r="Q3895" s="168"/>
      <c r="R3895" s="169"/>
      <c r="S3895" s="39"/>
      <c r="T3895" s="119"/>
      <c r="U3895" s="109"/>
      <c r="V3895" s="109"/>
      <c r="W3895" s="109"/>
      <c r="X3895" s="45"/>
      <c r="Y3895" s="45"/>
    </row>
    <row r="3896" spans="1:25" s="43" customFormat="1" ht="12.9" customHeight="1">
      <c r="A3896" s="189"/>
      <c r="B3896" s="111"/>
      <c r="C3896" s="111"/>
      <c r="D3896" s="111"/>
      <c r="E3896" s="111"/>
      <c r="F3896" s="111"/>
      <c r="G3896" s="111"/>
      <c r="H3896" s="111"/>
      <c r="I3896" s="117"/>
      <c r="J3896" s="118"/>
      <c r="K3896" s="33"/>
      <c r="L3896" s="44">
        <f t="shared" si="342"/>
        <v>0</v>
      </c>
      <c r="M3896" s="33" t="str">
        <f t="shared" si="343"/>
        <v>Container q'ty</v>
      </c>
      <c r="N3896" s="33" t="str">
        <f t="shared" si="344"/>
        <v/>
      </c>
      <c r="O3896" s="39"/>
      <c r="P3896" s="33"/>
      <c r="Q3896" s="168"/>
      <c r="R3896" s="169"/>
      <c r="S3896" s="39"/>
      <c r="T3896" s="119"/>
      <c r="U3896" s="109"/>
      <c r="V3896" s="109"/>
      <c r="W3896" s="109"/>
      <c r="X3896" s="45"/>
      <c r="Y3896" s="45"/>
    </row>
    <row r="3897" spans="1:25" s="43" customFormat="1" ht="12.9" customHeight="1">
      <c r="A3897" s="189"/>
      <c r="B3897" s="111"/>
      <c r="C3897" s="111"/>
      <c r="D3897" s="111"/>
      <c r="E3897" s="111"/>
      <c r="F3897" s="111"/>
      <c r="G3897" s="111"/>
      <c r="H3897" s="111"/>
      <c r="I3897" s="117"/>
      <c r="J3897" s="118"/>
      <c r="K3897" s="33"/>
      <c r="L3897" s="44">
        <f t="shared" si="342"/>
        <v>0</v>
      </c>
      <c r="M3897" s="33" t="str">
        <f t="shared" si="343"/>
        <v>Container q'ty</v>
      </c>
      <c r="N3897" s="33" t="str">
        <f t="shared" si="344"/>
        <v/>
      </c>
      <c r="O3897" s="39"/>
      <c r="P3897" s="33"/>
      <c r="Q3897" s="168"/>
      <c r="R3897" s="169"/>
      <c r="S3897" s="39"/>
      <c r="T3897" s="119"/>
      <c r="U3897" s="109"/>
      <c r="V3897" s="109"/>
      <c r="W3897" s="109"/>
      <c r="X3897" s="45"/>
      <c r="Y3897" s="45"/>
    </row>
    <row r="3898" spans="1:25" s="43" customFormat="1" ht="12.9" customHeight="1">
      <c r="A3898" s="189"/>
      <c r="B3898" s="111"/>
      <c r="C3898" s="111"/>
      <c r="D3898" s="111"/>
      <c r="E3898" s="111"/>
      <c r="F3898" s="111"/>
      <c r="G3898" s="111"/>
      <c r="H3898" s="111"/>
      <c r="I3898" s="116"/>
      <c r="J3898" s="118"/>
      <c r="K3898" s="33"/>
      <c r="L3898" s="44">
        <f t="shared" si="342"/>
        <v>0</v>
      </c>
      <c r="M3898" s="33" t="str">
        <f t="shared" si="343"/>
        <v>Container q'ty</v>
      </c>
      <c r="N3898" s="33" t="str">
        <f t="shared" si="344"/>
        <v/>
      </c>
      <c r="O3898" s="39"/>
      <c r="P3898" s="33"/>
      <c r="Q3898" s="168"/>
      <c r="R3898" s="169"/>
      <c r="S3898" s="39"/>
      <c r="T3898" s="119"/>
      <c r="U3898" s="109"/>
      <c r="V3898" s="109"/>
      <c r="W3898" s="109"/>
      <c r="X3898" s="45"/>
      <c r="Y3898" s="45"/>
    </row>
    <row r="3899" spans="1:25" s="43" customFormat="1" ht="12.9" customHeight="1">
      <c r="A3899" s="189"/>
      <c r="B3899" s="111"/>
      <c r="C3899" s="111"/>
      <c r="D3899" s="111"/>
      <c r="E3899" s="111"/>
      <c r="F3899" s="111"/>
      <c r="G3899" s="111"/>
      <c r="H3899" s="111"/>
      <c r="I3899" s="116"/>
      <c r="J3899" s="118"/>
      <c r="K3899" s="33"/>
      <c r="L3899" s="44">
        <f t="shared" si="342"/>
        <v>0</v>
      </c>
      <c r="M3899" s="33" t="str">
        <f t="shared" si="343"/>
        <v>Container q'ty</v>
      </c>
      <c r="N3899" s="33" t="str">
        <f t="shared" si="344"/>
        <v/>
      </c>
      <c r="O3899" s="39"/>
      <c r="P3899" s="33"/>
      <c r="Q3899" s="168"/>
      <c r="R3899" s="169"/>
      <c r="S3899" s="39"/>
      <c r="T3899" s="119"/>
      <c r="U3899" s="109"/>
      <c r="V3899" s="109"/>
      <c r="W3899" s="109"/>
      <c r="X3899" s="45"/>
      <c r="Y3899" s="45"/>
    </row>
    <row r="3900" spans="1:25" s="43" customFormat="1" ht="12.9" customHeight="1">
      <c r="A3900" s="189"/>
      <c r="B3900" s="111"/>
      <c r="C3900" s="111"/>
      <c r="D3900" s="111"/>
      <c r="E3900" s="111"/>
      <c r="F3900" s="111"/>
      <c r="G3900" s="111"/>
      <c r="H3900" s="111"/>
      <c r="I3900" s="116"/>
      <c r="J3900" s="118"/>
      <c r="K3900" s="33"/>
      <c r="L3900" s="44">
        <f t="shared" si="342"/>
        <v>0</v>
      </c>
      <c r="M3900" s="33" t="str">
        <f t="shared" si="343"/>
        <v>Container q'ty</v>
      </c>
      <c r="N3900" s="33" t="str">
        <f t="shared" si="344"/>
        <v/>
      </c>
      <c r="O3900" s="39"/>
      <c r="P3900" s="33"/>
      <c r="Q3900" s="168"/>
      <c r="R3900" s="169"/>
      <c r="S3900" s="39"/>
      <c r="T3900" s="119"/>
      <c r="U3900" s="109"/>
      <c r="V3900" s="109"/>
      <c r="W3900" s="109"/>
      <c r="X3900" s="45"/>
      <c r="Y3900" s="45"/>
    </row>
    <row r="3901" spans="1:25" s="43" customFormat="1" ht="12.9" customHeight="1">
      <c r="A3901" s="189"/>
      <c r="B3901" s="111"/>
      <c r="C3901" s="111"/>
      <c r="D3901" s="111"/>
      <c r="E3901" s="111"/>
      <c r="F3901" s="111"/>
      <c r="G3901" s="111"/>
      <c r="H3901" s="111"/>
      <c r="I3901" s="116"/>
      <c r="J3901" s="118"/>
      <c r="K3901" s="33"/>
      <c r="L3901" s="44">
        <f t="shared" si="342"/>
        <v>0</v>
      </c>
      <c r="M3901" s="33" t="str">
        <f t="shared" si="343"/>
        <v>Container q'ty</v>
      </c>
      <c r="N3901" s="33" t="str">
        <f t="shared" si="344"/>
        <v/>
      </c>
      <c r="O3901" s="39"/>
      <c r="P3901" s="33"/>
      <c r="Q3901" s="168"/>
      <c r="R3901" s="169"/>
      <c r="S3901" s="39"/>
      <c r="T3901" s="119"/>
      <c r="U3901" s="109"/>
      <c r="V3901" s="109"/>
      <c r="W3901" s="109"/>
      <c r="X3901" s="45"/>
      <c r="Y3901" s="45"/>
    </row>
    <row r="3902" spans="1:25" s="43" customFormat="1" ht="12.9" customHeight="1">
      <c r="A3902" s="189"/>
      <c r="B3902" s="111"/>
      <c r="C3902" s="111"/>
      <c r="D3902" s="111"/>
      <c r="E3902" s="111"/>
      <c r="F3902" s="111"/>
      <c r="G3902" s="111"/>
      <c r="H3902" s="111"/>
      <c r="I3902" s="116"/>
      <c r="J3902" s="118"/>
      <c r="K3902" s="33"/>
      <c r="L3902" s="44">
        <f>SUM(E3902:F3902)</f>
        <v>0</v>
      </c>
      <c r="M3902" s="33" t="str">
        <f t="shared" si="343"/>
        <v>Container q'ty</v>
      </c>
      <c r="N3902" s="33" t="str">
        <f t="shared" si="344"/>
        <v/>
      </c>
      <c r="O3902" s="39"/>
      <c r="P3902" s="33"/>
      <c r="Q3902" s="168"/>
      <c r="R3902" s="169"/>
      <c r="S3902" s="39"/>
      <c r="T3902" s="119"/>
      <c r="U3902" s="109"/>
      <c r="V3902" s="109"/>
      <c r="W3902" s="109"/>
      <c r="X3902" s="45"/>
      <c r="Y3902" s="45"/>
    </row>
    <row r="3903" spans="1:25" s="43" customFormat="1" ht="12.9" customHeight="1">
      <c r="A3903" s="189"/>
      <c r="B3903" s="111"/>
      <c r="C3903" s="111"/>
      <c r="D3903" s="111"/>
      <c r="E3903" s="111"/>
      <c r="F3903" s="111"/>
      <c r="G3903" s="111"/>
      <c r="H3903" s="111"/>
      <c r="I3903" s="116"/>
      <c r="J3903" s="118"/>
      <c r="K3903" s="33"/>
      <c r="L3903" s="44">
        <f>SUM(E3903:F3903)</f>
        <v>0</v>
      </c>
      <c r="M3903" s="33" t="str">
        <f t="shared" si="343"/>
        <v>Container q'ty</v>
      </c>
      <c r="N3903" s="33" t="str">
        <f t="shared" si="344"/>
        <v/>
      </c>
      <c r="O3903" s="39"/>
      <c r="P3903" s="33"/>
      <c r="Q3903" s="168"/>
      <c r="R3903" s="169"/>
      <c r="S3903" s="39"/>
      <c r="T3903" s="119"/>
      <c r="U3903" s="109"/>
      <c r="V3903" s="109"/>
      <c r="W3903" s="109"/>
      <c r="X3903" s="45"/>
      <c r="Y3903" s="45"/>
    </row>
    <row r="3904" spans="1:25" s="43" customFormat="1" ht="12.9" customHeight="1">
      <c r="A3904" s="189"/>
      <c r="B3904" s="111"/>
      <c r="C3904" s="111"/>
      <c r="D3904" s="111"/>
      <c r="E3904" s="111"/>
      <c r="F3904" s="111"/>
      <c r="G3904" s="111"/>
      <c r="H3904" s="111"/>
      <c r="I3904" s="116"/>
      <c r="J3904" s="118"/>
      <c r="K3904" s="33"/>
      <c r="L3904" s="44">
        <f t="shared" ref="L3904:L3913" si="345">SUM(E3904:F3904)</f>
        <v>0</v>
      </c>
      <c r="M3904" s="33" t="str">
        <f t="shared" si="343"/>
        <v>Container q'ty</v>
      </c>
      <c r="N3904" s="33" t="str">
        <f t="shared" si="344"/>
        <v/>
      </c>
      <c r="O3904" s="39"/>
      <c r="P3904" s="33"/>
      <c r="Q3904" s="168"/>
      <c r="R3904" s="169"/>
      <c r="S3904" s="39"/>
      <c r="T3904" s="119"/>
      <c r="U3904" s="109"/>
      <c r="V3904" s="109"/>
      <c r="W3904" s="109"/>
      <c r="X3904" s="45"/>
      <c r="Y3904" s="45"/>
    </row>
    <row r="3905" spans="1:25" s="43" customFormat="1" ht="12.9" customHeight="1">
      <c r="A3905" s="189"/>
      <c r="B3905" s="111"/>
      <c r="C3905" s="111"/>
      <c r="D3905" s="111"/>
      <c r="E3905" s="111"/>
      <c r="F3905" s="111"/>
      <c r="G3905" s="111"/>
      <c r="H3905" s="111"/>
      <c r="I3905" s="116"/>
      <c r="J3905" s="118"/>
      <c r="K3905" s="33"/>
      <c r="L3905" s="44">
        <f t="shared" si="345"/>
        <v>0</v>
      </c>
      <c r="M3905" s="33" t="str">
        <f t="shared" si="343"/>
        <v>Container q'ty</v>
      </c>
      <c r="N3905" s="33" t="str">
        <f t="shared" si="344"/>
        <v/>
      </c>
      <c r="O3905" s="39"/>
      <c r="P3905" s="33"/>
      <c r="Q3905" s="168"/>
      <c r="R3905" s="169"/>
      <c r="S3905" s="39"/>
      <c r="T3905" s="119"/>
      <c r="U3905" s="109"/>
      <c r="V3905" s="109"/>
      <c r="W3905" s="109"/>
      <c r="X3905" s="45"/>
      <c r="Y3905" s="45"/>
    </row>
    <row r="3906" spans="1:25" s="43" customFormat="1" ht="12.9" customHeight="1">
      <c r="A3906" s="189"/>
      <c r="B3906" s="111"/>
      <c r="C3906" s="111"/>
      <c r="D3906" s="111"/>
      <c r="E3906" s="111"/>
      <c r="F3906" s="111"/>
      <c r="G3906" s="111"/>
      <c r="H3906" s="111"/>
      <c r="I3906" s="116"/>
      <c r="J3906" s="118"/>
      <c r="K3906" s="33"/>
      <c r="L3906" s="44">
        <f t="shared" si="345"/>
        <v>0</v>
      </c>
      <c r="M3906" s="33" t="str">
        <f t="shared" si="343"/>
        <v>Container q'ty</v>
      </c>
      <c r="N3906" s="33" t="str">
        <f t="shared" si="344"/>
        <v/>
      </c>
      <c r="O3906" s="39"/>
      <c r="P3906" s="33"/>
      <c r="Q3906" s="168"/>
      <c r="R3906" s="169"/>
      <c r="S3906" s="39"/>
      <c r="T3906" s="119"/>
      <c r="U3906" s="109"/>
      <c r="V3906" s="109"/>
      <c r="W3906" s="109"/>
      <c r="X3906" s="45"/>
      <c r="Y3906" s="45"/>
    </row>
    <row r="3907" spans="1:25" s="43" customFormat="1" ht="12.9" customHeight="1">
      <c r="A3907" s="189"/>
      <c r="B3907" s="111"/>
      <c r="C3907" s="111"/>
      <c r="D3907" s="111"/>
      <c r="E3907" s="111"/>
      <c r="F3907" s="111"/>
      <c r="G3907" s="111"/>
      <c r="H3907" s="111"/>
      <c r="I3907" s="117"/>
      <c r="J3907" s="118"/>
      <c r="K3907" s="33"/>
      <c r="L3907" s="44">
        <f t="shared" si="345"/>
        <v>0</v>
      </c>
      <c r="M3907" s="33" t="str">
        <f t="shared" si="343"/>
        <v>Container q'ty</v>
      </c>
      <c r="N3907" s="33" t="str">
        <f t="shared" si="344"/>
        <v/>
      </c>
      <c r="O3907" s="39"/>
      <c r="P3907" s="33"/>
      <c r="Q3907" s="168"/>
      <c r="R3907" s="169"/>
      <c r="S3907" s="39"/>
      <c r="T3907" s="119"/>
      <c r="U3907" s="109"/>
      <c r="V3907" s="109"/>
      <c r="W3907" s="109"/>
      <c r="X3907" s="45"/>
      <c r="Y3907" s="45"/>
    </row>
    <row r="3908" spans="1:25" s="43" customFormat="1" ht="12.9" customHeight="1">
      <c r="A3908" s="189"/>
      <c r="B3908" s="111"/>
      <c r="C3908" s="111"/>
      <c r="D3908" s="111"/>
      <c r="E3908" s="111"/>
      <c r="F3908" s="111"/>
      <c r="G3908" s="111"/>
      <c r="H3908" s="111"/>
      <c r="I3908" s="117"/>
      <c r="J3908" s="118"/>
      <c r="K3908" s="33"/>
      <c r="L3908" s="44">
        <f t="shared" si="345"/>
        <v>0</v>
      </c>
      <c r="M3908" s="33" t="str">
        <f t="shared" si="343"/>
        <v>Container q'ty</v>
      </c>
      <c r="N3908" s="33" t="str">
        <f t="shared" si="344"/>
        <v/>
      </c>
      <c r="O3908" s="39"/>
      <c r="P3908" s="33"/>
      <c r="Q3908" s="168"/>
      <c r="R3908" s="169"/>
      <c r="S3908" s="39"/>
      <c r="T3908" s="119"/>
      <c r="U3908" s="109"/>
      <c r="V3908" s="109"/>
      <c r="W3908" s="109"/>
      <c r="X3908" s="45"/>
      <c r="Y3908" s="45"/>
    </row>
    <row r="3909" spans="1:25" s="43" customFormat="1" ht="12.9" customHeight="1">
      <c r="A3909" s="189"/>
      <c r="B3909" s="111"/>
      <c r="C3909" s="111"/>
      <c r="D3909" s="111"/>
      <c r="E3909" s="111"/>
      <c r="F3909" s="111"/>
      <c r="G3909" s="111"/>
      <c r="H3909" s="111"/>
      <c r="I3909" s="116"/>
      <c r="J3909" s="118"/>
      <c r="K3909" s="33"/>
      <c r="L3909" s="44">
        <f t="shared" si="345"/>
        <v>0</v>
      </c>
      <c r="M3909" s="33" t="str">
        <f t="shared" si="343"/>
        <v>Container q'ty</v>
      </c>
      <c r="N3909" s="33" t="str">
        <f t="shared" si="344"/>
        <v/>
      </c>
      <c r="O3909" s="39"/>
      <c r="P3909" s="33"/>
      <c r="Q3909" s="168"/>
      <c r="R3909" s="169"/>
      <c r="S3909" s="39"/>
      <c r="T3909" s="119"/>
      <c r="U3909" s="109"/>
      <c r="V3909" s="109"/>
      <c r="W3909" s="109"/>
      <c r="X3909" s="45"/>
      <c r="Y3909" s="45"/>
    </row>
    <row r="3910" spans="1:25" s="43" customFormat="1" ht="12.9" customHeight="1">
      <c r="A3910" s="189"/>
      <c r="B3910" s="111"/>
      <c r="C3910" s="111"/>
      <c r="D3910" s="111"/>
      <c r="E3910" s="111"/>
      <c r="F3910" s="111"/>
      <c r="G3910" s="111"/>
      <c r="H3910" s="111"/>
      <c r="I3910" s="116"/>
      <c r="J3910" s="118"/>
      <c r="K3910" s="33"/>
      <c r="L3910" s="44">
        <f t="shared" si="345"/>
        <v>0</v>
      </c>
      <c r="M3910" s="33" t="str">
        <f t="shared" si="343"/>
        <v>Container q'ty</v>
      </c>
      <c r="N3910" s="33" t="str">
        <f t="shared" si="344"/>
        <v/>
      </c>
      <c r="O3910" s="39"/>
      <c r="P3910" s="33"/>
      <c r="Q3910" s="168"/>
      <c r="R3910" s="169"/>
      <c r="S3910" s="39"/>
      <c r="T3910" s="119"/>
      <c r="U3910" s="109"/>
      <c r="V3910" s="109"/>
      <c r="W3910" s="109"/>
      <c r="X3910" s="45"/>
      <c r="Y3910" s="45"/>
    </row>
    <row r="3911" spans="1:25" s="43" customFormat="1" ht="12.9" customHeight="1">
      <c r="A3911" s="189"/>
      <c r="B3911" s="111"/>
      <c r="C3911" s="111"/>
      <c r="D3911" s="111"/>
      <c r="E3911" s="111"/>
      <c r="F3911" s="111"/>
      <c r="G3911" s="111"/>
      <c r="H3911" s="111"/>
      <c r="I3911" s="116"/>
      <c r="J3911" s="118"/>
      <c r="K3911" s="33"/>
      <c r="L3911" s="44">
        <f t="shared" si="345"/>
        <v>0</v>
      </c>
      <c r="M3911" s="33" t="str">
        <f t="shared" si="343"/>
        <v>Container q'ty</v>
      </c>
      <c r="N3911" s="33" t="str">
        <f t="shared" si="344"/>
        <v/>
      </c>
      <c r="O3911" s="39"/>
      <c r="P3911" s="33"/>
      <c r="Q3911" s="168"/>
      <c r="R3911" s="169"/>
      <c r="S3911" s="39"/>
      <c r="T3911" s="119"/>
      <c r="U3911" s="109"/>
      <c r="V3911" s="109"/>
      <c r="W3911" s="109"/>
      <c r="X3911" s="45"/>
      <c r="Y3911" s="45"/>
    </row>
    <row r="3912" spans="1:25" s="43" customFormat="1" ht="12.9" customHeight="1">
      <c r="A3912" s="189"/>
      <c r="B3912" s="111"/>
      <c r="C3912" s="111"/>
      <c r="D3912" s="111"/>
      <c r="E3912" s="111"/>
      <c r="F3912" s="111"/>
      <c r="G3912" s="111"/>
      <c r="H3912" s="111"/>
      <c r="I3912" s="116"/>
      <c r="J3912" s="118"/>
      <c r="K3912" s="33"/>
      <c r="L3912" s="44">
        <f t="shared" si="345"/>
        <v>0</v>
      </c>
      <c r="M3912" s="33" t="str">
        <f t="shared" si="343"/>
        <v>Container q'ty</v>
      </c>
      <c r="N3912" s="33" t="str">
        <f t="shared" si="344"/>
        <v/>
      </c>
      <c r="O3912" s="39"/>
      <c r="P3912" s="33"/>
      <c r="Q3912" s="168"/>
      <c r="R3912" s="169"/>
      <c r="S3912" s="39"/>
      <c r="T3912" s="119"/>
      <c r="U3912" s="109"/>
      <c r="V3912" s="109"/>
      <c r="W3912" s="109"/>
      <c r="X3912" s="45"/>
      <c r="Y3912" s="45"/>
    </row>
    <row r="3913" spans="1:25" s="43" customFormat="1" ht="12.9" customHeight="1">
      <c r="A3913" s="189"/>
      <c r="B3913" s="111"/>
      <c r="C3913" s="111"/>
      <c r="D3913" s="111"/>
      <c r="E3913" s="111"/>
      <c r="F3913" s="111"/>
      <c r="G3913" s="111"/>
      <c r="H3913" s="111"/>
      <c r="I3913" s="116"/>
      <c r="J3913" s="118"/>
      <c r="K3913" s="33"/>
      <c r="L3913" s="44">
        <f t="shared" si="345"/>
        <v>0</v>
      </c>
      <c r="M3913" s="33" t="str">
        <f t="shared" si="343"/>
        <v>Container q'ty</v>
      </c>
      <c r="N3913" s="33" t="str">
        <f t="shared" si="344"/>
        <v/>
      </c>
      <c r="O3913" s="39"/>
      <c r="P3913" s="33"/>
      <c r="Q3913" s="168"/>
      <c r="R3913" s="169"/>
      <c r="S3913" s="39"/>
      <c r="T3913" s="119"/>
      <c r="U3913" s="109"/>
      <c r="V3913" s="109"/>
      <c r="W3913" s="109"/>
      <c r="X3913" s="45"/>
      <c r="Y3913" s="45"/>
    </row>
    <row r="3914" spans="1:25" s="43" customFormat="1" ht="12.9" customHeight="1">
      <c r="A3914" s="189"/>
      <c r="B3914" s="111"/>
      <c r="C3914" s="111"/>
      <c r="D3914" s="111"/>
      <c r="E3914" s="111"/>
      <c r="F3914" s="111"/>
      <c r="G3914" s="111"/>
      <c r="H3914" s="111"/>
      <c r="I3914" s="116"/>
      <c r="J3914" s="118"/>
      <c r="K3914" s="33"/>
      <c r="L3914" s="44">
        <f>SUM(E3914:F3914)</f>
        <v>0</v>
      </c>
      <c r="M3914" s="33" t="str">
        <f t="shared" si="343"/>
        <v>Container q'ty</v>
      </c>
      <c r="N3914" s="33" t="str">
        <f t="shared" si="344"/>
        <v/>
      </c>
      <c r="O3914" s="39"/>
      <c r="P3914" s="33"/>
      <c r="Q3914" s="168"/>
      <c r="R3914" s="169"/>
      <c r="S3914" s="39"/>
      <c r="T3914" s="119"/>
      <c r="U3914" s="109"/>
      <c r="V3914" s="109"/>
      <c r="W3914" s="109"/>
      <c r="X3914" s="45"/>
      <c r="Y3914" s="45"/>
    </row>
    <row r="3915" spans="1:25" s="43" customFormat="1" ht="12.9" customHeight="1">
      <c r="A3915" s="189"/>
      <c r="B3915" s="111"/>
      <c r="C3915" s="111"/>
      <c r="D3915" s="111"/>
      <c r="E3915" s="111"/>
      <c r="F3915" s="111"/>
      <c r="G3915" s="111"/>
      <c r="H3915" s="111"/>
      <c r="I3915" s="116"/>
      <c r="J3915" s="118"/>
      <c r="K3915" s="33"/>
      <c r="L3915" s="44">
        <f>SUM(E3915:F3915)</f>
        <v>0</v>
      </c>
      <c r="M3915" s="33" t="str">
        <f t="shared" si="343"/>
        <v>Container q'ty</v>
      </c>
      <c r="N3915" s="33" t="str">
        <f t="shared" si="344"/>
        <v/>
      </c>
      <c r="O3915" s="39"/>
      <c r="P3915" s="33"/>
      <c r="Q3915" s="168"/>
      <c r="R3915" s="169"/>
      <c r="S3915" s="39"/>
      <c r="T3915" s="119"/>
      <c r="U3915" s="109"/>
      <c r="V3915" s="109"/>
      <c r="W3915" s="109"/>
      <c r="X3915" s="45"/>
      <c r="Y3915" s="45"/>
    </row>
    <row r="3916" spans="1:25" s="43" customFormat="1" ht="12.9" customHeight="1">
      <c r="A3916" s="189"/>
      <c r="B3916" s="111"/>
      <c r="C3916" s="111"/>
      <c r="D3916" s="111"/>
      <c r="E3916" s="111"/>
      <c r="F3916" s="111"/>
      <c r="G3916" s="111"/>
      <c r="H3916" s="111"/>
      <c r="I3916" s="116"/>
      <c r="J3916" s="118"/>
      <c r="K3916" s="33"/>
      <c r="L3916" s="44">
        <f t="shared" ref="L3916:L3924" si="346">SUM(E3916:F3916)</f>
        <v>0</v>
      </c>
      <c r="M3916" s="33" t="str">
        <f t="shared" si="343"/>
        <v>Container q'ty</v>
      </c>
      <c r="N3916" s="33" t="str">
        <f t="shared" si="344"/>
        <v/>
      </c>
      <c r="O3916" s="39"/>
      <c r="P3916" s="33"/>
      <c r="Q3916" s="168"/>
      <c r="R3916" s="169"/>
      <c r="S3916" s="39"/>
      <c r="T3916" s="119"/>
      <c r="U3916" s="109"/>
      <c r="V3916" s="109"/>
      <c r="W3916" s="109"/>
      <c r="X3916" s="45"/>
      <c r="Y3916" s="45"/>
    </row>
    <row r="3917" spans="1:25" s="43" customFormat="1" ht="12.9" customHeight="1">
      <c r="A3917" s="189"/>
      <c r="B3917" s="111"/>
      <c r="C3917" s="111"/>
      <c r="D3917" s="111"/>
      <c r="E3917" s="111"/>
      <c r="F3917" s="111"/>
      <c r="G3917" s="111"/>
      <c r="H3917" s="111"/>
      <c r="I3917" s="116"/>
      <c r="J3917" s="118"/>
      <c r="K3917" s="33"/>
      <c r="L3917" s="44">
        <f t="shared" si="346"/>
        <v>0</v>
      </c>
      <c r="M3917" s="33" t="str">
        <f t="shared" si="343"/>
        <v>Container q'ty</v>
      </c>
      <c r="N3917" s="33" t="str">
        <f t="shared" si="344"/>
        <v/>
      </c>
      <c r="O3917" s="39"/>
      <c r="P3917" s="33"/>
      <c r="Q3917" s="168"/>
      <c r="R3917" s="169"/>
      <c r="S3917" s="39"/>
      <c r="T3917" s="119"/>
      <c r="U3917" s="109"/>
      <c r="V3917" s="109"/>
      <c r="W3917" s="109"/>
      <c r="X3917" s="45"/>
      <c r="Y3917" s="45"/>
    </row>
    <row r="3918" spans="1:25" s="43" customFormat="1" ht="12.9" customHeight="1">
      <c r="A3918" s="189"/>
      <c r="B3918" s="111"/>
      <c r="C3918" s="111"/>
      <c r="D3918" s="111"/>
      <c r="E3918" s="111"/>
      <c r="F3918" s="111"/>
      <c r="G3918" s="111"/>
      <c r="H3918" s="111"/>
      <c r="I3918" s="116"/>
      <c r="J3918" s="118"/>
      <c r="K3918" s="33"/>
      <c r="L3918" s="44">
        <f t="shared" si="346"/>
        <v>0</v>
      </c>
      <c r="M3918" s="33" t="str">
        <f t="shared" si="343"/>
        <v>Container q'ty</v>
      </c>
      <c r="N3918" s="33" t="str">
        <f t="shared" si="344"/>
        <v/>
      </c>
      <c r="O3918" s="39"/>
      <c r="P3918" s="33"/>
      <c r="Q3918" s="168"/>
      <c r="R3918" s="169"/>
      <c r="S3918" s="39"/>
      <c r="T3918" s="119"/>
      <c r="U3918" s="109"/>
      <c r="V3918" s="109"/>
      <c r="W3918" s="109"/>
      <c r="X3918" s="45"/>
      <c r="Y3918" s="45"/>
    </row>
    <row r="3919" spans="1:25" s="43" customFormat="1" ht="12.9" customHeight="1">
      <c r="A3919" s="189"/>
      <c r="B3919" s="111"/>
      <c r="C3919" s="111"/>
      <c r="D3919" s="111"/>
      <c r="E3919" s="111"/>
      <c r="F3919" s="111"/>
      <c r="G3919" s="111"/>
      <c r="H3919" s="111"/>
      <c r="I3919" s="117"/>
      <c r="J3919" s="118"/>
      <c r="K3919" s="33"/>
      <c r="L3919" s="44">
        <f t="shared" si="346"/>
        <v>0</v>
      </c>
      <c r="M3919" s="33" t="str">
        <f t="shared" si="343"/>
        <v>Container q'ty</v>
      </c>
      <c r="N3919" s="33" t="str">
        <f t="shared" si="344"/>
        <v/>
      </c>
      <c r="O3919" s="39"/>
      <c r="P3919" s="33"/>
      <c r="Q3919" s="168"/>
      <c r="R3919" s="169"/>
      <c r="S3919" s="39"/>
      <c r="T3919" s="119"/>
      <c r="U3919" s="109"/>
      <c r="V3919" s="109"/>
      <c r="W3919" s="109"/>
      <c r="X3919" s="45"/>
      <c r="Y3919" s="45"/>
    </row>
    <row r="3920" spans="1:25" s="43" customFormat="1" ht="12.9" customHeight="1">
      <c r="A3920" s="189"/>
      <c r="B3920" s="111"/>
      <c r="C3920" s="111"/>
      <c r="D3920" s="111"/>
      <c r="E3920" s="111"/>
      <c r="F3920" s="111"/>
      <c r="G3920" s="111"/>
      <c r="H3920" s="111"/>
      <c r="I3920" s="117"/>
      <c r="J3920" s="118"/>
      <c r="K3920" s="33"/>
      <c r="L3920" s="44">
        <f t="shared" si="346"/>
        <v>0</v>
      </c>
      <c r="M3920" s="33" t="str">
        <f t="shared" si="343"/>
        <v>Container q'ty</v>
      </c>
      <c r="N3920" s="33" t="str">
        <f t="shared" si="344"/>
        <v/>
      </c>
      <c r="O3920" s="39"/>
      <c r="P3920" s="33"/>
      <c r="Q3920" s="168"/>
      <c r="R3920" s="169"/>
      <c r="S3920" s="39"/>
      <c r="T3920" s="119"/>
      <c r="U3920" s="109"/>
      <c r="V3920" s="109"/>
      <c r="W3920" s="109"/>
      <c r="X3920" s="45"/>
      <c r="Y3920" s="45"/>
    </row>
    <row r="3921" spans="1:25" s="43" customFormat="1" ht="12.9" customHeight="1">
      <c r="A3921" s="189"/>
      <c r="B3921" s="111"/>
      <c r="C3921" s="111"/>
      <c r="D3921" s="111"/>
      <c r="E3921" s="111"/>
      <c r="F3921" s="111"/>
      <c r="G3921" s="111"/>
      <c r="H3921" s="111"/>
      <c r="I3921" s="116"/>
      <c r="J3921" s="118"/>
      <c r="K3921" s="33"/>
      <c r="L3921" s="44">
        <f t="shared" si="346"/>
        <v>0</v>
      </c>
      <c r="M3921" s="33" t="str">
        <f t="shared" si="343"/>
        <v>Container q'ty</v>
      </c>
      <c r="N3921" s="33" t="str">
        <f t="shared" si="344"/>
        <v/>
      </c>
      <c r="O3921" s="39"/>
      <c r="P3921" s="33"/>
      <c r="Q3921" s="168"/>
      <c r="R3921" s="169"/>
      <c r="S3921" s="39"/>
      <c r="T3921" s="119"/>
      <c r="U3921" s="109"/>
      <c r="V3921" s="109"/>
      <c r="W3921" s="109"/>
      <c r="X3921" s="45"/>
      <c r="Y3921" s="45"/>
    </row>
    <row r="3922" spans="1:25" s="43" customFormat="1" ht="12.9" customHeight="1">
      <c r="A3922" s="189"/>
      <c r="B3922" s="111"/>
      <c r="C3922" s="111"/>
      <c r="D3922" s="111"/>
      <c r="E3922" s="111"/>
      <c r="F3922" s="111"/>
      <c r="G3922" s="111"/>
      <c r="H3922" s="111"/>
      <c r="I3922" s="116"/>
      <c r="J3922" s="118"/>
      <c r="K3922" s="33"/>
      <c r="L3922" s="44">
        <f t="shared" si="346"/>
        <v>0</v>
      </c>
      <c r="M3922" s="33" t="str">
        <f t="shared" si="343"/>
        <v>Container q'ty</v>
      </c>
      <c r="N3922" s="33" t="str">
        <f t="shared" si="344"/>
        <v/>
      </c>
      <c r="O3922" s="39"/>
      <c r="P3922" s="33"/>
      <c r="Q3922" s="168"/>
      <c r="R3922" s="169"/>
      <c r="S3922" s="39"/>
      <c r="T3922" s="119"/>
      <c r="U3922" s="109"/>
      <c r="V3922" s="109"/>
      <c r="W3922" s="109"/>
      <c r="X3922" s="45"/>
      <c r="Y3922" s="45"/>
    </row>
    <row r="3923" spans="1:25" s="43" customFormat="1" ht="12.9" customHeight="1">
      <c r="A3923" s="189"/>
      <c r="B3923" s="111"/>
      <c r="C3923" s="111"/>
      <c r="D3923" s="111"/>
      <c r="E3923" s="111"/>
      <c r="F3923" s="111"/>
      <c r="G3923" s="111"/>
      <c r="H3923" s="111"/>
      <c r="I3923" s="116"/>
      <c r="J3923" s="118"/>
      <c r="K3923" s="33"/>
      <c r="L3923" s="44">
        <f t="shared" si="346"/>
        <v>0</v>
      </c>
      <c r="M3923" s="33" t="str">
        <f t="shared" si="343"/>
        <v>Container q'ty</v>
      </c>
      <c r="N3923" s="33" t="str">
        <f t="shared" si="344"/>
        <v/>
      </c>
      <c r="O3923" s="39"/>
      <c r="P3923" s="33"/>
      <c r="Q3923" s="168"/>
      <c r="R3923" s="169"/>
      <c r="S3923" s="39"/>
      <c r="T3923" s="119"/>
      <c r="U3923" s="109"/>
      <c r="V3923" s="109"/>
      <c r="W3923" s="109"/>
      <c r="X3923" s="45"/>
      <c r="Y3923" s="45"/>
    </row>
    <row r="3924" spans="1:25" s="43" customFormat="1" ht="12.9" customHeight="1">
      <c r="A3924" s="189"/>
      <c r="B3924" s="111"/>
      <c r="C3924" s="111"/>
      <c r="D3924" s="111"/>
      <c r="E3924" s="111"/>
      <c r="F3924" s="111"/>
      <c r="G3924" s="111"/>
      <c r="H3924" s="111"/>
      <c r="I3924" s="116"/>
      <c r="J3924" s="118"/>
      <c r="K3924" s="33"/>
      <c r="L3924" s="44">
        <f t="shared" si="346"/>
        <v>0</v>
      </c>
      <c r="M3924" s="33" t="str">
        <f t="shared" si="343"/>
        <v>Container q'ty</v>
      </c>
      <c r="N3924" s="33" t="str">
        <f t="shared" si="344"/>
        <v/>
      </c>
      <c r="O3924" s="39"/>
      <c r="P3924" s="33"/>
      <c r="Q3924" s="168"/>
      <c r="R3924" s="169"/>
      <c r="S3924" s="39"/>
      <c r="T3924" s="119"/>
      <c r="U3924" s="109"/>
      <c r="V3924" s="109"/>
      <c r="W3924" s="109"/>
      <c r="X3924" s="45"/>
      <c r="Y3924" s="45"/>
    </row>
    <row r="3925" spans="1:25" s="43" customFormat="1" ht="12.9" customHeight="1">
      <c r="A3925" s="189"/>
      <c r="B3925" s="111"/>
      <c r="C3925" s="111"/>
      <c r="D3925" s="111"/>
      <c r="E3925" s="111"/>
      <c r="F3925" s="111"/>
      <c r="G3925" s="111"/>
      <c r="H3925" s="111"/>
      <c r="I3925" s="116"/>
      <c r="J3925" s="118"/>
      <c r="K3925" s="33"/>
      <c r="L3925" s="44">
        <f>SUM(E3925:F3925)</f>
        <v>0</v>
      </c>
      <c r="M3925" s="33" t="str">
        <f t="shared" si="343"/>
        <v>Container q'ty</v>
      </c>
      <c r="N3925" s="33" t="str">
        <f t="shared" si="344"/>
        <v/>
      </c>
      <c r="O3925" s="39"/>
      <c r="P3925" s="33"/>
      <c r="Q3925" s="168"/>
      <c r="R3925" s="169"/>
      <c r="S3925" s="39"/>
      <c r="T3925" s="119"/>
      <c r="U3925" s="109"/>
      <c r="V3925" s="109"/>
      <c r="W3925" s="109"/>
      <c r="X3925" s="45"/>
      <c r="Y3925" s="45"/>
    </row>
    <row r="3926" spans="1:25" s="43" customFormat="1" ht="12.9" customHeight="1">
      <c r="A3926" s="189"/>
      <c r="B3926" s="111"/>
      <c r="C3926" s="111"/>
      <c r="D3926" s="111"/>
      <c r="E3926" s="111"/>
      <c r="F3926" s="111"/>
      <c r="G3926" s="111"/>
      <c r="H3926" s="111"/>
      <c r="I3926" s="116"/>
      <c r="J3926" s="118"/>
      <c r="K3926" s="33"/>
      <c r="L3926" s="44">
        <f>SUM(E3926:F3926)</f>
        <v>0</v>
      </c>
      <c r="M3926" s="33" t="str">
        <f t="shared" si="343"/>
        <v>Container q'ty</v>
      </c>
      <c r="N3926" s="33" t="str">
        <f t="shared" si="344"/>
        <v/>
      </c>
      <c r="O3926" s="39"/>
      <c r="P3926" s="33"/>
      <c r="Q3926" s="168"/>
      <c r="R3926" s="169"/>
      <c r="S3926" s="39"/>
      <c r="T3926" s="119"/>
      <c r="U3926" s="109"/>
      <c r="V3926" s="109"/>
      <c r="W3926" s="109"/>
      <c r="X3926" s="45"/>
      <c r="Y3926" s="45"/>
    </row>
    <row r="3927" spans="1:25" s="43" customFormat="1" ht="12.9" customHeight="1">
      <c r="A3927" s="189"/>
      <c r="B3927" s="111"/>
      <c r="C3927" s="111"/>
      <c r="D3927" s="111"/>
      <c r="E3927" s="111"/>
      <c r="F3927" s="111"/>
      <c r="G3927" s="111"/>
      <c r="H3927" s="111"/>
      <c r="I3927" s="116"/>
      <c r="J3927" s="118"/>
      <c r="K3927" s="33"/>
      <c r="L3927" s="44">
        <f t="shared" ref="L3927:L3935" si="347">SUM(E3927:F3927)</f>
        <v>0</v>
      </c>
      <c r="M3927" s="33" t="str">
        <f t="shared" si="343"/>
        <v>Container q'ty</v>
      </c>
      <c r="N3927" s="33" t="str">
        <f t="shared" si="344"/>
        <v/>
      </c>
      <c r="O3927" s="39"/>
      <c r="P3927" s="33"/>
      <c r="Q3927" s="168"/>
      <c r="R3927" s="169"/>
      <c r="S3927" s="39"/>
      <c r="T3927" s="119"/>
      <c r="U3927" s="109"/>
      <c r="V3927" s="109"/>
      <c r="W3927" s="109"/>
      <c r="X3927" s="45"/>
      <c r="Y3927" s="45"/>
    </row>
    <row r="3928" spans="1:25" s="43" customFormat="1" ht="12.9" customHeight="1">
      <c r="A3928" s="189"/>
      <c r="B3928" s="111"/>
      <c r="C3928" s="111"/>
      <c r="D3928" s="111"/>
      <c r="E3928" s="111"/>
      <c r="F3928" s="111"/>
      <c r="G3928" s="111"/>
      <c r="H3928" s="111"/>
      <c r="I3928" s="116"/>
      <c r="J3928" s="118"/>
      <c r="K3928" s="33"/>
      <c r="L3928" s="44">
        <f t="shared" si="347"/>
        <v>0</v>
      </c>
      <c r="M3928" s="33" t="str">
        <f t="shared" si="343"/>
        <v>Container q'ty</v>
      </c>
      <c r="N3928" s="33" t="str">
        <f t="shared" si="344"/>
        <v/>
      </c>
      <c r="O3928" s="39"/>
      <c r="P3928" s="33"/>
      <c r="Q3928" s="168"/>
      <c r="R3928" s="169"/>
      <c r="S3928" s="39"/>
      <c r="T3928" s="119"/>
      <c r="U3928" s="109"/>
      <c r="V3928" s="109"/>
      <c r="W3928" s="109"/>
      <c r="X3928" s="45"/>
      <c r="Y3928" s="45"/>
    </row>
    <row r="3929" spans="1:25" s="43" customFormat="1" ht="12.9" customHeight="1">
      <c r="A3929" s="189"/>
      <c r="B3929" s="111"/>
      <c r="C3929" s="111"/>
      <c r="D3929" s="111"/>
      <c r="E3929" s="111"/>
      <c r="F3929" s="111"/>
      <c r="G3929" s="111"/>
      <c r="H3929" s="111"/>
      <c r="I3929" s="116"/>
      <c r="J3929" s="118"/>
      <c r="K3929" s="33"/>
      <c r="L3929" s="44">
        <f t="shared" si="347"/>
        <v>0</v>
      </c>
      <c r="M3929" s="33" t="str">
        <f t="shared" si="343"/>
        <v>Container q'ty</v>
      </c>
      <c r="N3929" s="33" t="str">
        <f t="shared" si="344"/>
        <v/>
      </c>
      <c r="O3929" s="39"/>
      <c r="P3929" s="33"/>
      <c r="Q3929" s="168"/>
      <c r="R3929" s="169"/>
      <c r="S3929" s="39"/>
      <c r="T3929" s="119"/>
      <c r="U3929" s="109"/>
      <c r="V3929" s="109"/>
      <c r="W3929" s="109"/>
      <c r="X3929" s="45"/>
      <c r="Y3929" s="45"/>
    </row>
    <row r="3930" spans="1:25" s="43" customFormat="1" ht="12.9" customHeight="1">
      <c r="A3930" s="189"/>
      <c r="B3930" s="111"/>
      <c r="C3930" s="111"/>
      <c r="D3930" s="111"/>
      <c r="E3930" s="111"/>
      <c r="F3930" s="111"/>
      <c r="G3930" s="111"/>
      <c r="H3930" s="111"/>
      <c r="I3930" s="117"/>
      <c r="J3930" s="118"/>
      <c r="K3930" s="33"/>
      <c r="L3930" s="44">
        <f t="shared" si="347"/>
        <v>0</v>
      </c>
      <c r="M3930" s="33" t="str">
        <f t="shared" si="343"/>
        <v>Container q'ty</v>
      </c>
      <c r="N3930" s="33" t="str">
        <f t="shared" si="344"/>
        <v/>
      </c>
      <c r="O3930" s="39"/>
      <c r="P3930" s="33"/>
      <c r="Q3930" s="168"/>
      <c r="R3930" s="169"/>
      <c r="S3930" s="39"/>
      <c r="T3930" s="119"/>
      <c r="U3930" s="109"/>
      <c r="V3930" s="109"/>
      <c r="W3930" s="109"/>
      <c r="X3930" s="45"/>
      <c r="Y3930" s="45"/>
    </row>
    <row r="3931" spans="1:25" s="43" customFormat="1" ht="12.9" customHeight="1">
      <c r="A3931" s="189"/>
      <c r="B3931" s="111"/>
      <c r="C3931" s="111"/>
      <c r="D3931" s="111"/>
      <c r="E3931" s="111"/>
      <c r="F3931" s="111"/>
      <c r="G3931" s="111"/>
      <c r="H3931" s="111"/>
      <c r="I3931" s="117"/>
      <c r="J3931" s="118"/>
      <c r="K3931" s="33"/>
      <c r="L3931" s="44">
        <f t="shared" si="347"/>
        <v>0</v>
      </c>
      <c r="M3931" s="33" t="str">
        <f t="shared" si="343"/>
        <v>Container q'ty</v>
      </c>
      <c r="N3931" s="33" t="str">
        <f t="shared" si="344"/>
        <v/>
      </c>
      <c r="O3931" s="39"/>
      <c r="P3931" s="33"/>
      <c r="Q3931" s="168"/>
      <c r="R3931" s="169"/>
      <c r="S3931" s="39"/>
      <c r="T3931" s="119"/>
      <c r="U3931" s="109"/>
      <c r="V3931" s="109"/>
      <c r="W3931" s="109"/>
      <c r="X3931" s="45"/>
      <c r="Y3931" s="45"/>
    </row>
    <row r="3932" spans="1:25" s="43" customFormat="1" ht="12.9" customHeight="1">
      <c r="A3932" s="189"/>
      <c r="B3932" s="111"/>
      <c r="C3932" s="111"/>
      <c r="D3932" s="111"/>
      <c r="E3932" s="111"/>
      <c r="F3932" s="111"/>
      <c r="G3932" s="111"/>
      <c r="H3932" s="111"/>
      <c r="I3932" s="116"/>
      <c r="J3932" s="118"/>
      <c r="K3932" s="33"/>
      <c r="L3932" s="44">
        <f t="shared" si="347"/>
        <v>0</v>
      </c>
      <c r="M3932" s="33" t="str">
        <f t="shared" si="343"/>
        <v>Container q'ty</v>
      </c>
      <c r="N3932" s="33" t="str">
        <f t="shared" si="344"/>
        <v/>
      </c>
      <c r="O3932" s="39"/>
      <c r="P3932" s="33"/>
      <c r="Q3932" s="168"/>
      <c r="R3932" s="169"/>
      <c r="S3932" s="39"/>
      <c r="T3932" s="119"/>
      <c r="U3932" s="109"/>
      <c r="V3932" s="109"/>
      <c r="W3932" s="109"/>
      <c r="X3932" s="45"/>
      <c r="Y3932" s="45"/>
    </row>
    <row r="3933" spans="1:25" s="43" customFormat="1" ht="12.9" customHeight="1">
      <c r="A3933" s="189"/>
      <c r="B3933" s="111"/>
      <c r="C3933" s="111"/>
      <c r="D3933" s="111"/>
      <c r="E3933" s="111"/>
      <c r="F3933" s="111"/>
      <c r="G3933" s="111"/>
      <c r="H3933" s="111"/>
      <c r="I3933" s="116"/>
      <c r="J3933" s="118"/>
      <c r="K3933" s="33"/>
      <c r="L3933" s="44">
        <f t="shared" si="347"/>
        <v>0</v>
      </c>
      <c r="M3933" s="33" t="str">
        <f t="shared" si="343"/>
        <v>Container q'ty</v>
      </c>
      <c r="N3933" s="33" t="str">
        <f t="shared" si="344"/>
        <v/>
      </c>
      <c r="O3933" s="39"/>
      <c r="P3933" s="33"/>
      <c r="Q3933" s="168"/>
      <c r="R3933" s="169"/>
      <c r="S3933" s="39"/>
      <c r="T3933" s="119"/>
      <c r="U3933" s="109"/>
      <c r="V3933" s="109"/>
      <c r="W3933" s="109"/>
      <c r="X3933" s="45"/>
      <c r="Y3933" s="45"/>
    </row>
    <row r="3934" spans="1:25" s="43" customFormat="1" ht="12.9" customHeight="1">
      <c r="A3934" s="189"/>
      <c r="B3934" s="111"/>
      <c r="C3934" s="111"/>
      <c r="D3934" s="111"/>
      <c r="E3934" s="111"/>
      <c r="F3934" s="111"/>
      <c r="G3934" s="111"/>
      <c r="H3934" s="111"/>
      <c r="I3934" s="116"/>
      <c r="J3934" s="118"/>
      <c r="K3934" s="33"/>
      <c r="L3934" s="44">
        <f t="shared" si="347"/>
        <v>0</v>
      </c>
      <c r="M3934" s="33" t="str">
        <f t="shared" si="343"/>
        <v>Container q'ty</v>
      </c>
      <c r="N3934" s="33" t="str">
        <f t="shared" si="344"/>
        <v/>
      </c>
      <c r="O3934" s="39"/>
      <c r="P3934" s="33"/>
      <c r="Q3934" s="168"/>
      <c r="R3934" s="169"/>
      <c r="S3934" s="39"/>
      <c r="T3934" s="119"/>
      <c r="U3934" s="109"/>
      <c r="V3934" s="109"/>
      <c r="W3934" s="109"/>
      <c r="X3934" s="45"/>
      <c r="Y3934" s="45"/>
    </row>
    <row r="3935" spans="1:25" s="43" customFormat="1" ht="12.9" customHeight="1">
      <c r="A3935" s="189"/>
      <c r="B3935" s="111"/>
      <c r="C3935" s="111"/>
      <c r="D3935" s="111"/>
      <c r="E3935" s="111"/>
      <c r="F3935" s="111"/>
      <c r="G3935" s="111"/>
      <c r="H3935" s="111"/>
      <c r="I3935" s="116"/>
      <c r="J3935" s="118"/>
      <c r="K3935" s="33"/>
      <c r="L3935" s="44">
        <f t="shared" si="347"/>
        <v>0</v>
      </c>
      <c r="M3935" s="33" t="str">
        <f t="shared" si="343"/>
        <v>Container q'ty</v>
      </c>
      <c r="N3935" s="33" t="str">
        <f t="shared" si="344"/>
        <v/>
      </c>
      <c r="O3935" s="39"/>
      <c r="P3935" s="33"/>
      <c r="Q3935" s="168"/>
      <c r="R3935" s="169"/>
      <c r="S3935" s="39"/>
      <c r="T3935" s="119"/>
      <c r="U3935" s="109"/>
      <c r="V3935" s="109"/>
      <c r="W3935" s="109"/>
      <c r="X3935" s="45"/>
      <c r="Y3935" s="45"/>
    </row>
    <row r="3936" spans="1:25" s="43" customFormat="1" ht="12.9" customHeight="1">
      <c r="A3936" s="189"/>
      <c r="B3936" s="111"/>
      <c r="C3936" s="111"/>
      <c r="D3936" s="111"/>
      <c r="E3936" s="111"/>
      <c r="F3936" s="111"/>
      <c r="G3936" s="111"/>
      <c r="H3936" s="111"/>
      <c r="I3936" s="116"/>
      <c r="J3936" s="118"/>
      <c r="K3936" s="33"/>
      <c r="L3936" s="44">
        <f>SUM(E3936:F3936)</f>
        <v>0</v>
      </c>
      <c r="M3936" s="33" t="str">
        <f t="shared" si="343"/>
        <v>Container q'ty</v>
      </c>
      <c r="N3936" s="33" t="str">
        <f t="shared" si="344"/>
        <v/>
      </c>
      <c r="O3936" s="39"/>
      <c r="P3936" s="33"/>
      <c r="Q3936" s="168"/>
      <c r="R3936" s="169"/>
      <c r="S3936" s="39"/>
      <c r="T3936" s="119"/>
      <c r="U3936" s="109"/>
      <c r="V3936" s="109"/>
      <c r="W3936" s="109"/>
      <c r="X3936" s="45"/>
      <c r="Y3936" s="45"/>
    </row>
    <row r="3937" spans="1:25" s="43" customFormat="1" ht="12.9" customHeight="1">
      <c r="A3937" s="189"/>
      <c r="B3937" s="111"/>
      <c r="C3937" s="111"/>
      <c r="D3937" s="111"/>
      <c r="E3937" s="111"/>
      <c r="F3937" s="111"/>
      <c r="G3937" s="111"/>
      <c r="H3937" s="111"/>
      <c r="I3937" s="116"/>
      <c r="J3937" s="118"/>
      <c r="K3937" s="33"/>
      <c r="L3937" s="44">
        <f>SUM(E3937:F3937)</f>
        <v>0</v>
      </c>
      <c r="M3937" s="33" t="str">
        <f t="shared" si="343"/>
        <v>Container q'ty</v>
      </c>
      <c r="N3937" s="33" t="str">
        <f t="shared" si="344"/>
        <v/>
      </c>
      <c r="O3937" s="39"/>
      <c r="P3937" s="33"/>
      <c r="Q3937" s="168"/>
      <c r="R3937" s="169"/>
      <c r="S3937" s="39"/>
      <c r="T3937" s="119"/>
      <c r="U3937" s="109"/>
      <c r="V3937" s="109"/>
      <c r="W3937" s="109"/>
      <c r="X3937" s="45"/>
      <c r="Y3937" s="45"/>
    </row>
    <row r="3938" spans="1:25" s="43" customFormat="1" ht="12.9" customHeight="1">
      <c r="A3938" s="189"/>
      <c r="B3938" s="111"/>
      <c r="C3938" s="111"/>
      <c r="D3938" s="111"/>
      <c r="E3938" s="111"/>
      <c r="F3938" s="111"/>
      <c r="G3938" s="111"/>
      <c r="H3938" s="111"/>
      <c r="I3938" s="116"/>
      <c r="J3938" s="118"/>
      <c r="K3938" s="33"/>
      <c r="L3938" s="44">
        <f t="shared" ref="L3938:L3947" si="348">SUM(E3938:F3938)</f>
        <v>0</v>
      </c>
      <c r="M3938" s="33" t="str">
        <f t="shared" si="343"/>
        <v>Container q'ty</v>
      </c>
      <c r="N3938" s="33" t="str">
        <f t="shared" si="344"/>
        <v/>
      </c>
      <c r="O3938" s="39"/>
      <c r="P3938" s="33"/>
      <c r="Q3938" s="168"/>
      <c r="R3938" s="169"/>
      <c r="S3938" s="39"/>
      <c r="T3938" s="119"/>
      <c r="U3938" s="109"/>
      <c r="V3938" s="109"/>
      <c r="W3938" s="109"/>
      <c r="X3938" s="45"/>
      <c r="Y3938" s="45"/>
    </row>
    <row r="3939" spans="1:25" s="43" customFormat="1" ht="12.9" customHeight="1">
      <c r="A3939" s="189"/>
      <c r="B3939" s="111"/>
      <c r="C3939" s="111"/>
      <c r="D3939" s="111"/>
      <c r="E3939" s="111"/>
      <c r="F3939" s="111"/>
      <c r="G3939" s="111"/>
      <c r="H3939" s="111"/>
      <c r="I3939" s="116"/>
      <c r="J3939" s="118"/>
      <c r="K3939" s="33"/>
      <c r="L3939" s="44">
        <f t="shared" si="348"/>
        <v>0</v>
      </c>
      <c r="M3939" s="33" t="str">
        <f t="shared" si="343"/>
        <v>Container q'ty</v>
      </c>
      <c r="N3939" s="33" t="str">
        <f t="shared" si="344"/>
        <v/>
      </c>
      <c r="O3939" s="39"/>
      <c r="P3939" s="33"/>
      <c r="Q3939" s="168"/>
      <c r="R3939" s="169"/>
      <c r="S3939" s="39"/>
      <c r="T3939" s="119"/>
      <c r="U3939" s="109"/>
      <c r="V3939" s="109"/>
      <c r="W3939" s="109"/>
      <c r="X3939" s="45"/>
      <c r="Y3939" s="45"/>
    </row>
    <row r="3940" spans="1:25" s="43" customFormat="1" ht="12.9" customHeight="1">
      <c r="A3940" s="189"/>
      <c r="B3940" s="111"/>
      <c r="C3940" s="111"/>
      <c r="D3940" s="111"/>
      <c r="E3940" s="111"/>
      <c r="F3940" s="111"/>
      <c r="G3940" s="111"/>
      <c r="H3940" s="111"/>
      <c r="I3940" s="116"/>
      <c r="J3940" s="118"/>
      <c r="K3940" s="33"/>
      <c r="L3940" s="44">
        <f t="shared" si="348"/>
        <v>0</v>
      </c>
      <c r="M3940" s="33" t="str">
        <f t="shared" si="343"/>
        <v>Container q'ty</v>
      </c>
      <c r="N3940" s="33" t="str">
        <f t="shared" si="344"/>
        <v/>
      </c>
      <c r="O3940" s="39"/>
      <c r="P3940" s="33"/>
      <c r="Q3940" s="168"/>
      <c r="R3940" s="169"/>
      <c r="S3940" s="39"/>
      <c r="T3940" s="119"/>
      <c r="U3940" s="109"/>
      <c r="V3940" s="109"/>
      <c r="W3940" s="109"/>
      <c r="X3940" s="45"/>
      <c r="Y3940" s="45"/>
    </row>
    <row r="3941" spans="1:25" s="43" customFormat="1" ht="12.9" customHeight="1">
      <c r="A3941" s="189"/>
      <c r="B3941" s="111"/>
      <c r="C3941" s="111"/>
      <c r="D3941" s="111"/>
      <c r="E3941" s="111"/>
      <c r="F3941" s="111"/>
      <c r="G3941" s="111"/>
      <c r="H3941" s="111"/>
      <c r="I3941" s="117"/>
      <c r="J3941" s="118"/>
      <c r="K3941" s="33"/>
      <c r="L3941" s="44">
        <f t="shared" si="348"/>
        <v>0</v>
      </c>
      <c r="M3941" s="33" t="str">
        <f t="shared" si="343"/>
        <v>Container q'ty</v>
      </c>
      <c r="N3941" s="33" t="str">
        <f t="shared" si="344"/>
        <v/>
      </c>
      <c r="O3941" s="39"/>
      <c r="P3941" s="33"/>
      <c r="Q3941" s="168"/>
      <c r="R3941" s="169"/>
      <c r="S3941" s="39"/>
      <c r="T3941" s="119"/>
      <c r="U3941" s="109"/>
      <c r="V3941" s="109"/>
      <c r="W3941" s="109"/>
      <c r="X3941" s="45"/>
      <c r="Y3941" s="45"/>
    </row>
    <row r="3942" spans="1:25" s="43" customFormat="1" ht="12.9" customHeight="1">
      <c r="A3942" s="189"/>
      <c r="B3942" s="111"/>
      <c r="C3942" s="111"/>
      <c r="D3942" s="111"/>
      <c r="E3942" s="111"/>
      <c r="F3942" s="111"/>
      <c r="G3942" s="111"/>
      <c r="H3942" s="111"/>
      <c r="I3942" s="117"/>
      <c r="J3942" s="118"/>
      <c r="K3942" s="33"/>
      <c r="L3942" s="44">
        <f t="shared" si="348"/>
        <v>0</v>
      </c>
      <c r="M3942" s="33" t="str">
        <f t="shared" si="343"/>
        <v>Container q'ty</v>
      </c>
      <c r="N3942" s="33" t="str">
        <f t="shared" si="344"/>
        <v/>
      </c>
      <c r="O3942" s="39"/>
      <c r="P3942" s="33"/>
      <c r="Q3942" s="168"/>
      <c r="R3942" s="169"/>
      <c r="S3942" s="39"/>
      <c r="T3942" s="119"/>
      <c r="U3942" s="109"/>
      <c r="V3942" s="109"/>
      <c r="W3942" s="109"/>
      <c r="X3942" s="45"/>
      <c r="Y3942" s="45"/>
    </row>
    <row r="3943" spans="1:25" s="43" customFormat="1" ht="12.9" customHeight="1">
      <c r="A3943" s="189"/>
      <c r="B3943" s="111"/>
      <c r="C3943" s="111"/>
      <c r="D3943" s="111"/>
      <c r="E3943" s="111"/>
      <c r="F3943" s="111"/>
      <c r="G3943" s="111"/>
      <c r="H3943" s="111"/>
      <c r="I3943" s="116"/>
      <c r="J3943" s="118"/>
      <c r="K3943" s="33"/>
      <c r="L3943" s="44">
        <f t="shared" si="348"/>
        <v>0</v>
      </c>
      <c r="M3943" s="33" t="str">
        <f t="shared" si="343"/>
        <v>Container q'ty</v>
      </c>
      <c r="N3943" s="33" t="str">
        <f t="shared" si="344"/>
        <v/>
      </c>
      <c r="O3943" s="39"/>
      <c r="P3943" s="33"/>
      <c r="Q3943" s="168"/>
      <c r="R3943" s="169"/>
      <c r="S3943" s="39"/>
      <c r="T3943" s="119"/>
      <c r="U3943" s="109"/>
      <c r="V3943" s="109"/>
      <c r="W3943" s="109"/>
      <c r="X3943" s="45"/>
      <c r="Y3943" s="45"/>
    </row>
    <row r="3944" spans="1:25" s="43" customFormat="1" ht="12.9" customHeight="1">
      <c r="A3944" s="189"/>
      <c r="B3944" s="111"/>
      <c r="C3944" s="111"/>
      <c r="D3944" s="111"/>
      <c r="E3944" s="111"/>
      <c r="F3944" s="111"/>
      <c r="G3944" s="111"/>
      <c r="H3944" s="111"/>
      <c r="I3944" s="116"/>
      <c r="J3944" s="118"/>
      <c r="K3944" s="33"/>
      <c r="L3944" s="44">
        <f t="shared" si="348"/>
        <v>0</v>
      </c>
      <c r="M3944" s="33" t="str">
        <f t="shared" si="343"/>
        <v>Container q'ty</v>
      </c>
      <c r="N3944" s="33" t="str">
        <f t="shared" si="344"/>
        <v/>
      </c>
      <c r="O3944" s="39"/>
      <c r="P3944" s="33"/>
      <c r="Q3944" s="168"/>
      <c r="R3944" s="169"/>
      <c r="S3944" s="39"/>
      <c r="T3944" s="119"/>
      <c r="U3944" s="109"/>
      <c r="V3944" s="109"/>
      <c r="W3944" s="109"/>
      <c r="X3944" s="45"/>
      <c r="Y3944" s="45"/>
    </row>
    <row r="3945" spans="1:25" s="43" customFormat="1" ht="12.9" customHeight="1">
      <c r="A3945" s="189"/>
      <c r="B3945" s="111"/>
      <c r="C3945" s="111"/>
      <c r="D3945" s="111"/>
      <c r="E3945" s="111"/>
      <c r="F3945" s="111"/>
      <c r="G3945" s="111"/>
      <c r="H3945" s="111"/>
      <c r="I3945" s="116"/>
      <c r="J3945" s="118"/>
      <c r="K3945" s="33"/>
      <c r="L3945" s="44">
        <f t="shared" si="348"/>
        <v>0</v>
      </c>
      <c r="M3945" s="33" t="str">
        <f t="shared" si="343"/>
        <v>Container q'ty</v>
      </c>
      <c r="N3945" s="33" t="str">
        <f t="shared" si="344"/>
        <v/>
      </c>
      <c r="O3945" s="39"/>
      <c r="P3945" s="33"/>
      <c r="Q3945" s="168"/>
      <c r="R3945" s="169"/>
      <c r="S3945" s="39"/>
      <c r="T3945" s="119"/>
      <c r="U3945" s="109"/>
      <c r="V3945" s="109"/>
      <c r="W3945" s="109"/>
      <c r="X3945" s="45"/>
      <c r="Y3945" s="45"/>
    </row>
    <row r="3946" spans="1:25" s="43" customFormat="1" ht="12.9" customHeight="1">
      <c r="A3946" s="189"/>
      <c r="B3946" s="111"/>
      <c r="C3946" s="111"/>
      <c r="D3946" s="111"/>
      <c r="E3946" s="111"/>
      <c r="F3946" s="111"/>
      <c r="G3946" s="111"/>
      <c r="H3946" s="111"/>
      <c r="I3946" s="116"/>
      <c r="J3946" s="118"/>
      <c r="K3946" s="33"/>
      <c r="L3946" s="44">
        <f t="shared" si="348"/>
        <v>0</v>
      </c>
      <c r="M3946" s="33" t="str">
        <f t="shared" si="343"/>
        <v>Container q'ty</v>
      </c>
      <c r="N3946" s="33" t="str">
        <f t="shared" si="344"/>
        <v/>
      </c>
      <c r="O3946" s="39"/>
      <c r="P3946" s="33"/>
      <c r="Q3946" s="168"/>
      <c r="R3946" s="169"/>
      <c r="S3946" s="39"/>
      <c r="T3946" s="119"/>
      <c r="U3946" s="109"/>
      <c r="V3946" s="109"/>
      <c r="W3946" s="109"/>
      <c r="X3946" s="45"/>
      <c r="Y3946" s="45"/>
    </row>
    <row r="3947" spans="1:25" s="43" customFormat="1" ht="12.9" customHeight="1">
      <c r="A3947" s="189"/>
      <c r="B3947" s="111"/>
      <c r="C3947" s="111"/>
      <c r="D3947" s="111"/>
      <c r="E3947" s="111"/>
      <c r="F3947" s="111"/>
      <c r="G3947" s="111"/>
      <c r="H3947" s="111"/>
      <c r="I3947" s="116"/>
      <c r="J3947" s="118"/>
      <c r="K3947" s="33"/>
      <c r="L3947" s="44">
        <f t="shared" si="348"/>
        <v>0</v>
      </c>
      <c r="M3947" s="33" t="str">
        <f t="shared" si="343"/>
        <v>Container q'ty</v>
      </c>
      <c r="N3947" s="33" t="str">
        <f t="shared" si="344"/>
        <v/>
      </c>
      <c r="O3947" s="39"/>
      <c r="P3947" s="33"/>
      <c r="Q3947" s="168"/>
      <c r="R3947" s="169"/>
      <c r="S3947" s="39"/>
      <c r="T3947" s="119"/>
      <c r="U3947" s="109"/>
      <c r="V3947" s="109"/>
      <c r="W3947" s="109"/>
      <c r="X3947" s="45"/>
      <c r="Y3947" s="45"/>
    </row>
    <row r="3948" spans="1:25" s="43" customFormat="1" ht="12.9" customHeight="1">
      <c r="A3948" s="189"/>
      <c r="B3948" s="111"/>
      <c r="C3948" s="111"/>
      <c r="D3948" s="111"/>
      <c r="E3948" s="111"/>
      <c r="F3948" s="111"/>
      <c r="G3948" s="111"/>
      <c r="H3948" s="111"/>
      <c r="I3948" s="116"/>
      <c r="J3948" s="118"/>
      <c r="K3948" s="33"/>
      <c r="L3948" s="44">
        <f>SUM(E3948:F3948)</f>
        <v>0</v>
      </c>
      <c r="M3948" s="33" t="str">
        <f t="shared" si="343"/>
        <v>Container q'ty</v>
      </c>
      <c r="N3948" s="33" t="str">
        <f t="shared" si="344"/>
        <v/>
      </c>
      <c r="O3948" s="39"/>
      <c r="P3948" s="33"/>
      <c r="Q3948" s="168"/>
      <c r="R3948" s="169"/>
      <c r="S3948" s="39"/>
      <c r="T3948" s="119"/>
      <c r="U3948" s="109"/>
      <c r="V3948" s="109"/>
      <c r="W3948" s="109"/>
      <c r="X3948" s="45"/>
      <c r="Y3948" s="45"/>
    </row>
    <row r="3949" spans="1:25" s="43" customFormat="1" ht="12.9" customHeight="1">
      <c r="A3949" s="189"/>
      <c r="B3949" s="111"/>
      <c r="C3949" s="111"/>
      <c r="D3949" s="111"/>
      <c r="E3949" s="111"/>
      <c r="F3949" s="111"/>
      <c r="G3949" s="111"/>
      <c r="H3949" s="111"/>
      <c r="I3949" s="116"/>
      <c r="J3949" s="118"/>
      <c r="K3949" s="33"/>
      <c r="L3949" s="44">
        <f>SUM(E3949:F3949)</f>
        <v>0</v>
      </c>
      <c r="M3949" s="33" t="str">
        <f t="shared" si="343"/>
        <v>Container q'ty</v>
      </c>
      <c r="N3949" s="33" t="str">
        <f t="shared" si="344"/>
        <v/>
      </c>
      <c r="O3949" s="39"/>
      <c r="P3949" s="33"/>
      <c r="Q3949" s="168"/>
      <c r="R3949" s="169"/>
      <c r="S3949" s="39"/>
      <c r="T3949" s="119"/>
      <c r="U3949" s="109"/>
      <c r="V3949" s="109"/>
      <c r="W3949" s="109"/>
      <c r="X3949" s="45"/>
      <c r="Y3949" s="45"/>
    </row>
    <row r="3950" spans="1:25" s="43" customFormat="1" ht="12.9" customHeight="1">
      <c r="A3950" s="189"/>
      <c r="B3950" s="111"/>
      <c r="C3950" s="111"/>
      <c r="D3950" s="111"/>
      <c r="E3950" s="111"/>
      <c r="F3950" s="111"/>
      <c r="G3950" s="111"/>
      <c r="H3950" s="111"/>
      <c r="I3950" s="116"/>
      <c r="J3950" s="118"/>
      <c r="K3950" s="33"/>
      <c r="L3950" s="44">
        <f t="shared" ref="L3950:L3958" si="349">SUM(E3950:F3950)</f>
        <v>0</v>
      </c>
      <c r="M3950" s="33" t="str">
        <f t="shared" si="343"/>
        <v>Container q'ty</v>
      </c>
      <c r="N3950" s="33" t="str">
        <f t="shared" si="344"/>
        <v/>
      </c>
      <c r="O3950" s="39"/>
      <c r="P3950" s="33"/>
      <c r="Q3950" s="168"/>
      <c r="R3950" s="169"/>
      <c r="S3950" s="39"/>
      <c r="T3950" s="119"/>
      <c r="U3950" s="109"/>
      <c r="V3950" s="109"/>
      <c r="W3950" s="109"/>
      <c r="X3950" s="45"/>
      <c r="Y3950" s="45"/>
    </row>
    <row r="3951" spans="1:25" s="43" customFormat="1" ht="12.9" customHeight="1">
      <c r="A3951" s="189"/>
      <c r="B3951" s="111"/>
      <c r="C3951" s="111"/>
      <c r="D3951" s="111"/>
      <c r="E3951" s="111"/>
      <c r="F3951" s="111"/>
      <c r="G3951" s="111"/>
      <c r="H3951" s="111"/>
      <c r="I3951" s="116"/>
      <c r="J3951" s="118"/>
      <c r="K3951" s="33"/>
      <c r="L3951" s="44">
        <f t="shared" si="349"/>
        <v>0</v>
      </c>
      <c r="M3951" s="33" t="str">
        <f t="shared" si="343"/>
        <v>Container q'ty</v>
      </c>
      <c r="N3951" s="33" t="str">
        <f t="shared" si="344"/>
        <v/>
      </c>
      <c r="O3951" s="39"/>
      <c r="P3951" s="33"/>
      <c r="Q3951" s="168"/>
      <c r="R3951" s="169"/>
      <c r="S3951" s="39"/>
      <c r="T3951" s="119"/>
      <c r="U3951" s="109"/>
      <c r="V3951" s="109"/>
      <c r="W3951" s="109"/>
      <c r="X3951" s="45"/>
      <c r="Y3951" s="45"/>
    </row>
    <row r="3952" spans="1:25" s="43" customFormat="1" ht="12.9" customHeight="1">
      <c r="A3952" s="189"/>
      <c r="B3952" s="111"/>
      <c r="C3952" s="111"/>
      <c r="D3952" s="111"/>
      <c r="E3952" s="111"/>
      <c r="F3952" s="111"/>
      <c r="G3952" s="111"/>
      <c r="H3952" s="111"/>
      <c r="I3952" s="116"/>
      <c r="J3952" s="118"/>
      <c r="K3952" s="33"/>
      <c r="L3952" s="44">
        <f t="shared" si="349"/>
        <v>0</v>
      </c>
      <c r="M3952" s="33" t="str">
        <f t="shared" si="343"/>
        <v>Container q'ty</v>
      </c>
      <c r="N3952" s="33" t="str">
        <f t="shared" si="344"/>
        <v/>
      </c>
      <c r="O3952" s="39"/>
      <c r="P3952" s="33"/>
      <c r="Q3952" s="168"/>
      <c r="R3952" s="169"/>
      <c r="S3952" s="39"/>
      <c r="T3952" s="119"/>
      <c r="U3952" s="109"/>
      <c r="V3952" s="109"/>
      <c r="W3952" s="109"/>
      <c r="X3952" s="45"/>
      <c r="Y3952" s="45"/>
    </row>
    <row r="3953" spans="1:25" s="43" customFormat="1" ht="12.9" customHeight="1">
      <c r="A3953" s="189"/>
      <c r="B3953" s="111"/>
      <c r="C3953" s="111"/>
      <c r="D3953" s="111"/>
      <c r="E3953" s="111"/>
      <c r="F3953" s="111"/>
      <c r="G3953" s="111"/>
      <c r="H3953" s="111"/>
      <c r="I3953" s="117"/>
      <c r="J3953" s="118"/>
      <c r="K3953" s="33"/>
      <c r="L3953" s="44">
        <f t="shared" si="349"/>
        <v>0</v>
      </c>
      <c r="M3953" s="33" t="str">
        <f t="shared" si="343"/>
        <v>Container q'ty</v>
      </c>
      <c r="N3953" s="33" t="str">
        <f t="shared" si="344"/>
        <v/>
      </c>
      <c r="O3953" s="39"/>
      <c r="P3953" s="33"/>
      <c r="Q3953" s="168"/>
      <c r="R3953" s="169"/>
      <c r="S3953" s="39"/>
      <c r="T3953" s="119"/>
      <c r="U3953" s="109"/>
      <c r="V3953" s="109"/>
      <c r="W3953" s="109"/>
      <c r="X3953" s="45"/>
      <c r="Y3953" s="45"/>
    </row>
    <row r="3954" spans="1:25" s="43" customFormat="1" ht="12.9" customHeight="1">
      <c r="A3954" s="189"/>
      <c r="B3954" s="111"/>
      <c r="C3954" s="111"/>
      <c r="D3954" s="111"/>
      <c r="E3954" s="111"/>
      <c r="F3954" s="111"/>
      <c r="G3954" s="111"/>
      <c r="H3954" s="111"/>
      <c r="I3954" s="117"/>
      <c r="J3954" s="118"/>
      <c r="K3954" s="33"/>
      <c r="L3954" s="44">
        <f t="shared" si="349"/>
        <v>0</v>
      </c>
      <c r="M3954" s="33" t="str">
        <f t="shared" si="343"/>
        <v>Container q'ty</v>
      </c>
      <c r="N3954" s="33" t="str">
        <f t="shared" si="344"/>
        <v/>
      </c>
      <c r="O3954" s="39"/>
      <c r="P3954" s="33"/>
      <c r="Q3954" s="168"/>
      <c r="R3954" s="169"/>
      <c r="S3954" s="39"/>
      <c r="T3954" s="119"/>
      <c r="U3954" s="109"/>
      <c r="V3954" s="109"/>
      <c r="W3954" s="109"/>
      <c r="X3954" s="45"/>
      <c r="Y3954" s="45"/>
    </row>
    <row r="3955" spans="1:25" s="43" customFormat="1" ht="12.9" customHeight="1">
      <c r="A3955" s="189"/>
      <c r="B3955" s="111"/>
      <c r="C3955" s="111"/>
      <c r="D3955" s="111"/>
      <c r="E3955" s="111"/>
      <c r="F3955" s="111"/>
      <c r="G3955" s="111"/>
      <c r="H3955" s="111"/>
      <c r="I3955" s="116"/>
      <c r="J3955" s="118"/>
      <c r="K3955" s="33"/>
      <c r="L3955" s="44">
        <f t="shared" si="349"/>
        <v>0</v>
      </c>
      <c r="M3955" s="33" t="str">
        <f t="shared" si="343"/>
        <v>Container q'ty</v>
      </c>
      <c r="N3955" s="33" t="str">
        <f t="shared" si="344"/>
        <v/>
      </c>
      <c r="O3955" s="39"/>
      <c r="P3955" s="33"/>
      <c r="Q3955" s="168"/>
      <c r="R3955" s="169"/>
      <c r="S3955" s="39"/>
      <c r="T3955" s="119"/>
      <c r="U3955" s="109"/>
      <c r="V3955" s="109"/>
      <c r="W3955" s="109"/>
      <c r="X3955" s="45"/>
      <c r="Y3955" s="45"/>
    </row>
    <row r="3956" spans="1:25" s="43" customFormat="1" ht="12.9" customHeight="1">
      <c r="A3956" s="189"/>
      <c r="B3956" s="111"/>
      <c r="C3956" s="111"/>
      <c r="D3956" s="111"/>
      <c r="E3956" s="111"/>
      <c r="F3956" s="111"/>
      <c r="G3956" s="111"/>
      <c r="H3956" s="111"/>
      <c r="I3956" s="116"/>
      <c r="J3956" s="118"/>
      <c r="K3956" s="33"/>
      <c r="L3956" s="44">
        <f t="shared" si="349"/>
        <v>0</v>
      </c>
      <c r="M3956" s="33" t="str">
        <f t="shared" si="343"/>
        <v>Container q'ty</v>
      </c>
      <c r="N3956" s="33" t="str">
        <f t="shared" si="344"/>
        <v/>
      </c>
      <c r="O3956" s="39"/>
      <c r="P3956" s="33"/>
      <c r="Q3956" s="168"/>
      <c r="R3956" s="169"/>
      <c r="S3956" s="39"/>
      <c r="T3956" s="119"/>
      <c r="U3956" s="109"/>
      <c r="V3956" s="109"/>
      <c r="W3956" s="109"/>
      <c r="X3956" s="45"/>
      <c r="Y3956" s="45"/>
    </row>
    <row r="3957" spans="1:25" s="43" customFormat="1" ht="12.9" customHeight="1">
      <c r="A3957" s="189"/>
      <c r="B3957" s="111"/>
      <c r="C3957" s="111"/>
      <c r="D3957" s="111"/>
      <c r="E3957" s="111"/>
      <c r="F3957" s="111"/>
      <c r="G3957" s="111"/>
      <c r="H3957" s="111"/>
      <c r="I3957" s="116"/>
      <c r="J3957" s="118"/>
      <c r="K3957" s="33"/>
      <c r="L3957" s="44">
        <f t="shared" si="349"/>
        <v>0</v>
      </c>
      <c r="M3957" s="33" t="str">
        <f t="shared" si="343"/>
        <v>Container q'ty</v>
      </c>
      <c r="N3957" s="33" t="str">
        <f t="shared" si="344"/>
        <v/>
      </c>
      <c r="O3957" s="39"/>
      <c r="P3957" s="33"/>
      <c r="Q3957" s="168"/>
      <c r="R3957" s="169"/>
      <c r="S3957" s="39"/>
      <c r="T3957" s="119"/>
      <c r="U3957" s="109"/>
      <c r="V3957" s="109"/>
      <c r="W3957" s="109"/>
      <c r="X3957" s="45"/>
      <c r="Y3957" s="45"/>
    </row>
    <row r="3958" spans="1:25" s="43" customFormat="1" ht="12.9" customHeight="1">
      <c r="A3958" s="189"/>
      <c r="B3958" s="111"/>
      <c r="C3958" s="111"/>
      <c r="D3958" s="111"/>
      <c r="E3958" s="111"/>
      <c r="F3958" s="111"/>
      <c r="G3958" s="111"/>
      <c r="H3958" s="111"/>
      <c r="I3958" s="116"/>
      <c r="J3958" s="118"/>
      <c r="K3958" s="33"/>
      <c r="L3958" s="44">
        <f t="shared" si="349"/>
        <v>0</v>
      </c>
      <c r="M3958" s="33" t="str">
        <f t="shared" si="343"/>
        <v>Container q'ty</v>
      </c>
      <c r="N3958" s="33" t="str">
        <f t="shared" si="344"/>
        <v/>
      </c>
      <c r="O3958" s="39"/>
      <c r="P3958" s="33"/>
      <c r="Q3958" s="168"/>
      <c r="R3958" s="169"/>
      <c r="S3958" s="39"/>
      <c r="T3958" s="119"/>
      <c r="U3958" s="109"/>
      <c r="V3958" s="109"/>
      <c r="W3958" s="109"/>
      <c r="X3958" s="45"/>
      <c r="Y3958" s="45"/>
    </row>
    <row r="3959" spans="1:25" s="43" customFormat="1" ht="12.9" customHeight="1">
      <c r="A3959" s="189"/>
      <c r="B3959" s="111"/>
      <c r="C3959" s="111"/>
      <c r="D3959" s="111"/>
      <c r="E3959" s="111"/>
      <c r="F3959" s="111"/>
      <c r="G3959" s="111"/>
      <c r="H3959" s="111"/>
      <c r="I3959" s="116"/>
      <c r="J3959" s="118"/>
      <c r="K3959" s="33"/>
      <c r="L3959" s="44">
        <f>SUM(E3959:F3959)</f>
        <v>0</v>
      </c>
      <c r="M3959" s="33" t="str">
        <f t="shared" ref="M3959:M4022" si="350">A3959&amp;$O$1</f>
        <v>Container q'ty</v>
      </c>
      <c r="N3959" s="33" t="str">
        <f t="shared" ref="N3959:N4022" si="351">A3959&amp;P3959</f>
        <v/>
      </c>
      <c r="O3959" s="39"/>
      <c r="P3959" s="33"/>
      <c r="Q3959" s="168"/>
      <c r="R3959" s="169"/>
      <c r="S3959" s="39"/>
      <c r="T3959" s="119"/>
      <c r="U3959" s="109"/>
      <c r="V3959" s="109"/>
      <c r="W3959" s="109"/>
      <c r="X3959" s="45"/>
      <c r="Y3959" s="45"/>
    </row>
    <row r="3960" spans="1:25" s="43" customFormat="1" ht="12.9" customHeight="1">
      <c r="A3960" s="189"/>
      <c r="B3960" s="111"/>
      <c r="C3960" s="111"/>
      <c r="D3960" s="111"/>
      <c r="E3960" s="111"/>
      <c r="F3960" s="111"/>
      <c r="G3960" s="111"/>
      <c r="H3960" s="111"/>
      <c r="I3960" s="116"/>
      <c r="J3960" s="118"/>
      <c r="K3960" s="33"/>
      <c r="L3960" s="44">
        <f>SUM(E3960:F3960)</f>
        <v>0</v>
      </c>
      <c r="M3960" s="33" t="str">
        <f t="shared" si="350"/>
        <v>Container q'ty</v>
      </c>
      <c r="N3960" s="33" t="str">
        <f t="shared" si="351"/>
        <v/>
      </c>
      <c r="O3960" s="39"/>
      <c r="P3960" s="33"/>
      <c r="Q3960" s="168"/>
      <c r="R3960" s="169"/>
      <c r="S3960" s="39"/>
      <c r="T3960" s="119"/>
      <c r="U3960" s="109"/>
      <c r="V3960" s="109"/>
      <c r="W3960" s="109"/>
      <c r="X3960" s="45"/>
      <c r="Y3960" s="45"/>
    </row>
    <row r="3961" spans="1:25" s="43" customFormat="1" ht="12.9" customHeight="1">
      <c r="A3961" s="189"/>
      <c r="B3961" s="111"/>
      <c r="C3961" s="111"/>
      <c r="D3961" s="111"/>
      <c r="E3961" s="111"/>
      <c r="F3961" s="111"/>
      <c r="G3961" s="111"/>
      <c r="H3961" s="111"/>
      <c r="I3961" s="116"/>
      <c r="J3961" s="118"/>
      <c r="K3961" s="33"/>
      <c r="L3961" s="44">
        <f t="shared" ref="L3961:L3969" si="352">SUM(E3961:F3961)</f>
        <v>0</v>
      </c>
      <c r="M3961" s="33" t="str">
        <f t="shared" si="350"/>
        <v>Container q'ty</v>
      </c>
      <c r="N3961" s="33" t="str">
        <f t="shared" si="351"/>
        <v/>
      </c>
      <c r="O3961" s="39"/>
      <c r="P3961" s="33"/>
      <c r="Q3961" s="168"/>
      <c r="R3961" s="169"/>
      <c r="S3961" s="39"/>
      <c r="T3961" s="119"/>
      <c r="U3961" s="109"/>
      <c r="V3961" s="109"/>
      <c r="W3961" s="109"/>
      <c r="X3961" s="45"/>
      <c r="Y3961" s="45"/>
    </row>
    <row r="3962" spans="1:25" s="43" customFormat="1" ht="12.9" customHeight="1">
      <c r="A3962" s="189"/>
      <c r="B3962" s="111"/>
      <c r="C3962" s="111"/>
      <c r="D3962" s="111"/>
      <c r="E3962" s="111"/>
      <c r="F3962" s="111"/>
      <c r="G3962" s="111"/>
      <c r="H3962" s="111"/>
      <c r="I3962" s="116"/>
      <c r="J3962" s="118"/>
      <c r="K3962" s="33"/>
      <c r="L3962" s="44">
        <f t="shared" si="352"/>
        <v>0</v>
      </c>
      <c r="M3962" s="33" t="str">
        <f t="shared" si="350"/>
        <v>Container q'ty</v>
      </c>
      <c r="N3962" s="33" t="str">
        <f t="shared" si="351"/>
        <v/>
      </c>
      <c r="O3962" s="39"/>
      <c r="P3962" s="33"/>
      <c r="Q3962" s="168"/>
      <c r="R3962" s="169"/>
      <c r="S3962" s="39"/>
      <c r="T3962" s="119"/>
      <c r="U3962" s="109"/>
      <c r="V3962" s="109"/>
      <c r="W3962" s="109"/>
      <c r="X3962" s="45"/>
      <c r="Y3962" s="45"/>
    </row>
    <row r="3963" spans="1:25" s="43" customFormat="1" ht="12.9" customHeight="1">
      <c r="A3963" s="189"/>
      <c r="B3963" s="111"/>
      <c r="C3963" s="111"/>
      <c r="D3963" s="111"/>
      <c r="E3963" s="111"/>
      <c r="F3963" s="111"/>
      <c r="G3963" s="111"/>
      <c r="H3963" s="111"/>
      <c r="I3963" s="116"/>
      <c r="J3963" s="118"/>
      <c r="K3963" s="33"/>
      <c r="L3963" s="44">
        <f t="shared" si="352"/>
        <v>0</v>
      </c>
      <c r="M3963" s="33" t="str">
        <f t="shared" si="350"/>
        <v>Container q'ty</v>
      </c>
      <c r="N3963" s="33" t="str">
        <f t="shared" si="351"/>
        <v/>
      </c>
      <c r="O3963" s="39"/>
      <c r="P3963" s="33"/>
      <c r="Q3963" s="168"/>
      <c r="R3963" s="169"/>
      <c r="S3963" s="39"/>
      <c r="T3963" s="119"/>
      <c r="U3963" s="109"/>
      <c r="V3963" s="109"/>
      <c r="W3963" s="109"/>
      <c r="X3963" s="45"/>
      <c r="Y3963" s="45"/>
    </row>
    <row r="3964" spans="1:25" s="43" customFormat="1" ht="12.9" customHeight="1">
      <c r="A3964" s="189"/>
      <c r="B3964" s="111"/>
      <c r="C3964" s="111"/>
      <c r="D3964" s="111"/>
      <c r="E3964" s="111"/>
      <c r="F3964" s="111"/>
      <c r="G3964" s="111"/>
      <c r="H3964" s="111"/>
      <c r="I3964" s="117"/>
      <c r="J3964" s="118"/>
      <c r="K3964" s="33"/>
      <c r="L3964" s="44">
        <f t="shared" si="352"/>
        <v>0</v>
      </c>
      <c r="M3964" s="33" t="str">
        <f t="shared" si="350"/>
        <v>Container q'ty</v>
      </c>
      <c r="N3964" s="33" t="str">
        <f t="shared" si="351"/>
        <v/>
      </c>
      <c r="O3964" s="39"/>
      <c r="P3964" s="33"/>
      <c r="Q3964" s="168"/>
      <c r="R3964" s="169"/>
      <c r="S3964" s="39"/>
      <c r="T3964" s="119"/>
      <c r="U3964" s="109"/>
      <c r="V3964" s="109"/>
      <c r="W3964" s="109"/>
      <c r="X3964" s="45"/>
      <c r="Y3964" s="45"/>
    </row>
    <row r="3965" spans="1:25" s="43" customFormat="1" ht="12.9" customHeight="1">
      <c r="A3965" s="189"/>
      <c r="B3965" s="111"/>
      <c r="C3965" s="111"/>
      <c r="D3965" s="111"/>
      <c r="E3965" s="111"/>
      <c r="F3965" s="111"/>
      <c r="G3965" s="111"/>
      <c r="H3965" s="111"/>
      <c r="I3965" s="117"/>
      <c r="J3965" s="118"/>
      <c r="K3965" s="33"/>
      <c r="L3965" s="44">
        <f t="shared" si="352"/>
        <v>0</v>
      </c>
      <c r="M3965" s="33" t="str">
        <f t="shared" si="350"/>
        <v>Container q'ty</v>
      </c>
      <c r="N3965" s="33" t="str">
        <f t="shared" si="351"/>
        <v/>
      </c>
      <c r="O3965" s="39"/>
      <c r="P3965" s="33"/>
      <c r="Q3965" s="168"/>
      <c r="R3965" s="169"/>
      <c r="S3965" s="39"/>
      <c r="T3965" s="119"/>
      <c r="U3965" s="109"/>
      <c r="V3965" s="109"/>
      <c r="W3965" s="109"/>
      <c r="X3965" s="45"/>
      <c r="Y3965" s="45"/>
    </row>
    <row r="3966" spans="1:25" s="43" customFormat="1" ht="12.9" customHeight="1">
      <c r="A3966" s="189"/>
      <c r="B3966" s="111"/>
      <c r="C3966" s="111"/>
      <c r="D3966" s="111"/>
      <c r="E3966" s="111"/>
      <c r="F3966" s="111"/>
      <c r="G3966" s="111"/>
      <c r="H3966" s="111"/>
      <c r="I3966" s="116"/>
      <c r="J3966" s="118"/>
      <c r="K3966" s="33"/>
      <c r="L3966" s="44">
        <f t="shared" si="352"/>
        <v>0</v>
      </c>
      <c r="M3966" s="33" t="str">
        <f t="shared" si="350"/>
        <v>Container q'ty</v>
      </c>
      <c r="N3966" s="33" t="str">
        <f t="shared" si="351"/>
        <v/>
      </c>
      <c r="O3966" s="39"/>
      <c r="P3966" s="33"/>
      <c r="Q3966" s="168"/>
      <c r="R3966" s="169"/>
      <c r="S3966" s="39"/>
      <c r="T3966" s="119"/>
      <c r="U3966" s="109"/>
      <c r="V3966" s="109"/>
      <c r="W3966" s="109"/>
      <c r="X3966" s="45"/>
      <c r="Y3966" s="45"/>
    </row>
    <row r="3967" spans="1:25" s="43" customFormat="1" ht="12.9" customHeight="1">
      <c r="A3967" s="189"/>
      <c r="B3967" s="111"/>
      <c r="C3967" s="111"/>
      <c r="D3967" s="111"/>
      <c r="E3967" s="111"/>
      <c r="F3967" s="111"/>
      <c r="G3967" s="111"/>
      <c r="H3967" s="111"/>
      <c r="I3967" s="116"/>
      <c r="J3967" s="118"/>
      <c r="K3967" s="33"/>
      <c r="L3967" s="44">
        <f t="shared" si="352"/>
        <v>0</v>
      </c>
      <c r="M3967" s="33" t="str">
        <f t="shared" si="350"/>
        <v>Container q'ty</v>
      </c>
      <c r="N3967" s="33" t="str">
        <f t="shared" si="351"/>
        <v/>
      </c>
      <c r="O3967" s="39"/>
      <c r="P3967" s="33"/>
      <c r="Q3967" s="168"/>
      <c r="R3967" s="169"/>
      <c r="S3967" s="39"/>
      <c r="T3967" s="119"/>
      <c r="U3967" s="109"/>
      <c r="V3967" s="109"/>
      <c r="W3967" s="109"/>
      <c r="X3967" s="45"/>
      <c r="Y3967" s="45"/>
    </row>
    <row r="3968" spans="1:25" s="43" customFormat="1" ht="12.9" customHeight="1">
      <c r="A3968" s="189"/>
      <c r="B3968" s="111"/>
      <c r="C3968" s="111"/>
      <c r="D3968" s="111"/>
      <c r="E3968" s="111"/>
      <c r="F3968" s="111"/>
      <c r="G3968" s="111"/>
      <c r="H3968" s="111"/>
      <c r="I3968" s="116"/>
      <c r="J3968" s="118"/>
      <c r="K3968" s="33"/>
      <c r="L3968" s="44">
        <f t="shared" si="352"/>
        <v>0</v>
      </c>
      <c r="M3968" s="33" t="str">
        <f t="shared" si="350"/>
        <v>Container q'ty</v>
      </c>
      <c r="N3968" s="33" t="str">
        <f t="shared" si="351"/>
        <v/>
      </c>
      <c r="O3968" s="39"/>
      <c r="P3968" s="33"/>
      <c r="Q3968" s="168"/>
      <c r="R3968" s="169"/>
      <c r="S3968" s="39"/>
      <c r="T3968" s="119"/>
      <c r="U3968" s="109"/>
      <c r="V3968" s="109"/>
      <c r="W3968" s="109"/>
      <c r="X3968" s="45"/>
      <c r="Y3968" s="45"/>
    </row>
    <row r="3969" spans="1:25" s="43" customFormat="1" ht="12.9" customHeight="1">
      <c r="A3969" s="189"/>
      <c r="B3969" s="111"/>
      <c r="C3969" s="111"/>
      <c r="D3969" s="111"/>
      <c r="E3969" s="111"/>
      <c r="F3969" s="111"/>
      <c r="G3969" s="111"/>
      <c r="H3969" s="111"/>
      <c r="I3969" s="116"/>
      <c r="J3969" s="118"/>
      <c r="K3969" s="33"/>
      <c r="L3969" s="44">
        <f t="shared" si="352"/>
        <v>0</v>
      </c>
      <c r="M3969" s="33" t="str">
        <f t="shared" si="350"/>
        <v>Container q'ty</v>
      </c>
      <c r="N3969" s="33" t="str">
        <f t="shared" si="351"/>
        <v/>
      </c>
      <c r="O3969" s="39"/>
      <c r="P3969" s="33"/>
      <c r="Q3969" s="168"/>
      <c r="R3969" s="169"/>
      <c r="S3969" s="39"/>
      <c r="T3969" s="119"/>
      <c r="U3969" s="109"/>
      <c r="V3969" s="109"/>
      <c r="W3969" s="109"/>
      <c r="X3969" s="45"/>
      <c r="Y3969" s="45"/>
    </row>
    <row r="3970" spans="1:25" s="43" customFormat="1" ht="12.9" customHeight="1">
      <c r="A3970" s="189"/>
      <c r="B3970" s="111"/>
      <c r="C3970" s="111"/>
      <c r="D3970" s="111"/>
      <c r="E3970" s="111"/>
      <c r="F3970" s="111"/>
      <c r="G3970" s="111"/>
      <c r="H3970" s="111"/>
      <c r="I3970" s="116"/>
      <c r="J3970" s="118"/>
      <c r="K3970" s="33"/>
      <c r="L3970" s="44">
        <f>SUM(E3970:F3970)</f>
        <v>0</v>
      </c>
      <c r="M3970" s="33" t="str">
        <f t="shared" si="350"/>
        <v>Container q'ty</v>
      </c>
      <c r="N3970" s="33" t="str">
        <f t="shared" si="351"/>
        <v/>
      </c>
      <c r="O3970" s="39"/>
      <c r="P3970" s="33"/>
      <c r="Q3970" s="168"/>
      <c r="R3970" s="169"/>
      <c r="S3970" s="39"/>
      <c r="T3970" s="119"/>
      <c r="U3970" s="109"/>
      <c r="V3970" s="109"/>
      <c r="W3970" s="109"/>
      <c r="X3970" s="45"/>
      <c r="Y3970" s="45"/>
    </row>
    <row r="3971" spans="1:25" s="43" customFormat="1" ht="12.9" customHeight="1">
      <c r="A3971" s="189"/>
      <c r="B3971" s="111"/>
      <c r="C3971" s="111"/>
      <c r="D3971" s="111"/>
      <c r="E3971" s="111"/>
      <c r="F3971" s="111"/>
      <c r="G3971" s="111"/>
      <c r="H3971" s="111"/>
      <c r="I3971" s="116"/>
      <c r="J3971" s="118"/>
      <c r="K3971" s="33"/>
      <c r="L3971" s="44">
        <f>SUM(E3971:F3971)</f>
        <v>0</v>
      </c>
      <c r="M3971" s="33" t="str">
        <f t="shared" si="350"/>
        <v>Container q'ty</v>
      </c>
      <c r="N3971" s="33" t="str">
        <f t="shared" si="351"/>
        <v/>
      </c>
      <c r="O3971" s="39"/>
      <c r="P3971" s="33"/>
      <c r="Q3971" s="168"/>
      <c r="R3971" s="169"/>
      <c r="S3971" s="39"/>
      <c r="T3971" s="119"/>
      <c r="U3971" s="109"/>
      <c r="V3971" s="109"/>
      <c r="W3971" s="109"/>
      <c r="X3971" s="45"/>
      <c r="Y3971" s="45"/>
    </row>
    <row r="3972" spans="1:25" s="43" customFormat="1" ht="12.9" customHeight="1">
      <c r="A3972" s="189"/>
      <c r="B3972" s="111"/>
      <c r="C3972" s="111"/>
      <c r="D3972" s="111"/>
      <c r="E3972" s="111"/>
      <c r="F3972" s="111"/>
      <c r="G3972" s="111"/>
      <c r="H3972" s="111"/>
      <c r="I3972" s="116"/>
      <c r="J3972" s="118"/>
      <c r="K3972" s="33"/>
      <c r="L3972" s="44">
        <f t="shared" ref="L3972:L3981" si="353">SUM(E3972:F3972)</f>
        <v>0</v>
      </c>
      <c r="M3972" s="33" t="str">
        <f t="shared" si="350"/>
        <v>Container q'ty</v>
      </c>
      <c r="N3972" s="33" t="str">
        <f t="shared" si="351"/>
        <v/>
      </c>
      <c r="O3972" s="39"/>
      <c r="P3972" s="33"/>
      <c r="Q3972" s="168"/>
      <c r="R3972" s="169"/>
      <c r="S3972" s="39"/>
      <c r="T3972" s="119"/>
      <c r="U3972" s="109"/>
      <c r="V3972" s="109"/>
      <c r="W3972" s="109"/>
      <c r="X3972" s="45"/>
      <c r="Y3972" s="45"/>
    </row>
    <row r="3973" spans="1:25" s="43" customFormat="1" ht="12.9" customHeight="1">
      <c r="A3973" s="189"/>
      <c r="B3973" s="111"/>
      <c r="C3973" s="111"/>
      <c r="D3973" s="111"/>
      <c r="E3973" s="111"/>
      <c r="F3973" s="111"/>
      <c r="G3973" s="111"/>
      <c r="H3973" s="111"/>
      <c r="I3973" s="116"/>
      <c r="J3973" s="118"/>
      <c r="K3973" s="33"/>
      <c r="L3973" s="44">
        <f t="shared" si="353"/>
        <v>0</v>
      </c>
      <c r="M3973" s="33" t="str">
        <f t="shared" si="350"/>
        <v>Container q'ty</v>
      </c>
      <c r="N3973" s="33" t="str">
        <f t="shared" si="351"/>
        <v/>
      </c>
      <c r="O3973" s="39"/>
      <c r="P3973" s="33"/>
      <c r="Q3973" s="168"/>
      <c r="R3973" s="169"/>
      <c r="S3973" s="39"/>
      <c r="T3973" s="119"/>
      <c r="U3973" s="109"/>
      <c r="V3973" s="109"/>
      <c r="W3973" s="109"/>
      <c r="X3973" s="45"/>
      <c r="Y3973" s="45"/>
    </row>
    <row r="3974" spans="1:25" s="43" customFormat="1" ht="12.9" customHeight="1">
      <c r="A3974" s="189"/>
      <c r="B3974" s="111"/>
      <c r="C3974" s="111"/>
      <c r="D3974" s="111"/>
      <c r="E3974" s="111"/>
      <c r="F3974" s="111"/>
      <c r="G3974" s="111"/>
      <c r="H3974" s="111"/>
      <c r="I3974" s="116"/>
      <c r="J3974" s="118"/>
      <c r="K3974" s="33"/>
      <c r="L3974" s="44">
        <f t="shared" si="353"/>
        <v>0</v>
      </c>
      <c r="M3974" s="33" t="str">
        <f t="shared" si="350"/>
        <v>Container q'ty</v>
      </c>
      <c r="N3974" s="33" t="str">
        <f t="shared" si="351"/>
        <v/>
      </c>
      <c r="O3974" s="39"/>
      <c r="P3974" s="33"/>
      <c r="Q3974" s="168"/>
      <c r="R3974" s="169"/>
      <c r="S3974" s="39"/>
      <c r="T3974" s="119"/>
      <c r="U3974" s="109"/>
      <c r="V3974" s="109"/>
      <c r="W3974" s="109"/>
      <c r="X3974" s="45"/>
      <c r="Y3974" s="45"/>
    </row>
    <row r="3975" spans="1:25" s="43" customFormat="1" ht="12.9" customHeight="1">
      <c r="A3975" s="189"/>
      <c r="B3975" s="111"/>
      <c r="C3975" s="111"/>
      <c r="D3975" s="111"/>
      <c r="E3975" s="111"/>
      <c r="F3975" s="111"/>
      <c r="G3975" s="111"/>
      <c r="H3975" s="111"/>
      <c r="I3975" s="117"/>
      <c r="J3975" s="118"/>
      <c r="K3975" s="33"/>
      <c r="L3975" s="44">
        <f t="shared" si="353"/>
        <v>0</v>
      </c>
      <c r="M3975" s="33" t="str">
        <f t="shared" si="350"/>
        <v>Container q'ty</v>
      </c>
      <c r="N3975" s="33" t="str">
        <f t="shared" si="351"/>
        <v/>
      </c>
      <c r="O3975" s="39"/>
      <c r="P3975" s="33"/>
      <c r="Q3975" s="168"/>
      <c r="R3975" s="169"/>
      <c r="S3975" s="39"/>
      <c r="T3975" s="119"/>
      <c r="U3975" s="109"/>
      <c r="V3975" s="109"/>
      <c r="W3975" s="109"/>
      <c r="X3975" s="45"/>
      <c r="Y3975" s="45"/>
    </row>
    <row r="3976" spans="1:25" s="43" customFormat="1" ht="12.9" customHeight="1">
      <c r="A3976" s="189"/>
      <c r="B3976" s="111"/>
      <c r="C3976" s="111"/>
      <c r="D3976" s="111"/>
      <c r="E3976" s="111"/>
      <c r="F3976" s="111"/>
      <c r="G3976" s="111"/>
      <c r="H3976" s="111"/>
      <c r="I3976" s="117"/>
      <c r="J3976" s="118"/>
      <c r="K3976" s="33"/>
      <c r="L3976" s="44">
        <f t="shared" si="353"/>
        <v>0</v>
      </c>
      <c r="M3976" s="33" t="str">
        <f t="shared" si="350"/>
        <v>Container q'ty</v>
      </c>
      <c r="N3976" s="33" t="str">
        <f t="shared" si="351"/>
        <v/>
      </c>
      <c r="O3976" s="39"/>
      <c r="P3976" s="33"/>
      <c r="Q3976" s="168"/>
      <c r="R3976" s="169"/>
      <c r="S3976" s="39"/>
      <c r="T3976" s="119"/>
      <c r="U3976" s="109"/>
      <c r="V3976" s="109"/>
      <c r="W3976" s="109"/>
      <c r="X3976" s="45"/>
      <c r="Y3976" s="45"/>
    </row>
    <row r="3977" spans="1:25" s="43" customFormat="1" ht="12.9" customHeight="1">
      <c r="A3977" s="189"/>
      <c r="B3977" s="111"/>
      <c r="C3977" s="111"/>
      <c r="D3977" s="111"/>
      <c r="E3977" s="111"/>
      <c r="F3977" s="111"/>
      <c r="G3977" s="111"/>
      <c r="H3977" s="111"/>
      <c r="I3977" s="116"/>
      <c r="J3977" s="118"/>
      <c r="K3977" s="33"/>
      <c r="L3977" s="44">
        <f t="shared" si="353"/>
        <v>0</v>
      </c>
      <c r="M3977" s="33" t="str">
        <f t="shared" si="350"/>
        <v>Container q'ty</v>
      </c>
      <c r="N3977" s="33" t="str">
        <f t="shared" si="351"/>
        <v/>
      </c>
      <c r="O3977" s="39"/>
      <c r="P3977" s="33"/>
      <c r="Q3977" s="168"/>
      <c r="R3977" s="169"/>
      <c r="S3977" s="39"/>
      <c r="T3977" s="119"/>
      <c r="U3977" s="109"/>
      <c r="V3977" s="109"/>
      <c r="W3977" s="109"/>
      <c r="X3977" s="45"/>
      <c r="Y3977" s="45"/>
    </row>
    <row r="3978" spans="1:25" s="43" customFormat="1" ht="12.9" customHeight="1">
      <c r="A3978" s="189"/>
      <c r="B3978" s="111"/>
      <c r="C3978" s="111"/>
      <c r="D3978" s="111"/>
      <c r="E3978" s="111"/>
      <c r="F3978" s="111"/>
      <c r="G3978" s="111"/>
      <c r="H3978" s="111"/>
      <c r="I3978" s="116"/>
      <c r="J3978" s="118"/>
      <c r="K3978" s="33"/>
      <c r="L3978" s="44">
        <f t="shared" si="353"/>
        <v>0</v>
      </c>
      <c r="M3978" s="33" t="str">
        <f t="shared" si="350"/>
        <v>Container q'ty</v>
      </c>
      <c r="N3978" s="33" t="str">
        <f t="shared" si="351"/>
        <v/>
      </c>
      <c r="O3978" s="39"/>
      <c r="P3978" s="33"/>
      <c r="Q3978" s="168"/>
      <c r="R3978" s="169"/>
      <c r="S3978" s="39"/>
      <c r="T3978" s="119"/>
      <c r="U3978" s="109"/>
      <c r="V3978" s="109"/>
      <c r="W3978" s="109"/>
      <c r="X3978" s="45"/>
      <c r="Y3978" s="45"/>
    </row>
    <row r="3979" spans="1:25" s="43" customFormat="1" ht="12.9" customHeight="1">
      <c r="A3979" s="189"/>
      <c r="B3979" s="111"/>
      <c r="C3979" s="111"/>
      <c r="D3979" s="111"/>
      <c r="E3979" s="111"/>
      <c r="F3979" s="111"/>
      <c r="G3979" s="111"/>
      <c r="H3979" s="111"/>
      <c r="I3979" s="116"/>
      <c r="J3979" s="118"/>
      <c r="K3979" s="33"/>
      <c r="L3979" s="44">
        <f t="shared" si="353"/>
        <v>0</v>
      </c>
      <c r="M3979" s="33" t="str">
        <f t="shared" si="350"/>
        <v>Container q'ty</v>
      </c>
      <c r="N3979" s="33" t="str">
        <f t="shared" si="351"/>
        <v/>
      </c>
      <c r="O3979" s="39"/>
      <c r="P3979" s="33"/>
      <c r="Q3979" s="168"/>
      <c r="R3979" s="169"/>
      <c r="S3979" s="39"/>
      <c r="T3979" s="119"/>
      <c r="U3979" s="109"/>
      <c r="V3979" s="109"/>
      <c r="W3979" s="109"/>
      <c r="X3979" s="45"/>
      <c r="Y3979" s="45"/>
    </row>
    <row r="3980" spans="1:25" s="43" customFormat="1" ht="12.9" customHeight="1">
      <c r="A3980" s="189"/>
      <c r="B3980" s="111"/>
      <c r="C3980" s="111"/>
      <c r="D3980" s="111"/>
      <c r="E3980" s="111"/>
      <c r="F3980" s="111"/>
      <c r="G3980" s="111"/>
      <c r="H3980" s="111"/>
      <c r="I3980" s="116"/>
      <c r="J3980" s="118"/>
      <c r="K3980" s="33"/>
      <c r="L3980" s="44">
        <f t="shared" si="353"/>
        <v>0</v>
      </c>
      <c r="M3980" s="33" t="str">
        <f t="shared" si="350"/>
        <v>Container q'ty</v>
      </c>
      <c r="N3980" s="33" t="str">
        <f t="shared" si="351"/>
        <v/>
      </c>
      <c r="O3980" s="39"/>
      <c r="P3980" s="33"/>
      <c r="Q3980" s="168"/>
      <c r="R3980" s="169"/>
      <c r="S3980" s="39"/>
      <c r="T3980" s="119"/>
      <c r="U3980" s="109"/>
      <c r="V3980" s="109"/>
      <c r="W3980" s="109"/>
      <c r="X3980" s="45"/>
      <c r="Y3980" s="45"/>
    </row>
    <row r="3981" spans="1:25" s="43" customFormat="1" ht="12.9" customHeight="1">
      <c r="A3981" s="189"/>
      <c r="B3981" s="111"/>
      <c r="C3981" s="111"/>
      <c r="D3981" s="111"/>
      <c r="E3981" s="111"/>
      <c r="F3981" s="111"/>
      <c r="G3981" s="111"/>
      <c r="H3981" s="111"/>
      <c r="I3981" s="116"/>
      <c r="J3981" s="118"/>
      <c r="K3981" s="33"/>
      <c r="L3981" s="44">
        <f t="shared" si="353"/>
        <v>0</v>
      </c>
      <c r="M3981" s="33" t="str">
        <f t="shared" si="350"/>
        <v>Container q'ty</v>
      </c>
      <c r="N3981" s="33" t="str">
        <f t="shared" si="351"/>
        <v/>
      </c>
      <c r="O3981" s="39"/>
      <c r="P3981" s="33"/>
      <c r="Q3981" s="168"/>
      <c r="R3981" s="169"/>
      <c r="S3981" s="39"/>
      <c r="T3981" s="119"/>
      <c r="U3981" s="109"/>
      <c r="V3981" s="109"/>
      <c r="W3981" s="109"/>
      <c r="X3981" s="45"/>
      <c r="Y3981" s="45"/>
    </row>
    <row r="3982" spans="1:25" s="43" customFormat="1" ht="12.9" customHeight="1">
      <c r="A3982" s="189"/>
      <c r="B3982" s="111"/>
      <c r="C3982" s="111"/>
      <c r="D3982" s="111"/>
      <c r="E3982" s="111"/>
      <c r="F3982" s="111"/>
      <c r="G3982" s="111"/>
      <c r="H3982" s="111"/>
      <c r="I3982" s="116"/>
      <c r="J3982" s="118"/>
      <c r="K3982" s="33"/>
      <c r="L3982" s="44">
        <f>SUM(E3982:F3982)</f>
        <v>0</v>
      </c>
      <c r="M3982" s="33" t="str">
        <f t="shared" si="350"/>
        <v>Container q'ty</v>
      </c>
      <c r="N3982" s="33" t="str">
        <f t="shared" si="351"/>
        <v/>
      </c>
      <c r="O3982" s="39"/>
      <c r="P3982" s="33"/>
      <c r="Q3982" s="168"/>
      <c r="R3982" s="169"/>
      <c r="S3982" s="39"/>
      <c r="T3982" s="119"/>
      <c r="U3982" s="109"/>
      <c r="V3982" s="109"/>
      <c r="W3982" s="109"/>
      <c r="X3982" s="45"/>
      <c r="Y3982" s="45"/>
    </row>
    <row r="3983" spans="1:25" s="43" customFormat="1" ht="12.9" customHeight="1">
      <c r="A3983" s="189"/>
      <c r="B3983" s="111"/>
      <c r="C3983" s="111"/>
      <c r="D3983" s="111"/>
      <c r="E3983" s="111"/>
      <c r="F3983" s="111"/>
      <c r="G3983" s="111"/>
      <c r="H3983" s="111"/>
      <c r="I3983" s="116"/>
      <c r="J3983" s="118"/>
      <c r="K3983" s="33"/>
      <c r="L3983" s="44">
        <f>SUM(E3983:F3983)</f>
        <v>0</v>
      </c>
      <c r="M3983" s="33" t="str">
        <f t="shared" si="350"/>
        <v>Container q'ty</v>
      </c>
      <c r="N3983" s="33" t="str">
        <f t="shared" si="351"/>
        <v/>
      </c>
      <c r="O3983" s="39"/>
      <c r="P3983" s="33"/>
      <c r="Q3983" s="168"/>
      <c r="R3983" s="169"/>
      <c r="S3983" s="39"/>
      <c r="T3983" s="119"/>
      <c r="U3983" s="109"/>
      <c r="V3983" s="109"/>
      <c r="W3983" s="109"/>
      <c r="X3983" s="45"/>
      <c r="Y3983" s="45"/>
    </row>
    <row r="3984" spans="1:25" s="43" customFormat="1" ht="12.9" customHeight="1">
      <c r="A3984" s="189"/>
      <c r="B3984" s="111"/>
      <c r="C3984" s="111"/>
      <c r="D3984" s="111"/>
      <c r="E3984" s="111"/>
      <c r="F3984" s="111"/>
      <c r="G3984" s="111"/>
      <c r="H3984" s="111"/>
      <c r="I3984" s="116"/>
      <c r="J3984" s="118"/>
      <c r="K3984" s="33"/>
      <c r="L3984" s="44">
        <f t="shared" ref="L3984:L3992" si="354">SUM(E3984:F3984)</f>
        <v>0</v>
      </c>
      <c r="M3984" s="33" t="str">
        <f t="shared" si="350"/>
        <v>Container q'ty</v>
      </c>
      <c r="N3984" s="33" t="str">
        <f t="shared" si="351"/>
        <v/>
      </c>
      <c r="O3984" s="39"/>
      <c r="P3984" s="33"/>
      <c r="Q3984" s="168"/>
      <c r="R3984" s="169"/>
      <c r="S3984" s="39"/>
      <c r="T3984" s="119"/>
      <c r="U3984" s="109"/>
      <c r="V3984" s="109"/>
      <c r="W3984" s="109"/>
      <c r="X3984" s="45"/>
      <c r="Y3984" s="45"/>
    </row>
    <row r="3985" spans="1:25" s="43" customFormat="1" ht="12.9" customHeight="1">
      <c r="A3985" s="189"/>
      <c r="B3985" s="111"/>
      <c r="C3985" s="111"/>
      <c r="D3985" s="111"/>
      <c r="E3985" s="111"/>
      <c r="F3985" s="111"/>
      <c r="G3985" s="111"/>
      <c r="H3985" s="111"/>
      <c r="I3985" s="116"/>
      <c r="J3985" s="118"/>
      <c r="K3985" s="33"/>
      <c r="L3985" s="44">
        <f t="shared" si="354"/>
        <v>0</v>
      </c>
      <c r="M3985" s="33" t="str">
        <f t="shared" si="350"/>
        <v>Container q'ty</v>
      </c>
      <c r="N3985" s="33" t="str">
        <f t="shared" si="351"/>
        <v/>
      </c>
      <c r="O3985" s="39"/>
      <c r="P3985" s="33"/>
      <c r="Q3985" s="168"/>
      <c r="R3985" s="169"/>
      <c r="S3985" s="39"/>
      <c r="T3985" s="119"/>
      <c r="U3985" s="109"/>
      <c r="V3985" s="109"/>
      <c r="W3985" s="109"/>
      <c r="X3985" s="45"/>
      <c r="Y3985" s="45"/>
    </row>
    <row r="3986" spans="1:25" s="43" customFormat="1" ht="12.9" customHeight="1">
      <c r="A3986" s="189"/>
      <c r="B3986" s="111"/>
      <c r="C3986" s="111"/>
      <c r="D3986" s="111"/>
      <c r="E3986" s="111"/>
      <c r="F3986" s="111"/>
      <c r="G3986" s="111"/>
      <c r="H3986" s="111"/>
      <c r="I3986" s="116"/>
      <c r="J3986" s="118"/>
      <c r="K3986" s="33"/>
      <c r="L3986" s="44">
        <f t="shared" si="354"/>
        <v>0</v>
      </c>
      <c r="M3986" s="33" t="str">
        <f t="shared" si="350"/>
        <v>Container q'ty</v>
      </c>
      <c r="N3986" s="33" t="str">
        <f t="shared" si="351"/>
        <v/>
      </c>
      <c r="O3986" s="39"/>
      <c r="P3986" s="33"/>
      <c r="Q3986" s="168"/>
      <c r="R3986" s="169"/>
      <c r="S3986" s="39"/>
      <c r="T3986" s="119"/>
      <c r="U3986" s="109"/>
      <c r="V3986" s="109"/>
      <c r="W3986" s="109"/>
      <c r="X3986" s="45"/>
      <c r="Y3986" s="45"/>
    </row>
    <row r="3987" spans="1:25" s="43" customFormat="1" ht="12.9" customHeight="1">
      <c r="A3987" s="189"/>
      <c r="B3987" s="111"/>
      <c r="C3987" s="111"/>
      <c r="D3987" s="111"/>
      <c r="E3987" s="111"/>
      <c r="F3987" s="111"/>
      <c r="G3987" s="111"/>
      <c r="H3987" s="111"/>
      <c r="I3987" s="117"/>
      <c r="J3987" s="118"/>
      <c r="K3987" s="33"/>
      <c r="L3987" s="44">
        <f t="shared" si="354"/>
        <v>0</v>
      </c>
      <c r="M3987" s="33" t="str">
        <f t="shared" si="350"/>
        <v>Container q'ty</v>
      </c>
      <c r="N3987" s="33" t="str">
        <f t="shared" si="351"/>
        <v/>
      </c>
      <c r="O3987" s="39"/>
      <c r="P3987" s="33"/>
      <c r="Q3987" s="168"/>
      <c r="R3987" s="169"/>
      <c r="S3987" s="39"/>
      <c r="T3987" s="119"/>
      <c r="U3987" s="109"/>
      <c r="V3987" s="109"/>
      <c r="W3987" s="109"/>
      <c r="X3987" s="45"/>
      <c r="Y3987" s="45"/>
    </row>
    <row r="3988" spans="1:25" s="43" customFormat="1" ht="12.9" customHeight="1">
      <c r="A3988" s="189"/>
      <c r="B3988" s="111"/>
      <c r="C3988" s="111"/>
      <c r="D3988" s="111"/>
      <c r="E3988" s="111"/>
      <c r="F3988" s="111"/>
      <c r="G3988" s="111"/>
      <c r="H3988" s="111"/>
      <c r="I3988" s="117"/>
      <c r="J3988" s="118"/>
      <c r="K3988" s="33"/>
      <c r="L3988" s="44">
        <f t="shared" si="354"/>
        <v>0</v>
      </c>
      <c r="M3988" s="33" t="str">
        <f t="shared" si="350"/>
        <v>Container q'ty</v>
      </c>
      <c r="N3988" s="33" t="str">
        <f t="shared" si="351"/>
        <v/>
      </c>
      <c r="O3988" s="39"/>
      <c r="P3988" s="33"/>
      <c r="Q3988" s="168"/>
      <c r="R3988" s="169"/>
      <c r="S3988" s="39"/>
      <c r="T3988" s="119"/>
      <c r="U3988" s="109"/>
      <c r="V3988" s="109"/>
      <c r="W3988" s="109"/>
      <c r="X3988" s="45"/>
      <c r="Y3988" s="45"/>
    </row>
    <row r="3989" spans="1:25" s="43" customFormat="1" ht="12.9" customHeight="1">
      <c r="A3989" s="189"/>
      <c r="B3989" s="111"/>
      <c r="C3989" s="111"/>
      <c r="D3989" s="111"/>
      <c r="E3989" s="111"/>
      <c r="F3989" s="111"/>
      <c r="G3989" s="111"/>
      <c r="H3989" s="111"/>
      <c r="I3989" s="116"/>
      <c r="J3989" s="118"/>
      <c r="K3989" s="33"/>
      <c r="L3989" s="44">
        <f t="shared" si="354"/>
        <v>0</v>
      </c>
      <c r="M3989" s="33" t="str">
        <f t="shared" si="350"/>
        <v>Container q'ty</v>
      </c>
      <c r="N3989" s="33" t="str">
        <f t="shared" si="351"/>
        <v/>
      </c>
      <c r="O3989" s="39"/>
      <c r="P3989" s="33"/>
      <c r="Q3989" s="168"/>
      <c r="R3989" s="169"/>
      <c r="S3989" s="39"/>
      <c r="T3989" s="119"/>
      <c r="U3989" s="109"/>
      <c r="V3989" s="109"/>
      <c r="W3989" s="109"/>
      <c r="X3989" s="45"/>
      <c r="Y3989" s="45"/>
    </row>
    <row r="3990" spans="1:25" s="43" customFormat="1" ht="12.9" customHeight="1">
      <c r="A3990" s="189"/>
      <c r="B3990" s="111"/>
      <c r="C3990" s="111"/>
      <c r="D3990" s="111"/>
      <c r="E3990" s="111"/>
      <c r="F3990" s="111"/>
      <c r="G3990" s="111"/>
      <c r="H3990" s="111"/>
      <c r="I3990" s="116"/>
      <c r="J3990" s="118"/>
      <c r="K3990" s="33"/>
      <c r="L3990" s="44">
        <f t="shared" si="354"/>
        <v>0</v>
      </c>
      <c r="M3990" s="33" t="str">
        <f t="shared" si="350"/>
        <v>Container q'ty</v>
      </c>
      <c r="N3990" s="33" t="str">
        <f t="shared" si="351"/>
        <v/>
      </c>
      <c r="O3990" s="39"/>
      <c r="P3990" s="33"/>
      <c r="Q3990" s="168"/>
      <c r="R3990" s="169"/>
      <c r="S3990" s="39"/>
      <c r="T3990" s="119"/>
      <c r="U3990" s="109"/>
      <c r="V3990" s="109"/>
      <c r="W3990" s="109"/>
      <c r="X3990" s="45"/>
      <c r="Y3990" s="45"/>
    </row>
    <row r="3991" spans="1:25" s="43" customFormat="1" ht="12.9" customHeight="1">
      <c r="A3991" s="189"/>
      <c r="B3991" s="111"/>
      <c r="C3991" s="111"/>
      <c r="D3991" s="111"/>
      <c r="E3991" s="111"/>
      <c r="F3991" s="111"/>
      <c r="G3991" s="111"/>
      <c r="H3991" s="111"/>
      <c r="I3991" s="116"/>
      <c r="J3991" s="118"/>
      <c r="K3991" s="33"/>
      <c r="L3991" s="44">
        <f t="shared" si="354"/>
        <v>0</v>
      </c>
      <c r="M3991" s="33" t="str">
        <f t="shared" si="350"/>
        <v>Container q'ty</v>
      </c>
      <c r="N3991" s="33" t="str">
        <f t="shared" si="351"/>
        <v/>
      </c>
      <c r="O3991" s="39"/>
      <c r="P3991" s="33"/>
      <c r="Q3991" s="168"/>
      <c r="R3991" s="169"/>
      <c r="S3991" s="39"/>
      <c r="T3991" s="119"/>
      <c r="U3991" s="109"/>
      <c r="V3991" s="109"/>
      <c r="W3991" s="109"/>
      <c r="X3991" s="45"/>
      <c r="Y3991" s="45"/>
    </row>
    <row r="3992" spans="1:25" s="43" customFormat="1" ht="12.9" customHeight="1">
      <c r="A3992" s="189"/>
      <c r="B3992" s="111"/>
      <c r="C3992" s="111"/>
      <c r="D3992" s="111"/>
      <c r="E3992" s="111"/>
      <c r="F3992" s="111"/>
      <c r="G3992" s="111"/>
      <c r="H3992" s="111"/>
      <c r="I3992" s="116"/>
      <c r="J3992" s="118"/>
      <c r="K3992" s="33"/>
      <c r="L3992" s="44">
        <f t="shared" si="354"/>
        <v>0</v>
      </c>
      <c r="M3992" s="33" t="str">
        <f t="shared" si="350"/>
        <v>Container q'ty</v>
      </c>
      <c r="N3992" s="33" t="str">
        <f t="shared" si="351"/>
        <v/>
      </c>
      <c r="O3992" s="39"/>
      <c r="P3992" s="33"/>
      <c r="Q3992" s="168"/>
      <c r="R3992" s="169"/>
      <c r="S3992" s="39"/>
      <c r="T3992" s="119"/>
      <c r="U3992" s="109"/>
      <c r="V3992" s="109"/>
      <c r="W3992" s="109"/>
      <c r="X3992" s="45"/>
      <c r="Y3992" s="45"/>
    </row>
    <row r="3993" spans="1:25" s="43" customFormat="1" ht="12.9" customHeight="1">
      <c r="A3993" s="189"/>
      <c r="B3993" s="111"/>
      <c r="C3993" s="111"/>
      <c r="D3993" s="111"/>
      <c r="E3993" s="111"/>
      <c r="F3993" s="111"/>
      <c r="G3993" s="111"/>
      <c r="H3993" s="111"/>
      <c r="I3993" s="116"/>
      <c r="J3993" s="118"/>
      <c r="K3993" s="33"/>
      <c r="L3993" s="44">
        <f>SUM(E3993:F3993)</f>
        <v>0</v>
      </c>
      <c r="M3993" s="33" t="str">
        <f t="shared" si="350"/>
        <v>Container q'ty</v>
      </c>
      <c r="N3993" s="33" t="str">
        <f t="shared" si="351"/>
        <v/>
      </c>
      <c r="O3993" s="39"/>
      <c r="P3993" s="33"/>
      <c r="Q3993" s="168"/>
      <c r="R3993" s="169"/>
      <c r="S3993" s="39"/>
      <c r="T3993" s="119"/>
      <c r="U3993" s="109"/>
      <c r="V3993" s="109"/>
      <c r="W3993" s="109"/>
      <c r="X3993" s="45"/>
      <c r="Y3993" s="45"/>
    </row>
    <row r="3994" spans="1:25" s="43" customFormat="1" ht="12.9" customHeight="1">
      <c r="A3994" s="189"/>
      <c r="B3994" s="111"/>
      <c r="C3994" s="111"/>
      <c r="D3994" s="111"/>
      <c r="E3994" s="111"/>
      <c r="F3994" s="111"/>
      <c r="G3994" s="111"/>
      <c r="H3994" s="111"/>
      <c r="I3994" s="116"/>
      <c r="J3994" s="118"/>
      <c r="K3994" s="33"/>
      <c r="L3994" s="44">
        <f>SUM(E3994:F3994)</f>
        <v>0</v>
      </c>
      <c r="M3994" s="33" t="str">
        <f t="shared" si="350"/>
        <v>Container q'ty</v>
      </c>
      <c r="N3994" s="33" t="str">
        <f t="shared" si="351"/>
        <v/>
      </c>
      <c r="O3994" s="39"/>
      <c r="P3994" s="33"/>
      <c r="Q3994" s="168"/>
      <c r="R3994" s="169"/>
      <c r="S3994" s="39"/>
      <c r="T3994" s="119"/>
      <c r="U3994" s="109"/>
      <c r="V3994" s="109"/>
      <c r="W3994" s="109"/>
      <c r="X3994" s="45"/>
      <c r="Y3994" s="45"/>
    </row>
    <row r="3995" spans="1:25" s="43" customFormat="1" ht="12.9" customHeight="1">
      <c r="A3995" s="189"/>
      <c r="B3995" s="111"/>
      <c r="C3995" s="111"/>
      <c r="D3995" s="111"/>
      <c r="E3995" s="111"/>
      <c r="F3995" s="111"/>
      <c r="G3995" s="111"/>
      <c r="H3995" s="111"/>
      <c r="I3995" s="116"/>
      <c r="J3995" s="118"/>
      <c r="K3995" s="33"/>
      <c r="L3995" s="44">
        <f t="shared" ref="L3995:L4003" si="355">SUM(E3995:F3995)</f>
        <v>0</v>
      </c>
      <c r="M3995" s="33" t="str">
        <f t="shared" si="350"/>
        <v>Container q'ty</v>
      </c>
      <c r="N3995" s="33" t="str">
        <f t="shared" si="351"/>
        <v/>
      </c>
      <c r="O3995" s="39"/>
      <c r="P3995" s="33"/>
      <c r="Q3995" s="168"/>
      <c r="R3995" s="169"/>
      <c r="S3995" s="39"/>
      <c r="T3995" s="119"/>
      <c r="U3995" s="109"/>
      <c r="V3995" s="109"/>
      <c r="W3995" s="109"/>
      <c r="X3995" s="45"/>
      <c r="Y3995" s="45"/>
    </row>
    <row r="3996" spans="1:25" s="43" customFormat="1" ht="12.9" customHeight="1">
      <c r="A3996" s="189"/>
      <c r="B3996" s="111"/>
      <c r="C3996" s="111"/>
      <c r="D3996" s="111"/>
      <c r="E3996" s="111"/>
      <c r="F3996" s="111"/>
      <c r="G3996" s="111"/>
      <c r="H3996" s="111"/>
      <c r="I3996" s="116"/>
      <c r="J3996" s="118"/>
      <c r="K3996" s="33"/>
      <c r="L3996" s="44">
        <f t="shared" si="355"/>
        <v>0</v>
      </c>
      <c r="M3996" s="33" t="str">
        <f t="shared" si="350"/>
        <v>Container q'ty</v>
      </c>
      <c r="N3996" s="33" t="str">
        <f t="shared" si="351"/>
        <v/>
      </c>
      <c r="O3996" s="39"/>
      <c r="P3996" s="33"/>
      <c r="Q3996" s="168"/>
      <c r="R3996" s="169"/>
      <c r="S3996" s="39"/>
      <c r="T3996" s="119"/>
      <c r="U3996" s="109"/>
      <c r="V3996" s="109"/>
      <c r="W3996" s="109"/>
      <c r="X3996" s="45"/>
      <c r="Y3996" s="45"/>
    </row>
    <row r="3997" spans="1:25" s="43" customFormat="1" ht="12.9" customHeight="1">
      <c r="A3997" s="189"/>
      <c r="B3997" s="111"/>
      <c r="C3997" s="111"/>
      <c r="D3997" s="111"/>
      <c r="E3997" s="111"/>
      <c r="F3997" s="111"/>
      <c r="G3997" s="111"/>
      <c r="H3997" s="111"/>
      <c r="I3997" s="116"/>
      <c r="J3997" s="118"/>
      <c r="K3997" s="33"/>
      <c r="L3997" s="44">
        <f t="shared" si="355"/>
        <v>0</v>
      </c>
      <c r="M3997" s="33" t="str">
        <f t="shared" si="350"/>
        <v>Container q'ty</v>
      </c>
      <c r="N3997" s="33" t="str">
        <f t="shared" si="351"/>
        <v/>
      </c>
      <c r="O3997" s="39"/>
      <c r="P3997" s="33"/>
      <c r="Q3997" s="168"/>
      <c r="R3997" s="169"/>
      <c r="S3997" s="39"/>
      <c r="T3997" s="119"/>
      <c r="U3997" s="109"/>
      <c r="V3997" s="109"/>
      <c r="W3997" s="109"/>
      <c r="X3997" s="45"/>
      <c r="Y3997" s="45"/>
    </row>
    <row r="3998" spans="1:25" s="43" customFormat="1" ht="12.9" customHeight="1">
      <c r="A3998" s="189"/>
      <c r="B3998" s="111"/>
      <c r="C3998" s="111"/>
      <c r="D3998" s="111"/>
      <c r="E3998" s="111"/>
      <c r="F3998" s="111"/>
      <c r="G3998" s="111"/>
      <c r="H3998" s="111"/>
      <c r="I3998" s="117"/>
      <c r="J3998" s="118"/>
      <c r="K3998" s="33"/>
      <c r="L3998" s="44">
        <f t="shared" si="355"/>
        <v>0</v>
      </c>
      <c r="M3998" s="33" t="str">
        <f t="shared" si="350"/>
        <v>Container q'ty</v>
      </c>
      <c r="N3998" s="33" t="str">
        <f t="shared" si="351"/>
        <v/>
      </c>
      <c r="O3998" s="39"/>
      <c r="P3998" s="33"/>
      <c r="Q3998" s="168"/>
      <c r="R3998" s="169"/>
      <c r="S3998" s="39"/>
      <c r="T3998" s="119"/>
      <c r="U3998" s="109"/>
      <c r="V3998" s="109"/>
      <c r="W3998" s="109"/>
      <c r="X3998" s="45"/>
      <c r="Y3998" s="45"/>
    </row>
    <row r="3999" spans="1:25" s="43" customFormat="1" ht="12.9" customHeight="1">
      <c r="A3999" s="189"/>
      <c r="B3999" s="111"/>
      <c r="C3999" s="111"/>
      <c r="D3999" s="111"/>
      <c r="E3999" s="111"/>
      <c r="F3999" s="111"/>
      <c r="G3999" s="111"/>
      <c r="H3999" s="111"/>
      <c r="I3999" s="117"/>
      <c r="J3999" s="118"/>
      <c r="K3999" s="33"/>
      <c r="L3999" s="44">
        <f t="shared" si="355"/>
        <v>0</v>
      </c>
      <c r="M3999" s="33" t="str">
        <f t="shared" si="350"/>
        <v>Container q'ty</v>
      </c>
      <c r="N3999" s="33" t="str">
        <f t="shared" si="351"/>
        <v/>
      </c>
      <c r="O3999" s="39"/>
      <c r="P3999" s="33"/>
      <c r="Q3999" s="168"/>
      <c r="R3999" s="169"/>
      <c r="S3999" s="39"/>
      <c r="T3999" s="119"/>
      <c r="U3999" s="109"/>
      <c r="V3999" s="109"/>
      <c r="W3999" s="109"/>
      <c r="X3999" s="45"/>
      <c r="Y3999" s="45"/>
    </row>
    <row r="4000" spans="1:25" s="43" customFormat="1" ht="12.9" customHeight="1">
      <c r="A4000" s="189"/>
      <c r="B4000" s="111"/>
      <c r="C4000" s="111"/>
      <c r="D4000" s="111"/>
      <c r="E4000" s="111"/>
      <c r="F4000" s="111"/>
      <c r="G4000" s="111"/>
      <c r="H4000" s="111"/>
      <c r="I4000" s="116"/>
      <c r="J4000" s="118"/>
      <c r="K4000" s="33"/>
      <c r="L4000" s="44">
        <f t="shared" si="355"/>
        <v>0</v>
      </c>
      <c r="M4000" s="33" t="str">
        <f t="shared" si="350"/>
        <v>Container q'ty</v>
      </c>
      <c r="N4000" s="33" t="str">
        <f t="shared" si="351"/>
        <v/>
      </c>
      <c r="O4000" s="39"/>
      <c r="P4000" s="33"/>
      <c r="Q4000" s="168"/>
      <c r="R4000" s="169"/>
      <c r="S4000" s="39"/>
      <c r="T4000" s="119"/>
      <c r="U4000" s="109"/>
      <c r="V4000" s="109"/>
      <c r="W4000" s="109"/>
      <c r="X4000" s="45"/>
      <c r="Y4000" s="45"/>
    </row>
    <row r="4001" spans="1:25" s="43" customFormat="1" ht="12.9" customHeight="1">
      <c r="A4001" s="189"/>
      <c r="B4001" s="111"/>
      <c r="C4001" s="111"/>
      <c r="D4001" s="111"/>
      <c r="E4001" s="111"/>
      <c r="F4001" s="111"/>
      <c r="G4001" s="111"/>
      <c r="H4001" s="111"/>
      <c r="I4001" s="116"/>
      <c r="J4001" s="118"/>
      <c r="K4001" s="33"/>
      <c r="L4001" s="44">
        <f t="shared" si="355"/>
        <v>0</v>
      </c>
      <c r="M4001" s="33" t="str">
        <f t="shared" si="350"/>
        <v>Container q'ty</v>
      </c>
      <c r="N4001" s="33" t="str">
        <f t="shared" si="351"/>
        <v/>
      </c>
      <c r="O4001" s="39"/>
      <c r="P4001" s="33"/>
      <c r="Q4001" s="168"/>
      <c r="R4001" s="169"/>
      <c r="S4001" s="39"/>
      <c r="T4001" s="119"/>
      <c r="U4001" s="109"/>
      <c r="V4001" s="109"/>
      <c r="W4001" s="109"/>
      <c r="X4001" s="45"/>
      <c r="Y4001" s="45"/>
    </row>
    <row r="4002" spans="1:25" s="43" customFormat="1" ht="12.9" customHeight="1">
      <c r="A4002" s="189"/>
      <c r="B4002" s="111"/>
      <c r="C4002" s="111"/>
      <c r="D4002" s="111"/>
      <c r="E4002" s="111"/>
      <c r="F4002" s="111"/>
      <c r="G4002" s="111"/>
      <c r="H4002" s="111"/>
      <c r="I4002" s="116"/>
      <c r="J4002" s="118"/>
      <c r="K4002" s="33"/>
      <c r="L4002" s="44">
        <f t="shared" si="355"/>
        <v>0</v>
      </c>
      <c r="M4002" s="33" t="str">
        <f t="shared" si="350"/>
        <v>Container q'ty</v>
      </c>
      <c r="N4002" s="33" t="str">
        <f t="shared" si="351"/>
        <v/>
      </c>
      <c r="O4002" s="39"/>
      <c r="P4002" s="33"/>
      <c r="Q4002" s="168"/>
      <c r="R4002" s="169"/>
      <c r="S4002" s="39"/>
      <c r="T4002" s="119"/>
      <c r="U4002" s="109"/>
      <c r="V4002" s="109"/>
      <c r="W4002" s="109"/>
      <c r="X4002" s="45"/>
      <c r="Y4002" s="45"/>
    </row>
    <row r="4003" spans="1:25" s="43" customFormat="1" ht="12.9" customHeight="1">
      <c r="A4003" s="189"/>
      <c r="B4003" s="111"/>
      <c r="C4003" s="111"/>
      <c r="D4003" s="111"/>
      <c r="E4003" s="111"/>
      <c r="F4003" s="111"/>
      <c r="G4003" s="111"/>
      <c r="H4003" s="111"/>
      <c r="I4003" s="116"/>
      <c r="J4003" s="118"/>
      <c r="K4003" s="33"/>
      <c r="L4003" s="44">
        <f t="shared" si="355"/>
        <v>0</v>
      </c>
      <c r="M4003" s="33" t="str">
        <f t="shared" si="350"/>
        <v>Container q'ty</v>
      </c>
      <c r="N4003" s="33" t="str">
        <f t="shared" si="351"/>
        <v/>
      </c>
      <c r="O4003" s="39"/>
      <c r="P4003" s="33"/>
      <c r="Q4003" s="168"/>
      <c r="R4003" s="169"/>
      <c r="S4003" s="39"/>
      <c r="T4003" s="119"/>
      <c r="U4003" s="109"/>
      <c r="V4003" s="109"/>
      <c r="W4003" s="109"/>
      <c r="X4003" s="45"/>
      <c r="Y4003" s="45"/>
    </row>
    <row r="4004" spans="1:25" s="43" customFormat="1" ht="12.9" customHeight="1">
      <c r="A4004" s="189"/>
      <c r="B4004" s="111"/>
      <c r="C4004" s="111"/>
      <c r="D4004" s="111"/>
      <c r="E4004" s="111"/>
      <c r="F4004" s="111"/>
      <c r="G4004" s="111"/>
      <c r="H4004" s="111"/>
      <c r="I4004" s="116"/>
      <c r="J4004" s="118"/>
      <c r="K4004" s="33"/>
      <c r="L4004" s="44">
        <f>SUM(E4004:F4004)</f>
        <v>0</v>
      </c>
      <c r="M4004" s="33" t="str">
        <f t="shared" si="350"/>
        <v>Container q'ty</v>
      </c>
      <c r="N4004" s="33" t="str">
        <f t="shared" si="351"/>
        <v/>
      </c>
      <c r="O4004" s="39"/>
      <c r="P4004" s="33"/>
      <c r="Q4004" s="168"/>
      <c r="R4004" s="169"/>
      <c r="S4004" s="39"/>
      <c r="T4004" s="119"/>
      <c r="U4004" s="109"/>
      <c r="V4004" s="109"/>
      <c r="W4004" s="109"/>
      <c r="X4004" s="45"/>
      <c r="Y4004" s="45"/>
    </row>
    <row r="4005" spans="1:25" s="43" customFormat="1" ht="12.9" customHeight="1">
      <c r="A4005" s="189"/>
      <c r="B4005" s="111"/>
      <c r="C4005" s="111"/>
      <c r="D4005" s="111"/>
      <c r="E4005" s="111"/>
      <c r="F4005" s="111"/>
      <c r="G4005" s="111"/>
      <c r="H4005" s="111"/>
      <c r="I4005" s="116"/>
      <c r="J4005" s="118"/>
      <c r="K4005" s="33"/>
      <c r="L4005" s="44">
        <f>SUM(E4005:F4005)</f>
        <v>0</v>
      </c>
      <c r="M4005" s="33" t="str">
        <f t="shared" si="350"/>
        <v>Container q'ty</v>
      </c>
      <c r="N4005" s="33" t="str">
        <f t="shared" si="351"/>
        <v/>
      </c>
      <c r="O4005" s="39"/>
      <c r="P4005" s="33"/>
      <c r="Q4005" s="168"/>
      <c r="R4005" s="169"/>
      <c r="S4005" s="39"/>
      <c r="T4005" s="119"/>
      <c r="U4005" s="109"/>
      <c r="V4005" s="109"/>
      <c r="W4005" s="109"/>
      <c r="X4005" s="45"/>
      <c r="Y4005" s="45"/>
    </row>
    <row r="4006" spans="1:25" s="43" customFormat="1" ht="12.9" customHeight="1">
      <c r="A4006" s="189"/>
      <c r="B4006" s="111"/>
      <c r="C4006" s="111"/>
      <c r="D4006" s="111"/>
      <c r="E4006" s="111"/>
      <c r="F4006" s="111"/>
      <c r="G4006" s="111"/>
      <c r="H4006" s="111"/>
      <c r="I4006" s="116"/>
      <c r="J4006" s="118"/>
      <c r="K4006" s="33"/>
      <c r="L4006" s="44">
        <f t="shared" ref="L4006:L4015" si="356">SUM(E4006:F4006)</f>
        <v>0</v>
      </c>
      <c r="M4006" s="33" t="str">
        <f t="shared" si="350"/>
        <v>Container q'ty</v>
      </c>
      <c r="N4006" s="33" t="str">
        <f t="shared" si="351"/>
        <v/>
      </c>
      <c r="O4006" s="39"/>
      <c r="P4006" s="33"/>
      <c r="Q4006" s="168"/>
      <c r="R4006" s="169"/>
      <c r="S4006" s="39"/>
      <c r="T4006" s="119"/>
      <c r="U4006" s="109"/>
      <c r="V4006" s="109"/>
      <c r="W4006" s="109"/>
      <c r="X4006" s="45"/>
      <c r="Y4006" s="45"/>
    </row>
    <row r="4007" spans="1:25" s="43" customFormat="1" ht="12.9" customHeight="1">
      <c r="A4007" s="189"/>
      <c r="B4007" s="111"/>
      <c r="C4007" s="111"/>
      <c r="D4007" s="111"/>
      <c r="E4007" s="111"/>
      <c r="F4007" s="111"/>
      <c r="G4007" s="111"/>
      <c r="H4007" s="111"/>
      <c r="I4007" s="116"/>
      <c r="J4007" s="118"/>
      <c r="K4007" s="33"/>
      <c r="L4007" s="44">
        <f t="shared" si="356"/>
        <v>0</v>
      </c>
      <c r="M4007" s="33" t="str">
        <f t="shared" si="350"/>
        <v>Container q'ty</v>
      </c>
      <c r="N4007" s="33" t="str">
        <f t="shared" si="351"/>
        <v/>
      </c>
      <c r="O4007" s="39"/>
      <c r="P4007" s="33"/>
      <c r="Q4007" s="168"/>
      <c r="R4007" s="169"/>
      <c r="S4007" s="39"/>
      <c r="T4007" s="119"/>
      <c r="U4007" s="109"/>
      <c r="V4007" s="109"/>
      <c r="W4007" s="109"/>
      <c r="X4007" s="45"/>
      <c r="Y4007" s="45"/>
    </row>
    <row r="4008" spans="1:25" s="43" customFormat="1" ht="12.9" customHeight="1">
      <c r="A4008" s="189"/>
      <c r="B4008" s="111"/>
      <c r="C4008" s="111"/>
      <c r="D4008" s="111"/>
      <c r="E4008" s="111"/>
      <c r="F4008" s="111"/>
      <c r="G4008" s="111"/>
      <c r="H4008" s="111"/>
      <c r="I4008" s="116"/>
      <c r="J4008" s="118"/>
      <c r="K4008" s="33"/>
      <c r="L4008" s="44">
        <f t="shared" si="356"/>
        <v>0</v>
      </c>
      <c r="M4008" s="33" t="str">
        <f t="shared" si="350"/>
        <v>Container q'ty</v>
      </c>
      <c r="N4008" s="33" t="str">
        <f t="shared" si="351"/>
        <v/>
      </c>
      <c r="O4008" s="39"/>
      <c r="P4008" s="33"/>
      <c r="Q4008" s="168"/>
      <c r="R4008" s="169"/>
      <c r="S4008" s="39"/>
      <c r="T4008" s="119"/>
      <c r="U4008" s="109"/>
      <c r="V4008" s="109"/>
      <c r="W4008" s="109"/>
      <c r="X4008" s="45"/>
      <c r="Y4008" s="45"/>
    </row>
    <row r="4009" spans="1:25" s="43" customFormat="1" ht="12.9" customHeight="1">
      <c r="A4009" s="189"/>
      <c r="B4009" s="111"/>
      <c r="C4009" s="111"/>
      <c r="D4009" s="111"/>
      <c r="E4009" s="111"/>
      <c r="F4009" s="111"/>
      <c r="G4009" s="111"/>
      <c r="H4009" s="111"/>
      <c r="I4009" s="117"/>
      <c r="J4009" s="118"/>
      <c r="K4009" s="33"/>
      <c r="L4009" s="44">
        <f t="shared" si="356"/>
        <v>0</v>
      </c>
      <c r="M4009" s="33" t="str">
        <f t="shared" si="350"/>
        <v>Container q'ty</v>
      </c>
      <c r="N4009" s="33" t="str">
        <f t="shared" si="351"/>
        <v/>
      </c>
      <c r="O4009" s="39"/>
      <c r="P4009" s="33"/>
      <c r="Q4009" s="168"/>
      <c r="R4009" s="169"/>
      <c r="S4009" s="39"/>
      <c r="T4009" s="119"/>
      <c r="U4009" s="109"/>
      <c r="V4009" s="109"/>
      <c r="W4009" s="109"/>
      <c r="X4009" s="45"/>
      <c r="Y4009" s="45"/>
    </row>
    <row r="4010" spans="1:25" s="43" customFormat="1" ht="12.9" customHeight="1">
      <c r="A4010" s="189"/>
      <c r="B4010" s="111"/>
      <c r="C4010" s="111"/>
      <c r="D4010" s="111"/>
      <c r="E4010" s="111"/>
      <c r="F4010" s="111"/>
      <c r="G4010" s="111"/>
      <c r="H4010" s="111"/>
      <c r="I4010" s="117"/>
      <c r="J4010" s="118"/>
      <c r="K4010" s="33"/>
      <c r="L4010" s="44">
        <f t="shared" si="356"/>
        <v>0</v>
      </c>
      <c r="M4010" s="33" t="str">
        <f t="shared" si="350"/>
        <v>Container q'ty</v>
      </c>
      <c r="N4010" s="33" t="str">
        <f t="shared" si="351"/>
        <v/>
      </c>
      <c r="O4010" s="39"/>
      <c r="P4010" s="33"/>
      <c r="Q4010" s="168"/>
      <c r="R4010" s="169"/>
      <c r="S4010" s="39"/>
      <c r="T4010" s="119"/>
      <c r="U4010" s="109"/>
      <c r="V4010" s="109"/>
      <c r="W4010" s="109"/>
      <c r="X4010" s="45"/>
      <c r="Y4010" s="45"/>
    </row>
    <row r="4011" spans="1:25" s="43" customFormat="1" ht="12.9" customHeight="1">
      <c r="A4011" s="189"/>
      <c r="B4011" s="111"/>
      <c r="C4011" s="111"/>
      <c r="D4011" s="111"/>
      <c r="E4011" s="111"/>
      <c r="F4011" s="111"/>
      <c r="G4011" s="111"/>
      <c r="H4011" s="111"/>
      <c r="I4011" s="116"/>
      <c r="J4011" s="118"/>
      <c r="K4011" s="33"/>
      <c r="L4011" s="44">
        <f t="shared" si="356"/>
        <v>0</v>
      </c>
      <c r="M4011" s="33" t="str">
        <f t="shared" si="350"/>
        <v>Container q'ty</v>
      </c>
      <c r="N4011" s="33" t="str">
        <f t="shared" si="351"/>
        <v/>
      </c>
      <c r="O4011" s="39"/>
      <c r="P4011" s="33"/>
      <c r="Q4011" s="168"/>
      <c r="R4011" s="169"/>
      <c r="S4011" s="39"/>
      <c r="T4011" s="119"/>
      <c r="U4011" s="109"/>
      <c r="V4011" s="109"/>
      <c r="W4011" s="109"/>
      <c r="X4011" s="45"/>
      <c r="Y4011" s="45"/>
    </row>
    <row r="4012" spans="1:25" s="43" customFormat="1" ht="12.9" customHeight="1">
      <c r="A4012" s="189"/>
      <c r="B4012" s="111"/>
      <c r="C4012" s="111"/>
      <c r="D4012" s="111"/>
      <c r="E4012" s="111"/>
      <c r="F4012" s="111"/>
      <c r="G4012" s="111"/>
      <c r="H4012" s="111"/>
      <c r="I4012" s="116"/>
      <c r="J4012" s="118"/>
      <c r="K4012" s="33"/>
      <c r="L4012" s="44">
        <f t="shared" si="356"/>
        <v>0</v>
      </c>
      <c r="M4012" s="33" t="str">
        <f t="shared" si="350"/>
        <v>Container q'ty</v>
      </c>
      <c r="N4012" s="33" t="str">
        <f t="shared" si="351"/>
        <v/>
      </c>
      <c r="O4012" s="39"/>
      <c r="P4012" s="33"/>
      <c r="Q4012" s="168"/>
      <c r="R4012" s="169"/>
      <c r="S4012" s="39"/>
      <c r="T4012" s="119"/>
      <c r="U4012" s="109"/>
      <c r="V4012" s="109"/>
      <c r="W4012" s="109"/>
      <c r="X4012" s="45"/>
      <c r="Y4012" s="45"/>
    </row>
    <row r="4013" spans="1:25" s="43" customFormat="1" ht="12.9" customHeight="1">
      <c r="A4013" s="189"/>
      <c r="B4013" s="111"/>
      <c r="C4013" s="111"/>
      <c r="D4013" s="111"/>
      <c r="E4013" s="111"/>
      <c r="F4013" s="111"/>
      <c r="G4013" s="111"/>
      <c r="H4013" s="111"/>
      <c r="I4013" s="116"/>
      <c r="J4013" s="118"/>
      <c r="K4013" s="33"/>
      <c r="L4013" s="44">
        <f t="shared" si="356"/>
        <v>0</v>
      </c>
      <c r="M4013" s="33" t="str">
        <f t="shared" si="350"/>
        <v>Container q'ty</v>
      </c>
      <c r="N4013" s="33" t="str">
        <f t="shared" si="351"/>
        <v/>
      </c>
      <c r="O4013" s="39"/>
      <c r="P4013" s="33"/>
      <c r="Q4013" s="168"/>
      <c r="R4013" s="169"/>
      <c r="S4013" s="39"/>
      <c r="T4013" s="119"/>
      <c r="U4013" s="109"/>
      <c r="V4013" s="109"/>
      <c r="W4013" s="109"/>
      <c r="X4013" s="45"/>
      <c r="Y4013" s="45"/>
    </row>
    <row r="4014" spans="1:25" s="43" customFormat="1" ht="12.9" customHeight="1">
      <c r="A4014" s="189"/>
      <c r="B4014" s="111"/>
      <c r="C4014" s="111"/>
      <c r="D4014" s="111"/>
      <c r="E4014" s="111"/>
      <c r="F4014" s="111"/>
      <c r="G4014" s="111"/>
      <c r="H4014" s="111"/>
      <c r="I4014" s="116"/>
      <c r="J4014" s="118"/>
      <c r="K4014" s="33"/>
      <c r="L4014" s="44">
        <f t="shared" si="356"/>
        <v>0</v>
      </c>
      <c r="M4014" s="33" t="str">
        <f t="shared" si="350"/>
        <v>Container q'ty</v>
      </c>
      <c r="N4014" s="33" t="str">
        <f t="shared" si="351"/>
        <v/>
      </c>
      <c r="O4014" s="39"/>
      <c r="P4014" s="33"/>
      <c r="Q4014" s="168"/>
      <c r="R4014" s="169"/>
      <c r="S4014" s="39"/>
      <c r="T4014" s="119"/>
      <c r="U4014" s="109"/>
      <c r="V4014" s="109"/>
      <c r="W4014" s="109"/>
      <c r="X4014" s="45"/>
      <c r="Y4014" s="45"/>
    </row>
    <row r="4015" spans="1:25" s="43" customFormat="1" ht="12.9" customHeight="1">
      <c r="A4015" s="189"/>
      <c r="B4015" s="111"/>
      <c r="C4015" s="111"/>
      <c r="D4015" s="111"/>
      <c r="E4015" s="111"/>
      <c r="F4015" s="111"/>
      <c r="G4015" s="111"/>
      <c r="H4015" s="111"/>
      <c r="I4015" s="116"/>
      <c r="J4015" s="118"/>
      <c r="K4015" s="33"/>
      <c r="L4015" s="44">
        <f t="shared" si="356"/>
        <v>0</v>
      </c>
      <c r="M4015" s="33" t="str">
        <f t="shared" si="350"/>
        <v>Container q'ty</v>
      </c>
      <c r="N4015" s="33" t="str">
        <f t="shared" si="351"/>
        <v/>
      </c>
      <c r="O4015" s="39"/>
      <c r="P4015" s="33"/>
      <c r="Q4015" s="168"/>
      <c r="R4015" s="169"/>
      <c r="S4015" s="39"/>
      <c r="T4015" s="119"/>
      <c r="U4015" s="109"/>
      <c r="V4015" s="109"/>
      <c r="W4015" s="109"/>
      <c r="X4015" s="45"/>
      <c r="Y4015" s="45"/>
    </row>
    <row r="4016" spans="1:25" s="43" customFormat="1" ht="12.9" customHeight="1">
      <c r="A4016" s="189"/>
      <c r="B4016" s="111"/>
      <c r="C4016" s="111"/>
      <c r="D4016" s="111"/>
      <c r="E4016" s="111"/>
      <c r="F4016" s="111"/>
      <c r="G4016" s="111"/>
      <c r="H4016" s="111"/>
      <c r="I4016" s="116"/>
      <c r="J4016" s="118"/>
      <c r="K4016" s="33"/>
      <c r="L4016" s="44">
        <f>SUM(E4016:F4016)</f>
        <v>0</v>
      </c>
      <c r="M4016" s="33" t="str">
        <f t="shared" si="350"/>
        <v>Container q'ty</v>
      </c>
      <c r="N4016" s="33" t="str">
        <f t="shared" si="351"/>
        <v/>
      </c>
      <c r="O4016" s="39"/>
      <c r="P4016" s="33"/>
      <c r="Q4016" s="168"/>
      <c r="R4016" s="169"/>
      <c r="S4016" s="39"/>
      <c r="T4016" s="119"/>
      <c r="U4016" s="109"/>
      <c r="V4016" s="109"/>
      <c r="W4016" s="109"/>
      <c r="X4016" s="45"/>
      <c r="Y4016" s="45"/>
    </row>
    <row r="4017" spans="1:25" s="43" customFormat="1" ht="12.9" customHeight="1">
      <c r="A4017" s="189"/>
      <c r="B4017" s="111"/>
      <c r="C4017" s="111"/>
      <c r="D4017" s="111"/>
      <c r="E4017" s="111"/>
      <c r="F4017" s="111"/>
      <c r="G4017" s="111"/>
      <c r="H4017" s="111"/>
      <c r="I4017" s="116"/>
      <c r="J4017" s="118"/>
      <c r="K4017" s="33"/>
      <c r="L4017" s="44">
        <f>SUM(E4017:F4017)</f>
        <v>0</v>
      </c>
      <c r="M4017" s="33" t="str">
        <f t="shared" si="350"/>
        <v>Container q'ty</v>
      </c>
      <c r="N4017" s="33" t="str">
        <f t="shared" si="351"/>
        <v/>
      </c>
      <c r="O4017" s="39"/>
      <c r="P4017" s="33"/>
      <c r="Q4017" s="168"/>
      <c r="R4017" s="169"/>
      <c r="S4017" s="39"/>
      <c r="T4017" s="119"/>
      <c r="U4017" s="109"/>
      <c r="V4017" s="109"/>
      <c r="W4017" s="109"/>
      <c r="X4017" s="45"/>
      <c r="Y4017" s="45"/>
    </row>
    <row r="4018" spans="1:25" s="43" customFormat="1" ht="12.9" customHeight="1">
      <c r="A4018" s="189"/>
      <c r="B4018" s="111"/>
      <c r="C4018" s="111"/>
      <c r="D4018" s="111"/>
      <c r="E4018" s="111"/>
      <c r="F4018" s="111"/>
      <c r="G4018" s="111"/>
      <c r="H4018" s="111"/>
      <c r="I4018" s="116"/>
      <c r="J4018" s="118"/>
      <c r="K4018" s="33"/>
      <c r="L4018" s="44">
        <f t="shared" ref="L4018:L4026" si="357">SUM(E4018:F4018)</f>
        <v>0</v>
      </c>
      <c r="M4018" s="33" t="str">
        <f t="shared" si="350"/>
        <v>Container q'ty</v>
      </c>
      <c r="N4018" s="33" t="str">
        <f t="shared" si="351"/>
        <v/>
      </c>
      <c r="O4018" s="39"/>
      <c r="P4018" s="33"/>
      <c r="Q4018" s="168"/>
      <c r="R4018" s="169"/>
      <c r="S4018" s="39"/>
      <c r="T4018" s="119"/>
      <c r="U4018" s="109"/>
      <c r="V4018" s="109"/>
      <c r="W4018" s="109"/>
      <c r="X4018" s="45"/>
      <c r="Y4018" s="45"/>
    </row>
    <row r="4019" spans="1:25" s="43" customFormat="1" ht="12.9" customHeight="1">
      <c r="A4019" s="189"/>
      <c r="B4019" s="111"/>
      <c r="C4019" s="111"/>
      <c r="D4019" s="111"/>
      <c r="E4019" s="111"/>
      <c r="F4019" s="111"/>
      <c r="G4019" s="111"/>
      <c r="H4019" s="111"/>
      <c r="I4019" s="116"/>
      <c r="J4019" s="118"/>
      <c r="K4019" s="33"/>
      <c r="L4019" s="44">
        <f t="shared" si="357"/>
        <v>0</v>
      </c>
      <c r="M4019" s="33" t="str">
        <f t="shared" si="350"/>
        <v>Container q'ty</v>
      </c>
      <c r="N4019" s="33" t="str">
        <f t="shared" si="351"/>
        <v/>
      </c>
      <c r="O4019" s="39"/>
      <c r="P4019" s="33"/>
      <c r="Q4019" s="168"/>
      <c r="R4019" s="169"/>
      <c r="S4019" s="39"/>
      <c r="T4019" s="119"/>
      <c r="U4019" s="109"/>
      <c r="V4019" s="109"/>
      <c r="W4019" s="109"/>
      <c r="X4019" s="45"/>
      <c r="Y4019" s="45"/>
    </row>
    <row r="4020" spans="1:25" s="43" customFormat="1" ht="12.9" customHeight="1">
      <c r="A4020" s="189"/>
      <c r="B4020" s="111"/>
      <c r="C4020" s="111"/>
      <c r="D4020" s="111"/>
      <c r="E4020" s="111"/>
      <c r="F4020" s="111"/>
      <c r="G4020" s="111"/>
      <c r="H4020" s="111"/>
      <c r="I4020" s="116"/>
      <c r="J4020" s="118"/>
      <c r="K4020" s="33"/>
      <c r="L4020" s="44">
        <f t="shared" si="357"/>
        <v>0</v>
      </c>
      <c r="M4020" s="33" t="str">
        <f t="shared" si="350"/>
        <v>Container q'ty</v>
      </c>
      <c r="N4020" s="33" t="str">
        <f t="shared" si="351"/>
        <v/>
      </c>
      <c r="O4020" s="39"/>
      <c r="P4020" s="33"/>
      <c r="Q4020" s="168"/>
      <c r="R4020" s="169"/>
      <c r="S4020" s="39"/>
      <c r="T4020" s="119"/>
      <c r="U4020" s="109"/>
      <c r="V4020" s="109"/>
      <c r="W4020" s="109"/>
      <c r="X4020" s="45"/>
      <c r="Y4020" s="45"/>
    </row>
    <row r="4021" spans="1:25" s="43" customFormat="1" ht="12.9" customHeight="1">
      <c r="A4021" s="189"/>
      <c r="B4021" s="111"/>
      <c r="C4021" s="111"/>
      <c r="D4021" s="111"/>
      <c r="E4021" s="111"/>
      <c r="F4021" s="111"/>
      <c r="G4021" s="111"/>
      <c r="H4021" s="111"/>
      <c r="I4021" s="117"/>
      <c r="J4021" s="118"/>
      <c r="K4021" s="33"/>
      <c r="L4021" s="44">
        <f t="shared" si="357"/>
        <v>0</v>
      </c>
      <c r="M4021" s="33" t="str">
        <f t="shared" si="350"/>
        <v>Container q'ty</v>
      </c>
      <c r="N4021" s="33" t="str">
        <f t="shared" si="351"/>
        <v/>
      </c>
      <c r="O4021" s="39"/>
      <c r="P4021" s="33"/>
      <c r="Q4021" s="168"/>
      <c r="R4021" s="169"/>
      <c r="S4021" s="39"/>
      <c r="T4021" s="119"/>
      <c r="U4021" s="109"/>
      <c r="V4021" s="109"/>
      <c r="W4021" s="109"/>
      <c r="X4021" s="45"/>
      <c r="Y4021" s="45"/>
    </row>
    <row r="4022" spans="1:25" s="43" customFormat="1" ht="12.9" customHeight="1">
      <c r="A4022" s="189"/>
      <c r="B4022" s="111"/>
      <c r="C4022" s="111"/>
      <c r="D4022" s="111"/>
      <c r="E4022" s="111"/>
      <c r="F4022" s="111"/>
      <c r="G4022" s="111"/>
      <c r="H4022" s="111"/>
      <c r="I4022" s="117"/>
      <c r="J4022" s="118"/>
      <c r="K4022" s="33"/>
      <c r="L4022" s="44">
        <f t="shared" si="357"/>
        <v>0</v>
      </c>
      <c r="M4022" s="33" t="str">
        <f t="shared" si="350"/>
        <v>Container q'ty</v>
      </c>
      <c r="N4022" s="33" t="str">
        <f t="shared" si="351"/>
        <v/>
      </c>
      <c r="O4022" s="39"/>
      <c r="P4022" s="33"/>
      <c r="Q4022" s="168"/>
      <c r="R4022" s="169"/>
      <c r="S4022" s="39"/>
      <c r="T4022" s="119"/>
      <c r="U4022" s="109"/>
      <c r="V4022" s="109"/>
      <c r="W4022" s="109"/>
      <c r="X4022" s="45"/>
      <c r="Y4022" s="45"/>
    </row>
    <row r="4023" spans="1:25" s="43" customFormat="1" ht="12.9" customHeight="1">
      <c r="A4023" s="189"/>
      <c r="B4023" s="111"/>
      <c r="C4023" s="111"/>
      <c r="D4023" s="111"/>
      <c r="E4023" s="111"/>
      <c r="F4023" s="111"/>
      <c r="G4023" s="111"/>
      <c r="H4023" s="111"/>
      <c r="I4023" s="116"/>
      <c r="J4023" s="118"/>
      <c r="K4023" s="33"/>
      <c r="L4023" s="44">
        <f t="shared" si="357"/>
        <v>0</v>
      </c>
      <c r="M4023" s="33" t="str">
        <f t="shared" ref="M4023:M4086" si="358">A4023&amp;$O$1</f>
        <v>Container q'ty</v>
      </c>
      <c r="N4023" s="33" t="str">
        <f t="shared" ref="N4023:N4086" si="359">A4023&amp;P4023</f>
        <v/>
      </c>
      <c r="O4023" s="39"/>
      <c r="P4023" s="33"/>
      <c r="Q4023" s="168"/>
      <c r="R4023" s="169"/>
      <c r="S4023" s="39"/>
      <c r="T4023" s="119"/>
      <c r="U4023" s="109"/>
      <c r="V4023" s="109"/>
      <c r="W4023" s="109"/>
      <c r="X4023" s="45"/>
      <c r="Y4023" s="45"/>
    </row>
    <row r="4024" spans="1:25" s="43" customFormat="1" ht="12.9" customHeight="1">
      <c r="A4024" s="189"/>
      <c r="B4024" s="111"/>
      <c r="C4024" s="111"/>
      <c r="D4024" s="111"/>
      <c r="E4024" s="111"/>
      <c r="F4024" s="111"/>
      <c r="G4024" s="111"/>
      <c r="H4024" s="111"/>
      <c r="I4024" s="116"/>
      <c r="J4024" s="118"/>
      <c r="K4024" s="33"/>
      <c r="L4024" s="44">
        <f t="shared" si="357"/>
        <v>0</v>
      </c>
      <c r="M4024" s="33" t="str">
        <f t="shared" si="358"/>
        <v>Container q'ty</v>
      </c>
      <c r="N4024" s="33" t="str">
        <f t="shared" si="359"/>
        <v/>
      </c>
      <c r="O4024" s="39"/>
      <c r="P4024" s="33"/>
      <c r="Q4024" s="168"/>
      <c r="R4024" s="169"/>
      <c r="S4024" s="39"/>
      <c r="T4024" s="119"/>
      <c r="U4024" s="109"/>
      <c r="V4024" s="109"/>
      <c r="W4024" s="109"/>
      <c r="X4024" s="45"/>
      <c r="Y4024" s="45"/>
    </row>
    <row r="4025" spans="1:25" s="43" customFormat="1" ht="12.9" customHeight="1">
      <c r="A4025" s="189"/>
      <c r="B4025" s="111"/>
      <c r="C4025" s="111"/>
      <c r="D4025" s="111"/>
      <c r="E4025" s="111"/>
      <c r="F4025" s="111"/>
      <c r="G4025" s="111"/>
      <c r="H4025" s="111"/>
      <c r="I4025" s="116"/>
      <c r="J4025" s="118"/>
      <c r="K4025" s="33"/>
      <c r="L4025" s="44">
        <f t="shared" si="357"/>
        <v>0</v>
      </c>
      <c r="M4025" s="33" t="str">
        <f t="shared" si="358"/>
        <v>Container q'ty</v>
      </c>
      <c r="N4025" s="33" t="str">
        <f t="shared" si="359"/>
        <v/>
      </c>
      <c r="O4025" s="39"/>
      <c r="P4025" s="33"/>
      <c r="Q4025" s="168"/>
      <c r="R4025" s="169"/>
      <c r="S4025" s="39"/>
      <c r="T4025" s="119"/>
      <c r="U4025" s="109"/>
      <c r="V4025" s="109"/>
      <c r="W4025" s="109"/>
      <c r="X4025" s="45"/>
      <c r="Y4025" s="45"/>
    </row>
    <row r="4026" spans="1:25" s="43" customFormat="1" ht="12.9" customHeight="1">
      <c r="A4026" s="189"/>
      <c r="B4026" s="111"/>
      <c r="C4026" s="111"/>
      <c r="D4026" s="111"/>
      <c r="E4026" s="111"/>
      <c r="F4026" s="111"/>
      <c r="G4026" s="111"/>
      <c r="H4026" s="111"/>
      <c r="I4026" s="116"/>
      <c r="J4026" s="118"/>
      <c r="K4026" s="33"/>
      <c r="L4026" s="44">
        <f t="shared" si="357"/>
        <v>0</v>
      </c>
      <c r="M4026" s="33" t="str">
        <f t="shared" si="358"/>
        <v>Container q'ty</v>
      </c>
      <c r="N4026" s="33" t="str">
        <f t="shared" si="359"/>
        <v/>
      </c>
      <c r="O4026" s="39"/>
      <c r="P4026" s="33"/>
      <c r="Q4026" s="168"/>
      <c r="R4026" s="169"/>
      <c r="S4026" s="39"/>
      <c r="T4026" s="119"/>
      <c r="U4026" s="109"/>
      <c r="V4026" s="109"/>
      <c r="W4026" s="109"/>
      <c r="X4026" s="45"/>
      <c r="Y4026" s="45"/>
    </row>
    <row r="4027" spans="1:25" s="43" customFormat="1" ht="12.9" customHeight="1">
      <c r="A4027" s="189"/>
      <c r="B4027" s="111"/>
      <c r="C4027" s="111"/>
      <c r="D4027" s="111"/>
      <c r="E4027" s="111"/>
      <c r="F4027" s="111"/>
      <c r="G4027" s="111"/>
      <c r="H4027" s="111"/>
      <c r="I4027" s="116"/>
      <c r="J4027" s="118"/>
      <c r="K4027" s="33"/>
      <c r="L4027" s="44">
        <f>SUM(E4027:F4027)</f>
        <v>0</v>
      </c>
      <c r="M4027" s="33" t="str">
        <f t="shared" si="358"/>
        <v>Container q'ty</v>
      </c>
      <c r="N4027" s="33" t="str">
        <f t="shared" si="359"/>
        <v/>
      </c>
      <c r="O4027" s="39"/>
      <c r="P4027" s="33"/>
      <c r="Q4027" s="168"/>
      <c r="R4027" s="169"/>
      <c r="S4027" s="39"/>
      <c r="T4027" s="119"/>
      <c r="U4027" s="109"/>
      <c r="V4027" s="109"/>
      <c r="W4027" s="109"/>
      <c r="X4027" s="45"/>
      <c r="Y4027" s="45"/>
    </row>
    <row r="4028" spans="1:25" s="43" customFormat="1" ht="12.9" customHeight="1">
      <c r="A4028" s="189"/>
      <c r="B4028" s="111"/>
      <c r="C4028" s="111"/>
      <c r="D4028" s="111"/>
      <c r="E4028" s="111"/>
      <c r="F4028" s="111"/>
      <c r="G4028" s="111"/>
      <c r="H4028" s="111"/>
      <c r="I4028" s="116"/>
      <c r="J4028" s="118"/>
      <c r="K4028" s="33"/>
      <c r="L4028" s="44">
        <f>SUM(E4028:F4028)</f>
        <v>0</v>
      </c>
      <c r="M4028" s="33" t="str">
        <f t="shared" si="358"/>
        <v>Container q'ty</v>
      </c>
      <c r="N4028" s="33" t="str">
        <f t="shared" si="359"/>
        <v/>
      </c>
      <c r="O4028" s="39"/>
      <c r="P4028" s="33"/>
      <c r="Q4028" s="168"/>
      <c r="R4028" s="169"/>
      <c r="S4028" s="39"/>
      <c r="T4028" s="119"/>
      <c r="U4028" s="109"/>
      <c r="V4028" s="109"/>
      <c r="W4028" s="109"/>
      <c r="X4028" s="45"/>
      <c r="Y4028" s="45"/>
    </row>
    <row r="4029" spans="1:25" s="43" customFormat="1" ht="12.9" customHeight="1">
      <c r="A4029" s="189"/>
      <c r="B4029" s="111"/>
      <c r="C4029" s="111"/>
      <c r="D4029" s="111"/>
      <c r="E4029" s="111"/>
      <c r="F4029" s="111"/>
      <c r="G4029" s="111"/>
      <c r="H4029" s="111"/>
      <c r="I4029" s="116"/>
      <c r="J4029" s="118"/>
      <c r="K4029" s="33"/>
      <c r="L4029" s="44">
        <f t="shared" ref="L4029:L4055" si="360">SUM(E4029:F4029)</f>
        <v>0</v>
      </c>
      <c r="M4029" s="33" t="str">
        <f t="shared" si="358"/>
        <v>Container q'ty</v>
      </c>
      <c r="N4029" s="33" t="str">
        <f t="shared" si="359"/>
        <v/>
      </c>
      <c r="O4029" s="39"/>
      <c r="P4029" s="33"/>
      <c r="Q4029" s="168"/>
      <c r="R4029" s="169"/>
      <c r="S4029" s="39"/>
      <c r="T4029" s="119"/>
      <c r="U4029" s="109"/>
      <c r="V4029" s="109"/>
      <c r="W4029" s="109"/>
      <c r="X4029" s="45"/>
      <c r="Y4029" s="45"/>
    </row>
    <row r="4030" spans="1:25" s="43" customFormat="1" ht="12.9" customHeight="1">
      <c r="A4030" s="189"/>
      <c r="B4030" s="111"/>
      <c r="C4030" s="111"/>
      <c r="D4030" s="111"/>
      <c r="E4030" s="111"/>
      <c r="F4030" s="111"/>
      <c r="G4030" s="111"/>
      <c r="H4030" s="111"/>
      <c r="I4030" s="116"/>
      <c r="J4030" s="118"/>
      <c r="K4030" s="33"/>
      <c r="L4030" s="44">
        <f t="shared" si="360"/>
        <v>0</v>
      </c>
      <c r="M4030" s="33" t="str">
        <f t="shared" si="358"/>
        <v>Container q'ty</v>
      </c>
      <c r="N4030" s="33" t="str">
        <f t="shared" si="359"/>
        <v/>
      </c>
      <c r="O4030" s="39"/>
      <c r="P4030" s="33"/>
      <c r="Q4030" s="168"/>
      <c r="R4030" s="169"/>
      <c r="S4030" s="39"/>
      <c r="T4030" s="119"/>
      <c r="U4030" s="109"/>
      <c r="V4030" s="109"/>
      <c r="W4030" s="109"/>
      <c r="X4030" s="45"/>
      <c r="Y4030" s="45"/>
    </row>
    <row r="4031" spans="1:25" s="43" customFormat="1" ht="12.9" customHeight="1">
      <c r="A4031" s="189"/>
      <c r="B4031" s="111"/>
      <c r="C4031" s="111"/>
      <c r="D4031" s="111"/>
      <c r="E4031" s="111"/>
      <c r="F4031" s="111"/>
      <c r="G4031" s="111"/>
      <c r="H4031" s="111"/>
      <c r="I4031" s="116"/>
      <c r="J4031" s="118"/>
      <c r="K4031" s="33"/>
      <c r="L4031" s="44">
        <f t="shared" si="360"/>
        <v>0</v>
      </c>
      <c r="M4031" s="33" t="str">
        <f t="shared" si="358"/>
        <v>Container q'ty</v>
      </c>
      <c r="N4031" s="33" t="str">
        <f t="shared" si="359"/>
        <v/>
      </c>
      <c r="O4031" s="39"/>
      <c r="P4031" s="33"/>
      <c r="Q4031" s="168"/>
      <c r="R4031" s="169"/>
      <c r="S4031" s="39"/>
      <c r="T4031" s="119"/>
      <c r="U4031" s="109"/>
      <c r="V4031" s="109"/>
      <c r="W4031" s="109"/>
      <c r="X4031" s="45"/>
      <c r="Y4031" s="45"/>
    </row>
    <row r="4032" spans="1:25" s="43" customFormat="1" ht="12.9" customHeight="1">
      <c r="A4032" s="189"/>
      <c r="B4032" s="111"/>
      <c r="C4032" s="111"/>
      <c r="D4032" s="111"/>
      <c r="E4032" s="111"/>
      <c r="F4032" s="111"/>
      <c r="G4032" s="111"/>
      <c r="H4032" s="111"/>
      <c r="I4032" s="117"/>
      <c r="J4032" s="118"/>
      <c r="K4032" s="33"/>
      <c r="L4032" s="44">
        <f t="shared" si="360"/>
        <v>0</v>
      </c>
      <c r="M4032" s="33" t="str">
        <f t="shared" si="358"/>
        <v>Container q'ty</v>
      </c>
      <c r="N4032" s="33" t="str">
        <f t="shared" si="359"/>
        <v/>
      </c>
      <c r="O4032" s="39"/>
      <c r="P4032" s="33"/>
      <c r="Q4032" s="168"/>
      <c r="R4032" s="169"/>
      <c r="S4032" s="39"/>
      <c r="T4032" s="119"/>
      <c r="U4032" s="109"/>
      <c r="V4032" s="109"/>
      <c r="W4032" s="109"/>
      <c r="X4032" s="45"/>
      <c r="Y4032" s="45"/>
    </row>
    <row r="4033" spans="1:25" s="43" customFormat="1" ht="12.9" customHeight="1">
      <c r="A4033" s="189"/>
      <c r="B4033" s="111"/>
      <c r="C4033" s="111"/>
      <c r="D4033" s="111"/>
      <c r="E4033" s="111"/>
      <c r="F4033" s="111"/>
      <c r="G4033" s="111"/>
      <c r="H4033" s="111"/>
      <c r="I4033" s="117"/>
      <c r="J4033" s="118"/>
      <c r="K4033" s="33"/>
      <c r="L4033" s="44">
        <f t="shared" si="360"/>
        <v>0</v>
      </c>
      <c r="M4033" s="33" t="str">
        <f t="shared" si="358"/>
        <v>Container q'ty</v>
      </c>
      <c r="N4033" s="33" t="str">
        <f t="shared" si="359"/>
        <v/>
      </c>
      <c r="O4033" s="39"/>
      <c r="P4033" s="33"/>
      <c r="Q4033" s="168"/>
      <c r="R4033" s="169"/>
      <c r="S4033" s="39"/>
      <c r="T4033" s="119"/>
      <c r="U4033" s="109"/>
      <c r="V4033" s="109"/>
      <c r="W4033" s="109"/>
      <c r="X4033" s="45"/>
      <c r="Y4033" s="45"/>
    </row>
    <row r="4034" spans="1:25" s="43" customFormat="1" ht="12.9" customHeight="1">
      <c r="A4034" s="189"/>
      <c r="B4034" s="111"/>
      <c r="C4034" s="111"/>
      <c r="D4034" s="111"/>
      <c r="E4034" s="111"/>
      <c r="F4034" s="111"/>
      <c r="G4034" s="111"/>
      <c r="H4034" s="111"/>
      <c r="I4034" s="116"/>
      <c r="J4034" s="118"/>
      <c r="K4034" s="33"/>
      <c r="L4034" s="44">
        <f t="shared" si="360"/>
        <v>0</v>
      </c>
      <c r="M4034" s="33" t="str">
        <f t="shared" si="358"/>
        <v>Container q'ty</v>
      </c>
      <c r="N4034" s="33" t="str">
        <f t="shared" si="359"/>
        <v/>
      </c>
      <c r="O4034" s="39"/>
      <c r="P4034" s="33"/>
      <c r="Q4034" s="168"/>
      <c r="R4034" s="169"/>
      <c r="S4034" s="39"/>
      <c r="T4034" s="119"/>
      <c r="U4034" s="109"/>
      <c r="V4034" s="109"/>
      <c r="W4034" s="109"/>
      <c r="X4034" s="45"/>
      <c r="Y4034" s="45"/>
    </row>
    <row r="4035" spans="1:25" s="43" customFormat="1" ht="12.9" customHeight="1">
      <c r="A4035" s="189"/>
      <c r="B4035" s="111"/>
      <c r="C4035" s="111"/>
      <c r="D4035" s="111"/>
      <c r="E4035" s="111"/>
      <c r="F4035" s="111"/>
      <c r="G4035" s="111"/>
      <c r="H4035" s="111"/>
      <c r="I4035" s="116"/>
      <c r="J4035" s="118"/>
      <c r="K4035" s="33"/>
      <c r="L4035" s="44">
        <f t="shared" si="360"/>
        <v>0</v>
      </c>
      <c r="M4035" s="33" t="str">
        <f t="shared" si="358"/>
        <v>Container q'ty</v>
      </c>
      <c r="N4035" s="33" t="str">
        <f t="shared" si="359"/>
        <v/>
      </c>
      <c r="O4035" s="39"/>
      <c r="P4035" s="33"/>
      <c r="Q4035" s="168"/>
      <c r="R4035" s="169"/>
      <c r="S4035" s="39"/>
      <c r="T4035" s="119"/>
      <c r="U4035" s="109"/>
      <c r="V4035" s="109"/>
      <c r="W4035" s="109"/>
      <c r="X4035" s="45"/>
      <c r="Y4035" s="45"/>
    </row>
    <row r="4036" spans="1:25" s="43" customFormat="1" ht="12.9" customHeight="1">
      <c r="A4036" s="189"/>
      <c r="B4036" s="111"/>
      <c r="C4036" s="111"/>
      <c r="D4036" s="111"/>
      <c r="E4036" s="111"/>
      <c r="F4036" s="111"/>
      <c r="G4036" s="111"/>
      <c r="H4036" s="111"/>
      <c r="I4036" s="116"/>
      <c r="J4036" s="118"/>
      <c r="K4036" s="33"/>
      <c r="L4036" s="44">
        <f t="shared" si="360"/>
        <v>0</v>
      </c>
      <c r="M4036" s="33" t="str">
        <f t="shared" si="358"/>
        <v>Container q'ty</v>
      </c>
      <c r="N4036" s="33" t="str">
        <f t="shared" si="359"/>
        <v/>
      </c>
      <c r="O4036" s="39"/>
      <c r="P4036" s="33"/>
      <c r="Q4036" s="168"/>
      <c r="R4036" s="169"/>
      <c r="S4036" s="39"/>
      <c r="T4036" s="119"/>
      <c r="U4036" s="109"/>
      <c r="V4036" s="109"/>
      <c r="W4036" s="109"/>
      <c r="X4036" s="45"/>
      <c r="Y4036" s="45"/>
    </row>
    <row r="4037" spans="1:25" s="43" customFormat="1" ht="12.9" customHeight="1">
      <c r="A4037" s="189"/>
      <c r="B4037" s="111"/>
      <c r="C4037" s="111"/>
      <c r="D4037" s="111"/>
      <c r="E4037" s="111"/>
      <c r="F4037" s="111"/>
      <c r="G4037" s="111"/>
      <c r="H4037" s="111"/>
      <c r="I4037" s="116"/>
      <c r="J4037" s="118"/>
      <c r="K4037" s="33"/>
      <c r="L4037" s="44">
        <f t="shared" si="360"/>
        <v>0</v>
      </c>
      <c r="M4037" s="33" t="str">
        <f t="shared" si="358"/>
        <v>Container q'ty</v>
      </c>
      <c r="N4037" s="33" t="str">
        <f t="shared" si="359"/>
        <v/>
      </c>
      <c r="O4037" s="39"/>
      <c r="P4037" s="33"/>
      <c r="Q4037" s="168"/>
      <c r="R4037" s="169"/>
      <c r="S4037" s="39"/>
      <c r="T4037" s="119"/>
      <c r="U4037" s="109"/>
      <c r="V4037" s="109"/>
      <c r="W4037" s="109"/>
      <c r="X4037" s="45"/>
      <c r="Y4037" s="45"/>
    </row>
    <row r="4038" spans="1:25" s="43" customFormat="1" ht="12.9" customHeight="1">
      <c r="A4038" s="189"/>
      <c r="B4038" s="111"/>
      <c r="C4038" s="111"/>
      <c r="D4038" s="111"/>
      <c r="E4038" s="111"/>
      <c r="F4038" s="111"/>
      <c r="G4038" s="111"/>
      <c r="H4038" s="111"/>
      <c r="I4038" s="116"/>
      <c r="J4038" s="118"/>
      <c r="K4038" s="33"/>
      <c r="L4038" s="44">
        <f t="shared" si="360"/>
        <v>0</v>
      </c>
      <c r="M4038" s="33" t="str">
        <f t="shared" si="358"/>
        <v>Container q'ty</v>
      </c>
      <c r="N4038" s="33" t="str">
        <f t="shared" si="359"/>
        <v/>
      </c>
      <c r="O4038" s="39"/>
      <c r="P4038" s="33"/>
      <c r="Q4038" s="168"/>
      <c r="R4038" s="169"/>
      <c r="S4038" s="39"/>
      <c r="T4038" s="119"/>
      <c r="U4038" s="109"/>
      <c r="V4038" s="109"/>
      <c r="W4038" s="109"/>
      <c r="X4038" s="45"/>
      <c r="Y4038" s="45"/>
    </row>
    <row r="4039" spans="1:25" s="43" customFormat="1" ht="12.9" customHeight="1">
      <c r="A4039" s="189"/>
      <c r="B4039" s="111"/>
      <c r="C4039" s="111"/>
      <c r="D4039" s="111"/>
      <c r="E4039" s="111"/>
      <c r="F4039" s="111"/>
      <c r="G4039" s="111"/>
      <c r="H4039" s="111"/>
      <c r="I4039" s="116"/>
      <c r="J4039" s="118"/>
      <c r="K4039" s="33"/>
      <c r="L4039" s="44">
        <f t="shared" si="360"/>
        <v>0</v>
      </c>
      <c r="M4039" s="33" t="str">
        <f t="shared" si="358"/>
        <v>Container q'ty</v>
      </c>
      <c r="N4039" s="33" t="str">
        <f t="shared" si="359"/>
        <v/>
      </c>
      <c r="O4039" s="39"/>
      <c r="P4039" s="33"/>
      <c r="Q4039" s="168"/>
      <c r="R4039" s="169"/>
      <c r="S4039" s="39"/>
      <c r="T4039" s="119"/>
      <c r="U4039" s="109"/>
      <c r="V4039" s="109"/>
      <c r="W4039" s="109"/>
      <c r="X4039" s="45"/>
      <c r="Y4039" s="45"/>
    </row>
    <row r="4040" spans="1:25" s="43" customFormat="1" ht="12.9" customHeight="1">
      <c r="A4040" s="189"/>
      <c r="B4040" s="111"/>
      <c r="C4040" s="111"/>
      <c r="D4040" s="111"/>
      <c r="E4040" s="111"/>
      <c r="F4040" s="111"/>
      <c r="G4040" s="111"/>
      <c r="H4040" s="111"/>
      <c r="I4040" s="116"/>
      <c r="J4040" s="118"/>
      <c r="K4040" s="33"/>
      <c r="L4040" s="44">
        <f t="shared" si="360"/>
        <v>0</v>
      </c>
      <c r="M4040" s="33" t="str">
        <f t="shared" si="358"/>
        <v>Container q'ty</v>
      </c>
      <c r="N4040" s="33" t="str">
        <f t="shared" si="359"/>
        <v/>
      </c>
      <c r="O4040" s="39"/>
      <c r="P4040" s="33"/>
      <c r="Q4040" s="168"/>
      <c r="R4040" s="169"/>
      <c r="S4040" s="39"/>
      <c r="T4040" s="119"/>
      <c r="U4040" s="109"/>
      <c r="V4040" s="109"/>
      <c r="W4040" s="109"/>
      <c r="X4040" s="45"/>
      <c r="Y4040" s="45"/>
    </row>
    <row r="4041" spans="1:25" s="43" customFormat="1" ht="12.9" customHeight="1">
      <c r="A4041" s="189"/>
      <c r="B4041" s="111"/>
      <c r="C4041" s="111"/>
      <c r="D4041" s="111"/>
      <c r="E4041" s="111"/>
      <c r="F4041" s="111"/>
      <c r="G4041" s="111"/>
      <c r="H4041" s="111"/>
      <c r="I4041" s="116"/>
      <c r="J4041" s="118"/>
      <c r="K4041" s="33"/>
      <c r="L4041" s="44">
        <f t="shared" si="360"/>
        <v>0</v>
      </c>
      <c r="M4041" s="33" t="str">
        <f t="shared" si="358"/>
        <v>Container q'ty</v>
      </c>
      <c r="N4041" s="33" t="str">
        <f t="shared" si="359"/>
        <v/>
      </c>
      <c r="O4041" s="39"/>
      <c r="P4041" s="33"/>
      <c r="Q4041" s="168"/>
      <c r="R4041" s="169"/>
      <c r="S4041" s="39"/>
      <c r="T4041" s="119"/>
      <c r="U4041" s="109"/>
      <c r="V4041" s="109"/>
      <c r="W4041" s="109"/>
      <c r="X4041" s="45"/>
      <c r="Y4041" s="45"/>
    </row>
    <row r="4042" spans="1:25" s="43" customFormat="1" ht="12.9" customHeight="1">
      <c r="A4042" s="189"/>
      <c r="B4042" s="111"/>
      <c r="C4042" s="111"/>
      <c r="D4042" s="111"/>
      <c r="E4042" s="111"/>
      <c r="F4042" s="111"/>
      <c r="G4042" s="111"/>
      <c r="H4042" s="111"/>
      <c r="I4042" s="116"/>
      <c r="J4042" s="118"/>
      <c r="K4042" s="33"/>
      <c r="L4042" s="44">
        <f t="shared" si="360"/>
        <v>0</v>
      </c>
      <c r="M4042" s="33" t="str">
        <f t="shared" si="358"/>
        <v>Container q'ty</v>
      </c>
      <c r="N4042" s="33" t="str">
        <f t="shared" si="359"/>
        <v/>
      </c>
      <c r="O4042" s="39"/>
      <c r="P4042" s="33"/>
      <c r="Q4042" s="168"/>
      <c r="R4042" s="169"/>
      <c r="S4042" s="39"/>
      <c r="T4042" s="119"/>
      <c r="U4042" s="109"/>
      <c r="V4042" s="109"/>
      <c r="W4042" s="109"/>
      <c r="X4042" s="45"/>
      <c r="Y4042" s="45"/>
    </row>
    <row r="4043" spans="1:25" s="43" customFormat="1" ht="12.9" customHeight="1">
      <c r="A4043" s="189"/>
      <c r="B4043" s="111"/>
      <c r="C4043" s="111"/>
      <c r="D4043" s="111"/>
      <c r="E4043" s="111"/>
      <c r="F4043" s="111"/>
      <c r="G4043" s="111"/>
      <c r="H4043" s="111"/>
      <c r="I4043" s="117"/>
      <c r="J4043" s="118"/>
      <c r="K4043" s="33"/>
      <c r="L4043" s="44">
        <f t="shared" si="360"/>
        <v>0</v>
      </c>
      <c r="M4043" s="33" t="str">
        <f t="shared" si="358"/>
        <v>Container q'ty</v>
      </c>
      <c r="N4043" s="33" t="str">
        <f t="shared" si="359"/>
        <v/>
      </c>
      <c r="O4043" s="39"/>
      <c r="P4043" s="33"/>
      <c r="Q4043" s="168"/>
      <c r="R4043" s="169"/>
      <c r="S4043" s="39"/>
      <c r="T4043" s="119"/>
      <c r="U4043" s="109"/>
      <c r="V4043" s="109"/>
      <c r="W4043" s="109"/>
      <c r="X4043" s="45"/>
      <c r="Y4043" s="45"/>
    </row>
    <row r="4044" spans="1:25" s="43" customFormat="1" ht="12.9" customHeight="1">
      <c r="A4044" s="189"/>
      <c r="B4044" s="111"/>
      <c r="C4044" s="111"/>
      <c r="D4044" s="111"/>
      <c r="E4044" s="111"/>
      <c r="F4044" s="111"/>
      <c r="G4044" s="111"/>
      <c r="H4044" s="111"/>
      <c r="I4044" s="116"/>
      <c r="J4044" s="118"/>
      <c r="K4044" s="33"/>
      <c r="L4044" s="44">
        <f t="shared" si="360"/>
        <v>0</v>
      </c>
      <c r="M4044" s="33" t="str">
        <f t="shared" si="358"/>
        <v>Container q'ty</v>
      </c>
      <c r="N4044" s="33" t="str">
        <f t="shared" si="359"/>
        <v/>
      </c>
      <c r="O4044" s="39"/>
      <c r="P4044" s="33"/>
      <c r="Q4044" s="168"/>
      <c r="R4044" s="169"/>
      <c r="S4044" s="39"/>
      <c r="T4044" s="119"/>
      <c r="U4044" s="109"/>
      <c r="V4044" s="109"/>
      <c r="W4044" s="109"/>
      <c r="X4044" s="45"/>
      <c r="Y4044" s="45"/>
    </row>
    <row r="4045" spans="1:25" s="43" customFormat="1" ht="12.9" customHeight="1">
      <c r="A4045" s="189"/>
      <c r="B4045" s="111"/>
      <c r="C4045" s="111"/>
      <c r="D4045" s="111"/>
      <c r="E4045" s="111"/>
      <c r="F4045" s="111"/>
      <c r="G4045" s="111"/>
      <c r="H4045" s="111"/>
      <c r="I4045" s="116"/>
      <c r="J4045" s="118"/>
      <c r="K4045" s="33"/>
      <c r="L4045" s="44">
        <f t="shared" si="360"/>
        <v>0</v>
      </c>
      <c r="M4045" s="33" t="str">
        <f t="shared" si="358"/>
        <v>Container q'ty</v>
      </c>
      <c r="N4045" s="33" t="str">
        <f t="shared" si="359"/>
        <v/>
      </c>
      <c r="O4045" s="39"/>
      <c r="P4045" s="33"/>
      <c r="Q4045" s="168"/>
      <c r="R4045" s="169"/>
      <c r="S4045" s="39"/>
      <c r="T4045" s="119"/>
      <c r="U4045" s="109"/>
      <c r="V4045" s="109"/>
      <c r="W4045" s="109"/>
      <c r="X4045" s="45"/>
      <c r="Y4045" s="45"/>
    </row>
    <row r="4046" spans="1:25" s="43" customFormat="1" ht="12.9" customHeight="1">
      <c r="A4046" s="189"/>
      <c r="B4046" s="111"/>
      <c r="C4046" s="111"/>
      <c r="D4046" s="111"/>
      <c r="E4046" s="111"/>
      <c r="F4046" s="111"/>
      <c r="G4046" s="111"/>
      <c r="H4046" s="111"/>
      <c r="I4046" s="116"/>
      <c r="J4046" s="118"/>
      <c r="K4046" s="33"/>
      <c r="L4046" s="44">
        <f t="shared" si="360"/>
        <v>0</v>
      </c>
      <c r="M4046" s="33" t="str">
        <f t="shared" si="358"/>
        <v>Container q'ty</v>
      </c>
      <c r="N4046" s="33" t="str">
        <f t="shared" si="359"/>
        <v/>
      </c>
      <c r="O4046" s="39"/>
      <c r="P4046" s="33"/>
      <c r="Q4046" s="168"/>
      <c r="R4046" s="169"/>
      <c r="S4046" s="39"/>
      <c r="T4046" s="119"/>
      <c r="U4046" s="109"/>
      <c r="V4046" s="109"/>
      <c r="W4046" s="109"/>
      <c r="X4046" s="45"/>
      <c r="Y4046" s="45"/>
    </row>
    <row r="4047" spans="1:25" s="43" customFormat="1" ht="12.9" customHeight="1">
      <c r="A4047" s="189"/>
      <c r="B4047" s="111"/>
      <c r="C4047" s="111"/>
      <c r="D4047" s="111"/>
      <c r="E4047" s="111"/>
      <c r="F4047" s="111"/>
      <c r="G4047" s="111"/>
      <c r="H4047" s="111"/>
      <c r="I4047" s="116"/>
      <c r="J4047" s="118"/>
      <c r="K4047" s="33"/>
      <c r="L4047" s="44">
        <f t="shared" si="360"/>
        <v>0</v>
      </c>
      <c r="M4047" s="33" t="str">
        <f t="shared" si="358"/>
        <v>Container q'ty</v>
      </c>
      <c r="N4047" s="33" t="str">
        <f t="shared" si="359"/>
        <v/>
      </c>
      <c r="O4047" s="39"/>
      <c r="P4047" s="33"/>
      <c r="Q4047" s="168"/>
      <c r="R4047" s="169"/>
      <c r="S4047" s="39"/>
      <c r="T4047" s="119"/>
      <c r="U4047" s="109"/>
      <c r="V4047" s="109"/>
      <c r="W4047" s="109"/>
      <c r="X4047" s="45"/>
      <c r="Y4047" s="45"/>
    </row>
    <row r="4048" spans="1:25" s="43" customFormat="1" ht="12.9" customHeight="1">
      <c r="A4048" s="189"/>
      <c r="B4048" s="111"/>
      <c r="C4048" s="111"/>
      <c r="D4048" s="111"/>
      <c r="E4048" s="111"/>
      <c r="F4048" s="111"/>
      <c r="G4048" s="111"/>
      <c r="H4048" s="111"/>
      <c r="I4048" s="116"/>
      <c r="J4048" s="118"/>
      <c r="K4048" s="33"/>
      <c r="L4048" s="44">
        <f t="shared" si="360"/>
        <v>0</v>
      </c>
      <c r="M4048" s="33" t="str">
        <f t="shared" si="358"/>
        <v>Container q'ty</v>
      </c>
      <c r="N4048" s="33" t="str">
        <f t="shared" si="359"/>
        <v/>
      </c>
      <c r="O4048" s="39"/>
      <c r="P4048" s="33"/>
      <c r="Q4048" s="168"/>
      <c r="R4048" s="169"/>
      <c r="S4048" s="39"/>
      <c r="T4048" s="119"/>
      <c r="U4048" s="109"/>
      <c r="V4048" s="109"/>
      <c r="W4048" s="109"/>
      <c r="X4048" s="45"/>
      <c r="Y4048" s="45"/>
    </row>
    <row r="4049" spans="1:25" s="43" customFormat="1" ht="12.9" customHeight="1">
      <c r="A4049" s="189"/>
      <c r="B4049" s="111"/>
      <c r="C4049" s="111"/>
      <c r="D4049" s="111"/>
      <c r="E4049" s="111"/>
      <c r="F4049" s="111"/>
      <c r="G4049" s="111"/>
      <c r="H4049" s="111"/>
      <c r="I4049" s="116"/>
      <c r="J4049" s="118"/>
      <c r="K4049" s="33"/>
      <c r="L4049" s="44">
        <f t="shared" si="360"/>
        <v>0</v>
      </c>
      <c r="M4049" s="33" t="str">
        <f t="shared" si="358"/>
        <v>Container q'ty</v>
      </c>
      <c r="N4049" s="33" t="str">
        <f t="shared" si="359"/>
        <v/>
      </c>
      <c r="O4049" s="39"/>
      <c r="P4049" s="33"/>
      <c r="Q4049" s="168"/>
      <c r="R4049" s="169"/>
      <c r="S4049" s="39"/>
      <c r="T4049" s="119"/>
      <c r="U4049" s="109"/>
      <c r="V4049" s="109"/>
      <c r="W4049" s="109"/>
      <c r="X4049" s="45"/>
      <c r="Y4049" s="45"/>
    </row>
    <row r="4050" spans="1:25" s="43" customFormat="1" ht="12.9" customHeight="1">
      <c r="A4050" s="189"/>
      <c r="B4050" s="111"/>
      <c r="C4050" s="111"/>
      <c r="D4050" s="111"/>
      <c r="E4050" s="111"/>
      <c r="F4050" s="111"/>
      <c r="G4050" s="111"/>
      <c r="H4050" s="111"/>
      <c r="I4050" s="117"/>
      <c r="J4050" s="118"/>
      <c r="K4050" s="33"/>
      <c r="L4050" s="44">
        <f t="shared" si="360"/>
        <v>0</v>
      </c>
      <c r="M4050" s="33" t="str">
        <f t="shared" si="358"/>
        <v>Container q'ty</v>
      </c>
      <c r="N4050" s="33" t="str">
        <f t="shared" si="359"/>
        <v/>
      </c>
      <c r="O4050" s="39"/>
      <c r="P4050" s="33"/>
      <c r="Q4050" s="168"/>
      <c r="R4050" s="169"/>
      <c r="S4050" s="39"/>
      <c r="T4050" s="119"/>
      <c r="U4050" s="109"/>
      <c r="V4050" s="109"/>
      <c r="W4050" s="109"/>
      <c r="X4050" s="45"/>
      <c r="Y4050" s="45"/>
    </row>
    <row r="4051" spans="1:25" s="43" customFormat="1" ht="12.9" customHeight="1">
      <c r="A4051" s="189"/>
      <c r="B4051" s="111"/>
      <c r="C4051" s="111"/>
      <c r="D4051" s="111"/>
      <c r="E4051" s="111"/>
      <c r="F4051" s="111"/>
      <c r="G4051" s="111"/>
      <c r="H4051" s="111"/>
      <c r="I4051" s="117"/>
      <c r="J4051" s="118"/>
      <c r="K4051" s="33"/>
      <c r="L4051" s="44">
        <f t="shared" si="360"/>
        <v>0</v>
      </c>
      <c r="M4051" s="33" t="str">
        <f t="shared" si="358"/>
        <v>Container q'ty</v>
      </c>
      <c r="N4051" s="33" t="str">
        <f t="shared" si="359"/>
        <v/>
      </c>
      <c r="O4051" s="39"/>
      <c r="P4051" s="33"/>
      <c r="Q4051" s="168"/>
      <c r="R4051" s="169"/>
      <c r="S4051" s="39"/>
      <c r="T4051" s="119"/>
      <c r="U4051" s="109"/>
      <c r="V4051" s="109"/>
      <c r="W4051" s="109"/>
      <c r="X4051" s="45"/>
      <c r="Y4051" s="45"/>
    </row>
    <row r="4052" spans="1:25" s="43" customFormat="1" ht="12.9" customHeight="1">
      <c r="A4052" s="189"/>
      <c r="B4052" s="111"/>
      <c r="C4052" s="111"/>
      <c r="D4052" s="111"/>
      <c r="E4052" s="111"/>
      <c r="F4052" s="111"/>
      <c r="G4052" s="111"/>
      <c r="H4052" s="111"/>
      <c r="I4052" s="116"/>
      <c r="J4052" s="118"/>
      <c r="K4052" s="33"/>
      <c r="L4052" s="44">
        <f t="shared" si="360"/>
        <v>0</v>
      </c>
      <c r="M4052" s="33" t="str">
        <f t="shared" si="358"/>
        <v>Container q'ty</v>
      </c>
      <c r="N4052" s="33" t="str">
        <f t="shared" si="359"/>
        <v/>
      </c>
      <c r="O4052" s="39"/>
      <c r="P4052" s="33"/>
      <c r="Q4052" s="168"/>
      <c r="R4052" s="169"/>
      <c r="S4052" s="39"/>
      <c r="T4052" s="119"/>
      <c r="U4052" s="109"/>
      <c r="V4052" s="109"/>
      <c r="W4052" s="109"/>
      <c r="X4052" s="45"/>
      <c r="Y4052" s="45"/>
    </row>
    <row r="4053" spans="1:25" s="43" customFormat="1" ht="12.9" customHeight="1">
      <c r="A4053" s="189"/>
      <c r="B4053" s="111"/>
      <c r="C4053" s="111"/>
      <c r="D4053" s="111"/>
      <c r="E4053" s="111"/>
      <c r="F4053" s="111"/>
      <c r="G4053" s="111"/>
      <c r="H4053" s="111"/>
      <c r="I4053" s="116"/>
      <c r="J4053" s="118"/>
      <c r="K4053" s="33"/>
      <c r="L4053" s="44">
        <f t="shared" si="360"/>
        <v>0</v>
      </c>
      <c r="M4053" s="33" t="str">
        <f t="shared" si="358"/>
        <v>Container q'ty</v>
      </c>
      <c r="N4053" s="33" t="str">
        <f t="shared" si="359"/>
        <v/>
      </c>
      <c r="O4053" s="39"/>
      <c r="P4053" s="33"/>
      <c r="Q4053" s="168"/>
      <c r="R4053" s="169"/>
      <c r="S4053" s="39"/>
      <c r="T4053" s="119"/>
      <c r="U4053" s="109"/>
      <c r="V4053" s="109"/>
      <c r="W4053" s="109"/>
      <c r="X4053" s="45"/>
      <c r="Y4053" s="45"/>
    </row>
    <row r="4054" spans="1:25" s="43" customFormat="1" ht="12.9" customHeight="1">
      <c r="A4054" s="189"/>
      <c r="B4054" s="111"/>
      <c r="C4054" s="111"/>
      <c r="D4054" s="111"/>
      <c r="E4054" s="111"/>
      <c r="F4054" s="111"/>
      <c r="G4054" s="111"/>
      <c r="H4054" s="111"/>
      <c r="I4054" s="116"/>
      <c r="J4054" s="118"/>
      <c r="K4054" s="33"/>
      <c r="L4054" s="44">
        <f t="shared" si="360"/>
        <v>0</v>
      </c>
      <c r="M4054" s="33" t="str">
        <f t="shared" si="358"/>
        <v>Container q'ty</v>
      </c>
      <c r="N4054" s="33" t="str">
        <f t="shared" si="359"/>
        <v/>
      </c>
      <c r="O4054" s="39"/>
      <c r="P4054" s="33"/>
      <c r="Q4054" s="168"/>
      <c r="R4054" s="169"/>
      <c r="S4054" s="39"/>
      <c r="T4054" s="119"/>
      <c r="U4054" s="109"/>
      <c r="V4054" s="109"/>
      <c r="W4054" s="109"/>
      <c r="X4054" s="45"/>
      <c r="Y4054" s="45"/>
    </row>
    <row r="4055" spans="1:25" s="43" customFormat="1" ht="12.9" customHeight="1">
      <c r="A4055" s="189"/>
      <c r="B4055" s="111"/>
      <c r="C4055" s="111"/>
      <c r="D4055" s="111"/>
      <c r="E4055" s="111"/>
      <c r="F4055" s="111"/>
      <c r="G4055" s="111"/>
      <c r="H4055" s="111"/>
      <c r="I4055" s="116"/>
      <c r="J4055" s="118"/>
      <c r="K4055" s="33"/>
      <c r="L4055" s="44">
        <f t="shared" si="360"/>
        <v>0</v>
      </c>
      <c r="M4055" s="33" t="str">
        <f t="shared" si="358"/>
        <v>Container q'ty</v>
      </c>
      <c r="N4055" s="33" t="str">
        <f t="shared" si="359"/>
        <v/>
      </c>
      <c r="O4055" s="39"/>
      <c r="P4055" s="33"/>
      <c r="Q4055" s="168"/>
      <c r="R4055" s="169"/>
      <c r="S4055" s="39"/>
      <c r="T4055" s="119"/>
      <c r="U4055" s="109"/>
      <c r="V4055" s="109"/>
      <c r="W4055" s="109"/>
      <c r="X4055" s="45"/>
      <c r="Y4055" s="45"/>
    </row>
    <row r="4056" spans="1:25" s="43" customFormat="1" ht="12.9" customHeight="1">
      <c r="A4056" s="189"/>
      <c r="B4056" s="111"/>
      <c r="C4056" s="111"/>
      <c r="D4056" s="111"/>
      <c r="E4056" s="111"/>
      <c r="F4056" s="111"/>
      <c r="G4056" s="111"/>
      <c r="H4056" s="111"/>
      <c r="I4056" s="116"/>
      <c r="J4056" s="118"/>
      <c r="K4056" s="33"/>
      <c r="L4056" s="44">
        <f>SUM(E4056:F4056)</f>
        <v>0</v>
      </c>
      <c r="M4056" s="33" t="str">
        <f t="shared" si="358"/>
        <v>Container q'ty</v>
      </c>
      <c r="N4056" s="33" t="str">
        <f t="shared" si="359"/>
        <v/>
      </c>
      <c r="O4056" s="39"/>
      <c r="P4056" s="33"/>
      <c r="Q4056" s="168"/>
      <c r="R4056" s="169"/>
      <c r="S4056" s="39"/>
      <c r="T4056" s="119"/>
      <c r="U4056" s="109"/>
      <c r="V4056" s="109"/>
      <c r="W4056" s="109"/>
      <c r="X4056" s="45"/>
      <c r="Y4056" s="45"/>
    </row>
    <row r="4057" spans="1:25" s="43" customFormat="1" ht="12.9" customHeight="1">
      <c r="A4057" s="189"/>
      <c r="B4057" s="111"/>
      <c r="C4057" s="111"/>
      <c r="D4057" s="111"/>
      <c r="E4057" s="111"/>
      <c r="F4057" s="111"/>
      <c r="G4057" s="111"/>
      <c r="H4057" s="111"/>
      <c r="I4057" s="116"/>
      <c r="J4057" s="118"/>
      <c r="K4057" s="33"/>
      <c r="L4057" s="44">
        <f>SUM(E4057:F4057)</f>
        <v>0</v>
      </c>
      <c r="M4057" s="33" t="str">
        <f t="shared" si="358"/>
        <v>Container q'ty</v>
      </c>
      <c r="N4057" s="33" t="str">
        <f t="shared" si="359"/>
        <v/>
      </c>
      <c r="O4057" s="39"/>
      <c r="P4057" s="33"/>
      <c r="Q4057" s="168"/>
      <c r="R4057" s="169"/>
      <c r="S4057" s="39"/>
      <c r="T4057" s="119"/>
      <c r="U4057" s="109"/>
      <c r="V4057" s="109"/>
      <c r="W4057" s="109"/>
      <c r="X4057" s="45"/>
      <c r="Y4057" s="45"/>
    </row>
    <row r="4058" spans="1:25" s="43" customFormat="1" ht="12.9" customHeight="1">
      <c r="A4058" s="189"/>
      <c r="B4058" s="111"/>
      <c r="C4058" s="111"/>
      <c r="D4058" s="111"/>
      <c r="E4058" s="111"/>
      <c r="F4058" s="111"/>
      <c r="G4058" s="111"/>
      <c r="H4058" s="111"/>
      <c r="I4058" s="116"/>
      <c r="J4058" s="118"/>
      <c r="K4058" s="33"/>
      <c r="L4058" s="44">
        <f t="shared" ref="L4058:L4066" si="361">SUM(E4058:F4058)</f>
        <v>0</v>
      </c>
      <c r="M4058" s="33" t="str">
        <f t="shared" si="358"/>
        <v>Container q'ty</v>
      </c>
      <c r="N4058" s="33" t="str">
        <f t="shared" si="359"/>
        <v/>
      </c>
      <c r="O4058" s="39"/>
      <c r="P4058" s="33"/>
      <c r="Q4058" s="168"/>
      <c r="R4058" s="169"/>
      <c r="S4058" s="39"/>
      <c r="T4058" s="119"/>
      <c r="U4058" s="109"/>
      <c r="V4058" s="109"/>
      <c r="W4058" s="109"/>
      <c r="X4058" s="45"/>
      <c r="Y4058" s="45"/>
    </row>
    <row r="4059" spans="1:25" s="43" customFormat="1" ht="12.9" customHeight="1">
      <c r="A4059" s="189"/>
      <c r="B4059" s="111"/>
      <c r="C4059" s="111"/>
      <c r="D4059" s="111"/>
      <c r="E4059" s="111"/>
      <c r="F4059" s="111"/>
      <c r="G4059" s="111"/>
      <c r="H4059" s="111"/>
      <c r="I4059" s="116"/>
      <c r="J4059" s="118"/>
      <c r="K4059" s="33"/>
      <c r="L4059" s="44">
        <f t="shared" si="361"/>
        <v>0</v>
      </c>
      <c r="M4059" s="33" t="str">
        <f t="shared" si="358"/>
        <v>Container q'ty</v>
      </c>
      <c r="N4059" s="33" t="str">
        <f t="shared" si="359"/>
        <v/>
      </c>
      <c r="O4059" s="39"/>
      <c r="P4059" s="33"/>
      <c r="Q4059" s="168"/>
      <c r="R4059" s="169"/>
      <c r="S4059" s="39"/>
      <c r="T4059" s="119"/>
      <c r="U4059" s="109"/>
      <c r="V4059" s="109"/>
      <c r="W4059" s="109"/>
      <c r="X4059" s="45"/>
      <c r="Y4059" s="45"/>
    </row>
    <row r="4060" spans="1:25" s="43" customFormat="1" ht="12.9" customHeight="1">
      <c r="A4060" s="189"/>
      <c r="B4060" s="111"/>
      <c r="C4060" s="111"/>
      <c r="D4060" s="111"/>
      <c r="E4060" s="111"/>
      <c r="F4060" s="111"/>
      <c r="G4060" s="111"/>
      <c r="H4060" s="111"/>
      <c r="I4060" s="116"/>
      <c r="J4060" s="118"/>
      <c r="K4060" s="33"/>
      <c r="L4060" s="44">
        <f t="shared" si="361"/>
        <v>0</v>
      </c>
      <c r="M4060" s="33" t="str">
        <f t="shared" si="358"/>
        <v>Container q'ty</v>
      </c>
      <c r="N4060" s="33" t="str">
        <f t="shared" si="359"/>
        <v/>
      </c>
      <c r="O4060" s="39"/>
      <c r="P4060" s="33"/>
      <c r="Q4060" s="168"/>
      <c r="R4060" s="169"/>
      <c r="S4060" s="39"/>
      <c r="T4060" s="119"/>
      <c r="U4060" s="109"/>
      <c r="V4060" s="109"/>
      <c r="W4060" s="109"/>
      <c r="X4060" s="45"/>
      <c r="Y4060" s="45"/>
    </row>
    <row r="4061" spans="1:25" s="43" customFormat="1" ht="12.9" customHeight="1">
      <c r="A4061" s="189"/>
      <c r="B4061" s="111"/>
      <c r="C4061" s="111"/>
      <c r="D4061" s="111"/>
      <c r="E4061" s="111"/>
      <c r="F4061" s="111"/>
      <c r="G4061" s="111"/>
      <c r="H4061" s="111"/>
      <c r="I4061" s="117"/>
      <c r="J4061" s="118"/>
      <c r="K4061" s="33"/>
      <c r="L4061" s="44">
        <f t="shared" si="361"/>
        <v>0</v>
      </c>
      <c r="M4061" s="33" t="str">
        <f t="shared" si="358"/>
        <v>Container q'ty</v>
      </c>
      <c r="N4061" s="33" t="str">
        <f t="shared" si="359"/>
        <v/>
      </c>
      <c r="O4061" s="39"/>
      <c r="P4061" s="33"/>
      <c r="Q4061" s="168"/>
      <c r="R4061" s="169"/>
      <c r="S4061" s="39"/>
      <c r="T4061" s="119"/>
      <c r="U4061" s="109"/>
      <c r="V4061" s="109"/>
      <c r="W4061" s="109"/>
      <c r="X4061" s="45"/>
      <c r="Y4061" s="45"/>
    </row>
    <row r="4062" spans="1:25" s="43" customFormat="1" ht="12.9" customHeight="1">
      <c r="A4062" s="189"/>
      <c r="B4062" s="111"/>
      <c r="C4062" s="111"/>
      <c r="D4062" s="111"/>
      <c r="E4062" s="111"/>
      <c r="F4062" s="111"/>
      <c r="G4062" s="111"/>
      <c r="H4062" s="111"/>
      <c r="I4062" s="117"/>
      <c r="J4062" s="118"/>
      <c r="K4062" s="33"/>
      <c r="L4062" s="44">
        <f t="shared" si="361"/>
        <v>0</v>
      </c>
      <c r="M4062" s="33" t="str">
        <f t="shared" si="358"/>
        <v>Container q'ty</v>
      </c>
      <c r="N4062" s="33" t="str">
        <f t="shared" si="359"/>
        <v/>
      </c>
      <c r="O4062" s="39"/>
      <c r="P4062" s="33"/>
      <c r="Q4062" s="168"/>
      <c r="R4062" s="169"/>
      <c r="S4062" s="39"/>
      <c r="T4062" s="119"/>
      <c r="U4062" s="109"/>
      <c r="V4062" s="109"/>
      <c r="W4062" s="109"/>
      <c r="X4062" s="45"/>
      <c r="Y4062" s="45"/>
    </row>
    <row r="4063" spans="1:25" s="43" customFormat="1" ht="12.9" customHeight="1">
      <c r="A4063" s="189"/>
      <c r="B4063" s="111"/>
      <c r="C4063" s="111"/>
      <c r="D4063" s="111"/>
      <c r="E4063" s="111"/>
      <c r="F4063" s="111"/>
      <c r="G4063" s="111"/>
      <c r="H4063" s="111"/>
      <c r="I4063" s="116"/>
      <c r="J4063" s="118"/>
      <c r="K4063" s="33"/>
      <c r="L4063" s="44">
        <f t="shared" si="361"/>
        <v>0</v>
      </c>
      <c r="M4063" s="33" t="str">
        <f t="shared" si="358"/>
        <v>Container q'ty</v>
      </c>
      <c r="N4063" s="33" t="str">
        <f t="shared" si="359"/>
        <v/>
      </c>
      <c r="O4063" s="39"/>
      <c r="P4063" s="33"/>
      <c r="Q4063" s="168"/>
      <c r="R4063" s="169"/>
      <c r="S4063" s="39"/>
      <c r="T4063" s="119"/>
      <c r="U4063" s="109"/>
      <c r="V4063" s="109"/>
      <c r="W4063" s="109"/>
      <c r="X4063" s="45"/>
      <c r="Y4063" s="45"/>
    </row>
    <row r="4064" spans="1:25" s="43" customFormat="1" ht="12.9" customHeight="1">
      <c r="A4064" s="189"/>
      <c r="B4064" s="111"/>
      <c r="C4064" s="111"/>
      <c r="D4064" s="111"/>
      <c r="E4064" s="111"/>
      <c r="F4064" s="111"/>
      <c r="G4064" s="111"/>
      <c r="H4064" s="111"/>
      <c r="I4064" s="116"/>
      <c r="J4064" s="118"/>
      <c r="K4064" s="33"/>
      <c r="L4064" s="44">
        <f t="shared" si="361"/>
        <v>0</v>
      </c>
      <c r="M4064" s="33" t="str">
        <f t="shared" si="358"/>
        <v>Container q'ty</v>
      </c>
      <c r="N4064" s="33" t="str">
        <f t="shared" si="359"/>
        <v/>
      </c>
      <c r="O4064" s="39"/>
      <c r="P4064" s="33"/>
      <c r="Q4064" s="168"/>
      <c r="R4064" s="169"/>
      <c r="S4064" s="39"/>
      <c r="T4064" s="119"/>
      <c r="U4064" s="109"/>
      <c r="V4064" s="109"/>
      <c r="W4064" s="109"/>
      <c r="X4064" s="45"/>
      <c r="Y4064" s="45"/>
    </row>
    <row r="4065" spans="1:25" s="43" customFormat="1" ht="12.9" customHeight="1">
      <c r="A4065" s="189"/>
      <c r="B4065" s="111"/>
      <c r="C4065" s="111"/>
      <c r="D4065" s="111"/>
      <c r="E4065" s="111"/>
      <c r="F4065" s="111"/>
      <c r="G4065" s="111"/>
      <c r="H4065" s="111"/>
      <c r="I4065" s="116"/>
      <c r="J4065" s="118"/>
      <c r="K4065" s="33"/>
      <c r="L4065" s="44">
        <f t="shared" si="361"/>
        <v>0</v>
      </c>
      <c r="M4065" s="33" t="str">
        <f t="shared" si="358"/>
        <v>Container q'ty</v>
      </c>
      <c r="N4065" s="33" t="str">
        <f t="shared" si="359"/>
        <v/>
      </c>
      <c r="O4065" s="39"/>
      <c r="P4065" s="33"/>
      <c r="Q4065" s="168"/>
      <c r="R4065" s="169"/>
      <c r="S4065" s="39"/>
      <c r="T4065" s="119"/>
      <c r="U4065" s="109"/>
      <c r="V4065" s="109"/>
      <c r="W4065" s="109"/>
      <c r="X4065" s="45"/>
      <c r="Y4065" s="45"/>
    </row>
    <row r="4066" spans="1:25" s="43" customFormat="1" ht="12.9" customHeight="1">
      <c r="A4066" s="189"/>
      <c r="B4066" s="111"/>
      <c r="C4066" s="111"/>
      <c r="D4066" s="111"/>
      <c r="E4066" s="111"/>
      <c r="F4066" s="111"/>
      <c r="G4066" s="111"/>
      <c r="H4066" s="111"/>
      <c r="I4066" s="116"/>
      <c r="J4066" s="118"/>
      <c r="K4066" s="33"/>
      <c r="L4066" s="44">
        <f t="shared" si="361"/>
        <v>0</v>
      </c>
      <c r="M4066" s="33" t="str">
        <f t="shared" si="358"/>
        <v>Container q'ty</v>
      </c>
      <c r="N4066" s="33" t="str">
        <f t="shared" si="359"/>
        <v/>
      </c>
      <c r="O4066" s="39"/>
      <c r="P4066" s="33"/>
      <c r="Q4066" s="168"/>
      <c r="R4066" s="169"/>
      <c r="S4066" s="39"/>
      <c r="T4066" s="119"/>
      <c r="U4066" s="109"/>
      <c r="V4066" s="109"/>
      <c r="W4066" s="109"/>
      <c r="X4066" s="45"/>
      <c r="Y4066" s="45"/>
    </row>
    <row r="4067" spans="1:25" s="43" customFormat="1" ht="12.9" customHeight="1">
      <c r="A4067" s="189"/>
      <c r="B4067" s="111"/>
      <c r="C4067" s="111"/>
      <c r="D4067" s="111"/>
      <c r="E4067" s="111"/>
      <c r="F4067" s="111"/>
      <c r="G4067" s="111"/>
      <c r="H4067" s="111"/>
      <c r="I4067" s="116"/>
      <c r="J4067" s="118"/>
      <c r="K4067" s="33"/>
      <c r="L4067" s="44">
        <f>SUM(E4067:F4067)</f>
        <v>0</v>
      </c>
      <c r="M4067" s="33" t="str">
        <f t="shared" si="358"/>
        <v>Container q'ty</v>
      </c>
      <c r="N4067" s="33" t="str">
        <f t="shared" si="359"/>
        <v/>
      </c>
      <c r="O4067" s="39"/>
      <c r="P4067" s="33"/>
      <c r="Q4067" s="168"/>
      <c r="R4067" s="169"/>
      <c r="S4067" s="39"/>
      <c r="T4067" s="119"/>
      <c r="U4067" s="109"/>
      <c r="V4067" s="109"/>
      <c r="W4067" s="109"/>
      <c r="X4067" s="45"/>
      <c r="Y4067" s="45"/>
    </row>
    <row r="4068" spans="1:25" s="43" customFormat="1" ht="12.9" customHeight="1">
      <c r="A4068" s="189"/>
      <c r="B4068" s="111"/>
      <c r="C4068" s="111"/>
      <c r="D4068" s="111"/>
      <c r="E4068" s="111"/>
      <c r="F4068" s="111"/>
      <c r="G4068" s="111"/>
      <c r="H4068" s="111"/>
      <c r="I4068" s="116"/>
      <c r="J4068" s="118"/>
      <c r="K4068" s="33"/>
      <c r="L4068" s="44">
        <f>SUM(E4068:F4068)</f>
        <v>0</v>
      </c>
      <c r="M4068" s="33" t="str">
        <f t="shared" si="358"/>
        <v>Container q'ty</v>
      </c>
      <c r="N4068" s="33" t="str">
        <f t="shared" si="359"/>
        <v/>
      </c>
      <c r="O4068" s="39"/>
      <c r="P4068" s="33"/>
      <c r="Q4068" s="168"/>
      <c r="R4068" s="169"/>
      <c r="S4068" s="39"/>
      <c r="T4068" s="119"/>
      <c r="U4068" s="109"/>
      <c r="V4068" s="109"/>
      <c r="W4068" s="109"/>
      <c r="X4068" s="45"/>
      <c r="Y4068" s="45"/>
    </row>
    <row r="4069" spans="1:25" s="43" customFormat="1" ht="12.9" customHeight="1">
      <c r="A4069" s="189"/>
      <c r="B4069" s="111"/>
      <c r="C4069" s="111"/>
      <c r="D4069" s="111"/>
      <c r="E4069" s="111"/>
      <c r="F4069" s="111"/>
      <c r="G4069" s="111"/>
      <c r="H4069" s="111"/>
      <c r="I4069" s="116"/>
      <c r="J4069" s="118"/>
      <c r="K4069" s="33"/>
      <c r="L4069" s="44">
        <f t="shared" ref="L4069:L4078" si="362">SUM(E4069:F4069)</f>
        <v>0</v>
      </c>
      <c r="M4069" s="33" t="str">
        <f t="shared" si="358"/>
        <v>Container q'ty</v>
      </c>
      <c r="N4069" s="33" t="str">
        <f t="shared" si="359"/>
        <v/>
      </c>
      <c r="O4069" s="39"/>
      <c r="P4069" s="33"/>
      <c r="Q4069" s="168"/>
      <c r="R4069" s="169"/>
      <c r="S4069" s="39"/>
      <c r="T4069" s="119"/>
      <c r="U4069" s="109"/>
      <c r="V4069" s="109"/>
      <c r="W4069" s="109"/>
      <c r="X4069" s="45"/>
      <c r="Y4069" s="45"/>
    </row>
    <row r="4070" spans="1:25" s="43" customFormat="1" ht="12.9" customHeight="1">
      <c r="A4070" s="189"/>
      <c r="B4070" s="111"/>
      <c r="C4070" s="111"/>
      <c r="D4070" s="111"/>
      <c r="E4070" s="111"/>
      <c r="F4070" s="111"/>
      <c r="G4070" s="111"/>
      <c r="H4070" s="111"/>
      <c r="I4070" s="116"/>
      <c r="J4070" s="118"/>
      <c r="K4070" s="33"/>
      <c r="L4070" s="44">
        <f t="shared" si="362"/>
        <v>0</v>
      </c>
      <c r="M4070" s="33" t="str">
        <f t="shared" si="358"/>
        <v>Container q'ty</v>
      </c>
      <c r="N4070" s="33" t="str">
        <f t="shared" si="359"/>
        <v/>
      </c>
      <c r="O4070" s="39"/>
      <c r="P4070" s="33"/>
      <c r="Q4070" s="168"/>
      <c r="R4070" s="169"/>
      <c r="S4070" s="39"/>
      <c r="T4070" s="119"/>
      <c r="U4070" s="109"/>
      <c r="V4070" s="109"/>
      <c r="W4070" s="109"/>
      <c r="X4070" s="45"/>
      <c r="Y4070" s="45"/>
    </row>
    <row r="4071" spans="1:25" s="43" customFormat="1" ht="12.9" customHeight="1">
      <c r="A4071" s="189"/>
      <c r="B4071" s="111"/>
      <c r="C4071" s="111"/>
      <c r="D4071" s="111"/>
      <c r="E4071" s="111"/>
      <c r="F4071" s="111"/>
      <c r="G4071" s="111"/>
      <c r="H4071" s="111"/>
      <c r="I4071" s="116"/>
      <c r="J4071" s="118"/>
      <c r="K4071" s="33"/>
      <c r="L4071" s="44">
        <f t="shared" si="362"/>
        <v>0</v>
      </c>
      <c r="M4071" s="33" t="str">
        <f t="shared" si="358"/>
        <v>Container q'ty</v>
      </c>
      <c r="N4071" s="33" t="str">
        <f t="shared" si="359"/>
        <v/>
      </c>
      <c r="O4071" s="39"/>
      <c r="P4071" s="33"/>
      <c r="Q4071" s="168"/>
      <c r="R4071" s="169"/>
      <c r="S4071" s="39"/>
      <c r="T4071" s="119"/>
      <c r="U4071" s="109"/>
      <c r="V4071" s="109"/>
      <c r="W4071" s="109"/>
      <c r="X4071" s="45"/>
      <c r="Y4071" s="45"/>
    </row>
    <row r="4072" spans="1:25" s="43" customFormat="1" ht="12.9" customHeight="1">
      <c r="A4072" s="189"/>
      <c r="B4072" s="111"/>
      <c r="C4072" s="111"/>
      <c r="D4072" s="111"/>
      <c r="E4072" s="111"/>
      <c r="F4072" s="111"/>
      <c r="G4072" s="111"/>
      <c r="H4072" s="111"/>
      <c r="I4072" s="117"/>
      <c r="J4072" s="118"/>
      <c r="K4072" s="33"/>
      <c r="L4072" s="44">
        <f t="shared" si="362"/>
        <v>0</v>
      </c>
      <c r="M4072" s="33" t="str">
        <f t="shared" si="358"/>
        <v>Container q'ty</v>
      </c>
      <c r="N4072" s="33" t="str">
        <f t="shared" si="359"/>
        <v/>
      </c>
      <c r="O4072" s="39"/>
      <c r="P4072" s="33"/>
      <c r="Q4072" s="168"/>
      <c r="R4072" s="169"/>
      <c r="S4072" s="39"/>
      <c r="T4072" s="119"/>
      <c r="U4072" s="109"/>
      <c r="V4072" s="109"/>
      <c r="W4072" s="109"/>
      <c r="X4072" s="45"/>
      <c r="Y4072" s="45"/>
    </row>
    <row r="4073" spans="1:25" s="43" customFormat="1" ht="12.9" customHeight="1">
      <c r="A4073" s="189"/>
      <c r="B4073" s="111"/>
      <c r="C4073" s="111"/>
      <c r="D4073" s="111"/>
      <c r="E4073" s="111"/>
      <c r="F4073" s="111"/>
      <c r="G4073" s="111"/>
      <c r="H4073" s="111"/>
      <c r="I4073" s="117"/>
      <c r="J4073" s="118"/>
      <c r="K4073" s="33"/>
      <c r="L4073" s="44">
        <f t="shared" si="362"/>
        <v>0</v>
      </c>
      <c r="M4073" s="33" t="str">
        <f t="shared" si="358"/>
        <v>Container q'ty</v>
      </c>
      <c r="N4073" s="33" t="str">
        <f t="shared" si="359"/>
        <v/>
      </c>
      <c r="O4073" s="39"/>
      <c r="P4073" s="33"/>
      <c r="Q4073" s="168"/>
      <c r="R4073" s="169"/>
      <c r="S4073" s="39"/>
      <c r="T4073" s="119"/>
      <c r="U4073" s="109"/>
      <c r="V4073" s="109"/>
      <c r="W4073" s="109"/>
      <c r="X4073" s="45"/>
      <c r="Y4073" s="45"/>
    </row>
    <row r="4074" spans="1:25" s="43" customFormat="1" ht="12.9" customHeight="1">
      <c r="A4074" s="189"/>
      <c r="B4074" s="111"/>
      <c r="C4074" s="111"/>
      <c r="D4074" s="111"/>
      <c r="E4074" s="111"/>
      <c r="F4074" s="111"/>
      <c r="G4074" s="111"/>
      <c r="H4074" s="111"/>
      <c r="I4074" s="116"/>
      <c r="J4074" s="118"/>
      <c r="K4074" s="33"/>
      <c r="L4074" s="44">
        <f t="shared" si="362"/>
        <v>0</v>
      </c>
      <c r="M4074" s="33" t="str">
        <f t="shared" si="358"/>
        <v>Container q'ty</v>
      </c>
      <c r="N4074" s="33" t="str">
        <f t="shared" si="359"/>
        <v/>
      </c>
      <c r="O4074" s="39"/>
      <c r="P4074" s="33"/>
      <c r="Q4074" s="168"/>
      <c r="R4074" s="169"/>
      <c r="S4074" s="39"/>
      <c r="T4074" s="119"/>
      <c r="U4074" s="109"/>
      <c r="V4074" s="109"/>
      <c r="W4074" s="109"/>
      <c r="X4074" s="45"/>
      <c r="Y4074" s="45"/>
    </row>
    <row r="4075" spans="1:25" s="43" customFormat="1" ht="12.9" customHeight="1">
      <c r="A4075" s="189"/>
      <c r="B4075" s="111"/>
      <c r="C4075" s="111"/>
      <c r="D4075" s="111"/>
      <c r="E4075" s="111"/>
      <c r="F4075" s="111"/>
      <c r="G4075" s="111"/>
      <c r="H4075" s="111"/>
      <c r="I4075" s="116"/>
      <c r="J4075" s="118"/>
      <c r="K4075" s="33"/>
      <c r="L4075" s="44">
        <f t="shared" si="362"/>
        <v>0</v>
      </c>
      <c r="M4075" s="33" t="str">
        <f t="shared" si="358"/>
        <v>Container q'ty</v>
      </c>
      <c r="N4075" s="33" t="str">
        <f t="shared" si="359"/>
        <v/>
      </c>
      <c r="O4075" s="39"/>
      <c r="P4075" s="33"/>
      <c r="Q4075" s="168"/>
      <c r="R4075" s="169"/>
      <c r="S4075" s="39"/>
      <c r="T4075" s="119"/>
      <c r="U4075" s="109"/>
      <c r="V4075" s="109"/>
      <c r="W4075" s="109"/>
      <c r="X4075" s="45"/>
      <c r="Y4075" s="45"/>
    </row>
    <row r="4076" spans="1:25" s="43" customFormat="1" ht="12.9" customHeight="1">
      <c r="A4076" s="189"/>
      <c r="B4076" s="111"/>
      <c r="C4076" s="111"/>
      <c r="D4076" s="111"/>
      <c r="E4076" s="111"/>
      <c r="F4076" s="111"/>
      <c r="G4076" s="111"/>
      <c r="H4076" s="111"/>
      <c r="I4076" s="116"/>
      <c r="J4076" s="118"/>
      <c r="K4076" s="33"/>
      <c r="L4076" s="44">
        <f t="shared" si="362"/>
        <v>0</v>
      </c>
      <c r="M4076" s="33" t="str">
        <f t="shared" si="358"/>
        <v>Container q'ty</v>
      </c>
      <c r="N4076" s="33" t="str">
        <f t="shared" si="359"/>
        <v/>
      </c>
      <c r="O4076" s="39"/>
      <c r="P4076" s="33"/>
      <c r="Q4076" s="168"/>
      <c r="R4076" s="169"/>
      <c r="S4076" s="39"/>
      <c r="T4076" s="119"/>
      <c r="U4076" s="109"/>
      <c r="V4076" s="109"/>
      <c r="W4076" s="109"/>
      <c r="X4076" s="45"/>
      <c r="Y4076" s="45"/>
    </row>
    <row r="4077" spans="1:25" s="43" customFormat="1" ht="12.9" customHeight="1">
      <c r="A4077" s="189"/>
      <c r="B4077" s="111"/>
      <c r="C4077" s="111"/>
      <c r="D4077" s="111"/>
      <c r="E4077" s="111"/>
      <c r="F4077" s="111"/>
      <c r="G4077" s="111"/>
      <c r="H4077" s="111"/>
      <c r="I4077" s="117"/>
      <c r="J4077" s="118"/>
      <c r="K4077" s="33"/>
      <c r="L4077" s="44">
        <f t="shared" si="362"/>
        <v>0</v>
      </c>
      <c r="M4077" s="33" t="str">
        <f t="shared" si="358"/>
        <v>Container q'ty</v>
      </c>
      <c r="N4077" s="33" t="str">
        <f t="shared" si="359"/>
        <v/>
      </c>
      <c r="O4077" s="39"/>
      <c r="P4077" s="33"/>
      <c r="Q4077" s="168"/>
      <c r="R4077" s="169"/>
      <c r="S4077" s="39"/>
      <c r="T4077" s="119"/>
      <c r="U4077" s="109"/>
      <c r="V4077" s="109"/>
      <c r="W4077" s="109"/>
      <c r="X4077" s="45"/>
      <c r="Y4077" s="45"/>
    </row>
    <row r="4078" spans="1:25" s="43" customFormat="1" ht="12.9" customHeight="1">
      <c r="A4078" s="189"/>
      <c r="B4078" s="111"/>
      <c r="C4078" s="111"/>
      <c r="D4078" s="111"/>
      <c r="E4078" s="111"/>
      <c r="F4078" s="111"/>
      <c r="G4078" s="111"/>
      <c r="H4078" s="111"/>
      <c r="I4078" s="116"/>
      <c r="J4078" s="118"/>
      <c r="K4078" s="33"/>
      <c r="L4078" s="44">
        <f t="shared" si="362"/>
        <v>0</v>
      </c>
      <c r="M4078" s="33" t="str">
        <f t="shared" si="358"/>
        <v>Container q'ty</v>
      </c>
      <c r="N4078" s="33" t="str">
        <f t="shared" si="359"/>
        <v/>
      </c>
      <c r="O4078" s="39"/>
      <c r="P4078" s="33"/>
      <c r="Q4078" s="168"/>
      <c r="R4078" s="169"/>
      <c r="S4078" s="39"/>
      <c r="T4078" s="119"/>
      <c r="U4078" s="109"/>
      <c r="V4078" s="109"/>
      <c r="W4078" s="109"/>
      <c r="X4078" s="45"/>
      <c r="Y4078" s="45"/>
    </row>
    <row r="4079" spans="1:25" s="43" customFormat="1" ht="12.9" customHeight="1">
      <c r="A4079" s="189"/>
      <c r="B4079" s="111"/>
      <c r="C4079" s="111"/>
      <c r="D4079" s="111"/>
      <c r="E4079" s="111"/>
      <c r="F4079" s="111"/>
      <c r="G4079" s="111"/>
      <c r="H4079" s="111"/>
      <c r="I4079" s="116"/>
      <c r="J4079" s="118"/>
      <c r="K4079" s="33"/>
      <c r="L4079" s="44">
        <f>SUM(E4079:F4079)</f>
        <v>0</v>
      </c>
      <c r="M4079" s="33" t="str">
        <f t="shared" si="358"/>
        <v>Container q'ty</v>
      </c>
      <c r="N4079" s="33" t="str">
        <f t="shared" si="359"/>
        <v/>
      </c>
      <c r="O4079" s="39"/>
      <c r="P4079" s="33"/>
      <c r="Q4079" s="168"/>
      <c r="R4079" s="169"/>
      <c r="S4079" s="39"/>
      <c r="T4079" s="119"/>
      <c r="U4079" s="109"/>
      <c r="V4079" s="109"/>
      <c r="W4079" s="109"/>
      <c r="X4079" s="45"/>
      <c r="Y4079" s="45"/>
    </row>
    <row r="4080" spans="1:25" s="43" customFormat="1" ht="12.9" customHeight="1">
      <c r="A4080" s="189"/>
      <c r="B4080" s="111"/>
      <c r="C4080" s="111"/>
      <c r="D4080" s="111"/>
      <c r="E4080" s="111"/>
      <c r="F4080" s="111"/>
      <c r="G4080" s="111"/>
      <c r="H4080" s="111"/>
      <c r="I4080" s="116"/>
      <c r="J4080" s="118"/>
      <c r="K4080" s="33"/>
      <c r="L4080" s="44">
        <f>SUM(E4080:F4080)</f>
        <v>0</v>
      </c>
      <c r="M4080" s="33" t="str">
        <f t="shared" si="358"/>
        <v>Container q'ty</v>
      </c>
      <c r="N4080" s="33" t="str">
        <f t="shared" si="359"/>
        <v/>
      </c>
      <c r="O4080" s="39"/>
      <c r="P4080" s="33"/>
      <c r="Q4080" s="168"/>
      <c r="R4080" s="169"/>
      <c r="S4080" s="39"/>
      <c r="T4080" s="119"/>
      <c r="U4080" s="109"/>
      <c r="V4080" s="109"/>
      <c r="W4080" s="109"/>
      <c r="X4080" s="45"/>
      <c r="Y4080" s="45"/>
    </row>
    <row r="4081" spans="1:25" s="43" customFormat="1" ht="12.9" customHeight="1">
      <c r="A4081" s="189"/>
      <c r="B4081" s="111"/>
      <c r="C4081" s="111"/>
      <c r="D4081" s="111"/>
      <c r="E4081" s="111"/>
      <c r="F4081" s="111"/>
      <c r="G4081" s="111"/>
      <c r="H4081" s="111"/>
      <c r="I4081" s="116"/>
      <c r="J4081" s="118"/>
      <c r="K4081" s="33"/>
      <c r="L4081" s="44">
        <f t="shared" ref="L4081:L4089" si="363">SUM(E4081:F4081)</f>
        <v>0</v>
      </c>
      <c r="M4081" s="33" t="str">
        <f t="shared" si="358"/>
        <v>Container q'ty</v>
      </c>
      <c r="N4081" s="33" t="str">
        <f t="shared" si="359"/>
        <v/>
      </c>
      <c r="O4081" s="39"/>
      <c r="P4081" s="33"/>
      <c r="Q4081" s="168"/>
      <c r="R4081" s="169"/>
      <c r="S4081" s="39"/>
      <c r="T4081" s="119"/>
      <c r="U4081" s="109"/>
      <c r="V4081" s="109"/>
      <c r="W4081" s="109"/>
      <c r="X4081" s="45"/>
      <c r="Y4081" s="45"/>
    </row>
    <row r="4082" spans="1:25" s="43" customFormat="1" ht="12.9" customHeight="1">
      <c r="A4082" s="189"/>
      <c r="B4082" s="111"/>
      <c r="C4082" s="111"/>
      <c r="D4082" s="111"/>
      <c r="E4082" s="111"/>
      <c r="F4082" s="111"/>
      <c r="G4082" s="111"/>
      <c r="H4082" s="111"/>
      <c r="I4082" s="116"/>
      <c r="J4082" s="118"/>
      <c r="K4082" s="33"/>
      <c r="L4082" s="44">
        <f t="shared" si="363"/>
        <v>0</v>
      </c>
      <c r="M4082" s="33" t="str">
        <f t="shared" si="358"/>
        <v>Container q'ty</v>
      </c>
      <c r="N4082" s="33" t="str">
        <f t="shared" si="359"/>
        <v/>
      </c>
      <c r="O4082" s="39"/>
      <c r="P4082" s="33"/>
      <c r="Q4082" s="168"/>
      <c r="R4082" s="169"/>
      <c r="S4082" s="39"/>
      <c r="T4082" s="119"/>
      <c r="U4082" s="109"/>
      <c r="V4082" s="109"/>
      <c r="W4082" s="109"/>
      <c r="X4082" s="45"/>
      <c r="Y4082" s="45"/>
    </row>
    <row r="4083" spans="1:25" s="43" customFormat="1" ht="12.9" customHeight="1">
      <c r="A4083" s="189"/>
      <c r="B4083" s="111"/>
      <c r="C4083" s="111"/>
      <c r="D4083" s="111"/>
      <c r="E4083" s="111"/>
      <c r="F4083" s="111"/>
      <c r="G4083" s="111"/>
      <c r="H4083" s="111"/>
      <c r="I4083" s="116"/>
      <c r="J4083" s="118"/>
      <c r="K4083" s="33"/>
      <c r="L4083" s="44">
        <f t="shared" si="363"/>
        <v>0</v>
      </c>
      <c r="M4083" s="33" t="str">
        <f t="shared" si="358"/>
        <v>Container q'ty</v>
      </c>
      <c r="N4083" s="33" t="str">
        <f t="shared" si="359"/>
        <v/>
      </c>
      <c r="O4083" s="39"/>
      <c r="P4083" s="33"/>
      <c r="Q4083" s="168"/>
      <c r="R4083" s="169"/>
      <c r="S4083" s="39"/>
      <c r="T4083" s="119"/>
      <c r="U4083" s="109"/>
      <c r="V4083" s="109"/>
      <c r="W4083" s="109"/>
      <c r="X4083" s="45"/>
      <c r="Y4083" s="45"/>
    </row>
    <row r="4084" spans="1:25" s="43" customFormat="1" ht="12.9" customHeight="1">
      <c r="A4084" s="189"/>
      <c r="B4084" s="111"/>
      <c r="C4084" s="111"/>
      <c r="D4084" s="111"/>
      <c r="E4084" s="111"/>
      <c r="F4084" s="111"/>
      <c r="G4084" s="111"/>
      <c r="H4084" s="111"/>
      <c r="I4084" s="117"/>
      <c r="J4084" s="118"/>
      <c r="K4084" s="33"/>
      <c r="L4084" s="44">
        <f t="shared" si="363"/>
        <v>0</v>
      </c>
      <c r="M4084" s="33" t="str">
        <f t="shared" si="358"/>
        <v>Container q'ty</v>
      </c>
      <c r="N4084" s="33" t="str">
        <f t="shared" si="359"/>
        <v/>
      </c>
      <c r="O4084" s="39"/>
      <c r="P4084" s="33"/>
      <c r="Q4084" s="168"/>
      <c r="R4084" s="169"/>
      <c r="S4084" s="39"/>
      <c r="T4084" s="119"/>
      <c r="U4084" s="109"/>
      <c r="V4084" s="109"/>
      <c r="W4084" s="109"/>
      <c r="X4084" s="45"/>
      <c r="Y4084" s="45"/>
    </row>
    <row r="4085" spans="1:25" s="43" customFormat="1" ht="12.9" customHeight="1">
      <c r="A4085" s="189"/>
      <c r="B4085" s="111"/>
      <c r="C4085" s="111"/>
      <c r="D4085" s="111"/>
      <c r="E4085" s="111"/>
      <c r="F4085" s="111"/>
      <c r="G4085" s="111"/>
      <c r="H4085" s="111"/>
      <c r="I4085" s="117"/>
      <c r="J4085" s="118"/>
      <c r="K4085" s="33"/>
      <c r="L4085" s="44">
        <f t="shared" si="363"/>
        <v>0</v>
      </c>
      <c r="M4085" s="33" t="str">
        <f t="shared" si="358"/>
        <v>Container q'ty</v>
      </c>
      <c r="N4085" s="33" t="str">
        <f t="shared" si="359"/>
        <v/>
      </c>
      <c r="O4085" s="39"/>
      <c r="P4085" s="33"/>
      <c r="Q4085" s="168"/>
      <c r="R4085" s="169"/>
      <c r="S4085" s="39"/>
      <c r="T4085" s="119"/>
      <c r="U4085" s="109"/>
      <c r="V4085" s="109"/>
      <c r="W4085" s="109"/>
      <c r="X4085" s="45"/>
      <c r="Y4085" s="45"/>
    </row>
    <row r="4086" spans="1:25" s="43" customFormat="1" ht="12.9" customHeight="1">
      <c r="A4086" s="189"/>
      <c r="B4086" s="111"/>
      <c r="C4086" s="111"/>
      <c r="D4086" s="111"/>
      <c r="E4086" s="111"/>
      <c r="F4086" s="111"/>
      <c r="G4086" s="111"/>
      <c r="H4086" s="111"/>
      <c r="I4086" s="116"/>
      <c r="J4086" s="118"/>
      <c r="K4086" s="33"/>
      <c r="L4086" s="44">
        <f t="shared" si="363"/>
        <v>0</v>
      </c>
      <c r="M4086" s="33" t="str">
        <f t="shared" si="358"/>
        <v>Container q'ty</v>
      </c>
      <c r="N4086" s="33" t="str">
        <f t="shared" si="359"/>
        <v/>
      </c>
      <c r="O4086" s="39"/>
      <c r="P4086" s="33"/>
      <c r="Q4086" s="168"/>
      <c r="R4086" s="169"/>
      <c r="S4086" s="39"/>
      <c r="T4086" s="119"/>
      <c r="U4086" s="109"/>
      <c r="V4086" s="109"/>
      <c r="W4086" s="109"/>
      <c r="X4086" s="45"/>
      <c r="Y4086" s="45"/>
    </row>
    <row r="4087" spans="1:25" s="43" customFormat="1" ht="12.9" customHeight="1">
      <c r="A4087" s="189"/>
      <c r="B4087" s="111"/>
      <c r="C4087" s="111"/>
      <c r="D4087" s="111"/>
      <c r="E4087" s="111"/>
      <c r="F4087" s="111"/>
      <c r="G4087" s="111"/>
      <c r="H4087" s="111"/>
      <c r="I4087" s="116"/>
      <c r="J4087" s="118"/>
      <c r="K4087" s="33"/>
      <c r="L4087" s="44">
        <f t="shared" si="363"/>
        <v>0</v>
      </c>
      <c r="M4087" s="33" t="str">
        <f t="shared" ref="M4087:M4150" si="364">A4087&amp;$O$1</f>
        <v>Container q'ty</v>
      </c>
      <c r="N4087" s="33" t="str">
        <f t="shared" ref="N4087:N4150" si="365">A4087&amp;P4087</f>
        <v/>
      </c>
      <c r="O4087" s="39"/>
      <c r="P4087" s="33"/>
      <c r="Q4087" s="168"/>
      <c r="R4087" s="169"/>
      <c r="S4087" s="39"/>
      <c r="T4087" s="119"/>
      <c r="U4087" s="109"/>
      <c r="V4087" s="109"/>
      <c r="W4087" s="109"/>
      <c r="X4087" s="45"/>
      <c r="Y4087" s="45"/>
    </row>
    <row r="4088" spans="1:25" s="43" customFormat="1" ht="12.9" customHeight="1">
      <c r="A4088" s="189"/>
      <c r="B4088" s="111"/>
      <c r="C4088" s="111"/>
      <c r="D4088" s="111"/>
      <c r="E4088" s="111"/>
      <c r="F4088" s="111"/>
      <c r="G4088" s="111"/>
      <c r="H4088" s="111"/>
      <c r="I4088" s="116"/>
      <c r="J4088" s="118"/>
      <c r="K4088" s="33"/>
      <c r="L4088" s="44">
        <f t="shared" si="363"/>
        <v>0</v>
      </c>
      <c r="M4088" s="33" t="str">
        <f t="shared" si="364"/>
        <v>Container q'ty</v>
      </c>
      <c r="N4088" s="33" t="str">
        <f t="shared" si="365"/>
        <v/>
      </c>
      <c r="O4088" s="39"/>
      <c r="P4088" s="33"/>
      <c r="Q4088" s="168"/>
      <c r="R4088" s="169"/>
      <c r="S4088" s="39"/>
      <c r="T4088" s="119"/>
      <c r="U4088" s="109"/>
      <c r="V4088" s="109"/>
      <c r="W4088" s="109"/>
      <c r="X4088" s="45"/>
      <c r="Y4088" s="45"/>
    </row>
    <row r="4089" spans="1:25" s="43" customFormat="1" ht="12.9" customHeight="1">
      <c r="A4089" s="189"/>
      <c r="B4089" s="111"/>
      <c r="C4089" s="111"/>
      <c r="D4089" s="111"/>
      <c r="E4089" s="111"/>
      <c r="F4089" s="111"/>
      <c r="G4089" s="111"/>
      <c r="H4089" s="111"/>
      <c r="I4089" s="116"/>
      <c r="J4089" s="118"/>
      <c r="K4089" s="33"/>
      <c r="L4089" s="44">
        <f t="shared" si="363"/>
        <v>0</v>
      </c>
      <c r="M4089" s="33" t="str">
        <f t="shared" si="364"/>
        <v>Container q'ty</v>
      </c>
      <c r="N4089" s="33" t="str">
        <f t="shared" si="365"/>
        <v/>
      </c>
      <c r="O4089" s="39"/>
      <c r="P4089" s="33"/>
      <c r="Q4089" s="168"/>
      <c r="R4089" s="169"/>
      <c r="S4089" s="39"/>
      <c r="T4089" s="119"/>
      <c r="U4089" s="109"/>
      <c r="V4089" s="109"/>
      <c r="W4089" s="109"/>
      <c r="X4089" s="45"/>
      <c r="Y4089" s="45"/>
    </row>
    <row r="4090" spans="1:25" s="43" customFormat="1" ht="12.9" customHeight="1">
      <c r="A4090" s="189"/>
      <c r="B4090" s="111"/>
      <c r="C4090" s="111"/>
      <c r="D4090" s="111"/>
      <c r="E4090" s="111"/>
      <c r="F4090" s="111"/>
      <c r="G4090" s="111"/>
      <c r="H4090" s="111"/>
      <c r="I4090" s="116"/>
      <c r="J4090" s="118"/>
      <c r="K4090" s="33"/>
      <c r="L4090" s="44">
        <f>SUM(E4090:F4090)</f>
        <v>0</v>
      </c>
      <c r="M4090" s="33" t="str">
        <f t="shared" si="364"/>
        <v>Container q'ty</v>
      </c>
      <c r="N4090" s="33" t="str">
        <f t="shared" si="365"/>
        <v/>
      </c>
      <c r="O4090" s="39"/>
      <c r="P4090" s="33"/>
      <c r="Q4090" s="168"/>
      <c r="R4090" s="169"/>
      <c r="S4090" s="39"/>
      <c r="T4090" s="119"/>
      <c r="U4090" s="109"/>
      <c r="V4090" s="109"/>
      <c r="W4090" s="109"/>
      <c r="X4090" s="45"/>
      <c r="Y4090" s="45"/>
    </row>
    <row r="4091" spans="1:25" s="43" customFormat="1" ht="12.9" customHeight="1">
      <c r="A4091" s="189"/>
      <c r="B4091" s="111"/>
      <c r="C4091" s="111"/>
      <c r="D4091" s="111"/>
      <c r="E4091" s="111"/>
      <c r="F4091" s="111"/>
      <c r="G4091" s="111"/>
      <c r="H4091" s="111"/>
      <c r="I4091" s="116"/>
      <c r="J4091" s="118"/>
      <c r="K4091" s="33"/>
      <c r="L4091" s="44">
        <f>SUM(E4091:F4091)</f>
        <v>0</v>
      </c>
      <c r="M4091" s="33" t="str">
        <f t="shared" si="364"/>
        <v>Container q'ty</v>
      </c>
      <c r="N4091" s="33" t="str">
        <f t="shared" si="365"/>
        <v/>
      </c>
      <c r="O4091" s="39"/>
      <c r="P4091" s="33"/>
      <c r="Q4091" s="168"/>
      <c r="R4091" s="169"/>
      <c r="S4091" s="39"/>
      <c r="T4091" s="119"/>
      <c r="U4091" s="109"/>
      <c r="V4091" s="109"/>
      <c r="W4091" s="109"/>
      <c r="X4091" s="45"/>
      <c r="Y4091" s="45"/>
    </row>
    <row r="4092" spans="1:25" s="43" customFormat="1" ht="12.9" customHeight="1">
      <c r="A4092" s="189"/>
      <c r="B4092" s="111"/>
      <c r="C4092" s="111"/>
      <c r="D4092" s="111"/>
      <c r="E4092" s="111"/>
      <c r="F4092" s="111"/>
      <c r="G4092" s="111"/>
      <c r="H4092" s="111"/>
      <c r="I4092" s="116"/>
      <c r="J4092" s="118"/>
      <c r="K4092" s="33"/>
      <c r="L4092" s="44">
        <f t="shared" ref="L4092:L4100" si="366">SUM(E4092:F4092)</f>
        <v>0</v>
      </c>
      <c r="M4092" s="33" t="str">
        <f t="shared" si="364"/>
        <v>Container q'ty</v>
      </c>
      <c r="N4092" s="33" t="str">
        <f t="shared" si="365"/>
        <v/>
      </c>
      <c r="O4092" s="39"/>
      <c r="P4092" s="33"/>
      <c r="Q4092" s="168"/>
      <c r="R4092" s="169"/>
      <c r="S4092" s="39"/>
      <c r="T4092" s="119"/>
      <c r="U4092" s="109"/>
      <c r="V4092" s="109"/>
      <c r="W4092" s="109"/>
      <c r="X4092" s="45"/>
      <c r="Y4092" s="45"/>
    </row>
    <row r="4093" spans="1:25" s="43" customFormat="1" ht="12.9" customHeight="1">
      <c r="A4093" s="189"/>
      <c r="B4093" s="111"/>
      <c r="C4093" s="111"/>
      <c r="D4093" s="111"/>
      <c r="E4093" s="111"/>
      <c r="F4093" s="111"/>
      <c r="G4093" s="111"/>
      <c r="H4093" s="111"/>
      <c r="I4093" s="116"/>
      <c r="J4093" s="118"/>
      <c r="K4093" s="33"/>
      <c r="L4093" s="44">
        <f t="shared" si="366"/>
        <v>0</v>
      </c>
      <c r="M4093" s="33" t="str">
        <f t="shared" si="364"/>
        <v>Container q'ty</v>
      </c>
      <c r="N4093" s="33" t="str">
        <f t="shared" si="365"/>
        <v/>
      </c>
      <c r="O4093" s="39"/>
      <c r="P4093" s="33"/>
      <c r="Q4093" s="168"/>
      <c r="R4093" s="169"/>
      <c r="S4093" s="39"/>
      <c r="T4093" s="119"/>
      <c r="U4093" s="109"/>
      <c r="V4093" s="109"/>
      <c r="W4093" s="109"/>
      <c r="X4093" s="45"/>
      <c r="Y4093" s="45"/>
    </row>
    <row r="4094" spans="1:25" s="43" customFormat="1" ht="12.9" customHeight="1">
      <c r="A4094" s="189"/>
      <c r="B4094" s="111"/>
      <c r="C4094" s="111"/>
      <c r="D4094" s="111"/>
      <c r="E4094" s="111"/>
      <c r="F4094" s="111"/>
      <c r="G4094" s="111"/>
      <c r="H4094" s="111"/>
      <c r="I4094" s="116"/>
      <c r="J4094" s="118"/>
      <c r="K4094" s="33"/>
      <c r="L4094" s="44">
        <f t="shared" si="366"/>
        <v>0</v>
      </c>
      <c r="M4094" s="33" t="str">
        <f t="shared" si="364"/>
        <v>Container q'ty</v>
      </c>
      <c r="N4094" s="33" t="str">
        <f t="shared" si="365"/>
        <v/>
      </c>
      <c r="O4094" s="39"/>
      <c r="P4094" s="33"/>
      <c r="Q4094" s="168"/>
      <c r="R4094" s="169"/>
      <c r="S4094" s="39"/>
      <c r="T4094" s="119"/>
      <c r="U4094" s="109"/>
      <c r="V4094" s="109"/>
      <c r="W4094" s="109"/>
      <c r="X4094" s="45"/>
      <c r="Y4094" s="45"/>
    </row>
    <row r="4095" spans="1:25" s="43" customFormat="1" ht="12.9" customHeight="1">
      <c r="A4095" s="189"/>
      <c r="B4095" s="111"/>
      <c r="C4095" s="111"/>
      <c r="D4095" s="111"/>
      <c r="E4095" s="111"/>
      <c r="F4095" s="111"/>
      <c r="G4095" s="111"/>
      <c r="H4095" s="111"/>
      <c r="I4095" s="117"/>
      <c r="J4095" s="118"/>
      <c r="K4095" s="33"/>
      <c r="L4095" s="44">
        <f t="shared" si="366"/>
        <v>0</v>
      </c>
      <c r="M4095" s="33" t="str">
        <f t="shared" si="364"/>
        <v>Container q'ty</v>
      </c>
      <c r="N4095" s="33" t="str">
        <f t="shared" si="365"/>
        <v/>
      </c>
      <c r="O4095" s="39"/>
      <c r="P4095" s="33"/>
      <c r="Q4095" s="168"/>
      <c r="R4095" s="169"/>
      <c r="S4095" s="39"/>
      <c r="T4095" s="119"/>
      <c r="U4095" s="109"/>
      <c r="V4095" s="109"/>
      <c r="W4095" s="109"/>
      <c r="X4095" s="45"/>
      <c r="Y4095" s="45"/>
    </row>
    <row r="4096" spans="1:25" s="43" customFormat="1" ht="12.9" customHeight="1">
      <c r="A4096" s="189"/>
      <c r="B4096" s="111"/>
      <c r="C4096" s="111"/>
      <c r="D4096" s="111"/>
      <c r="E4096" s="111"/>
      <c r="F4096" s="111"/>
      <c r="G4096" s="111"/>
      <c r="H4096" s="111"/>
      <c r="I4096" s="117"/>
      <c r="J4096" s="118"/>
      <c r="K4096" s="33"/>
      <c r="L4096" s="44">
        <f t="shared" si="366"/>
        <v>0</v>
      </c>
      <c r="M4096" s="33" t="str">
        <f t="shared" si="364"/>
        <v>Container q'ty</v>
      </c>
      <c r="N4096" s="33" t="str">
        <f t="shared" si="365"/>
        <v/>
      </c>
      <c r="O4096" s="39"/>
      <c r="P4096" s="33"/>
      <c r="Q4096" s="168"/>
      <c r="R4096" s="169"/>
      <c r="S4096" s="39"/>
      <c r="T4096" s="119"/>
      <c r="U4096" s="109"/>
      <c r="V4096" s="109"/>
      <c r="W4096" s="109"/>
      <c r="X4096" s="45"/>
      <c r="Y4096" s="45"/>
    </row>
    <row r="4097" spans="1:25" s="43" customFormat="1" ht="12.9" customHeight="1">
      <c r="A4097" s="189"/>
      <c r="B4097" s="111"/>
      <c r="C4097" s="111"/>
      <c r="D4097" s="111"/>
      <c r="E4097" s="111"/>
      <c r="F4097" s="111"/>
      <c r="G4097" s="111"/>
      <c r="H4097" s="111"/>
      <c r="I4097" s="116"/>
      <c r="J4097" s="118"/>
      <c r="K4097" s="33"/>
      <c r="L4097" s="44">
        <f t="shared" si="366"/>
        <v>0</v>
      </c>
      <c r="M4097" s="33" t="str">
        <f t="shared" si="364"/>
        <v>Container q'ty</v>
      </c>
      <c r="N4097" s="33" t="str">
        <f t="shared" si="365"/>
        <v/>
      </c>
      <c r="O4097" s="39"/>
      <c r="P4097" s="33"/>
      <c r="Q4097" s="168"/>
      <c r="R4097" s="169"/>
      <c r="S4097" s="39"/>
      <c r="T4097" s="119"/>
      <c r="U4097" s="109"/>
      <c r="V4097" s="109"/>
      <c r="W4097" s="109"/>
      <c r="X4097" s="45"/>
      <c r="Y4097" s="45"/>
    </row>
    <row r="4098" spans="1:25" s="43" customFormat="1" ht="12.9" customHeight="1">
      <c r="A4098" s="189"/>
      <c r="B4098" s="111"/>
      <c r="C4098" s="111"/>
      <c r="D4098" s="111"/>
      <c r="E4098" s="111"/>
      <c r="F4098" s="111"/>
      <c r="G4098" s="111"/>
      <c r="H4098" s="111"/>
      <c r="I4098" s="116"/>
      <c r="J4098" s="118"/>
      <c r="K4098" s="33"/>
      <c r="L4098" s="44">
        <f t="shared" si="366"/>
        <v>0</v>
      </c>
      <c r="M4098" s="33" t="str">
        <f t="shared" si="364"/>
        <v>Container q'ty</v>
      </c>
      <c r="N4098" s="33" t="str">
        <f t="shared" si="365"/>
        <v/>
      </c>
      <c r="O4098" s="39"/>
      <c r="P4098" s="33"/>
      <c r="Q4098" s="168"/>
      <c r="R4098" s="169"/>
      <c r="S4098" s="39"/>
      <c r="T4098" s="119"/>
      <c r="U4098" s="109"/>
      <c r="V4098" s="109"/>
      <c r="W4098" s="109"/>
      <c r="X4098" s="45"/>
      <c r="Y4098" s="45"/>
    </row>
    <row r="4099" spans="1:25" s="43" customFormat="1" ht="12.9" customHeight="1">
      <c r="A4099" s="189"/>
      <c r="B4099" s="111"/>
      <c r="C4099" s="111"/>
      <c r="D4099" s="111"/>
      <c r="E4099" s="111"/>
      <c r="F4099" s="111"/>
      <c r="G4099" s="111"/>
      <c r="H4099" s="111"/>
      <c r="I4099" s="116"/>
      <c r="J4099" s="118"/>
      <c r="K4099" s="33"/>
      <c r="L4099" s="44">
        <f t="shared" si="366"/>
        <v>0</v>
      </c>
      <c r="M4099" s="33" t="str">
        <f t="shared" si="364"/>
        <v>Container q'ty</v>
      </c>
      <c r="N4099" s="33" t="str">
        <f t="shared" si="365"/>
        <v/>
      </c>
      <c r="O4099" s="39"/>
      <c r="P4099" s="33"/>
      <c r="Q4099" s="168"/>
      <c r="R4099" s="169"/>
      <c r="S4099" s="39"/>
      <c r="T4099" s="119"/>
      <c r="U4099" s="109"/>
      <c r="V4099" s="109"/>
      <c r="W4099" s="109"/>
      <c r="X4099" s="45"/>
      <c r="Y4099" s="45"/>
    </row>
    <row r="4100" spans="1:25" s="43" customFormat="1" ht="12.9" customHeight="1">
      <c r="A4100" s="189"/>
      <c r="B4100" s="111"/>
      <c r="C4100" s="111"/>
      <c r="D4100" s="111"/>
      <c r="E4100" s="111"/>
      <c r="F4100" s="111"/>
      <c r="G4100" s="111"/>
      <c r="H4100" s="111"/>
      <c r="I4100" s="116"/>
      <c r="J4100" s="118"/>
      <c r="K4100" s="33"/>
      <c r="L4100" s="44">
        <f t="shared" si="366"/>
        <v>0</v>
      </c>
      <c r="M4100" s="33" t="str">
        <f t="shared" si="364"/>
        <v>Container q'ty</v>
      </c>
      <c r="N4100" s="33" t="str">
        <f t="shared" si="365"/>
        <v/>
      </c>
      <c r="O4100" s="39"/>
      <c r="P4100" s="33"/>
      <c r="Q4100" s="168"/>
      <c r="R4100" s="169"/>
      <c r="S4100" s="39"/>
      <c r="T4100" s="119"/>
      <c r="U4100" s="109"/>
      <c r="V4100" s="109"/>
      <c r="W4100" s="109"/>
      <c r="X4100" s="45"/>
      <c r="Y4100" s="45"/>
    </row>
    <row r="4101" spans="1:25" s="43" customFormat="1" ht="12.9" customHeight="1">
      <c r="A4101" s="189"/>
      <c r="B4101" s="111"/>
      <c r="C4101" s="111"/>
      <c r="D4101" s="111"/>
      <c r="E4101" s="111"/>
      <c r="F4101" s="111"/>
      <c r="G4101" s="111"/>
      <c r="H4101" s="111"/>
      <c r="I4101" s="116"/>
      <c r="J4101" s="118"/>
      <c r="K4101" s="33"/>
      <c r="L4101" s="44">
        <f>SUM(E4101:F4101)</f>
        <v>0</v>
      </c>
      <c r="M4101" s="33" t="str">
        <f t="shared" si="364"/>
        <v>Container q'ty</v>
      </c>
      <c r="N4101" s="33" t="str">
        <f t="shared" si="365"/>
        <v/>
      </c>
      <c r="O4101" s="39"/>
      <c r="P4101" s="33"/>
      <c r="Q4101" s="168"/>
      <c r="R4101" s="169"/>
      <c r="S4101" s="39"/>
      <c r="T4101" s="119"/>
      <c r="U4101" s="109"/>
      <c r="V4101" s="109"/>
      <c r="W4101" s="109"/>
      <c r="X4101" s="45"/>
      <c r="Y4101" s="45"/>
    </row>
    <row r="4102" spans="1:25" s="43" customFormat="1" ht="12.9" customHeight="1">
      <c r="A4102" s="189"/>
      <c r="B4102" s="111"/>
      <c r="C4102" s="111"/>
      <c r="D4102" s="111"/>
      <c r="E4102" s="111"/>
      <c r="F4102" s="111"/>
      <c r="G4102" s="111"/>
      <c r="H4102" s="111"/>
      <c r="I4102" s="116"/>
      <c r="J4102" s="118"/>
      <c r="K4102" s="33"/>
      <c r="L4102" s="44">
        <f>SUM(E4102:F4102)</f>
        <v>0</v>
      </c>
      <c r="M4102" s="33" t="str">
        <f t="shared" si="364"/>
        <v>Container q'ty</v>
      </c>
      <c r="N4102" s="33" t="str">
        <f t="shared" si="365"/>
        <v/>
      </c>
      <c r="O4102" s="39"/>
      <c r="P4102" s="33"/>
      <c r="Q4102" s="168"/>
      <c r="R4102" s="169"/>
      <c r="S4102" s="39"/>
      <c r="T4102" s="119"/>
      <c r="U4102" s="109"/>
      <c r="V4102" s="109"/>
      <c r="W4102" s="109"/>
      <c r="X4102" s="45"/>
      <c r="Y4102" s="45"/>
    </row>
    <row r="4103" spans="1:25" s="43" customFormat="1" ht="12.9" customHeight="1">
      <c r="A4103" s="189"/>
      <c r="B4103" s="111"/>
      <c r="C4103" s="111"/>
      <c r="D4103" s="111"/>
      <c r="E4103" s="111"/>
      <c r="F4103" s="111"/>
      <c r="G4103" s="111"/>
      <c r="H4103" s="111"/>
      <c r="I4103" s="116"/>
      <c r="J4103" s="118"/>
      <c r="K4103" s="33"/>
      <c r="L4103" s="44">
        <f t="shared" ref="L4103:L4112" si="367">SUM(E4103:F4103)</f>
        <v>0</v>
      </c>
      <c r="M4103" s="33" t="str">
        <f t="shared" si="364"/>
        <v>Container q'ty</v>
      </c>
      <c r="N4103" s="33" t="str">
        <f t="shared" si="365"/>
        <v/>
      </c>
      <c r="O4103" s="39"/>
      <c r="P4103" s="33"/>
      <c r="Q4103" s="168"/>
      <c r="R4103" s="169"/>
      <c r="S4103" s="39"/>
      <c r="T4103" s="119"/>
      <c r="U4103" s="109"/>
      <c r="V4103" s="109"/>
      <c r="W4103" s="109"/>
      <c r="X4103" s="45"/>
      <c r="Y4103" s="45"/>
    </row>
    <row r="4104" spans="1:25" s="43" customFormat="1" ht="12.9" customHeight="1">
      <c r="A4104" s="189"/>
      <c r="B4104" s="111"/>
      <c r="C4104" s="111"/>
      <c r="D4104" s="111"/>
      <c r="E4104" s="111"/>
      <c r="F4104" s="111"/>
      <c r="G4104" s="111"/>
      <c r="H4104" s="111"/>
      <c r="I4104" s="116"/>
      <c r="J4104" s="118"/>
      <c r="K4104" s="33"/>
      <c r="L4104" s="44">
        <f t="shared" si="367"/>
        <v>0</v>
      </c>
      <c r="M4104" s="33" t="str">
        <f t="shared" si="364"/>
        <v>Container q'ty</v>
      </c>
      <c r="N4104" s="33" t="str">
        <f t="shared" si="365"/>
        <v/>
      </c>
      <c r="O4104" s="39"/>
      <c r="P4104" s="33"/>
      <c r="Q4104" s="168"/>
      <c r="R4104" s="169"/>
      <c r="S4104" s="39"/>
      <c r="T4104" s="119"/>
      <c r="U4104" s="109"/>
      <c r="V4104" s="109"/>
      <c r="W4104" s="109"/>
      <c r="X4104" s="45"/>
      <c r="Y4104" s="45"/>
    </row>
    <row r="4105" spans="1:25" s="43" customFormat="1" ht="12.9" customHeight="1">
      <c r="A4105" s="189"/>
      <c r="B4105" s="111"/>
      <c r="C4105" s="111"/>
      <c r="D4105" s="111"/>
      <c r="E4105" s="111"/>
      <c r="F4105" s="111"/>
      <c r="G4105" s="111"/>
      <c r="H4105" s="111"/>
      <c r="I4105" s="116"/>
      <c r="J4105" s="118"/>
      <c r="K4105" s="33"/>
      <c r="L4105" s="44">
        <f t="shared" si="367"/>
        <v>0</v>
      </c>
      <c r="M4105" s="33" t="str">
        <f t="shared" si="364"/>
        <v>Container q'ty</v>
      </c>
      <c r="N4105" s="33" t="str">
        <f t="shared" si="365"/>
        <v/>
      </c>
      <c r="O4105" s="39"/>
      <c r="P4105" s="33"/>
      <c r="Q4105" s="168"/>
      <c r="R4105" s="169"/>
      <c r="S4105" s="39"/>
      <c r="T4105" s="119"/>
      <c r="U4105" s="109"/>
      <c r="V4105" s="109"/>
      <c r="W4105" s="109"/>
      <c r="X4105" s="45"/>
      <c r="Y4105" s="45"/>
    </row>
    <row r="4106" spans="1:25" s="43" customFormat="1" ht="12.9" customHeight="1">
      <c r="A4106" s="189"/>
      <c r="B4106" s="111"/>
      <c r="C4106" s="111"/>
      <c r="D4106" s="111"/>
      <c r="E4106" s="111"/>
      <c r="F4106" s="111"/>
      <c r="G4106" s="111"/>
      <c r="H4106" s="111"/>
      <c r="I4106" s="117"/>
      <c r="J4106" s="118"/>
      <c r="K4106" s="33"/>
      <c r="L4106" s="44">
        <f t="shared" si="367"/>
        <v>0</v>
      </c>
      <c r="M4106" s="33" t="str">
        <f t="shared" si="364"/>
        <v>Container q'ty</v>
      </c>
      <c r="N4106" s="33" t="str">
        <f t="shared" si="365"/>
        <v/>
      </c>
      <c r="O4106" s="39"/>
      <c r="P4106" s="33"/>
      <c r="Q4106" s="168"/>
      <c r="R4106" s="169"/>
      <c r="S4106" s="39"/>
      <c r="T4106" s="119"/>
      <c r="U4106" s="109"/>
      <c r="V4106" s="109"/>
      <c r="W4106" s="109"/>
      <c r="X4106" s="45"/>
      <c r="Y4106" s="45"/>
    </row>
    <row r="4107" spans="1:25" s="43" customFormat="1" ht="12.9" customHeight="1">
      <c r="A4107" s="189"/>
      <c r="B4107" s="111"/>
      <c r="C4107" s="111"/>
      <c r="D4107" s="111"/>
      <c r="E4107" s="111"/>
      <c r="F4107" s="111"/>
      <c r="G4107" s="111"/>
      <c r="H4107" s="111"/>
      <c r="I4107" s="117"/>
      <c r="J4107" s="118"/>
      <c r="K4107" s="33"/>
      <c r="L4107" s="44">
        <f t="shared" si="367"/>
        <v>0</v>
      </c>
      <c r="M4107" s="33" t="str">
        <f t="shared" si="364"/>
        <v>Container q'ty</v>
      </c>
      <c r="N4107" s="33" t="str">
        <f t="shared" si="365"/>
        <v/>
      </c>
      <c r="O4107" s="39"/>
      <c r="P4107" s="33"/>
      <c r="Q4107" s="168"/>
      <c r="R4107" s="169"/>
      <c r="S4107" s="39"/>
      <c r="T4107" s="119"/>
      <c r="U4107" s="109"/>
      <c r="V4107" s="109"/>
      <c r="W4107" s="109"/>
      <c r="X4107" s="45"/>
      <c r="Y4107" s="45"/>
    </row>
    <row r="4108" spans="1:25" s="43" customFormat="1" ht="12.9" customHeight="1">
      <c r="A4108" s="189"/>
      <c r="B4108" s="111"/>
      <c r="C4108" s="111"/>
      <c r="D4108" s="111"/>
      <c r="E4108" s="111"/>
      <c r="F4108" s="111"/>
      <c r="G4108" s="111"/>
      <c r="H4108" s="111"/>
      <c r="I4108" s="116"/>
      <c r="J4108" s="118"/>
      <c r="K4108" s="33"/>
      <c r="L4108" s="44">
        <f t="shared" si="367"/>
        <v>0</v>
      </c>
      <c r="M4108" s="33" t="str">
        <f t="shared" si="364"/>
        <v>Container q'ty</v>
      </c>
      <c r="N4108" s="33" t="str">
        <f t="shared" si="365"/>
        <v/>
      </c>
      <c r="O4108" s="39"/>
      <c r="P4108" s="33"/>
      <c r="Q4108" s="168"/>
      <c r="R4108" s="169"/>
      <c r="S4108" s="39"/>
      <c r="T4108" s="119"/>
      <c r="U4108" s="109"/>
      <c r="V4108" s="109"/>
      <c r="W4108" s="109"/>
      <c r="X4108" s="45"/>
      <c r="Y4108" s="45"/>
    </row>
    <row r="4109" spans="1:25" s="43" customFormat="1" ht="12.9" customHeight="1">
      <c r="A4109" s="189"/>
      <c r="B4109" s="111"/>
      <c r="C4109" s="111"/>
      <c r="D4109" s="111"/>
      <c r="E4109" s="111"/>
      <c r="F4109" s="111"/>
      <c r="G4109" s="111"/>
      <c r="H4109" s="111"/>
      <c r="I4109" s="116"/>
      <c r="J4109" s="118"/>
      <c r="K4109" s="33"/>
      <c r="L4109" s="44">
        <f t="shared" si="367"/>
        <v>0</v>
      </c>
      <c r="M4109" s="33" t="str">
        <f t="shared" si="364"/>
        <v>Container q'ty</v>
      </c>
      <c r="N4109" s="33" t="str">
        <f t="shared" si="365"/>
        <v/>
      </c>
      <c r="O4109" s="39"/>
      <c r="P4109" s="33"/>
      <c r="Q4109" s="168"/>
      <c r="R4109" s="169"/>
      <c r="S4109" s="39"/>
      <c r="T4109" s="119"/>
      <c r="U4109" s="109"/>
      <c r="V4109" s="109"/>
      <c r="W4109" s="109"/>
      <c r="X4109" s="45"/>
      <c r="Y4109" s="45"/>
    </row>
    <row r="4110" spans="1:25" s="43" customFormat="1" ht="12.9" customHeight="1">
      <c r="A4110" s="189"/>
      <c r="B4110" s="111"/>
      <c r="C4110" s="111"/>
      <c r="D4110" s="111"/>
      <c r="E4110" s="111"/>
      <c r="F4110" s="111"/>
      <c r="G4110" s="111"/>
      <c r="H4110" s="111"/>
      <c r="I4110" s="116"/>
      <c r="J4110" s="118"/>
      <c r="K4110" s="33"/>
      <c r="L4110" s="44">
        <f t="shared" si="367"/>
        <v>0</v>
      </c>
      <c r="M4110" s="33" t="str">
        <f t="shared" si="364"/>
        <v>Container q'ty</v>
      </c>
      <c r="N4110" s="33" t="str">
        <f t="shared" si="365"/>
        <v/>
      </c>
      <c r="O4110" s="39"/>
      <c r="P4110" s="33"/>
      <c r="Q4110" s="168"/>
      <c r="R4110" s="169"/>
      <c r="S4110" s="39"/>
      <c r="T4110" s="119"/>
      <c r="U4110" s="109"/>
      <c r="V4110" s="109"/>
      <c r="W4110" s="109"/>
      <c r="X4110" s="45"/>
      <c r="Y4110" s="45"/>
    </row>
    <row r="4111" spans="1:25" s="43" customFormat="1" ht="12.9" customHeight="1">
      <c r="A4111" s="189"/>
      <c r="B4111" s="111"/>
      <c r="C4111" s="111"/>
      <c r="D4111" s="111"/>
      <c r="E4111" s="111"/>
      <c r="F4111" s="111"/>
      <c r="G4111" s="111"/>
      <c r="H4111" s="111"/>
      <c r="I4111" s="116"/>
      <c r="J4111" s="118"/>
      <c r="K4111" s="33"/>
      <c r="L4111" s="44">
        <f t="shared" si="367"/>
        <v>0</v>
      </c>
      <c r="M4111" s="33" t="str">
        <f t="shared" si="364"/>
        <v>Container q'ty</v>
      </c>
      <c r="N4111" s="33" t="str">
        <f t="shared" si="365"/>
        <v/>
      </c>
      <c r="O4111" s="39"/>
      <c r="P4111" s="33"/>
      <c r="Q4111" s="168"/>
      <c r="R4111" s="169"/>
      <c r="S4111" s="39"/>
      <c r="T4111" s="119"/>
      <c r="U4111" s="109"/>
      <c r="V4111" s="109"/>
      <c r="W4111" s="109"/>
      <c r="X4111" s="45"/>
      <c r="Y4111" s="45"/>
    </row>
    <row r="4112" spans="1:25" s="43" customFormat="1" ht="12.9" customHeight="1">
      <c r="A4112" s="189"/>
      <c r="B4112" s="111"/>
      <c r="C4112" s="111"/>
      <c r="D4112" s="111"/>
      <c r="E4112" s="111"/>
      <c r="F4112" s="111"/>
      <c r="G4112" s="111"/>
      <c r="H4112" s="111"/>
      <c r="I4112" s="116"/>
      <c r="J4112" s="118"/>
      <c r="K4112" s="33"/>
      <c r="L4112" s="44">
        <f t="shared" si="367"/>
        <v>0</v>
      </c>
      <c r="M4112" s="33" t="str">
        <f t="shared" si="364"/>
        <v>Container q'ty</v>
      </c>
      <c r="N4112" s="33" t="str">
        <f t="shared" si="365"/>
        <v/>
      </c>
      <c r="O4112" s="39"/>
      <c r="P4112" s="33"/>
      <c r="Q4112" s="168"/>
      <c r="R4112" s="169"/>
      <c r="S4112" s="39"/>
      <c r="T4112" s="119"/>
      <c r="U4112" s="109"/>
      <c r="V4112" s="109"/>
      <c r="W4112" s="109"/>
      <c r="X4112" s="45"/>
      <c r="Y4112" s="45"/>
    </row>
    <row r="4113" spans="1:25" s="43" customFormat="1" ht="12.9" customHeight="1">
      <c r="A4113" s="189"/>
      <c r="B4113" s="111"/>
      <c r="C4113" s="111"/>
      <c r="D4113" s="111"/>
      <c r="E4113" s="111"/>
      <c r="F4113" s="111"/>
      <c r="G4113" s="111"/>
      <c r="H4113" s="111"/>
      <c r="I4113" s="116"/>
      <c r="J4113" s="118"/>
      <c r="K4113" s="33"/>
      <c r="L4113" s="44">
        <f>SUM(E4113:F4113)</f>
        <v>0</v>
      </c>
      <c r="M4113" s="33" t="str">
        <f t="shared" si="364"/>
        <v>Container q'ty</v>
      </c>
      <c r="N4113" s="33" t="str">
        <f t="shared" si="365"/>
        <v/>
      </c>
      <c r="O4113" s="39"/>
      <c r="P4113" s="33"/>
      <c r="Q4113" s="168"/>
      <c r="R4113" s="169"/>
      <c r="S4113" s="39"/>
      <c r="T4113" s="119"/>
      <c r="U4113" s="109"/>
      <c r="V4113" s="109"/>
      <c r="W4113" s="109"/>
      <c r="X4113" s="45"/>
      <c r="Y4113" s="45"/>
    </row>
    <row r="4114" spans="1:25" s="43" customFormat="1" ht="12.9" customHeight="1">
      <c r="A4114" s="189"/>
      <c r="B4114" s="111"/>
      <c r="C4114" s="111"/>
      <c r="D4114" s="111"/>
      <c r="E4114" s="111"/>
      <c r="F4114" s="111"/>
      <c r="G4114" s="111"/>
      <c r="H4114" s="111"/>
      <c r="I4114" s="116"/>
      <c r="J4114" s="118"/>
      <c r="K4114" s="33"/>
      <c r="L4114" s="44">
        <f>SUM(E4114:F4114)</f>
        <v>0</v>
      </c>
      <c r="M4114" s="33" t="str">
        <f t="shared" si="364"/>
        <v>Container q'ty</v>
      </c>
      <c r="N4114" s="33" t="str">
        <f t="shared" si="365"/>
        <v/>
      </c>
      <c r="O4114" s="39"/>
      <c r="P4114" s="33"/>
      <c r="Q4114" s="168"/>
      <c r="R4114" s="169"/>
      <c r="S4114" s="39"/>
      <c r="T4114" s="119"/>
      <c r="U4114" s="109"/>
      <c r="V4114" s="109"/>
      <c r="W4114" s="109"/>
      <c r="X4114" s="45"/>
      <c r="Y4114" s="45"/>
    </row>
    <row r="4115" spans="1:25" s="43" customFormat="1" ht="12.9" customHeight="1">
      <c r="A4115" s="189"/>
      <c r="B4115" s="111"/>
      <c r="C4115" s="111"/>
      <c r="D4115" s="111"/>
      <c r="E4115" s="111"/>
      <c r="F4115" s="111"/>
      <c r="G4115" s="111"/>
      <c r="H4115" s="111"/>
      <c r="I4115" s="116"/>
      <c r="J4115" s="118"/>
      <c r="K4115" s="33"/>
      <c r="L4115" s="44">
        <f t="shared" ref="L4115:L4123" si="368">SUM(E4115:F4115)</f>
        <v>0</v>
      </c>
      <c r="M4115" s="33" t="str">
        <f t="shared" si="364"/>
        <v>Container q'ty</v>
      </c>
      <c r="N4115" s="33" t="str">
        <f t="shared" si="365"/>
        <v/>
      </c>
      <c r="O4115" s="39"/>
      <c r="P4115" s="33"/>
      <c r="Q4115" s="168"/>
      <c r="R4115" s="169"/>
      <c r="S4115" s="39"/>
      <c r="T4115" s="119"/>
      <c r="U4115" s="109"/>
      <c r="V4115" s="109"/>
      <c r="W4115" s="109"/>
      <c r="X4115" s="45"/>
      <c r="Y4115" s="45"/>
    </row>
    <row r="4116" spans="1:25" s="43" customFormat="1" ht="12.9" customHeight="1">
      <c r="A4116" s="189"/>
      <c r="B4116" s="111"/>
      <c r="C4116" s="111"/>
      <c r="D4116" s="111"/>
      <c r="E4116" s="111"/>
      <c r="F4116" s="111"/>
      <c r="G4116" s="111"/>
      <c r="H4116" s="111"/>
      <c r="I4116" s="116"/>
      <c r="J4116" s="118"/>
      <c r="K4116" s="33"/>
      <c r="L4116" s="44">
        <f t="shared" si="368"/>
        <v>0</v>
      </c>
      <c r="M4116" s="33" t="str">
        <f t="shared" si="364"/>
        <v>Container q'ty</v>
      </c>
      <c r="N4116" s="33" t="str">
        <f t="shared" si="365"/>
        <v/>
      </c>
      <c r="O4116" s="39"/>
      <c r="P4116" s="33"/>
      <c r="Q4116" s="168"/>
      <c r="R4116" s="169"/>
      <c r="S4116" s="39"/>
      <c r="T4116" s="119"/>
      <c r="U4116" s="109"/>
      <c r="V4116" s="109"/>
      <c r="W4116" s="109"/>
      <c r="X4116" s="45"/>
      <c r="Y4116" s="45"/>
    </row>
    <row r="4117" spans="1:25" s="43" customFormat="1" ht="12.9" customHeight="1">
      <c r="A4117" s="189"/>
      <c r="B4117" s="111"/>
      <c r="C4117" s="111"/>
      <c r="D4117" s="111"/>
      <c r="E4117" s="111"/>
      <c r="F4117" s="111"/>
      <c r="G4117" s="111"/>
      <c r="H4117" s="111"/>
      <c r="I4117" s="116"/>
      <c r="J4117" s="118"/>
      <c r="K4117" s="33"/>
      <c r="L4117" s="44">
        <f t="shared" si="368"/>
        <v>0</v>
      </c>
      <c r="M4117" s="33" t="str">
        <f t="shared" si="364"/>
        <v>Container q'ty</v>
      </c>
      <c r="N4117" s="33" t="str">
        <f t="shared" si="365"/>
        <v/>
      </c>
      <c r="O4117" s="39"/>
      <c r="P4117" s="33"/>
      <c r="Q4117" s="168"/>
      <c r="R4117" s="169"/>
      <c r="S4117" s="39"/>
      <c r="T4117" s="119"/>
      <c r="U4117" s="109"/>
      <c r="V4117" s="109"/>
      <c r="W4117" s="109"/>
      <c r="X4117" s="45"/>
      <c r="Y4117" s="45"/>
    </row>
    <row r="4118" spans="1:25" s="43" customFormat="1" ht="12.9" customHeight="1">
      <c r="A4118" s="189"/>
      <c r="B4118" s="111"/>
      <c r="C4118" s="111"/>
      <c r="D4118" s="111"/>
      <c r="E4118" s="111"/>
      <c r="F4118" s="111"/>
      <c r="G4118" s="111"/>
      <c r="H4118" s="111"/>
      <c r="I4118" s="117"/>
      <c r="J4118" s="118"/>
      <c r="K4118" s="33"/>
      <c r="L4118" s="44">
        <f t="shared" si="368"/>
        <v>0</v>
      </c>
      <c r="M4118" s="33" t="str">
        <f t="shared" si="364"/>
        <v>Container q'ty</v>
      </c>
      <c r="N4118" s="33" t="str">
        <f t="shared" si="365"/>
        <v/>
      </c>
      <c r="O4118" s="39"/>
      <c r="P4118" s="33"/>
      <c r="Q4118" s="168"/>
      <c r="R4118" s="169"/>
      <c r="S4118" s="39"/>
      <c r="T4118" s="119"/>
      <c r="U4118" s="109"/>
      <c r="V4118" s="109"/>
      <c r="W4118" s="109"/>
      <c r="X4118" s="45"/>
      <c r="Y4118" s="45"/>
    </row>
    <row r="4119" spans="1:25" s="43" customFormat="1" ht="12.9" customHeight="1">
      <c r="A4119" s="189"/>
      <c r="B4119" s="111"/>
      <c r="C4119" s="111"/>
      <c r="D4119" s="111"/>
      <c r="E4119" s="111"/>
      <c r="F4119" s="111"/>
      <c r="G4119" s="111"/>
      <c r="H4119" s="111"/>
      <c r="I4119" s="117"/>
      <c r="J4119" s="118"/>
      <c r="K4119" s="33"/>
      <c r="L4119" s="44">
        <f t="shared" si="368"/>
        <v>0</v>
      </c>
      <c r="M4119" s="33" t="str">
        <f t="shared" si="364"/>
        <v>Container q'ty</v>
      </c>
      <c r="N4119" s="33" t="str">
        <f t="shared" si="365"/>
        <v/>
      </c>
      <c r="O4119" s="39"/>
      <c r="P4119" s="33"/>
      <c r="Q4119" s="168"/>
      <c r="R4119" s="169"/>
      <c r="S4119" s="39"/>
      <c r="T4119" s="119"/>
      <c r="U4119" s="109"/>
      <c r="V4119" s="109"/>
      <c r="W4119" s="109"/>
      <c r="X4119" s="45"/>
      <c r="Y4119" s="45"/>
    </row>
    <row r="4120" spans="1:25" s="43" customFormat="1" ht="12.9" customHeight="1">
      <c r="A4120" s="189"/>
      <c r="B4120" s="111"/>
      <c r="C4120" s="111"/>
      <c r="D4120" s="111"/>
      <c r="E4120" s="111"/>
      <c r="F4120" s="111"/>
      <c r="G4120" s="111"/>
      <c r="H4120" s="111"/>
      <c r="I4120" s="116"/>
      <c r="J4120" s="118"/>
      <c r="K4120" s="33"/>
      <c r="L4120" s="44">
        <f t="shared" si="368"/>
        <v>0</v>
      </c>
      <c r="M4120" s="33" t="str">
        <f t="shared" si="364"/>
        <v>Container q'ty</v>
      </c>
      <c r="N4120" s="33" t="str">
        <f t="shared" si="365"/>
        <v/>
      </c>
      <c r="O4120" s="39"/>
      <c r="P4120" s="33"/>
      <c r="Q4120" s="168"/>
      <c r="R4120" s="169"/>
      <c r="S4120" s="39"/>
      <c r="T4120" s="119"/>
      <c r="U4120" s="109"/>
      <c r="V4120" s="109"/>
      <c r="W4120" s="109"/>
      <c r="X4120" s="45"/>
      <c r="Y4120" s="45"/>
    </row>
    <row r="4121" spans="1:25" s="43" customFormat="1" ht="12.9" customHeight="1">
      <c r="A4121" s="189"/>
      <c r="B4121" s="111"/>
      <c r="C4121" s="111"/>
      <c r="D4121" s="111"/>
      <c r="E4121" s="111"/>
      <c r="F4121" s="111"/>
      <c r="G4121" s="111"/>
      <c r="H4121" s="111"/>
      <c r="I4121" s="116"/>
      <c r="J4121" s="118"/>
      <c r="K4121" s="33"/>
      <c r="L4121" s="44">
        <f t="shared" si="368"/>
        <v>0</v>
      </c>
      <c r="M4121" s="33" t="str">
        <f t="shared" si="364"/>
        <v>Container q'ty</v>
      </c>
      <c r="N4121" s="33" t="str">
        <f t="shared" si="365"/>
        <v/>
      </c>
      <c r="O4121" s="39"/>
      <c r="P4121" s="33"/>
      <c r="Q4121" s="168"/>
      <c r="R4121" s="169"/>
      <c r="S4121" s="39"/>
      <c r="T4121" s="119"/>
      <c r="U4121" s="109"/>
      <c r="V4121" s="109"/>
      <c r="W4121" s="109"/>
      <c r="X4121" s="45"/>
      <c r="Y4121" s="45"/>
    </row>
    <row r="4122" spans="1:25" s="43" customFormat="1" ht="12.9" customHeight="1">
      <c r="A4122" s="189"/>
      <c r="B4122" s="111"/>
      <c r="C4122" s="111"/>
      <c r="D4122" s="111"/>
      <c r="E4122" s="111"/>
      <c r="F4122" s="111"/>
      <c r="G4122" s="111"/>
      <c r="H4122" s="111"/>
      <c r="I4122" s="116"/>
      <c r="J4122" s="118"/>
      <c r="K4122" s="33"/>
      <c r="L4122" s="44">
        <f t="shared" si="368"/>
        <v>0</v>
      </c>
      <c r="M4122" s="33" t="str">
        <f t="shared" si="364"/>
        <v>Container q'ty</v>
      </c>
      <c r="N4122" s="33" t="str">
        <f t="shared" si="365"/>
        <v/>
      </c>
      <c r="O4122" s="39"/>
      <c r="P4122" s="33"/>
      <c r="Q4122" s="168"/>
      <c r="R4122" s="169"/>
      <c r="S4122" s="39"/>
      <c r="T4122" s="119"/>
      <c r="U4122" s="109"/>
      <c r="V4122" s="109"/>
      <c r="W4122" s="109"/>
      <c r="X4122" s="45"/>
      <c r="Y4122" s="45"/>
    </row>
    <row r="4123" spans="1:25" s="43" customFormat="1" ht="12.9" customHeight="1">
      <c r="A4123" s="189"/>
      <c r="B4123" s="111"/>
      <c r="C4123" s="111"/>
      <c r="D4123" s="111"/>
      <c r="E4123" s="111"/>
      <c r="F4123" s="111"/>
      <c r="G4123" s="111"/>
      <c r="H4123" s="111"/>
      <c r="I4123" s="116"/>
      <c r="J4123" s="118"/>
      <c r="K4123" s="33"/>
      <c r="L4123" s="44">
        <f t="shared" si="368"/>
        <v>0</v>
      </c>
      <c r="M4123" s="33" t="str">
        <f t="shared" si="364"/>
        <v>Container q'ty</v>
      </c>
      <c r="N4123" s="33" t="str">
        <f t="shared" si="365"/>
        <v/>
      </c>
      <c r="O4123" s="39"/>
      <c r="P4123" s="33"/>
      <c r="Q4123" s="168"/>
      <c r="R4123" s="169"/>
      <c r="S4123" s="39"/>
      <c r="T4123" s="119"/>
      <c r="U4123" s="109"/>
      <c r="V4123" s="109"/>
      <c r="W4123" s="109"/>
      <c r="X4123" s="45"/>
      <c r="Y4123" s="45"/>
    </row>
    <row r="4124" spans="1:25" s="43" customFormat="1" ht="12.9" customHeight="1">
      <c r="A4124" s="189"/>
      <c r="B4124" s="111"/>
      <c r="C4124" s="111"/>
      <c r="D4124" s="111"/>
      <c r="E4124" s="111"/>
      <c r="F4124" s="111"/>
      <c r="G4124" s="111"/>
      <c r="H4124" s="111"/>
      <c r="I4124" s="116"/>
      <c r="J4124" s="118"/>
      <c r="K4124" s="33"/>
      <c r="L4124" s="44">
        <f>SUM(E4124:F4124)</f>
        <v>0</v>
      </c>
      <c r="M4124" s="33" t="str">
        <f t="shared" si="364"/>
        <v>Container q'ty</v>
      </c>
      <c r="N4124" s="33" t="str">
        <f t="shared" si="365"/>
        <v/>
      </c>
      <c r="O4124" s="39"/>
      <c r="P4124" s="33"/>
      <c r="Q4124" s="168"/>
      <c r="R4124" s="169"/>
      <c r="S4124" s="39"/>
      <c r="T4124" s="119"/>
      <c r="U4124" s="109"/>
      <c r="V4124" s="109"/>
      <c r="W4124" s="109"/>
      <c r="X4124" s="45"/>
      <c r="Y4124" s="45"/>
    </row>
    <row r="4125" spans="1:25" s="43" customFormat="1" ht="12.9" customHeight="1">
      <c r="A4125" s="189"/>
      <c r="B4125" s="111"/>
      <c r="C4125" s="111"/>
      <c r="D4125" s="111"/>
      <c r="E4125" s="111"/>
      <c r="F4125" s="111"/>
      <c r="G4125" s="111"/>
      <c r="H4125" s="111"/>
      <c r="I4125" s="116"/>
      <c r="J4125" s="118"/>
      <c r="K4125" s="33"/>
      <c r="L4125" s="44">
        <f>SUM(E4125:F4125)</f>
        <v>0</v>
      </c>
      <c r="M4125" s="33" t="str">
        <f t="shared" si="364"/>
        <v>Container q'ty</v>
      </c>
      <c r="N4125" s="33" t="str">
        <f t="shared" si="365"/>
        <v/>
      </c>
      <c r="O4125" s="39"/>
      <c r="P4125" s="33"/>
      <c r="Q4125" s="168"/>
      <c r="R4125" s="169"/>
      <c r="S4125" s="39"/>
      <c r="T4125" s="119"/>
      <c r="U4125" s="109"/>
      <c r="V4125" s="109"/>
      <c r="W4125" s="109"/>
      <c r="X4125" s="45"/>
      <c r="Y4125" s="45"/>
    </row>
    <row r="4126" spans="1:25" s="43" customFormat="1" ht="12.9" customHeight="1">
      <c r="A4126" s="189"/>
      <c r="B4126" s="111"/>
      <c r="C4126" s="111"/>
      <c r="D4126" s="111"/>
      <c r="E4126" s="111"/>
      <c r="F4126" s="111"/>
      <c r="G4126" s="111"/>
      <c r="H4126" s="111"/>
      <c r="I4126" s="116"/>
      <c r="J4126" s="118"/>
      <c r="K4126" s="33"/>
      <c r="L4126" s="44">
        <f t="shared" ref="L4126:L4134" si="369">SUM(E4126:F4126)</f>
        <v>0</v>
      </c>
      <c r="M4126" s="33" t="str">
        <f t="shared" si="364"/>
        <v>Container q'ty</v>
      </c>
      <c r="N4126" s="33" t="str">
        <f t="shared" si="365"/>
        <v/>
      </c>
      <c r="O4126" s="39"/>
      <c r="P4126" s="33"/>
      <c r="Q4126" s="168"/>
      <c r="R4126" s="169"/>
      <c r="S4126" s="39"/>
      <c r="T4126" s="119"/>
      <c r="U4126" s="109"/>
      <c r="V4126" s="109"/>
      <c r="W4126" s="109"/>
      <c r="X4126" s="45"/>
      <c r="Y4126" s="45"/>
    </row>
    <row r="4127" spans="1:25" s="43" customFormat="1" ht="12.9" customHeight="1">
      <c r="A4127" s="189"/>
      <c r="B4127" s="111"/>
      <c r="C4127" s="111"/>
      <c r="D4127" s="111"/>
      <c r="E4127" s="111"/>
      <c r="F4127" s="111"/>
      <c r="G4127" s="111"/>
      <c r="H4127" s="111"/>
      <c r="I4127" s="116"/>
      <c r="J4127" s="118"/>
      <c r="K4127" s="33"/>
      <c r="L4127" s="44">
        <f t="shared" si="369"/>
        <v>0</v>
      </c>
      <c r="M4127" s="33" t="str">
        <f t="shared" si="364"/>
        <v>Container q'ty</v>
      </c>
      <c r="N4127" s="33" t="str">
        <f t="shared" si="365"/>
        <v/>
      </c>
      <c r="O4127" s="39"/>
      <c r="P4127" s="33"/>
      <c r="Q4127" s="168"/>
      <c r="R4127" s="169"/>
      <c r="S4127" s="39"/>
      <c r="T4127" s="119"/>
      <c r="U4127" s="109"/>
      <c r="V4127" s="109"/>
      <c r="W4127" s="109"/>
      <c r="X4127" s="45"/>
      <c r="Y4127" s="45"/>
    </row>
    <row r="4128" spans="1:25" s="43" customFormat="1" ht="12.9" customHeight="1">
      <c r="A4128" s="189"/>
      <c r="B4128" s="111"/>
      <c r="C4128" s="111"/>
      <c r="D4128" s="111"/>
      <c r="E4128" s="111"/>
      <c r="F4128" s="111"/>
      <c r="G4128" s="111"/>
      <c r="H4128" s="111"/>
      <c r="I4128" s="116"/>
      <c r="J4128" s="118"/>
      <c r="K4128" s="33"/>
      <c r="L4128" s="44">
        <f t="shared" si="369"/>
        <v>0</v>
      </c>
      <c r="M4128" s="33" t="str">
        <f t="shared" si="364"/>
        <v>Container q'ty</v>
      </c>
      <c r="N4128" s="33" t="str">
        <f t="shared" si="365"/>
        <v/>
      </c>
      <c r="O4128" s="39"/>
      <c r="P4128" s="33"/>
      <c r="Q4128" s="168"/>
      <c r="R4128" s="169"/>
      <c r="S4128" s="39"/>
      <c r="T4128" s="119"/>
      <c r="U4128" s="109"/>
      <c r="V4128" s="109"/>
      <c r="W4128" s="109"/>
      <c r="X4128" s="45"/>
      <c r="Y4128" s="45"/>
    </row>
    <row r="4129" spans="1:25" s="43" customFormat="1" ht="12.9" customHeight="1">
      <c r="A4129" s="189"/>
      <c r="B4129" s="111"/>
      <c r="C4129" s="111"/>
      <c r="D4129" s="111"/>
      <c r="E4129" s="111"/>
      <c r="F4129" s="111"/>
      <c r="G4129" s="111"/>
      <c r="H4129" s="111"/>
      <c r="I4129" s="117"/>
      <c r="J4129" s="118"/>
      <c r="K4129" s="33"/>
      <c r="L4129" s="44">
        <f t="shared" si="369"/>
        <v>0</v>
      </c>
      <c r="M4129" s="33" t="str">
        <f t="shared" si="364"/>
        <v>Container q'ty</v>
      </c>
      <c r="N4129" s="33" t="str">
        <f t="shared" si="365"/>
        <v/>
      </c>
      <c r="O4129" s="39"/>
      <c r="P4129" s="33"/>
      <c r="Q4129" s="168"/>
      <c r="R4129" s="169"/>
      <c r="S4129" s="39"/>
      <c r="T4129" s="119"/>
      <c r="U4129" s="109"/>
      <c r="V4129" s="109"/>
      <c r="W4129" s="109"/>
      <c r="X4129" s="45"/>
      <c r="Y4129" s="45"/>
    </row>
    <row r="4130" spans="1:25" s="43" customFormat="1" ht="12.9" customHeight="1">
      <c r="A4130" s="189"/>
      <c r="B4130" s="111"/>
      <c r="C4130" s="111"/>
      <c r="D4130" s="111"/>
      <c r="E4130" s="111"/>
      <c r="F4130" s="111"/>
      <c r="G4130" s="111"/>
      <c r="H4130" s="111"/>
      <c r="I4130" s="117"/>
      <c r="J4130" s="118"/>
      <c r="K4130" s="33"/>
      <c r="L4130" s="44">
        <f t="shared" si="369"/>
        <v>0</v>
      </c>
      <c r="M4130" s="33" t="str">
        <f t="shared" si="364"/>
        <v>Container q'ty</v>
      </c>
      <c r="N4130" s="33" t="str">
        <f t="shared" si="365"/>
        <v/>
      </c>
      <c r="O4130" s="39"/>
      <c r="P4130" s="33"/>
      <c r="Q4130" s="168"/>
      <c r="R4130" s="169"/>
      <c r="S4130" s="39"/>
      <c r="T4130" s="119"/>
      <c r="U4130" s="109"/>
      <c r="V4130" s="109"/>
      <c r="W4130" s="109"/>
      <c r="X4130" s="45"/>
      <c r="Y4130" s="45"/>
    </row>
    <row r="4131" spans="1:25" s="43" customFormat="1" ht="12.9" customHeight="1">
      <c r="A4131" s="189"/>
      <c r="B4131" s="111"/>
      <c r="C4131" s="111"/>
      <c r="D4131" s="111"/>
      <c r="E4131" s="111"/>
      <c r="F4131" s="111"/>
      <c r="G4131" s="111"/>
      <c r="H4131" s="111"/>
      <c r="I4131" s="116"/>
      <c r="J4131" s="118"/>
      <c r="K4131" s="33"/>
      <c r="L4131" s="44">
        <f t="shared" si="369"/>
        <v>0</v>
      </c>
      <c r="M4131" s="33" t="str">
        <f t="shared" si="364"/>
        <v>Container q'ty</v>
      </c>
      <c r="N4131" s="33" t="str">
        <f t="shared" si="365"/>
        <v/>
      </c>
      <c r="O4131" s="39"/>
      <c r="P4131" s="33"/>
      <c r="Q4131" s="168"/>
      <c r="R4131" s="169"/>
      <c r="S4131" s="39"/>
      <c r="T4131" s="119"/>
      <c r="U4131" s="109"/>
      <c r="V4131" s="109"/>
      <c r="W4131" s="109"/>
      <c r="X4131" s="45"/>
      <c r="Y4131" s="45"/>
    </row>
    <row r="4132" spans="1:25" s="43" customFormat="1" ht="12.9" customHeight="1">
      <c r="A4132" s="189"/>
      <c r="B4132" s="111"/>
      <c r="C4132" s="111"/>
      <c r="D4132" s="111"/>
      <c r="E4132" s="111"/>
      <c r="F4132" s="111"/>
      <c r="G4132" s="111"/>
      <c r="H4132" s="111"/>
      <c r="I4132" s="116"/>
      <c r="J4132" s="118"/>
      <c r="K4132" s="33"/>
      <c r="L4132" s="44">
        <f t="shared" si="369"/>
        <v>0</v>
      </c>
      <c r="M4132" s="33" t="str">
        <f t="shared" si="364"/>
        <v>Container q'ty</v>
      </c>
      <c r="N4132" s="33" t="str">
        <f t="shared" si="365"/>
        <v/>
      </c>
      <c r="O4132" s="39"/>
      <c r="P4132" s="33"/>
      <c r="Q4132" s="168"/>
      <c r="R4132" s="169"/>
      <c r="S4132" s="39"/>
      <c r="T4132" s="119"/>
      <c r="U4132" s="109"/>
      <c r="V4132" s="109"/>
      <c r="W4132" s="109"/>
      <c r="X4132" s="45"/>
      <c r="Y4132" s="45"/>
    </row>
    <row r="4133" spans="1:25" s="43" customFormat="1" ht="12.9" customHeight="1">
      <c r="A4133" s="189"/>
      <c r="B4133" s="111"/>
      <c r="C4133" s="111"/>
      <c r="D4133" s="111"/>
      <c r="E4133" s="111"/>
      <c r="F4133" s="111"/>
      <c r="G4133" s="111"/>
      <c r="H4133" s="111"/>
      <c r="I4133" s="116"/>
      <c r="J4133" s="118"/>
      <c r="K4133" s="33"/>
      <c r="L4133" s="44">
        <f t="shared" si="369"/>
        <v>0</v>
      </c>
      <c r="M4133" s="33" t="str">
        <f t="shared" si="364"/>
        <v>Container q'ty</v>
      </c>
      <c r="N4133" s="33" t="str">
        <f t="shared" si="365"/>
        <v/>
      </c>
      <c r="O4133" s="39"/>
      <c r="P4133" s="33"/>
      <c r="Q4133" s="168"/>
      <c r="R4133" s="169"/>
      <c r="S4133" s="39"/>
      <c r="T4133" s="119"/>
      <c r="U4133" s="109"/>
      <c r="V4133" s="109"/>
      <c r="W4133" s="109"/>
      <c r="X4133" s="45"/>
      <c r="Y4133" s="45"/>
    </row>
    <row r="4134" spans="1:25" s="43" customFormat="1" ht="12.9" customHeight="1">
      <c r="A4134" s="189"/>
      <c r="B4134" s="111"/>
      <c r="C4134" s="111"/>
      <c r="D4134" s="111"/>
      <c r="E4134" s="111"/>
      <c r="F4134" s="111"/>
      <c r="G4134" s="111"/>
      <c r="H4134" s="111"/>
      <c r="I4134" s="116"/>
      <c r="J4134" s="118"/>
      <c r="K4134" s="33"/>
      <c r="L4134" s="44">
        <f t="shared" si="369"/>
        <v>0</v>
      </c>
      <c r="M4134" s="33" t="str">
        <f t="shared" si="364"/>
        <v>Container q'ty</v>
      </c>
      <c r="N4134" s="33" t="str">
        <f t="shared" si="365"/>
        <v/>
      </c>
      <c r="O4134" s="39"/>
      <c r="P4134" s="33"/>
      <c r="Q4134" s="168"/>
      <c r="R4134" s="169"/>
      <c r="S4134" s="39"/>
      <c r="T4134" s="119"/>
      <c r="U4134" s="109"/>
      <c r="V4134" s="109"/>
      <c r="W4134" s="109"/>
      <c r="X4134" s="45"/>
      <c r="Y4134" s="45"/>
    </row>
    <row r="4135" spans="1:25" s="43" customFormat="1" ht="12.9" customHeight="1">
      <c r="A4135" s="189"/>
      <c r="B4135" s="111"/>
      <c r="C4135" s="111"/>
      <c r="D4135" s="111"/>
      <c r="E4135" s="111"/>
      <c r="F4135" s="111"/>
      <c r="G4135" s="111"/>
      <c r="H4135" s="111"/>
      <c r="I4135" s="116"/>
      <c r="J4135" s="118"/>
      <c r="K4135" s="33"/>
      <c r="L4135" s="44">
        <f>SUM(E4135:F4135)</f>
        <v>0</v>
      </c>
      <c r="M4135" s="33" t="str">
        <f t="shared" si="364"/>
        <v>Container q'ty</v>
      </c>
      <c r="N4135" s="33" t="str">
        <f t="shared" si="365"/>
        <v/>
      </c>
      <c r="O4135" s="39"/>
      <c r="P4135" s="33"/>
      <c r="Q4135" s="168"/>
      <c r="R4135" s="169"/>
      <c r="S4135" s="39"/>
      <c r="T4135" s="119"/>
      <c r="U4135" s="109"/>
      <c r="V4135" s="109"/>
      <c r="W4135" s="109"/>
      <c r="X4135" s="45"/>
      <c r="Y4135" s="45"/>
    </row>
    <row r="4136" spans="1:25" s="43" customFormat="1" ht="12.9" customHeight="1">
      <c r="A4136" s="189"/>
      <c r="B4136" s="111"/>
      <c r="C4136" s="111"/>
      <c r="D4136" s="111"/>
      <c r="E4136" s="111"/>
      <c r="F4136" s="111"/>
      <c r="G4136" s="111"/>
      <c r="H4136" s="111"/>
      <c r="I4136" s="116"/>
      <c r="J4136" s="118"/>
      <c r="K4136" s="33"/>
      <c r="L4136" s="44">
        <f>SUM(E4136:F4136)</f>
        <v>0</v>
      </c>
      <c r="M4136" s="33" t="str">
        <f t="shared" si="364"/>
        <v>Container q'ty</v>
      </c>
      <c r="N4136" s="33" t="str">
        <f t="shared" si="365"/>
        <v/>
      </c>
      <c r="O4136" s="39"/>
      <c r="P4136" s="33"/>
      <c r="Q4136" s="168"/>
      <c r="R4136" s="169"/>
      <c r="S4136" s="39"/>
      <c r="T4136" s="119"/>
      <c r="U4136" s="109"/>
      <c r="V4136" s="109"/>
      <c r="W4136" s="109"/>
      <c r="X4136" s="45"/>
      <c r="Y4136" s="45"/>
    </row>
    <row r="4137" spans="1:25" s="43" customFormat="1" ht="12.9" customHeight="1">
      <c r="A4137" s="189"/>
      <c r="B4137" s="111"/>
      <c r="C4137" s="111"/>
      <c r="D4137" s="111"/>
      <c r="E4137" s="111"/>
      <c r="F4137" s="111"/>
      <c r="G4137" s="111"/>
      <c r="H4137" s="111"/>
      <c r="I4137" s="116"/>
      <c r="J4137" s="118"/>
      <c r="K4137" s="33"/>
      <c r="L4137" s="44">
        <f t="shared" ref="L4137:L4146" si="370">SUM(E4137:F4137)</f>
        <v>0</v>
      </c>
      <c r="M4137" s="33" t="str">
        <f t="shared" si="364"/>
        <v>Container q'ty</v>
      </c>
      <c r="N4137" s="33" t="str">
        <f t="shared" si="365"/>
        <v/>
      </c>
      <c r="O4137" s="39"/>
      <c r="P4137" s="33"/>
      <c r="Q4137" s="168"/>
      <c r="R4137" s="169"/>
      <c r="S4137" s="39"/>
      <c r="T4137" s="119"/>
      <c r="U4137" s="109"/>
      <c r="V4137" s="109"/>
      <c r="W4137" s="109"/>
      <c r="X4137" s="45"/>
      <c r="Y4137" s="45"/>
    </row>
    <row r="4138" spans="1:25" s="43" customFormat="1" ht="12.9" customHeight="1">
      <c r="A4138" s="189"/>
      <c r="B4138" s="111"/>
      <c r="C4138" s="111"/>
      <c r="D4138" s="111"/>
      <c r="E4138" s="111"/>
      <c r="F4138" s="111"/>
      <c r="G4138" s="111"/>
      <c r="H4138" s="111"/>
      <c r="I4138" s="116"/>
      <c r="J4138" s="118"/>
      <c r="K4138" s="33"/>
      <c r="L4138" s="44">
        <f t="shared" si="370"/>
        <v>0</v>
      </c>
      <c r="M4138" s="33" t="str">
        <f t="shared" si="364"/>
        <v>Container q'ty</v>
      </c>
      <c r="N4138" s="33" t="str">
        <f t="shared" si="365"/>
        <v/>
      </c>
      <c r="O4138" s="39"/>
      <c r="P4138" s="33"/>
      <c r="Q4138" s="168"/>
      <c r="R4138" s="169"/>
      <c r="S4138" s="39"/>
      <c r="T4138" s="119"/>
      <c r="U4138" s="109"/>
      <c r="V4138" s="109"/>
      <c r="W4138" s="109"/>
      <c r="X4138" s="45"/>
      <c r="Y4138" s="45"/>
    </row>
    <row r="4139" spans="1:25" s="43" customFormat="1" ht="12.9" customHeight="1">
      <c r="A4139" s="189"/>
      <c r="B4139" s="111"/>
      <c r="C4139" s="111"/>
      <c r="D4139" s="111"/>
      <c r="E4139" s="111"/>
      <c r="F4139" s="111"/>
      <c r="G4139" s="111"/>
      <c r="H4139" s="111"/>
      <c r="I4139" s="116"/>
      <c r="J4139" s="118"/>
      <c r="K4139" s="33"/>
      <c r="L4139" s="44">
        <f t="shared" si="370"/>
        <v>0</v>
      </c>
      <c r="M4139" s="33" t="str">
        <f t="shared" si="364"/>
        <v>Container q'ty</v>
      </c>
      <c r="N4139" s="33" t="str">
        <f t="shared" si="365"/>
        <v/>
      </c>
      <c r="O4139" s="39"/>
      <c r="P4139" s="33"/>
      <c r="Q4139" s="168"/>
      <c r="R4139" s="169"/>
      <c r="S4139" s="39"/>
      <c r="T4139" s="119"/>
      <c r="U4139" s="109"/>
      <c r="V4139" s="109"/>
      <c r="W4139" s="109"/>
      <c r="X4139" s="45"/>
      <c r="Y4139" s="45"/>
    </row>
    <row r="4140" spans="1:25" s="43" customFormat="1" ht="12.9" customHeight="1">
      <c r="A4140" s="189"/>
      <c r="B4140" s="111"/>
      <c r="C4140" s="111"/>
      <c r="D4140" s="111"/>
      <c r="E4140" s="111"/>
      <c r="F4140" s="111"/>
      <c r="G4140" s="111"/>
      <c r="H4140" s="111"/>
      <c r="I4140" s="117"/>
      <c r="J4140" s="118"/>
      <c r="K4140" s="33"/>
      <c r="L4140" s="44">
        <f t="shared" si="370"/>
        <v>0</v>
      </c>
      <c r="M4140" s="33" t="str">
        <f t="shared" si="364"/>
        <v>Container q'ty</v>
      </c>
      <c r="N4140" s="33" t="str">
        <f t="shared" si="365"/>
        <v/>
      </c>
      <c r="O4140" s="39"/>
      <c r="P4140" s="33"/>
      <c r="Q4140" s="168"/>
      <c r="R4140" s="169"/>
      <c r="S4140" s="39"/>
      <c r="T4140" s="119"/>
      <c r="U4140" s="109"/>
      <c r="V4140" s="109"/>
      <c r="W4140" s="109"/>
      <c r="X4140" s="45"/>
      <c r="Y4140" s="45"/>
    </row>
    <row r="4141" spans="1:25" s="43" customFormat="1" ht="12.9" customHeight="1">
      <c r="A4141" s="189"/>
      <c r="B4141" s="111"/>
      <c r="C4141" s="111"/>
      <c r="D4141" s="111"/>
      <c r="E4141" s="111"/>
      <c r="F4141" s="111"/>
      <c r="G4141" s="111"/>
      <c r="H4141" s="111"/>
      <c r="I4141" s="117"/>
      <c r="J4141" s="118"/>
      <c r="K4141" s="33"/>
      <c r="L4141" s="44">
        <f t="shared" si="370"/>
        <v>0</v>
      </c>
      <c r="M4141" s="33" t="str">
        <f t="shared" si="364"/>
        <v>Container q'ty</v>
      </c>
      <c r="N4141" s="33" t="str">
        <f t="shared" si="365"/>
        <v/>
      </c>
      <c r="O4141" s="39"/>
      <c r="P4141" s="33"/>
      <c r="Q4141" s="168"/>
      <c r="R4141" s="169"/>
      <c r="S4141" s="39"/>
      <c r="T4141" s="119"/>
      <c r="U4141" s="109"/>
      <c r="V4141" s="109"/>
      <c r="W4141" s="109"/>
      <c r="X4141" s="45"/>
      <c r="Y4141" s="45"/>
    </row>
    <row r="4142" spans="1:25" s="43" customFormat="1" ht="12.9" customHeight="1">
      <c r="A4142" s="189"/>
      <c r="B4142" s="111"/>
      <c r="C4142" s="111"/>
      <c r="D4142" s="111"/>
      <c r="E4142" s="111"/>
      <c r="F4142" s="111"/>
      <c r="G4142" s="111"/>
      <c r="H4142" s="111"/>
      <c r="I4142" s="116"/>
      <c r="J4142" s="118"/>
      <c r="K4142" s="33"/>
      <c r="L4142" s="44">
        <f t="shared" si="370"/>
        <v>0</v>
      </c>
      <c r="M4142" s="33" t="str">
        <f t="shared" si="364"/>
        <v>Container q'ty</v>
      </c>
      <c r="N4142" s="33" t="str">
        <f t="shared" si="365"/>
        <v/>
      </c>
      <c r="O4142" s="39"/>
      <c r="P4142" s="33"/>
      <c r="Q4142" s="168"/>
      <c r="R4142" s="169"/>
      <c r="S4142" s="39"/>
      <c r="T4142" s="119"/>
      <c r="U4142" s="109"/>
      <c r="V4142" s="109"/>
      <c r="W4142" s="109"/>
      <c r="X4142" s="45"/>
      <c r="Y4142" s="45"/>
    </row>
    <row r="4143" spans="1:25" s="43" customFormat="1" ht="12.9" customHeight="1">
      <c r="A4143" s="189"/>
      <c r="B4143" s="111"/>
      <c r="C4143" s="111"/>
      <c r="D4143" s="111"/>
      <c r="E4143" s="111"/>
      <c r="F4143" s="111"/>
      <c r="G4143" s="111"/>
      <c r="H4143" s="111"/>
      <c r="I4143" s="116"/>
      <c r="J4143" s="118"/>
      <c r="K4143" s="33"/>
      <c r="L4143" s="44">
        <f t="shared" si="370"/>
        <v>0</v>
      </c>
      <c r="M4143" s="33" t="str">
        <f t="shared" si="364"/>
        <v>Container q'ty</v>
      </c>
      <c r="N4143" s="33" t="str">
        <f t="shared" si="365"/>
        <v/>
      </c>
      <c r="O4143" s="39"/>
      <c r="P4143" s="33"/>
      <c r="Q4143" s="168"/>
      <c r="R4143" s="169"/>
      <c r="S4143" s="39"/>
      <c r="T4143" s="119"/>
      <c r="U4143" s="109"/>
      <c r="V4143" s="109"/>
      <c r="W4143" s="109"/>
      <c r="X4143" s="45"/>
      <c r="Y4143" s="45"/>
    </row>
    <row r="4144" spans="1:25" s="43" customFormat="1" ht="12.9" customHeight="1">
      <c r="A4144" s="189"/>
      <c r="B4144" s="111"/>
      <c r="C4144" s="111"/>
      <c r="D4144" s="111"/>
      <c r="E4144" s="111"/>
      <c r="F4144" s="111"/>
      <c r="G4144" s="111"/>
      <c r="H4144" s="111"/>
      <c r="I4144" s="116"/>
      <c r="J4144" s="118"/>
      <c r="K4144" s="33"/>
      <c r="L4144" s="44">
        <f t="shared" si="370"/>
        <v>0</v>
      </c>
      <c r="M4144" s="33" t="str">
        <f t="shared" si="364"/>
        <v>Container q'ty</v>
      </c>
      <c r="N4144" s="33" t="str">
        <f t="shared" si="365"/>
        <v/>
      </c>
      <c r="O4144" s="39"/>
      <c r="P4144" s="33"/>
      <c r="Q4144" s="168"/>
      <c r="R4144" s="169"/>
      <c r="S4144" s="39"/>
      <c r="T4144" s="119"/>
      <c r="U4144" s="109"/>
      <c r="V4144" s="109"/>
      <c r="W4144" s="109"/>
      <c r="X4144" s="45"/>
      <c r="Y4144" s="45"/>
    </row>
    <row r="4145" spans="1:25" s="43" customFormat="1" ht="12.9" customHeight="1">
      <c r="A4145" s="189"/>
      <c r="B4145" s="111"/>
      <c r="C4145" s="111"/>
      <c r="D4145" s="111"/>
      <c r="E4145" s="111"/>
      <c r="F4145" s="111"/>
      <c r="G4145" s="111"/>
      <c r="H4145" s="111"/>
      <c r="I4145" s="116"/>
      <c r="J4145" s="118"/>
      <c r="K4145" s="33"/>
      <c r="L4145" s="44">
        <f t="shared" si="370"/>
        <v>0</v>
      </c>
      <c r="M4145" s="33" t="str">
        <f t="shared" si="364"/>
        <v>Container q'ty</v>
      </c>
      <c r="N4145" s="33" t="str">
        <f t="shared" si="365"/>
        <v/>
      </c>
      <c r="O4145" s="39"/>
      <c r="P4145" s="33"/>
      <c r="Q4145" s="168"/>
      <c r="R4145" s="169"/>
      <c r="S4145" s="39"/>
      <c r="T4145" s="119"/>
      <c r="U4145" s="109"/>
      <c r="V4145" s="109"/>
      <c r="W4145" s="109"/>
      <c r="X4145" s="45"/>
      <c r="Y4145" s="45"/>
    </row>
    <row r="4146" spans="1:25" s="43" customFormat="1" ht="12.9" customHeight="1">
      <c r="A4146" s="189"/>
      <c r="B4146" s="111"/>
      <c r="C4146" s="111"/>
      <c r="D4146" s="111"/>
      <c r="E4146" s="111"/>
      <c r="F4146" s="111"/>
      <c r="G4146" s="111"/>
      <c r="H4146" s="111"/>
      <c r="I4146" s="116"/>
      <c r="J4146" s="118"/>
      <c r="K4146" s="33"/>
      <c r="L4146" s="44">
        <f t="shared" si="370"/>
        <v>0</v>
      </c>
      <c r="M4146" s="33" t="str">
        <f t="shared" si="364"/>
        <v>Container q'ty</v>
      </c>
      <c r="N4146" s="33" t="str">
        <f t="shared" si="365"/>
        <v/>
      </c>
      <c r="O4146" s="39"/>
      <c r="P4146" s="33"/>
      <c r="Q4146" s="168"/>
      <c r="R4146" s="169"/>
      <c r="S4146" s="39"/>
      <c r="T4146" s="119"/>
      <c r="U4146" s="109"/>
      <c r="V4146" s="109"/>
      <c r="W4146" s="109"/>
      <c r="X4146" s="45"/>
      <c r="Y4146" s="45"/>
    </row>
    <row r="4147" spans="1:25" s="43" customFormat="1" ht="12.9" customHeight="1">
      <c r="A4147" s="189"/>
      <c r="B4147" s="111"/>
      <c r="C4147" s="111"/>
      <c r="D4147" s="111"/>
      <c r="E4147" s="111"/>
      <c r="F4147" s="111"/>
      <c r="G4147" s="111"/>
      <c r="H4147" s="111"/>
      <c r="I4147" s="116"/>
      <c r="J4147" s="118"/>
      <c r="K4147" s="33"/>
      <c r="L4147" s="44">
        <f>SUM(E4147:F4147)</f>
        <v>0</v>
      </c>
      <c r="M4147" s="33" t="str">
        <f t="shared" si="364"/>
        <v>Container q'ty</v>
      </c>
      <c r="N4147" s="33" t="str">
        <f t="shared" si="365"/>
        <v/>
      </c>
      <c r="O4147" s="39"/>
      <c r="P4147" s="33"/>
      <c r="Q4147" s="168"/>
      <c r="R4147" s="169"/>
      <c r="S4147" s="39"/>
      <c r="T4147" s="119"/>
      <c r="U4147" s="109"/>
      <c r="V4147" s="109"/>
      <c r="W4147" s="109"/>
      <c r="X4147" s="45"/>
      <c r="Y4147" s="45"/>
    </row>
    <row r="4148" spans="1:25" s="43" customFormat="1" ht="12.9" customHeight="1">
      <c r="A4148" s="189"/>
      <c r="B4148" s="111"/>
      <c r="C4148" s="111"/>
      <c r="D4148" s="111"/>
      <c r="E4148" s="111"/>
      <c r="F4148" s="111"/>
      <c r="G4148" s="111"/>
      <c r="H4148" s="111"/>
      <c r="I4148" s="116"/>
      <c r="J4148" s="118"/>
      <c r="K4148" s="33"/>
      <c r="L4148" s="44">
        <f>SUM(E4148:F4148)</f>
        <v>0</v>
      </c>
      <c r="M4148" s="33" t="str">
        <f t="shared" si="364"/>
        <v>Container q'ty</v>
      </c>
      <c r="N4148" s="33" t="str">
        <f t="shared" si="365"/>
        <v/>
      </c>
      <c r="O4148" s="39"/>
      <c r="P4148" s="33"/>
      <c r="Q4148" s="168"/>
      <c r="R4148" s="169"/>
      <c r="S4148" s="39"/>
      <c r="T4148" s="119"/>
      <c r="U4148" s="109"/>
      <c r="V4148" s="109"/>
      <c r="W4148" s="109"/>
      <c r="X4148" s="45"/>
      <c r="Y4148" s="45"/>
    </row>
    <row r="4149" spans="1:25" s="43" customFormat="1" ht="12.9" customHeight="1">
      <c r="A4149" s="189"/>
      <c r="B4149" s="111"/>
      <c r="C4149" s="111"/>
      <c r="D4149" s="111"/>
      <c r="E4149" s="111"/>
      <c r="F4149" s="111"/>
      <c r="G4149" s="111"/>
      <c r="H4149" s="111"/>
      <c r="I4149" s="116"/>
      <c r="J4149" s="118"/>
      <c r="K4149" s="33"/>
      <c r="L4149" s="44">
        <f t="shared" ref="L4149:L4157" si="371">SUM(E4149:F4149)</f>
        <v>0</v>
      </c>
      <c r="M4149" s="33" t="str">
        <f t="shared" si="364"/>
        <v>Container q'ty</v>
      </c>
      <c r="N4149" s="33" t="str">
        <f t="shared" si="365"/>
        <v/>
      </c>
      <c r="O4149" s="39"/>
      <c r="P4149" s="33"/>
      <c r="Q4149" s="168"/>
      <c r="R4149" s="169"/>
      <c r="S4149" s="39"/>
      <c r="T4149" s="119"/>
      <c r="U4149" s="109"/>
      <c r="V4149" s="109"/>
      <c r="W4149" s="109"/>
      <c r="X4149" s="45"/>
      <c r="Y4149" s="45"/>
    </row>
    <row r="4150" spans="1:25" s="43" customFormat="1" ht="12.9" customHeight="1">
      <c r="A4150" s="189"/>
      <c r="B4150" s="111"/>
      <c r="C4150" s="111"/>
      <c r="D4150" s="111"/>
      <c r="E4150" s="111"/>
      <c r="F4150" s="111"/>
      <c r="G4150" s="111"/>
      <c r="H4150" s="111"/>
      <c r="I4150" s="116"/>
      <c r="J4150" s="118"/>
      <c r="K4150" s="33"/>
      <c r="L4150" s="44">
        <f t="shared" si="371"/>
        <v>0</v>
      </c>
      <c r="M4150" s="33" t="str">
        <f t="shared" si="364"/>
        <v>Container q'ty</v>
      </c>
      <c r="N4150" s="33" t="str">
        <f t="shared" si="365"/>
        <v/>
      </c>
      <c r="O4150" s="39"/>
      <c r="P4150" s="33"/>
      <c r="Q4150" s="168"/>
      <c r="R4150" s="169"/>
      <c r="S4150" s="39"/>
      <c r="T4150" s="119"/>
      <c r="U4150" s="109"/>
      <c r="V4150" s="109"/>
      <c r="W4150" s="109"/>
      <c r="X4150" s="45"/>
      <c r="Y4150" s="45"/>
    </row>
    <row r="4151" spans="1:25" s="43" customFormat="1" ht="12.9" customHeight="1">
      <c r="A4151" s="189"/>
      <c r="B4151" s="111"/>
      <c r="C4151" s="111"/>
      <c r="D4151" s="111"/>
      <c r="E4151" s="111"/>
      <c r="F4151" s="111"/>
      <c r="G4151" s="111"/>
      <c r="H4151" s="111"/>
      <c r="I4151" s="116"/>
      <c r="J4151" s="118"/>
      <c r="K4151" s="33"/>
      <c r="L4151" s="44">
        <f t="shared" si="371"/>
        <v>0</v>
      </c>
      <c r="M4151" s="33" t="str">
        <f t="shared" ref="M4151:M4212" si="372">A4151&amp;$O$1</f>
        <v>Container q'ty</v>
      </c>
      <c r="N4151" s="33" t="str">
        <f t="shared" ref="N4151:N4212" si="373">A4151&amp;P4151</f>
        <v/>
      </c>
      <c r="O4151" s="39"/>
      <c r="P4151" s="33"/>
      <c r="Q4151" s="168"/>
      <c r="R4151" s="169"/>
      <c r="S4151" s="39"/>
      <c r="T4151" s="119"/>
      <c r="U4151" s="109"/>
      <c r="V4151" s="109"/>
      <c r="W4151" s="109"/>
      <c r="X4151" s="45"/>
      <c r="Y4151" s="45"/>
    </row>
    <row r="4152" spans="1:25" s="43" customFormat="1" ht="12.9" customHeight="1">
      <c r="A4152" s="189"/>
      <c r="B4152" s="111"/>
      <c r="C4152" s="111"/>
      <c r="D4152" s="111"/>
      <c r="E4152" s="111"/>
      <c r="F4152" s="111"/>
      <c r="G4152" s="111"/>
      <c r="H4152" s="111"/>
      <c r="I4152" s="117"/>
      <c r="J4152" s="118"/>
      <c r="K4152" s="33"/>
      <c r="L4152" s="44">
        <f t="shared" si="371"/>
        <v>0</v>
      </c>
      <c r="M4152" s="33" t="str">
        <f t="shared" si="372"/>
        <v>Container q'ty</v>
      </c>
      <c r="N4152" s="33" t="str">
        <f t="shared" si="373"/>
        <v/>
      </c>
      <c r="O4152" s="39"/>
      <c r="P4152" s="33"/>
      <c r="Q4152" s="168"/>
      <c r="R4152" s="169"/>
      <c r="S4152" s="39"/>
      <c r="T4152" s="119"/>
      <c r="U4152" s="109"/>
      <c r="V4152" s="109"/>
      <c r="W4152" s="109"/>
      <c r="X4152" s="45"/>
      <c r="Y4152" s="45"/>
    </row>
    <row r="4153" spans="1:25" s="43" customFormat="1" ht="12.9" customHeight="1">
      <c r="A4153" s="189"/>
      <c r="B4153" s="111"/>
      <c r="C4153" s="111"/>
      <c r="D4153" s="111"/>
      <c r="E4153" s="111"/>
      <c r="F4153" s="111"/>
      <c r="G4153" s="111"/>
      <c r="H4153" s="111"/>
      <c r="I4153" s="117"/>
      <c r="J4153" s="118"/>
      <c r="K4153" s="33"/>
      <c r="L4153" s="44">
        <f t="shared" si="371"/>
        <v>0</v>
      </c>
      <c r="M4153" s="33" t="str">
        <f t="shared" si="372"/>
        <v>Container q'ty</v>
      </c>
      <c r="N4153" s="33" t="str">
        <f t="shared" si="373"/>
        <v/>
      </c>
      <c r="O4153" s="39"/>
      <c r="P4153" s="33"/>
      <c r="Q4153" s="168"/>
      <c r="R4153" s="169"/>
      <c r="S4153" s="39"/>
      <c r="T4153" s="119"/>
      <c r="U4153" s="109"/>
      <c r="V4153" s="109"/>
      <c r="W4153" s="109"/>
      <c r="X4153" s="45"/>
      <c r="Y4153" s="45"/>
    </row>
    <row r="4154" spans="1:25" s="43" customFormat="1" ht="12.9" customHeight="1">
      <c r="A4154" s="189"/>
      <c r="B4154" s="111"/>
      <c r="C4154" s="111"/>
      <c r="D4154" s="111"/>
      <c r="E4154" s="111"/>
      <c r="F4154" s="111"/>
      <c r="G4154" s="111"/>
      <c r="H4154" s="111"/>
      <c r="I4154" s="116"/>
      <c r="J4154" s="118"/>
      <c r="K4154" s="33"/>
      <c r="L4154" s="44">
        <f t="shared" si="371"/>
        <v>0</v>
      </c>
      <c r="M4154" s="33" t="str">
        <f t="shared" si="372"/>
        <v>Container q'ty</v>
      </c>
      <c r="N4154" s="33" t="str">
        <f t="shared" si="373"/>
        <v/>
      </c>
      <c r="O4154" s="39"/>
      <c r="P4154" s="33"/>
      <c r="Q4154" s="168"/>
      <c r="R4154" s="169"/>
      <c r="S4154" s="39"/>
      <c r="T4154" s="119"/>
      <c r="U4154" s="109"/>
      <c r="V4154" s="109"/>
      <c r="W4154" s="109"/>
      <c r="X4154" s="45"/>
      <c r="Y4154" s="45"/>
    </row>
    <row r="4155" spans="1:25" s="43" customFormat="1" ht="12.9" customHeight="1">
      <c r="A4155" s="189"/>
      <c r="B4155" s="111"/>
      <c r="C4155" s="111"/>
      <c r="D4155" s="111"/>
      <c r="E4155" s="111"/>
      <c r="F4155" s="111"/>
      <c r="G4155" s="111"/>
      <c r="H4155" s="111"/>
      <c r="I4155" s="116"/>
      <c r="J4155" s="118"/>
      <c r="K4155" s="33"/>
      <c r="L4155" s="44">
        <f t="shared" si="371"/>
        <v>0</v>
      </c>
      <c r="M4155" s="33" t="str">
        <f t="shared" si="372"/>
        <v>Container q'ty</v>
      </c>
      <c r="N4155" s="33" t="str">
        <f t="shared" si="373"/>
        <v/>
      </c>
      <c r="O4155" s="39"/>
      <c r="P4155" s="33"/>
      <c r="Q4155" s="168"/>
      <c r="R4155" s="169"/>
      <c r="S4155" s="39"/>
      <c r="T4155" s="119"/>
      <c r="U4155" s="109"/>
      <c r="V4155" s="109"/>
      <c r="W4155" s="109"/>
      <c r="X4155" s="45"/>
      <c r="Y4155" s="45"/>
    </row>
    <row r="4156" spans="1:25" s="43" customFormat="1" ht="12.9" customHeight="1">
      <c r="A4156" s="189"/>
      <c r="B4156" s="111"/>
      <c r="C4156" s="111"/>
      <c r="D4156" s="111"/>
      <c r="E4156" s="111"/>
      <c r="F4156" s="111"/>
      <c r="G4156" s="111"/>
      <c r="H4156" s="111"/>
      <c r="I4156" s="116"/>
      <c r="J4156" s="118"/>
      <c r="K4156" s="33"/>
      <c r="L4156" s="44">
        <f t="shared" si="371"/>
        <v>0</v>
      </c>
      <c r="M4156" s="33" t="str">
        <f t="shared" si="372"/>
        <v>Container q'ty</v>
      </c>
      <c r="N4156" s="33" t="str">
        <f t="shared" si="373"/>
        <v/>
      </c>
      <c r="O4156" s="39"/>
      <c r="P4156" s="33"/>
      <c r="Q4156" s="168"/>
      <c r="R4156" s="169"/>
      <c r="S4156" s="39"/>
      <c r="T4156" s="119"/>
      <c r="U4156" s="109"/>
      <c r="V4156" s="109"/>
      <c r="W4156" s="109"/>
      <c r="X4156" s="45"/>
      <c r="Y4156" s="45"/>
    </row>
    <row r="4157" spans="1:25" s="43" customFormat="1" ht="12.9" customHeight="1">
      <c r="A4157" s="189"/>
      <c r="B4157" s="111"/>
      <c r="C4157" s="111"/>
      <c r="D4157" s="111"/>
      <c r="E4157" s="111"/>
      <c r="F4157" s="111"/>
      <c r="G4157" s="111"/>
      <c r="H4157" s="111"/>
      <c r="I4157" s="116"/>
      <c r="J4157" s="118"/>
      <c r="K4157" s="33"/>
      <c r="L4157" s="44">
        <f t="shared" si="371"/>
        <v>0</v>
      </c>
      <c r="M4157" s="33" t="str">
        <f t="shared" si="372"/>
        <v>Container q'ty</v>
      </c>
      <c r="N4157" s="33" t="str">
        <f t="shared" si="373"/>
        <v/>
      </c>
      <c r="O4157" s="39"/>
      <c r="P4157" s="33"/>
      <c r="Q4157" s="168"/>
      <c r="R4157" s="169"/>
      <c r="S4157" s="39"/>
      <c r="T4157" s="119"/>
      <c r="U4157" s="109"/>
      <c r="V4157" s="109"/>
      <c r="W4157" s="109"/>
      <c r="X4157" s="45"/>
      <c r="Y4157" s="45"/>
    </row>
    <row r="4158" spans="1:25" s="43" customFormat="1" ht="12.9" customHeight="1">
      <c r="A4158" s="189"/>
      <c r="B4158" s="111"/>
      <c r="C4158" s="111"/>
      <c r="D4158" s="111"/>
      <c r="E4158" s="111"/>
      <c r="F4158" s="111"/>
      <c r="G4158" s="111"/>
      <c r="H4158" s="111"/>
      <c r="I4158" s="116"/>
      <c r="J4158" s="118"/>
      <c r="K4158" s="33"/>
      <c r="L4158" s="44">
        <f>SUM(E4158:F4158)</f>
        <v>0</v>
      </c>
      <c r="M4158" s="33" t="str">
        <f t="shared" si="372"/>
        <v>Container q'ty</v>
      </c>
      <c r="N4158" s="33" t="str">
        <f t="shared" si="373"/>
        <v/>
      </c>
      <c r="O4158" s="39"/>
      <c r="P4158" s="33"/>
      <c r="Q4158" s="168"/>
      <c r="R4158" s="169"/>
      <c r="S4158" s="39"/>
      <c r="T4158" s="119"/>
      <c r="U4158" s="109"/>
      <c r="V4158" s="109"/>
      <c r="W4158" s="109"/>
      <c r="X4158" s="45"/>
      <c r="Y4158" s="45"/>
    </row>
    <row r="4159" spans="1:25" s="43" customFormat="1" ht="12.9" customHeight="1">
      <c r="A4159" s="189"/>
      <c r="B4159" s="111"/>
      <c r="C4159" s="111"/>
      <c r="D4159" s="111"/>
      <c r="E4159" s="111"/>
      <c r="F4159" s="111"/>
      <c r="G4159" s="111"/>
      <c r="H4159" s="111"/>
      <c r="I4159" s="116"/>
      <c r="J4159" s="118"/>
      <c r="K4159" s="33"/>
      <c r="L4159" s="44">
        <f>SUM(E4159:F4159)</f>
        <v>0</v>
      </c>
      <c r="M4159" s="33" t="str">
        <f t="shared" si="372"/>
        <v>Container q'ty</v>
      </c>
      <c r="N4159" s="33" t="str">
        <f t="shared" si="373"/>
        <v/>
      </c>
      <c r="O4159" s="39"/>
      <c r="P4159" s="33"/>
      <c r="Q4159" s="168"/>
      <c r="R4159" s="169"/>
      <c r="S4159" s="39"/>
      <c r="T4159" s="119"/>
      <c r="U4159" s="109"/>
      <c r="V4159" s="109"/>
      <c r="W4159" s="109"/>
      <c r="X4159" s="45"/>
      <c r="Y4159" s="45"/>
    </row>
    <row r="4160" spans="1:25" s="43" customFormat="1" ht="12.9" customHeight="1">
      <c r="A4160" s="189"/>
      <c r="B4160" s="111"/>
      <c r="C4160" s="111"/>
      <c r="D4160" s="111"/>
      <c r="E4160" s="111"/>
      <c r="F4160" s="111"/>
      <c r="G4160" s="111"/>
      <c r="H4160" s="111"/>
      <c r="I4160" s="116"/>
      <c r="J4160" s="118"/>
      <c r="K4160" s="33"/>
      <c r="L4160" s="44">
        <f t="shared" ref="L4160:L4168" si="374">SUM(E4160:F4160)</f>
        <v>0</v>
      </c>
      <c r="M4160" s="33" t="str">
        <f t="shared" si="372"/>
        <v>Container q'ty</v>
      </c>
      <c r="N4160" s="33" t="str">
        <f t="shared" si="373"/>
        <v/>
      </c>
      <c r="O4160" s="39"/>
      <c r="P4160" s="33"/>
      <c r="Q4160" s="168"/>
      <c r="R4160" s="169"/>
      <c r="S4160" s="39"/>
      <c r="T4160" s="119"/>
      <c r="U4160" s="109"/>
      <c r="V4160" s="109"/>
      <c r="W4160" s="109"/>
      <c r="X4160" s="45"/>
      <c r="Y4160" s="45"/>
    </row>
    <row r="4161" spans="1:25" s="43" customFormat="1" ht="12.9" customHeight="1">
      <c r="A4161" s="189"/>
      <c r="B4161" s="111"/>
      <c r="C4161" s="111"/>
      <c r="D4161" s="111"/>
      <c r="E4161" s="111"/>
      <c r="F4161" s="111"/>
      <c r="G4161" s="111"/>
      <c r="H4161" s="111"/>
      <c r="I4161" s="116"/>
      <c r="J4161" s="118"/>
      <c r="K4161" s="33"/>
      <c r="L4161" s="44">
        <f t="shared" si="374"/>
        <v>0</v>
      </c>
      <c r="M4161" s="33" t="str">
        <f t="shared" si="372"/>
        <v>Container q'ty</v>
      </c>
      <c r="N4161" s="33" t="str">
        <f t="shared" si="373"/>
        <v/>
      </c>
      <c r="O4161" s="39"/>
      <c r="P4161" s="33"/>
      <c r="Q4161" s="168"/>
      <c r="R4161" s="169"/>
      <c r="S4161" s="39"/>
      <c r="T4161" s="119"/>
      <c r="U4161" s="109"/>
      <c r="V4161" s="109"/>
      <c r="W4161" s="109"/>
      <c r="X4161" s="45"/>
      <c r="Y4161" s="45"/>
    </row>
    <row r="4162" spans="1:25" s="43" customFormat="1" ht="12.9" customHeight="1">
      <c r="A4162" s="189"/>
      <c r="B4162" s="111"/>
      <c r="C4162" s="111"/>
      <c r="D4162" s="111"/>
      <c r="E4162" s="111"/>
      <c r="F4162" s="111"/>
      <c r="G4162" s="111"/>
      <c r="H4162" s="111"/>
      <c r="I4162" s="116"/>
      <c r="J4162" s="118"/>
      <c r="K4162" s="33"/>
      <c r="L4162" s="44">
        <f t="shared" si="374"/>
        <v>0</v>
      </c>
      <c r="M4162" s="33" t="str">
        <f t="shared" si="372"/>
        <v>Container q'ty</v>
      </c>
      <c r="N4162" s="33" t="str">
        <f t="shared" si="373"/>
        <v/>
      </c>
      <c r="O4162" s="39"/>
      <c r="P4162" s="33"/>
      <c r="Q4162" s="168"/>
      <c r="R4162" s="169"/>
      <c r="S4162" s="39"/>
      <c r="T4162" s="119"/>
      <c r="U4162" s="109"/>
      <c r="V4162" s="109"/>
      <c r="W4162" s="109"/>
      <c r="X4162" s="45"/>
      <c r="Y4162" s="45"/>
    </row>
    <row r="4163" spans="1:25" s="43" customFormat="1" ht="12.9" customHeight="1">
      <c r="A4163" s="189"/>
      <c r="B4163" s="111"/>
      <c r="C4163" s="111"/>
      <c r="D4163" s="111"/>
      <c r="E4163" s="111"/>
      <c r="F4163" s="111"/>
      <c r="G4163" s="111"/>
      <c r="H4163" s="111"/>
      <c r="I4163" s="117"/>
      <c r="J4163" s="118"/>
      <c r="K4163" s="33"/>
      <c r="L4163" s="44">
        <f t="shared" si="374"/>
        <v>0</v>
      </c>
      <c r="M4163" s="33" t="str">
        <f t="shared" si="372"/>
        <v>Container q'ty</v>
      </c>
      <c r="N4163" s="33" t="str">
        <f t="shared" si="373"/>
        <v/>
      </c>
      <c r="O4163" s="39"/>
      <c r="P4163" s="33"/>
      <c r="Q4163" s="168"/>
      <c r="R4163" s="169"/>
      <c r="S4163" s="39"/>
      <c r="T4163" s="119"/>
      <c r="U4163" s="109"/>
      <c r="V4163" s="109"/>
      <c r="W4163" s="109"/>
      <c r="X4163" s="45"/>
      <c r="Y4163" s="45"/>
    </row>
    <row r="4164" spans="1:25" s="43" customFormat="1" ht="12.9" customHeight="1">
      <c r="A4164" s="189"/>
      <c r="B4164" s="111"/>
      <c r="C4164" s="111"/>
      <c r="D4164" s="111"/>
      <c r="E4164" s="111"/>
      <c r="F4164" s="111"/>
      <c r="G4164" s="111"/>
      <c r="H4164" s="111"/>
      <c r="I4164" s="117"/>
      <c r="J4164" s="118"/>
      <c r="K4164" s="33"/>
      <c r="L4164" s="44">
        <f t="shared" si="374"/>
        <v>0</v>
      </c>
      <c r="M4164" s="33" t="str">
        <f t="shared" si="372"/>
        <v>Container q'ty</v>
      </c>
      <c r="N4164" s="33" t="str">
        <f t="shared" si="373"/>
        <v/>
      </c>
      <c r="O4164" s="39"/>
      <c r="P4164" s="33"/>
      <c r="Q4164" s="168"/>
      <c r="R4164" s="169"/>
      <c r="S4164" s="39"/>
      <c r="T4164" s="119"/>
      <c r="U4164" s="109"/>
      <c r="V4164" s="109"/>
      <c r="W4164" s="109"/>
      <c r="X4164" s="45"/>
      <c r="Y4164" s="45"/>
    </row>
    <row r="4165" spans="1:25" s="43" customFormat="1" ht="12.9" customHeight="1">
      <c r="A4165" s="189"/>
      <c r="B4165" s="111"/>
      <c r="C4165" s="111"/>
      <c r="D4165" s="111"/>
      <c r="E4165" s="111"/>
      <c r="F4165" s="111"/>
      <c r="G4165" s="111"/>
      <c r="H4165" s="111"/>
      <c r="I4165" s="116"/>
      <c r="J4165" s="118"/>
      <c r="K4165" s="33"/>
      <c r="L4165" s="44">
        <f t="shared" si="374"/>
        <v>0</v>
      </c>
      <c r="M4165" s="33" t="str">
        <f t="shared" si="372"/>
        <v>Container q'ty</v>
      </c>
      <c r="N4165" s="33" t="str">
        <f t="shared" si="373"/>
        <v/>
      </c>
      <c r="O4165" s="39"/>
      <c r="P4165" s="33"/>
      <c r="Q4165" s="168"/>
      <c r="R4165" s="169"/>
      <c r="S4165" s="39"/>
      <c r="T4165" s="119"/>
      <c r="U4165" s="109"/>
      <c r="V4165" s="109"/>
      <c r="W4165" s="109"/>
      <c r="X4165" s="45"/>
      <c r="Y4165" s="45"/>
    </row>
    <row r="4166" spans="1:25" s="43" customFormat="1" ht="12.9" customHeight="1">
      <c r="A4166" s="189"/>
      <c r="B4166" s="111"/>
      <c r="C4166" s="111"/>
      <c r="D4166" s="111"/>
      <c r="E4166" s="111"/>
      <c r="F4166" s="111"/>
      <c r="G4166" s="111"/>
      <c r="H4166" s="111"/>
      <c r="I4166" s="116"/>
      <c r="J4166" s="118"/>
      <c r="K4166" s="33"/>
      <c r="L4166" s="44">
        <f t="shared" si="374"/>
        <v>0</v>
      </c>
      <c r="M4166" s="33" t="str">
        <f t="shared" si="372"/>
        <v>Container q'ty</v>
      </c>
      <c r="N4166" s="33" t="str">
        <f t="shared" si="373"/>
        <v/>
      </c>
      <c r="O4166" s="39"/>
      <c r="P4166" s="33"/>
      <c r="Q4166" s="168"/>
      <c r="R4166" s="169"/>
      <c r="S4166" s="39"/>
      <c r="T4166" s="119"/>
      <c r="U4166" s="109"/>
      <c r="V4166" s="109"/>
      <c r="W4166" s="109"/>
      <c r="X4166" s="45"/>
      <c r="Y4166" s="45"/>
    </row>
    <row r="4167" spans="1:25" s="43" customFormat="1" ht="12.9" customHeight="1">
      <c r="A4167" s="189"/>
      <c r="B4167" s="111"/>
      <c r="C4167" s="111"/>
      <c r="D4167" s="111"/>
      <c r="E4167" s="111"/>
      <c r="F4167" s="111"/>
      <c r="G4167" s="111"/>
      <c r="H4167" s="111"/>
      <c r="I4167" s="116"/>
      <c r="J4167" s="118"/>
      <c r="K4167" s="33"/>
      <c r="L4167" s="44">
        <f t="shared" si="374"/>
        <v>0</v>
      </c>
      <c r="M4167" s="33" t="str">
        <f t="shared" si="372"/>
        <v>Container q'ty</v>
      </c>
      <c r="N4167" s="33" t="str">
        <f t="shared" si="373"/>
        <v/>
      </c>
      <c r="O4167" s="39"/>
      <c r="P4167" s="33"/>
      <c r="Q4167" s="168"/>
      <c r="R4167" s="169"/>
      <c r="S4167" s="39"/>
      <c r="T4167" s="119"/>
      <c r="U4167" s="109"/>
      <c r="V4167" s="109"/>
      <c r="W4167" s="109"/>
      <c r="X4167" s="45"/>
      <c r="Y4167" s="45"/>
    </row>
    <row r="4168" spans="1:25" s="43" customFormat="1" ht="12.9" customHeight="1">
      <c r="A4168" s="189"/>
      <c r="B4168" s="111"/>
      <c r="C4168" s="111"/>
      <c r="D4168" s="111"/>
      <c r="E4168" s="111"/>
      <c r="F4168" s="111"/>
      <c r="G4168" s="111"/>
      <c r="H4168" s="111"/>
      <c r="I4168" s="116"/>
      <c r="J4168" s="118"/>
      <c r="K4168" s="33"/>
      <c r="L4168" s="44">
        <f t="shared" si="374"/>
        <v>0</v>
      </c>
      <c r="M4168" s="33" t="str">
        <f t="shared" si="372"/>
        <v>Container q'ty</v>
      </c>
      <c r="N4168" s="33" t="str">
        <f t="shared" si="373"/>
        <v/>
      </c>
      <c r="O4168" s="39"/>
      <c r="P4168" s="33"/>
      <c r="Q4168" s="168"/>
      <c r="R4168" s="169"/>
      <c r="S4168" s="39"/>
      <c r="T4168" s="119"/>
      <c r="U4168" s="109"/>
      <c r="V4168" s="109"/>
      <c r="W4168" s="109"/>
      <c r="X4168" s="45"/>
      <c r="Y4168" s="45"/>
    </row>
    <row r="4169" spans="1:25" s="43" customFormat="1" ht="12.9" customHeight="1">
      <c r="A4169" s="189"/>
      <c r="B4169" s="111"/>
      <c r="C4169" s="111"/>
      <c r="D4169" s="111"/>
      <c r="E4169" s="111"/>
      <c r="F4169" s="111"/>
      <c r="G4169" s="111"/>
      <c r="H4169" s="111"/>
      <c r="I4169" s="116"/>
      <c r="J4169" s="118"/>
      <c r="K4169" s="33"/>
      <c r="L4169" s="44">
        <f>SUM(E4169:F4169)</f>
        <v>0</v>
      </c>
      <c r="M4169" s="33" t="str">
        <f t="shared" si="372"/>
        <v>Container q'ty</v>
      </c>
      <c r="N4169" s="33" t="str">
        <f t="shared" si="373"/>
        <v/>
      </c>
      <c r="O4169" s="39"/>
      <c r="P4169" s="33"/>
      <c r="Q4169" s="168"/>
      <c r="R4169" s="169"/>
      <c r="S4169" s="39"/>
      <c r="T4169" s="119"/>
      <c r="U4169" s="109"/>
      <c r="V4169" s="109"/>
      <c r="W4169" s="109"/>
      <c r="X4169" s="45"/>
      <c r="Y4169" s="45"/>
    </row>
    <row r="4170" spans="1:25" s="43" customFormat="1" ht="12.9" customHeight="1">
      <c r="A4170" s="189"/>
      <c r="B4170" s="111"/>
      <c r="C4170" s="111"/>
      <c r="D4170" s="111"/>
      <c r="E4170" s="111"/>
      <c r="F4170" s="111"/>
      <c r="G4170" s="111"/>
      <c r="H4170" s="111"/>
      <c r="I4170" s="116"/>
      <c r="J4170" s="118"/>
      <c r="K4170" s="33"/>
      <c r="L4170" s="44">
        <f>SUM(E4170:F4170)</f>
        <v>0</v>
      </c>
      <c r="M4170" s="33" t="str">
        <f t="shared" si="372"/>
        <v>Container q'ty</v>
      </c>
      <c r="N4170" s="33" t="str">
        <f t="shared" si="373"/>
        <v/>
      </c>
      <c r="O4170" s="39"/>
      <c r="P4170" s="33"/>
      <c r="Q4170" s="168"/>
      <c r="R4170" s="169"/>
      <c r="S4170" s="39"/>
      <c r="T4170" s="119"/>
      <c r="U4170" s="109"/>
      <c r="V4170" s="109"/>
      <c r="W4170" s="109"/>
      <c r="X4170" s="45"/>
      <c r="Y4170" s="45"/>
    </row>
    <row r="4171" spans="1:25" s="43" customFormat="1" ht="12.9" customHeight="1">
      <c r="A4171" s="189"/>
      <c r="B4171" s="111"/>
      <c r="C4171" s="111"/>
      <c r="D4171" s="111"/>
      <c r="E4171" s="111"/>
      <c r="F4171" s="111"/>
      <c r="G4171" s="111"/>
      <c r="H4171" s="111"/>
      <c r="I4171" s="116"/>
      <c r="J4171" s="118"/>
      <c r="K4171" s="33"/>
      <c r="L4171" s="44">
        <f t="shared" ref="L4171:L4180" si="375">SUM(E4171:F4171)</f>
        <v>0</v>
      </c>
      <c r="M4171" s="33" t="str">
        <f t="shared" si="372"/>
        <v>Container q'ty</v>
      </c>
      <c r="N4171" s="33" t="str">
        <f t="shared" si="373"/>
        <v/>
      </c>
      <c r="O4171" s="39"/>
      <c r="P4171" s="33"/>
      <c r="Q4171" s="168"/>
      <c r="R4171" s="169"/>
      <c r="S4171" s="39"/>
      <c r="T4171" s="119"/>
      <c r="U4171" s="109"/>
      <c r="V4171" s="109"/>
      <c r="W4171" s="109"/>
      <c r="X4171" s="45"/>
      <c r="Y4171" s="45"/>
    </row>
    <row r="4172" spans="1:25" s="43" customFormat="1" ht="12.9" customHeight="1">
      <c r="A4172" s="189"/>
      <c r="B4172" s="111"/>
      <c r="C4172" s="111"/>
      <c r="D4172" s="111"/>
      <c r="E4172" s="111"/>
      <c r="F4172" s="111"/>
      <c r="G4172" s="111"/>
      <c r="H4172" s="111"/>
      <c r="I4172" s="116"/>
      <c r="J4172" s="118"/>
      <c r="K4172" s="33"/>
      <c r="L4172" s="44">
        <f t="shared" si="375"/>
        <v>0</v>
      </c>
      <c r="M4172" s="33" t="str">
        <f t="shared" si="372"/>
        <v>Container q'ty</v>
      </c>
      <c r="N4172" s="33" t="str">
        <f t="shared" si="373"/>
        <v/>
      </c>
      <c r="O4172" s="39"/>
      <c r="P4172" s="33"/>
      <c r="Q4172" s="168"/>
      <c r="R4172" s="169"/>
      <c r="S4172" s="39"/>
      <c r="T4172" s="119"/>
      <c r="U4172" s="109"/>
      <c r="V4172" s="109"/>
      <c r="W4172" s="109"/>
      <c r="X4172" s="45"/>
      <c r="Y4172" s="45"/>
    </row>
    <row r="4173" spans="1:25" s="43" customFormat="1" ht="12.9" customHeight="1">
      <c r="A4173" s="189"/>
      <c r="B4173" s="111"/>
      <c r="C4173" s="111"/>
      <c r="D4173" s="111"/>
      <c r="E4173" s="111"/>
      <c r="F4173" s="111"/>
      <c r="G4173" s="111"/>
      <c r="H4173" s="111"/>
      <c r="I4173" s="116"/>
      <c r="J4173" s="118"/>
      <c r="K4173" s="33"/>
      <c r="L4173" s="44">
        <f t="shared" si="375"/>
        <v>0</v>
      </c>
      <c r="M4173" s="33" t="str">
        <f t="shared" si="372"/>
        <v>Container q'ty</v>
      </c>
      <c r="N4173" s="33" t="str">
        <f t="shared" si="373"/>
        <v/>
      </c>
      <c r="O4173" s="39"/>
      <c r="P4173" s="33"/>
      <c r="Q4173" s="168"/>
      <c r="R4173" s="169"/>
      <c r="S4173" s="39"/>
      <c r="T4173" s="119"/>
      <c r="U4173" s="109"/>
      <c r="V4173" s="109"/>
      <c r="W4173" s="109"/>
      <c r="X4173" s="45"/>
      <c r="Y4173" s="45"/>
    </row>
    <row r="4174" spans="1:25" s="43" customFormat="1" ht="12.9" customHeight="1">
      <c r="A4174" s="189"/>
      <c r="B4174" s="111"/>
      <c r="C4174" s="111"/>
      <c r="D4174" s="111"/>
      <c r="E4174" s="111"/>
      <c r="F4174" s="111"/>
      <c r="G4174" s="111"/>
      <c r="H4174" s="111"/>
      <c r="I4174" s="117"/>
      <c r="J4174" s="118"/>
      <c r="K4174" s="33"/>
      <c r="L4174" s="44">
        <f t="shared" si="375"/>
        <v>0</v>
      </c>
      <c r="M4174" s="33" t="str">
        <f t="shared" si="372"/>
        <v>Container q'ty</v>
      </c>
      <c r="N4174" s="33" t="str">
        <f t="shared" si="373"/>
        <v/>
      </c>
      <c r="O4174" s="39"/>
      <c r="P4174" s="33"/>
      <c r="Q4174" s="168"/>
      <c r="R4174" s="169"/>
      <c r="S4174" s="39"/>
      <c r="T4174" s="119"/>
      <c r="U4174" s="109"/>
      <c r="V4174" s="109"/>
      <c r="W4174" s="109"/>
      <c r="X4174" s="45"/>
      <c r="Y4174" s="45"/>
    </row>
    <row r="4175" spans="1:25" s="43" customFormat="1" ht="12.9" customHeight="1">
      <c r="A4175" s="189"/>
      <c r="B4175" s="111"/>
      <c r="C4175" s="111"/>
      <c r="D4175" s="111"/>
      <c r="E4175" s="111"/>
      <c r="F4175" s="111"/>
      <c r="G4175" s="111"/>
      <c r="H4175" s="111"/>
      <c r="I4175" s="117"/>
      <c r="J4175" s="118"/>
      <c r="K4175" s="33"/>
      <c r="L4175" s="44">
        <f t="shared" si="375"/>
        <v>0</v>
      </c>
      <c r="M4175" s="33" t="str">
        <f t="shared" si="372"/>
        <v>Container q'ty</v>
      </c>
      <c r="N4175" s="33" t="str">
        <f t="shared" si="373"/>
        <v/>
      </c>
      <c r="O4175" s="39"/>
      <c r="P4175" s="33"/>
      <c r="Q4175" s="168"/>
      <c r="R4175" s="169"/>
      <c r="S4175" s="39"/>
      <c r="T4175" s="119"/>
      <c r="U4175" s="109"/>
      <c r="V4175" s="109"/>
      <c r="W4175" s="109"/>
      <c r="X4175" s="45"/>
      <c r="Y4175" s="45"/>
    </row>
    <row r="4176" spans="1:25" s="43" customFormat="1" ht="12.9" customHeight="1">
      <c r="A4176" s="189"/>
      <c r="B4176" s="111"/>
      <c r="C4176" s="111"/>
      <c r="D4176" s="111"/>
      <c r="E4176" s="111"/>
      <c r="F4176" s="111"/>
      <c r="G4176" s="111"/>
      <c r="H4176" s="111"/>
      <c r="I4176" s="116"/>
      <c r="J4176" s="118"/>
      <c r="K4176" s="33"/>
      <c r="L4176" s="44">
        <f t="shared" si="375"/>
        <v>0</v>
      </c>
      <c r="M4176" s="33" t="str">
        <f t="shared" si="372"/>
        <v>Container q'ty</v>
      </c>
      <c r="N4176" s="33" t="str">
        <f t="shared" si="373"/>
        <v/>
      </c>
      <c r="O4176" s="39"/>
      <c r="P4176" s="33"/>
      <c r="Q4176" s="168"/>
      <c r="R4176" s="169"/>
      <c r="S4176" s="39"/>
      <c r="T4176" s="119"/>
      <c r="U4176" s="109"/>
      <c r="V4176" s="109"/>
      <c r="W4176" s="109"/>
      <c r="X4176" s="45"/>
      <c r="Y4176" s="45"/>
    </row>
    <row r="4177" spans="1:25" s="43" customFormat="1" ht="12.9" customHeight="1">
      <c r="A4177" s="189"/>
      <c r="B4177" s="111"/>
      <c r="C4177" s="111"/>
      <c r="D4177" s="111"/>
      <c r="E4177" s="111"/>
      <c r="F4177" s="111"/>
      <c r="G4177" s="111"/>
      <c r="H4177" s="111"/>
      <c r="I4177" s="116"/>
      <c r="J4177" s="118"/>
      <c r="K4177" s="33"/>
      <c r="L4177" s="44">
        <f t="shared" si="375"/>
        <v>0</v>
      </c>
      <c r="M4177" s="33" t="str">
        <f t="shared" si="372"/>
        <v>Container q'ty</v>
      </c>
      <c r="N4177" s="33" t="str">
        <f t="shared" si="373"/>
        <v/>
      </c>
      <c r="O4177" s="39"/>
      <c r="P4177" s="33"/>
      <c r="Q4177" s="168"/>
      <c r="R4177" s="169"/>
      <c r="S4177" s="39"/>
      <c r="T4177" s="119"/>
      <c r="U4177" s="109"/>
      <c r="V4177" s="109"/>
      <c r="W4177" s="109"/>
      <c r="X4177" s="45"/>
      <c r="Y4177" s="45"/>
    </row>
    <row r="4178" spans="1:25" s="43" customFormat="1" ht="12.9" customHeight="1">
      <c r="A4178" s="189"/>
      <c r="B4178" s="111"/>
      <c r="C4178" s="111"/>
      <c r="D4178" s="111"/>
      <c r="E4178" s="111"/>
      <c r="F4178" s="111"/>
      <c r="G4178" s="111"/>
      <c r="H4178" s="111"/>
      <c r="I4178" s="116"/>
      <c r="J4178" s="118"/>
      <c r="K4178" s="33"/>
      <c r="L4178" s="44">
        <f t="shared" si="375"/>
        <v>0</v>
      </c>
      <c r="M4178" s="33" t="str">
        <f t="shared" si="372"/>
        <v>Container q'ty</v>
      </c>
      <c r="N4178" s="33" t="str">
        <f t="shared" si="373"/>
        <v/>
      </c>
      <c r="O4178" s="39"/>
      <c r="P4178" s="33"/>
      <c r="Q4178" s="168"/>
      <c r="R4178" s="169"/>
      <c r="S4178" s="39"/>
      <c r="T4178" s="119"/>
      <c r="U4178" s="109"/>
      <c r="V4178" s="109"/>
      <c r="W4178" s="109"/>
      <c r="X4178" s="45"/>
      <c r="Y4178" s="45"/>
    </row>
    <row r="4179" spans="1:25" s="43" customFormat="1" ht="12.9" customHeight="1">
      <c r="A4179" s="189"/>
      <c r="B4179" s="111"/>
      <c r="C4179" s="111"/>
      <c r="D4179" s="111"/>
      <c r="E4179" s="111"/>
      <c r="F4179" s="111"/>
      <c r="G4179" s="111"/>
      <c r="H4179" s="111"/>
      <c r="I4179" s="116"/>
      <c r="J4179" s="118"/>
      <c r="K4179" s="33"/>
      <c r="L4179" s="44">
        <f t="shared" si="375"/>
        <v>0</v>
      </c>
      <c r="M4179" s="33" t="str">
        <f t="shared" si="372"/>
        <v>Container q'ty</v>
      </c>
      <c r="N4179" s="33" t="str">
        <f t="shared" si="373"/>
        <v/>
      </c>
      <c r="O4179" s="39"/>
      <c r="P4179" s="33"/>
      <c r="Q4179" s="168"/>
      <c r="R4179" s="169"/>
      <c r="S4179" s="39"/>
      <c r="T4179" s="119"/>
      <c r="U4179" s="109"/>
      <c r="V4179" s="109"/>
      <c r="W4179" s="109"/>
      <c r="X4179" s="45"/>
      <c r="Y4179" s="45"/>
    </row>
    <row r="4180" spans="1:25" s="43" customFormat="1" ht="12.9" customHeight="1">
      <c r="A4180" s="189"/>
      <c r="B4180" s="111"/>
      <c r="C4180" s="111"/>
      <c r="D4180" s="111"/>
      <c r="E4180" s="111"/>
      <c r="F4180" s="111"/>
      <c r="G4180" s="111"/>
      <c r="H4180" s="111"/>
      <c r="I4180" s="116"/>
      <c r="J4180" s="118"/>
      <c r="K4180" s="33"/>
      <c r="L4180" s="44">
        <f t="shared" si="375"/>
        <v>0</v>
      </c>
      <c r="M4180" s="33" t="str">
        <f t="shared" si="372"/>
        <v>Container q'ty</v>
      </c>
      <c r="N4180" s="33" t="str">
        <f t="shared" si="373"/>
        <v/>
      </c>
      <c r="O4180" s="39"/>
      <c r="P4180" s="33"/>
      <c r="Q4180" s="168"/>
      <c r="R4180" s="169"/>
      <c r="S4180" s="39"/>
      <c r="T4180" s="119"/>
      <c r="U4180" s="109"/>
      <c r="V4180" s="109"/>
      <c r="W4180" s="109"/>
      <c r="X4180" s="45"/>
      <c r="Y4180" s="45"/>
    </row>
    <row r="4181" spans="1:25" s="43" customFormat="1" ht="12.9" customHeight="1">
      <c r="A4181" s="189"/>
      <c r="B4181" s="111"/>
      <c r="C4181" s="111"/>
      <c r="D4181" s="111"/>
      <c r="E4181" s="111"/>
      <c r="F4181" s="111"/>
      <c r="G4181" s="111"/>
      <c r="H4181" s="111"/>
      <c r="I4181" s="116"/>
      <c r="J4181" s="118"/>
      <c r="K4181" s="33"/>
      <c r="L4181" s="44">
        <f>SUM(E4181:F4181)</f>
        <v>0</v>
      </c>
      <c r="M4181" s="33" t="str">
        <f t="shared" si="372"/>
        <v>Container q'ty</v>
      </c>
      <c r="N4181" s="33" t="str">
        <f t="shared" si="373"/>
        <v/>
      </c>
      <c r="O4181" s="39"/>
      <c r="P4181" s="33"/>
      <c r="Q4181" s="168"/>
      <c r="R4181" s="169"/>
      <c r="S4181" s="39"/>
      <c r="T4181" s="119"/>
      <c r="U4181" s="109"/>
      <c r="V4181" s="109"/>
      <c r="W4181" s="109"/>
      <c r="X4181" s="45"/>
      <c r="Y4181" s="45"/>
    </row>
    <row r="4182" spans="1:25" s="43" customFormat="1" ht="12.9" customHeight="1">
      <c r="A4182" s="189"/>
      <c r="B4182" s="111"/>
      <c r="C4182" s="111"/>
      <c r="D4182" s="111"/>
      <c r="E4182" s="111"/>
      <c r="F4182" s="111"/>
      <c r="G4182" s="111"/>
      <c r="H4182" s="111"/>
      <c r="I4182" s="116"/>
      <c r="J4182" s="118"/>
      <c r="K4182" s="33"/>
      <c r="L4182" s="44">
        <f>SUM(E4182:F4182)</f>
        <v>0</v>
      </c>
      <c r="M4182" s="33" t="str">
        <f t="shared" si="372"/>
        <v>Container q'ty</v>
      </c>
      <c r="N4182" s="33" t="str">
        <f t="shared" si="373"/>
        <v/>
      </c>
      <c r="O4182" s="39"/>
      <c r="P4182" s="33"/>
      <c r="Q4182" s="168"/>
      <c r="R4182" s="169"/>
      <c r="S4182" s="39"/>
      <c r="T4182" s="119"/>
      <c r="U4182" s="109"/>
      <c r="V4182" s="109"/>
      <c r="W4182" s="109"/>
      <c r="X4182" s="45"/>
      <c r="Y4182" s="45"/>
    </row>
    <row r="4183" spans="1:25" s="43" customFormat="1" ht="12.9" customHeight="1">
      <c r="A4183" s="189"/>
      <c r="B4183" s="111"/>
      <c r="C4183" s="111"/>
      <c r="D4183" s="111"/>
      <c r="E4183" s="111"/>
      <c r="F4183" s="111"/>
      <c r="G4183" s="111"/>
      <c r="H4183" s="111"/>
      <c r="I4183" s="116"/>
      <c r="J4183" s="118"/>
      <c r="K4183" s="33"/>
      <c r="L4183" s="44">
        <f t="shared" ref="L4183:L4191" si="376">SUM(E4183:F4183)</f>
        <v>0</v>
      </c>
      <c r="M4183" s="33" t="str">
        <f t="shared" si="372"/>
        <v>Container q'ty</v>
      </c>
      <c r="N4183" s="33" t="str">
        <f t="shared" si="373"/>
        <v/>
      </c>
      <c r="O4183" s="39"/>
      <c r="P4183" s="33"/>
      <c r="Q4183" s="168"/>
      <c r="R4183" s="169"/>
      <c r="S4183" s="39"/>
      <c r="T4183" s="119"/>
      <c r="U4183" s="109"/>
      <c r="V4183" s="109"/>
      <c r="W4183" s="109"/>
      <c r="X4183" s="45"/>
      <c r="Y4183" s="45"/>
    </row>
    <row r="4184" spans="1:25" s="43" customFormat="1" ht="12.9" customHeight="1">
      <c r="A4184" s="189"/>
      <c r="B4184" s="111"/>
      <c r="C4184" s="111"/>
      <c r="D4184" s="111"/>
      <c r="E4184" s="111"/>
      <c r="F4184" s="111"/>
      <c r="G4184" s="111"/>
      <c r="H4184" s="111"/>
      <c r="I4184" s="116"/>
      <c r="J4184" s="118"/>
      <c r="K4184" s="33"/>
      <c r="L4184" s="44">
        <f t="shared" si="376"/>
        <v>0</v>
      </c>
      <c r="M4184" s="33" t="str">
        <f t="shared" si="372"/>
        <v>Container q'ty</v>
      </c>
      <c r="N4184" s="33" t="str">
        <f t="shared" si="373"/>
        <v/>
      </c>
      <c r="O4184" s="39"/>
      <c r="P4184" s="33"/>
      <c r="Q4184" s="168"/>
      <c r="R4184" s="169"/>
      <c r="S4184" s="39"/>
      <c r="T4184" s="119"/>
      <c r="U4184" s="109"/>
      <c r="V4184" s="109"/>
      <c r="W4184" s="109"/>
      <c r="X4184" s="45"/>
      <c r="Y4184" s="45"/>
    </row>
    <row r="4185" spans="1:25" s="43" customFormat="1" ht="12.9" customHeight="1">
      <c r="A4185" s="189"/>
      <c r="B4185" s="111"/>
      <c r="C4185" s="111"/>
      <c r="D4185" s="111"/>
      <c r="E4185" s="111"/>
      <c r="F4185" s="111"/>
      <c r="G4185" s="111"/>
      <c r="H4185" s="111"/>
      <c r="I4185" s="116"/>
      <c r="J4185" s="118"/>
      <c r="K4185" s="33"/>
      <c r="L4185" s="44">
        <f t="shared" si="376"/>
        <v>0</v>
      </c>
      <c r="M4185" s="33" t="str">
        <f t="shared" si="372"/>
        <v>Container q'ty</v>
      </c>
      <c r="N4185" s="33" t="str">
        <f t="shared" si="373"/>
        <v/>
      </c>
      <c r="O4185" s="39"/>
      <c r="P4185" s="33"/>
      <c r="Q4185" s="168"/>
      <c r="R4185" s="169"/>
      <c r="S4185" s="39"/>
      <c r="T4185" s="119"/>
      <c r="U4185" s="109"/>
      <c r="V4185" s="109"/>
      <c r="W4185" s="109"/>
      <c r="X4185" s="45"/>
      <c r="Y4185" s="45"/>
    </row>
    <row r="4186" spans="1:25" s="43" customFormat="1" ht="12.9" customHeight="1">
      <c r="A4186" s="189"/>
      <c r="B4186" s="111"/>
      <c r="C4186" s="111"/>
      <c r="D4186" s="111"/>
      <c r="E4186" s="111"/>
      <c r="F4186" s="111"/>
      <c r="G4186" s="111"/>
      <c r="H4186" s="111"/>
      <c r="I4186" s="117"/>
      <c r="J4186" s="118"/>
      <c r="K4186" s="33"/>
      <c r="L4186" s="44">
        <f t="shared" si="376"/>
        <v>0</v>
      </c>
      <c r="M4186" s="33" t="str">
        <f t="shared" si="372"/>
        <v>Container q'ty</v>
      </c>
      <c r="N4186" s="33" t="str">
        <f t="shared" si="373"/>
        <v/>
      </c>
      <c r="O4186" s="39"/>
      <c r="P4186" s="33"/>
      <c r="Q4186" s="168"/>
      <c r="R4186" s="169"/>
      <c r="S4186" s="39"/>
      <c r="T4186" s="119"/>
      <c r="U4186" s="109"/>
      <c r="V4186" s="109"/>
      <c r="W4186" s="109"/>
      <c r="X4186" s="45"/>
      <c r="Y4186" s="45"/>
    </row>
    <row r="4187" spans="1:25" s="43" customFormat="1" ht="12.9" customHeight="1">
      <c r="A4187" s="189"/>
      <c r="B4187" s="111"/>
      <c r="C4187" s="111"/>
      <c r="D4187" s="111"/>
      <c r="E4187" s="111"/>
      <c r="F4187" s="111"/>
      <c r="G4187" s="111"/>
      <c r="H4187" s="111"/>
      <c r="I4187" s="117"/>
      <c r="J4187" s="118"/>
      <c r="K4187" s="33"/>
      <c r="L4187" s="44">
        <f t="shared" si="376"/>
        <v>0</v>
      </c>
      <c r="M4187" s="33" t="str">
        <f t="shared" si="372"/>
        <v>Container q'ty</v>
      </c>
      <c r="N4187" s="33" t="str">
        <f t="shared" si="373"/>
        <v/>
      </c>
      <c r="O4187" s="39"/>
      <c r="P4187" s="33"/>
      <c r="Q4187" s="168"/>
      <c r="R4187" s="169"/>
      <c r="S4187" s="39"/>
      <c r="T4187" s="119"/>
      <c r="U4187" s="109"/>
      <c r="V4187" s="109"/>
      <c r="W4187" s="109"/>
      <c r="X4187" s="45"/>
      <c r="Y4187" s="45"/>
    </row>
    <row r="4188" spans="1:25" s="43" customFormat="1" ht="12.9" customHeight="1">
      <c r="A4188" s="189"/>
      <c r="B4188" s="111"/>
      <c r="C4188" s="111"/>
      <c r="D4188" s="111"/>
      <c r="E4188" s="111"/>
      <c r="F4188" s="111"/>
      <c r="G4188" s="111"/>
      <c r="H4188" s="111"/>
      <c r="I4188" s="116"/>
      <c r="J4188" s="118"/>
      <c r="K4188" s="33"/>
      <c r="L4188" s="44">
        <f t="shared" si="376"/>
        <v>0</v>
      </c>
      <c r="M4188" s="33" t="str">
        <f t="shared" si="372"/>
        <v>Container q'ty</v>
      </c>
      <c r="N4188" s="33" t="str">
        <f t="shared" si="373"/>
        <v/>
      </c>
      <c r="O4188" s="39"/>
      <c r="P4188" s="33"/>
      <c r="Q4188" s="168"/>
      <c r="R4188" s="169"/>
      <c r="S4188" s="39"/>
      <c r="T4188" s="119"/>
      <c r="U4188" s="109"/>
      <c r="V4188" s="109"/>
      <c r="W4188" s="109"/>
      <c r="X4188" s="45"/>
      <c r="Y4188" s="45"/>
    </row>
    <row r="4189" spans="1:25" s="43" customFormat="1" ht="12.9" customHeight="1">
      <c r="A4189" s="189"/>
      <c r="B4189" s="111"/>
      <c r="C4189" s="111"/>
      <c r="D4189" s="111"/>
      <c r="E4189" s="111"/>
      <c r="F4189" s="111"/>
      <c r="G4189" s="111"/>
      <c r="H4189" s="111"/>
      <c r="I4189" s="116"/>
      <c r="J4189" s="118"/>
      <c r="K4189" s="33"/>
      <c r="L4189" s="44">
        <f t="shared" si="376"/>
        <v>0</v>
      </c>
      <c r="M4189" s="33" t="str">
        <f t="shared" si="372"/>
        <v>Container q'ty</v>
      </c>
      <c r="N4189" s="33" t="str">
        <f t="shared" si="373"/>
        <v/>
      </c>
      <c r="O4189" s="39"/>
      <c r="P4189" s="33"/>
      <c r="Q4189" s="168"/>
      <c r="R4189" s="169"/>
      <c r="S4189" s="39"/>
      <c r="T4189" s="119"/>
      <c r="U4189" s="109"/>
      <c r="V4189" s="109"/>
      <c r="W4189" s="109"/>
      <c r="X4189" s="45"/>
      <c r="Y4189" s="45"/>
    </row>
    <row r="4190" spans="1:25" s="43" customFormat="1" ht="12.9" customHeight="1">
      <c r="A4190" s="189"/>
      <c r="B4190" s="111"/>
      <c r="C4190" s="111"/>
      <c r="D4190" s="111"/>
      <c r="E4190" s="111"/>
      <c r="F4190" s="111"/>
      <c r="G4190" s="111"/>
      <c r="H4190" s="111"/>
      <c r="I4190" s="116"/>
      <c r="J4190" s="118"/>
      <c r="K4190" s="33"/>
      <c r="L4190" s="44">
        <f t="shared" si="376"/>
        <v>0</v>
      </c>
      <c r="M4190" s="33" t="str">
        <f t="shared" si="372"/>
        <v>Container q'ty</v>
      </c>
      <c r="N4190" s="33" t="str">
        <f t="shared" si="373"/>
        <v/>
      </c>
      <c r="O4190" s="39"/>
      <c r="P4190" s="33"/>
      <c r="Q4190" s="168"/>
      <c r="R4190" s="169"/>
      <c r="S4190" s="39"/>
      <c r="T4190" s="119"/>
      <c r="U4190" s="109"/>
      <c r="V4190" s="109"/>
      <c r="W4190" s="109"/>
      <c r="X4190" s="45"/>
      <c r="Y4190" s="45"/>
    </row>
    <row r="4191" spans="1:25" s="43" customFormat="1" ht="12.9" customHeight="1">
      <c r="A4191" s="189"/>
      <c r="B4191" s="111"/>
      <c r="C4191" s="111"/>
      <c r="D4191" s="111"/>
      <c r="E4191" s="111"/>
      <c r="F4191" s="111"/>
      <c r="G4191" s="111"/>
      <c r="H4191" s="111"/>
      <c r="I4191" s="116"/>
      <c r="J4191" s="118"/>
      <c r="K4191" s="33"/>
      <c r="L4191" s="44">
        <f t="shared" si="376"/>
        <v>0</v>
      </c>
      <c r="M4191" s="33" t="str">
        <f t="shared" si="372"/>
        <v>Container q'ty</v>
      </c>
      <c r="N4191" s="33" t="str">
        <f t="shared" si="373"/>
        <v/>
      </c>
      <c r="O4191" s="39"/>
      <c r="P4191" s="33"/>
      <c r="Q4191" s="168"/>
      <c r="R4191" s="169"/>
      <c r="S4191" s="39"/>
      <c r="T4191" s="119"/>
      <c r="U4191" s="109"/>
      <c r="V4191" s="109"/>
      <c r="W4191" s="109"/>
      <c r="X4191" s="45"/>
      <c r="Y4191" s="45"/>
    </row>
    <row r="4192" spans="1:25" s="43" customFormat="1" ht="12.9" customHeight="1">
      <c r="A4192" s="189"/>
      <c r="B4192" s="111"/>
      <c r="C4192" s="111"/>
      <c r="D4192" s="111"/>
      <c r="E4192" s="111"/>
      <c r="F4192" s="111"/>
      <c r="G4192" s="111"/>
      <c r="H4192" s="111"/>
      <c r="I4192" s="116"/>
      <c r="J4192" s="118"/>
      <c r="K4192" s="33"/>
      <c r="L4192" s="44">
        <f>SUM(E4192:F4192)</f>
        <v>0</v>
      </c>
      <c r="M4192" s="33" t="str">
        <f t="shared" si="372"/>
        <v>Container q'ty</v>
      </c>
      <c r="N4192" s="33" t="str">
        <f t="shared" si="373"/>
        <v/>
      </c>
      <c r="O4192" s="39"/>
      <c r="P4192" s="33"/>
      <c r="Q4192" s="168"/>
      <c r="R4192" s="169"/>
      <c r="S4192" s="39"/>
      <c r="T4192" s="119"/>
      <c r="U4192" s="109"/>
      <c r="V4192" s="109"/>
      <c r="W4192" s="109"/>
      <c r="X4192" s="45"/>
      <c r="Y4192" s="45"/>
    </row>
    <row r="4193" spans="1:25" s="43" customFormat="1" ht="12.9" customHeight="1">
      <c r="A4193" s="189"/>
      <c r="B4193" s="111"/>
      <c r="C4193" s="111"/>
      <c r="D4193" s="111"/>
      <c r="E4193" s="111"/>
      <c r="F4193" s="111"/>
      <c r="G4193" s="111"/>
      <c r="H4193" s="111"/>
      <c r="I4193" s="116"/>
      <c r="J4193" s="118"/>
      <c r="K4193" s="33"/>
      <c r="L4193" s="44">
        <f>SUM(E4193:F4193)</f>
        <v>0</v>
      </c>
      <c r="M4193" s="33" t="str">
        <f t="shared" si="372"/>
        <v>Container q'ty</v>
      </c>
      <c r="N4193" s="33" t="str">
        <f t="shared" si="373"/>
        <v/>
      </c>
      <c r="O4193" s="39"/>
      <c r="P4193" s="33"/>
      <c r="Q4193" s="168"/>
      <c r="R4193" s="169"/>
      <c r="S4193" s="39"/>
      <c r="T4193" s="119"/>
      <c r="U4193" s="109"/>
      <c r="V4193" s="109"/>
      <c r="W4193" s="109"/>
      <c r="X4193" s="45"/>
      <c r="Y4193" s="45"/>
    </row>
    <row r="4194" spans="1:25" s="43" customFormat="1" ht="12.9" customHeight="1">
      <c r="A4194" s="189"/>
      <c r="B4194" s="111"/>
      <c r="C4194" s="111"/>
      <c r="D4194" s="111"/>
      <c r="E4194" s="111"/>
      <c r="F4194" s="111"/>
      <c r="G4194" s="111"/>
      <c r="H4194" s="111"/>
      <c r="I4194" s="116"/>
      <c r="J4194" s="118"/>
      <c r="K4194" s="33"/>
      <c r="L4194" s="44">
        <f t="shared" ref="L4194:L4202" si="377">SUM(E4194:F4194)</f>
        <v>0</v>
      </c>
      <c r="M4194" s="33" t="str">
        <f t="shared" si="372"/>
        <v>Container q'ty</v>
      </c>
      <c r="N4194" s="33" t="str">
        <f t="shared" si="373"/>
        <v/>
      </c>
      <c r="O4194" s="39"/>
      <c r="P4194" s="33"/>
      <c r="Q4194" s="168"/>
      <c r="R4194" s="169"/>
      <c r="S4194" s="39"/>
      <c r="T4194" s="119"/>
      <c r="U4194" s="109"/>
      <c r="V4194" s="109"/>
      <c r="W4194" s="109"/>
      <c r="X4194" s="45"/>
      <c r="Y4194" s="45"/>
    </row>
    <row r="4195" spans="1:25" s="43" customFormat="1" ht="12.9" customHeight="1">
      <c r="A4195" s="189"/>
      <c r="B4195" s="111"/>
      <c r="C4195" s="111"/>
      <c r="D4195" s="111"/>
      <c r="E4195" s="111"/>
      <c r="F4195" s="111"/>
      <c r="G4195" s="111"/>
      <c r="H4195" s="111"/>
      <c r="I4195" s="116"/>
      <c r="J4195" s="118"/>
      <c r="K4195" s="33"/>
      <c r="L4195" s="44">
        <f t="shared" si="377"/>
        <v>0</v>
      </c>
      <c r="M4195" s="33" t="str">
        <f t="shared" si="372"/>
        <v>Container q'ty</v>
      </c>
      <c r="N4195" s="33" t="str">
        <f t="shared" si="373"/>
        <v/>
      </c>
      <c r="O4195" s="39"/>
      <c r="P4195" s="33"/>
      <c r="Q4195" s="168"/>
      <c r="R4195" s="169"/>
      <c r="S4195" s="39"/>
      <c r="T4195" s="119"/>
      <c r="U4195" s="109"/>
      <c r="V4195" s="109"/>
      <c r="W4195" s="109"/>
      <c r="X4195" s="45"/>
      <c r="Y4195" s="45"/>
    </row>
    <row r="4196" spans="1:25" s="43" customFormat="1" ht="12.9" customHeight="1">
      <c r="A4196" s="189"/>
      <c r="B4196" s="111"/>
      <c r="C4196" s="111"/>
      <c r="D4196" s="111"/>
      <c r="E4196" s="111"/>
      <c r="F4196" s="111"/>
      <c r="G4196" s="111"/>
      <c r="H4196" s="111"/>
      <c r="I4196" s="116"/>
      <c r="J4196" s="118"/>
      <c r="K4196" s="33"/>
      <c r="L4196" s="44">
        <f t="shared" si="377"/>
        <v>0</v>
      </c>
      <c r="M4196" s="33" t="str">
        <f t="shared" si="372"/>
        <v>Container q'ty</v>
      </c>
      <c r="N4196" s="33" t="str">
        <f t="shared" si="373"/>
        <v/>
      </c>
      <c r="O4196" s="39"/>
      <c r="P4196" s="33"/>
      <c r="Q4196" s="168"/>
      <c r="R4196" s="169"/>
      <c r="S4196" s="39"/>
      <c r="T4196" s="119"/>
      <c r="U4196" s="109"/>
      <c r="V4196" s="109"/>
      <c r="W4196" s="109"/>
      <c r="X4196" s="45"/>
      <c r="Y4196" s="45"/>
    </row>
    <row r="4197" spans="1:25" s="43" customFormat="1" ht="12.9" customHeight="1">
      <c r="A4197" s="189"/>
      <c r="B4197" s="111"/>
      <c r="C4197" s="111"/>
      <c r="D4197" s="111"/>
      <c r="E4197" s="111"/>
      <c r="F4197" s="111"/>
      <c r="G4197" s="111"/>
      <c r="H4197" s="111"/>
      <c r="I4197" s="117"/>
      <c r="J4197" s="118"/>
      <c r="K4197" s="33"/>
      <c r="L4197" s="44">
        <f t="shared" si="377"/>
        <v>0</v>
      </c>
      <c r="M4197" s="33" t="str">
        <f t="shared" si="372"/>
        <v>Container q'ty</v>
      </c>
      <c r="N4197" s="33" t="str">
        <f t="shared" si="373"/>
        <v/>
      </c>
      <c r="O4197" s="39"/>
      <c r="P4197" s="33"/>
      <c r="Q4197" s="168"/>
      <c r="R4197" s="169"/>
      <c r="S4197" s="39"/>
      <c r="T4197" s="119"/>
      <c r="U4197" s="109"/>
      <c r="V4197" s="109"/>
      <c r="W4197" s="109"/>
      <c r="X4197" s="45"/>
      <c r="Y4197" s="45"/>
    </row>
    <row r="4198" spans="1:25" s="43" customFormat="1" ht="12.9" customHeight="1">
      <c r="A4198" s="189"/>
      <c r="B4198" s="111"/>
      <c r="C4198" s="111"/>
      <c r="D4198" s="111"/>
      <c r="E4198" s="111"/>
      <c r="F4198" s="111"/>
      <c r="G4198" s="111"/>
      <c r="H4198" s="111"/>
      <c r="I4198" s="117"/>
      <c r="J4198" s="118"/>
      <c r="K4198" s="33"/>
      <c r="L4198" s="44">
        <f t="shared" si="377"/>
        <v>0</v>
      </c>
      <c r="M4198" s="33" t="str">
        <f t="shared" si="372"/>
        <v>Container q'ty</v>
      </c>
      <c r="N4198" s="33" t="str">
        <f t="shared" si="373"/>
        <v/>
      </c>
      <c r="O4198" s="39"/>
      <c r="P4198" s="33"/>
      <c r="Q4198" s="168"/>
      <c r="R4198" s="169"/>
      <c r="S4198" s="39"/>
      <c r="T4198" s="119"/>
      <c r="U4198" s="109"/>
      <c r="V4198" s="109"/>
      <c r="W4198" s="109"/>
      <c r="X4198" s="45"/>
      <c r="Y4198" s="45"/>
    </row>
    <row r="4199" spans="1:25" s="43" customFormat="1" ht="12.9" customHeight="1">
      <c r="A4199" s="189"/>
      <c r="B4199" s="111"/>
      <c r="C4199" s="111"/>
      <c r="D4199" s="111"/>
      <c r="E4199" s="111"/>
      <c r="F4199" s="111"/>
      <c r="G4199" s="111"/>
      <c r="H4199" s="111"/>
      <c r="I4199" s="116"/>
      <c r="J4199" s="118"/>
      <c r="K4199" s="33"/>
      <c r="L4199" s="44">
        <f t="shared" si="377"/>
        <v>0</v>
      </c>
      <c r="M4199" s="33" t="str">
        <f t="shared" si="372"/>
        <v>Container q'ty</v>
      </c>
      <c r="N4199" s="33" t="str">
        <f t="shared" si="373"/>
        <v/>
      </c>
      <c r="O4199" s="39"/>
      <c r="P4199" s="33"/>
      <c r="Q4199" s="168"/>
      <c r="R4199" s="169"/>
      <c r="S4199" s="39"/>
      <c r="T4199" s="119"/>
      <c r="U4199" s="109"/>
      <c r="V4199" s="109"/>
      <c r="W4199" s="109"/>
      <c r="X4199" s="45"/>
      <c r="Y4199" s="45"/>
    </row>
    <row r="4200" spans="1:25" s="43" customFormat="1" ht="12.9" customHeight="1">
      <c r="A4200" s="189"/>
      <c r="B4200" s="111"/>
      <c r="C4200" s="111"/>
      <c r="D4200" s="111"/>
      <c r="E4200" s="111"/>
      <c r="F4200" s="111"/>
      <c r="G4200" s="111"/>
      <c r="H4200" s="111"/>
      <c r="I4200" s="116"/>
      <c r="J4200" s="118"/>
      <c r="K4200" s="33"/>
      <c r="L4200" s="44">
        <f t="shared" si="377"/>
        <v>0</v>
      </c>
      <c r="M4200" s="33" t="str">
        <f t="shared" si="372"/>
        <v>Container q'ty</v>
      </c>
      <c r="N4200" s="33" t="str">
        <f t="shared" si="373"/>
        <v/>
      </c>
      <c r="O4200" s="39"/>
      <c r="P4200" s="33"/>
      <c r="Q4200" s="168"/>
      <c r="R4200" s="169"/>
      <c r="S4200" s="39"/>
      <c r="T4200" s="119"/>
      <c r="U4200" s="109"/>
      <c r="V4200" s="109"/>
      <c r="W4200" s="109"/>
      <c r="X4200" s="45"/>
      <c r="Y4200" s="45"/>
    </row>
    <row r="4201" spans="1:25" s="43" customFormat="1" ht="12.9" customHeight="1">
      <c r="A4201" s="189"/>
      <c r="B4201" s="111"/>
      <c r="C4201" s="111"/>
      <c r="D4201" s="111"/>
      <c r="E4201" s="111"/>
      <c r="F4201" s="111"/>
      <c r="G4201" s="111"/>
      <c r="H4201" s="111"/>
      <c r="I4201" s="116"/>
      <c r="J4201" s="118"/>
      <c r="K4201" s="33"/>
      <c r="L4201" s="44">
        <f t="shared" si="377"/>
        <v>0</v>
      </c>
      <c r="M4201" s="33" t="str">
        <f t="shared" si="372"/>
        <v>Container q'ty</v>
      </c>
      <c r="N4201" s="33" t="str">
        <f t="shared" si="373"/>
        <v/>
      </c>
      <c r="O4201" s="39"/>
      <c r="P4201" s="33"/>
      <c r="Q4201" s="168"/>
      <c r="R4201" s="169"/>
      <c r="S4201" s="39"/>
      <c r="T4201" s="119"/>
      <c r="U4201" s="109"/>
      <c r="V4201" s="109"/>
      <c r="W4201" s="109"/>
      <c r="X4201" s="45"/>
      <c r="Y4201" s="45"/>
    </row>
    <row r="4202" spans="1:25" s="43" customFormat="1" ht="12.9" customHeight="1">
      <c r="A4202" s="189"/>
      <c r="B4202" s="111"/>
      <c r="C4202" s="111"/>
      <c r="D4202" s="111"/>
      <c r="E4202" s="111"/>
      <c r="F4202" s="111"/>
      <c r="G4202" s="111"/>
      <c r="H4202" s="111"/>
      <c r="I4202" s="116"/>
      <c r="J4202" s="118"/>
      <c r="K4202" s="33"/>
      <c r="L4202" s="44">
        <f t="shared" si="377"/>
        <v>0</v>
      </c>
      <c r="M4202" s="33" t="str">
        <f t="shared" si="372"/>
        <v>Container q'ty</v>
      </c>
      <c r="N4202" s="33" t="str">
        <f t="shared" si="373"/>
        <v/>
      </c>
      <c r="O4202" s="39"/>
      <c r="P4202" s="33"/>
      <c r="Q4202" s="168"/>
      <c r="R4202" s="169"/>
      <c r="S4202" s="39"/>
      <c r="T4202" s="119"/>
      <c r="U4202" s="109"/>
      <c r="V4202" s="109"/>
      <c r="W4202" s="109"/>
      <c r="X4202" s="45"/>
      <c r="Y4202" s="45"/>
    </row>
    <row r="4203" spans="1:25" s="43" customFormat="1" ht="12.9" customHeight="1">
      <c r="A4203" s="189"/>
      <c r="B4203" s="111"/>
      <c r="C4203" s="111"/>
      <c r="D4203" s="111"/>
      <c r="E4203" s="111"/>
      <c r="F4203" s="111"/>
      <c r="G4203" s="111"/>
      <c r="H4203" s="111"/>
      <c r="I4203" s="116"/>
      <c r="J4203" s="118"/>
      <c r="K4203" s="33"/>
      <c r="L4203" s="44">
        <f>SUM(E4203:F4203)</f>
        <v>0</v>
      </c>
      <c r="M4203" s="33" t="str">
        <f t="shared" si="372"/>
        <v>Container q'ty</v>
      </c>
      <c r="N4203" s="33" t="str">
        <f t="shared" si="373"/>
        <v/>
      </c>
      <c r="O4203" s="39"/>
      <c r="P4203" s="33"/>
      <c r="Q4203" s="168"/>
      <c r="R4203" s="169"/>
      <c r="S4203" s="39"/>
      <c r="T4203" s="119"/>
      <c r="U4203" s="109"/>
      <c r="V4203" s="109"/>
      <c r="W4203" s="109"/>
      <c r="X4203" s="45"/>
      <c r="Y4203" s="45"/>
    </row>
    <row r="4204" spans="1:25" s="43" customFormat="1" ht="12.9" customHeight="1">
      <c r="A4204" s="189"/>
      <c r="B4204" s="111"/>
      <c r="C4204" s="111"/>
      <c r="D4204" s="111"/>
      <c r="E4204" s="111"/>
      <c r="F4204" s="111"/>
      <c r="G4204" s="111"/>
      <c r="H4204" s="111"/>
      <c r="I4204" s="116"/>
      <c r="J4204" s="118"/>
      <c r="K4204" s="33"/>
      <c r="L4204" s="44">
        <f>SUM(E4204:F4204)</f>
        <v>0</v>
      </c>
      <c r="M4204" s="33" t="str">
        <f t="shared" si="372"/>
        <v>Container q'ty</v>
      </c>
      <c r="N4204" s="33" t="str">
        <f t="shared" si="373"/>
        <v/>
      </c>
      <c r="O4204" s="39"/>
      <c r="P4204" s="33"/>
      <c r="Q4204" s="168"/>
      <c r="R4204" s="169"/>
      <c r="S4204" s="39"/>
      <c r="T4204" s="119"/>
      <c r="U4204" s="109"/>
      <c r="V4204" s="109"/>
      <c r="W4204" s="109"/>
      <c r="X4204" s="45"/>
      <c r="Y4204" s="45"/>
    </row>
    <row r="4205" spans="1:25" s="43" customFormat="1" ht="12.9" customHeight="1">
      <c r="A4205" s="189"/>
      <c r="B4205" s="111"/>
      <c r="C4205" s="111"/>
      <c r="D4205" s="111"/>
      <c r="E4205" s="111"/>
      <c r="F4205" s="111"/>
      <c r="G4205" s="111"/>
      <c r="H4205" s="111"/>
      <c r="I4205" s="116"/>
      <c r="J4205" s="118"/>
      <c r="K4205" s="33"/>
      <c r="L4205" s="44">
        <f t="shared" ref="L4205:L4212" si="378">SUM(E4205:F4205)</f>
        <v>0</v>
      </c>
      <c r="M4205" s="33" t="str">
        <f t="shared" si="372"/>
        <v>Container q'ty</v>
      </c>
      <c r="N4205" s="33" t="str">
        <f t="shared" si="373"/>
        <v/>
      </c>
      <c r="O4205" s="39"/>
      <c r="P4205" s="33"/>
      <c r="Q4205" s="168"/>
      <c r="R4205" s="169"/>
      <c r="S4205" s="39"/>
      <c r="T4205" s="119"/>
      <c r="U4205" s="109"/>
      <c r="V4205" s="109"/>
      <c r="W4205" s="109"/>
      <c r="X4205" s="45"/>
      <c r="Y4205" s="45"/>
    </row>
    <row r="4206" spans="1:25" s="43" customFormat="1" ht="12.9" customHeight="1">
      <c r="A4206" s="189"/>
      <c r="B4206" s="111"/>
      <c r="C4206" s="111"/>
      <c r="D4206" s="111"/>
      <c r="E4206" s="111"/>
      <c r="F4206" s="111"/>
      <c r="G4206" s="111"/>
      <c r="H4206" s="111"/>
      <c r="I4206" s="116"/>
      <c r="J4206" s="118"/>
      <c r="K4206" s="33"/>
      <c r="L4206" s="44">
        <f t="shared" si="378"/>
        <v>0</v>
      </c>
      <c r="M4206" s="33" t="str">
        <f t="shared" si="372"/>
        <v>Container q'ty</v>
      </c>
      <c r="N4206" s="33" t="str">
        <f t="shared" si="373"/>
        <v/>
      </c>
      <c r="O4206" s="39"/>
      <c r="P4206" s="33"/>
      <c r="Q4206" s="168"/>
      <c r="R4206" s="169"/>
      <c r="S4206" s="39"/>
      <c r="T4206" s="119"/>
      <c r="U4206" s="109"/>
      <c r="V4206" s="109"/>
      <c r="W4206" s="109"/>
      <c r="X4206" s="45"/>
      <c r="Y4206" s="45"/>
    </row>
    <row r="4207" spans="1:25" s="43" customFormat="1" ht="12.9" customHeight="1">
      <c r="A4207" s="189"/>
      <c r="B4207" s="111"/>
      <c r="C4207" s="111"/>
      <c r="D4207" s="111"/>
      <c r="E4207" s="111"/>
      <c r="F4207" s="111"/>
      <c r="G4207" s="111"/>
      <c r="H4207" s="111"/>
      <c r="I4207" s="116"/>
      <c r="J4207" s="118"/>
      <c r="K4207" s="33"/>
      <c r="L4207" s="44">
        <f t="shared" si="378"/>
        <v>0</v>
      </c>
      <c r="M4207" s="33" t="str">
        <f t="shared" si="372"/>
        <v>Container q'ty</v>
      </c>
      <c r="N4207" s="33" t="str">
        <f t="shared" si="373"/>
        <v/>
      </c>
      <c r="O4207" s="39"/>
      <c r="P4207" s="33"/>
      <c r="Q4207" s="168"/>
      <c r="R4207" s="169"/>
      <c r="S4207" s="39"/>
      <c r="T4207" s="119"/>
      <c r="U4207" s="109"/>
      <c r="V4207" s="109"/>
      <c r="W4207" s="109"/>
      <c r="X4207" s="45"/>
      <c r="Y4207" s="45"/>
    </row>
    <row r="4208" spans="1:25" s="43" customFormat="1" ht="12.9" customHeight="1">
      <c r="A4208" s="189"/>
      <c r="B4208" s="111"/>
      <c r="C4208" s="111"/>
      <c r="D4208" s="111"/>
      <c r="E4208" s="111"/>
      <c r="F4208" s="111"/>
      <c r="G4208" s="111"/>
      <c r="H4208" s="111"/>
      <c r="I4208" s="117"/>
      <c r="J4208" s="118"/>
      <c r="K4208" s="33"/>
      <c r="L4208" s="44">
        <f t="shared" si="378"/>
        <v>0</v>
      </c>
      <c r="M4208" s="33" t="str">
        <f t="shared" si="372"/>
        <v>Container q'ty</v>
      </c>
      <c r="N4208" s="33" t="str">
        <f t="shared" si="373"/>
        <v/>
      </c>
      <c r="O4208" s="39"/>
      <c r="P4208" s="33"/>
      <c r="Q4208" s="168"/>
      <c r="R4208" s="169"/>
      <c r="S4208" s="39"/>
      <c r="T4208" s="119"/>
      <c r="U4208" s="109"/>
      <c r="V4208" s="109"/>
      <c r="W4208" s="109"/>
      <c r="X4208" s="45"/>
      <c r="Y4208" s="45"/>
    </row>
    <row r="4209" spans="1:27" s="43" customFormat="1" ht="12.9" customHeight="1">
      <c r="A4209" s="189"/>
      <c r="B4209" s="111"/>
      <c r="C4209" s="111"/>
      <c r="D4209" s="111"/>
      <c r="E4209" s="111"/>
      <c r="F4209" s="111"/>
      <c r="G4209" s="111"/>
      <c r="H4209" s="111"/>
      <c r="I4209" s="117"/>
      <c r="J4209" s="118"/>
      <c r="K4209" s="33"/>
      <c r="L4209" s="44">
        <f t="shared" si="378"/>
        <v>0</v>
      </c>
      <c r="M4209" s="33" t="str">
        <f t="shared" si="372"/>
        <v>Container q'ty</v>
      </c>
      <c r="N4209" s="33" t="str">
        <f t="shared" si="373"/>
        <v/>
      </c>
      <c r="O4209" s="39"/>
      <c r="P4209" s="33"/>
      <c r="Q4209" s="168"/>
      <c r="R4209" s="169"/>
      <c r="S4209" s="39"/>
      <c r="T4209" s="119"/>
      <c r="U4209" s="109"/>
      <c r="V4209" s="109"/>
      <c r="W4209" s="109"/>
      <c r="X4209" s="45"/>
      <c r="Y4209" s="45"/>
    </row>
    <row r="4210" spans="1:27" s="43" customFormat="1" ht="12.9" customHeight="1">
      <c r="A4210" s="189"/>
      <c r="B4210" s="111"/>
      <c r="C4210" s="111"/>
      <c r="D4210" s="111"/>
      <c r="E4210" s="111"/>
      <c r="F4210" s="111"/>
      <c r="G4210" s="111"/>
      <c r="H4210" s="111"/>
      <c r="I4210" s="116"/>
      <c r="J4210" s="118"/>
      <c r="K4210" s="33"/>
      <c r="L4210" s="44">
        <f t="shared" si="378"/>
        <v>0</v>
      </c>
      <c r="M4210" s="33" t="str">
        <f t="shared" si="372"/>
        <v>Container q'ty</v>
      </c>
      <c r="N4210" s="33" t="str">
        <f t="shared" si="373"/>
        <v/>
      </c>
      <c r="O4210" s="39"/>
      <c r="P4210" s="33"/>
      <c r="Q4210" s="168"/>
      <c r="R4210" s="169"/>
      <c r="S4210" s="39"/>
      <c r="T4210" s="119"/>
      <c r="U4210" s="109"/>
      <c r="V4210" s="109"/>
      <c r="W4210" s="109"/>
      <c r="X4210" s="45"/>
      <c r="Y4210" s="45"/>
    </row>
    <row r="4211" spans="1:27" s="43" customFormat="1" ht="12.9" customHeight="1">
      <c r="A4211" s="189"/>
      <c r="B4211" s="111"/>
      <c r="C4211" s="111"/>
      <c r="D4211" s="111"/>
      <c r="E4211" s="111"/>
      <c r="F4211" s="111"/>
      <c r="G4211" s="111"/>
      <c r="H4211" s="111"/>
      <c r="I4211" s="116"/>
      <c r="J4211" s="118"/>
      <c r="K4211" s="33"/>
      <c r="L4211" s="44">
        <f t="shared" si="378"/>
        <v>0</v>
      </c>
      <c r="M4211" s="33" t="str">
        <f t="shared" si="372"/>
        <v>Container q'ty</v>
      </c>
      <c r="N4211" s="33" t="str">
        <f t="shared" si="373"/>
        <v/>
      </c>
      <c r="O4211" s="39"/>
      <c r="P4211" s="33"/>
      <c r="Q4211" s="168"/>
      <c r="R4211" s="169"/>
      <c r="S4211" s="39"/>
      <c r="T4211" s="119"/>
      <c r="U4211" s="109"/>
      <c r="V4211" s="109"/>
      <c r="W4211" s="109"/>
      <c r="X4211" s="45"/>
      <c r="Y4211" s="45"/>
    </row>
    <row r="4212" spans="1:27" s="43" customFormat="1" ht="12.9" customHeight="1">
      <c r="A4212" s="189"/>
      <c r="B4212" s="111"/>
      <c r="C4212" s="111"/>
      <c r="D4212" s="111"/>
      <c r="E4212" s="111"/>
      <c r="F4212" s="111"/>
      <c r="G4212" s="111"/>
      <c r="H4212" s="111"/>
      <c r="I4212" s="116"/>
      <c r="J4212" s="118"/>
      <c r="K4212" s="33"/>
      <c r="L4212" s="44">
        <f t="shared" si="378"/>
        <v>0</v>
      </c>
      <c r="M4212" s="33" t="str">
        <f t="shared" si="372"/>
        <v>Container q'ty</v>
      </c>
      <c r="N4212" s="33" t="str">
        <f t="shared" si="373"/>
        <v/>
      </c>
      <c r="O4212" s="39"/>
      <c r="P4212" s="33"/>
      <c r="Q4212" s="168"/>
      <c r="R4212" s="169"/>
      <c r="S4212" s="39"/>
      <c r="T4212" s="119"/>
      <c r="U4212" s="109"/>
      <c r="V4212" s="109"/>
      <c r="W4212" s="109"/>
      <c r="X4212" s="45"/>
      <c r="Y4212" s="45"/>
    </row>
    <row r="4213" spans="1:27" ht="12" customHeight="1">
      <c r="L4213" s="154">
        <f>SUM(E4213:G4213)</f>
        <v>0</v>
      </c>
      <c r="AA4213" s="43"/>
    </row>
    <row r="4214" spans="1:27">
      <c r="AA4214" s="43"/>
    </row>
    <row r="4215" spans="1:27">
      <c r="AA4215" s="43"/>
    </row>
    <row r="4216" spans="1:27">
      <c r="AA4216" s="43"/>
    </row>
    <row r="4217" spans="1:27">
      <c r="AA4217" s="43"/>
    </row>
    <row r="4218" spans="1:27">
      <c r="AA4218" s="43"/>
    </row>
    <row r="4219" spans="1:27">
      <c r="AA4219" s="43"/>
    </row>
    <row r="4220" spans="1:27">
      <c r="AA4220" s="43"/>
    </row>
    <row r="4221" spans="1:27">
      <c r="AA4221" s="43"/>
    </row>
    <row r="4222" spans="1:27">
      <c r="AA4222" s="43"/>
    </row>
    <row r="4223" spans="1:27">
      <c r="AA4223" s="43"/>
    </row>
    <row r="4224" spans="1:27">
      <c r="AA4224" s="43"/>
    </row>
    <row r="4225" spans="27:27">
      <c r="AA4225" s="43"/>
    </row>
    <row r="4226" spans="27:27">
      <c r="AA4226" s="43"/>
    </row>
    <row r="4227" spans="27:27">
      <c r="AA4227" s="43"/>
    </row>
    <row r="4228" spans="27:27">
      <c r="AA4228" s="43"/>
    </row>
    <row r="4229" spans="27:27">
      <c r="AA4229" s="43"/>
    </row>
    <row r="4230" spans="27:27">
      <c r="AA4230" s="43"/>
    </row>
    <row r="4231" spans="27:27">
      <c r="AA4231" s="43"/>
    </row>
    <row r="4232" spans="27:27">
      <c r="AA4232" s="43"/>
    </row>
    <row r="4233" spans="27:27">
      <c r="AA4233" s="43"/>
    </row>
    <row r="4234" spans="27:27">
      <c r="AA4234" s="43"/>
    </row>
    <row r="4235" spans="27:27">
      <c r="AA4235" s="43"/>
    </row>
    <row r="4236" spans="27:27">
      <c r="AA4236" s="43"/>
    </row>
    <row r="4237" spans="27:27">
      <c r="AA4237" s="43"/>
    </row>
    <row r="4238" spans="27:27">
      <c r="AA4238" s="43"/>
    </row>
    <row r="4239" spans="27:27">
      <c r="AA4239" s="43"/>
    </row>
    <row r="4240" spans="27:27">
      <c r="AA4240" s="43"/>
    </row>
    <row r="4241" spans="27:27">
      <c r="AA4241" s="43"/>
    </row>
    <row r="4242" spans="27:27">
      <c r="AA4242" s="43"/>
    </row>
    <row r="4243" spans="27:27">
      <c r="AA4243" s="43"/>
    </row>
    <row r="4244" spans="27:27">
      <c r="AA4244" s="43"/>
    </row>
    <row r="4245" spans="27:27">
      <c r="AA4245" s="43"/>
    </row>
    <row r="4246" spans="27:27">
      <c r="AA4246" s="43"/>
    </row>
    <row r="4247" spans="27:27">
      <c r="AA4247" s="43"/>
    </row>
    <row r="4248" spans="27:27">
      <c r="AA4248" s="43"/>
    </row>
    <row r="4249" spans="27:27">
      <c r="AA4249" s="43"/>
    </row>
    <row r="4250" spans="27:27">
      <c r="AA4250" s="43"/>
    </row>
    <row r="4251" spans="27:27">
      <c r="AA4251" s="43"/>
    </row>
    <row r="4252" spans="27:27">
      <c r="AA4252" s="43"/>
    </row>
    <row r="4253" spans="27:27">
      <c r="AA4253" s="43"/>
    </row>
    <row r="4254" spans="27:27">
      <c r="AA4254" s="43"/>
    </row>
    <row r="4255" spans="27:27">
      <c r="AA4255" s="43"/>
    </row>
    <row r="4256" spans="27:27">
      <c r="AA4256" s="43"/>
    </row>
    <row r="4257" spans="27:27">
      <c r="AA4257" s="43"/>
    </row>
    <row r="4258" spans="27:27">
      <c r="AA4258" s="43"/>
    </row>
    <row r="4259" spans="27:27">
      <c r="AA4259" s="43"/>
    </row>
    <row r="4260" spans="27:27">
      <c r="AA4260" s="43"/>
    </row>
    <row r="4261" spans="27:27">
      <c r="AA4261" s="43"/>
    </row>
    <row r="4262" spans="27:27">
      <c r="AA4262" s="43"/>
    </row>
    <row r="4263" spans="27:27">
      <c r="AA4263" s="43"/>
    </row>
    <row r="4264" spans="27:27">
      <c r="AA4264" s="43"/>
    </row>
    <row r="4265" spans="27:27">
      <c r="AA4265" s="43"/>
    </row>
    <row r="4266" spans="27:27">
      <c r="AA4266" s="43"/>
    </row>
    <row r="4267" spans="27:27">
      <c r="AA4267" s="43"/>
    </row>
    <row r="4268" spans="27:27">
      <c r="AA4268" s="43"/>
    </row>
    <row r="4269" spans="27:27">
      <c r="AA4269" s="43"/>
    </row>
    <row r="4270" spans="27:27">
      <c r="AA4270" s="43"/>
    </row>
    <row r="4271" spans="27:27">
      <c r="AA4271" s="43"/>
    </row>
    <row r="4272" spans="27:27">
      <c r="AA4272" s="43"/>
    </row>
    <row r="4273" spans="27:27">
      <c r="AA4273" s="43"/>
    </row>
    <row r="4274" spans="27:27">
      <c r="AA4274" s="43"/>
    </row>
    <row r="4275" spans="27:27">
      <c r="AA4275" s="43"/>
    </row>
    <row r="4276" spans="27:27">
      <c r="AA4276" s="43"/>
    </row>
    <row r="4277" spans="27:27">
      <c r="AA4277" s="43"/>
    </row>
    <row r="4278" spans="27:27">
      <c r="AA4278" s="43"/>
    </row>
    <row r="4279" spans="27:27">
      <c r="AA4279" s="43"/>
    </row>
    <row r="4280" spans="27:27">
      <c r="AA4280" s="43"/>
    </row>
    <row r="4281" spans="27:27">
      <c r="AA4281" s="43"/>
    </row>
    <row r="4282" spans="27:27">
      <c r="AA4282" s="43"/>
    </row>
    <row r="4283" spans="27:27">
      <c r="AA4283" s="43"/>
    </row>
    <row r="4284" spans="27:27">
      <c r="AA4284" s="43"/>
    </row>
    <row r="4285" spans="27:27">
      <c r="AA4285" s="43"/>
    </row>
    <row r="4286" spans="27:27">
      <c r="AA4286" s="43"/>
    </row>
    <row r="4287" spans="27:27">
      <c r="AA4287" s="43"/>
    </row>
    <row r="4288" spans="27:27">
      <c r="AA4288" s="43"/>
    </row>
    <row r="4289" spans="27:27">
      <c r="AA4289" s="43"/>
    </row>
    <row r="4290" spans="27:27">
      <c r="AA4290" s="43"/>
    </row>
    <row r="4291" spans="27:27">
      <c r="AA4291" s="43"/>
    </row>
    <row r="4292" spans="27:27">
      <c r="AA4292" s="43"/>
    </row>
    <row r="4293" spans="27:27">
      <c r="AA4293" s="43"/>
    </row>
    <row r="4294" spans="27:27">
      <c r="AA4294" s="43"/>
    </row>
    <row r="4295" spans="27:27">
      <c r="AA4295" s="43"/>
    </row>
    <row r="4296" spans="27:27">
      <c r="AA4296" s="43"/>
    </row>
    <row r="4297" spans="27:27">
      <c r="AA4297" s="43"/>
    </row>
    <row r="4298" spans="27:27">
      <c r="AA4298" s="43"/>
    </row>
    <row r="4299" spans="27:27">
      <c r="AA4299" s="43"/>
    </row>
    <row r="4300" spans="27:27">
      <c r="AA4300" s="43"/>
    </row>
    <row r="4301" spans="27:27">
      <c r="AA4301" s="43"/>
    </row>
    <row r="4302" spans="27:27">
      <c r="AA4302" s="43"/>
    </row>
    <row r="4303" spans="27:27">
      <c r="AA4303" s="43"/>
    </row>
    <row r="4304" spans="27:27">
      <c r="AA4304" s="43"/>
    </row>
    <row r="4305" spans="27:27">
      <c r="AA4305" s="43"/>
    </row>
    <row r="4306" spans="27:27">
      <c r="AA4306" s="43"/>
    </row>
    <row r="4307" spans="27:27">
      <c r="AA4307" s="43"/>
    </row>
    <row r="4308" spans="27:27">
      <c r="AA4308" s="43"/>
    </row>
    <row r="4309" spans="27:27">
      <c r="AA4309" s="43"/>
    </row>
    <row r="4310" spans="27:27">
      <c r="AA4310" s="43"/>
    </row>
    <row r="4311" spans="27:27">
      <c r="AA4311" s="43"/>
    </row>
    <row r="4312" spans="27:27">
      <c r="AA4312" s="43"/>
    </row>
    <row r="4313" spans="27:27">
      <c r="AA4313" s="43"/>
    </row>
    <row r="4314" spans="27:27">
      <c r="AA4314" s="43"/>
    </row>
    <row r="4315" spans="27:27">
      <c r="AA4315" s="43"/>
    </row>
    <row r="4316" spans="27:27">
      <c r="AA4316" s="43"/>
    </row>
    <row r="4317" spans="27:27">
      <c r="AA4317" s="43"/>
    </row>
    <row r="4318" spans="27:27">
      <c r="AA4318" s="43"/>
    </row>
    <row r="4319" spans="27:27">
      <c r="AA4319" s="43"/>
    </row>
    <row r="4320" spans="27:27">
      <c r="AA4320" s="43"/>
    </row>
    <row r="4321" spans="27:27">
      <c r="AA4321" s="43"/>
    </row>
    <row r="4322" spans="27:27">
      <c r="AA4322" s="43"/>
    </row>
    <row r="4323" spans="27:27">
      <c r="AA4323" s="43"/>
    </row>
    <row r="4324" spans="27:27">
      <c r="AA4324" s="43"/>
    </row>
    <row r="4325" spans="27:27">
      <c r="AA4325" s="43"/>
    </row>
    <row r="4326" spans="27:27">
      <c r="AA4326" s="43"/>
    </row>
    <row r="4327" spans="27:27">
      <c r="AA4327" s="43"/>
    </row>
    <row r="4328" spans="27:27">
      <c r="AA4328" s="43"/>
    </row>
    <row r="4329" spans="27:27">
      <c r="AA4329" s="43"/>
    </row>
    <row r="4330" spans="27:27">
      <c r="AA4330" s="43"/>
    </row>
    <row r="4331" spans="27:27">
      <c r="AA4331" s="43"/>
    </row>
    <row r="4332" spans="27:27">
      <c r="AA4332" s="43"/>
    </row>
    <row r="4333" spans="27:27">
      <c r="AA4333" s="43"/>
    </row>
    <row r="4334" spans="27:27">
      <c r="AA4334" s="43"/>
    </row>
    <row r="4335" spans="27:27">
      <c r="AA4335" s="43"/>
    </row>
    <row r="4336" spans="27:27">
      <c r="AA4336" s="43"/>
    </row>
    <row r="4337" spans="27:27">
      <c r="AA4337" s="43"/>
    </row>
    <row r="4338" spans="27:27">
      <c r="AA4338" s="43"/>
    </row>
    <row r="4339" spans="27:27">
      <c r="AA4339" s="43"/>
    </row>
    <row r="4340" spans="27:27">
      <c r="AA4340" s="43"/>
    </row>
    <row r="4341" spans="27:27">
      <c r="AA4341" s="43"/>
    </row>
    <row r="4342" spans="27:27">
      <c r="AA4342" s="43"/>
    </row>
    <row r="4343" spans="27:27">
      <c r="AA4343" s="43"/>
    </row>
    <row r="4344" spans="27:27">
      <c r="AA4344" s="43"/>
    </row>
    <row r="4345" spans="27:27">
      <c r="AA4345" s="43"/>
    </row>
    <row r="4346" spans="27:27">
      <c r="AA4346" s="43"/>
    </row>
    <row r="4347" spans="27:27">
      <c r="AA4347" s="43"/>
    </row>
    <row r="4348" spans="27:27">
      <c r="AA4348" s="43"/>
    </row>
    <row r="4349" spans="27:27">
      <c r="AA4349" s="43"/>
    </row>
    <row r="4350" spans="27:27">
      <c r="AA4350" s="43"/>
    </row>
    <row r="4351" spans="27:27">
      <c r="AA4351" s="43"/>
    </row>
    <row r="4352" spans="27:27">
      <c r="AA4352" s="43"/>
    </row>
    <row r="4353" spans="27:27">
      <c r="AA4353" s="43"/>
    </row>
    <row r="4354" spans="27:27">
      <c r="AA4354" s="43"/>
    </row>
    <row r="4355" spans="27:27">
      <c r="AA4355" s="43"/>
    </row>
    <row r="4356" spans="27:27">
      <c r="AA4356" s="43"/>
    </row>
    <row r="4357" spans="27:27">
      <c r="AA4357" s="43"/>
    </row>
    <row r="4358" spans="27:27">
      <c r="AA4358" s="43"/>
    </row>
    <row r="4359" spans="27:27">
      <c r="AA4359" s="43"/>
    </row>
    <row r="4360" spans="27:27">
      <c r="AA4360" s="43"/>
    </row>
    <row r="4361" spans="27:27">
      <c r="AA4361" s="43"/>
    </row>
    <row r="4362" spans="27:27">
      <c r="AA4362" s="43"/>
    </row>
    <row r="4363" spans="27:27">
      <c r="AA4363" s="43"/>
    </row>
    <row r="4364" spans="27:27">
      <c r="AA4364" s="43"/>
    </row>
    <row r="4365" spans="27:27">
      <c r="AA4365" s="43"/>
    </row>
    <row r="4366" spans="27:27">
      <c r="AA4366" s="43"/>
    </row>
    <row r="4367" spans="27:27">
      <c r="AA4367" s="43"/>
    </row>
    <row r="4368" spans="27:27">
      <c r="AA4368" s="43"/>
    </row>
    <row r="4369" spans="27:27">
      <c r="AA4369" s="43"/>
    </row>
    <row r="4370" spans="27:27">
      <c r="AA4370" s="43"/>
    </row>
    <row r="4371" spans="27:27">
      <c r="AA4371" s="43"/>
    </row>
    <row r="4372" spans="27:27">
      <c r="AA4372" s="43"/>
    </row>
    <row r="4373" spans="27:27">
      <c r="AA4373" s="43"/>
    </row>
    <row r="4374" spans="27:27">
      <c r="AA4374" s="43"/>
    </row>
    <row r="4375" spans="27:27">
      <c r="AA4375" s="43"/>
    </row>
    <row r="4376" spans="27:27">
      <c r="AA4376" s="43"/>
    </row>
    <row r="4377" spans="27:27">
      <c r="AA4377" s="43"/>
    </row>
    <row r="4378" spans="27:27">
      <c r="AA4378" s="43"/>
    </row>
    <row r="4379" spans="27:27">
      <c r="AA4379" s="43"/>
    </row>
    <row r="4380" spans="27:27">
      <c r="AA4380" s="43"/>
    </row>
    <row r="4381" spans="27:27">
      <c r="AA4381" s="43"/>
    </row>
    <row r="4382" spans="27:27">
      <c r="AA4382" s="43"/>
    </row>
    <row r="4383" spans="27:27">
      <c r="AA4383" s="43"/>
    </row>
    <row r="4384" spans="27:27">
      <c r="AA4384" s="43"/>
    </row>
    <row r="4385" spans="27:27">
      <c r="AA4385" s="43"/>
    </row>
    <row r="4386" spans="27:27">
      <c r="AA4386" s="43"/>
    </row>
    <row r="4387" spans="27:27">
      <c r="AA4387" s="43"/>
    </row>
    <row r="4388" spans="27:27">
      <c r="AA4388" s="43"/>
    </row>
    <row r="4389" spans="27:27">
      <c r="AA4389" s="43"/>
    </row>
    <row r="4390" spans="27:27">
      <c r="AA4390" s="43"/>
    </row>
    <row r="4391" spans="27:27">
      <c r="AA4391" s="43"/>
    </row>
    <row r="4392" spans="27:27">
      <c r="AA4392" s="43"/>
    </row>
    <row r="4393" spans="27:27">
      <c r="AA4393" s="43"/>
    </row>
    <row r="4394" spans="27:27">
      <c r="AA4394" s="43"/>
    </row>
    <row r="4395" spans="27:27">
      <c r="AA4395" s="43"/>
    </row>
    <row r="4396" spans="27:27">
      <c r="AA4396" s="43"/>
    </row>
    <row r="4397" spans="27:27">
      <c r="AA4397" s="43"/>
    </row>
    <row r="4398" spans="27:27">
      <c r="AA4398" s="43"/>
    </row>
    <row r="4399" spans="27:27">
      <c r="AA4399" s="43"/>
    </row>
    <row r="4400" spans="27:27">
      <c r="AA4400" s="43"/>
    </row>
    <row r="4401" spans="27:27">
      <c r="AA4401" s="43"/>
    </row>
    <row r="4402" spans="27:27">
      <c r="AA4402" s="43"/>
    </row>
    <row r="4403" spans="27:27">
      <c r="AA4403" s="43"/>
    </row>
    <row r="4404" spans="27:27">
      <c r="AA4404" s="43"/>
    </row>
    <row r="4405" spans="27:27">
      <c r="AA4405" s="43"/>
    </row>
    <row r="4406" spans="27:27">
      <c r="AA4406" s="43"/>
    </row>
    <row r="4407" spans="27:27">
      <c r="AA4407" s="43"/>
    </row>
    <row r="4408" spans="27:27">
      <c r="AA4408" s="43"/>
    </row>
    <row r="4409" spans="27:27">
      <c r="AA4409" s="43"/>
    </row>
    <row r="4410" spans="27:27">
      <c r="AA4410" s="43"/>
    </row>
    <row r="4411" spans="27:27">
      <c r="AA4411" s="43"/>
    </row>
    <row r="4412" spans="27:27">
      <c r="AA4412" s="43"/>
    </row>
    <row r="4413" spans="27:27">
      <c r="AA4413" s="43"/>
    </row>
    <row r="4414" spans="27:27">
      <c r="AA4414" s="43"/>
    </row>
    <row r="4415" spans="27:27">
      <c r="AA4415" s="43"/>
    </row>
    <row r="4416" spans="27:27">
      <c r="AA4416" s="43"/>
    </row>
    <row r="4417" spans="27:27">
      <c r="AA4417" s="43"/>
    </row>
    <row r="4418" spans="27:27">
      <c r="AA4418" s="43"/>
    </row>
    <row r="4419" spans="27:27">
      <c r="AA4419" s="43"/>
    </row>
    <row r="4420" spans="27:27">
      <c r="AA4420" s="43"/>
    </row>
    <row r="4421" spans="27:27">
      <c r="AA4421" s="43"/>
    </row>
    <row r="4422" spans="27:27">
      <c r="AA4422" s="43"/>
    </row>
    <row r="4423" spans="27:27">
      <c r="AA4423" s="43"/>
    </row>
    <row r="4424" spans="27:27">
      <c r="AA4424" s="43"/>
    </row>
    <row r="4425" spans="27:27">
      <c r="AA4425" s="43"/>
    </row>
    <row r="4426" spans="27:27">
      <c r="AA4426" s="43"/>
    </row>
    <row r="4427" spans="27:27">
      <c r="AA4427" s="43"/>
    </row>
    <row r="4428" spans="27:27">
      <c r="AA4428" s="43"/>
    </row>
    <row r="4429" spans="27:27">
      <c r="AA4429" s="43"/>
    </row>
    <row r="4430" spans="27:27">
      <c r="AA4430" s="43"/>
    </row>
    <row r="4431" spans="27:27">
      <c r="AA4431" s="43"/>
    </row>
    <row r="4432" spans="27:27">
      <c r="AA4432" s="43"/>
    </row>
    <row r="4433" spans="27:27">
      <c r="AA4433" s="43"/>
    </row>
    <row r="4434" spans="27:27">
      <c r="AA4434" s="43"/>
    </row>
    <row r="4435" spans="27:27">
      <c r="AA4435" s="43"/>
    </row>
    <row r="4436" spans="27:27">
      <c r="AA4436" s="43"/>
    </row>
    <row r="4437" spans="27:27">
      <c r="AA4437" s="43"/>
    </row>
    <row r="4438" spans="27:27">
      <c r="AA4438" s="43"/>
    </row>
    <row r="4439" spans="27:27">
      <c r="AA4439" s="43"/>
    </row>
    <row r="4440" spans="27:27">
      <c r="AA4440" s="43"/>
    </row>
    <row r="4441" spans="27:27">
      <c r="AA4441" s="43"/>
    </row>
    <row r="4442" spans="27:27">
      <c r="AA4442" s="43"/>
    </row>
    <row r="4443" spans="27:27">
      <c r="AA4443" s="43"/>
    </row>
    <row r="4444" spans="27:27">
      <c r="AA4444" s="43"/>
    </row>
    <row r="4445" spans="27:27">
      <c r="AA4445" s="43"/>
    </row>
    <row r="4446" spans="27:27">
      <c r="AA4446" s="43"/>
    </row>
    <row r="4447" spans="27:27">
      <c r="AA4447" s="43"/>
    </row>
    <row r="4448" spans="27:27">
      <c r="AA4448" s="43"/>
    </row>
    <row r="4449" spans="27:27">
      <c r="AA4449" s="43"/>
    </row>
    <row r="4450" spans="27:27">
      <c r="AA4450" s="43"/>
    </row>
    <row r="4451" spans="27:27">
      <c r="AA4451" s="43"/>
    </row>
    <row r="4452" spans="27:27">
      <c r="AA4452" s="43"/>
    </row>
    <row r="4453" spans="27:27">
      <c r="AA4453" s="43"/>
    </row>
    <row r="4454" spans="27:27">
      <c r="AA4454" s="43"/>
    </row>
    <row r="4455" spans="27:27">
      <c r="AA4455" s="43"/>
    </row>
    <row r="4456" spans="27:27">
      <c r="AA4456" s="43"/>
    </row>
    <row r="4457" spans="27:27">
      <c r="AA4457" s="43"/>
    </row>
    <row r="4458" spans="27:27">
      <c r="AA4458" s="43"/>
    </row>
    <row r="4459" spans="27:27">
      <c r="AA4459" s="43"/>
    </row>
    <row r="4460" spans="27:27">
      <c r="AA4460" s="43"/>
    </row>
    <row r="4461" spans="27:27">
      <c r="AA4461" s="43"/>
    </row>
    <row r="4462" spans="27:27">
      <c r="AA4462" s="43"/>
    </row>
    <row r="4463" spans="27:27">
      <c r="AA4463" s="43"/>
    </row>
    <row r="4464" spans="27:27">
      <c r="AA4464" s="43"/>
    </row>
    <row r="4465" spans="27:27">
      <c r="AA4465" s="43"/>
    </row>
    <row r="4466" spans="27:27">
      <c r="AA4466" s="43"/>
    </row>
    <row r="4467" spans="27:27">
      <c r="AA4467" s="43"/>
    </row>
    <row r="4468" spans="27:27">
      <c r="AA4468" s="43"/>
    </row>
    <row r="4469" spans="27:27">
      <c r="AA4469" s="43"/>
    </row>
    <row r="4470" spans="27:27">
      <c r="AA4470" s="43"/>
    </row>
    <row r="4471" spans="27:27">
      <c r="AA4471" s="43"/>
    </row>
    <row r="4472" spans="27:27">
      <c r="AA4472" s="43"/>
    </row>
    <row r="4473" spans="27:27">
      <c r="AA4473" s="43"/>
    </row>
    <row r="4474" spans="27:27">
      <c r="AA4474" s="43"/>
    </row>
    <row r="4475" spans="27:27">
      <c r="AA4475" s="43"/>
    </row>
    <row r="4476" spans="27:27">
      <c r="AA4476" s="43"/>
    </row>
    <row r="4477" spans="27:27">
      <c r="AA4477" s="43"/>
    </row>
    <row r="4478" spans="27:27">
      <c r="AA4478" s="43"/>
    </row>
    <row r="4479" spans="27:27">
      <c r="AA4479" s="43"/>
    </row>
    <row r="4480" spans="27:27">
      <c r="AA4480" s="43"/>
    </row>
    <row r="4481" spans="27:27">
      <c r="AA4481" s="43"/>
    </row>
    <row r="4482" spans="27:27">
      <c r="AA4482" s="43"/>
    </row>
    <row r="4483" spans="27:27">
      <c r="AA4483" s="43"/>
    </row>
    <row r="4484" spans="27:27">
      <c r="AA4484" s="43"/>
    </row>
    <row r="4485" spans="27:27">
      <c r="AA4485" s="43"/>
    </row>
    <row r="4486" spans="27:27">
      <c r="AA4486" s="43"/>
    </row>
    <row r="4487" spans="27:27">
      <c r="AA4487" s="43"/>
    </row>
    <row r="4488" spans="27:27">
      <c r="AA4488" s="43"/>
    </row>
    <row r="4489" spans="27:27">
      <c r="AA4489" s="43"/>
    </row>
    <row r="4490" spans="27:27">
      <c r="AA4490" s="43"/>
    </row>
    <row r="4491" spans="27:27">
      <c r="AA4491" s="43"/>
    </row>
    <row r="4492" spans="27:27">
      <c r="AA4492" s="43"/>
    </row>
    <row r="4493" spans="27:27">
      <c r="AA4493" s="43"/>
    </row>
    <row r="4494" spans="27:27">
      <c r="AA4494" s="43"/>
    </row>
    <row r="4495" spans="27:27">
      <c r="AA4495" s="43"/>
    </row>
    <row r="4496" spans="27:27">
      <c r="AA4496" s="43"/>
    </row>
    <row r="4497" spans="27:27">
      <c r="AA4497" s="43"/>
    </row>
    <row r="4498" spans="27:27">
      <c r="AA4498" s="43"/>
    </row>
    <row r="4499" spans="27:27">
      <c r="AA4499" s="43"/>
    </row>
    <row r="4500" spans="27:27">
      <c r="AA4500" s="43"/>
    </row>
    <row r="4501" spans="27:27">
      <c r="AA4501" s="43"/>
    </row>
    <row r="4502" spans="27:27">
      <c r="AA4502" s="43"/>
    </row>
    <row r="4503" spans="27:27">
      <c r="AA4503" s="43"/>
    </row>
    <row r="4504" spans="27:27">
      <c r="AA4504" s="43"/>
    </row>
    <row r="4505" spans="27:27">
      <c r="AA4505" s="43"/>
    </row>
    <row r="4506" spans="27:27">
      <c r="AA4506" s="43"/>
    </row>
    <row r="4507" spans="27:27">
      <c r="AA4507" s="43"/>
    </row>
    <row r="4508" spans="27:27">
      <c r="AA4508" s="43"/>
    </row>
    <row r="4509" spans="27:27">
      <c r="AA4509" s="43"/>
    </row>
    <row r="4510" spans="27:27">
      <c r="AA4510" s="43"/>
    </row>
    <row r="4511" spans="27:27">
      <c r="AA4511" s="43"/>
    </row>
    <row r="4512" spans="27:27">
      <c r="AA4512" s="43"/>
    </row>
    <row r="4513" spans="27:27">
      <c r="AA4513" s="43"/>
    </row>
    <row r="4514" spans="27:27">
      <c r="AA4514" s="43"/>
    </row>
    <row r="4515" spans="27:27">
      <c r="AA4515" s="43"/>
    </row>
    <row r="4516" spans="27:27">
      <c r="AA4516" s="43"/>
    </row>
    <row r="4517" spans="27:27">
      <c r="AA4517" s="43"/>
    </row>
    <row r="4518" spans="27:27">
      <c r="AA4518" s="43"/>
    </row>
    <row r="4519" spans="27:27">
      <c r="AA4519" s="43"/>
    </row>
    <row r="4520" spans="27:27">
      <c r="AA4520" s="43"/>
    </row>
    <row r="4521" spans="27:27">
      <c r="AA4521" s="43"/>
    </row>
    <row r="4522" spans="27:27">
      <c r="AA4522" s="43"/>
    </row>
    <row r="4523" spans="27:27">
      <c r="AA4523" s="43"/>
    </row>
    <row r="4524" spans="27:27">
      <c r="AA4524" s="43"/>
    </row>
    <row r="4525" spans="27:27">
      <c r="AA4525" s="43"/>
    </row>
    <row r="4526" spans="27:27">
      <c r="AA4526" s="43"/>
    </row>
    <row r="4527" spans="27:27">
      <c r="AA4527" s="43"/>
    </row>
    <row r="4528" spans="27:27">
      <c r="AA4528" s="43"/>
    </row>
    <row r="4529" spans="27:27">
      <c r="AA4529" s="43"/>
    </row>
    <row r="4530" spans="27:27">
      <c r="AA4530" s="43"/>
    </row>
    <row r="4531" spans="27:27">
      <c r="AA4531" s="43"/>
    </row>
    <row r="4532" spans="27:27">
      <c r="AA4532" s="43"/>
    </row>
    <row r="4533" spans="27:27">
      <c r="AA4533" s="43"/>
    </row>
    <row r="4534" spans="27:27">
      <c r="AA4534" s="43"/>
    </row>
    <row r="4535" spans="27:27">
      <c r="AA4535" s="43"/>
    </row>
    <row r="4536" spans="27:27">
      <c r="AA4536" s="43"/>
    </row>
    <row r="4537" spans="27:27">
      <c r="AA4537" s="43"/>
    </row>
    <row r="4538" spans="27:27">
      <c r="AA4538" s="43"/>
    </row>
    <row r="4539" spans="27:27">
      <c r="AA4539" s="43"/>
    </row>
    <row r="4540" spans="27:27">
      <c r="AA4540" s="43"/>
    </row>
    <row r="4541" spans="27:27">
      <c r="AA4541" s="43"/>
    </row>
    <row r="4542" spans="27:27">
      <c r="AA4542" s="43"/>
    </row>
    <row r="4543" spans="27:27">
      <c r="AA4543" s="43"/>
    </row>
    <row r="4544" spans="27:27">
      <c r="AA4544" s="43"/>
    </row>
    <row r="4545" spans="27:27">
      <c r="AA4545" s="43"/>
    </row>
    <row r="4546" spans="27:27">
      <c r="AA4546" s="43"/>
    </row>
    <row r="4547" spans="27:27">
      <c r="AA4547" s="43"/>
    </row>
    <row r="4548" spans="27:27">
      <c r="AA4548" s="43"/>
    </row>
    <row r="4549" spans="27:27">
      <c r="AA4549" s="43"/>
    </row>
    <row r="4550" spans="27:27">
      <c r="AA4550" s="43"/>
    </row>
    <row r="4551" spans="27:27">
      <c r="AA4551" s="43"/>
    </row>
    <row r="4552" spans="27:27">
      <c r="AA4552" s="43"/>
    </row>
    <row r="4553" spans="27:27">
      <c r="AA4553" s="43"/>
    </row>
    <row r="4554" spans="27:27">
      <c r="AA4554" s="43"/>
    </row>
    <row r="4555" spans="27:27">
      <c r="AA4555" s="43"/>
    </row>
    <row r="4556" spans="27:27">
      <c r="AA4556" s="43"/>
    </row>
    <row r="4557" spans="27:27">
      <c r="AA4557" s="43"/>
    </row>
    <row r="4558" spans="27:27">
      <c r="AA4558" s="43"/>
    </row>
    <row r="4559" spans="27:27">
      <c r="AA4559" s="43"/>
    </row>
    <row r="4560" spans="27:27">
      <c r="AA4560" s="43"/>
    </row>
    <row r="4561" spans="27:27">
      <c r="AA4561" s="43"/>
    </row>
    <row r="4562" spans="27:27">
      <c r="AA4562" s="43"/>
    </row>
    <row r="4563" spans="27:27">
      <c r="AA4563" s="43"/>
    </row>
    <row r="4564" spans="27:27">
      <c r="AA4564" s="43"/>
    </row>
    <row r="4565" spans="27:27">
      <c r="AA4565" s="43"/>
    </row>
    <row r="4566" spans="27:27">
      <c r="AA4566" s="43"/>
    </row>
    <row r="4567" spans="27:27">
      <c r="AA4567" s="43"/>
    </row>
    <row r="4568" spans="27:27">
      <c r="AA4568" s="43"/>
    </row>
    <row r="4569" spans="27:27">
      <c r="AA4569" s="43"/>
    </row>
    <row r="4570" spans="27:27">
      <c r="AA4570" s="43"/>
    </row>
    <row r="4571" spans="27:27">
      <c r="AA4571" s="43"/>
    </row>
    <row r="4572" spans="27:27">
      <c r="AA4572" s="43"/>
    </row>
    <row r="4573" spans="27:27">
      <c r="AA4573" s="43"/>
    </row>
    <row r="4574" spans="27:27">
      <c r="AA4574" s="43"/>
    </row>
    <row r="4575" spans="27:27">
      <c r="AA4575" s="43"/>
    </row>
    <row r="4576" spans="27:27">
      <c r="AA4576" s="43"/>
    </row>
    <row r="4577" spans="27:27">
      <c r="AA4577" s="43"/>
    </row>
    <row r="4578" spans="27:27">
      <c r="AA4578" s="43"/>
    </row>
    <row r="4579" spans="27:27">
      <c r="AA4579" s="43"/>
    </row>
    <row r="4580" spans="27:27">
      <c r="AA4580" s="43"/>
    </row>
    <row r="4581" spans="27:27">
      <c r="AA4581" s="43"/>
    </row>
    <row r="4582" spans="27:27">
      <c r="AA4582" s="43"/>
    </row>
    <row r="4583" spans="27:27">
      <c r="AA4583" s="43"/>
    </row>
    <row r="4584" spans="27:27">
      <c r="AA4584" s="43"/>
    </row>
    <row r="4585" spans="27:27">
      <c r="AA4585" s="43"/>
    </row>
    <row r="4586" spans="27:27">
      <c r="AA4586" s="43"/>
    </row>
    <row r="4587" spans="27:27">
      <c r="AA4587" s="43"/>
    </row>
    <row r="4588" spans="27:27">
      <c r="AA4588" s="43"/>
    </row>
    <row r="4589" spans="27:27">
      <c r="AA4589" s="43"/>
    </row>
    <row r="4590" spans="27:27">
      <c r="AA4590" s="43"/>
    </row>
    <row r="4591" spans="27:27">
      <c r="AA4591" s="43"/>
    </row>
    <row r="4592" spans="27:27">
      <c r="AA4592" s="43"/>
    </row>
    <row r="4593" spans="27:27">
      <c r="AA4593" s="43"/>
    </row>
    <row r="4594" spans="27:27">
      <c r="AA4594" s="43"/>
    </row>
    <row r="4595" spans="27:27">
      <c r="AA4595" s="43"/>
    </row>
    <row r="4596" spans="27:27">
      <c r="AA4596" s="43"/>
    </row>
    <row r="4597" spans="27:27">
      <c r="AA4597" s="43"/>
    </row>
    <row r="4598" spans="27:27">
      <c r="AA4598" s="43"/>
    </row>
    <row r="4599" spans="27:27">
      <c r="AA4599" s="43"/>
    </row>
    <row r="4600" spans="27:27">
      <c r="AA4600" s="43"/>
    </row>
    <row r="4601" spans="27:27">
      <c r="AA4601" s="43"/>
    </row>
    <row r="4602" spans="27:27">
      <c r="AA4602" s="43"/>
    </row>
    <row r="4603" spans="27:27">
      <c r="AA4603" s="43"/>
    </row>
    <row r="4604" spans="27:27">
      <c r="AA4604" s="43"/>
    </row>
    <row r="4605" spans="27:27">
      <c r="AA4605" s="43"/>
    </row>
    <row r="4606" spans="27:27">
      <c r="AA4606" s="43"/>
    </row>
    <row r="4607" spans="27:27">
      <c r="AA4607" s="43"/>
    </row>
    <row r="4608" spans="27:27">
      <c r="AA4608" s="43"/>
    </row>
    <row r="4609" spans="27:27">
      <c r="AA4609" s="43"/>
    </row>
    <row r="4610" spans="27:27">
      <c r="AA4610" s="43"/>
    </row>
    <row r="4611" spans="27:27">
      <c r="AA4611" s="43"/>
    </row>
    <row r="4612" spans="27:27">
      <c r="AA4612" s="43"/>
    </row>
    <row r="4613" spans="27:27">
      <c r="AA4613" s="43"/>
    </row>
    <row r="4614" spans="27:27">
      <c r="AA4614" s="43"/>
    </row>
    <row r="4615" spans="27:27">
      <c r="AA4615" s="43"/>
    </row>
    <row r="4616" spans="27:27">
      <c r="AA4616" s="43"/>
    </row>
    <row r="4617" spans="27:27">
      <c r="AA4617" s="43"/>
    </row>
    <row r="4618" spans="27:27">
      <c r="AA4618" s="43"/>
    </row>
    <row r="4619" spans="27:27">
      <c r="AA4619" s="43"/>
    </row>
    <row r="4620" spans="27:27">
      <c r="AA4620" s="43"/>
    </row>
    <row r="4621" spans="27:27">
      <c r="AA4621" s="43"/>
    </row>
    <row r="4622" spans="27:27">
      <c r="AA4622" s="43"/>
    </row>
    <row r="4623" spans="27:27">
      <c r="AA4623" s="43"/>
    </row>
    <row r="4624" spans="27:27">
      <c r="AA4624" s="43"/>
    </row>
    <row r="4625" spans="27:27">
      <c r="AA4625" s="43"/>
    </row>
    <row r="4626" spans="27:27">
      <c r="AA4626" s="43"/>
    </row>
    <row r="4627" spans="27:27">
      <c r="AA4627" s="43"/>
    </row>
    <row r="4628" spans="27:27">
      <c r="AA4628" s="43"/>
    </row>
    <row r="4629" spans="27:27">
      <c r="AA4629" s="43"/>
    </row>
    <row r="4630" spans="27:27">
      <c r="AA4630" s="43"/>
    </row>
    <row r="4631" spans="27:27">
      <c r="AA4631" s="43"/>
    </row>
    <row r="4632" spans="27:27">
      <c r="AA4632" s="43"/>
    </row>
    <row r="4633" spans="27:27">
      <c r="AA4633" s="43"/>
    </row>
    <row r="4634" spans="27:27">
      <c r="AA4634" s="43"/>
    </row>
    <row r="4635" spans="27:27">
      <c r="AA4635" s="43"/>
    </row>
    <row r="4636" spans="27:27">
      <c r="AA4636" s="43"/>
    </row>
    <row r="4637" spans="27:27">
      <c r="AA4637" s="43"/>
    </row>
    <row r="4638" spans="27:27">
      <c r="AA4638" s="43"/>
    </row>
    <row r="4639" spans="27:27">
      <c r="AA4639" s="43"/>
    </row>
    <row r="4640" spans="27:27">
      <c r="AA4640" s="43"/>
    </row>
    <row r="4641" spans="27:27">
      <c r="AA4641" s="43"/>
    </row>
    <row r="4642" spans="27:27">
      <c r="AA4642" s="43"/>
    </row>
    <row r="4643" spans="27:27">
      <c r="AA4643" s="43"/>
    </row>
    <row r="4644" spans="27:27">
      <c r="AA4644" s="43"/>
    </row>
    <row r="4645" spans="27:27">
      <c r="AA4645" s="43"/>
    </row>
    <row r="4646" spans="27:27">
      <c r="AA4646" s="43"/>
    </row>
    <row r="4647" spans="27:27">
      <c r="AA4647" s="43"/>
    </row>
    <row r="4648" spans="27:27">
      <c r="AA4648" s="43"/>
    </row>
    <row r="4649" spans="27:27">
      <c r="AA4649" s="43"/>
    </row>
    <row r="4650" spans="27:27">
      <c r="AA4650" s="43"/>
    </row>
    <row r="4651" spans="27:27">
      <c r="AA4651" s="43"/>
    </row>
    <row r="4652" spans="27:27">
      <c r="AA4652" s="43"/>
    </row>
    <row r="4653" spans="27:27">
      <c r="AA4653" s="43"/>
    </row>
    <row r="4654" spans="27:27">
      <c r="AA4654" s="43"/>
    </row>
    <row r="4655" spans="27:27">
      <c r="AA4655" s="43"/>
    </row>
    <row r="4656" spans="27:27">
      <c r="AA4656" s="43"/>
    </row>
    <row r="4657" spans="27:27">
      <c r="AA4657" s="43"/>
    </row>
    <row r="4658" spans="27:27">
      <c r="AA4658" s="43"/>
    </row>
    <row r="4659" spans="27:27">
      <c r="AA4659" s="43"/>
    </row>
    <row r="4660" spans="27:27">
      <c r="AA4660" s="43"/>
    </row>
    <row r="4661" spans="27:27">
      <c r="AA4661" s="43"/>
    </row>
    <row r="4662" spans="27:27">
      <c r="AA4662" s="43"/>
    </row>
    <row r="4663" spans="27:27">
      <c r="AA4663" s="43"/>
    </row>
    <row r="4664" spans="27:27">
      <c r="AA4664" s="43"/>
    </row>
    <row r="4665" spans="27:27">
      <c r="AA4665" s="43"/>
    </row>
    <row r="4666" spans="27:27">
      <c r="AA4666" s="43"/>
    </row>
    <row r="4667" spans="27:27">
      <c r="AA4667" s="43"/>
    </row>
    <row r="4668" spans="27:27">
      <c r="AA4668" s="43"/>
    </row>
    <row r="4669" spans="27:27">
      <c r="AA4669" s="43"/>
    </row>
    <row r="4670" spans="27:27">
      <c r="AA4670" s="43"/>
    </row>
    <row r="4671" spans="27:27">
      <c r="AA4671" s="43"/>
    </row>
    <row r="4672" spans="27:27">
      <c r="AA4672" s="43"/>
    </row>
    <row r="4673" spans="27:27">
      <c r="AA4673" s="43"/>
    </row>
    <row r="4674" spans="27:27">
      <c r="AA4674" s="43"/>
    </row>
    <row r="4675" spans="27:27">
      <c r="AA4675" s="43"/>
    </row>
    <row r="4676" spans="27:27">
      <c r="AA4676" s="43"/>
    </row>
    <row r="4677" spans="27:27">
      <c r="AA4677" s="43"/>
    </row>
    <row r="4678" spans="27:27">
      <c r="AA4678" s="43"/>
    </row>
    <row r="4679" spans="27:27">
      <c r="AA4679" s="43"/>
    </row>
    <row r="4680" spans="27:27">
      <c r="AA4680" s="43"/>
    </row>
    <row r="4681" spans="27:27">
      <c r="AA4681" s="43"/>
    </row>
    <row r="4682" spans="27:27">
      <c r="AA4682" s="43"/>
    </row>
    <row r="4683" spans="27:27">
      <c r="AA4683" s="43"/>
    </row>
    <row r="4684" spans="27:27">
      <c r="AA4684" s="43"/>
    </row>
    <row r="4685" spans="27:27">
      <c r="AA4685" s="43"/>
    </row>
    <row r="4686" spans="27:27">
      <c r="AA4686" s="43"/>
    </row>
    <row r="4687" spans="27:27">
      <c r="AA4687" s="43"/>
    </row>
    <row r="4688" spans="27:27">
      <c r="AA4688" s="43"/>
    </row>
    <row r="4689" spans="27:27">
      <c r="AA4689" s="43"/>
    </row>
    <row r="4690" spans="27:27">
      <c r="AA4690" s="43"/>
    </row>
    <row r="4691" spans="27:27">
      <c r="AA4691" s="43"/>
    </row>
    <row r="4692" spans="27:27">
      <c r="AA4692" s="43"/>
    </row>
    <row r="4693" spans="27:27">
      <c r="AA4693" s="43"/>
    </row>
    <row r="4694" spans="27:27">
      <c r="AA4694" s="43"/>
    </row>
    <row r="4695" spans="27:27">
      <c r="AA4695" s="43"/>
    </row>
    <row r="4696" spans="27:27">
      <c r="AA4696" s="43"/>
    </row>
    <row r="4697" spans="27:27">
      <c r="AA4697" s="43"/>
    </row>
    <row r="4698" spans="27:27">
      <c r="AA4698" s="43"/>
    </row>
    <row r="4699" spans="27:27">
      <c r="AA4699" s="43"/>
    </row>
    <row r="4700" spans="27:27">
      <c r="AA4700" s="43"/>
    </row>
    <row r="4701" spans="27:27">
      <c r="AA4701" s="43"/>
    </row>
    <row r="4702" spans="27:27">
      <c r="AA4702" s="43"/>
    </row>
    <row r="4703" spans="27:27">
      <c r="AA4703" s="43"/>
    </row>
    <row r="4704" spans="27:27">
      <c r="AA4704" s="43"/>
    </row>
    <row r="4705" spans="27:27">
      <c r="AA4705" s="43"/>
    </row>
    <row r="4706" spans="27:27">
      <c r="AA4706" s="43"/>
    </row>
    <row r="4707" spans="27:27">
      <c r="AA4707" s="43"/>
    </row>
    <row r="4708" spans="27:27">
      <c r="AA4708" s="43"/>
    </row>
    <row r="4709" spans="27:27">
      <c r="AA4709" s="43"/>
    </row>
    <row r="4710" spans="27:27">
      <c r="AA4710" s="43"/>
    </row>
    <row r="4711" spans="27:27">
      <c r="AA4711" s="43"/>
    </row>
    <row r="4712" spans="27:27">
      <c r="AA4712" s="43"/>
    </row>
    <row r="4713" spans="27:27">
      <c r="AA4713" s="43"/>
    </row>
    <row r="4714" spans="27:27">
      <c r="AA4714" s="43"/>
    </row>
    <row r="4715" spans="27:27">
      <c r="AA4715" s="43"/>
    </row>
    <row r="4716" spans="27:27">
      <c r="AA4716" s="43"/>
    </row>
    <row r="4717" spans="27:27">
      <c r="AA4717" s="43"/>
    </row>
    <row r="4718" spans="27:27">
      <c r="AA4718" s="43"/>
    </row>
    <row r="4719" spans="27:27">
      <c r="AA4719" s="43"/>
    </row>
    <row r="4720" spans="27:27">
      <c r="AA4720" s="43"/>
    </row>
    <row r="4721" spans="27:27">
      <c r="AA4721" s="43"/>
    </row>
    <row r="4722" spans="27:27">
      <c r="AA4722" s="43"/>
    </row>
    <row r="4723" spans="27:27">
      <c r="AA4723" s="43"/>
    </row>
    <row r="4724" spans="27:27">
      <c r="AA4724" s="43"/>
    </row>
    <row r="4725" spans="27:27">
      <c r="AA4725" s="43"/>
    </row>
    <row r="4726" spans="27:27">
      <c r="AA4726" s="43"/>
    </row>
    <row r="4727" spans="27:27">
      <c r="AA4727" s="43"/>
    </row>
    <row r="4728" spans="27:27">
      <c r="AA4728" s="43"/>
    </row>
    <row r="4729" spans="27:27">
      <c r="AA4729" s="43"/>
    </row>
    <row r="4730" spans="27:27">
      <c r="AA4730" s="43"/>
    </row>
    <row r="4731" spans="27:27">
      <c r="AA4731" s="43"/>
    </row>
    <row r="4732" spans="27:27">
      <c r="AA4732" s="43"/>
    </row>
    <row r="4733" spans="27:27">
      <c r="AA4733" s="43"/>
    </row>
    <row r="4734" spans="27:27">
      <c r="AA4734" s="43"/>
    </row>
    <row r="4735" spans="27:27">
      <c r="AA4735" s="43"/>
    </row>
    <row r="4736" spans="27:27">
      <c r="AA4736" s="43"/>
    </row>
    <row r="4737" spans="27:27">
      <c r="AA4737" s="43"/>
    </row>
    <row r="4738" spans="27:27">
      <c r="AA4738" s="43"/>
    </row>
    <row r="4739" spans="27:27">
      <c r="AA4739" s="43"/>
    </row>
    <row r="4740" spans="27:27">
      <c r="AA4740" s="43"/>
    </row>
    <row r="4741" spans="27:27">
      <c r="AA4741" s="43"/>
    </row>
    <row r="4742" spans="27:27">
      <c r="AA4742" s="43"/>
    </row>
    <row r="4743" spans="27:27">
      <c r="AA4743" s="43"/>
    </row>
    <row r="4744" spans="27:27">
      <c r="AA4744" s="43"/>
    </row>
    <row r="4745" spans="27:27">
      <c r="AA4745" s="43"/>
    </row>
    <row r="4746" spans="27:27">
      <c r="AA4746" s="43"/>
    </row>
    <row r="4747" spans="27:27">
      <c r="AA4747" s="43"/>
    </row>
    <row r="4748" spans="27:27">
      <c r="AA4748" s="43"/>
    </row>
    <row r="4749" spans="27:27">
      <c r="AA4749" s="43"/>
    </row>
    <row r="4750" spans="27:27">
      <c r="AA4750" s="43"/>
    </row>
    <row r="4751" spans="27:27">
      <c r="AA4751" s="43"/>
    </row>
    <row r="4752" spans="27:27">
      <c r="AA4752" s="43"/>
    </row>
    <row r="4753" spans="27:27">
      <c r="AA4753" s="43"/>
    </row>
    <row r="4754" spans="27:27">
      <c r="AA4754" s="43"/>
    </row>
    <row r="4755" spans="27:27">
      <c r="AA4755" s="43"/>
    </row>
    <row r="4756" spans="27:27">
      <c r="AA4756" s="43"/>
    </row>
    <row r="4757" spans="27:27">
      <c r="AA4757" s="43"/>
    </row>
    <row r="4758" spans="27:27">
      <c r="AA4758" s="43"/>
    </row>
    <row r="4759" spans="27:27">
      <c r="AA4759" s="43"/>
    </row>
    <row r="4760" spans="27:27">
      <c r="AA4760" s="43"/>
    </row>
    <row r="4761" spans="27:27">
      <c r="AA4761" s="43"/>
    </row>
    <row r="4762" spans="27:27">
      <c r="AA4762" s="43"/>
    </row>
    <row r="4763" spans="27:27">
      <c r="AA4763" s="43"/>
    </row>
    <row r="4764" spans="27:27">
      <c r="AA4764" s="43"/>
    </row>
    <row r="4765" spans="27:27">
      <c r="AA4765" s="43"/>
    </row>
    <row r="4766" spans="27:27">
      <c r="AA4766" s="43"/>
    </row>
    <row r="4767" spans="27:27">
      <c r="AA4767" s="43"/>
    </row>
    <row r="4768" spans="27:27">
      <c r="AA4768" s="43"/>
    </row>
    <row r="4769" spans="27:27">
      <c r="AA4769" s="43"/>
    </row>
    <row r="4770" spans="27:27">
      <c r="AA4770" s="43"/>
    </row>
    <row r="4771" spans="27:27">
      <c r="AA4771" s="43"/>
    </row>
    <row r="4772" spans="27:27">
      <c r="AA4772" s="43"/>
    </row>
    <row r="4773" spans="27:27">
      <c r="AA4773" s="43"/>
    </row>
    <row r="4774" spans="27:27">
      <c r="AA4774" s="43"/>
    </row>
    <row r="4775" spans="27:27">
      <c r="AA4775" s="43"/>
    </row>
    <row r="4776" spans="27:27">
      <c r="AA4776" s="43"/>
    </row>
    <row r="4777" spans="27:27">
      <c r="AA4777" s="43"/>
    </row>
    <row r="4778" spans="27:27">
      <c r="AA4778" s="43"/>
    </row>
    <row r="4779" spans="27:27">
      <c r="AA4779" s="43"/>
    </row>
    <row r="4780" spans="27:27">
      <c r="AA4780" s="43"/>
    </row>
    <row r="4781" spans="27:27">
      <c r="AA4781" s="43"/>
    </row>
    <row r="4782" spans="27:27">
      <c r="AA4782" s="43"/>
    </row>
    <row r="4783" spans="27:27">
      <c r="AA4783" s="43"/>
    </row>
    <row r="4784" spans="27:27">
      <c r="AA4784" s="43"/>
    </row>
    <row r="4785" spans="27:27">
      <c r="AA4785" s="43"/>
    </row>
    <row r="4786" spans="27:27">
      <c r="AA4786" s="43"/>
    </row>
    <row r="4787" spans="27:27">
      <c r="AA4787" s="43"/>
    </row>
    <row r="4788" spans="27:27">
      <c r="AA4788" s="43"/>
    </row>
    <row r="4789" spans="27:27">
      <c r="AA4789" s="43"/>
    </row>
    <row r="4790" spans="27:27">
      <c r="AA4790" s="43"/>
    </row>
    <row r="4791" spans="27:27">
      <c r="AA4791" s="43"/>
    </row>
    <row r="4792" spans="27:27">
      <c r="AA4792" s="43"/>
    </row>
    <row r="4793" spans="27:27">
      <c r="AA4793" s="43"/>
    </row>
    <row r="4794" spans="27:27">
      <c r="AA4794" s="43"/>
    </row>
    <row r="4795" spans="27:27">
      <c r="AA4795" s="43"/>
    </row>
    <row r="4796" spans="27:27">
      <c r="AA4796" s="43"/>
    </row>
    <row r="4797" spans="27:27">
      <c r="AA4797" s="43"/>
    </row>
    <row r="4798" spans="27:27">
      <c r="AA4798" s="43"/>
    </row>
    <row r="4799" spans="27:27">
      <c r="AA4799" s="43"/>
    </row>
    <row r="4800" spans="27:27">
      <c r="AA4800" s="43"/>
    </row>
    <row r="4801" spans="27:27">
      <c r="AA4801" s="43"/>
    </row>
    <row r="4802" spans="27:27">
      <c r="AA4802" s="43"/>
    </row>
    <row r="4803" spans="27:27">
      <c r="AA4803" s="43"/>
    </row>
    <row r="4804" spans="27:27">
      <c r="AA4804" s="43"/>
    </row>
    <row r="4805" spans="27:27">
      <c r="AA4805" s="43"/>
    </row>
    <row r="4806" spans="27:27">
      <c r="AA4806" s="43"/>
    </row>
    <row r="4807" spans="27:27">
      <c r="AA4807" s="43"/>
    </row>
    <row r="4808" spans="27:27">
      <c r="AA4808" s="43"/>
    </row>
    <row r="4809" spans="27:27">
      <c r="AA4809" s="43"/>
    </row>
    <row r="4810" spans="27:27">
      <c r="AA4810" s="43"/>
    </row>
    <row r="4811" spans="27:27">
      <c r="AA4811" s="43"/>
    </row>
    <row r="4812" spans="27:27">
      <c r="AA4812" s="43"/>
    </row>
    <row r="4813" spans="27:27">
      <c r="AA4813" s="43"/>
    </row>
    <row r="4814" spans="27:27">
      <c r="AA4814" s="43"/>
    </row>
    <row r="4815" spans="27:27">
      <c r="AA4815" s="43"/>
    </row>
    <row r="4816" spans="27:27">
      <c r="AA4816" s="43"/>
    </row>
    <row r="4817" spans="27:27">
      <c r="AA4817" s="43"/>
    </row>
    <row r="4818" spans="27:27">
      <c r="AA4818" s="43"/>
    </row>
    <row r="4819" spans="27:27">
      <c r="AA4819" s="43"/>
    </row>
    <row r="4820" spans="27:27">
      <c r="AA4820" s="43"/>
    </row>
    <row r="4821" spans="27:27">
      <c r="AA4821" s="43"/>
    </row>
    <row r="4822" spans="27:27">
      <c r="AA4822" s="43"/>
    </row>
    <row r="4823" spans="27:27">
      <c r="AA4823" s="43"/>
    </row>
    <row r="4824" spans="27:27">
      <c r="AA4824" s="43"/>
    </row>
    <row r="4825" spans="27:27">
      <c r="AA4825" s="43"/>
    </row>
    <row r="4826" spans="27:27">
      <c r="AA4826" s="43"/>
    </row>
    <row r="4827" spans="27:27">
      <c r="AA4827" s="43"/>
    </row>
    <row r="4828" spans="27:27">
      <c r="AA4828" s="43"/>
    </row>
    <row r="4829" spans="27:27">
      <c r="AA4829" s="43"/>
    </row>
    <row r="4830" spans="27:27">
      <c r="AA4830" s="43"/>
    </row>
    <row r="4831" spans="27:27">
      <c r="AA4831" s="43"/>
    </row>
    <row r="4832" spans="27:27">
      <c r="AA4832" s="43"/>
    </row>
    <row r="4833" spans="27:27">
      <c r="AA4833" s="43"/>
    </row>
    <row r="4834" spans="27:27">
      <c r="AA4834" s="43"/>
    </row>
    <row r="4835" spans="27:27">
      <c r="AA4835" s="43"/>
    </row>
    <row r="4836" spans="27:27">
      <c r="AA4836" s="43"/>
    </row>
    <row r="4837" spans="27:27">
      <c r="AA4837" s="43"/>
    </row>
    <row r="4838" spans="27:27">
      <c r="AA4838" s="43"/>
    </row>
    <row r="4839" spans="27:27">
      <c r="AA4839" s="43"/>
    </row>
    <row r="4840" spans="27:27">
      <c r="AA4840" s="43"/>
    </row>
    <row r="4841" spans="27:27">
      <c r="AA4841" s="43"/>
    </row>
    <row r="4842" spans="27:27">
      <c r="AA4842" s="43"/>
    </row>
    <row r="4843" spans="27:27">
      <c r="AA4843" s="43"/>
    </row>
    <row r="4844" spans="27:27">
      <c r="AA4844" s="43"/>
    </row>
    <row r="4845" spans="27:27">
      <c r="AA4845" s="43"/>
    </row>
    <row r="4846" spans="27:27">
      <c r="AA4846" s="43"/>
    </row>
    <row r="4847" spans="27:27">
      <c r="AA4847" s="43"/>
    </row>
    <row r="4848" spans="27:27">
      <c r="AA4848" s="43"/>
    </row>
    <row r="4849" spans="27:27">
      <c r="AA4849" s="43"/>
    </row>
    <row r="4850" spans="27:27">
      <c r="AA4850" s="43"/>
    </row>
    <row r="4851" spans="27:27">
      <c r="AA4851" s="43"/>
    </row>
    <row r="4852" spans="27:27">
      <c r="AA4852" s="43"/>
    </row>
    <row r="4853" spans="27:27">
      <c r="AA4853" s="43"/>
    </row>
    <row r="4854" spans="27:27">
      <c r="AA4854" s="43"/>
    </row>
    <row r="4855" spans="27:27">
      <c r="AA4855" s="43"/>
    </row>
    <row r="4856" spans="27:27">
      <c r="AA4856" s="43"/>
    </row>
    <row r="4857" spans="27:27">
      <c r="AA4857" s="43"/>
    </row>
    <row r="4858" spans="27:27">
      <c r="AA4858" s="43"/>
    </row>
    <row r="4859" spans="27:27">
      <c r="AA4859" s="43"/>
    </row>
    <row r="4860" spans="27:27">
      <c r="AA4860" s="43"/>
    </row>
    <row r="4861" spans="27:27">
      <c r="AA4861" s="43"/>
    </row>
    <row r="4862" spans="27:27">
      <c r="AA4862" s="43"/>
    </row>
    <row r="4863" spans="27:27">
      <c r="AA4863" s="43"/>
    </row>
    <row r="4864" spans="27:27">
      <c r="AA4864" s="43"/>
    </row>
    <row r="4865" spans="27:27">
      <c r="AA4865" s="43"/>
    </row>
    <row r="4866" spans="27:27">
      <c r="AA4866" s="43"/>
    </row>
    <row r="4867" spans="27:27">
      <c r="AA4867" s="43"/>
    </row>
    <row r="4868" spans="27:27">
      <c r="AA4868" s="43"/>
    </row>
    <row r="4869" spans="27:27">
      <c r="AA4869" s="43"/>
    </row>
    <row r="4870" spans="27:27">
      <c r="AA4870" s="43"/>
    </row>
    <row r="4871" spans="27:27">
      <c r="AA4871" s="43"/>
    </row>
    <row r="4872" spans="27:27">
      <c r="AA4872" s="43"/>
    </row>
    <row r="4873" spans="27:27">
      <c r="AA4873" s="43"/>
    </row>
    <row r="4874" spans="27:27">
      <c r="AA4874" s="43"/>
    </row>
    <row r="4875" spans="27:27">
      <c r="AA4875" s="43"/>
    </row>
    <row r="4876" spans="27:27">
      <c r="AA4876" s="43"/>
    </row>
    <row r="4877" spans="27:27">
      <c r="AA4877" s="43"/>
    </row>
    <row r="4878" spans="27:27">
      <c r="AA4878" s="43"/>
    </row>
    <row r="4879" spans="27:27">
      <c r="AA4879" s="43"/>
    </row>
    <row r="4880" spans="27:27">
      <c r="AA4880" s="43"/>
    </row>
    <row r="4881" spans="27:27">
      <c r="AA4881" s="43"/>
    </row>
    <row r="4882" spans="27:27">
      <c r="AA4882" s="43"/>
    </row>
    <row r="4883" spans="27:27">
      <c r="AA4883" s="43"/>
    </row>
    <row r="4884" spans="27:27">
      <c r="AA4884" s="43"/>
    </row>
    <row r="4885" spans="27:27">
      <c r="AA4885" s="43"/>
    </row>
    <row r="4886" spans="27:27">
      <c r="AA4886" s="43"/>
    </row>
    <row r="4887" spans="27:27">
      <c r="AA4887" s="43"/>
    </row>
    <row r="4888" spans="27:27">
      <c r="AA4888" s="43"/>
    </row>
    <row r="4889" spans="27:27">
      <c r="AA4889" s="43"/>
    </row>
    <row r="4890" spans="27:27">
      <c r="AA4890" s="43"/>
    </row>
    <row r="4891" spans="27:27">
      <c r="AA4891" s="43"/>
    </row>
    <row r="4892" spans="27:27">
      <c r="AA4892" s="43"/>
    </row>
    <row r="4893" spans="27:27">
      <c r="AA4893" s="43"/>
    </row>
    <row r="4894" spans="27:27">
      <c r="AA4894" s="43"/>
    </row>
    <row r="4895" spans="27:27">
      <c r="AA4895" s="43"/>
    </row>
    <row r="4896" spans="27:27">
      <c r="AA4896" s="43"/>
    </row>
    <row r="4897" spans="27:27">
      <c r="AA4897" s="43"/>
    </row>
    <row r="4898" spans="27:27">
      <c r="AA4898" s="43"/>
    </row>
    <row r="4899" spans="27:27">
      <c r="AA4899" s="43"/>
    </row>
    <row r="4900" spans="27:27">
      <c r="AA4900" s="43"/>
    </row>
    <row r="4901" spans="27:27">
      <c r="AA4901" s="43"/>
    </row>
    <row r="4902" spans="27:27">
      <c r="AA4902" s="43"/>
    </row>
    <row r="4903" spans="27:27">
      <c r="AA4903" s="43"/>
    </row>
    <row r="4904" spans="27:27">
      <c r="AA4904" s="43"/>
    </row>
    <row r="4905" spans="27:27">
      <c r="AA4905" s="43"/>
    </row>
    <row r="4906" spans="27:27">
      <c r="AA4906" s="43"/>
    </row>
    <row r="4907" spans="27:27">
      <c r="AA4907" s="43"/>
    </row>
    <row r="4908" spans="27:27">
      <c r="AA4908" s="43"/>
    </row>
    <row r="4909" spans="27:27">
      <c r="AA4909" s="43"/>
    </row>
    <row r="4910" spans="27:27">
      <c r="AA4910" s="43"/>
    </row>
    <row r="4911" spans="27:27">
      <c r="AA4911" s="43"/>
    </row>
    <row r="4912" spans="27:27">
      <c r="AA4912" s="43"/>
    </row>
    <row r="4913" spans="27:27">
      <c r="AA4913" s="43"/>
    </row>
    <row r="4914" spans="27:27">
      <c r="AA4914" s="43"/>
    </row>
    <row r="4915" spans="27:27">
      <c r="AA4915" s="43"/>
    </row>
    <row r="4916" spans="27:27">
      <c r="AA4916" s="43"/>
    </row>
    <row r="4917" spans="27:27">
      <c r="AA4917" s="43"/>
    </row>
    <row r="4918" spans="27:27">
      <c r="AA4918" s="43"/>
    </row>
    <row r="4919" spans="27:27">
      <c r="AA4919" s="43"/>
    </row>
    <row r="4920" spans="27:27">
      <c r="AA4920" s="43"/>
    </row>
    <row r="4921" spans="27:27">
      <c r="AA4921" s="43"/>
    </row>
    <row r="4922" spans="27:27">
      <c r="AA4922" s="43"/>
    </row>
    <row r="4923" spans="27:27">
      <c r="AA4923" s="43"/>
    </row>
    <row r="4924" spans="27:27">
      <c r="AA4924" s="43"/>
    </row>
    <row r="4925" spans="27:27">
      <c r="AA4925" s="43"/>
    </row>
    <row r="4926" spans="27:27">
      <c r="AA4926" s="43"/>
    </row>
    <row r="4927" spans="27:27">
      <c r="AA4927" s="43"/>
    </row>
    <row r="4928" spans="27:27">
      <c r="AA4928" s="43"/>
    </row>
    <row r="4929" spans="27:27">
      <c r="AA4929" s="43"/>
    </row>
    <row r="4930" spans="27:27">
      <c r="AA4930" s="43"/>
    </row>
    <row r="4931" spans="27:27">
      <c r="AA4931" s="43"/>
    </row>
    <row r="4932" spans="27:27">
      <c r="AA4932" s="43"/>
    </row>
    <row r="4933" spans="27:27">
      <c r="AA4933" s="43"/>
    </row>
    <row r="4934" spans="27:27">
      <c r="AA4934" s="43"/>
    </row>
    <row r="4935" spans="27:27">
      <c r="AA4935" s="43"/>
    </row>
    <row r="4936" spans="27:27">
      <c r="AA4936" s="43"/>
    </row>
    <row r="4937" spans="27:27">
      <c r="AA4937" s="43"/>
    </row>
    <row r="4938" spans="27:27">
      <c r="AA4938" s="43"/>
    </row>
    <row r="4939" spans="27:27">
      <c r="AA4939" s="43"/>
    </row>
    <row r="4940" spans="27:27">
      <c r="AA4940" s="43"/>
    </row>
    <row r="4941" spans="27:27">
      <c r="AA4941" s="43"/>
    </row>
    <row r="4942" spans="27:27">
      <c r="AA4942" s="43"/>
    </row>
    <row r="4943" spans="27:27">
      <c r="AA4943" s="43"/>
    </row>
    <row r="4944" spans="27:27">
      <c r="AA4944" s="43"/>
    </row>
    <row r="4945" spans="27:27">
      <c r="AA4945" s="43"/>
    </row>
    <row r="4946" spans="27:27">
      <c r="AA4946" s="43"/>
    </row>
    <row r="4947" spans="27:27">
      <c r="AA4947" s="43"/>
    </row>
    <row r="4948" spans="27:27">
      <c r="AA4948" s="43"/>
    </row>
    <row r="4949" spans="27:27">
      <c r="AA4949" s="43"/>
    </row>
    <row r="4950" spans="27:27">
      <c r="AA4950" s="43"/>
    </row>
    <row r="4951" spans="27:27">
      <c r="AA4951" s="43"/>
    </row>
    <row r="4952" spans="27:27">
      <c r="AA4952" s="43"/>
    </row>
    <row r="4953" spans="27:27">
      <c r="AA4953" s="43"/>
    </row>
    <row r="4954" spans="27:27">
      <c r="AA4954" s="43"/>
    </row>
    <row r="4955" spans="27:27">
      <c r="AA4955" s="43"/>
    </row>
    <row r="4956" spans="27:27">
      <c r="AA4956" s="43"/>
    </row>
    <row r="4957" spans="27:27">
      <c r="AA4957" s="43"/>
    </row>
    <row r="4958" spans="27:27">
      <c r="AA4958" s="43"/>
    </row>
    <row r="4959" spans="27:27">
      <c r="AA4959" s="43"/>
    </row>
    <row r="4960" spans="27:27">
      <c r="AA4960" s="43"/>
    </row>
    <row r="4961" spans="27:27">
      <c r="AA4961" s="43"/>
    </row>
    <row r="4962" spans="27:27">
      <c r="AA4962" s="43"/>
    </row>
    <row r="4963" spans="27:27">
      <c r="AA4963" s="43"/>
    </row>
    <row r="4964" spans="27:27">
      <c r="AA4964" s="43"/>
    </row>
    <row r="4965" spans="27:27">
      <c r="AA4965" s="43"/>
    </row>
    <row r="4966" spans="27:27">
      <c r="AA4966" s="43"/>
    </row>
    <row r="4967" spans="27:27">
      <c r="AA4967" s="43"/>
    </row>
    <row r="4968" spans="27:27">
      <c r="AA4968" s="43"/>
    </row>
    <row r="4969" spans="27:27">
      <c r="AA4969" s="43"/>
    </row>
    <row r="4970" spans="27:27">
      <c r="AA4970" s="43"/>
    </row>
    <row r="4971" spans="27:27">
      <c r="AA4971" s="43"/>
    </row>
    <row r="4972" spans="27:27">
      <c r="AA4972" s="43"/>
    </row>
    <row r="4973" spans="27:27">
      <c r="AA4973" s="43"/>
    </row>
    <row r="4974" spans="27:27">
      <c r="AA4974" s="43"/>
    </row>
    <row r="4975" spans="27:27">
      <c r="AA4975" s="43"/>
    </row>
    <row r="4976" spans="27:27">
      <c r="AA4976" s="43"/>
    </row>
    <row r="4977" spans="27:27">
      <c r="AA4977" s="43"/>
    </row>
    <row r="4978" spans="27:27">
      <c r="AA4978" s="43"/>
    </row>
    <row r="4979" spans="27:27">
      <c r="AA4979" s="43"/>
    </row>
    <row r="4980" spans="27:27">
      <c r="AA4980" s="43"/>
    </row>
    <row r="4981" spans="27:27">
      <c r="AA4981" s="43"/>
    </row>
    <row r="4982" spans="27:27">
      <c r="AA4982" s="43"/>
    </row>
    <row r="4983" spans="27:27">
      <c r="AA4983" s="43"/>
    </row>
    <row r="4984" spans="27:27">
      <c r="AA4984" s="43"/>
    </row>
    <row r="4985" spans="27:27">
      <c r="AA4985" s="43"/>
    </row>
    <row r="4986" spans="27:27">
      <c r="AA4986" s="43"/>
    </row>
    <row r="4987" spans="27:27">
      <c r="AA4987" s="43"/>
    </row>
    <row r="4988" spans="27:27">
      <c r="AA4988" s="43"/>
    </row>
    <row r="4989" spans="27:27">
      <c r="AA4989" s="43"/>
    </row>
    <row r="4990" spans="27:27">
      <c r="AA4990" s="43"/>
    </row>
    <row r="4991" spans="27:27">
      <c r="AA4991" s="43"/>
    </row>
    <row r="4992" spans="27:27">
      <c r="AA4992" s="43"/>
    </row>
    <row r="4993" spans="27:27">
      <c r="AA4993" s="43"/>
    </row>
    <row r="4994" spans="27:27">
      <c r="AA4994" s="43"/>
    </row>
    <row r="4995" spans="27:27">
      <c r="AA4995" s="43"/>
    </row>
    <row r="4996" spans="27:27">
      <c r="AA4996" s="43"/>
    </row>
    <row r="4997" spans="27:27">
      <c r="AA4997" s="43"/>
    </row>
    <row r="4998" spans="27:27">
      <c r="AA4998" s="43"/>
    </row>
    <row r="4999" spans="27:27">
      <c r="AA4999" s="43"/>
    </row>
    <row r="5000" spans="27:27">
      <c r="AA5000" s="43"/>
    </row>
    <row r="5001" spans="27:27">
      <c r="AA5001" s="43"/>
    </row>
    <row r="5002" spans="27:27">
      <c r="AA5002" s="43"/>
    </row>
    <row r="5003" spans="27:27">
      <c r="AA5003" s="43"/>
    </row>
    <row r="5004" spans="27:27">
      <c r="AA5004" s="43"/>
    </row>
    <row r="5005" spans="27:27">
      <c r="AA5005" s="43"/>
    </row>
    <row r="5006" spans="27:27">
      <c r="AA5006" s="43"/>
    </row>
    <row r="5007" spans="27:27">
      <c r="AA5007" s="43"/>
    </row>
    <row r="5008" spans="27:27">
      <c r="AA5008" s="43"/>
    </row>
    <row r="5009" spans="27:27">
      <c r="AA5009" s="43"/>
    </row>
    <row r="5010" spans="27:27">
      <c r="AA5010" s="43"/>
    </row>
    <row r="5011" spans="27:27">
      <c r="AA5011" s="43"/>
    </row>
    <row r="5012" spans="27:27">
      <c r="AA5012" s="43"/>
    </row>
    <row r="5013" spans="27:27">
      <c r="AA5013" s="43"/>
    </row>
    <row r="5014" spans="27:27">
      <c r="AA5014" s="43"/>
    </row>
    <row r="5015" spans="27:27">
      <c r="AA5015" s="43"/>
    </row>
    <row r="5016" spans="27:27">
      <c r="AA5016" s="43"/>
    </row>
    <row r="5017" spans="27:27">
      <c r="AA5017" s="43"/>
    </row>
    <row r="5018" spans="27:27">
      <c r="AA5018" s="43"/>
    </row>
    <row r="5019" spans="27:27">
      <c r="AA5019" s="43"/>
    </row>
    <row r="5020" spans="27:27">
      <c r="AA5020" s="43"/>
    </row>
    <row r="5021" spans="27:27">
      <c r="AA5021" s="43"/>
    </row>
    <row r="5022" spans="27:27">
      <c r="AA5022" s="43"/>
    </row>
    <row r="5023" spans="27:27">
      <c r="AA5023" s="43"/>
    </row>
    <row r="5024" spans="27:27">
      <c r="AA5024" s="43"/>
    </row>
    <row r="5025" spans="27:27">
      <c r="AA5025" s="43"/>
    </row>
    <row r="5026" spans="27:27">
      <c r="AA5026" s="43"/>
    </row>
    <row r="5027" spans="27:27">
      <c r="AA5027" s="43"/>
    </row>
    <row r="5028" spans="27:27">
      <c r="AA5028" s="43"/>
    </row>
    <row r="5029" spans="27:27">
      <c r="AA5029" s="43"/>
    </row>
    <row r="5030" spans="27:27">
      <c r="AA5030" s="43"/>
    </row>
    <row r="5031" spans="27:27">
      <c r="AA5031" s="43"/>
    </row>
    <row r="5032" spans="27:27">
      <c r="AA5032" s="43"/>
    </row>
    <row r="5033" spans="27:27">
      <c r="AA5033" s="43"/>
    </row>
    <row r="5034" spans="27:27">
      <c r="AA5034" s="43"/>
    </row>
    <row r="5035" spans="27:27">
      <c r="AA5035" s="43"/>
    </row>
    <row r="5036" spans="27:27">
      <c r="AA5036" s="43"/>
    </row>
    <row r="5037" spans="27:27">
      <c r="AA5037" s="43"/>
    </row>
    <row r="5038" spans="27:27">
      <c r="AA5038" s="43"/>
    </row>
    <row r="5039" spans="27:27">
      <c r="AA5039" s="43"/>
    </row>
    <row r="5040" spans="27:27">
      <c r="AA5040" s="43"/>
    </row>
    <row r="5041" spans="27:27">
      <c r="AA5041" s="43"/>
    </row>
    <row r="5042" spans="27:27">
      <c r="AA5042" s="43"/>
    </row>
    <row r="5043" spans="27:27">
      <c r="AA5043" s="43"/>
    </row>
    <row r="5044" spans="27:27">
      <c r="AA5044" s="43"/>
    </row>
    <row r="5045" spans="27:27">
      <c r="AA5045" s="43"/>
    </row>
    <row r="5046" spans="27:27">
      <c r="AA5046" s="43"/>
    </row>
    <row r="5047" spans="27:27">
      <c r="AA5047" s="43"/>
    </row>
    <row r="5048" spans="27:27">
      <c r="AA5048" s="43"/>
    </row>
    <row r="5049" spans="27:27">
      <c r="AA5049" s="43"/>
    </row>
    <row r="5050" spans="27:27">
      <c r="AA5050" s="43"/>
    </row>
    <row r="5051" spans="27:27">
      <c r="AA5051" s="43"/>
    </row>
    <row r="5052" spans="27:27">
      <c r="AA5052" s="43"/>
    </row>
    <row r="5053" spans="27:27">
      <c r="AA5053" s="43"/>
    </row>
    <row r="5054" spans="27:27">
      <c r="AA5054" s="43"/>
    </row>
    <row r="5055" spans="27:27">
      <c r="AA5055" s="43"/>
    </row>
    <row r="5056" spans="27:27">
      <c r="AA5056" s="43"/>
    </row>
    <row r="5057" spans="27:27">
      <c r="AA5057" s="43"/>
    </row>
    <row r="5058" spans="27:27">
      <c r="AA5058" s="43"/>
    </row>
    <row r="5059" spans="27:27">
      <c r="AA5059" s="43"/>
    </row>
    <row r="5060" spans="27:27">
      <c r="AA5060" s="43"/>
    </row>
    <row r="5061" spans="27:27">
      <c r="AA5061" s="43"/>
    </row>
    <row r="5062" spans="27:27">
      <c r="AA5062" s="43"/>
    </row>
    <row r="5063" spans="27:27">
      <c r="AA5063" s="43"/>
    </row>
    <row r="5064" spans="27:27">
      <c r="AA5064" s="43"/>
    </row>
    <row r="5065" spans="27:27">
      <c r="AA5065" s="43"/>
    </row>
    <row r="5066" spans="27:27">
      <c r="AA5066" s="43"/>
    </row>
    <row r="5067" spans="27:27">
      <c r="AA5067" s="43"/>
    </row>
    <row r="5068" spans="27:27">
      <c r="AA5068" s="43"/>
    </row>
    <row r="5069" spans="27:27">
      <c r="AA5069" s="43"/>
    </row>
    <row r="5070" spans="27:27">
      <c r="AA5070" s="43"/>
    </row>
    <row r="5071" spans="27:27">
      <c r="AA5071" s="43"/>
    </row>
    <row r="5072" spans="27:27">
      <c r="AA5072" s="43"/>
    </row>
    <row r="5073" spans="27:27">
      <c r="AA5073" s="43"/>
    </row>
    <row r="5074" spans="27:27">
      <c r="AA5074" s="43"/>
    </row>
    <row r="5075" spans="27:27">
      <c r="AA5075" s="43"/>
    </row>
    <row r="5076" spans="27:27">
      <c r="AA5076" s="43"/>
    </row>
    <row r="5077" spans="27:27">
      <c r="AA5077" s="43"/>
    </row>
    <row r="5078" spans="27:27">
      <c r="AA5078" s="43"/>
    </row>
    <row r="5079" spans="27:27">
      <c r="AA5079" s="43"/>
    </row>
    <row r="5080" spans="27:27">
      <c r="AA5080" s="43"/>
    </row>
    <row r="5081" spans="27:27">
      <c r="AA5081" s="43"/>
    </row>
  </sheetData>
  <autoFilter ref="A3:AB4213" xr:uid="{00000000-0001-0000-0000-000000000000}"/>
  <phoneticPr fontId="68" type="noConversion"/>
  <dataValidations count="17">
    <dataValidation type="list" allowBlank="1" showInputMessage="1" showErrorMessage="1" sqref="B1:B5 B131:B1048576" xr:uid="{4DF04FE8-27AD-41BB-8B35-BA158395352C}">
      <formula1>$AA$3:$AA$3</formula1>
    </dataValidation>
    <dataValidation type="list" allowBlank="1" showInputMessage="1" showErrorMessage="1" sqref="B30:B39 B50:B59 B77:B86 B100:B109" xr:uid="{CEC409FF-9F73-4C16-95D7-DFEB8B17CA22}">
      <formula1>$AA$3:$AA$76</formula1>
    </dataValidation>
    <dataValidation type="list" allowBlank="1" showInputMessage="1" showErrorMessage="1" sqref="B28:B29 B129:B130" xr:uid="{3597BD7B-25C7-44D4-A3FD-B601D126A2C4}">
      <formula1>$AA$3:$AA$66</formula1>
    </dataValidation>
    <dataValidation type="list" allowBlank="1" showInputMessage="1" showErrorMessage="1" sqref="B6:B27" xr:uid="{FE8ACC5C-31EE-45E6-A94E-CE45560582AB}">
      <formula1>$AA$3:$AA$65</formula1>
    </dataValidation>
    <dataValidation type="list" allowBlank="1" showInputMessage="1" showErrorMessage="1" sqref="B17" xr:uid="{CD5AC15A-1D25-4DF3-ACEB-B97F2662115A}">
      <formula1>$AA$3:$AA$99</formula1>
    </dataValidation>
    <dataValidation type="list" allowBlank="1" showInputMessage="1" showErrorMessage="1" sqref="B17" xr:uid="{3ED13F78-5C07-4F49-B7DA-32C7D56DCCA8}">
      <formula1>$AA$3:$AA$77</formula1>
    </dataValidation>
    <dataValidation type="list" allowBlank="1" showInputMessage="1" showErrorMessage="1" sqref="B17" xr:uid="{0A0466B4-2380-4951-A602-5FE9D64F3B0D}">
      <formula1>$AA$3:$AA$90</formula1>
    </dataValidation>
    <dataValidation type="list" allowBlank="1" showInputMessage="1" showErrorMessage="1" sqref="B17" xr:uid="{C2C1BF66-619E-48D1-A5EE-6E3EBE7E77C4}">
      <formula1>$AA$3:$AA$47</formula1>
    </dataValidation>
    <dataValidation type="list" allowBlank="1" showInputMessage="1" showErrorMessage="1" sqref="B17" xr:uid="{81E931A0-60AA-492F-978B-F127FF13C624}">
      <formula1>$AA$3:$AA$87</formula1>
    </dataValidation>
    <dataValidation type="list" allowBlank="1" showInputMessage="1" showErrorMessage="1" sqref="B17" xr:uid="{AB3CBC57-435A-40F4-869B-D4CF0A71ADB7}">
      <formula1>$AA$3:$AA$88</formula1>
    </dataValidation>
    <dataValidation type="list" allowBlank="1" showInputMessage="1" showErrorMessage="1" sqref="B40:B49" xr:uid="{5D7F93E7-6F92-4C61-862E-B078B1850779}">
      <formula1>$AA$3:$AA$79</formula1>
    </dataValidation>
    <dataValidation type="list" allowBlank="1" showInputMessage="1" showErrorMessage="1" sqref="B40:B49" xr:uid="{99B37560-C5A8-41A7-83AB-1497E0A65224}">
      <formula1>$AA$3:$AA$104</formula1>
    </dataValidation>
    <dataValidation type="list" allowBlank="1" showInputMessage="1" showErrorMessage="1" sqref="B40:B49" xr:uid="{0967503F-E284-4DAA-A8EB-989B90140703}">
      <formula1>$AA$3:$AA$61</formula1>
    </dataValidation>
    <dataValidation type="list" allowBlank="1" showInputMessage="1" showErrorMessage="1" sqref="B40:B49 B120:B128" xr:uid="{8BAF4F3A-D1E8-436A-87BA-1BF7D636E6F9}">
      <formula1>$AA$3:$AA$101</formula1>
    </dataValidation>
    <dataValidation type="list" allowBlank="1" showInputMessage="1" showErrorMessage="1" sqref="B40:B49 B120:B128" xr:uid="{BBCADF50-932A-4AB3-9649-0AEEF784A0FC}">
      <formula1>$AA$3:$AA$102</formula1>
    </dataValidation>
    <dataValidation type="list" allowBlank="1" showInputMessage="1" showErrorMessage="1" sqref="B60:B76 B87:B99 B110:B119" xr:uid="{8531DF52-EC5F-4E6B-B979-937C08BBDF6B}">
      <formula1>$AA$3:$AA$92</formula1>
    </dataValidation>
    <dataValidation type="list" allowBlank="1" showInputMessage="1" showErrorMessage="1" sqref="B120:B128" xr:uid="{5D831283-7375-435C-BE42-72AE8F5FFA01}">
      <formula1>$AA$3:$AA$106</formula1>
    </dataValidation>
  </dataValidations>
  <pageMargins left="0.69986110925674438" right="0.69986110925674438" top="0.75" bottom="0.75" header="0.30000001192092896" footer="0.300000011920928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REPORTproduce">
                <anchor moveWithCells="1" sizeWithCells="1">
                  <from>
                    <xdr:col>19</xdr:col>
                    <xdr:colOff>22860</xdr:colOff>
                    <xdr:row>0</xdr:row>
                    <xdr:rowOff>38100</xdr:rowOff>
                  </from>
                  <to>
                    <xdr:col>19</xdr:col>
                    <xdr:colOff>1752600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일반화물표">
                <anchor moveWithCells="1" sizeWithCells="1">
                  <from>
                    <xdr:col>23</xdr:col>
                    <xdr:colOff>7620</xdr:colOff>
                    <xdr:row>0</xdr:row>
                    <xdr:rowOff>38100</xdr:rowOff>
                  </from>
                  <to>
                    <xdr:col>23</xdr:col>
                    <xdr:colOff>1341120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6">
              <controlPr defaultSize="0" print="0" autoFill="0" autoPict="0" macro="단추6_Click">
                <anchor moveWithCells="1" sizeWithCells="1">
                  <from>
                    <xdr:col>16</xdr:col>
                    <xdr:colOff>22860</xdr:colOff>
                    <xdr:row>0</xdr:row>
                    <xdr:rowOff>30480</xdr:rowOff>
                  </from>
                  <to>
                    <xdr:col>17</xdr:col>
                    <xdr:colOff>746760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99CC"/>
  </sheetPr>
  <dimension ref="A1:G294"/>
  <sheetViews>
    <sheetView topLeftCell="A214" zoomScaleNormal="100" zoomScaleSheetLayoutView="75" workbookViewId="0">
      <selection activeCell="D221" sqref="D221"/>
    </sheetView>
  </sheetViews>
  <sheetFormatPr defaultColWidth="8.8984375" defaultRowHeight="13.8"/>
  <cols>
    <col min="1" max="1" width="9.3984375" style="1" bestFit="1" customWidth="1"/>
    <col min="2" max="2" width="12.59765625" style="1" bestFit="1" customWidth="1"/>
    <col min="3" max="4" width="6.3984375" style="1" bestFit="1" customWidth="1"/>
    <col min="5" max="5" width="14.3984375" style="1" bestFit="1" customWidth="1"/>
    <col min="6" max="16384" width="8.8984375" style="1"/>
  </cols>
  <sheetData>
    <row r="1" spans="1:7" ht="23.25" customHeight="1">
      <c r="A1" s="5" t="s">
        <v>139</v>
      </c>
      <c r="B1" s="5"/>
      <c r="C1" s="6"/>
    </row>
    <row r="2" spans="1:7" ht="5.25" customHeight="1"/>
    <row r="3" spans="1:7">
      <c r="A3" s="2" t="s">
        <v>97</v>
      </c>
      <c r="B3" s="11" t="s">
        <v>73</v>
      </c>
      <c r="C3" s="3" t="s">
        <v>98</v>
      </c>
      <c r="D3" s="3" t="s">
        <v>105</v>
      </c>
      <c r="E3" s="4" t="s">
        <v>21</v>
      </c>
    </row>
    <row r="4" spans="1:7" s="236" customFormat="1">
      <c r="A4" s="273">
        <v>45659</v>
      </c>
      <c r="B4" s="274">
        <f>SUMIF(Container!$M:$M,'Pallet Status'!A$4&amp;'Pallet Status'!B$3,Container!$L:$L)</f>
        <v>5</v>
      </c>
      <c r="C4" s="274">
        <f>SUMIF(Container!$N:$N,'Pallet Status'!$A4&amp;'Pallet Status'!C$3,Container!$H:$H)</f>
        <v>35</v>
      </c>
      <c r="D4" s="274">
        <f>SUMIF(Container!$N:$N,'Pallet Status'!$A4&amp;'Pallet Status'!D$3,Container!$H:$H)</f>
        <v>31</v>
      </c>
      <c r="E4" s="274">
        <f>SUM(C4:D4)</f>
        <v>66</v>
      </c>
      <c r="F4" s="264"/>
      <c r="G4" s="264"/>
    </row>
    <row r="5" spans="1:7" s="236" customFormat="1">
      <c r="A5" s="273">
        <v>45660</v>
      </c>
      <c r="B5" s="274">
        <f>SUMIF(Container!$M:$M,'Pallet Status'!A$5&amp;'Pallet Status'!B$3,Container!$L:$L)</f>
        <v>11</v>
      </c>
      <c r="C5" s="274">
        <f>SUMIF(Container!$N:$N,'Pallet Status'!$A5&amp;'Pallet Status'!C$3,Container!$H:$H)</f>
        <v>198</v>
      </c>
      <c r="D5" s="274">
        <f>SUMIF(Container!$N:$N,'Pallet Status'!$A5&amp;'Pallet Status'!D$3,Container!$H:$H)</f>
        <v>23</v>
      </c>
      <c r="E5" s="274">
        <f t="shared" ref="E5:E23" si="0">SUM(C5:D5)</f>
        <v>221</v>
      </c>
      <c r="F5" s="264"/>
      <c r="G5" s="264"/>
    </row>
    <row r="6" spans="1:7" s="236" customFormat="1">
      <c r="A6" s="273">
        <v>45663</v>
      </c>
      <c r="B6" s="274">
        <f>SUMIF(Container!$M:$M,'Pallet Status'!A$6&amp;'Pallet Status'!B$3,Container!$L:$L)</f>
        <v>5</v>
      </c>
      <c r="C6" s="274">
        <f>SUMIF(Container!$N:$N,'Pallet Status'!$A6&amp;'Pallet Status'!C$3,Container!$H:$H)</f>
        <v>33</v>
      </c>
      <c r="D6" s="274">
        <f>SUMIF(Container!$N:$N,'Pallet Status'!$A6&amp;'Pallet Status'!D$3,Container!$H:$H)</f>
        <v>46</v>
      </c>
      <c r="E6" s="274">
        <f t="shared" si="0"/>
        <v>79</v>
      </c>
      <c r="F6" s="264"/>
      <c r="G6" s="264"/>
    </row>
    <row r="7" spans="1:7" s="236" customFormat="1">
      <c r="A7" s="273">
        <v>45664</v>
      </c>
      <c r="B7" s="274">
        <f>SUMIF(Container!$M:$M,'Pallet Status'!A$7&amp;'Pallet Status'!B$3,Container!$L:$L)</f>
        <v>4</v>
      </c>
      <c r="C7" s="274">
        <f>SUMIF(Container!$N:$N,'Pallet Status'!$A7&amp;'Pallet Status'!C$3,Container!$H:$H)</f>
        <v>85</v>
      </c>
      <c r="D7" s="274">
        <f>SUMIF(Container!$N:$N,'Pallet Status'!$A7&amp;'Pallet Status'!D$3,Container!$H:$H)</f>
        <v>28</v>
      </c>
      <c r="E7" s="274">
        <f t="shared" si="0"/>
        <v>113</v>
      </c>
      <c r="F7" s="264"/>
      <c r="G7" s="264"/>
    </row>
    <row r="8" spans="1:7" s="236" customFormat="1">
      <c r="A8" s="273">
        <v>45665</v>
      </c>
      <c r="B8" s="274">
        <f>SUMIF(Container!$M:$M,'Pallet Status'!A$8&amp;'Pallet Status'!B$3,Container!$L:$L)</f>
        <v>5</v>
      </c>
      <c r="C8" s="274">
        <f>SUMIF(Container!$N:$N,'Pallet Status'!$A8&amp;'Pallet Status'!C$3,Container!$H:$H)</f>
        <v>88</v>
      </c>
      <c r="D8" s="274">
        <f>SUMIF(Container!$N:$N,'Pallet Status'!$A8&amp;'Pallet Status'!D$3,Container!$H:$H)</f>
        <v>19</v>
      </c>
      <c r="E8" s="274">
        <f t="shared" si="0"/>
        <v>107</v>
      </c>
      <c r="F8" s="264"/>
      <c r="G8" s="264"/>
    </row>
    <row r="9" spans="1:7" s="236" customFormat="1">
      <c r="A9" s="273">
        <v>45666</v>
      </c>
      <c r="B9" s="274">
        <f>SUMIF(Container!$M:$M,'Pallet Status'!A$9&amp;'Pallet Status'!B$3,Container!$L:$L)</f>
        <v>7</v>
      </c>
      <c r="C9" s="274">
        <f>SUMIF(Container!$N:$N,'Pallet Status'!$A9&amp;'Pallet Status'!C$3,Container!$H:$H)</f>
        <v>121</v>
      </c>
      <c r="D9" s="274">
        <f>SUMIF(Container!$N:$N,'Pallet Status'!$A9&amp;'Pallet Status'!D$3,Container!$H:$H)</f>
        <v>0</v>
      </c>
      <c r="E9" s="274">
        <f t="shared" si="0"/>
        <v>121</v>
      </c>
      <c r="F9" s="264"/>
      <c r="G9" s="264"/>
    </row>
    <row r="10" spans="1:7" s="236" customFormat="1">
      <c r="A10" s="273">
        <v>45667</v>
      </c>
      <c r="B10" s="274">
        <f>SUMIF(Container!$M:$M,'Pallet Status'!A$10&amp;'Pallet Status'!B$3,Container!$L:$L)</f>
        <v>4</v>
      </c>
      <c r="C10" s="274">
        <f>SUMIF(Container!$N:$N,'Pallet Status'!$A10&amp;'Pallet Status'!C$3,Container!$H:$H)</f>
        <v>76</v>
      </c>
      <c r="D10" s="274">
        <f>SUMIF(Container!$N:$N,'Pallet Status'!$A10&amp;'Pallet Status'!D$3,Container!$H:$H)</f>
        <v>0</v>
      </c>
      <c r="E10" s="274">
        <f t="shared" si="0"/>
        <v>76</v>
      </c>
      <c r="F10" s="264"/>
      <c r="G10" s="264"/>
    </row>
    <row r="11" spans="1:7" s="236" customFormat="1">
      <c r="A11" s="273">
        <v>45668</v>
      </c>
      <c r="B11" s="274">
        <f>SUMIF(Container!$M:$M,'Pallet Status'!A$11&amp;'Pallet Status'!B$3,Container!$L:$L)</f>
        <v>1</v>
      </c>
      <c r="C11" s="274">
        <f>SUMIF(Container!$N:$N,'Pallet Status'!$A11&amp;'Pallet Status'!C$3,Container!$H:$H)</f>
        <v>18</v>
      </c>
      <c r="D11" s="274">
        <f>SUMIF(Container!$N:$N,'Pallet Status'!$A11&amp;'Pallet Status'!D$3,Container!$H:$H)</f>
        <v>0</v>
      </c>
      <c r="E11" s="274">
        <f t="shared" si="0"/>
        <v>18</v>
      </c>
      <c r="F11" s="264"/>
      <c r="G11" s="264"/>
    </row>
    <row r="12" spans="1:7" s="236" customFormat="1">
      <c r="A12" s="273">
        <v>45670</v>
      </c>
      <c r="B12" s="274">
        <f>SUMIF(Container!$M:$M,'Pallet Status'!A$12&amp;'Pallet Status'!B$3,Container!$L:$L)</f>
        <v>5</v>
      </c>
      <c r="C12" s="274">
        <f>SUMIF(Container!$N:$N,'Pallet Status'!$A12&amp;'Pallet Status'!C$3,Container!$H:$H)</f>
        <v>91</v>
      </c>
      <c r="D12" s="274">
        <f>SUMIF(Container!$N:$N,'Pallet Status'!$A12&amp;'Pallet Status'!D$3,Container!$H:$H)</f>
        <v>56</v>
      </c>
      <c r="E12" s="274">
        <f t="shared" si="0"/>
        <v>147</v>
      </c>
      <c r="F12" s="264"/>
      <c r="G12" s="264"/>
    </row>
    <row r="13" spans="1:7" s="236" customFormat="1">
      <c r="A13" s="273">
        <v>45671</v>
      </c>
      <c r="B13" s="274">
        <f>SUMIF(Container!$M:$M,'Pallet Status'!A$13&amp;'Pallet Status'!B$3,Container!$L:$L)</f>
        <v>4</v>
      </c>
      <c r="C13" s="274">
        <f>SUMIF(Container!$N:$N,'Pallet Status'!$A13&amp;'Pallet Status'!C$3,Container!$H:$H)</f>
        <v>60</v>
      </c>
      <c r="D13" s="274">
        <f>SUMIF(Container!$N:$N,'Pallet Status'!$A13&amp;'Pallet Status'!D$3,Container!$H:$H)</f>
        <v>22</v>
      </c>
      <c r="E13" s="274">
        <f t="shared" si="0"/>
        <v>82</v>
      </c>
      <c r="F13" s="264"/>
      <c r="G13" s="264"/>
    </row>
    <row r="14" spans="1:7" s="236" customFormat="1" ht="14.25" customHeight="1">
      <c r="A14" s="273">
        <v>45672</v>
      </c>
      <c r="B14" s="274">
        <f>SUMIF(Container!$M:$M,'Pallet Status'!A$14&amp;'Pallet Status'!B$3,Container!$L:$L)</f>
        <v>4</v>
      </c>
      <c r="C14" s="274">
        <f>SUMIF(Container!$N:$N,'Pallet Status'!$A14&amp;'Pallet Status'!C$3,Container!$H:$H)</f>
        <v>65</v>
      </c>
      <c r="D14" s="274">
        <f>SUMIF(Container!$N:$N,'Pallet Status'!$A14&amp;'Pallet Status'!D$3,Container!$H:$H)</f>
        <v>15</v>
      </c>
      <c r="E14" s="274">
        <f t="shared" si="0"/>
        <v>80</v>
      </c>
      <c r="F14" s="264"/>
      <c r="G14" s="264"/>
    </row>
    <row r="15" spans="1:7" s="236" customFormat="1" ht="14.25" customHeight="1">
      <c r="A15" s="273">
        <v>45673</v>
      </c>
      <c r="B15" s="274">
        <f>SUMIF(Container!$M:$M,'Pallet Status'!A$15&amp;'Pallet Status'!B$3,Container!$L:$L)</f>
        <v>4</v>
      </c>
      <c r="C15" s="274">
        <f>SUMIF(Container!$N:$N,'Pallet Status'!$A15&amp;'Pallet Status'!C$3,Container!$H:$H)</f>
        <v>39</v>
      </c>
      <c r="D15" s="274">
        <f>SUMIF(Container!$N:$N,'Pallet Status'!$A15&amp;'Pallet Status'!D$3,Container!$H:$H)</f>
        <v>18</v>
      </c>
      <c r="E15" s="274">
        <f t="shared" si="0"/>
        <v>57</v>
      </c>
      <c r="F15" s="264"/>
      <c r="G15" s="264"/>
    </row>
    <row r="16" spans="1:7" s="236" customFormat="1">
      <c r="A16" s="273">
        <v>45674</v>
      </c>
      <c r="B16" s="274">
        <f>SUMIF(Container!$M:$M,'Pallet Status'!A$16&amp;'Pallet Status'!B$3,Container!$L:$L)</f>
        <v>2</v>
      </c>
      <c r="C16" s="274">
        <f>SUMIF(Container!$N:$N,'Pallet Status'!$A16&amp;'Pallet Status'!C$3,Container!$H:$H)</f>
        <v>75</v>
      </c>
      <c r="D16" s="274">
        <f>SUMIF(Container!$N:$N,'Pallet Status'!$A16&amp;'Pallet Status'!D$3,Container!$H:$H)</f>
        <v>0</v>
      </c>
      <c r="E16" s="274">
        <f t="shared" si="0"/>
        <v>75</v>
      </c>
      <c r="F16" s="264"/>
      <c r="G16" s="264"/>
    </row>
    <row r="17" spans="1:7" s="236" customFormat="1">
      <c r="A17" s="273">
        <v>45677</v>
      </c>
      <c r="B17" s="274">
        <f>SUMIF(Container!$M:$M,'Pallet Status'!A$17&amp;'Pallet Status'!B$3,Container!$L:$L)</f>
        <v>4</v>
      </c>
      <c r="C17" s="274">
        <f>SUMIF(Container!$N:$N,'Pallet Status'!$A17&amp;'Pallet Status'!C$3,Container!$H:$H)</f>
        <v>21</v>
      </c>
      <c r="D17" s="274">
        <f>SUMIF(Container!$N:$N,'Pallet Status'!$A17&amp;'Pallet Status'!D$3,Container!$H:$H)</f>
        <v>64</v>
      </c>
      <c r="E17" s="274">
        <f t="shared" si="0"/>
        <v>85</v>
      </c>
      <c r="F17" s="264"/>
      <c r="G17" s="264"/>
    </row>
    <row r="18" spans="1:7" s="236" customFormat="1">
      <c r="A18" s="273">
        <v>45678</v>
      </c>
      <c r="B18" s="274">
        <f>SUMIF(Container!$M:$M,'Pallet Status'!A$18&amp;'Pallet Status'!B$3,Container!$L:$L)</f>
        <v>4</v>
      </c>
      <c r="C18" s="274">
        <f>SUMIF(Container!$N:$N,'Pallet Status'!$A18&amp;'Pallet Status'!C$3,Container!$H:$H)</f>
        <v>108</v>
      </c>
      <c r="D18" s="274">
        <f>SUMIF(Container!$N:$N,'Pallet Status'!$A18&amp;'Pallet Status'!D$3,Container!$H:$H)</f>
        <v>0</v>
      </c>
      <c r="E18" s="278">
        <f t="shared" si="0"/>
        <v>108</v>
      </c>
      <c r="F18" s="264"/>
      <c r="G18" s="264"/>
    </row>
    <row r="19" spans="1:7" s="236" customFormat="1">
      <c r="A19" s="279">
        <v>45679</v>
      </c>
      <c r="B19" s="280">
        <f>SUMIF(Container!$M:$M,'Pallet Status'!A$19&amp;'Pallet Status'!B$3,Container!$L:$L)</f>
        <v>5</v>
      </c>
      <c r="C19" s="280">
        <f>SUMIF(Container!$N:$N,'Pallet Status'!$A19&amp;'Pallet Status'!C$3,Container!$H:$H)</f>
        <v>136</v>
      </c>
      <c r="D19" s="280">
        <f>SUMIF(Container!$N:$N,'Pallet Status'!$A19&amp;'Pallet Status'!D$3,Container!$H:$H)</f>
        <v>0</v>
      </c>
      <c r="E19" s="280">
        <f t="shared" si="0"/>
        <v>136</v>
      </c>
      <c r="F19" s="264"/>
      <c r="G19" s="264"/>
    </row>
    <row r="20" spans="1:7" s="236" customFormat="1">
      <c r="A20" s="273">
        <v>45680</v>
      </c>
      <c r="B20" s="274">
        <f>SUMIF(Container!$M:$M,'Pallet Status'!A$20&amp;'Pallet Status'!B$3,Container!$L:$L)</f>
        <v>10</v>
      </c>
      <c r="C20" s="274">
        <f>SUMIF(Container!$N:$N,'Pallet Status'!$A20&amp;'Pallet Status'!C$3,Container!$H:$H)</f>
        <v>107</v>
      </c>
      <c r="D20" s="274">
        <f>SUMIF(Container!$N:$N,'Pallet Status'!$A20&amp;'Pallet Status'!D$3,Container!$H:$H)</f>
        <v>115</v>
      </c>
      <c r="E20" s="274">
        <f t="shared" si="0"/>
        <v>222</v>
      </c>
      <c r="F20" s="264"/>
      <c r="G20" s="264"/>
    </row>
    <row r="21" spans="1:7" s="236" customFormat="1">
      <c r="A21" s="273">
        <v>45681</v>
      </c>
      <c r="B21" s="274">
        <f>SUMIF(Container!$M:$M,'Pallet Status'!A$21&amp;'Pallet Status'!B$3,Container!$L:$L)</f>
        <v>9</v>
      </c>
      <c r="C21" s="274">
        <f>SUMIF(Container!$N:$N,'Pallet Status'!$A21&amp;'Pallet Status'!C$3,Container!$H:$H)</f>
        <v>62</v>
      </c>
      <c r="D21" s="274">
        <f>SUMIF(Container!$N:$N,'Pallet Status'!$A21&amp;'Pallet Status'!D$3,Container!$H:$H)</f>
        <v>112</v>
      </c>
      <c r="E21" s="274">
        <f t="shared" si="0"/>
        <v>174</v>
      </c>
      <c r="F21" s="264"/>
      <c r="G21" s="264"/>
    </row>
    <row r="22" spans="1:7" s="236" customFormat="1">
      <c r="A22" s="273">
        <v>45682</v>
      </c>
      <c r="B22" s="274">
        <f>SUMIF(Container!$M:$M,'Pallet Status'!A$22&amp;'Pallet Status'!B$3,Container!$L:$L)</f>
        <v>1</v>
      </c>
      <c r="C22" s="274">
        <f>SUMIF(Container!$N:$N,'Pallet Status'!$A22&amp;'Pallet Status'!C$3,Container!$H:$H)</f>
        <v>10</v>
      </c>
      <c r="D22" s="274">
        <f>SUMIF(Container!$N:$N,'Pallet Status'!$A22&amp;'Pallet Status'!D$3,Container!$H:$H)</f>
        <v>0</v>
      </c>
      <c r="E22" s="274">
        <f t="shared" si="0"/>
        <v>10</v>
      </c>
      <c r="F22" s="264"/>
      <c r="G22" s="264"/>
    </row>
    <row r="23" spans="1:7" s="236" customFormat="1" ht="14.4" thickBot="1">
      <c r="A23" s="273">
        <v>45688</v>
      </c>
      <c r="B23" s="274">
        <f>SUMIF(Container!$M:$M,'Pallet Status'!A$23&amp;'Pallet Status'!B$3,Container!$L:$L)</f>
        <v>8</v>
      </c>
      <c r="C23" s="274">
        <f>SUMIF(Container!$N:$N,'Pallet Status'!$A23&amp;'Pallet Status'!C$3,Container!$H:$H)</f>
        <v>80</v>
      </c>
      <c r="D23" s="274">
        <f>SUMIF(Container!$N:$N,'Pallet Status'!$A23&amp;'Pallet Status'!D$3,Container!$H:$H)</f>
        <v>74</v>
      </c>
      <c r="E23" s="274">
        <f t="shared" si="0"/>
        <v>154</v>
      </c>
      <c r="F23" s="264"/>
      <c r="G23" s="264"/>
    </row>
    <row r="24" spans="1:7" s="236" customFormat="1" ht="14.4" thickBot="1">
      <c r="A24" s="265" t="s">
        <v>104</v>
      </c>
      <c r="B24" s="266">
        <f>SUM(B4:B23)</f>
        <v>102</v>
      </c>
      <c r="C24" s="266">
        <f>SUM(C4:C23)</f>
        <v>1508</v>
      </c>
      <c r="D24" s="266">
        <f>SUM(D4:D23)</f>
        <v>623</v>
      </c>
      <c r="E24" s="266">
        <f>SUM(E4:E23)</f>
        <v>2131</v>
      </c>
      <c r="G24" s="264"/>
    </row>
    <row r="25" spans="1:7" s="236" customFormat="1"/>
    <row r="26" spans="1:7" s="236" customFormat="1">
      <c r="A26" s="267" t="s">
        <v>97</v>
      </c>
      <c r="B26" s="268" t="s">
        <v>73</v>
      </c>
      <c r="C26" s="269" t="s">
        <v>98</v>
      </c>
      <c r="D26" s="269" t="s">
        <v>105</v>
      </c>
      <c r="E26" s="270" t="s">
        <v>21</v>
      </c>
    </row>
    <row r="27" spans="1:7" s="236" customFormat="1">
      <c r="A27" s="273">
        <v>45691</v>
      </c>
      <c r="B27" s="274">
        <f>SUMIF(Container!$M:$M,'Pallet Status'!A$27&amp;'Pallet Status'!B$3,Container!$L:$L)</f>
        <v>7</v>
      </c>
      <c r="C27" s="274">
        <f>SUMIF(Container!$N:$N,'Pallet Status'!$A27&amp;'Pallet Status'!C$3,Container!$H:$H)</f>
        <v>93</v>
      </c>
      <c r="D27" s="274">
        <f>SUMIF(Container!$N:$N,'Pallet Status'!$A27&amp;'Pallet Status'!D$3,Container!$H:$H)</f>
        <v>55</v>
      </c>
      <c r="E27" s="274">
        <f>SUM(C27:D27)</f>
        <v>148</v>
      </c>
    </row>
    <row r="28" spans="1:7" s="236" customFormat="1">
      <c r="A28" s="273">
        <v>45692</v>
      </c>
      <c r="B28" s="274">
        <f>SUMIF(Container!$M:$M,'Pallet Status'!A$28&amp;'Pallet Status'!B$3,Container!$L:$L)</f>
        <v>11</v>
      </c>
      <c r="C28" s="274">
        <f>SUMIF(Container!$N:$N,'Pallet Status'!$A28&amp;'Pallet Status'!C$3,Container!$H:$H)</f>
        <v>213</v>
      </c>
      <c r="D28" s="274">
        <f>SUMIF(Container!$N:$N,'Pallet Status'!$A28&amp;'Pallet Status'!D$3,Container!$H:$H)</f>
        <v>0</v>
      </c>
      <c r="E28" s="274">
        <f t="shared" ref="E28:E44" si="1">SUM(C28:D28)</f>
        <v>213</v>
      </c>
    </row>
    <row r="29" spans="1:7" s="236" customFormat="1">
      <c r="A29" s="273">
        <v>45693</v>
      </c>
      <c r="B29" s="274">
        <f>SUMIF(Container!$M:$M,'Pallet Status'!A$29&amp;'Pallet Status'!B$3,Container!$L:$L)</f>
        <v>13</v>
      </c>
      <c r="C29" s="274">
        <f>SUMIF(Container!$N:$N,'Pallet Status'!$A29&amp;'Pallet Status'!C$3,Container!$H:$H)</f>
        <v>264</v>
      </c>
      <c r="D29" s="274">
        <f>SUMIF(Container!$N:$N,'Pallet Status'!$A29&amp;'Pallet Status'!D$3,Container!$H:$H)</f>
        <v>28</v>
      </c>
      <c r="E29" s="274">
        <f t="shared" si="1"/>
        <v>292</v>
      </c>
    </row>
    <row r="30" spans="1:7" s="236" customFormat="1">
      <c r="A30" s="273">
        <v>45694</v>
      </c>
      <c r="B30" s="274">
        <f>SUMIF(Container!$M:$M,'Pallet Status'!A$30&amp;'Pallet Status'!B$3,Container!$L:$L)</f>
        <v>4</v>
      </c>
      <c r="C30" s="274">
        <f>SUMIF(Container!$N:$N,'Pallet Status'!$A30&amp;'Pallet Status'!C$3,Container!$H:$H)</f>
        <v>83</v>
      </c>
      <c r="D30" s="274">
        <f>SUMIF(Container!$N:$N,'Pallet Status'!$A30&amp;'Pallet Status'!D$3,Container!$H:$H)</f>
        <v>0</v>
      </c>
      <c r="E30" s="274">
        <f t="shared" si="1"/>
        <v>83</v>
      </c>
    </row>
    <row r="31" spans="1:7" s="236" customFormat="1">
      <c r="A31" s="273">
        <v>45695</v>
      </c>
      <c r="B31" s="274">
        <f>SUMIF(Container!$M:$M,'Pallet Status'!A$31&amp;'Pallet Status'!B$3,Container!$L:$L)</f>
        <v>5</v>
      </c>
      <c r="C31" s="274">
        <f>SUMIF(Container!$N:$N,'Pallet Status'!$A31&amp;'Pallet Status'!C$3,Container!$H:$H)</f>
        <v>138</v>
      </c>
      <c r="D31" s="274">
        <f>SUMIF(Container!$N:$N,'Pallet Status'!$A31&amp;'Pallet Status'!D$3,Container!$H:$H)</f>
        <v>0</v>
      </c>
      <c r="E31" s="274">
        <f t="shared" si="1"/>
        <v>138</v>
      </c>
    </row>
    <row r="32" spans="1:7" s="236" customFormat="1">
      <c r="A32" s="273">
        <v>45696</v>
      </c>
      <c r="B32" s="274">
        <f>SUMIF(Container!$M:$M,'Pallet Status'!A$32&amp;'Pallet Status'!B$3,Container!$L:$L)</f>
        <v>5</v>
      </c>
      <c r="C32" s="274">
        <f>SUMIF(Container!$N:$N,'Pallet Status'!$A32&amp;'Pallet Status'!C$3,Container!$H:$H)</f>
        <v>90</v>
      </c>
      <c r="D32" s="274">
        <f>SUMIF(Container!$N:$N,'Pallet Status'!$A32&amp;'Pallet Status'!D$3,Container!$H:$H)</f>
        <v>0</v>
      </c>
      <c r="E32" s="274">
        <f t="shared" si="1"/>
        <v>90</v>
      </c>
    </row>
    <row r="33" spans="1:5" s="236" customFormat="1">
      <c r="A33" s="273">
        <v>45698</v>
      </c>
      <c r="B33" s="274">
        <f>SUMIF(Container!$M:$M,'Pallet Status'!A$33&amp;'Pallet Status'!B$3,Container!$L:$L)</f>
        <v>6</v>
      </c>
      <c r="C33" s="274">
        <f>SUMIF(Container!$N:$N,'Pallet Status'!$A33&amp;'Pallet Status'!C$3,Container!$H:$H)</f>
        <v>73</v>
      </c>
      <c r="D33" s="274">
        <f>SUMIF(Container!$N:$N,'Pallet Status'!$A33&amp;'Pallet Status'!D$3,Container!$H:$H)</f>
        <v>53</v>
      </c>
      <c r="E33" s="274">
        <f t="shared" si="1"/>
        <v>126</v>
      </c>
    </row>
    <row r="34" spans="1:5" s="236" customFormat="1">
      <c r="A34" s="273">
        <v>45699</v>
      </c>
      <c r="B34" s="274">
        <f>SUMIF(Container!$M:$M,'Pallet Status'!A$34&amp;'Pallet Status'!B$3,Container!$L:$L)</f>
        <v>2</v>
      </c>
      <c r="C34" s="274">
        <f>SUMIF(Container!$N:$N,'Pallet Status'!$A34&amp;'Pallet Status'!C$3,Container!$H:$H)</f>
        <v>25</v>
      </c>
      <c r="D34" s="274">
        <f>SUMIF(Container!$N:$N,'Pallet Status'!$A34&amp;'Pallet Status'!D$3,Container!$H:$H)</f>
        <v>0</v>
      </c>
      <c r="E34" s="274">
        <f t="shared" si="1"/>
        <v>25</v>
      </c>
    </row>
    <row r="35" spans="1:5" s="236" customFormat="1">
      <c r="A35" s="273">
        <v>45700</v>
      </c>
      <c r="B35" s="274">
        <f>SUMIF(Container!$M:$M,'Pallet Status'!A$35&amp;'Pallet Status'!B$3,Container!$L:$L)</f>
        <v>3</v>
      </c>
      <c r="C35" s="274">
        <f>SUMIF(Container!$N:$N,'Pallet Status'!$A35&amp;'Pallet Status'!C$3,Container!$H:$H)</f>
        <v>30</v>
      </c>
      <c r="D35" s="274">
        <f>SUMIF(Container!$N:$N,'Pallet Status'!$A35&amp;'Pallet Status'!D$3,Container!$H:$H)</f>
        <v>23</v>
      </c>
      <c r="E35" s="274">
        <f t="shared" si="1"/>
        <v>53</v>
      </c>
    </row>
    <row r="36" spans="1:5" s="236" customFormat="1">
      <c r="A36" s="273">
        <v>45701</v>
      </c>
      <c r="B36" s="274">
        <f>SUMIF(Container!$M:$M,'Pallet Status'!A$36&amp;'Pallet Status'!B$3,Container!$L:$L)</f>
        <v>1</v>
      </c>
      <c r="C36" s="274">
        <f>SUMIF(Container!$N:$N,'Pallet Status'!$A36&amp;'Pallet Status'!C$3,Container!$H:$H)</f>
        <v>5</v>
      </c>
      <c r="D36" s="274">
        <f>SUMIF(Container!$N:$N,'Pallet Status'!$A36&amp;'Pallet Status'!D$3,Container!$H:$H)</f>
        <v>0</v>
      </c>
      <c r="E36" s="274">
        <f t="shared" si="1"/>
        <v>5</v>
      </c>
    </row>
    <row r="37" spans="1:5" s="236" customFormat="1">
      <c r="A37" s="273">
        <v>45702</v>
      </c>
      <c r="B37" s="274">
        <f>SUMIF(Container!$M:$M,'Pallet Status'!A$37&amp;'Pallet Status'!B$3,Container!$L:$L)</f>
        <v>2</v>
      </c>
      <c r="C37" s="274">
        <f>SUMIF(Container!$N:$N,'Pallet Status'!$A37&amp;'Pallet Status'!C$3,Container!$H:$H)</f>
        <v>30</v>
      </c>
      <c r="D37" s="274">
        <f>SUMIF(Container!$N:$N,'Pallet Status'!$A37&amp;'Pallet Status'!D$3,Container!$H:$H)</f>
        <v>2</v>
      </c>
      <c r="E37" s="274">
        <f t="shared" si="1"/>
        <v>32</v>
      </c>
    </row>
    <row r="38" spans="1:5" s="236" customFormat="1">
      <c r="A38" s="273">
        <v>45705</v>
      </c>
      <c r="B38" s="274">
        <f>SUMIF(Container!$M:$M,'Pallet Status'!A$38&amp;'Pallet Status'!B$3,Container!$L:$L)</f>
        <v>5</v>
      </c>
      <c r="C38" s="274">
        <f>SUMIF(Container!$N:$N,'Pallet Status'!$A38&amp;'Pallet Status'!C$3,Container!$H:$H)</f>
        <v>20</v>
      </c>
      <c r="D38" s="274">
        <f>SUMIF(Container!$N:$N,'Pallet Status'!$A38&amp;'Pallet Status'!D$3,Container!$H:$H)</f>
        <v>82</v>
      </c>
      <c r="E38" s="274">
        <f t="shared" si="1"/>
        <v>102</v>
      </c>
    </row>
    <row r="39" spans="1:5" s="236" customFormat="1">
      <c r="A39" s="273">
        <v>45706</v>
      </c>
      <c r="B39" s="274">
        <f>SUMIF(Container!$M:$M,'Pallet Status'!A$39&amp;'Pallet Status'!B$3,Container!$L:$L)</f>
        <v>6</v>
      </c>
      <c r="C39" s="274">
        <f>SUMIF(Container!$N:$N,'Pallet Status'!$A39&amp;'Pallet Status'!C$3,Container!$H:$H)</f>
        <v>159</v>
      </c>
      <c r="D39" s="274">
        <f>SUMIF(Container!$N:$N,'Pallet Status'!$A39&amp;'Pallet Status'!D$3,Container!$H:$H)</f>
        <v>0</v>
      </c>
      <c r="E39" s="274">
        <f t="shared" si="1"/>
        <v>159</v>
      </c>
    </row>
    <row r="40" spans="1:5" s="236" customFormat="1">
      <c r="A40" s="273">
        <v>45707</v>
      </c>
      <c r="B40" s="274">
        <f>SUMIF(Container!$M:$M,'Pallet Status'!A$40&amp;'Pallet Status'!B$3,Container!$L:$L)</f>
        <v>11</v>
      </c>
      <c r="C40" s="274">
        <f>SUMIF(Container!$N:$N,'Pallet Status'!$A40&amp;'Pallet Status'!C$3,Container!$H:$H)</f>
        <v>200</v>
      </c>
      <c r="D40" s="274">
        <f>SUMIF(Container!$N:$N,'Pallet Status'!$A40&amp;'Pallet Status'!D$3,Container!$H:$H)</f>
        <v>0</v>
      </c>
      <c r="E40" s="274">
        <f t="shared" si="1"/>
        <v>200</v>
      </c>
    </row>
    <row r="41" spans="1:5" s="236" customFormat="1">
      <c r="A41" s="273">
        <v>45708</v>
      </c>
      <c r="B41" s="274">
        <f>SUMIF(Container!$M:$M,'Pallet Status'!A$41&amp;'Pallet Status'!B$3,Container!$L:$L)</f>
        <v>4</v>
      </c>
      <c r="C41" s="274">
        <f>SUMIF(Container!$N:$N,'Pallet Status'!$A41&amp;'Pallet Status'!C$3,Container!$H:$H)</f>
        <v>45</v>
      </c>
      <c r="D41" s="274">
        <f>SUMIF(Container!$N:$N,'Pallet Status'!$A41&amp;'Pallet Status'!D$3,Container!$H:$H)</f>
        <v>16</v>
      </c>
      <c r="E41" s="274">
        <f t="shared" si="1"/>
        <v>61</v>
      </c>
    </row>
    <row r="42" spans="1:5" s="236" customFormat="1">
      <c r="A42" s="273">
        <v>45709</v>
      </c>
      <c r="B42" s="274">
        <f>SUMIF(Container!$M:$M,'Pallet Status'!A$42&amp;'Pallet Status'!B$3,Container!$L:$L)</f>
        <v>3</v>
      </c>
      <c r="C42" s="274">
        <f>SUMIF(Container!$N:$N,'Pallet Status'!$A42&amp;'Pallet Status'!C$3,Container!$H:$H)</f>
        <v>45</v>
      </c>
      <c r="D42" s="274">
        <f>SUMIF(Container!$N:$N,'Pallet Status'!$A42&amp;'Pallet Status'!D$3,Container!$H:$H)</f>
        <v>0</v>
      </c>
      <c r="E42" s="274">
        <f t="shared" si="1"/>
        <v>45</v>
      </c>
    </row>
    <row r="43" spans="1:5" s="236" customFormat="1">
      <c r="A43" s="273">
        <v>45712</v>
      </c>
      <c r="B43" s="274">
        <f>SUMIF(Container!$M:$M,'Pallet Status'!A$43&amp;'Pallet Status'!B$3,Container!$L:$L)</f>
        <v>13</v>
      </c>
      <c r="C43" s="274">
        <f>SUMIF(Container!$N:$N,'Pallet Status'!$A43&amp;'Pallet Status'!C$3,Container!$H:$H)</f>
        <v>258</v>
      </c>
      <c r="D43" s="274">
        <f>SUMIF(Container!$N:$N,'Pallet Status'!$A43&amp;'Pallet Status'!D$3,Container!$H:$H)</f>
        <v>0</v>
      </c>
      <c r="E43" s="274">
        <f t="shared" si="1"/>
        <v>258</v>
      </c>
    </row>
    <row r="44" spans="1:5" s="236" customFormat="1">
      <c r="A44" s="273">
        <v>45713</v>
      </c>
      <c r="B44" s="274">
        <f>SUMIF(Container!$M:$M,'Pallet Status'!A$44&amp;'Pallet Status'!B$3,Container!$L:$L)</f>
        <v>14</v>
      </c>
      <c r="C44" s="274">
        <f>SUMIF(Container!$N:$N,'Pallet Status'!$A44&amp;'Pallet Status'!C$3,Container!$H:$H)</f>
        <v>240</v>
      </c>
      <c r="D44" s="274">
        <f>SUMIF(Container!$N:$N,'Pallet Status'!$A44&amp;'Pallet Status'!D$3,Container!$H:$H)</f>
        <v>40</v>
      </c>
      <c r="E44" s="274">
        <f t="shared" si="1"/>
        <v>280</v>
      </c>
    </row>
    <row r="45" spans="1:5" s="236" customFormat="1">
      <c r="A45" s="273">
        <v>45714</v>
      </c>
      <c r="B45" s="274">
        <f>SUMIF(Container!$M:$M,'Pallet Status'!A$45&amp;'Pallet Status'!B$3,Container!$L:$L)</f>
        <v>15</v>
      </c>
      <c r="C45" s="274">
        <f>SUMIF(Container!$N:$N,'Pallet Status'!$A45&amp;'Pallet Status'!C$3,Container!$H:$H)</f>
        <v>264</v>
      </c>
      <c r="D45" s="274">
        <f>SUMIF(Container!$N:$N,'Pallet Status'!$A45&amp;'Pallet Status'!D$3,Container!$H:$H)</f>
        <v>18</v>
      </c>
      <c r="E45" s="274">
        <f>SUM(C45:D45)</f>
        <v>282</v>
      </c>
    </row>
    <row r="46" spans="1:5" s="236" customFormat="1">
      <c r="A46" s="273">
        <v>45715</v>
      </c>
      <c r="B46" s="274">
        <f>SUMIF(Container!$M:$M,'Pallet Status'!A$46&amp;'Pallet Status'!B$3,Container!$L:$L)</f>
        <v>10</v>
      </c>
      <c r="C46" s="274">
        <f>SUMIF(Container!$N:$N,'Pallet Status'!$A46&amp;'Pallet Status'!C$3,Container!$H:$H)</f>
        <v>81</v>
      </c>
      <c r="D46" s="274">
        <f>SUMIF(Container!$N:$N,'Pallet Status'!$A46&amp;'Pallet Status'!D$3,Container!$H:$H)</f>
        <v>143</v>
      </c>
      <c r="E46" s="274">
        <f>SUM(C46:D46)</f>
        <v>224</v>
      </c>
    </row>
    <row r="47" spans="1:5" s="236" customFormat="1" ht="14.4" thickBot="1">
      <c r="A47" s="273">
        <v>45716</v>
      </c>
      <c r="B47" s="274">
        <f>SUMIF(Container!$M:$M,'Pallet Status'!A$47&amp;'Pallet Status'!B$3,Container!$L:$L)</f>
        <v>8</v>
      </c>
      <c r="C47" s="274">
        <f>SUMIF(Container!$N:$N,'Pallet Status'!$A47&amp;'Pallet Status'!C$3,Container!$H:$H)</f>
        <v>115</v>
      </c>
      <c r="D47" s="274">
        <f>SUMIF(Container!$N:$N,'Pallet Status'!$A47&amp;'Pallet Status'!D$3,Container!$H:$H)</f>
        <v>28</v>
      </c>
      <c r="E47" s="274">
        <f>SUM(C47:D47)</f>
        <v>143</v>
      </c>
    </row>
    <row r="48" spans="1:5" s="236" customFormat="1" ht="14.4" thickBot="1">
      <c r="A48" s="265" t="s">
        <v>104</v>
      </c>
      <c r="B48" s="266">
        <f>SUM(B27:B45)</f>
        <v>130</v>
      </c>
      <c r="C48" s="266">
        <f>SUM(C27:C45)</f>
        <v>2275</v>
      </c>
      <c r="D48" s="266">
        <f>SUM(D27:D45)</f>
        <v>317</v>
      </c>
      <c r="E48" s="266">
        <f>SUM(E27:E45)</f>
        <v>2592</v>
      </c>
    </row>
    <row r="49" spans="1:5" s="236" customFormat="1"/>
    <row r="50" spans="1:5" s="236" customFormat="1">
      <c r="A50" s="267" t="s">
        <v>97</v>
      </c>
      <c r="B50" s="268" t="s">
        <v>73</v>
      </c>
      <c r="C50" s="269" t="s">
        <v>98</v>
      </c>
      <c r="D50" s="269" t="s">
        <v>105</v>
      </c>
      <c r="E50" s="270" t="s">
        <v>21</v>
      </c>
    </row>
    <row r="51" spans="1:5" s="236" customFormat="1">
      <c r="A51" s="273">
        <v>45720</v>
      </c>
      <c r="B51" s="274">
        <f>SUMIF(Container!$M:$M,'Pallet Status'!A51&amp;'Pallet Status'!B$3,Container!$L:$L)</f>
        <v>6</v>
      </c>
      <c r="C51" s="274">
        <f>SUMIF(Container!$N:$N,'Pallet Status'!$A51&amp;'Pallet Status'!C$3,Container!$H:$H)</f>
        <v>102</v>
      </c>
      <c r="D51" s="274">
        <f>SUMIF(Container!$N:$N,'Pallet Status'!$A51&amp;'Pallet Status'!D$3,Container!$H:$H)</f>
        <v>17</v>
      </c>
      <c r="E51" s="274">
        <f>SUM(C51:D51)</f>
        <v>119</v>
      </c>
    </row>
    <row r="52" spans="1:5" s="236" customFormat="1">
      <c r="A52" s="273">
        <v>45721</v>
      </c>
      <c r="B52" s="274">
        <f>SUMIF(Container!$M:$M,'Pallet Status'!A52&amp;'Pallet Status'!B$3,Container!$L:$L)</f>
        <v>9</v>
      </c>
      <c r="C52" s="274">
        <f>SUMIF(Container!$N:$N,'Pallet Status'!$A52&amp;'Pallet Status'!C$3,Container!$H:$H)</f>
        <v>141</v>
      </c>
      <c r="D52" s="274">
        <f>SUMIF(Container!$N:$N,'Pallet Status'!$A52&amp;'Pallet Status'!D$3,Container!$H:$H)</f>
        <v>43</v>
      </c>
      <c r="E52" s="274">
        <f t="shared" ref="E52:E70" si="2">SUM(C52:D52)</f>
        <v>184</v>
      </c>
    </row>
    <row r="53" spans="1:5" s="236" customFormat="1">
      <c r="A53" s="273">
        <v>45722</v>
      </c>
      <c r="B53" s="274">
        <f>SUMIF(Container!$M:$M,'Pallet Status'!A53&amp;'Pallet Status'!B$3,Container!$L:$L)</f>
        <v>12</v>
      </c>
      <c r="C53" s="274">
        <f>SUMIF(Container!$N:$N,'Pallet Status'!$A53&amp;'Pallet Status'!C$3,Container!$H:$H)</f>
        <v>201</v>
      </c>
      <c r="D53" s="274">
        <f>SUMIF(Container!$N:$N,'Pallet Status'!$A53&amp;'Pallet Status'!D$3,Container!$H:$H)</f>
        <v>23</v>
      </c>
      <c r="E53" s="274">
        <f t="shared" si="2"/>
        <v>224</v>
      </c>
    </row>
    <row r="54" spans="1:5" s="236" customFormat="1">
      <c r="A54" s="273">
        <v>45723</v>
      </c>
      <c r="B54" s="274">
        <f>SUMIF(Container!$M:$M,'Pallet Status'!A54&amp;'Pallet Status'!B$3,Container!$L:$L)</f>
        <v>13</v>
      </c>
      <c r="C54" s="274">
        <f>SUMIF(Container!$N:$N,'Pallet Status'!$A54&amp;'Pallet Status'!C$3,Container!$H:$H)</f>
        <v>120</v>
      </c>
      <c r="D54" s="274">
        <f>SUMIF(Container!$N:$N,'Pallet Status'!$A54&amp;'Pallet Status'!D$3,Container!$H:$H)</f>
        <v>156</v>
      </c>
      <c r="E54" s="274">
        <f t="shared" si="2"/>
        <v>276</v>
      </c>
    </row>
    <row r="55" spans="1:5" s="236" customFormat="1">
      <c r="A55" s="273">
        <v>45724</v>
      </c>
      <c r="B55" s="274">
        <f>SUMIF(Container!$M:$M,'Pallet Status'!A55&amp;'Pallet Status'!B$3,Container!$L:$L)</f>
        <v>2</v>
      </c>
      <c r="C55" s="274">
        <f>SUMIF(Container!$N:$N,'Pallet Status'!$A55&amp;'Pallet Status'!C$3,Container!$H:$H)</f>
        <v>36</v>
      </c>
      <c r="D55" s="274">
        <f>SUMIF(Container!$N:$N,'Pallet Status'!$A55&amp;'Pallet Status'!D$3,Container!$H:$H)</f>
        <v>0</v>
      </c>
      <c r="E55" s="274">
        <f t="shared" si="2"/>
        <v>36</v>
      </c>
    </row>
    <row r="56" spans="1:5" s="236" customFormat="1">
      <c r="A56" s="273">
        <v>45726</v>
      </c>
      <c r="B56" s="274">
        <f>SUMIF(Container!$M:$M,'Pallet Status'!A56&amp;'Pallet Status'!B$3,Container!$L:$L)</f>
        <v>9</v>
      </c>
      <c r="C56" s="274">
        <f>SUMIF(Container!$N:$N,'Pallet Status'!$A56&amp;'Pallet Status'!C$3,Container!$H:$H)</f>
        <v>23</v>
      </c>
      <c r="D56" s="274">
        <f>SUMIF(Container!$N:$N,'Pallet Status'!$A56&amp;'Pallet Status'!D$3,Container!$H:$H)</f>
        <v>140</v>
      </c>
      <c r="E56" s="274">
        <f t="shared" si="2"/>
        <v>163</v>
      </c>
    </row>
    <row r="57" spans="1:5" s="236" customFormat="1">
      <c r="A57" s="273">
        <v>45727</v>
      </c>
      <c r="B57" s="274">
        <f>SUMIF(Container!$M:$M,'Pallet Status'!A57&amp;'Pallet Status'!B$3,Container!$L:$L)</f>
        <v>13</v>
      </c>
      <c r="C57" s="274">
        <f>SUMIF(Container!$N:$N,'Pallet Status'!$A57&amp;'Pallet Status'!C$3,Container!$H:$H)</f>
        <v>152</v>
      </c>
      <c r="D57" s="274">
        <f>SUMIF(Container!$N:$N,'Pallet Status'!$A57&amp;'Pallet Status'!D$3,Container!$H:$H)</f>
        <v>93</v>
      </c>
      <c r="E57" s="274">
        <f t="shared" si="2"/>
        <v>245</v>
      </c>
    </row>
    <row r="58" spans="1:5" s="236" customFormat="1">
      <c r="A58" s="273">
        <v>45728</v>
      </c>
      <c r="B58" s="274">
        <f>SUMIF(Container!$M:$M,'Pallet Status'!A58&amp;'Pallet Status'!B$3,Container!$L:$L)</f>
        <v>10</v>
      </c>
      <c r="C58" s="274">
        <f>SUMIF(Container!$N:$N,'Pallet Status'!$A58&amp;'Pallet Status'!C$3,Container!$H:$H)</f>
        <v>158</v>
      </c>
      <c r="D58" s="274">
        <f>SUMIF(Container!$N:$N,'Pallet Status'!$A58&amp;'Pallet Status'!D$3,Container!$H:$H)</f>
        <v>66</v>
      </c>
      <c r="E58" s="274">
        <f t="shared" si="2"/>
        <v>224</v>
      </c>
    </row>
    <row r="59" spans="1:5" s="236" customFormat="1">
      <c r="A59" s="273">
        <v>45729</v>
      </c>
      <c r="B59" s="274">
        <f>SUMIF(Container!$M:$M,'Pallet Status'!A59&amp;'Pallet Status'!B$3,Container!$L:$L)</f>
        <v>9</v>
      </c>
      <c r="C59" s="274">
        <f>SUMIF(Container!$N:$N,'Pallet Status'!$A59&amp;'Pallet Status'!C$3,Container!$H:$H)</f>
        <v>127</v>
      </c>
      <c r="D59" s="274">
        <f>SUMIF(Container!$N:$N,'Pallet Status'!$A59&amp;'Pallet Status'!D$3,Container!$H:$H)</f>
        <v>86</v>
      </c>
      <c r="E59" s="274">
        <f t="shared" si="2"/>
        <v>213</v>
      </c>
    </row>
    <row r="60" spans="1:5" s="236" customFormat="1">
      <c r="A60" s="273">
        <v>45730</v>
      </c>
      <c r="B60" s="274">
        <f>SUMIF(Container!$M:$M,'Pallet Status'!A60&amp;'Pallet Status'!B$3,Container!$L:$L)</f>
        <v>7</v>
      </c>
      <c r="C60" s="274">
        <f>SUMIF(Container!$N:$N,'Pallet Status'!$A60&amp;'Pallet Status'!C$3,Container!$H:$H)</f>
        <v>110</v>
      </c>
      <c r="D60" s="274">
        <f>SUMIF(Container!$N:$N,'Pallet Status'!$A60&amp;'Pallet Status'!D$3,Container!$H:$H)</f>
        <v>0</v>
      </c>
      <c r="E60" s="274">
        <f t="shared" si="2"/>
        <v>110</v>
      </c>
    </row>
    <row r="61" spans="1:5" s="236" customFormat="1">
      <c r="A61" s="273">
        <v>45733</v>
      </c>
      <c r="B61" s="274">
        <f>SUMIF(Container!$M:$M,'Pallet Status'!A61&amp;'Pallet Status'!B$3,Container!$L:$L)</f>
        <v>11</v>
      </c>
      <c r="C61" s="274">
        <f>SUMIF(Container!$N:$N,'Pallet Status'!$A61&amp;'Pallet Status'!C$3,Container!$H:$H)</f>
        <v>234</v>
      </c>
      <c r="D61" s="274">
        <f>SUMIF(Container!$N:$N,'Pallet Status'!$A61&amp;'Pallet Status'!D$3,Container!$H:$H)</f>
        <v>16</v>
      </c>
      <c r="E61" s="274">
        <f t="shared" si="2"/>
        <v>250</v>
      </c>
    </row>
    <row r="62" spans="1:5" s="236" customFormat="1">
      <c r="A62" s="273">
        <v>45734</v>
      </c>
      <c r="B62" s="274">
        <f>SUMIF(Container!$M:$M,'Pallet Status'!A62&amp;'Pallet Status'!B$3,Container!$L:$L)</f>
        <v>11</v>
      </c>
      <c r="C62" s="274">
        <f>SUMIF(Container!$N:$N,'Pallet Status'!$A62&amp;'Pallet Status'!C$3,Container!$H:$H)</f>
        <v>143</v>
      </c>
      <c r="D62" s="274">
        <f>SUMIF(Container!$N:$N,'Pallet Status'!$A62&amp;'Pallet Status'!D$3,Container!$H:$H)</f>
        <v>80</v>
      </c>
      <c r="E62" s="274">
        <f t="shared" si="2"/>
        <v>223</v>
      </c>
    </row>
    <row r="63" spans="1:5" s="236" customFormat="1">
      <c r="A63" s="273">
        <v>45735</v>
      </c>
      <c r="B63" s="274">
        <f>SUMIF(Container!$M:$M,'Pallet Status'!A63&amp;'Pallet Status'!B$3,Container!$L:$L)</f>
        <v>9</v>
      </c>
      <c r="C63" s="274">
        <f>SUMIF(Container!$N:$N,'Pallet Status'!$A63&amp;'Pallet Status'!C$3,Container!$H:$H)</f>
        <v>97</v>
      </c>
      <c r="D63" s="274">
        <f>SUMIF(Container!$N:$N,'Pallet Status'!$A63&amp;'Pallet Status'!D$3,Container!$H:$H)</f>
        <v>83</v>
      </c>
      <c r="E63" s="274">
        <f t="shared" si="2"/>
        <v>180</v>
      </c>
    </row>
    <row r="64" spans="1:5" s="236" customFormat="1">
      <c r="A64" s="273">
        <v>45736</v>
      </c>
      <c r="B64" s="274">
        <f>SUMIF(Container!$M:$M,'Pallet Status'!A64&amp;'Pallet Status'!B$3,Container!$L:$L)</f>
        <v>9</v>
      </c>
      <c r="C64" s="274">
        <f>SUMIF(Container!$N:$N,'Pallet Status'!$A64&amp;'Pallet Status'!C$3,Container!$H:$H)</f>
        <v>116</v>
      </c>
      <c r="D64" s="274">
        <f>SUMIF(Container!$N:$N,'Pallet Status'!$A64&amp;'Pallet Status'!D$3,Container!$H:$H)</f>
        <v>46</v>
      </c>
      <c r="E64" s="274">
        <f t="shared" si="2"/>
        <v>162</v>
      </c>
    </row>
    <row r="65" spans="1:5" s="236" customFormat="1">
      <c r="A65" s="273">
        <v>45737</v>
      </c>
      <c r="B65" s="274">
        <f>SUMIF(Container!$M:$M,'Pallet Status'!A65&amp;'Pallet Status'!B$3,Container!$L:$L)</f>
        <v>12</v>
      </c>
      <c r="C65" s="274">
        <f>SUMIF(Container!$N:$N,'Pallet Status'!$A65&amp;'Pallet Status'!C$3,Container!$H:$H)</f>
        <v>232</v>
      </c>
      <c r="D65" s="274">
        <f>SUMIF(Container!$N:$N,'Pallet Status'!$A65&amp;'Pallet Status'!D$3,Container!$H:$H)</f>
        <v>0</v>
      </c>
      <c r="E65" s="274">
        <f t="shared" si="2"/>
        <v>232</v>
      </c>
    </row>
    <row r="66" spans="1:5" s="236" customFormat="1">
      <c r="A66" s="273">
        <v>45738</v>
      </c>
      <c r="B66" s="274">
        <f>SUMIF(Container!$M:$M,'Pallet Status'!A66&amp;'Pallet Status'!B$3,Container!$L:$L)</f>
        <v>6</v>
      </c>
      <c r="C66" s="274">
        <f>SUMIF(Container!$N:$N,'Pallet Status'!$A66&amp;'Pallet Status'!C$3,Container!$H:$H)</f>
        <v>120</v>
      </c>
      <c r="D66" s="274">
        <f>SUMIF(Container!$N:$N,'Pallet Status'!$A66&amp;'Pallet Status'!D$3,Container!$H:$H)</f>
        <v>0</v>
      </c>
      <c r="E66" s="274">
        <f t="shared" si="2"/>
        <v>120</v>
      </c>
    </row>
    <row r="67" spans="1:5" s="236" customFormat="1">
      <c r="A67" s="273">
        <v>45740</v>
      </c>
      <c r="B67" s="274">
        <f>SUMIF(Container!$M:$M,'Pallet Status'!A67&amp;'Pallet Status'!B$3,Container!$L:$L)</f>
        <v>10</v>
      </c>
      <c r="C67" s="274">
        <f>SUMIF(Container!$N:$N,'Pallet Status'!$A67&amp;'Pallet Status'!C$3,Container!$H:$H)</f>
        <v>80</v>
      </c>
      <c r="D67" s="274">
        <f>SUMIF(Container!$N:$N,'Pallet Status'!$A67&amp;'Pallet Status'!D$3,Container!$H:$H)</f>
        <v>134</v>
      </c>
      <c r="E67" s="274">
        <f>SUM(C67:D67)</f>
        <v>214</v>
      </c>
    </row>
    <row r="68" spans="1:5" s="236" customFormat="1">
      <c r="A68" s="273">
        <v>45741</v>
      </c>
      <c r="B68" s="274">
        <f>SUMIF(Container!$M:$M,'Pallet Status'!A68&amp;'Pallet Status'!B$3,Container!$L:$L)</f>
        <v>12</v>
      </c>
      <c r="C68" s="274">
        <f>SUMIF(Container!$N:$N,'Pallet Status'!$A68&amp;'Pallet Status'!C$3,Container!$H:$H)</f>
        <v>106</v>
      </c>
      <c r="D68" s="274">
        <f>SUMIF(Container!$N:$N,'Pallet Status'!$A68&amp;'Pallet Status'!D$3,Container!$H:$H)</f>
        <v>124</v>
      </c>
      <c r="E68" s="274">
        <f t="shared" si="2"/>
        <v>230</v>
      </c>
    </row>
    <row r="69" spans="1:5" s="236" customFormat="1">
      <c r="A69" s="273">
        <v>45742</v>
      </c>
      <c r="B69" s="274">
        <f>SUMIF(Container!$M:$M,'Pallet Status'!A69&amp;'Pallet Status'!B$3,Container!$L:$L)</f>
        <v>5</v>
      </c>
      <c r="C69" s="274">
        <f>SUMIF(Container!$N:$N,'Pallet Status'!$A69&amp;'Pallet Status'!C$3,Container!$H:$H)</f>
        <v>50</v>
      </c>
      <c r="D69" s="274">
        <f>SUMIF(Container!$N:$N,'Pallet Status'!$A69&amp;'Pallet Status'!D$3,Container!$H:$H)</f>
        <v>51</v>
      </c>
      <c r="E69" s="274">
        <f t="shared" si="2"/>
        <v>101</v>
      </c>
    </row>
    <row r="70" spans="1:5" s="236" customFormat="1">
      <c r="A70" s="273">
        <v>45743</v>
      </c>
      <c r="B70" s="274">
        <f>SUMIF(Container!$M:$M,'Pallet Status'!A70&amp;'Pallet Status'!B$3,Container!$L:$L)</f>
        <v>9</v>
      </c>
      <c r="C70" s="274">
        <f>SUMIF(Container!$N:$N,'Pallet Status'!$A70&amp;'Pallet Status'!C$3,Container!$H:$H)</f>
        <v>80</v>
      </c>
      <c r="D70" s="274">
        <f>SUMIF(Container!$N:$N,'Pallet Status'!$A70&amp;'Pallet Status'!D$3,Container!$H:$H)</f>
        <v>54</v>
      </c>
      <c r="E70" s="274">
        <f t="shared" si="2"/>
        <v>134</v>
      </c>
    </row>
    <row r="71" spans="1:5" s="236" customFormat="1">
      <c r="A71" s="273">
        <v>45744</v>
      </c>
      <c r="B71" s="274">
        <f>SUMIF(Container!$M:$M,'Pallet Status'!A71&amp;'Pallet Status'!B$3,Container!$L:$L)</f>
        <v>6</v>
      </c>
      <c r="C71" s="274">
        <f>SUMIF(Container!$N:$N,'Pallet Status'!$A71&amp;'Pallet Status'!C$3,Container!$H:$H)</f>
        <v>154</v>
      </c>
      <c r="D71" s="274">
        <f>SUMIF(Container!$N:$N,'Pallet Status'!$A71&amp;'Pallet Status'!D$3,Container!$H:$H)</f>
        <v>0</v>
      </c>
      <c r="E71" s="274">
        <f>SUM(C71:D71)</f>
        <v>154</v>
      </c>
    </row>
    <row r="72" spans="1:5" s="236" customFormat="1" ht="14.4" thickBot="1">
      <c r="A72" s="273">
        <v>45747</v>
      </c>
      <c r="B72" s="274">
        <f>SUMIF(Container!$M:$M,'Pallet Status'!A72&amp;'Pallet Status'!B$3,Container!$L:$L)</f>
        <v>13</v>
      </c>
      <c r="C72" s="274">
        <f>SUMIF(Container!$N:$N,'Pallet Status'!$A72&amp;'Pallet Status'!C$3,Container!$H:$H)</f>
        <v>240</v>
      </c>
      <c r="D72" s="274">
        <f>SUMIF(Container!$N:$N,'Pallet Status'!$A72&amp;'Pallet Status'!D$3,Container!$H:$H)</f>
        <v>23</v>
      </c>
      <c r="E72" s="274">
        <f>SUM(C72:D72)</f>
        <v>263</v>
      </c>
    </row>
    <row r="73" spans="1:5" s="236" customFormat="1" ht="14.4" thickBot="1">
      <c r="A73" s="265" t="s">
        <v>104</v>
      </c>
      <c r="B73" s="266">
        <f>SUM(B51:B70)</f>
        <v>184</v>
      </c>
      <c r="C73" s="266">
        <f>SUM(C51:C70)</f>
        <v>2428</v>
      </c>
      <c r="D73" s="266">
        <f>SUM(D51:D70)</f>
        <v>1212</v>
      </c>
      <c r="E73" s="266">
        <f>SUM(E51:E70)</f>
        <v>3640</v>
      </c>
    </row>
    <row r="74" spans="1:5" s="236" customFormat="1"/>
    <row r="75" spans="1:5" s="236" customFormat="1">
      <c r="A75" s="267" t="s">
        <v>97</v>
      </c>
      <c r="B75" s="268" t="s">
        <v>73</v>
      </c>
      <c r="C75" s="269" t="s">
        <v>98</v>
      </c>
      <c r="D75" s="269" t="s">
        <v>105</v>
      </c>
      <c r="E75" s="270" t="s">
        <v>21</v>
      </c>
    </row>
    <row r="76" spans="1:5" s="236" customFormat="1">
      <c r="A76" s="273">
        <v>45748</v>
      </c>
      <c r="B76" s="274">
        <f>SUMIF(Container!$M:$M,'Pallet Status'!A$76&amp;'Pallet Status'!B$3,Container!$L:$L)</f>
        <v>4</v>
      </c>
      <c r="C76" s="274">
        <f>SUMIF(Container!$N:$N,'Pallet Status'!$A76&amp;'Pallet Status'!C$3,Container!$H:$H)</f>
        <v>83</v>
      </c>
      <c r="D76" s="274">
        <f>SUMIF(Container!$N:$N,'Pallet Status'!$A76&amp;'Pallet Status'!D$3,Container!$H:$H)</f>
        <v>0</v>
      </c>
      <c r="E76" s="274">
        <f>SUM(C76:D76)</f>
        <v>83</v>
      </c>
    </row>
    <row r="77" spans="1:5" s="236" customFormat="1">
      <c r="A77" s="273">
        <v>45749</v>
      </c>
      <c r="B77" s="274">
        <f>SUMIF(Container!$M:$M,'Pallet Status'!A$77&amp;'Pallet Status'!B$3,Container!$L:$L)</f>
        <v>5</v>
      </c>
      <c r="C77" s="274">
        <f>SUMIF(Container!$N:$N,'Pallet Status'!$A77&amp;'Pallet Status'!C$3,Container!$H:$H)</f>
        <v>40</v>
      </c>
      <c r="D77" s="274">
        <f>SUMIF(Container!$N:$N,'Pallet Status'!$A77&amp;'Pallet Status'!D$3,Container!$H:$H)</f>
        <v>44</v>
      </c>
      <c r="E77" s="274">
        <f t="shared" ref="E77:E91" si="3">SUM(C77:D77)</f>
        <v>84</v>
      </c>
    </row>
    <row r="78" spans="1:5" s="236" customFormat="1">
      <c r="A78" s="273">
        <v>45750</v>
      </c>
      <c r="B78" s="274">
        <f>SUMIF(Container!$M:$M,'Pallet Status'!A$78&amp;'Pallet Status'!B$3,Container!$L:$L)</f>
        <v>4</v>
      </c>
      <c r="C78" s="274">
        <f>SUMIF(Container!$N:$N,'Pallet Status'!$A78&amp;'Pallet Status'!C$3,Container!$H:$H)</f>
        <v>10</v>
      </c>
      <c r="D78" s="274">
        <f>SUMIF(Container!$N:$N,'Pallet Status'!$A78&amp;'Pallet Status'!D$3,Container!$H:$H)</f>
        <v>46</v>
      </c>
      <c r="E78" s="274">
        <f t="shared" si="3"/>
        <v>56</v>
      </c>
    </row>
    <row r="79" spans="1:5" s="236" customFormat="1">
      <c r="A79" s="273">
        <v>45751</v>
      </c>
      <c r="B79" s="274">
        <f>SUMIF(Container!$M:$M,'Pallet Status'!A$79&amp;'Pallet Status'!B$3,Container!$L:$L)</f>
        <v>1</v>
      </c>
      <c r="C79" s="274">
        <f>SUMIF(Container!$N:$N,'Pallet Status'!$A79&amp;'Pallet Status'!C$3,Container!$H:$H)</f>
        <v>20</v>
      </c>
      <c r="D79" s="274">
        <f>SUMIF(Container!$N:$N,'Pallet Status'!$A79&amp;'Pallet Status'!D$3,Container!$H:$H)</f>
        <v>0</v>
      </c>
      <c r="E79" s="274">
        <f t="shared" si="3"/>
        <v>20</v>
      </c>
    </row>
    <row r="80" spans="1:5" s="236" customFormat="1">
      <c r="A80" s="273">
        <v>45754</v>
      </c>
      <c r="B80" s="274">
        <f>SUMIF(Container!$M:$M,'Pallet Status'!A$80&amp;'Pallet Status'!B$3,Container!$L:$L)</f>
        <v>6</v>
      </c>
      <c r="C80" s="274">
        <f>SUMIF(Container!$N:$N,'Pallet Status'!$A80&amp;'Pallet Status'!C$3,Container!$H:$H)</f>
        <v>118</v>
      </c>
      <c r="D80" s="274">
        <f>SUMIF(Container!$N:$N,'Pallet Status'!$A80&amp;'Pallet Status'!D$3,Container!$H:$H)</f>
        <v>0</v>
      </c>
      <c r="E80" s="274">
        <f t="shared" si="3"/>
        <v>118</v>
      </c>
    </row>
    <row r="81" spans="1:5" s="236" customFormat="1">
      <c r="A81" s="273">
        <v>45755</v>
      </c>
      <c r="B81" s="274">
        <f>SUMIF(Container!$M:$M,'Pallet Status'!A$81&amp;'Pallet Status'!B$3,Container!$L:$L)</f>
        <v>7</v>
      </c>
      <c r="C81" s="274">
        <f>SUMIF(Container!$N:$N,'Pallet Status'!$A81&amp;'Pallet Status'!C$3,Container!$H:$H)</f>
        <v>130</v>
      </c>
      <c r="D81" s="274">
        <f>SUMIF(Container!$N:$N,'Pallet Status'!$A81&amp;'Pallet Status'!D$3,Container!$H:$H)</f>
        <v>15</v>
      </c>
      <c r="E81" s="274">
        <f t="shared" si="3"/>
        <v>145</v>
      </c>
    </row>
    <row r="82" spans="1:5" s="236" customFormat="1">
      <c r="A82" s="273">
        <v>45756</v>
      </c>
      <c r="B82" s="274">
        <f>SUMIF(Container!$M:$M,'Pallet Status'!A$82&amp;'Pallet Status'!B$3,Container!$L:$L)</f>
        <v>8</v>
      </c>
      <c r="C82" s="274">
        <f>SUMIF(Container!$N:$N,'Pallet Status'!$A82&amp;'Pallet Status'!C$3,Container!$H:$H)</f>
        <v>136</v>
      </c>
      <c r="D82" s="274">
        <f>SUMIF(Container!$N:$N,'Pallet Status'!$A82&amp;'Pallet Status'!D$3,Container!$H:$H)</f>
        <v>43</v>
      </c>
      <c r="E82" s="274">
        <f t="shared" si="3"/>
        <v>179</v>
      </c>
    </row>
    <row r="83" spans="1:5" s="236" customFormat="1">
      <c r="A83" s="273">
        <v>45757</v>
      </c>
      <c r="B83" s="274">
        <f>SUMIF(Container!$M:$M,'Pallet Status'!A$83&amp;'Pallet Status'!B$3,Container!$L:$L)</f>
        <v>5</v>
      </c>
      <c r="C83" s="274">
        <f>SUMIF(Container!$N:$N,'Pallet Status'!$A83&amp;'Pallet Status'!C$3,Container!$H:$H)</f>
        <v>60</v>
      </c>
      <c r="D83" s="274">
        <f>SUMIF(Container!$N:$N,'Pallet Status'!$A83&amp;'Pallet Status'!D$3,Container!$H:$H)</f>
        <v>28</v>
      </c>
      <c r="E83" s="274">
        <f t="shared" si="3"/>
        <v>88</v>
      </c>
    </row>
    <row r="84" spans="1:5" s="236" customFormat="1">
      <c r="A84" s="273">
        <v>45758</v>
      </c>
      <c r="B84" s="274">
        <f>SUMIF(Container!$M:$M,'Pallet Status'!A$84&amp;'Pallet Status'!B$3,Container!$L:$L)</f>
        <v>0</v>
      </c>
      <c r="C84" s="274">
        <f>SUMIF(Container!$N:$N,'Pallet Status'!$A84&amp;'Pallet Status'!C$3,Container!$H:$H)</f>
        <v>1</v>
      </c>
      <c r="D84" s="274">
        <f>SUMIF(Container!$N:$N,'Pallet Status'!$A84&amp;'Pallet Status'!D$3,Container!$H:$H)</f>
        <v>0</v>
      </c>
      <c r="E84" s="274">
        <f t="shared" si="3"/>
        <v>1</v>
      </c>
    </row>
    <row r="85" spans="1:5" s="236" customFormat="1">
      <c r="A85" s="273">
        <v>45761</v>
      </c>
      <c r="B85" s="274">
        <f>SUMIF(Container!$M:$M,'Pallet Status'!A$85&amp;'Pallet Status'!B$3,Container!$L:$L)</f>
        <v>10</v>
      </c>
      <c r="C85" s="274">
        <f>SUMIF(Container!$N:$N,'Pallet Status'!$A85&amp;'Pallet Status'!C$3,Container!$H:$H)</f>
        <v>80</v>
      </c>
      <c r="D85" s="274">
        <f>SUMIF(Container!$N:$N,'Pallet Status'!$A85&amp;'Pallet Status'!D$3,Container!$H:$H)</f>
        <v>130</v>
      </c>
      <c r="E85" s="274">
        <f t="shared" si="3"/>
        <v>210</v>
      </c>
    </row>
    <row r="86" spans="1:5" s="236" customFormat="1">
      <c r="A86" s="273">
        <v>45762</v>
      </c>
      <c r="B86" s="274">
        <f>SUMIF(Container!$M:$M,'Pallet Status'!A$86&amp;'Pallet Status'!B$3,Container!$L:$L)</f>
        <v>8</v>
      </c>
      <c r="C86" s="274">
        <f>SUMIF(Container!$N:$N,'Pallet Status'!$A86&amp;'Pallet Status'!C$3,Container!$H:$H)</f>
        <v>85</v>
      </c>
      <c r="D86" s="274">
        <f>SUMIF(Container!$N:$N,'Pallet Status'!$A86&amp;'Pallet Status'!D$3,Container!$H:$H)</f>
        <v>84</v>
      </c>
      <c r="E86" s="274">
        <f t="shared" si="3"/>
        <v>169</v>
      </c>
    </row>
    <row r="87" spans="1:5" s="236" customFormat="1">
      <c r="A87" s="273">
        <v>45763</v>
      </c>
      <c r="B87" s="274">
        <f>SUMIF(Container!$M:$M,'Pallet Status'!A$87&amp;'Pallet Status'!B$3,Container!$L:$L)</f>
        <v>6</v>
      </c>
      <c r="C87" s="274">
        <f>SUMIF(Container!$N:$N,'Pallet Status'!$A87&amp;'Pallet Status'!C$3,Container!$H:$H)</f>
        <v>89</v>
      </c>
      <c r="D87" s="274">
        <f>SUMIF(Container!$N:$N,'Pallet Status'!$A87&amp;'Pallet Status'!D$3,Container!$H:$H)</f>
        <v>0</v>
      </c>
      <c r="E87" s="274">
        <f t="shared" si="3"/>
        <v>89</v>
      </c>
    </row>
    <row r="88" spans="1:5" s="236" customFormat="1">
      <c r="A88" s="273">
        <v>45764</v>
      </c>
      <c r="B88" s="274">
        <f>SUMIF(Container!$M:$M,'Pallet Status'!A$88&amp;'Pallet Status'!B$3,Container!$L:$L)</f>
        <v>7</v>
      </c>
      <c r="C88" s="274">
        <f>SUMIF(Container!$N:$N,'Pallet Status'!$A88&amp;'Pallet Status'!C$3,Container!$H:$H)</f>
        <v>72</v>
      </c>
      <c r="D88" s="274">
        <f>SUMIF(Container!$N:$N,'Pallet Status'!$A88&amp;'Pallet Status'!D$3,Container!$H:$H)</f>
        <v>70</v>
      </c>
      <c r="E88" s="274">
        <f t="shared" si="3"/>
        <v>142</v>
      </c>
    </row>
    <row r="89" spans="1:5" s="236" customFormat="1">
      <c r="A89" s="273">
        <v>45765</v>
      </c>
      <c r="B89" s="274">
        <f>SUMIF(Container!$M:$M,'Pallet Status'!A$89&amp;'Pallet Status'!B$3,Container!$L:$L)</f>
        <v>5</v>
      </c>
      <c r="C89" s="274">
        <f>SUMIF(Container!$N:$N,'Pallet Status'!$A89&amp;'Pallet Status'!C$3,Container!$H:$H)</f>
        <v>132</v>
      </c>
      <c r="D89" s="274">
        <f>SUMIF(Container!$N:$N,'Pallet Status'!$A89&amp;'Pallet Status'!D$3,Container!$H:$H)</f>
        <v>0</v>
      </c>
      <c r="E89" s="274">
        <f t="shared" si="3"/>
        <v>132</v>
      </c>
    </row>
    <row r="90" spans="1:5" s="236" customFormat="1">
      <c r="A90" s="273">
        <v>45768</v>
      </c>
      <c r="B90" s="274">
        <f>SUMIF(Container!$M:$M,'Pallet Status'!A$90&amp;'Pallet Status'!B$3,Container!$L:$L)</f>
        <v>5</v>
      </c>
      <c r="C90" s="274">
        <f>SUMIF(Container!$N:$N,'Pallet Status'!$A90&amp;'Pallet Status'!C$3,Container!$H:$H)</f>
        <v>98</v>
      </c>
      <c r="D90" s="274">
        <f>SUMIF(Container!$N:$N,'Pallet Status'!$A90&amp;'Pallet Status'!D$3,Container!$H:$H)</f>
        <v>0</v>
      </c>
      <c r="E90" s="274">
        <f t="shared" si="3"/>
        <v>98</v>
      </c>
    </row>
    <row r="91" spans="1:5" s="236" customFormat="1">
      <c r="A91" s="273">
        <v>45769</v>
      </c>
      <c r="B91" s="274">
        <f>SUMIF(Container!$M:$M,'Pallet Status'!A$91&amp;'Pallet Status'!B$3,Container!$L:$L)</f>
        <v>3</v>
      </c>
      <c r="C91" s="274">
        <f>SUMIF(Container!$N:$N,'Pallet Status'!$A91&amp;'Pallet Status'!C$3,Container!$H:$H)</f>
        <v>0</v>
      </c>
      <c r="D91" s="274">
        <f>SUMIF(Container!$N:$N,'Pallet Status'!$A91&amp;'Pallet Status'!D$3,Container!$H:$H)</f>
        <v>67</v>
      </c>
      <c r="E91" s="274">
        <f t="shared" si="3"/>
        <v>67</v>
      </c>
    </row>
    <row r="92" spans="1:5" s="236" customFormat="1">
      <c r="A92" s="273">
        <v>45770</v>
      </c>
      <c r="B92" s="274">
        <f>SUMIF(Container!$M:$M,'Pallet Status'!A$92&amp;'Pallet Status'!B$3,Container!$L:$L)</f>
        <v>9</v>
      </c>
      <c r="C92" s="274">
        <f>SUMIF(Container!$N:$N,'Pallet Status'!$A92&amp;'Pallet Status'!C$3,Container!$H:$H)</f>
        <v>180</v>
      </c>
      <c r="D92" s="274">
        <f>SUMIF(Container!$N:$N,'Pallet Status'!$A92&amp;'Pallet Status'!D$3,Container!$H:$H)</f>
        <v>17</v>
      </c>
      <c r="E92" s="274">
        <f t="shared" ref="E92:E98" si="4">SUM(C92:D92)</f>
        <v>197</v>
      </c>
    </row>
    <row r="93" spans="1:5" s="236" customFormat="1">
      <c r="A93" s="273">
        <v>45771</v>
      </c>
      <c r="B93" s="274">
        <f>SUMIF(Container!$M:$M,'Pallet Status'!A$93&amp;'Pallet Status'!B$3,Container!$L:$L)</f>
        <v>6</v>
      </c>
      <c r="C93" s="274">
        <f>SUMIF(Container!$N:$N,'Pallet Status'!$A93&amp;'Pallet Status'!C$3,Container!$H:$H)</f>
        <v>100</v>
      </c>
      <c r="D93" s="274">
        <f>SUMIF(Container!$N:$N,'Pallet Status'!$A93&amp;'Pallet Status'!D$3,Container!$H:$H)</f>
        <v>18</v>
      </c>
      <c r="E93" s="274">
        <f t="shared" si="4"/>
        <v>118</v>
      </c>
    </row>
    <row r="94" spans="1:5" s="236" customFormat="1">
      <c r="A94" s="273">
        <v>45772</v>
      </c>
      <c r="B94" s="274">
        <f>SUMIF(Container!$M:$M,'Pallet Status'!A$94&amp;'Pallet Status'!B$3,Container!$L:$L)</f>
        <v>10</v>
      </c>
      <c r="C94" s="274">
        <f>SUMIF(Container!$N:$N,'Pallet Status'!$A94&amp;'Pallet Status'!C$3,Container!$H:$H)</f>
        <v>160</v>
      </c>
      <c r="D94" s="274">
        <f>SUMIF(Container!$N:$N,'Pallet Status'!$A94&amp;'Pallet Status'!D$3,Container!$H:$H)</f>
        <v>19</v>
      </c>
      <c r="E94" s="274">
        <f t="shared" si="4"/>
        <v>179</v>
      </c>
    </row>
    <row r="95" spans="1:5" s="236" customFormat="1">
      <c r="A95" s="273">
        <v>45773</v>
      </c>
      <c r="B95" s="274">
        <f>SUMIF(Container!$M:$M,'Pallet Status'!A$95&amp;'Pallet Status'!B$3,Container!$L:$L)</f>
        <v>2</v>
      </c>
      <c r="C95" s="274">
        <f>SUMIF(Container!$N:$N,'Pallet Status'!$A95&amp;'Pallet Status'!C$3,Container!$H:$H)</f>
        <v>40</v>
      </c>
      <c r="D95" s="274">
        <f>SUMIF(Container!$N:$N,'Pallet Status'!$A95&amp;'Pallet Status'!D$3,Container!$H:$H)</f>
        <v>0</v>
      </c>
      <c r="E95" s="274">
        <f t="shared" si="4"/>
        <v>40</v>
      </c>
    </row>
    <row r="96" spans="1:5" s="236" customFormat="1">
      <c r="A96" s="273">
        <v>45775</v>
      </c>
      <c r="B96" s="274">
        <f>SUMIF(Container!$M:$M,'Pallet Status'!A$96&amp;'Pallet Status'!B$3,Container!$L:$L)</f>
        <v>5</v>
      </c>
      <c r="C96" s="274">
        <f>SUMIF(Container!$N:$N,'Pallet Status'!$A96&amp;'Pallet Status'!C$3,Container!$H:$H)</f>
        <v>100</v>
      </c>
      <c r="D96" s="274">
        <f>SUMIF(Container!$N:$N,'Pallet Status'!$A96&amp;'Pallet Status'!D$3,Container!$H:$H)</f>
        <v>0</v>
      </c>
      <c r="E96" s="274">
        <f t="shared" si="4"/>
        <v>100</v>
      </c>
    </row>
    <row r="97" spans="1:5" s="236" customFormat="1">
      <c r="A97" s="273">
        <v>45776</v>
      </c>
      <c r="B97" s="274">
        <f>SUMIF(Container!$M:$M,'Pallet Status'!A$96&amp;'Pallet Status'!B$3,Container!$L:$L)</f>
        <v>5</v>
      </c>
      <c r="C97" s="274">
        <f>SUMIF(Container!$N:$N,'Pallet Status'!$A97&amp;'Pallet Status'!C$3,Container!$H:$H)</f>
        <v>120</v>
      </c>
      <c r="D97" s="274">
        <f>SUMIF(Container!$N:$N,'Pallet Status'!$A97&amp;'Pallet Status'!D$3,Container!$H:$H)</f>
        <v>0</v>
      </c>
      <c r="E97" s="274">
        <f t="shared" si="4"/>
        <v>120</v>
      </c>
    </row>
    <row r="98" spans="1:5" s="236" customFormat="1" ht="14.4" thickBot="1">
      <c r="A98" s="273">
        <v>45777</v>
      </c>
      <c r="B98" s="274">
        <f>SUMIF(Container!$M:$M,'Pallet Status'!A$96&amp;'Pallet Status'!B$3,Container!$L:$L)</f>
        <v>5</v>
      </c>
      <c r="C98" s="274">
        <f>SUMIF(Container!$N:$N,'Pallet Status'!$A98&amp;'Pallet Status'!C$3,Container!$H:$H)</f>
        <v>90</v>
      </c>
      <c r="D98" s="274">
        <f>SUMIF(Container!$N:$N,'Pallet Status'!$A98&amp;'Pallet Status'!D$3,Container!$H:$H)</f>
        <v>59</v>
      </c>
      <c r="E98" s="274">
        <f t="shared" si="4"/>
        <v>149</v>
      </c>
    </row>
    <row r="99" spans="1:5" s="236" customFormat="1" ht="14.4" thickBot="1">
      <c r="A99" s="265" t="s">
        <v>104</v>
      </c>
      <c r="B99" s="266">
        <f>SUM(B76:B96)</f>
        <v>116</v>
      </c>
      <c r="C99" s="266">
        <f>SUM(C76:C96)</f>
        <v>1734</v>
      </c>
      <c r="D99" s="266">
        <f>SUM(D76:D96)</f>
        <v>581</v>
      </c>
      <c r="E99" s="266">
        <f>SUM(E76:E96)</f>
        <v>2315</v>
      </c>
    </row>
    <row r="100" spans="1:5" s="236" customFormat="1"/>
    <row r="101" spans="1:5" s="236" customFormat="1">
      <c r="A101" s="267" t="s">
        <v>97</v>
      </c>
      <c r="B101" s="268" t="s">
        <v>73</v>
      </c>
      <c r="C101" s="269" t="s">
        <v>98</v>
      </c>
      <c r="D101" s="269" t="s">
        <v>105</v>
      </c>
      <c r="E101" s="270" t="s">
        <v>21</v>
      </c>
    </row>
    <row r="102" spans="1:5" s="236" customFormat="1">
      <c r="A102" s="273">
        <v>45779</v>
      </c>
      <c r="B102" s="274">
        <f>SUMIF(Container!$M:$M,'Pallet Status'!A$102&amp;'Pallet Status'!B$3,Container!$L:$L)</f>
        <v>9</v>
      </c>
      <c r="C102" s="274">
        <f>SUMIF(Container!$N:$N,'Pallet Status'!$A102&amp;'Pallet Status'!C$3,Container!$H:$H)</f>
        <v>187</v>
      </c>
      <c r="D102" s="274">
        <f>SUMIF(Container!$N:$N,'Pallet Status'!$A102&amp;'Pallet Status'!D$3,Container!$H:$H)</f>
        <v>22</v>
      </c>
      <c r="E102" s="274">
        <f>SUM(C102:D102)</f>
        <v>209</v>
      </c>
    </row>
    <row r="103" spans="1:5" s="236" customFormat="1">
      <c r="A103" s="273">
        <v>45784</v>
      </c>
      <c r="B103" s="274">
        <f>SUMIF(Container!$M:$M,'Pallet Status'!A$103&amp;'Pallet Status'!B$3,Container!$L:$L)</f>
        <v>11</v>
      </c>
      <c r="C103" s="274">
        <f>SUMIF(Container!$N:$N,'Pallet Status'!$A103&amp;'Pallet Status'!C$3,Container!$H:$H)</f>
        <v>183</v>
      </c>
      <c r="D103" s="274">
        <f>SUMIF(Container!$N:$N,'Pallet Status'!$A103&amp;'Pallet Status'!D$3,Container!$H:$H)</f>
        <v>47</v>
      </c>
      <c r="E103" s="274">
        <f t="shared" ref="E103:E112" si="5">SUM(C103:D103)</f>
        <v>230</v>
      </c>
    </row>
    <row r="104" spans="1:5" s="236" customFormat="1">
      <c r="A104" s="273">
        <v>45785</v>
      </c>
      <c r="B104" s="274">
        <f>SUMIF(Container!$M:$M,'Pallet Status'!A$104&amp;'Pallet Status'!B$3,Container!$L:$L)</f>
        <v>9</v>
      </c>
      <c r="C104" s="274">
        <f>SUMIF(Container!$N:$N,'Pallet Status'!$A104&amp;'Pallet Status'!C$3,Container!$H:$H)</f>
        <v>222</v>
      </c>
      <c r="D104" s="274">
        <f>SUMIF(Container!$N:$N,'Pallet Status'!$A104&amp;'Pallet Status'!D$3,Container!$H:$H)</f>
        <v>0</v>
      </c>
      <c r="E104" s="274">
        <f t="shared" si="5"/>
        <v>222</v>
      </c>
    </row>
    <row r="105" spans="1:5" s="236" customFormat="1">
      <c r="A105" s="273">
        <v>45786</v>
      </c>
      <c r="B105" s="274">
        <f>SUMIF(Container!$M:$M,'Pallet Status'!A$105&amp;'Pallet Status'!B$3,Container!$L:$L)</f>
        <v>6</v>
      </c>
      <c r="C105" s="274">
        <f>SUMIF(Container!$N:$N,'Pallet Status'!$A105&amp;'Pallet Status'!C$3,Container!$H:$H)</f>
        <v>83</v>
      </c>
      <c r="D105" s="274">
        <f>SUMIF(Container!$N:$N,'Pallet Status'!$A105&amp;'Pallet Status'!D$3,Container!$H:$H)</f>
        <v>32</v>
      </c>
      <c r="E105" s="274">
        <f t="shared" si="5"/>
        <v>115</v>
      </c>
    </row>
    <row r="106" spans="1:5" s="236" customFormat="1">
      <c r="A106" s="273">
        <v>45789</v>
      </c>
      <c r="B106" s="274">
        <f>SUMIF(Container!$M:$M,'Pallet Status'!A$106&amp;'Pallet Status'!B$3,Container!$L:$L)</f>
        <v>10</v>
      </c>
      <c r="C106" s="274">
        <f>SUMIF(Container!$N:$N,'Pallet Status'!$A106&amp;'Pallet Status'!C$3,Container!$H:$H)</f>
        <v>216</v>
      </c>
      <c r="D106" s="274">
        <f>SUMIF(Container!$N:$N,'Pallet Status'!$A106&amp;'Pallet Status'!D$3,Container!$H:$H)</f>
        <v>0</v>
      </c>
      <c r="E106" s="274">
        <f t="shared" si="5"/>
        <v>216</v>
      </c>
    </row>
    <row r="107" spans="1:5" s="236" customFormat="1">
      <c r="A107" s="273">
        <v>45790</v>
      </c>
      <c r="B107" s="274">
        <f>SUMIF(Container!$M:$M,'Pallet Status'!A$107&amp;'Pallet Status'!B$3,Container!$L:$L)</f>
        <v>12</v>
      </c>
      <c r="C107" s="274">
        <f>SUMIF(Container!$N:$N,'Pallet Status'!$A107&amp;'Pallet Status'!C$3,Container!$H:$H)</f>
        <v>127</v>
      </c>
      <c r="D107" s="274">
        <f>SUMIF(Container!$N:$N,'Pallet Status'!$A107&amp;'Pallet Status'!D$3,Container!$H:$H)</f>
        <v>110</v>
      </c>
      <c r="E107" s="274">
        <f t="shared" si="5"/>
        <v>237</v>
      </c>
    </row>
    <row r="108" spans="1:5" s="236" customFormat="1">
      <c r="A108" s="273">
        <v>45791</v>
      </c>
      <c r="B108" s="274">
        <f>SUMIF(Container!$M:$M,'Pallet Status'!A$108&amp;'Pallet Status'!B$3,Container!$L:$L)</f>
        <v>11</v>
      </c>
      <c r="C108" s="274">
        <f>SUMIF(Container!$N:$N,'Pallet Status'!$A108&amp;'Pallet Status'!C$3,Container!$H:$H)</f>
        <v>99</v>
      </c>
      <c r="D108" s="274">
        <f>SUMIF(Container!$N:$N,'Pallet Status'!$A108&amp;'Pallet Status'!D$3,Container!$H:$H)</f>
        <v>101</v>
      </c>
      <c r="E108" s="274">
        <f>SUM(C108:D108)</f>
        <v>200</v>
      </c>
    </row>
    <row r="109" spans="1:5" s="236" customFormat="1">
      <c r="A109" s="273">
        <v>45792</v>
      </c>
      <c r="B109" s="274">
        <f>SUMIF(Container!$M:$M,'Pallet Status'!A$109&amp;'Pallet Status'!B$3,Container!$L:$L)</f>
        <v>9</v>
      </c>
      <c r="C109" s="274">
        <f>SUMIF(Container!$N:$N,'Pallet Status'!$A109&amp;'Pallet Status'!C$3,Container!$H:$H)</f>
        <v>30</v>
      </c>
      <c r="D109" s="274">
        <f>SUMIF(Container!$N:$N,'Pallet Status'!$A109&amp;'Pallet Status'!D$3,Container!$H:$H)</f>
        <v>117</v>
      </c>
      <c r="E109" s="274">
        <f t="shared" si="5"/>
        <v>147</v>
      </c>
    </row>
    <row r="110" spans="1:5" s="236" customFormat="1">
      <c r="A110" s="273">
        <v>45793</v>
      </c>
      <c r="B110" s="274">
        <f>SUMIF(Container!$M:$M,'Pallet Status'!A$110&amp;'Pallet Status'!B$3,Container!$L:$L)</f>
        <v>9</v>
      </c>
      <c r="C110" s="274">
        <f>SUMIF(Container!$N:$N,'Pallet Status'!$A110&amp;'Pallet Status'!C$3,Container!$H:$H)</f>
        <v>72</v>
      </c>
      <c r="D110" s="274">
        <f>SUMIF(Container!$N:$N,'Pallet Status'!$A110&amp;'Pallet Status'!D$3,Container!$H:$H)</f>
        <v>92</v>
      </c>
      <c r="E110" s="274">
        <f t="shared" si="5"/>
        <v>164</v>
      </c>
    </row>
    <row r="111" spans="1:5" s="236" customFormat="1">
      <c r="A111" s="273">
        <v>45796</v>
      </c>
      <c r="B111" s="274">
        <f>SUMIF(Container!$M:$M,'Pallet Status'!A$111&amp;'Pallet Status'!B$3,Container!$L:$L)</f>
        <v>12</v>
      </c>
      <c r="C111" s="274">
        <f>SUMIF(Container!$N:$N,'Pallet Status'!$A111&amp;'Pallet Status'!C$3,Container!$H:$H)</f>
        <v>140</v>
      </c>
      <c r="D111" s="274">
        <f>SUMIF(Container!$N:$N,'Pallet Status'!$A111&amp;'Pallet Status'!D$3,Container!$H:$H)</f>
        <v>93</v>
      </c>
      <c r="E111" s="274">
        <f t="shared" si="5"/>
        <v>233</v>
      </c>
    </row>
    <row r="112" spans="1:5" s="236" customFormat="1">
      <c r="A112" s="273">
        <v>45797</v>
      </c>
      <c r="B112" s="274">
        <f>SUMIF(Container!$M:$M,'Pallet Status'!A$112&amp;'Pallet Status'!B$3,Container!$L:$L)</f>
        <v>9</v>
      </c>
      <c r="C112" s="274">
        <f>SUMIF(Container!$N:$N,'Pallet Status'!$A112&amp;'Pallet Status'!C$3,Container!$H:$H)</f>
        <v>160</v>
      </c>
      <c r="D112" s="274">
        <f>SUMIF(Container!$N:$N,'Pallet Status'!$A112&amp;'Pallet Status'!D$3,Container!$H:$H)</f>
        <v>18</v>
      </c>
      <c r="E112" s="274">
        <f t="shared" si="5"/>
        <v>178</v>
      </c>
    </row>
    <row r="113" spans="1:5" s="236" customFormat="1">
      <c r="A113" s="273">
        <v>45798</v>
      </c>
      <c r="B113" s="274">
        <f>SUMIF(Container!$M:$M,'Pallet Status'!A$113&amp;'Pallet Status'!B$3,Container!$L:$L)</f>
        <v>7</v>
      </c>
      <c r="C113" s="274">
        <f>SUMIF(Container!$N:$N,'Pallet Status'!$A113&amp;'Pallet Status'!C$3,Container!$H:$H)</f>
        <v>80</v>
      </c>
      <c r="D113" s="274">
        <f>SUMIF(Container!$N:$N,'Pallet Status'!$A113&amp;'Pallet Status'!D$3,Container!$H:$H)</f>
        <v>73</v>
      </c>
      <c r="E113" s="274">
        <f t="shared" ref="E113:E120" si="6">SUM(C113:D113)</f>
        <v>153</v>
      </c>
    </row>
    <row r="114" spans="1:5" s="236" customFormat="1">
      <c r="A114" s="273">
        <v>45799</v>
      </c>
      <c r="B114" s="274">
        <f>SUMIF(Container!$M:$M,'Pallet Status'!A$114&amp;'Pallet Status'!B$3,Container!$L:$L)</f>
        <v>7</v>
      </c>
      <c r="C114" s="274">
        <f>SUMIF(Container!$N:$N,'Pallet Status'!$A114&amp;'Pallet Status'!C$3,Container!$H:$H)</f>
        <v>23</v>
      </c>
      <c r="D114" s="274">
        <f>SUMIF(Container!$N:$N,'Pallet Status'!$A114&amp;'Pallet Status'!D$3,Container!$H:$H)</f>
        <v>126</v>
      </c>
      <c r="E114" s="274">
        <f t="shared" si="6"/>
        <v>149</v>
      </c>
    </row>
    <row r="115" spans="1:5" s="236" customFormat="1">
      <c r="A115" s="273">
        <v>45800</v>
      </c>
      <c r="B115" s="274">
        <f>SUMIF(Container!$M:$M,'Pallet Status'!A$115&amp;'Pallet Status'!B$3,Container!$L:$L)</f>
        <v>9</v>
      </c>
      <c r="C115" s="274">
        <f>SUMIF(Container!$N:$N,'Pallet Status'!$A115&amp;'Pallet Status'!C$3,Container!$H:$H)</f>
        <v>68</v>
      </c>
      <c r="D115" s="274">
        <f>SUMIF(Container!$N:$N,'Pallet Status'!$A115&amp;'Pallet Status'!D$3,Container!$H:$H)</f>
        <v>85</v>
      </c>
      <c r="E115" s="274">
        <f t="shared" si="6"/>
        <v>153</v>
      </c>
    </row>
    <row r="116" spans="1:5" s="236" customFormat="1">
      <c r="A116" s="273">
        <v>45803</v>
      </c>
      <c r="B116" s="274">
        <f>SUMIF(Container!$M:$M,'Pallet Status'!A$116&amp;'Pallet Status'!B$3,Container!$L:$L)</f>
        <v>3</v>
      </c>
      <c r="C116" s="274">
        <f>SUMIF(Container!$N:$N,'Pallet Status'!$A116&amp;'Pallet Status'!C$3,Container!$H:$H)</f>
        <v>30</v>
      </c>
      <c r="D116" s="274">
        <f>SUMIF(Container!$N:$N,'Pallet Status'!$A116&amp;'Pallet Status'!D$3,Container!$H:$H)</f>
        <v>21</v>
      </c>
      <c r="E116" s="274">
        <f t="shared" si="6"/>
        <v>51</v>
      </c>
    </row>
    <row r="117" spans="1:5" s="236" customFormat="1">
      <c r="A117" s="273">
        <v>45804</v>
      </c>
      <c r="B117" s="274">
        <f>SUMIF(Container!$M:$M,'Pallet Status'!A$117&amp;'Pallet Status'!B$3,Container!$L:$L)</f>
        <v>1</v>
      </c>
      <c r="C117" s="274">
        <f>SUMIF(Container!$N:$N,'Pallet Status'!$A117&amp;'Pallet Status'!C$3,Container!$H:$H)</f>
        <v>40</v>
      </c>
      <c r="D117" s="274">
        <f>SUMIF(Container!$N:$N,'Pallet Status'!$A117&amp;'Pallet Status'!D$3,Container!$H:$H)</f>
        <v>0</v>
      </c>
      <c r="E117" s="274">
        <f t="shared" si="6"/>
        <v>40</v>
      </c>
    </row>
    <row r="118" spans="1:5" s="236" customFormat="1">
      <c r="A118" s="273">
        <v>45805</v>
      </c>
      <c r="B118" s="274">
        <f>SUMIF(Container!$M:$M,'Pallet Status'!A$118&amp;'Pallet Status'!B$3,Container!$L:$L)</f>
        <v>6</v>
      </c>
      <c r="C118" s="274">
        <f>SUMIF(Container!$N:$N,'Pallet Status'!$A118&amp;'Pallet Status'!C$3,Container!$H:$H)</f>
        <v>25</v>
      </c>
      <c r="D118" s="274">
        <f>SUMIF(Container!$N:$N,'Pallet Status'!$A118&amp;'Pallet Status'!D$3,Container!$H:$H)</f>
        <v>87</v>
      </c>
      <c r="E118" s="274">
        <f t="shared" si="6"/>
        <v>112</v>
      </c>
    </row>
    <row r="119" spans="1:5" s="236" customFormat="1">
      <c r="A119" s="273">
        <v>45806</v>
      </c>
      <c r="B119" s="274">
        <f>SUMIF(Container!$M:$M,'Pallet Status'!A$119&amp;'Pallet Status'!B$3,Container!$L:$L)</f>
        <v>12</v>
      </c>
      <c r="C119" s="274">
        <f>SUMIF(Container!$N:$N,'Pallet Status'!$A119&amp;'Pallet Status'!C$3,Container!$H:$H)</f>
        <v>132</v>
      </c>
      <c r="D119" s="274">
        <f>SUMIF(Container!$N:$N,'Pallet Status'!$A119&amp;'Pallet Status'!D$3,Container!$H:$H)</f>
        <v>103</v>
      </c>
      <c r="E119" s="274">
        <f t="shared" si="6"/>
        <v>235</v>
      </c>
    </row>
    <row r="120" spans="1:5" s="236" customFormat="1" ht="14.4" thickBot="1">
      <c r="A120" s="273">
        <v>45807</v>
      </c>
      <c r="B120" s="274">
        <f>SUMIF(Container!$M:$M,'Pallet Status'!A$120&amp;'Pallet Status'!B$3,Container!$L:$L)</f>
        <v>6</v>
      </c>
      <c r="C120" s="274">
        <f>SUMIF(Container!$N:$N,'Pallet Status'!$A120&amp;'Pallet Status'!C$3,Container!$H:$H)</f>
        <v>103</v>
      </c>
      <c r="D120" s="274">
        <f>SUMIF(Container!$N:$N,'Pallet Status'!$A120&amp;'Pallet Status'!D$3,Container!$H:$H)</f>
        <v>53</v>
      </c>
      <c r="E120" s="274">
        <f t="shared" si="6"/>
        <v>156</v>
      </c>
    </row>
    <row r="121" spans="1:5" s="236" customFormat="1" ht="14.4" thickBot="1">
      <c r="A121" s="265" t="s">
        <v>104</v>
      </c>
      <c r="B121" s="266">
        <f>SUM(B102:B120)</f>
        <v>158</v>
      </c>
      <c r="C121" s="266">
        <f>SUM(C102:C120)</f>
        <v>2020</v>
      </c>
      <c r="D121" s="266">
        <f>SUM(D102:D120)</f>
        <v>1180</v>
      </c>
      <c r="E121" s="266">
        <f>SUM(E102:E120)</f>
        <v>3200</v>
      </c>
    </row>
    <row r="122" spans="1:5" s="236" customFormat="1"/>
    <row r="123" spans="1:5" s="236" customFormat="1">
      <c r="A123" s="267" t="s">
        <v>97</v>
      </c>
      <c r="B123" s="268" t="s">
        <v>73</v>
      </c>
      <c r="C123" s="269" t="s">
        <v>98</v>
      </c>
      <c r="D123" s="269" t="s">
        <v>105</v>
      </c>
      <c r="E123" s="270" t="s">
        <v>21</v>
      </c>
    </row>
    <row r="124" spans="1:5" s="236" customFormat="1">
      <c r="A124" s="273">
        <v>45810</v>
      </c>
      <c r="B124" s="274">
        <f>SUMIF(Container!$M:$M,'Pallet Status'!A$124&amp;'Pallet Status'!B$3,Container!$L:$L)</f>
        <v>10</v>
      </c>
      <c r="C124" s="274">
        <f>SUMIF(Container!$N:$N,'Pallet Status'!$A124&amp;'Pallet Status'!C$3,Container!$H:$H)</f>
        <v>100</v>
      </c>
      <c r="D124" s="274">
        <f>SUMIF(Container!$N:$N,'Pallet Status'!$A124&amp;'Pallet Status'!D$3,Container!$H:$H)</f>
        <v>107</v>
      </c>
      <c r="E124" s="274">
        <f>SUM(C124:D124)</f>
        <v>207</v>
      </c>
    </row>
    <row r="125" spans="1:5" s="236" customFormat="1">
      <c r="A125" s="273">
        <v>45812</v>
      </c>
      <c r="B125" s="274">
        <f>SUMIF(Container!$M:$M,'Pallet Status'!A$125&amp;'Pallet Status'!B$3,Container!$L:$L)</f>
        <v>10</v>
      </c>
      <c r="C125" s="274">
        <f>SUMIF(Container!$N:$N,'Pallet Status'!$A125&amp;'Pallet Status'!C$3,Container!$H:$H)</f>
        <v>62</v>
      </c>
      <c r="D125" s="274">
        <f>SUMIF(Container!$N:$N,'Pallet Status'!$A125&amp;'Pallet Status'!D$3,Container!$H:$H)</f>
        <v>126</v>
      </c>
      <c r="E125" s="274">
        <f>SUM(C125:D125)</f>
        <v>188</v>
      </c>
    </row>
    <row r="126" spans="1:5" s="236" customFormat="1">
      <c r="A126" s="273">
        <v>45813</v>
      </c>
      <c r="B126" s="274">
        <f>SUMIF(Container!$M:$M,'Pallet Status'!A$126&amp;'Pallet Status'!B$3,Container!$L:$L)</f>
        <v>6</v>
      </c>
      <c r="C126" s="274">
        <f>SUMIF(Container!$N:$N,'Pallet Status'!$A126&amp;'Pallet Status'!C$3,Container!$H:$H)</f>
        <v>24</v>
      </c>
      <c r="D126" s="274">
        <f>SUMIF(Container!$N:$N,'Pallet Status'!$A126&amp;'Pallet Status'!D$3,Container!$H:$H)</f>
        <v>101</v>
      </c>
      <c r="E126" s="274">
        <f>SUM(C126:D126)</f>
        <v>125</v>
      </c>
    </row>
    <row r="127" spans="1:5" s="236" customFormat="1">
      <c r="A127" s="273">
        <v>45817</v>
      </c>
      <c r="B127" s="274">
        <f>SUMIF(Container!$M:$M,'Pallet Status'!A$127&amp;'Pallet Status'!B$3,Container!$L:$L)</f>
        <v>9</v>
      </c>
      <c r="C127" s="274">
        <f>SUMIF(Container!$N:$N,'Pallet Status'!$A127&amp;'Pallet Status'!C$3,Container!$H:$H)</f>
        <v>40</v>
      </c>
      <c r="D127" s="274">
        <f>SUMIF(Container!$N:$N,'Pallet Status'!$A127&amp;'Pallet Status'!D$3,Container!$H:$H)</f>
        <v>145</v>
      </c>
      <c r="E127" s="274">
        <f>SUM(C127:D127)</f>
        <v>185</v>
      </c>
    </row>
    <row r="128" spans="1:5" s="236" customFormat="1">
      <c r="A128" s="273">
        <v>45818</v>
      </c>
      <c r="B128" s="274">
        <f>SUMIF(Container!$M:$M,'Pallet Status'!A$128&amp;'Pallet Status'!B$3,Container!$L:$L)</f>
        <v>5</v>
      </c>
      <c r="C128" s="274">
        <f>SUMIF(Container!$N:$N,'Pallet Status'!$A128&amp;'Pallet Status'!C$3,Container!$H:$H)</f>
        <v>5</v>
      </c>
      <c r="D128" s="274">
        <f>SUMIF(Container!$N:$N,'Pallet Status'!$A128&amp;'Pallet Status'!D$3,Container!$H:$H)</f>
        <v>112</v>
      </c>
      <c r="E128" s="274">
        <f>SUM(C128:D128)</f>
        <v>117</v>
      </c>
    </row>
    <row r="129" spans="1:5" s="236" customFormat="1">
      <c r="A129" s="273">
        <v>45819</v>
      </c>
      <c r="B129" s="274">
        <f>SUMIF(Container!$M:$M,'Pallet Status'!A$129&amp;'Pallet Status'!B$3,Container!$L:$L)</f>
        <v>2</v>
      </c>
      <c r="C129" s="274">
        <f>SUMIF(Container!$N:$N,'Pallet Status'!$A129&amp;'Pallet Status'!C$3,Container!$H:$H)</f>
        <v>40</v>
      </c>
      <c r="D129" s="274">
        <f>SUMIF(Container!$N:$N,'Pallet Status'!$A129&amp;'Pallet Status'!D$3,Container!$H:$H)</f>
        <v>23</v>
      </c>
      <c r="E129" s="274">
        <f t="shared" ref="E129:E134" si="7">SUM(C129:D129)</f>
        <v>63</v>
      </c>
    </row>
    <row r="130" spans="1:5" s="236" customFormat="1">
      <c r="A130" s="273">
        <v>45820</v>
      </c>
      <c r="B130" s="274">
        <f>SUMIF(Container!$M:$M,'Pallet Status'!A$130&amp;'Pallet Status'!B$3,Container!$L:$L)</f>
        <v>7</v>
      </c>
      <c r="C130" s="274">
        <f>SUMIF(Container!$N:$N,'Pallet Status'!$A130&amp;'Pallet Status'!C$3,Container!$H:$H)</f>
        <v>0</v>
      </c>
      <c r="D130" s="274">
        <f>SUMIF(Container!$N:$N,'Pallet Status'!$A130&amp;'Pallet Status'!D$3,Container!$H:$H)</f>
        <v>126</v>
      </c>
      <c r="E130" s="274">
        <f t="shared" si="7"/>
        <v>126</v>
      </c>
    </row>
    <row r="131" spans="1:5" s="236" customFormat="1">
      <c r="A131" s="273">
        <v>45821</v>
      </c>
      <c r="B131" s="274">
        <f>SUMIF(Container!$M:$M,'Pallet Status'!A$131&amp;'Pallet Status'!B$3,Container!$L:$L)</f>
        <v>10</v>
      </c>
      <c r="C131" s="274">
        <f>SUMIF(Container!$N:$N,'Pallet Status'!$A131&amp;'Pallet Status'!C$3,Container!$H:$H)</f>
        <v>83</v>
      </c>
      <c r="D131" s="274">
        <f>SUMIF(Container!$N:$N,'Pallet Status'!$A131&amp;'Pallet Status'!D$3,Container!$H:$H)</f>
        <v>121</v>
      </c>
      <c r="E131" s="274">
        <f t="shared" si="7"/>
        <v>204</v>
      </c>
    </row>
    <row r="132" spans="1:5" s="236" customFormat="1">
      <c r="A132" s="273">
        <v>45824</v>
      </c>
      <c r="B132" s="274">
        <f>SUMIF(Container!$M:$M,'Pallet Status'!A$132&amp;'Pallet Status'!B$3,Container!$L:$L)</f>
        <v>2</v>
      </c>
      <c r="C132" s="274">
        <f>SUMIF(Container!$N:$N,'Pallet Status'!$A132&amp;'Pallet Status'!C$3,Container!$H:$H)</f>
        <v>45</v>
      </c>
      <c r="D132" s="274">
        <f>SUMIF(Container!$N:$N,'Pallet Status'!$A132&amp;'Pallet Status'!D$3,Container!$H:$H)</f>
        <v>0</v>
      </c>
      <c r="E132" s="274">
        <f t="shared" si="7"/>
        <v>45</v>
      </c>
    </row>
    <row r="133" spans="1:5" s="236" customFormat="1">
      <c r="A133" s="273">
        <v>45825</v>
      </c>
      <c r="B133" s="274">
        <f>SUMIF(Container!$M:$M,'Pallet Status'!A$133&amp;'Pallet Status'!B$3,Container!$L:$L)</f>
        <v>3</v>
      </c>
      <c r="C133" s="274">
        <f>SUMIF(Container!$N:$N,'Pallet Status'!$A133&amp;'Pallet Status'!C$3,Container!$H:$H)</f>
        <v>10</v>
      </c>
      <c r="D133" s="274">
        <f>SUMIF(Container!$N:$N,'Pallet Status'!$A133&amp;'Pallet Status'!D$3,Container!$H:$H)</f>
        <v>50</v>
      </c>
      <c r="E133" s="274">
        <f t="shared" si="7"/>
        <v>60</v>
      </c>
    </row>
    <row r="134" spans="1:5" s="236" customFormat="1">
      <c r="A134" s="273">
        <v>45826</v>
      </c>
      <c r="B134" s="274">
        <f>SUMIF(Container!$M:$M,'Pallet Status'!A$134&amp;'Pallet Status'!B$3,Container!$L:$L)</f>
        <v>6</v>
      </c>
      <c r="C134" s="274">
        <f>SUMIF(Container!$N:$N,'Pallet Status'!$A134&amp;'Pallet Status'!C$3,Container!$H:$H)</f>
        <v>100</v>
      </c>
      <c r="D134" s="274">
        <f>SUMIF(Container!$N:$N,'Pallet Status'!$A134&amp;'Pallet Status'!D$3,Container!$H:$H)</f>
        <v>35</v>
      </c>
      <c r="E134" s="274">
        <f t="shared" si="7"/>
        <v>135</v>
      </c>
    </row>
    <row r="135" spans="1:5" s="236" customFormat="1">
      <c r="A135" s="273">
        <v>45827</v>
      </c>
      <c r="B135" s="274">
        <f>SUMIF(Container!$M:$M,'Pallet Status'!A$135&amp;'Pallet Status'!B$3,Container!$L:$L)</f>
        <v>13</v>
      </c>
      <c r="C135" s="274">
        <f>SUMIF(Container!$N:$N,'Pallet Status'!$A135&amp;'Pallet Status'!C$3,Container!$H:$H)</f>
        <v>190</v>
      </c>
      <c r="D135" s="274">
        <f>SUMIF(Container!$N:$N,'Pallet Status'!$A135&amp;'Pallet Status'!D$3,Container!$H:$H)</f>
        <v>53</v>
      </c>
      <c r="E135" s="274">
        <f t="shared" ref="E135:E140" si="8">SUM(C135:D135)</f>
        <v>243</v>
      </c>
    </row>
    <row r="136" spans="1:5" s="236" customFormat="1">
      <c r="A136" s="273">
        <v>45828</v>
      </c>
      <c r="B136" s="274">
        <f>SUMIF(Container!$M:$M,'Pallet Status'!A$136&amp;'Pallet Status'!B$3,Container!$L:$L)</f>
        <v>2</v>
      </c>
      <c r="C136" s="274">
        <f>SUMIF(Container!$N:$N,'Pallet Status'!$A136&amp;'Pallet Status'!C$3,Container!$H:$H)</f>
        <v>18</v>
      </c>
      <c r="D136" s="274">
        <f>SUMIF(Container!$N:$N,'Pallet Status'!$A136&amp;'Pallet Status'!D$3,Container!$H:$H)</f>
        <v>20</v>
      </c>
      <c r="E136" s="274">
        <f t="shared" si="8"/>
        <v>38</v>
      </c>
    </row>
    <row r="137" spans="1:5" s="236" customFormat="1">
      <c r="A137" s="273">
        <v>45829</v>
      </c>
      <c r="B137" s="274">
        <f>SUMIF(Container!$M:$M,'Pallet Status'!A$137&amp;'Pallet Status'!B$3,Container!$L:$L)</f>
        <v>3</v>
      </c>
      <c r="C137" s="274">
        <f>SUMIF(Container!$N:$N,'Pallet Status'!$A137&amp;'Pallet Status'!C$3,Container!$H:$H)</f>
        <v>48</v>
      </c>
      <c r="D137" s="274">
        <f>SUMIF(Container!$N:$N,'Pallet Status'!$A137&amp;'Pallet Status'!D$3,Container!$H:$H)</f>
        <v>0</v>
      </c>
      <c r="E137" s="274">
        <f t="shared" si="8"/>
        <v>48</v>
      </c>
    </row>
    <row r="138" spans="1:5" s="236" customFormat="1">
      <c r="A138" s="273">
        <v>45831</v>
      </c>
      <c r="B138" s="274">
        <f>SUMIF(Container!$M:$M,'Pallet Status'!A$138&amp;'Pallet Status'!B$3,Container!$L:$L)</f>
        <v>7</v>
      </c>
      <c r="C138" s="274">
        <f>SUMIF(Container!$N:$N,'Pallet Status'!$A138&amp;'Pallet Status'!C$3,Container!$H:$H)</f>
        <v>118</v>
      </c>
      <c r="D138" s="274">
        <f>SUMIF(Container!$N:$N,'Pallet Status'!$A138&amp;'Pallet Status'!D$3,Container!$H:$H)</f>
        <v>19</v>
      </c>
      <c r="E138" s="274">
        <f t="shared" si="8"/>
        <v>137</v>
      </c>
    </row>
    <row r="139" spans="1:5" s="236" customFormat="1">
      <c r="A139" s="273">
        <v>45832</v>
      </c>
      <c r="B139" s="274">
        <f>SUMIF(Container!$M:$M,'Pallet Status'!A$139&amp;'Pallet Status'!B$3,Container!$L:$L)</f>
        <v>6</v>
      </c>
      <c r="C139" s="274">
        <f>SUMIF(Container!$N:$N,'Pallet Status'!$A139&amp;'Pallet Status'!C$3,Container!$H:$H)</f>
        <v>97</v>
      </c>
      <c r="D139" s="274">
        <f>SUMIF(Container!$N:$N,'Pallet Status'!$A139&amp;'Pallet Status'!D$3,Container!$H:$H)</f>
        <v>0</v>
      </c>
      <c r="E139" s="274">
        <f t="shared" si="8"/>
        <v>97</v>
      </c>
    </row>
    <row r="140" spans="1:5" s="236" customFormat="1">
      <c r="A140" s="273">
        <v>45833</v>
      </c>
      <c r="B140" s="274">
        <f>SUMIF(Container!$M:$M,'Pallet Status'!A$140&amp;'Pallet Status'!B$3,Container!$L:$L)</f>
        <v>5</v>
      </c>
      <c r="C140" s="274">
        <f>SUMIF(Container!$N:$N,'Pallet Status'!$A140&amp;'Pallet Status'!C$3,Container!$H:$H)</f>
        <v>0</v>
      </c>
      <c r="D140" s="274">
        <f>SUMIF(Container!$N:$N,'Pallet Status'!$A140&amp;'Pallet Status'!D$3,Container!$H:$H)</f>
        <v>105</v>
      </c>
      <c r="E140" s="274">
        <f t="shared" si="8"/>
        <v>105</v>
      </c>
    </row>
    <row r="141" spans="1:5" s="236" customFormat="1">
      <c r="A141" s="273">
        <v>45834</v>
      </c>
      <c r="B141" s="274">
        <f>SUMIF(Container!$M:$M,'Pallet Status'!A$141&amp;'Pallet Status'!B$3,Container!$L:$L)</f>
        <v>12</v>
      </c>
      <c r="C141" s="274">
        <f>SUMIF(Container!$N:$N,'Pallet Status'!$A141&amp;'Pallet Status'!C$3,Container!$H:$H)</f>
        <v>112</v>
      </c>
      <c r="D141" s="274">
        <f>SUMIF(Container!$N:$N,'Pallet Status'!$A141&amp;'Pallet Status'!D$3,Container!$H:$H)</f>
        <v>129</v>
      </c>
      <c r="E141" s="274">
        <f>SUM(C141:D141)</f>
        <v>241</v>
      </c>
    </row>
    <row r="142" spans="1:5" s="236" customFormat="1">
      <c r="A142" s="273">
        <v>45835</v>
      </c>
      <c r="B142" s="274">
        <f>SUMIF(Container!$M:$M,'Pallet Status'!A$142&amp;'Pallet Status'!B$3,Container!$L:$L)</f>
        <v>10</v>
      </c>
      <c r="C142" s="274">
        <f>SUMIF(Container!$N:$N,'Pallet Status'!$A142&amp;'Pallet Status'!C$3,Container!$H:$H)</f>
        <v>48</v>
      </c>
      <c r="D142" s="274">
        <f>SUMIF(Container!$N:$N,'Pallet Status'!$A142&amp;'Pallet Status'!D$3,Container!$H:$H)</f>
        <v>149</v>
      </c>
      <c r="E142" s="274">
        <f>SUM(C142:D142)</f>
        <v>197</v>
      </c>
    </row>
    <row r="143" spans="1:5" s="236" customFormat="1" ht="14.4" thickBot="1">
      <c r="A143" s="273">
        <v>45838</v>
      </c>
      <c r="B143" s="274">
        <f>SUMIF(Container!$M:$M,A143&amp;'Pallet Status'!B$3,Container!$L:$L)</f>
        <v>9</v>
      </c>
      <c r="C143" s="274">
        <f>SUMIF(Container!$N:$N,'Pallet Status'!$A143&amp;'Pallet Status'!C$3,Container!$H:$H)</f>
        <v>91</v>
      </c>
      <c r="D143" s="274">
        <f>SUMIF(Container!$N:$N,'Pallet Status'!$A143&amp;'Pallet Status'!D$3,Container!$H:$H)</f>
        <v>100</v>
      </c>
      <c r="E143" s="274">
        <f>SUM(C143:D143)</f>
        <v>191</v>
      </c>
    </row>
    <row r="144" spans="1:5" s="236" customFormat="1" ht="14.4" thickBot="1">
      <c r="A144" s="265" t="s">
        <v>104</v>
      </c>
      <c r="B144" s="266">
        <f>SUM(B124:B142)</f>
        <v>128</v>
      </c>
      <c r="C144" s="266">
        <f>SUM(C124:C142)</f>
        <v>1140</v>
      </c>
      <c r="D144" s="266">
        <f>SUM(D124:D142)</f>
        <v>1421</v>
      </c>
      <c r="E144" s="266">
        <f>SUM(E124:E142)</f>
        <v>2561</v>
      </c>
    </row>
    <row r="145" spans="1:5" s="236" customFormat="1"/>
    <row r="146" spans="1:5" s="236" customFormat="1">
      <c r="A146" s="267" t="s">
        <v>97</v>
      </c>
      <c r="B146" s="268" t="s">
        <v>73</v>
      </c>
      <c r="C146" s="269" t="s">
        <v>98</v>
      </c>
      <c r="D146" s="269" t="s">
        <v>105</v>
      </c>
      <c r="E146" s="270" t="s">
        <v>21</v>
      </c>
    </row>
    <row r="147" spans="1:5" s="236" customFormat="1">
      <c r="A147" s="273">
        <v>45839</v>
      </c>
      <c r="B147" s="274">
        <f>SUMIF(Container!$M:$M,'Pallet Status'!A$147&amp;'Pallet Status'!B$3,Container!$L:$L)</f>
        <v>8</v>
      </c>
      <c r="C147" s="274">
        <f>SUMIF(Container!$N:$N,'Pallet Status'!$A147&amp;'Pallet Status'!C$3,Container!$H:$H)</f>
        <v>121</v>
      </c>
      <c r="D147" s="274">
        <f>SUMIF(Container!$N:$N,'Pallet Status'!$A147&amp;'Pallet Status'!D$3,Container!$H:$H)</f>
        <v>42</v>
      </c>
      <c r="E147" s="274">
        <f>SUM(C147:D147)</f>
        <v>163</v>
      </c>
    </row>
    <row r="148" spans="1:5" s="236" customFormat="1">
      <c r="A148" s="273">
        <v>45840</v>
      </c>
      <c r="B148" s="274">
        <f>SUMIF(Container!$M:$M,'Pallet Status'!A$148&amp;'Pallet Status'!B$3,Container!$L:$L)</f>
        <v>8</v>
      </c>
      <c r="C148" s="274">
        <f>SUMIF(Container!$N:$N,'Pallet Status'!$A148&amp;'Pallet Status'!C$3,Container!$H:$H)</f>
        <v>158</v>
      </c>
      <c r="D148" s="274">
        <f>SUMIF(Container!$N:$N,'Pallet Status'!$A148&amp;'Pallet Status'!D$3,Container!$H:$H)</f>
        <v>0</v>
      </c>
      <c r="E148" s="274">
        <f t="shared" ref="E148:E155" si="9">SUM(C148:D148)</f>
        <v>158</v>
      </c>
    </row>
    <row r="149" spans="1:5" s="236" customFormat="1">
      <c r="A149" s="273">
        <v>45841</v>
      </c>
      <c r="B149" s="274">
        <f>SUMIF(Container!$M:$M,'Pallet Status'!A$149&amp;'Pallet Status'!B$3,Container!$L:$L)</f>
        <v>11</v>
      </c>
      <c r="C149" s="274">
        <f>SUMIF(Container!$N:$N,'Pallet Status'!$A149&amp;'Pallet Status'!C$3,Container!$H:$H)</f>
        <v>206</v>
      </c>
      <c r="D149" s="274">
        <f>SUMIF(Container!$N:$N,'Pallet Status'!$A149&amp;'Pallet Status'!D$3,Container!$H:$H)</f>
        <v>0</v>
      </c>
      <c r="E149" s="274">
        <f t="shared" si="9"/>
        <v>206</v>
      </c>
    </row>
    <row r="150" spans="1:5" s="236" customFormat="1">
      <c r="A150" s="273">
        <v>45842</v>
      </c>
      <c r="B150" s="274">
        <f>SUMIF(Container!$M:$M,'Pallet Status'!A$150&amp;'Pallet Status'!B$3,Container!$L:$L)</f>
        <v>10</v>
      </c>
      <c r="C150" s="274">
        <f>SUMIF(Container!$N:$N,'Pallet Status'!$A150&amp;'Pallet Status'!C$3,Container!$H:$H)</f>
        <v>160</v>
      </c>
      <c r="D150" s="274">
        <f>SUMIF(Container!$N:$N,'Pallet Status'!$A150&amp;'Pallet Status'!D$3,Container!$H:$H)</f>
        <v>38</v>
      </c>
      <c r="E150" s="274">
        <f t="shared" si="9"/>
        <v>198</v>
      </c>
    </row>
    <row r="151" spans="1:5" s="236" customFormat="1">
      <c r="A151" s="273">
        <v>45845</v>
      </c>
      <c r="B151" s="274">
        <f>SUMIF(Container!$M:$M,'Pallet Status'!A$151&amp;'Pallet Status'!B$3,Container!$L:$L)</f>
        <v>6</v>
      </c>
      <c r="C151" s="274">
        <f>SUMIF(Container!$N:$N,'Pallet Status'!$A151&amp;'Pallet Status'!C$3,Container!$H:$H)</f>
        <v>120</v>
      </c>
      <c r="D151" s="274">
        <f>SUMIF(Container!$N:$N,'Pallet Status'!$A151&amp;'Pallet Status'!D$3,Container!$H:$H)</f>
        <v>0</v>
      </c>
      <c r="E151" s="274">
        <f t="shared" si="9"/>
        <v>120</v>
      </c>
    </row>
    <row r="152" spans="1:5" s="236" customFormat="1">
      <c r="A152" s="273">
        <v>45846</v>
      </c>
      <c r="B152" s="274">
        <f>SUMIF(Container!$M:$M,'Pallet Status'!A$152&amp;'Pallet Status'!B$3,Container!$L:$L)</f>
        <v>7</v>
      </c>
      <c r="C152" s="274">
        <f>SUMIF(Container!$N:$N,'Pallet Status'!$A152&amp;'Pallet Status'!C$3,Container!$H:$H)</f>
        <v>65</v>
      </c>
      <c r="D152" s="274">
        <f>SUMIF(Container!$N:$N,'Pallet Status'!$A152&amp;'Pallet Status'!D$3,Container!$H:$H)</f>
        <v>54</v>
      </c>
      <c r="E152" s="274">
        <f t="shared" si="9"/>
        <v>119</v>
      </c>
    </row>
    <row r="153" spans="1:5" s="236" customFormat="1">
      <c r="A153" s="273">
        <v>45847</v>
      </c>
      <c r="B153" s="274">
        <f>SUMIF(Container!$M:$M,'Pallet Status'!A$153&amp;'Pallet Status'!B$3,Container!$L:$L)</f>
        <v>8</v>
      </c>
      <c r="C153" s="274">
        <f>SUMIF(Container!$N:$N,'Pallet Status'!$A153&amp;'Pallet Status'!C$3,Container!$H:$H)</f>
        <v>34</v>
      </c>
      <c r="D153" s="274">
        <f>SUMIF(Container!$N:$N,'Pallet Status'!$A153&amp;'Pallet Status'!D$3,Container!$H:$H)</f>
        <v>109</v>
      </c>
      <c r="E153" s="274">
        <f t="shared" si="9"/>
        <v>143</v>
      </c>
    </row>
    <row r="154" spans="1:5" s="236" customFormat="1">
      <c r="A154" s="273">
        <v>45848</v>
      </c>
      <c r="B154" s="274">
        <f>SUMIF(Container!$M:$M,'Pallet Status'!A$154&amp;'Pallet Status'!B$3,Container!$L:$L)</f>
        <v>11</v>
      </c>
      <c r="C154" s="274">
        <f>SUMIF(Container!$N:$N,'Pallet Status'!$A154&amp;'Pallet Status'!C$3,Container!$H:$H)</f>
        <v>88</v>
      </c>
      <c r="D154" s="274">
        <f>SUMIF(Container!$N:$N,'Pallet Status'!$A154&amp;'Pallet Status'!D$3,Container!$H:$H)</f>
        <v>142</v>
      </c>
      <c r="E154" s="274">
        <f t="shared" si="9"/>
        <v>230</v>
      </c>
    </row>
    <row r="155" spans="1:5" s="236" customFormat="1">
      <c r="A155" s="273">
        <v>45849</v>
      </c>
      <c r="B155" s="274">
        <f>SUMIF(Container!$M:$M,'Pallet Status'!A$155&amp;'Pallet Status'!B$3,Container!$L:$L)</f>
        <v>6</v>
      </c>
      <c r="C155" s="274">
        <f>SUMIF(Container!$N:$N,'Pallet Status'!$A155&amp;'Pallet Status'!C$3,Container!$H:$H)</f>
        <v>72</v>
      </c>
      <c r="D155" s="274">
        <f>SUMIF(Container!$N:$N,'Pallet Status'!$A155&amp;'Pallet Status'!D$3,Container!$H:$H)</f>
        <v>45</v>
      </c>
      <c r="E155" s="274">
        <f t="shared" si="9"/>
        <v>117</v>
      </c>
    </row>
    <row r="156" spans="1:5" s="236" customFormat="1">
      <c r="A156" s="273">
        <v>45852</v>
      </c>
      <c r="B156" s="274">
        <f>SUMIF(Container!$M:$M,'Pallet Status'!A$156&amp;'Pallet Status'!B$3,Container!$L:$L)</f>
        <v>9</v>
      </c>
      <c r="C156" s="274">
        <f>SUMIF(Container!$N:$N,'Pallet Status'!$A156&amp;'Pallet Status'!C$3,Container!$H:$H)</f>
        <v>57</v>
      </c>
      <c r="D156" s="274">
        <f>SUMIF(Container!$N:$N,'Pallet Status'!$A156&amp;'Pallet Status'!D$3,Container!$H:$H)</f>
        <v>126</v>
      </c>
      <c r="E156" s="274">
        <f>SUM(C156:D156)</f>
        <v>183</v>
      </c>
    </row>
    <row r="157" spans="1:5" s="236" customFormat="1">
      <c r="A157" s="273">
        <v>45853</v>
      </c>
      <c r="B157" s="274">
        <f>SUMIF(Container!$M:$M,'Pallet Status'!A$157&amp;'Pallet Status'!B$3,Container!$L:$L)</f>
        <v>7</v>
      </c>
      <c r="C157" s="274">
        <f>SUMIF(Container!$N:$N,'Pallet Status'!$A157&amp;'Pallet Status'!C$3,Container!$H:$H)</f>
        <v>0</v>
      </c>
      <c r="D157" s="274">
        <f>SUMIF(Container!$N:$N,'Pallet Status'!$A157&amp;'Pallet Status'!D$3,Container!$H:$H)</f>
        <v>139</v>
      </c>
      <c r="E157" s="274">
        <f t="shared" ref="E157:E162" si="10">SUM(C157:D157)</f>
        <v>139</v>
      </c>
    </row>
    <row r="158" spans="1:5" s="236" customFormat="1">
      <c r="A158" s="273">
        <v>45854</v>
      </c>
      <c r="B158" s="274">
        <f>SUMIF(Container!$M:$M,'Pallet Status'!A$158&amp;'Pallet Status'!B$3,Container!$L:$L)</f>
        <v>9</v>
      </c>
      <c r="C158" s="274">
        <f>SUMIF(Container!$N:$N,'Pallet Status'!$A158&amp;'Pallet Status'!C$3,Container!$H:$H)</f>
        <v>22</v>
      </c>
      <c r="D158" s="274">
        <f>SUMIF(Container!$N:$N,'Pallet Status'!$A158&amp;'Pallet Status'!D$3,Container!$H:$H)</f>
        <v>153</v>
      </c>
      <c r="E158" s="274">
        <f t="shared" si="10"/>
        <v>175</v>
      </c>
    </row>
    <row r="159" spans="1:5" s="236" customFormat="1">
      <c r="A159" s="273">
        <v>45855</v>
      </c>
      <c r="B159" s="274">
        <f>SUMIF(Container!$M:$M,'Pallet Status'!A$159&amp;'Pallet Status'!B$3,Container!$L:$L)</f>
        <v>8</v>
      </c>
      <c r="C159" s="274">
        <f>SUMIF(Container!$N:$N,'Pallet Status'!$A159&amp;'Pallet Status'!C$3,Container!$H:$H)</f>
        <v>10</v>
      </c>
      <c r="D159" s="274">
        <f>SUMIF(Container!$N:$N,'Pallet Status'!$A159&amp;'Pallet Status'!D$3,Container!$H:$H)</f>
        <v>168</v>
      </c>
      <c r="E159" s="274">
        <f t="shared" si="10"/>
        <v>178</v>
      </c>
    </row>
    <row r="160" spans="1:5" s="236" customFormat="1">
      <c r="A160" s="273">
        <v>45856</v>
      </c>
      <c r="B160" s="274">
        <f>SUMIF(Container!$M:$M,'Pallet Status'!A$160&amp;'Pallet Status'!B$3,Container!$L:$L)</f>
        <v>6</v>
      </c>
      <c r="C160" s="274">
        <f>SUMIF(Container!$N:$N,'Pallet Status'!$A160&amp;'Pallet Status'!C$3,Container!$H:$H)</f>
        <v>82</v>
      </c>
      <c r="D160" s="274">
        <f>SUMIF(Container!$N:$N,'Pallet Status'!$A160&amp;'Pallet Status'!D$3,Container!$H:$H)</f>
        <v>41</v>
      </c>
      <c r="E160" s="274">
        <f t="shared" si="10"/>
        <v>123</v>
      </c>
    </row>
    <row r="161" spans="1:5" s="236" customFormat="1">
      <c r="A161" s="273">
        <v>45857</v>
      </c>
      <c r="B161" s="274">
        <f>SUMIF(Container!$M:$M,'Pallet Status'!A$161&amp;'Pallet Status'!B$3,Container!$L:$L)</f>
        <v>2</v>
      </c>
      <c r="C161" s="274">
        <f>SUMIF(Container!$N:$N,'Pallet Status'!$A161&amp;'Pallet Status'!C$3,Container!$H:$H)</f>
        <v>36</v>
      </c>
      <c r="D161" s="274">
        <f>SUMIF(Container!$N:$N,'Pallet Status'!$A161&amp;'Pallet Status'!D$3,Container!$H:$H)</f>
        <v>0</v>
      </c>
      <c r="E161" s="274">
        <f t="shared" si="10"/>
        <v>36</v>
      </c>
    </row>
    <row r="162" spans="1:5" s="236" customFormat="1">
      <c r="A162" s="273">
        <v>45859</v>
      </c>
      <c r="B162" s="274">
        <f>SUMIF(Container!$M:$M,'Pallet Status'!A$162&amp;'Pallet Status'!B$3,Container!$L:$L)</f>
        <v>8</v>
      </c>
      <c r="C162" s="274">
        <f>SUMIF(Container!$N:$N,'Pallet Status'!$A162&amp;'Pallet Status'!C$3,Container!$H:$H)</f>
        <v>68</v>
      </c>
      <c r="D162" s="274">
        <f>SUMIF(Container!$N:$N,'Pallet Status'!$A162&amp;'Pallet Status'!D$3,Container!$H:$H)</f>
        <v>78</v>
      </c>
      <c r="E162" s="274">
        <f t="shared" si="10"/>
        <v>146</v>
      </c>
    </row>
    <row r="163" spans="1:5" s="236" customFormat="1">
      <c r="A163" s="273">
        <v>45860</v>
      </c>
      <c r="B163" s="274">
        <f>SUMIF(Container!$M:$M,'Pallet Status'!A$163&amp;'Pallet Status'!B$3,Container!$L:$L)</f>
        <v>7</v>
      </c>
      <c r="C163" s="274">
        <f>SUMIF(Container!$N:$N,'Pallet Status'!$A163&amp;'Pallet Status'!C$3,Container!$H:$H)</f>
        <v>32</v>
      </c>
      <c r="D163" s="274">
        <f>SUMIF(Container!$N:$N,'Pallet Status'!$A163&amp;'Pallet Status'!D$3,Container!$H:$H)</f>
        <v>104</v>
      </c>
      <c r="E163" s="274">
        <f t="shared" ref="E163:E169" si="11">SUM(C163:D163)</f>
        <v>136</v>
      </c>
    </row>
    <row r="164" spans="1:5" s="236" customFormat="1">
      <c r="A164" s="273">
        <v>45861</v>
      </c>
      <c r="B164" s="274">
        <f>SUMIF(Container!$M:$M,'Pallet Status'!A$164&amp;'Pallet Status'!B$3,Container!$L:$L)</f>
        <v>8</v>
      </c>
      <c r="C164" s="274">
        <f>SUMIF(Container!$N:$N,'Pallet Status'!$A164&amp;'Pallet Status'!C$3,Container!$H:$H)</f>
        <v>31</v>
      </c>
      <c r="D164" s="274">
        <f>SUMIF(Container!$N:$N,'Pallet Status'!$A164&amp;'Pallet Status'!D$3,Container!$H:$H)</f>
        <v>89</v>
      </c>
      <c r="E164" s="274">
        <f t="shared" si="11"/>
        <v>120</v>
      </c>
    </row>
    <row r="165" spans="1:5" s="236" customFormat="1">
      <c r="A165" s="273">
        <v>45862</v>
      </c>
      <c r="B165" s="274">
        <f>SUMIF(Container!$M:$M,'Pallet Status'!A$165&amp;'Pallet Status'!B$3,Container!$L:$L)</f>
        <v>10</v>
      </c>
      <c r="C165" s="274">
        <f>SUMIF(Container!$N:$N,'Pallet Status'!$A165&amp;'Pallet Status'!C$3,Container!$H:$H)</f>
        <v>90</v>
      </c>
      <c r="D165" s="274">
        <f>SUMIF(Container!$N:$N,'Pallet Status'!$A165&amp;'Pallet Status'!D$3,Container!$H:$H)</f>
        <v>123</v>
      </c>
      <c r="E165" s="274">
        <f t="shared" si="11"/>
        <v>213</v>
      </c>
    </row>
    <row r="166" spans="1:5" s="236" customFormat="1">
      <c r="A166" s="273">
        <v>45866</v>
      </c>
      <c r="B166" s="274">
        <f>SUMIF(Container!$M:$M,'Pallet Status'!A$166&amp;'Pallet Status'!B$3,Container!$L:$L)</f>
        <v>4</v>
      </c>
      <c r="C166" s="274">
        <f>SUMIF(Container!$N:$N,'Pallet Status'!$A166&amp;'Pallet Status'!C$3,Container!$H:$H)</f>
        <v>60</v>
      </c>
      <c r="D166" s="274">
        <f>SUMIF(Container!$N:$N,'Pallet Status'!$A166&amp;'Pallet Status'!D$3,Container!$H:$H)</f>
        <v>0</v>
      </c>
      <c r="E166" s="274">
        <f t="shared" si="11"/>
        <v>60</v>
      </c>
    </row>
    <row r="167" spans="1:5" s="236" customFormat="1">
      <c r="A167" s="273">
        <v>45867</v>
      </c>
      <c r="B167" s="274">
        <f>SUMIF(Container!$M:$M,'Pallet Status'!A$167&amp;'Pallet Status'!B$3,Container!$L:$L)</f>
        <v>7</v>
      </c>
      <c r="C167" s="274">
        <f>SUMIF(Container!$N:$N,'Pallet Status'!$A167&amp;'Pallet Status'!C$3,Container!$H:$H)</f>
        <v>114</v>
      </c>
      <c r="D167" s="274">
        <f>SUMIF(Container!$N:$N,'Pallet Status'!$A167&amp;'Pallet Status'!D$3,Container!$H:$H)</f>
        <v>18</v>
      </c>
      <c r="E167" s="274">
        <f t="shared" si="11"/>
        <v>132</v>
      </c>
    </row>
    <row r="168" spans="1:5" s="236" customFormat="1">
      <c r="A168" s="273">
        <v>45868</v>
      </c>
      <c r="B168" s="274">
        <f>SUMIF(Container!$M:$M,'Pallet Status'!A$168&amp;'Pallet Status'!B$3,Container!$L:$L)</f>
        <v>3</v>
      </c>
      <c r="C168" s="274">
        <f>SUMIF(Container!$N:$N,'Pallet Status'!$A168&amp;'Pallet Status'!C$3,Container!$H:$H)</f>
        <v>58</v>
      </c>
      <c r="D168" s="274">
        <f>SUMIF(Container!$N:$N,'Pallet Status'!$A168&amp;'Pallet Status'!D$3,Container!$H:$H)</f>
        <v>17</v>
      </c>
      <c r="E168" s="274">
        <f t="shared" si="11"/>
        <v>75</v>
      </c>
    </row>
    <row r="169" spans="1:5" s="236" customFormat="1" ht="14.4" thickBot="1">
      <c r="A169" s="273">
        <v>45869</v>
      </c>
      <c r="B169" s="274">
        <f>SUMIF(Container!$M:$M,'Pallet Status'!A$169&amp;'Pallet Status'!B$3,Container!$L:$L)</f>
        <v>2</v>
      </c>
      <c r="C169" s="274">
        <f>SUMIF(Container!$N:$N,'Pallet Status'!$A169&amp;'Pallet Status'!C$3,Container!$H:$H)</f>
        <v>20</v>
      </c>
      <c r="D169" s="274">
        <f>SUMIF(Container!$N:$N,'Pallet Status'!$A169&amp;'Pallet Status'!D$3,Container!$H:$H)</f>
        <v>0</v>
      </c>
      <c r="E169" s="274">
        <f t="shared" si="11"/>
        <v>20</v>
      </c>
    </row>
    <row r="170" spans="1:5" s="236" customFormat="1" ht="14.4" thickBot="1">
      <c r="A170" s="265" t="s">
        <v>104</v>
      </c>
      <c r="B170" s="266">
        <f>SUM(B147:B169)</f>
        <v>165</v>
      </c>
      <c r="C170" s="266">
        <f>SUM(C147:C169)</f>
        <v>1704</v>
      </c>
      <c r="D170" s="266">
        <f>SUM(D147:D169)</f>
        <v>1486</v>
      </c>
      <c r="E170" s="266">
        <f>SUM(E147:E169)</f>
        <v>3190</v>
      </c>
    </row>
    <row r="171" spans="1:5" s="236" customFormat="1"/>
    <row r="172" spans="1:5" s="236" customFormat="1">
      <c r="A172" s="267" t="s">
        <v>97</v>
      </c>
      <c r="B172" s="268" t="s">
        <v>73</v>
      </c>
      <c r="C172" s="269" t="s">
        <v>98</v>
      </c>
      <c r="D172" s="269" t="s">
        <v>105</v>
      </c>
      <c r="E172" s="270" t="s">
        <v>21</v>
      </c>
    </row>
    <row r="173" spans="1:5" s="236" customFormat="1">
      <c r="A173" s="273">
        <v>45870</v>
      </c>
      <c r="B173" s="274">
        <f>SUMIF(Container!$M:$M,'Pallet Status'!A$173&amp;'Pallet Status'!B$3,Container!$L:$L)</f>
        <v>2</v>
      </c>
      <c r="C173" s="274">
        <f>SUMIF(Container!$N:$N,'Pallet Status'!$A173&amp;'Pallet Status'!C$3,Container!$H:$H)</f>
        <v>0</v>
      </c>
      <c r="D173" s="274">
        <f>SUMIF(Container!$N:$N,'Pallet Status'!$A173&amp;'Pallet Status'!D$3,Container!$H:$H)</f>
        <v>56</v>
      </c>
      <c r="E173" s="274">
        <f>SUM(C173:D173)</f>
        <v>56</v>
      </c>
    </row>
    <row r="174" spans="1:5" s="236" customFormat="1">
      <c r="A174" s="273">
        <v>45873</v>
      </c>
      <c r="B174" s="274">
        <f>SUMIF(Container!$M:$M,'Pallet Status'!A$174&amp;'Pallet Status'!B$3,Container!$L:$L)</f>
        <v>2</v>
      </c>
      <c r="C174" s="274">
        <f>SUMIF(Container!$N:$N,'Pallet Status'!$A174&amp;'Pallet Status'!C$3,Container!$H:$H)</f>
        <v>38</v>
      </c>
      <c r="D174" s="274">
        <f>SUMIF(Container!$N:$N,'Pallet Status'!$A174&amp;'Pallet Status'!D$3,Container!$H:$H)</f>
        <v>0</v>
      </c>
      <c r="E174" s="274">
        <f t="shared" ref="E174:E181" si="12">SUM(C174:D174)</f>
        <v>38</v>
      </c>
    </row>
    <row r="175" spans="1:5" s="236" customFormat="1">
      <c r="A175" s="273">
        <v>45874</v>
      </c>
      <c r="B175" s="274">
        <f>SUMIF(Container!$M:$M,'Pallet Status'!A$175&amp;'Pallet Status'!B$3,Container!$L:$L)</f>
        <v>5</v>
      </c>
      <c r="C175" s="274">
        <f>SUMIF(Container!$N:$N,'Pallet Status'!$A175&amp;'Pallet Status'!C$3,Container!$H:$H)</f>
        <v>106</v>
      </c>
      <c r="D175" s="274">
        <f>SUMIF(Container!$N:$N,'Pallet Status'!$A175&amp;'Pallet Status'!D$3,Container!$H:$H)</f>
        <v>19</v>
      </c>
      <c r="E175" s="274">
        <f t="shared" si="12"/>
        <v>125</v>
      </c>
    </row>
    <row r="176" spans="1:5" s="236" customFormat="1">
      <c r="A176" s="273">
        <v>45875</v>
      </c>
      <c r="B176" s="274">
        <f>SUMIF(Container!$M:$M,'Pallet Status'!A$176&amp;'Pallet Status'!B$3,Container!$L:$L)</f>
        <v>6</v>
      </c>
      <c r="C176" s="274">
        <f>SUMIF(Container!$N:$N,'Pallet Status'!$A176&amp;'Pallet Status'!C$3,Container!$H:$H)</f>
        <v>116</v>
      </c>
      <c r="D176" s="274">
        <f>SUMIF(Container!$N:$N,'Pallet Status'!$A176&amp;'Pallet Status'!D$3,Container!$H:$H)</f>
        <v>0</v>
      </c>
      <c r="E176" s="274">
        <f t="shared" si="12"/>
        <v>116</v>
      </c>
    </row>
    <row r="177" spans="1:5" s="236" customFormat="1">
      <c r="A177" s="273">
        <v>45876</v>
      </c>
      <c r="B177" s="274">
        <f>SUMIF(Container!$M:$M,'Pallet Status'!A$177&amp;'Pallet Status'!B$3,Container!$L:$L)</f>
        <v>6</v>
      </c>
      <c r="C177" s="274">
        <f>SUMIF(Container!$N:$N,'Pallet Status'!$A177&amp;'Pallet Status'!C$3,Container!$H:$H)</f>
        <v>63</v>
      </c>
      <c r="D177" s="274">
        <f>SUMIF(Container!$N:$N,'Pallet Status'!$A177&amp;'Pallet Status'!D$3,Container!$H:$H)</f>
        <v>47</v>
      </c>
      <c r="E177" s="274">
        <f t="shared" si="12"/>
        <v>110</v>
      </c>
    </row>
    <row r="178" spans="1:5" s="236" customFormat="1">
      <c r="A178" s="273">
        <v>45877</v>
      </c>
      <c r="B178" s="274">
        <f>SUMIF(Container!$M:$M,'Pallet Status'!A$178&amp;'Pallet Status'!B$3,Container!$L:$L)</f>
        <v>1</v>
      </c>
      <c r="C178" s="274">
        <f>SUMIF(Container!$N:$N,'Pallet Status'!$A178&amp;'Pallet Status'!C$3,Container!$H:$H)</f>
        <v>10</v>
      </c>
      <c r="D178" s="274">
        <f>SUMIF(Container!$N:$N,'Pallet Status'!$A178&amp;'Pallet Status'!D$3,Container!$H:$H)</f>
        <v>0</v>
      </c>
      <c r="E178" s="274">
        <f t="shared" si="12"/>
        <v>10</v>
      </c>
    </row>
    <row r="179" spans="1:5" s="236" customFormat="1">
      <c r="A179" s="273">
        <v>45880</v>
      </c>
      <c r="B179" s="274">
        <f>SUMIF(Container!$M:$M,'Pallet Status'!A$179&amp;'Pallet Status'!B$3,Container!$L:$L)</f>
        <v>3</v>
      </c>
      <c r="C179" s="274">
        <f>SUMIF(Container!$N:$N,'Pallet Status'!$A179&amp;'Pallet Status'!C$3,Container!$H:$H)</f>
        <v>81</v>
      </c>
      <c r="D179" s="274">
        <f>SUMIF(Container!$N:$N,'Pallet Status'!$A179&amp;'Pallet Status'!D$3,Container!$H:$H)</f>
        <v>0</v>
      </c>
      <c r="E179" s="274">
        <f>SUM(C179:D179)</f>
        <v>81</v>
      </c>
    </row>
    <row r="180" spans="1:5" s="236" customFormat="1">
      <c r="A180" s="273">
        <v>45881</v>
      </c>
      <c r="B180" s="274">
        <f>SUMIF(Container!$M:$M,'Pallet Status'!A$180&amp;'Pallet Status'!B$3,Container!$L:$L)</f>
        <v>8</v>
      </c>
      <c r="C180" s="274">
        <f>SUMIF(Container!$N:$N,'Pallet Status'!$A180&amp;'Pallet Status'!C$3,Container!$H:$H)</f>
        <v>134</v>
      </c>
      <c r="D180" s="274">
        <f>SUMIF(Container!$N:$N,'Pallet Status'!$A180&amp;'Pallet Status'!D$3,Container!$H:$H)</f>
        <v>39</v>
      </c>
      <c r="E180" s="274">
        <f t="shared" si="12"/>
        <v>173</v>
      </c>
    </row>
    <row r="181" spans="1:5" s="236" customFormat="1">
      <c r="A181" s="273">
        <v>45882</v>
      </c>
      <c r="B181" s="274">
        <f>SUMIF(Container!$M:$M,'Pallet Status'!A$181&amp;'Pallet Status'!B$3,Container!$L:$L)</f>
        <v>3</v>
      </c>
      <c r="C181" s="274">
        <f>SUMIF(Container!$N:$N,'Pallet Status'!$A181&amp;'Pallet Status'!C$3,Container!$H:$H)</f>
        <v>20</v>
      </c>
      <c r="D181" s="274">
        <f>SUMIF(Container!$N:$N,'Pallet Status'!$A181&amp;'Pallet Status'!D$3,Container!$H:$H)</f>
        <v>56</v>
      </c>
      <c r="E181" s="274">
        <f t="shared" si="12"/>
        <v>76</v>
      </c>
    </row>
    <row r="182" spans="1:5" s="236" customFormat="1">
      <c r="A182" s="273">
        <v>45883</v>
      </c>
      <c r="B182" s="274">
        <f>SUMIF(Container!$M:$M,'Pallet Status'!A$182&amp;'Pallet Status'!B$3,Container!$L:$L)</f>
        <v>6</v>
      </c>
      <c r="C182" s="274">
        <f>SUMIF(Container!$N:$N,'Pallet Status'!$A182&amp;'Pallet Status'!C$3,Container!$H:$H)</f>
        <v>110</v>
      </c>
      <c r="D182" s="274">
        <f>SUMIF(Container!$N:$N,'Pallet Status'!$A182&amp;'Pallet Status'!D$3,Container!$H:$H)</f>
        <v>0</v>
      </c>
      <c r="E182" s="274">
        <f>SUM(C182:D182)</f>
        <v>110</v>
      </c>
    </row>
    <row r="183" spans="1:5" s="236" customFormat="1">
      <c r="A183" s="273">
        <v>45887</v>
      </c>
      <c r="B183" s="274">
        <f>SUMIF(Container!$M:$M,'Pallet Status'!A$183&amp;'Pallet Status'!B$3,Container!$L:$L)</f>
        <v>8</v>
      </c>
      <c r="C183" s="274">
        <f>SUMIF(Container!$N:$N,'Pallet Status'!$A183&amp;'Pallet Status'!C$3,Container!$H:$H)</f>
        <v>132</v>
      </c>
      <c r="D183" s="274">
        <f>SUMIF(Container!$N:$N,'Pallet Status'!$A183&amp;'Pallet Status'!D$3,Container!$H:$H)</f>
        <v>20</v>
      </c>
      <c r="E183" s="274">
        <f t="shared" ref="E183:E188" si="13">SUM(C183:D183)</f>
        <v>152</v>
      </c>
    </row>
    <row r="184" spans="1:5" s="236" customFormat="1">
      <c r="A184" s="273">
        <v>45888</v>
      </c>
      <c r="B184" s="274">
        <f>SUMIF(Container!$M:$M,'Pallet Status'!A$184&amp;'Pallet Status'!B$3,Container!$L:$L)</f>
        <v>6</v>
      </c>
      <c r="C184" s="274">
        <f>SUMIF(Container!$N:$N,'Pallet Status'!$A184&amp;'Pallet Status'!C$3,Container!$H:$H)</f>
        <v>77</v>
      </c>
      <c r="D184" s="274">
        <f>SUMIF(Container!$N:$N,'Pallet Status'!$A184&amp;'Pallet Status'!D$3,Container!$H:$H)</f>
        <v>36</v>
      </c>
      <c r="E184" s="274">
        <f t="shared" si="13"/>
        <v>113</v>
      </c>
    </row>
    <row r="185" spans="1:5" s="236" customFormat="1">
      <c r="A185" s="273">
        <v>45889</v>
      </c>
      <c r="B185" s="274">
        <f>SUMIF(Container!$M:$M,'Pallet Status'!A$185&amp;'Pallet Status'!B$3,Container!$L:$L)</f>
        <v>5</v>
      </c>
      <c r="C185" s="274">
        <f>SUMIF(Container!$N:$N,'Pallet Status'!$A185&amp;'Pallet Status'!C$3,Container!$H:$H)</f>
        <v>100</v>
      </c>
      <c r="D185" s="274">
        <f>SUMIF(Container!$N:$N,'Pallet Status'!$A185&amp;'Pallet Status'!D$3,Container!$H:$H)</f>
        <v>5</v>
      </c>
      <c r="E185" s="274">
        <f t="shared" si="13"/>
        <v>105</v>
      </c>
    </row>
    <row r="186" spans="1:5" s="236" customFormat="1">
      <c r="A186" s="273">
        <v>45890</v>
      </c>
      <c r="B186" s="274">
        <f>SUMIF(Container!$M:$M,'Pallet Status'!A$186&amp;'Pallet Status'!B$3,Container!$L:$L)</f>
        <v>8</v>
      </c>
      <c r="C186" s="274">
        <f>SUMIF(Container!$N:$N,'Pallet Status'!$A186&amp;'Pallet Status'!C$3,Container!$H:$H)</f>
        <v>56</v>
      </c>
      <c r="D186" s="274">
        <f>SUMIF(Container!$N:$N,'Pallet Status'!$A186&amp;'Pallet Status'!D$3,Container!$H:$H)</f>
        <v>92</v>
      </c>
      <c r="E186" s="274">
        <f t="shared" si="13"/>
        <v>148</v>
      </c>
    </row>
    <row r="187" spans="1:5" s="236" customFormat="1">
      <c r="A187" s="273">
        <v>45891</v>
      </c>
      <c r="B187" s="274">
        <f>SUMIF(Container!$M:$M,'Pallet Status'!A$187&amp;'Pallet Status'!B$3,Container!$L:$L)</f>
        <v>7</v>
      </c>
      <c r="C187" s="274">
        <f>SUMIF(Container!$N:$N,'Pallet Status'!$A187&amp;'Pallet Status'!C$3,Container!$H:$H)</f>
        <v>71</v>
      </c>
      <c r="D187" s="274">
        <f>SUMIF(Container!$N:$N,'Pallet Status'!$A187&amp;'Pallet Status'!D$3,Container!$H:$H)</f>
        <v>85</v>
      </c>
      <c r="E187" s="274">
        <f t="shared" si="13"/>
        <v>156</v>
      </c>
    </row>
    <row r="188" spans="1:5" s="236" customFormat="1">
      <c r="A188" s="273">
        <v>45894</v>
      </c>
      <c r="B188" s="274">
        <f>SUMIF(Container!$M:$M,'Pallet Status'!A$188&amp;'Pallet Status'!B$3,Container!$L:$L)</f>
        <v>9</v>
      </c>
      <c r="C188" s="274">
        <f>SUMIF(Container!$N:$N,'Pallet Status'!$A188&amp;'Pallet Status'!C$3,Container!$H:$H)</f>
        <v>65</v>
      </c>
      <c r="D188" s="274">
        <f>SUMIF(Container!$N:$N,'Pallet Status'!$A188&amp;'Pallet Status'!D$3,Container!$H:$H)</f>
        <v>84</v>
      </c>
      <c r="E188" s="274">
        <f t="shared" si="13"/>
        <v>149</v>
      </c>
    </row>
    <row r="189" spans="1:5" s="236" customFormat="1">
      <c r="A189" s="273">
        <v>45895</v>
      </c>
      <c r="B189" s="274">
        <f>SUMIF(Container!$M:$M,'Pallet Status'!A$189&amp;'Pallet Status'!B$3,Container!$L:$L)</f>
        <v>8</v>
      </c>
      <c r="C189" s="274">
        <f>SUMIF(Container!$N:$N,'Pallet Status'!$A189&amp;'Pallet Status'!C$3,Container!$H:$H)</f>
        <v>86</v>
      </c>
      <c r="D189" s="274">
        <f>SUMIF(Container!$N:$N,'Pallet Status'!$A189&amp;'Pallet Status'!D$3,Container!$H:$H)</f>
        <v>80</v>
      </c>
      <c r="E189" s="274">
        <f t="shared" ref="E189:E192" si="14">SUM(C189:D189)</f>
        <v>166</v>
      </c>
    </row>
    <row r="190" spans="1:5" s="236" customFormat="1">
      <c r="A190" s="273">
        <v>45896</v>
      </c>
      <c r="B190" s="274">
        <f>SUMIF(Container!$M:$M,'Pallet Status'!A$190&amp;'Pallet Status'!B$3,Container!$L:$L)</f>
        <v>9</v>
      </c>
      <c r="C190" s="274">
        <f>SUMIF(Container!$N:$N,'Pallet Status'!$A190&amp;'Pallet Status'!C$3,Container!$H:$H)</f>
        <v>40</v>
      </c>
      <c r="D190" s="274">
        <f>SUMIF(Container!$N:$N,'Pallet Status'!$A190&amp;'Pallet Status'!D$3,Container!$H:$H)</f>
        <v>157</v>
      </c>
      <c r="E190" s="274">
        <f t="shared" si="14"/>
        <v>197</v>
      </c>
    </row>
    <row r="191" spans="1:5" s="236" customFormat="1">
      <c r="A191" s="273">
        <v>45897</v>
      </c>
      <c r="B191" s="274">
        <f>SUMIF(Container!$M:$M,'Pallet Status'!A$191&amp;'Pallet Status'!B$3,Container!$L:$L)</f>
        <v>11</v>
      </c>
      <c r="C191" s="274">
        <f>SUMIF(Container!$N:$N,'Pallet Status'!$A191&amp;'Pallet Status'!C$3,Container!$H:$H)</f>
        <v>200</v>
      </c>
      <c r="D191" s="274">
        <f>SUMIF(Container!$N:$N,'Pallet Status'!$A191&amp;'Pallet Status'!D$3,Container!$H:$H)</f>
        <v>0</v>
      </c>
      <c r="E191" s="274">
        <f t="shared" si="14"/>
        <v>200</v>
      </c>
    </row>
    <row r="192" spans="1:5" s="236" customFormat="1" ht="14.4" thickBot="1">
      <c r="A192" s="273">
        <v>45898</v>
      </c>
      <c r="B192" s="274">
        <f>SUMIF(Container!$M:$M,'Pallet Status'!A$192&amp;'Pallet Status'!B$3,Container!$L:$L)</f>
        <v>9</v>
      </c>
      <c r="C192" s="274">
        <f>SUMIF(Container!$N:$N,'Pallet Status'!$A192&amp;'Pallet Status'!C$3,Container!$H:$H)</f>
        <v>160</v>
      </c>
      <c r="D192" s="274">
        <f>SUMIF(Container!$N:$N,'Pallet Status'!$A192&amp;'Pallet Status'!D$3,Container!$H:$H)</f>
        <v>17</v>
      </c>
      <c r="E192" s="274">
        <f t="shared" si="14"/>
        <v>177</v>
      </c>
    </row>
    <row r="193" spans="1:5" s="236" customFormat="1" ht="14.4" thickBot="1">
      <c r="A193" s="265" t="s">
        <v>104</v>
      </c>
      <c r="B193" s="266">
        <f>SUM(B173:B192)</f>
        <v>122</v>
      </c>
      <c r="C193" s="266">
        <f>SUM(C173:C192)</f>
        <v>1665</v>
      </c>
      <c r="D193" s="266">
        <f>SUM(D173:D192)</f>
        <v>793</v>
      </c>
      <c r="E193" s="266">
        <f>SUM(E173:E192)</f>
        <v>2458</v>
      </c>
    </row>
    <row r="194" spans="1:5" s="236" customFormat="1"/>
    <row r="195" spans="1:5" s="236" customFormat="1">
      <c r="A195" s="267" t="s">
        <v>97</v>
      </c>
      <c r="B195" s="268" t="s">
        <v>73</v>
      </c>
      <c r="C195" s="269" t="s">
        <v>98</v>
      </c>
      <c r="D195" s="269" t="s">
        <v>105</v>
      </c>
      <c r="E195" s="270" t="s">
        <v>21</v>
      </c>
    </row>
    <row r="196" spans="1:5" s="236" customFormat="1">
      <c r="A196" s="273">
        <v>45901</v>
      </c>
      <c r="B196" s="274">
        <f>SUMIF(Container!$M:$M,'Pallet Status'!A$196&amp;'Pallet Status'!B$3,Container!$L:$L)</f>
        <v>5</v>
      </c>
      <c r="C196" s="274">
        <f>SUMIF(Container!$N:$N,'Pallet Status'!$A196&amp;'Pallet Status'!C$3,Container!$H:$H)</f>
        <v>69</v>
      </c>
      <c r="D196" s="274">
        <f>SUMIF(Container!$N:$N,'Pallet Status'!$A196&amp;'Pallet Status'!D$3,Container!$H:$H)</f>
        <v>0</v>
      </c>
      <c r="E196" s="274">
        <f t="shared" ref="E196:E205" si="15">SUM(C196:D196)</f>
        <v>69</v>
      </c>
    </row>
    <row r="197" spans="1:5" s="236" customFormat="1">
      <c r="A197" s="273">
        <v>45902</v>
      </c>
      <c r="B197" s="274">
        <f>SUMIF(Container!$M:$M,'Pallet Status'!A$197&amp;'Pallet Status'!B$3,Container!$L:$L)</f>
        <v>6</v>
      </c>
      <c r="C197" s="274">
        <f>SUMIF(Container!$N:$N,'Pallet Status'!$A197&amp;'Pallet Status'!C$3,Container!$H:$H)</f>
        <v>122</v>
      </c>
      <c r="D197" s="274">
        <f>SUMIF(Container!$N:$N,'Pallet Status'!$A197&amp;'Pallet Status'!D$3,Container!$H:$H)</f>
        <v>0</v>
      </c>
      <c r="E197" s="274">
        <f t="shared" si="15"/>
        <v>122</v>
      </c>
    </row>
    <row r="198" spans="1:5" s="236" customFormat="1">
      <c r="A198" s="273">
        <v>45903</v>
      </c>
      <c r="B198" s="274">
        <f>SUMIF(Container!$M:$M,'Pallet Status'!A$198&amp;'Pallet Status'!B$3,Container!$L:$L)</f>
        <v>9</v>
      </c>
      <c r="C198" s="274">
        <f>SUMIF(Container!$N:$N,'Pallet Status'!$A198&amp;'Pallet Status'!C$3,Container!$H:$H)</f>
        <v>146</v>
      </c>
      <c r="D198" s="274">
        <f>SUMIF(Container!$N:$N,'Pallet Status'!$A198&amp;'Pallet Status'!D$3,Container!$H:$H)</f>
        <v>17</v>
      </c>
      <c r="E198" s="274">
        <f t="shared" si="15"/>
        <v>163</v>
      </c>
    </row>
    <row r="199" spans="1:5" s="236" customFormat="1">
      <c r="A199" s="273">
        <v>45904</v>
      </c>
      <c r="B199" s="274">
        <f>SUMIF(Container!$M:$M,'Pallet Status'!A$199&amp;'Pallet Status'!B$3,Container!$L:$L)</f>
        <v>3</v>
      </c>
      <c r="C199" s="274">
        <f>SUMIF(Container!$N:$N,'Pallet Status'!$A199&amp;'Pallet Status'!C$3,Container!$H:$H)</f>
        <v>41</v>
      </c>
      <c r="D199" s="274">
        <f>SUMIF(Container!$N:$N,'Pallet Status'!$A199&amp;'Pallet Status'!D$3,Container!$H:$H)</f>
        <v>0</v>
      </c>
      <c r="E199" s="274">
        <f t="shared" si="15"/>
        <v>41</v>
      </c>
    </row>
    <row r="200" spans="1:5" s="236" customFormat="1">
      <c r="A200" s="273">
        <v>45905</v>
      </c>
      <c r="B200" s="274">
        <f>SUMIF(Container!$M:$M,'Pallet Status'!A$200&amp;'Pallet Status'!B$3,Container!$L:$L)</f>
        <v>5</v>
      </c>
      <c r="C200" s="274">
        <f>SUMIF(Container!$N:$N,'Pallet Status'!$A200&amp;'Pallet Status'!C$3,Container!$H:$H)</f>
        <v>78</v>
      </c>
      <c r="D200" s="274">
        <f>SUMIF(Container!$N:$N,'Pallet Status'!$A200&amp;'Pallet Status'!D$3,Container!$H:$H)</f>
        <v>0</v>
      </c>
      <c r="E200" s="274">
        <f t="shared" si="15"/>
        <v>78</v>
      </c>
    </row>
    <row r="201" spans="1:5" s="236" customFormat="1">
      <c r="A201" s="273">
        <v>45908</v>
      </c>
      <c r="B201" s="274">
        <f>SUMIF(Container!$M:$M,'Pallet Status'!A$201&amp;'Pallet Status'!B$3,Container!$L:$L)</f>
        <v>5</v>
      </c>
      <c r="C201" s="274">
        <f>SUMIF(Container!$N:$N,'Pallet Status'!$A201&amp;'Pallet Status'!C$3,Container!$H:$H)</f>
        <v>140</v>
      </c>
      <c r="D201" s="274">
        <f>SUMIF(Container!$N:$N,'Pallet Status'!$A201&amp;'Pallet Status'!D$3,Container!$H:$H)</f>
        <v>0</v>
      </c>
      <c r="E201" s="274">
        <f t="shared" si="15"/>
        <v>140</v>
      </c>
    </row>
    <row r="202" spans="1:5" s="236" customFormat="1">
      <c r="A202" s="273">
        <v>45909</v>
      </c>
      <c r="B202" s="274">
        <f>SUMIF(Container!$M:$M,'Pallet Status'!A$202&amp;'Pallet Status'!B$3,Container!$L:$L)</f>
        <v>2</v>
      </c>
      <c r="C202" s="274">
        <f>SUMIF(Container!$N:$N,'Pallet Status'!$A202&amp;'Pallet Status'!C$3,Container!$H:$H)</f>
        <v>20</v>
      </c>
      <c r="D202" s="274">
        <f>SUMIF(Container!$N:$N,'Pallet Status'!$A202&amp;'Pallet Status'!D$3,Container!$H:$H)</f>
        <v>19</v>
      </c>
      <c r="E202" s="274">
        <f t="shared" si="15"/>
        <v>39</v>
      </c>
    </row>
    <row r="203" spans="1:5" s="236" customFormat="1">
      <c r="A203" s="273">
        <v>45910</v>
      </c>
      <c r="B203" s="274">
        <f>SUMIF(Container!$M:$M,'Pallet Status'!A$203&amp;'Pallet Status'!B$3,Container!$L:$L)</f>
        <v>8</v>
      </c>
      <c r="C203" s="274">
        <f>SUMIF(Container!$N:$N,'Pallet Status'!$A203&amp;'Pallet Status'!C$3,Container!$H:$H)</f>
        <v>152</v>
      </c>
      <c r="D203" s="274">
        <f>SUMIF(Container!$N:$N,'Pallet Status'!$A203&amp;'Pallet Status'!D$3,Container!$H:$H)</f>
        <v>0</v>
      </c>
      <c r="E203" s="274">
        <f t="shared" si="15"/>
        <v>152</v>
      </c>
    </row>
    <row r="204" spans="1:5" s="236" customFormat="1">
      <c r="A204" s="273">
        <v>45911</v>
      </c>
      <c r="B204" s="274">
        <f>SUMIF(Container!$M:$M,'Pallet Status'!A$204&amp;'Pallet Status'!B$3,Container!$L:$L)</f>
        <v>5</v>
      </c>
      <c r="C204" s="274">
        <f>SUMIF(Container!$N:$N,'Pallet Status'!$A204&amp;'Pallet Status'!C$3,Container!$H:$H)</f>
        <v>34</v>
      </c>
      <c r="D204" s="274">
        <f>SUMIF(Container!$N:$N,'Pallet Status'!$A204&amp;'Pallet Status'!D$3,Container!$H:$H)</f>
        <v>56</v>
      </c>
      <c r="E204" s="274">
        <f t="shared" si="15"/>
        <v>90</v>
      </c>
    </row>
    <row r="205" spans="1:5" s="236" customFormat="1">
      <c r="A205" s="273">
        <v>45912</v>
      </c>
      <c r="B205" s="274">
        <f>SUMIF(Container!$M:$M,'Pallet Status'!A$205&amp;'Pallet Status'!B$3,Container!$L:$L)</f>
        <v>9</v>
      </c>
      <c r="C205" s="274">
        <f>SUMIF(Container!$N:$N,'Pallet Status'!$A205&amp;'Pallet Status'!C$3,Container!$H:$H)</f>
        <v>134</v>
      </c>
      <c r="D205" s="274">
        <f>SUMIF(Container!$N:$N,'Pallet Status'!$A205&amp;'Pallet Status'!D$3,Container!$H:$H)</f>
        <v>45</v>
      </c>
      <c r="E205" s="274">
        <f t="shared" si="15"/>
        <v>179</v>
      </c>
    </row>
    <row r="206" spans="1:5" s="236" customFormat="1">
      <c r="A206" s="273">
        <v>45915</v>
      </c>
      <c r="B206" s="274">
        <f>SUMIF(Container!$M:$M,'Pallet Status'!A$206&amp;'Pallet Status'!B$3,Container!$L:$L)</f>
        <v>2</v>
      </c>
      <c r="C206" s="274">
        <f>SUMIF(Container!$N:$N,'Pallet Status'!$A206&amp;'Pallet Status'!C$3,Container!$H:$H)</f>
        <v>60</v>
      </c>
      <c r="D206" s="274">
        <f>SUMIF(Container!$N:$N,'Pallet Status'!$A206&amp;'Pallet Status'!D$3,Container!$H:$H)</f>
        <v>0</v>
      </c>
      <c r="E206" s="274">
        <f t="shared" ref="E206:E211" si="16">SUM(C206:D206)</f>
        <v>60</v>
      </c>
    </row>
    <row r="207" spans="1:5" s="236" customFormat="1">
      <c r="A207" s="273">
        <v>45916</v>
      </c>
      <c r="B207" s="274">
        <f>SUMIF(Container!$M:$M,'Pallet Status'!A$207&amp;'Pallet Status'!B$3,Container!$L:$L)</f>
        <v>4</v>
      </c>
      <c r="C207" s="274">
        <f>SUMIF(Container!$N:$N,'Pallet Status'!$A207&amp;'Pallet Status'!C$3,Container!$H:$H)</f>
        <v>134</v>
      </c>
      <c r="D207" s="274">
        <f>SUMIF(Container!$N:$N,'Pallet Status'!$A207&amp;'Pallet Status'!D$3,Container!$H:$H)</f>
        <v>0</v>
      </c>
      <c r="E207" s="274">
        <f t="shared" si="16"/>
        <v>134</v>
      </c>
    </row>
    <row r="208" spans="1:5" s="236" customFormat="1">
      <c r="A208" s="273">
        <v>45917</v>
      </c>
      <c r="B208" s="274">
        <f>SUMIF(Container!$M:$M,'Pallet Status'!A$208&amp;'Pallet Status'!B$3,Container!$L:$L)</f>
        <v>3</v>
      </c>
      <c r="C208" s="274">
        <f>SUMIF(Container!$N:$N,'Pallet Status'!$A208&amp;'Pallet Status'!C$3,Container!$H:$H)</f>
        <v>30</v>
      </c>
      <c r="D208" s="274">
        <f>SUMIF(Container!$N:$N,'Pallet Status'!$A208&amp;'Pallet Status'!D$3,Container!$H:$H)</f>
        <v>21</v>
      </c>
      <c r="E208" s="274">
        <f t="shared" si="16"/>
        <v>51</v>
      </c>
    </row>
    <row r="209" spans="1:5" s="236" customFormat="1">
      <c r="A209" s="273">
        <v>45918</v>
      </c>
      <c r="B209" s="274">
        <f>SUMIF(Container!$M:$M,'Pallet Status'!A$209&amp;'Pallet Status'!B$3,Container!$L:$L)</f>
        <v>11</v>
      </c>
      <c r="C209" s="274">
        <f>SUMIF(Container!$N:$N,'Pallet Status'!$A209&amp;'Pallet Status'!C$3,Container!$H:$H)</f>
        <v>41</v>
      </c>
      <c r="D209" s="274">
        <f>SUMIF(Container!$N:$N,'Pallet Status'!$A209&amp;'Pallet Status'!D$3,Container!$H:$H)</f>
        <v>145</v>
      </c>
      <c r="E209" s="274">
        <f t="shared" si="16"/>
        <v>186</v>
      </c>
    </row>
    <row r="210" spans="1:5" s="236" customFormat="1">
      <c r="A210" s="273">
        <v>45919</v>
      </c>
      <c r="B210" s="274">
        <f>SUMIF(Container!$M:$M,'Pallet Status'!A$210&amp;'Pallet Status'!B$3,Container!$L:$L)</f>
        <v>12</v>
      </c>
      <c r="C210" s="274">
        <f>SUMIF(Container!$N:$N,'Pallet Status'!$A210&amp;'Pallet Status'!C$3,Container!$H:$H)</f>
        <v>105</v>
      </c>
      <c r="D210" s="274">
        <f>SUMIF(Container!$N:$N,'Pallet Status'!$A210&amp;'Pallet Status'!D$3,Container!$H:$H)</f>
        <v>111</v>
      </c>
      <c r="E210" s="274">
        <f t="shared" si="16"/>
        <v>216</v>
      </c>
    </row>
    <row r="211" spans="1:5" s="236" customFormat="1">
      <c r="A211" s="273">
        <v>45922</v>
      </c>
      <c r="B211" s="274">
        <f>SUMIF(Container!$M:$M,'Pallet Status'!A$211&amp;'Pallet Status'!B$3,Container!$L:$L)</f>
        <v>9</v>
      </c>
      <c r="C211" s="274">
        <f>SUMIF(Container!$N:$N,'Pallet Status'!$A211&amp;'Pallet Status'!C$3,Container!$H:$H)</f>
        <v>73</v>
      </c>
      <c r="D211" s="274">
        <f>SUMIF(Container!$N:$N,'Pallet Status'!$A211&amp;'Pallet Status'!D$3,Container!$H:$H)</f>
        <v>93</v>
      </c>
      <c r="E211" s="274">
        <f t="shared" si="16"/>
        <v>166</v>
      </c>
    </row>
    <row r="212" spans="1:5" s="236" customFormat="1">
      <c r="A212" s="273">
        <v>45923</v>
      </c>
      <c r="B212" s="274">
        <f>SUMIF(Container!$M:$M,'Pallet Status'!A$212&amp;'Pallet Status'!B$3,Container!$L:$L)</f>
        <v>12</v>
      </c>
      <c r="C212" s="274">
        <f>SUMIF(Container!$N:$N,'Pallet Status'!$A212&amp;'Pallet Status'!C$3,Container!$H:$H)</f>
        <v>212</v>
      </c>
      <c r="D212" s="274">
        <f>SUMIF(Container!$N:$N,'Pallet Status'!$A212&amp;'Pallet Status'!D$3,Container!$H:$H)</f>
        <v>63</v>
      </c>
      <c r="E212" s="274">
        <f>SUM(C212:D212)</f>
        <v>275</v>
      </c>
    </row>
    <row r="213" spans="1:5" s="236" customFormat="1">
      <c r="A213" s="273">
        <v>45924</v>
      </c>
      <c r="B213" s="274">
        <f>SUMIF(Container!$M:$M,'Pallet Status'!A$213&amp;'Pallet Status'!B$3,Container!$L:$L)</f>
        <v>6</v>
      </c>
      <c r="C213" s="274">
        <f>SUMIF(Container!$N:$N,'Pallet Status'!$A213&amp;'Pallet Status'!C$3,Container!$H:$H)</f>
        <v>0</v>
      </c>
      <c r="D213" s="274">
        <f>SUMIF(Container!$N:$N,'Pallet Status'!$A213&amp;'Pallet Status'!D$3,Container!$H:$H)</f>
        <v>133</v>
      </c>
      <c r="E213" s="274">
        <f>SUM(C213:D213)</f>
        <v>133</v>
      </c>
    </row>
    <row r="214" spans="1:5" s="236" customFormat="1">
      <c r="A214" s="273">
        <v>45925</v>
      </c>
      <c r="B214" s="274">
        <f>SUMIF(Container!$M:$M,'Pallet Status'!A$214&amp;'Pallet Status'!B$3,Container!$L:$L)</f>
        <v>8</v>
      </c>
      <c r="C214" s="274">
        <f>SUMIF(Container!$N:$N,'Pallet Status'!$A214&amp;'Pallet Status'!C$3,Container!$H:$H)</f>
        <v>59</v>
      </c>
      <c r="D214" s="274">
        <f>SUMIF(Container!$N:$N,'Pallet Status'!$A214&amp;'Pallet Status'!D$3,Container!$H:$H)</f>
        <v>87</v>
      </c>
      <c r="E214" s="274">
        <f>SUM(C214:D214)</f>
        <v>146</v>
      </c>
    </row>
    <row r="215" spans="1:5" s="236" customFormat="1">
      <c r="A215" s="273">
        <v>45926</v>
      </c>
      <c r="B215" s="274">
        <f>SUMIF(Container!$M:$M,'Pallet Status'!A$215&amp;'Pallet Status'!B$3,Container!$L:$L)</f>
        <v>8</v>
      </c>
      <c r="C215" s="274">
        <f>SUMIF(Container!$N:$N,'Pallet Status'!$A215&amp;'Pallet Status'!C$3,Container!$H:$H)</f>
        <v>60</v>
      </c>
      <c r="D215" s="274">
        <f>SUMIF(Container!$N:$N,'Pallet Status'!$A215&amp;'Pallet Status'!D$3,Container!$H:$H)</f>
        <v>98</v>
      </c>
      <c r="E215" s="274">
        <f t="shared" ref="E215:E218" si="17">SUM(C215:D215)</f>
        <v>158</v>
      </c>
    </row>
    <row r="216" spans="1:5" s="236" customFormat="1">
      <c r="A216" s="273">
        <v>45927</v>
      </c>
      <c r="B216" s="274">
        <f>SUMIF(Container!$M:$M,'Pallet Status'!A$216&amp;'Pallet Status'!B$3,Container!$L:$L)</f>
        <v>7</v>
      </c>
      <c r="C216" s="274">
        <f>SUMIF(Container!$N:$N,'Pallet Status'!$A216&amp;'Pallet Status'!C$3,Container!$H:$H)</f>
        <v>0</v>
      </c>
      <c r="D216" s="274">
        <f>SUMIF(Container!$N:$N,'Pallet Status'!$A216&amp;'Pallet Status'!D$3,Container!$H:$H)</f>
        <v>133</v>
      </c>
      <c r="E216" s="274">
        <f t="shared" si="17"/>
        <v>133</v>
      </c>
    </row>
    <row r="217" spans="1:5" s="236" customFormat="1">
      <c r="A217" s="273">
        <v>45929</v>
      </c>
      <c r="B217" s="274">
        <f>SUMIF(Container!$M:$M,'Pallet Status'!A$217&amp;'Pallet Status'!B$3,Container!$L:$L)</f>
        <v>4</v>
      </c>
      <c r="C217" s="274">
        <f>SUMIF(Container!$N:$N,'Pallet Status'!$A217&amp;'Pallet Status'!C$3,Container!$H:$H)</f>
        <v>0</v>
      </c>
      <c r="D217" s="274">
        <f>SUMIF(Container!$N:$N,'Pallet Status'!$A217&amp;'Pallet Status'!D$3,Container!$H:$H)</f>
        <v>78</v>
      </c>
      <c r="E217" s="274">
        <f t="shared" ref="E217" si="18">SUM(C217:D217)</f>
        <v>78</v>
      </c>
    </row>
    <row r="218" spans="1:5" s="236" customFormat="1" ht="14.4" thickBot="1">
      <c r="A218" s="273">
        <v>45930</v>
      </c>
      <c r="B218" s="274">
        <f>SUMIF(Container!$M:$M,'Pallet Status'!A$218&amp;'Pallet Status'!B$3,Container!$L:$L)</f>
        <v>8</v>
      </c>
      <c r="C218" s="274">
        <f>SUMIF(Container!$N:$N,'Pallet Status'!$A218&amp;'Pallet Status'!C$3,Container!$H:$H)</f>
        <v>52</v>
      </c>
      <c r="D218" s="274">
        <f>SUMIF(Container!$N:$N,'Pallet Status'!$A218&amp;'Pallet Status'!D$3,Container!$H:$H)</f>
        <v>102</v>
      </c>
      <c r="E218" s="274">
        <f t="shared" si="17"/>
        <v>154</v>
      </c>
    </row>
    <row r="219" spans="1:5" s="236" customFormat="1" ht="14.4" thickBot="1">
      <c r="A219" s="265" t="s">
        <v>104</v>
      </c>
      <c r="B219" s="266">
        <f>SUM(B196:B214)</f>
        <v>124</v>
      </c>
      <c r="C219" s="266">
        <f>SUM(C196:C214)</f>
        <v>1650</v>
      </c>
      <c r="D219" s="266">
        <f>SUM(D196:D214)</f>
        <v>790</v>
      </c>
      <c r="E219" s="266">
        <f>SUM(E196:E214)</f>
        <v>2440</v>
      </c>
    </row>
    <row r="220" spans="1:5" s="236" customFormat="1" ht="14.4" thickBot="1"/>
    <row r="221" spans="1:5" s="236" customFormat="1">
      <c r="A221" s="267" t="s">
        <v>97</v>
      </c>
      <c r="B221" s="268" t="s">
        <v>73</v>
      </c>
      <c r="C221" s="269" t="s">
        <v>98</v>
      </c>
      <c r="D221" s="269" t="s">
        <v>105</v>
      </c>
      <c r="E221" s="270" t="s">
        <v>21</v>
      </c>
    </row>
    <row r="222" spans="1:5" s="236" customFormat="1" ht="14.4" thickTop="1">
      <c r="A222" s="273">
        <v>45931</v>
      </c>
      <c r="B222" s="274">
        <f>SUMIF(Container!$M:$M,'Pallet Status'!A$222&amp;'Pallet Status'!B$3,Container!$L:$L)</f>
        <v>3</v>
      </c>
      <c r="C222" s="274">
        <f>SUMIF(Container!$N:$N,'Pallet Status'!$A222&amp;'Pallet Status'!C$3,Container!$H:$H)</f>
        <v>104</v>
      </c>
      <c r="D222" s="274">
        <f>SUMIF(Container!$N:$N,'Pallet Status'!$A222&amp;'Pallet Status'!D$3,Container!$H:$H)</f>
        <v>0</v>
      </c>
      <c r="E222" s="274">
        <f t="shared" ref="E222:E231" si="19">SUM(C222:D222)</f>
        <v>104</v>
      </c>
    </row>
    <row r="223" spans="1:5" s="236" customFormat="1">
      <c r="A223" s="273">
        <v>45932</v>
      </c>
      <c r="B223" s="274">
        <f>SUMIF(Container!$M:$M,'Pallet Status'!A$223&amp;'Pallet Status'!B$3,Container!$L:$L)</f>
        <v>5</v>
      </c>
      <c r="C223" s="274">
        <f>SUMIF(Container!$N:$N,'Pallet Status'!$A223&amp;'Pallet Status'!C$3,Container!$H:$H)</f>
        <v>20</v>
      </c>
      <c r="D223" s="274">
        <f>SUMIF(Container!$N:$N,'Pallet Status'!$A223&amp;'Pallet Status'!D$3,Container!$H:$H)</f>
        <v>71</v>
      </c>
      <c r="E223" s="274">
        <f t="shared" si="19"/>
        <v>91</v>
      </c>
    </row>
    <row r="224" spans="1:5" s="236" customFormat="1">
      <c r="A224" s="273">
        <v>45940</v>
      </c>
      <c r="B224" s="274">
        <f>SUMIF(Container!$M:$M,'Pallet Status'!A$224&amp;'Pallet Status'!B$3,Container!$L:$L)</f>
        <v>6</v>
      </c>
      <c r="C224" s="274">
        <f>SUMIF(Container!$N:$N,'Pallet Status'!$A224&amp;'Pallet Status'!C$3,Container!$H:$H)</f>
        <v>80</v>
      </c>
      <c r="D224" s="274">
        <f>SUMIF(Container!$N:$N,'Pallet Status'!$A224&amp;'Pallet Status'!D$3,Container!$H:$H)</f>
        <v>37</v>
      </c>
      <c r="E224" s="274">
        <f t="shared" si="19"/>
        <v>117</v>
      </c>
    </row>
    <row r="225" spans="1:5" s="236" customFormat="1">
      <c r="A225" s="273">
        <v>45941</v>
      </c>
      <c r="B225" s="274">
        <f>SUMIF(Container!$M:$M,'Pallet Status'!A$225&amp;'Pallet Status'!B$3,Container!$L:$L)</f>
        <v>1</v>
      </c>
      <c r="C225" s="274">
        <f>SUMIF(Container!$N:$N,'Pallet Status'!$A225&amp;'Pallet Status'!C$3,Container!$H:$H)</f>
        <v>40</v>
      </c>
      <c r="D225" s="274">
        <f>SUMIF(Container!$N:$N,'Pallet Status'!$A225&amp;'Pallet Status'!D$3,Container!$H:$H)</f>
        <v>0</v>
      </c>
      <c r="E225" s="274">
        <f t="shared" si="19"/>
        <v>40</v>
      </c>
    </row>
    <row r="226" spans="1:5" s="236" customFormat="1">
      <c r="A226" s="273">
        <v>45943</v>
      </c>
      <c r="B226" s="274">
        <f>SUMIF(Container!$M:$M,'Pallet Status'!A$226&amp;'Pallet Status'!B$3,Container!$L:$L)</f>
        <v>8</v>
      </c>
      <c r="C226" s="274">
        <f>SUMIF(Container!$N:$N,'Pallet Status'!$A226&amp;'Pallet Status'!C$3,Container!$H:$H)</f>
        <v>72</v>
      </c>
      <c r="D226" s="274">
        <f>SUMIF(Container!$N:$N,'Pallet Status'!$A226&amp;'Pallet Status'!D$3,Container!$H:$H)</f>
        <v>76</v>
      </c>
      <c r="E226" s="274">
        <f t="shared" si="19"/>
        <v>148</v>
      </c>
    </row>
    <row r="227" spans="1:5" s="236" customFormat="1">
      <c r="A227" s="273">
        <v>45944</v>
      </c>
      <c r="B227" s="274">
        <f>SUMIF(Container!$M:$M,'Pallet Status'!A$227&amp;'Pallet Status'!B$3,Container!$L:$L)</f>
        <v>7</v>
      </c>
      <c r="C227" s="274">
        <f>SUMIF(Container!$N:$N,'Pallet Status'!$A227&amp;'Pallet Status'!C$3,Container!$H:$H)</f>
        <v>21</v>
      </c>
      <c r="D227" s="274">
        <f>SUMIF(Container!$N:$N,'Pallet Status'!$A227&amp;'Pallet Status'!D$3,Container!$H:$H)</f>
        <v>128</v>
      </c>
      <c r="E227" s="274">
        <f t="shared" si="19"/>
        <v>149</v>
      </c>
    </row>
    <row r="228" spans="1:5" s="236" customFormat="1">
      <c r="A228" s="273">
        <v>45945</v>
      </c>
      <c r="B228" s="274">
        <f>SUMIF(Container!$M:$M,'Pallet Status'!A$228&amp;'Pallet Status'!B$3,Container!$L:$L)</f>
        <v>11</v>
      </c>
      <c r="C228" s="274">
        <f>SUMIF(Container!$N:$N,'Pallet Status'!$A228&amp;'Pallet Status'!C$3,Container!$H:$H)</f>
        <v>84</v>
      </c>
      <c r="D228" s="274">
        <f>SUMIF(Container!$N:$N,'Pallet Status'!$A228&amp;'Pallet Status'!D$3,Container!$H:$H)</f>
        <v>135</v>
      </c>
      <c r="E228" s="274">
        <f t="shared" si="19"/>
        <v>219</v>
      </c>
    </row>
    <row r="229" spans="1:5" s="236" customFormat="1">
      <c r="A229" s="237">
        <v>45946</v>
      </c>
      <c r="B229" s="238">
        <f>SUMIF(Container!$M:$M,'Pallet Status'!A$229&amp;'Pallet Status'!B$3,Container!$L:$L)</f>
        <v>9</v>
      </c>
      <c r="C229" s="238">
        <f>SUMIF(Container!$N:$N,'Pallet Status'!$A229&amp;'Pallet Status'!C$3,Container!$H:$H)</f>
        <v>99</v>
      </c>
      <c r="D229" s="238">
        <f>SUMIF(Container!$N:$N,'Pallet Status'!$A229&amp;'Pallet Status'!D$3,Container!$H:$H)</f>
        <v>82</v>
      </c>
      <c r="E229" s="238">
        <f t="shared" si="19"/>
        <v>181</v>
      </c>
    </row>
    <row r="230" spans="1:5" s="236" customFormat="1">
      <c r="A230" s="237">
        <v>45947</v>
      </c>
      <c r="B230" s="238">
        <f>SUMIF(Container!$M:$M,'Pallet Status'!A$230&amp;'Pallet Status'!B$3,Container!$L:$L)</f>
        <v>6</v>
      </c>
      <c r="C230" s="238">
        <f>SUMIF(Container!$N:$N,'Pallet Status'!$A230&amp;'Pallet Status'!C$3,Container!$H:$H)</f>
        <v>138</v>
      </c>
      <c r="D230" s="238">
        <f>SUMIF(Container!$N:$N,'Pallet Status'!$A230&amp;'Pallet Status'!D$3,Container!$H:$H)</f>
        <v>0</v>
      </c>
      <c r="E230" s="238">
        <f t="shared" si="19"/>
        <v>138</v>
      </c>
    </row>
    <row r="231" spans="1:5" s="236" customFormat="1">
      <c r="A231" s="237">
        <v>45948</v>
      </c>
      <c r="B231" s="238">
        <f>SUMIF(Container!$M:$M,'Pallet Status'!A$231&amp;'Pallet Status'!B$3,Container!$L:$L)</f>
        <v>0</v>
      </c>
      <c r="C231" s="238">
        <f>SUMIF(Container!$N:$N,'Pallet Status'!$A231&amp;'Pallet Status'!C$3,Container!$H:$H)</f>
        <v>0</v>
      </c>
      <c r="D231" s="238">
        <f>SUMIF(Container!$N:$N,'Pallet Status'!$A231&amp;'Pallet Status'!D$3,Container!$H:$H)</f>
        <v>0</v>
      </c>
      <c r="E231" s="238">
        <f t="shared" si="19"/>
        <v>0</v>
      </c>
    </row>
    <row r="232" spans="1:5" s="236" customFormat="1">
      <c r="A232" s="237">
        <v>45949</v>
      </c>
      <c r="B232" s="238">
        <f>SUMIF(Container!$M:$M,'Pallet Status'!A$232&amp;'Pallet Status'!B$3,Container!$L:$L)</f>
        <v>0</v>
      </c>
      <c r="C232" s="238">
        <f>SUMIF(Container!$N:$N,'Pallet Status'!$A232&amp;'Pallet Status'!C$3,Container!$H:$H)</f>
        <v>0</v>
      </c>
      <c r="D232" s="238">
        <f>SUMIF(Container!$N:$N,'Pallet Status'!$A232&amp;'Pallet Status'!D$3,Container!$H:$H)</f>
        <v>0</v>
      </c>
      <c r="E232" s="238">
        <f t="shared" ref="E232:E237" si="20">SUM(C232:D232)</f>
        <v>0</v>
      </c>
    </row>
    <row r="233" spans="1:5" s="236" customFormat="1">
      <c r="A233" s="237">
        <v>45950</v>
      </c>
      <c r="B233" s="238">
        <f>SUMIF(Container!$M:$M,'Pallet Status'!A$233&amp;'Pallet Status'!B$3,Container!$L:$L)</f>
        <v>0</v>
      </c>
      <c r="C233" s="238">
        <f>SUMIF(Container!$N:$N,'Pallet Status'!$A233&amp;'Pallet Status'!C$3,Container!$H:$H)</f>
        <v>0</v>
      </c>
      <c r="D233" s="238">
        <f>SUMIF(Container!$N:$N,'Pallet Status'!$A233&amp;'Pallet Status'!D$3,Container!$H:$H)</f>
        <v>0</v>
      </c>
      <c r="E233" s="238">
        <f t="shared" si="20"/>
        <v>0</v>
      </c>
    </row>
    <row r="234" spans="1:5" s="236" customFormat="1">
      <c r="A234" s="237">
        <v>45951</v>
      </c>
      <c r="B234" s="238">
        <f>SUMIF(Container!$M:$M,'Pallet Status'!A$234&amp;'Pallet Status'!B$3,Container!$L:$L)</f>
        <v>0</v>
      </c>
      <c r="C234" s="238">
        <f>SUMIF(Container!$N:$N,'Pallet Status'!$A234&amp;'Pallet Status'!C$3,Container!$H:$H)</f>
        <v>0</v>
      </c>
      <c r="D234" s="238">
        <f>SUMIF(Container!$N:$N,'Pallet Status'!$A234&amp;'Pallet Status'!D$3,Container!$H:$H)</f>
        <v>0</v>
      </c>
      <c r="E234" s="238">
        <f t="shared" si="20"/>
        <v>0</v>
      </c>
    </row>
    <row r="235" spans="1:5" s="236" customFormat="1">
      <c r="A235" s="237">
        <v>45952</v>
      </c>
      <c r="B235" s="238">
        <f>SUMIF(Container!$M:$M,'Pallet Status'!A$235&amp;'Pallet Status'!B$3,Container!$L:$L)</f>
        <v>0</v>
      </c>
      <c r="C235" s="238">
        <f>SUMIF(Container!$N:$N,'Pallet Status'!$A235&amp;'Pallet Status'!C$3,Container!$H:$H)</f>
        <v>0</v>
      </c>
      <c r="D235" s="238">
        <f>SUMIF(Container!$N:$N,'Pallet Status'!$A235&amp;'Pallet Status'!D$3,Container!$H:$H)</f>
        <v>0</v>
      </c>
      <c r="E235" s="238">
        <f t="shared" si="20"/>
        <v>0</v>
      </c>
    </row>
    <row r="236" spans="1:5" s="236" customFormat="1">
      <c r="A236" s="237">
        <v>45953</v>
      </c>
      <c r="B236" s="238">
        <f>SUMIF(Container!$M:$M,'Pallet Status'!A$236&amp;'Pallet Status'!B$3,Container!$L:$L)</f>
        <v>0</v>
      </c>
      <c r="C236" s="238">
        <f>SUMIF(Container!$N:$N,'Pallet Status'!$A236&amp;'Pallet Status'!C$3,Container!$H:$H)</f>
        <v>0</v>
      </c>
      <c r="D236" s="238">
        <f>SUMIF(Container!$N:$N,'Pallet Status'!$A236&amp;'Pallet Status'!D$3,Container!$H:$H)</f>
        <v>0</v>
      </c>
      <c r="E236" s="238">
        <f t="shared" si="20"/>
        <v>0</v>
      </c>
    </row>
    <row r="237" spans="1:5" s="236" customFormat="1">
      <c r="A237" s="237">
        <v>45954</v>
      </c>
      <c r="B237" s="238">
        <f>SUMIF(Container!$M:$M,'Pallet Status'!A$237&amp;'Pallet Status'!B$3,Container!$L:$L)</f>
        <v>0</v>
      </c>
      <c r="C237" s="238">
        <f>SUMIF(Container!$N:$N,'Pallet Status'!$A237&amp;'Pallet Status'!C$3,Container!$H:$H)</f>
        <v>0</v>
      </c>
      <c r="D237" s="238">
        <f>SUMIF(Container!$N:$N,'Pallet Status'!$A237&amp;'Pallet Status'!D$3,Container!$H:$H)</f>
        <v>0</v>
      </c>
      <c r="E237" s="238">
        <f t="shared" si="20"/>
        <v>0</v>
      </c>
    </row>
    <row r="238" spans="1:5" s="236" customFormat="1">
      <c r="A238" s="237">
        <v>45955</v>
      </c>
      <c r="B238" s="238">
        <f>SUMIF(Container!$M:$M,'Pallet Status'!A$238&amp;'Pallet Status'!B$3,Container!$L:$L)</f>
        <v>0</v>
      </c>
      <c r="C238" s="238">
        <f>SUMIF(Container!$N:$N,'Pallet Status'!$A238&amp;'Pallet Status'!C$3,Container!$H:$H)</f>
        <v>0</v>
      </c>
      <c r="D238" s="238">
        <f>SUMIF(Container!$N:$N,'Pallet Status'!$A238&amp;'Pallet Status'!D$3,Container!$H:$H)</f>
        <v>0</v>
      </c>
      <c r="E238" s="238">
        <f t="shared" ref="E238:E243" si="21">SUM(C238:D238)</f>
        <v>0</v>
      </c>
    </row>
    <row r="239" spans="1:5" s="236" customFormat="1">
      <c r="A239" s="237">
        <v>45956</v>
      </c>
      <c r="B239" s="238">
        <f>SUMIF(Container!$M:$M,'Pallet Status'!A$239&amp;'Pallet Status'!B$3,Container!$L:$L)</f>
        <v>0</v>
      </c>
      <c r="C239" s="238">
        <f>SUMIF(Container!$N:$N,'Pallet Status'!$A239&amp;'Pallet Status'!C$3,Container!$H:$H)</f>
        <v>0</v>
      </c>
      <c r="D239" s="238">
        <f>SUMIF(Container!$N:$N,'Pallet Status'!$A239&amp;'Pallet Status'!D$3,Container!$H:$H)</f>
        <v>0</v>
      </c>
      <c r="E239" s="238">
        <f t="shared" si="21"/>
        <v>0</v>
      </c>
    </row>
    <row r="240" spans="1:5" s="236" customFormat="1">
      <c r="A240" s="237">
        <v>45957</v>
      </c>
      <c r="B240" s="238">
        <f>SUMIF(Container!$M:$M,'Pallet Status'!A$240&amp;'Pallet Status'!B$3,Container!$L:$L)</f>
        <v>0</v>
      </c>
      <c r="C240" s="238">
        <f>SUMIF(Container!$N:$N,'Pallet Status'!$A240&amp;'Pallet Status'!C$3,Container!$H:$H)</f>
        <v>0</v>
      </c>
      <c r="D240" s="238">
        <f>SUMIF(Container!$N:$N,'Pallet Status'!$A240&amp;'Pallet Status'!D$3,Container!$H:$H)</f>
        <v>0</v>
      </c>
      <c r="E240" s="238">
        <f t="shared" si="21"/>
        <v>0</v>
      </c>
    </row>
    <row r="241" spans="1:5" s="236" customFormat="1">
      <c r="A241" s="237">
        <v>45958</v>
      </c>
      <c r="B241" s="238">
        <f>SUMIF(Container!$M:$M,'Pallet Status'!A$240&amp;'Pallet Status'!B$3,Container!$L:$L)</f>
        <v>0</v>
      </c>
      <c r="C241" s="238">
        <f>SUMIF(Container!$N:$N,'Pallet Status'!$A241&amp;'Pallet Status'!C$3,Container!$H:$H)</f>
        <v>0</v>
      </c>
      <c r="D241" s="238">
        <f>SUMIF(Container!$N:$N,'Pallet Status'!$A241&amp;'Pallet Status'!D$3,Container!$H:$H)</f>
        <v>0</v>
      </c>
      <c r="E241" s="238">
        <f t="shared" si="21"/>
        <v>0</v>
      </c>
    </row>
    <row r="242" spans="1:5" s="236" customFormat="1">
      <c r="A242" s="237">
        <v>45959</v>
      </c>
      <c r="B242" s="238">
        <f>SUMIF(Container!$M:$M,'Pallet Status'!A$240&amp;'Pallet Status'!B$3,Container!$L:$L)</f>
        <v>0</v>
      </c>
      <c r="C242" s="238">
        <f>SUMIF(Container!$N:$N,'Pallet Status'!$A242&amp;'Pallet Status'!C$3,Container!$H:$H)</f>
        <v>0</v>
      </c>
      <c r="D242" s="238">
        <f>SUMIF(Container!$N:$N,'Pallet Status'!$A242&amp;'Pallet Status'!D$3,Container!$H:$H)</f>
        <v>0</v>
      </c>
      <c r="E242" s="238">
        <f t="shared" si="21"/>
        <v>0</v>
      </c>
    </row>
    <row r="243" spans="1:5" s="236" customFormat="1" ht="14.4" thickBot="1">
      <c r="A243" s="237">
        <v>45960</v>
      </c>
      <c r="B243" s="238">
        <f>SUMIF(Container!$M:$M,'Pallet Status'!A$240&amp;'Pallet Status'!B$3,Container!$L:$L)</f>
        <v>0</v>
      </c>
      <c r="C243" s="238">
        <f>SUMIF(Container!$N:$N,'Pallet Status'!$A243&amp;'Pallet Status'!C$3,Container!$H:$H)</f>
        <v>0</v>
      </c>
      <c r="D243" s="238">
        <f>SUMIF(Container!$N:$N,'Pallet Status'!$A243&amp;'Pallet Status'!D$3,Container!$H:$H)</f>
        <v>0</v>
      </c>
      <c r="E243" s="238">
        <f t="shared" si="21"/>
        <v>0</v>
      </c>
    </row>
    <row r="244" spans="1:5" s="236" customFormat="1" ht="14.4" thickBot="1">
      <c r="A244" s="265" t="s">
        <v>104</v>
      </c>
      <c r="B244" s="266">
        <f>SUM(B222:B240)</f>
        <v>56</v>
      </c>
      <c r="C244" s="266">
        <f>SUM(C222:C240)</f>
        <v>658</v>
      </c>
      <c r="D244" s="266">
        <f>SUM(D222:D240)</f>
        <v>529</v>
      </c>
      <c r="E244" s="266">
        <f>SUM(E222:E240)</f>
        <v>1187</v>
      </c>
    </row>
    <row r="245" spans="1:5" s="236" customFormat="1"/>
    <row r="246" spans="1:5" s="236" customFormat="1">
      <c r="A246" s="267" t="s">
        <v>97</v>
      </c>
      <c r="B246" s="268" t="s">
        <v>73</v>
      </c>
      <c r="C246" s="269" t="s">
        <v>98</v>
      </c>
      <c r="D246" s="269" t="s">
        <v>105</v>
      </c>
      <c r="E246" s="270" t="s">
        <v>21</v>
      </c>
    </row>
    <row r="247" spans="1:5" s="236" customFormat="1">
      <c r="A247" s="237">
        <v>45597</v>
      </c>
      <c r="B247" s="238">
        <f>SUMIF(Container!$M:$M,'Pallet Status'!A$247&amp;'Pallet Status'!B$3,Container!$L:$L)</f>
        <v>0</v>
      </c>
      <c r="C247" s="238">
        <f>SUMIF(Container!$N:$N,'Pallet Status'!$A247&amp;'Pallet Status'!C$3,Container!$H:$H)</f>
        <v>0</v>
      </c>
      <c r="D247" s="238">
        <f>SUMIF(Container!$N:$N,'Pallet Status'!$A247&amp;'Pallet Status'!D$3,Container!$H:$H)</f>
        <v>0</v>
      </c>
      <c r="E247" s="238">
        <f t="shared" ref="E247:E252" si="22">SUM(C247:D247)</f>
        <v>0</v>
      </c>
    </row>
    <row r="248" spans="1:5" s="236" customFormat="1">
      <c r="A248" s="237">
        <v>45600</v>
      </c>
      <c r="B248" s="238">
        <f>SUMIF(Container!$M:$M,'Pallet Status'!A$248&amp;'Pallet Status'!B$3,Container!$L:$L)</f>
        <v>0</v>
      </c>
      <c r="C248" s="238">
        <f>SUMIF(Container!$N:$N,'Pallet Status'!$A248&amp;'Pallet Status'!C$3,Container!$H:$H)</f>
        <v>0</v>
      </c>
      <c r="D248" s="238">
        <f>SUMIF(Container!$N:$N,'Pallet Status'!$A248&amp;'Pallet Status'!D$3,Container!$H:$H)</f>
        <v>0</v>
      </c>
      <c r="E248" s="238">
        <f t="shared" si="22"/>
        <v>0</v>
      </c>
    </row>
    <row r="249" spans="1:5" s="236" customFormat="1">
      <c r="A249" s="237">
        <v>45601</v>
      </c>
      <c r="B249" s="238">
        <f>SUMIF(Container!$M:$M,'Pallet Status'!A$249&amp;'Pallet Status'!B$3,Container!$L:$L)</f>
        <v>0</v>
      </c>
      <c r="C249" s="238">
        <f>SUMIF(Container!$N:$N,'Pallet Status'!$A249&amp;'Pallet Status'!C$3,Container!$H:$H)</f>
        <v>0</v>
      </c>
      <c r="D249" s="238">
        <f>SUMIF(Container!$N:$N,'Pallet Status'!$A249&amp;'Pallet Status'!D$3,Container!$H:$H)</f>
        <v>0</v>
      </c>
      <c r="E249" s="238">
        <f t="shared" si="22"/>
        <v>0</v>
      </c>
    </row>
    <row r="250" spans="1:5" s="236" customFormat="1">
      <c r="A250" s="237">
        <v>45602</v>
      </c>
      <c r="B250" s="238">
        <f>SUMIF(Container!$M:$M,'Pallet Status'!A$250&amp;'Pallet Status'!B$3,Container!$L:$L)</f>
        <v>0</v>
      </c>
      <c r="C250" s="238">
        <f>SUMIF(Container!$N:$N,'Pallet Status'!$A250&amp;'Pallet Status'!C$3,Container!$H:$H)</f>
        <v>0</v>
      </c>
      <c r="D250" s="238">
        <f>SUMIF(Container!$N:$N,'Pallet Status'!$A250&amp;'Pallet Status'!D$3,Container!$H:$H)</f>
        <v>0</v>
      </c>
      <c r="E250" s="238">
        <f t="shared" si="22"/>
        <v>0</v>
      </c>
    </row>
    <row r="251" spans="1:5" s="236" customFormat="1">
      <c r="A251" s="237">
        <v>45603</v>
      </c>
      <c r="B251" s="238">
        <f>SUMIF(Container!$M:$M,'Pallet Status'!A$251&amp;'Pallet Status'!B$3,Container!$L:$L)</f>
        <v>0</v>
      </c>
      <c r="C251" s="238">
        <f>SUMIF(Container!$N:$N,'Pallet Status'!$A251&amp;'Pallet Status'!C$3,Container!$H:$H)</f>
        <v>0</v>
      </c>
      <c r="D251" s="238">
        <f>SUMIF(Container!$N:$N,'Pallet Status'!$A251&amp;'Pallet Status'!D$3,Container!$H:$H)</f>
        <v>0</v>
      </c>
      <c r="E251" s="238">
        <f t="shared" si="22"/>
        <v>0</v>
      </c>
    </row>
    <row r="252" spans="1:5" s="236" customFormat="1">
      <c r="A252" s="237">
        <v>45604</v>
      </c>
      <c r="B252" s="238">
        <f>SUMIF(Container!$M:$M,'Pallet Status'!A$252&amp;'Pallet Status'!B$3,Container!$L:$L)</f>
        <v>0</v>
      </c>
      <c r="C252" s="238">
        <f>SUMIF(Container!$N:$N,'Pallet Status'!$A252&amp;'Pallet Status'!C$3,Container!$H:$H)</f>
        <v>0</v>
      </c>
      <c r="D252" s="238">
        <f>SUMIF(Container!$N:$N,'Pallet Status'!$A252&amp;'Pallet Status'!D$3,Container!$H:$H)</f>
        <v>0</v>
      </c>
      <c r="E252" s="238">
        <f t="shared" si="22"/>
        <v>0</v>
      </c>
    </row>
    <row r="253" spans="1:5" s="236" customFormat="1">
      <c r="A253" s="237">
        <v>45607</v>
      </c>
      <c r="B253" s="238">
        <f>SUMIF(Container!$M:$M,'Pallet Status'!A$253&amp;'Pallet Status'!B$3,Container!$L:$L)</f>
        <v>0</v>
      </c>
      <c r="C253" s="238">
        <f>SUMIF(Container!$N:$N,'Pallet Status'!$A253&amp;'Pallet Status'!C$3,Container!$H:$H)</f>
        <v>0</v>
      </c>
      <c r="D253" s="238">
        <f>SUMIF(Container!$N:$N,'Pallet Status'!$A253&amp;'Pallet Status'!D$3,Container!$H:$H)</f>
        <v>0</v>
      </c>
      <c r="E253" s="238">
        <f>SUM(C253:D253)</f>
        <v>0</v>
      </c>
    </row>
    <row r="254" spans="1:5" s="236" customFormat="1">
      <c r="A254" s="237">
        <v>45608</v>
      </c>
      <c r="B254" s="238">
        <f>SUMIF(Container!$M:$M,'Pallet Status'!A$254&amp;'Pallet Status'!B$3,Container!$L:$L)</f>
        <v>0</v>
      </c>
      <c r="C254" s="238">
        <f>SUMIF(Container!$N:$N,'Pallet Status'!$A254&amp;'Pallet Status'!C$3,Container!$H:$H)</f>
        <v>0</v>
      </c>
      <c r="D254" s="238">
        <f>SUMIF(Container!$N:$N,'Pallet Status'!$A254&amp;'Pallet Status'!D$3,Container!$H:$H)</f>
        <v>0</v>
      </c>
      <c r="E254" s="238">
        <f>SUM(C254:D254)</f>
        <v>0</v>
      </c>
    </row>
    <row r="255" spans="1:5" s="236" customFormat="1">
      <c r="A255" s="237">
        <v>45609</v>
      </c>
      <c r="B255" s="238">
        <f>SUMIF(Container!$M:$M,'Pallet Status'!A$255&amp;'Pallet Status'!B$3,Container!$L:$L)</f>
        <v>0</v>
      </c>
      <c r="C255" s="238">
        <f>SUMIF(Container!$N:$N,'Pallet Status'!$A255&amp;'Pallet Status'!C$3,Container!$H:$H)</f>
        <v>0</v>
      </c>
      <c r="D255" s="238">
        <f>SUMIF(Container!$N:$N,'Pallet Status'!$A255&amp;'Pallet Status'!D$3,Container!$H:$H)</f>
        <v>0</v>
      </c>
      <c r="E255" s="238">
        <f>SUM(C255:D255)</f>
        <v>0</v>
      </c>
    </row>
    <row r="256" spans="1:5" s="236" customFormat="1">
      <c r="A256" s="237">
        <v>45610</v>
      </c>
      <c r="B256" s="238">
        <f>SUMIF(Container!$M:$M,'Pallet Status'!A$256&amp;'Pallet Status'!B$3,Container!$L:$L)</f>
        <v>0</v>
      </c>
      <c r="C256" s="238">
        <f>SUMIF(Container!$N:$N,'Pallet Status'!$A256&amp;'Pallet Status'!C$3,Container!$H:$H)</f>
        <v>0</v>
      </c>
      <c r="D256" s="238">
        <f>SUMIF(Container!$N:$N,'Pallet Status'!$A256&amp;'Pallet Status'!D$3,Container!$H:$H)</f>
        <v>0</v>
      </c>
      <c r="E256" s="238">
        <f>SUM(C256:D256)</f>
        <v>0</v>
      </c>
    </row>
    <row r="257" spans="1:5" s="236" customFormat="1">
      <c r="A257" s="237">
        <v>45611</v>
      </c>
      <c r="B257" s="238">
        <f>SUMIF(Container!$M:$M,'Pallet Status'!A$257&amp;'Pallet Status'!B$3,Container!$L:$L)</f>
        <v>0</v>
      </c>
      <c r="C257" s="238">
        <f>SUMIF(Container!$N:$N,'Pallet Status'!$A257&amp;'Pallet Status'!C$3,Container!$H:$H)</f>
        <v>0</v>
      </c>
      <c r="D257" s="238">
        <f>SUMIF(Container!$N:$N,'Pallet Status'!$A257&amp;'Pallet Status'!D$3,Container!$H:$H)</f>
        <v>0</v>
      </c>
      <c r="E257" s="238">
        <f t="shared" ref="E257:E262" si="23">SUM(C257:D257)</f>
        <v>0</v>
      </c>
    </row>
    <row r="258" spans="1:5" s="236" customFormat="1">
      <c r="A258" s="237">
        <v>45612</v>
      </c>
      <c r="B258" s="238">
        <f>SUMIF(Container!$M:$M,'Pallet Status'!A$258&amp;'Pallet Status'!B$3,Container!$L:$L)</f>
        <v>0</v>
      </c>
      <c r="C258" s="238">
        <f>SUMIF(Container!$N:$N,'Pallet Status'!$A258&amp;'Pallet Status'!C$3,Container!$H:$H)</f>
        <v>0</v>
      </c>
      <c r="D258" s="238">
        <f>SUMIF(Container!$N:$N,'Pallet Status'!$A258&amp;'Pallet Status'!D$3,Container!$H:$H)</f>
        <v>0</v>
      </c>
      <c r="E258" s="238">
        <f t="shared" si="23"/>
        <v>0</v>
      </c>
    </row>
    <row r="259" spans="1:5" s="236" customFormat="1">
      <c r="A259" s="237">
        <v>45614</v>
      </c>
      <c r="B259" s="238">
        <f>SUMIF(Container!$M:$M,'Pallet Status'!A$259&amp;'Pallet Status'!B$3,Container!$L:$L)</f>
        <v>0</v>
      </c>
      <c r="C259" s="238">
        <f>SUMIF(Container!$N:$N,'Pallet Status'!$A259&amp;'Pallet Status'!C$3,Container!$H:$H)</f>
        <v>0</v>
      </c>
      <c r="D259" s="238">
        <f>SUMIF(Container!$N:$N,'Pallet Status'!$A259&amp;'Pallet Status'!D$3,Container!$H:$H)</f>
        <v>0</v>
      </c>
      <c r="E259" s="238">
        <f t="shared" si="23"/>
        <v>0</v>
      </c>
    </row>
    <row r="260" spans="1:5" s="236" customFormat="1">
      <c r="A260" s="237">
        <v>45615</v>
      </c>
      <c r="B260" s="238">
        <f>SUMIF(Container!$M:$M,'Pallet Status'!A$260&amp;'Pallet Status'!B$3,Container!$L:$L)</f>
        <v>0</v>
      </c>
      <c r="C260" s="238">
        <f>SUMIF(Container!$N:$N,'Pallet Status'!$A260&amp;'Pallet Status'!C$3,Container!$H:$H)</f>
        <v>0</v>
      </c>
      <c r="D260" s="238">
        <f>SUMIF(Container!$N:$N,'Pallet Status'!$A260&amp;'Pallet Status'!D$3,Container!$H:$H)</f>
        <v>0</v>
      </c>
      <c r="E260" s="238">
        <f t="shared" si="23"/>
        <v>0</v>
      </c>
    </row>
    <row r="261" spans="1:5" s="236" customFormat="1">
      <c r="A261" s="237">
        <v>45616</v>
      </c>
      <c r="B261" s="238">
        <f>SUMIF(Container!$M:$M,'Pallet Status'!A$261&amp;'Pallet Status'!B$3,Container!$L:$L)</f>
        <v>0</v>
      </c>
      <c r="C261" s="238">
        <f>SUMIF(Container!$N:$N,'Pallet Status'!$A261&amp;'Pallet Status'!C$3,Container!$H:$H)</f>
        <v>0</v>
      </c>
      <c r="D261" s="238">
        <f>SUMIF(Container!$N:$N,'Pallet Status'!$A261&amp;'Pallet Status'!D$3,Container!$H:$H)</f>
        <v>0</v>
      </c>
      <c r="E261" s="238">
        <f t="shared" si="23"/>
        <v>0</v>
      </c>
    </row>
    <row r="262" spans="1:5" s="236" customFormat="1">
      <c r="A262" s="237">
        <v>45617</v>
      </c>
      <c r="B262" s="238">
        <f>SUMIF(Container!$M:$M,'Pallet Status'!A$262&amp;'Pallet Status'!B$3,Container!$L:$L)</f>
        <v>0</v>
      </c>
      <c r="C262" s="238">
        <f>SUMIF(Container!$N:$N,'Pallet Status'!$A262&amp;'Pallet Status'!C$3,Container!$H:$H)</f>
        <v>0</v>
      </c>
      <c r="D262" s="238">
        <f>SUMIF(Container!$N:$N,'Pallet Status'!$A262&amp;'Pallet Status'!D$3,Container!$H:$H)</f>
        <v>0</v>
      </c>
      <c r="E262" s="238">
        <f t="shared" si="23"/>
        <v>0</v>
      </c>
    </row>
    <row r="263" spans="1:5" s="236" customFormat="1">
      <c r="A263" s="237">
        <v>45621</v>
      </c>
      <c r="B263" s="238">
        <f>SUMIF(Container!$M:$M,'Pallet Status'!A$263&amp;'Pallet Status'!B$3,Container!$L:$L)</f>
        <v>0</v>
      </c>
      <c r="C263" s="238">
        <f>SUMIF(Container!$N:$N,'Pallet Status'!$A263&amp;'Pallet Status'!C$3,Container!$H:$H)</f>
        <v>0</v>
      </c>
      <c r="D263" s="238">
        <f>SUMIF(Container!$N:$N,'Pallet Status'!$A263&amp;'Pallet Status'!D$3,Container!$H:$H)</f>
        <v>0</v>
      </c>
      <c r="E263" s="238">
        <f>SUM(C263:D263)</f>
        <v>0</v>
      </c>
    </row>
    <row r="264" spans="1:5" s="236" customFormat="1">
      <c r="A264" s="237">
        <v>45622</v>
      </c>
      <c r="B264" s="238">
        <f>SUMIF(Container!$M:$M,'Pallet Status'!A$264&amp;'Pallet Status'!B$3,Container!$L:$L)</f>
        <v>0</v>
      </c>
      <c r="C264" s="238">
        <f>SUMIF(Container!$N:$N,'Pallet Status'!$A264&amp;'Pallet Status'!C$3,Container!$H:$H)</f>
        <v>0</v>
      </c>
      <c r="D264" s="238">
        <f>SUMIF(Container!$N:$N,'Pallet Status'!$A264&amp;'Pallet Status'!D$3,Container!$H:$H)</f>
        <v>0</v>
      </c>
      <c r="E264" s="238">
        <f>SUM(C264:D264)</f>
        <v>0</v>
      </c>
    </row>
    <row r="265" spans="1:5" s="236" customFormat="1">
      <c r="A265" s="237">
        <v>45623</v>
      </c>
      <c r="B265" s="238">
        <f>SUMIF(Container!$M:$M,'Pallet Status'!A$265&amp;'Pallet Status'!B$3,Container!$L:$L)</f>
        <v>0</v>
      </c>
      <c r="C265" s="238">
        <f>SUMIF(Container!$N:$N,'Pallet Status'!$A265&amp;'Pallet Status'!C$3,Container!$H:$H)</f>
        <v>0</v>
      </c>
      <c r="D265" s="238">
        <f>SUMIF(Container!$N:$N,'Pallet Status'!$A265&amp;'Pallet Status'!D$3,Container!$H:$H)</f>
        <v>0</v>
      </c>
      <c r="E265" s="238">
        <f>SUM(C265:D265)</f>
        <v>0</v>
      </c>
    </row>
    <row r="266" spans="1:5" s="236" customFormat="1">
      <c r="A266" s="237">
        <v>45624</v>
      </c>
      <c r="B266" s="238">
        <f>SUMIF(Container!$M:$M,'Pallet Status'!A$266&amp;'Pallet Status'!B$3,Container!$L:$L)</f>
        <v>0</v>
      </c>
      <c r="C266" s="238">
        <f>SUMIF(Container!$N:$N,'Pallet Status'!$A266&amp;'Pallet Status'!C$3,Container!$H:$H)</f>
        <v>0</v>
      </c>
      <c r="D266" s="238">
        <f>SUMIF(Container!$N:$N,'Pallet Status'!$A266&amp;'Pallet Status'!D$3,Container!$H:$H)</f>
        <v>0</v>
      </c>
      <c r="E266" s="238">
        <f>SUM(C266:D266)</f>
        <v>0</v>
      </c>
    </row>
    <row r="267" spans="1:5" s="236" customFormat="1" ht="14.4" thickBot="1">
      <c r="A267" s="237">
        <v>45625</v>
      </c>
      <c r="B267" s="238">
        <f>SUMIF(Container!$M:$M,'Pallet Status'!A$267&amp;'Pallet Status'!B$3,Container!$L:$L)</f>
        <v>0</v>
      </c>
      <c r="C267" s="238">
        <f>SUMIF(Container!$N:$N,'Pallet Status'!$A267&amp;'Pallet Status'!C$3,Container!$H:$H)</f>
        <v>0</v>
      </c>
      <c r="D267" s="238">
        <f>SUMIF(Container!$N:$N,'Pallet Status'!$A267&amp;'Pallet Status'!D$3,Container!$H:$H)</f>
        <v>0</v>
      </c>
      <c r="E267" s="238">
        <f>SUM(C267:D267)</f>
        <v>0</v>
      </c>
    </row>
    <row r="268" spans="1:5" s="236" customFormat="1" ht="14.4" thickBot="1">
      <c r="A268" s="265" t="s">
        <v>104</v>
      </c>
      <c r="B268" s="266">
        <f>SUM(B247:B267)</f>
        <v>0</v>
      </c>
      <c r="C268" s="266">
        <f>SUM(C247:C267)</f>
        <v>0</v>
      </c>
      <c r="D268" s="266">
        <f>SUM(D247:D267)</f>
        <v>0</v>
      </c>
      <c r="E268" s="266">
        <f>SUM(E247:E267)</f>
        <v>0</v>
      </c>
    </row>
    <row r="269" spans="1:5" s="236" customFormat="1"/>
    <row r="270" spans="1:5" s="236" customFormat="1">
      <c r="A270" s="267" t="s">
        <v>97</v>
      </c>
      <c r="B270" s="268" t="s">
        <v>73</v>
      </c>
      <c r="C270" s="269" t="s">
        <v>98</v>
      </c>
      <c r="D270" s="269" t="s">
        <v>105</v>
      </c>
      <c r="E270" s="270" t="s">
        <v>21</v>
      </c>
    </row>
    <row r="271" spans="1:5" s="236" customFormat="1">
      <c r="A271" s="237">
        <v>45628</v>
      </c>
      <c r="B271" s="238">
        <f>SUMIF(Container!$M:$M,'Pallet Status'!A$271&amp;'Pallet Status'!B$3,Container!$L:$L)</f>
        <v>0</v>
      </c>
      <c r="C271" s="238">
        <f>SUMIF(Container!$N:$N,'Pallet Status'!$A271&amp;'Pallet Status'!C$3,Container!$H:$H)</f>
        <v>0</v>
      </c>
      <c r="D271" s="238">
        <f>SUMIF(Container!$N:$N,'Pallet Status'!$A271&amp;'Pallet Status'!D$3,Container!$H:$H)</f>
        <v>0</v>
      </c>
      <c r="E271" s="238">
        <f t="shared" ref="E271:E276" si="24">SUM(C271:D271)</f>
        <v>0</v>
      </c>
    </row>
    <row r="272" spans="1:5" s="236" customFormat="1">
      <c r="A272" s="237">
        <v>45629</v>
      </c>
      <c r="B272" s="238">
        <f>SUMIF(Container!$M:$M,'Pallet Status'!A$272&amp;'Pallet Status'!B$3,Container!$L:$L)</f>
        <v>0</v>
      </c>
      <c r="C272" s="238">
        <f>SUMIF(Container!$N:$N,'Pallet Status'!$A272&amp;'Pallet Status'!C$3,Container!$H:$H)</f>
        <v>0</v>
      </c>
      <c r="D272" s="238">
        <f>SUMIF(Container!$N:$N,'Pallet Status'!$A272&amp;'Pallet Status'!D$3,Container!$H:$H)</f>
        <v>0</v>
      </c>
      <c r="E272" s="238">
        <f t="shared" si="24"/>
        <v>0</v>
      </c>
    </row>
    <row r="273" spans="1:5" s="236" customFormat="1">
      <c r="A273" s="237">
        <v>45630</v>
      </c>
      <c r="B273" s="238">
        <f>SUMIF(Container!$M:$M,'Pallet Status'!A$273&amp;'Pallet Status'!B$3,Container!$L:$L)</f>
        <v>0</v>
      </c>
      <c r="C273" s="238">
        <f>SUMIF(Container!$N:$N,'Pallet Status'!$A273&amp;'Pallet Status'!C$3,Container!$H:$H)</f>
        <v>0</v>
      </c>
      <c r="D273" s="238">
        <f>SUMIF(Container!$N:$N,'Pallet Status'!$A273&amp;'Pallet Status'!D$3,Container!$H:$H)</f>
        <v>0</v>
      </c>
      <c r="E273" s="238">
        <f t="shared" si="24"/>
        <v>0</v>
      </c>
    </row>
    <row r="274" spans="1:5" s="236" customFormat="1">
      <c r="A274" s="237">
        <v>45631</v>
      </c>
      <c r="B274" s="238">
        <f>SUMIF(Container!$M:$M,'Pallet Status'!A$274&amp;'Pallet Status'!B$3,Container!$L:$L)</f>
        <v>0</v>
      </c>
      <c r="C274" s="238">
        <f>SUMIF(Container!$N:$N,'Pallet Status'!$A274&amp;'Pallet Status'!C$3,Container!$H:$H)</f>
        <v>0</v>
      </c>
      <c r="D274" s="238">
        <f>SUMIF(Container!$N:$N,'Pallet Status'!$A274&amp;'Pallet Status'!D$3,Container!$H:$H)</f>
        <v>0</v>
      </c>
      <c r="E274" s="238">
        <f t="shared" si="24"/>
        <v>0</v>
      </c>
    </row>
    <row r="275" spans="1:5" s="236" customFormat="1">
      <c r="A275" s="237">
        <v>45632</v>
      </c>
      <c r="B275" s="238">
        <f>SUMIF(Container!$M:$M,'Pallet Status'!A$275&amp;'Pallet Status'!B$3,Container!$L:$L)</f>
        <v>0</v>
      </c>
      <c r="C275" s="238">
        <f>SUMIF(Container!$N:$N,'Pallet Status'!$A275&amp;'Pallet Status'!C$3,Container!$H:$H)</f>
        <v>0</v>
      </c>
      <c r="D275" s="238">
        <f>SUMIF(Container!$N:$N,'Pallet Status'!$A275&amp;'Pallet Status'!D$3,Container!$H:$H)</f>
        <v>0</v>
      </c>
      <c r="E275" s="238">
        <f t="shared" si="24"/>
        <v>0</v>
      </c>
    </row>
    <row r="276" spans="1:5" s="236" customFormat="1">
      <c r="A276" s="237">
        <v>45635</v>
      </c>
      <c r="B276" s="238">
        <f>SUMIF(Container!$M:$M,'Pallet Status'!A$276&amp;'Pallet Status'!B$3,Container!$L:$L)</f>
        <v>0</v>
      </c>
      <c r="C276" s="238">
        <f>SUMIF(Container!$N:$N,'Pallet Status'!$A276&amp;'Pallet Status'!C$3,Container!$H:$H)</f>
        <v>0</v>
      </c>
      <c r="D276" s="238">
        <f>SUMIF(Container!$N:$N,'Pallet Status'!$A276&amp;'Pallet Status'!D$3,Container!$H:$H)</f>
        <v>0</v>
      </c>
      <c r="E276" s="238">
        <f t="shared" si="24"/>
        <v>0</v>
      </c>
    </row>
    <row r="277" spans="1:5" s="236" customFormat="1">
      <c r="A277" s="237">
        <v>45636</v>
      </c>
      <c r="B277" s="238">
        <f>SUMIF(Container!$M:$M,'Pallet Status'!A$277&amp;'Pallet Status'!B$3,Container!$L:$L)</f>
        <v>0</v>
      </c>
      <c r="C277" s="238">
        <f>SUMIF(Container!$N:$N,'Pallet Status'!$A277&amp;'Pallet Status'!C$3,Container!$H:$H)</f>
        <v>0</v>
      </c>
      <c r="D277" s="238">
        <f>SUMIF(Container!$N:$N,'Pallet Status'!$A277&amp;'Pallet Status'!D$3,Container!$H:$H)</f>
        <v>0</v>
      </c>
      <c r="E277" s="238">
        <f>SUM(C277:D277)</f>
        <v>0</v>
      </c>
    </row>
    <row r="278" spans="1:5" s="236" customFormat="1">
      <c r="A278" s="237">
        <v>45637</v>
      </c>
      <c r="B278" s="238">
        <f>SUMIF(Container!$M:$M,'Pallet Status'!A$278&amp;'Pallet Status'!B$3,Container!$L:$L)</f>
        <v>0</v>
      </c>
      <c r="C278" s="238">
        <f>SUMIF(Container!$N:$N,'Pallet Status'!$A278&amp;'Pallet Status'!C$3,Container!$H:$H)</f>
        <v>0</v>
      </c>
      <c r="D278" s="238">
        <f>SUMIF(Container!$N:$N,'Pallet Status'!$A278&amp;'Pallet Status'!D$3,Container!$H:$H)</f>
        <v>0</v>
      </c>
      <c r="E278" s="238">
        <f>SUM(C278:D278)</f>
        <v>0</v>
      </c>
    </row>
    <row r="279" spans="1:5" s="236" customFormat="1">
      <c r="A279" s="237">
        <v>45638</v>
      </c>
      <c r="B279" s="238">
        <f>SUMIF(Container!$M:$M,'Pallet Status'!A$279&amp;'Pallet Status'!B$3,Container!$L:$L)</f>
        <v>0</v>
      </c>
      <c r="C279" s="238">
        <f>SUMIF(Container!$N:$N,'Pallet Status'!$A279&amp;'Pallet Status'!C$3,Container!$H:$H)</f>
        <v>0</v>
      </c>
      <c r="D279" s="238">
        <f>SUMIF(Container!$N:$N,'Pallet Status'!$A279&amp;'Pallet Status'!D$3,Container!$H:$H)</f>
        <v>0</v>
      </c>
      <c r="E279" s="238">
        <f>SUM(C279:D279)</f>
        <v>0</v>
      </c>
    </row>
    <row r="280" spans="1:5" s="236" customFormat="1">
      <c r="A280" s="237">
        <v>45639</v>
      </c>
      <c r="B280" s="271">
        <f>SUMIF(Container!$M:$M,'Pallet Status'!A$280&amp;'Pallet Status'!B$3,Container!$L:$L)</f>
        <v>0</v>
      </c>
      <c r="C280" s="271">
        <f>SUMIF(Container!$N:$N,'Pallet Status'!$A280&amp;'Pallet Status'!C$3,Container!$H:$H)</f>
        <v>0</v>
      </c>
      <c r="D280" s="271">
        <f>SUMIF(Container!$N:$N,'Pallet Status'!$A280&amp;'Pallet Status'!D$3,Container!$H:$H)</f>
        <v>0</v>
      </c>
      <c r="E280" s="271">
        <f>SUM(C280:D280)</f>
        <v>0</v>
      </c>
    </row>
    <row r="281" spans="1:5" s="236" customFormat="1">
      <c r="A281" s="237">
        <v>45642</v>
      </c>
      <c r="B281" s="238">
        <f>SUMIF(Container!$M:$M,'Pallet Status'!A$281&amp;'Pallet Status'!B$3,Container!$L:$L)</f>
        <v>0</v>
      </c>
      <c r="C281" s="238">
        <f>SUMIF(Container!$N:$N,'Pallet Status'!$A281&amp;'Pallet Status'!C$3,Container!$H:$H)</f>
        <v>0</v>
      </c>
      <c r="D281" s="238">
        <f>SUMIF(Container!$N:$N,'Pallet Status'!$A281&amp;'Pallet Status'!D$3,Container!$H:$H)</f>
        <v>0</v>
      </c>
      <c r="E281" s="238">
        <f t="shared" ref="E281:E286" si="25">SUM(C281:D281)</f>
        <v>0</v>
      </c>
    </row>
    <row r="282" spans="1:5" s="236" customFormat="1">
      <c r="A282" s="237">
        <v>45643</v>
      </c>
      <c r="B282" s="238">
        <f>SUMIF(Container!$M:$M,'Pallet Status'!A$282&amp;'Pallet Status'!B$3,Container!$L:$L)</f>
        <v>0</v>
      </c>
      <c r="C282" s="238">
        <f>SUMIF(Container!$N:$N,'Pallet Status'!$A282&amp;'Pallet Status'!C$3,Container!$H:$H)</f>
        <v>0</v>
      </c>
      <c r="D282" s="238">
        <f>SUMIF(Container!$N:$N,'Pallet Status'!$A282&amp;'Pallet Status'!D$3,Container!$H:$H)</f>
        <v>0</v>
      </c>
      <c r="E282" s="238">
        <f t="shared" si="25"/>
        <v>0</v>
      </c>
    </row>
    <row r="283" spans="1:5" s="236" customFormat="1">
      <c r="A283" s="237">
        <v>45644</v>
      </c>
      <c r="B283" s="238">
        <f>SUMIF(Container!$M:$M,'Pallet Status'!A$283&amp;'Pallet Status'!B$3,Container!$L:$L)</f>
        <v>0</v>
      </c>
      <c r="C283" s="238">
        <f>SUMIF(Container!$N:$N,'Pallet Status'!$A283&amp;'Pallet Status'!C$3,Container!$H:$H)</f>
        <v>0</v>
      </c>
      <c r="D283" s="238">
        <f>SUMIF(Container!$N:$N,'Pallet Status'!$A283&amp;'Pallet Status'!D$3,Container!$H:$H)</f>
        <v>0</v>
      </c>
      <c r="E283" s="238">
        <f t="shared" si="25"/>
        <v>0</v>
      </c>
    </row>
    <row r="284" spans="1:5" s="236" customFormat="1">
      <c r="A284" s="237">
        <v>45645</v>
      </c>
      <c r="B284" s="238">
        <f>SUMIF(Container!$M:$M,'Pallet Status'!A$284&amp;'Pallet Status'!B$3,Container!$L:$L)</f>
        <v>0</v>
      </c>
      <c r="C284" s="238">
        <f>SUMIF(Container!$N:$N,'Pallet Status'!$A284&amp;'Pallet Status'!C$3,Container!$H:$H)</f>
        <v>0</v>
      </c>
      <c r="D284" s="238">
        <f>SUMIF(Container!$N:$N,'Pallet Status'!$A284&amp;'Pallet Status'!D$3,Container!$H:$H)</f>
        <v>0</v>
      </c>
      <c r="E284" s="238">
        <f t="shared" si="25"/>
        <v>0</v>
      </c>
    </row>
    <row r="285" spans="1:5" s="236" customFormat="1">
      <c r="A285" s="237">
        <v>45646</v>
      </c>
      <c r="B285" s="238">
        <f>SUMIF(Container!$M:$M,'Pallet Status'!A$285&amp;'Pallet Status'!B$3,Container!$L:$L)</f>
        <v>0</v>
      </c>
      <c r="C285" s="238">
        <f>SUMIF(Container!$N:$N,'Pallet Status'!$A285&amp;'Pallet Status'!C$3,Container!$H:$H)</f>
        <v>0</v>
      </c>
      <c r="D285" s="238">
        <f>SUMIF(Container!$N:$N,'Pallet Status'!$A285&amp;'Pallet Status'!D$3,Container!$H:$H)</f>
        <v>0</v>
      </c>
      <c r="E285" s="238">
        <f t="shared" si="25"/>
        <v>0</v>
      </c>
    </row>
    <row r="286" spans="1:5" s="236" customFormat="1">
      <c r="A286" s="237">
        <v>45647</v>
      </c>
      <c r="B286" s="238">
        <f>SUMIF(Container!$M:$M,'Pallet Status'!A$286&amp;'Pallet Status'!B$3,Container!$L:$L)</f>
        <v>0</v>
      </c>
      <c r="C286" s="238">
        <f>SUMIF(Container!$N:$N,'Pallet Status'!$A286&amp;'Pallet Status'!C$3,Container!$H:$H)</f>
        <v>0</v>
      </c>
      <c r="D286" s="238">
        <f>SUMIF(Container!$N:$N,'Pallet Status'!$A286&amp;'Pallet Status'!D$3,Container!$H:$H)</f>
        <v>0</v>
      </c>
      <c r="E286" s="238">
        <f t="shared" si="25"/>
        <v>0</v>
      </c>
    </row>
    <row r="287" spans="1:5" s="236" customFormat="1">
      <c r="A287" s="237">
        <v>45649</v>
      </c>
      <c r="B287" s="238">
        <f>SUMIF(Container!$M:$M,'Pallet Status'!A$287&amp;'Pallet Status'!B$3,Container!$L:$L)</f>
        <v>0</v>
      </c>
      <c r="C287" s="238">
        <f>SUMIF(Container!$N:$N,'Pallet Status'!$A287&amp;'Pallet Status'!C$3,Container!$H:$H)</f>
        <v>0</v>
      </c>
      <c r="D287" s="238">
        <f>SUMIF(Container!$N:$N,'Pallet Status'!$A287&amp;'Pallet Status'!D$3,Container!$H:$H)</f>
        <v>0</v>
      </c>
      <c r="E287" s="238">
        <f t="shared" ref="E287:E293" si="26">SUM(C287:D287)</f>
        <v>0</v>
      </c>
    </row>
    <row r="288" spans="1:5" s="236" customFormat="1">
      <c r="A288" s="237">
        <v>45650</v>
      </c>
      <c r="B288" s="238">
        <f>SUMIF(Container!$M:$M,'Pallet Status'!A$288&amp;'Pallet Status'!B$3,Container!$L:$L)</f>
        <v>0</v>
      </c>
      <c r="C288" s="238">
        <f>SUMIF(Container!$N:$N,'Pallet Status'!$A288&amp;'Pallet Status'!C$3,Container!$H:$H)</f>
        <v>0</v>
      </c>
      <c r="D288" s="238">
        <f>SUMIF(Container!$N:$N,'Pallet Status'!$A288&amp;'Pallet Status'!D$3,Container!$H:$H)</f>
        <v>0</v>
      </c>
      <c r="E288" s="238">
        <f t="shared" si="26"/>
        <v>0</v>
      </c>
    </row>
    <row r="289" spans="1:5" s="236" customFormat="1">
      <c r="A289" s="237">
        <v>45652</v>
      </c>
      <c r="B289" s="238">
        <f>SUMIF(Container!$M:$M,'Pallet Status'!A$289&amp;'Pallet Status'!B$3,Container!$L:$L)</f>
        <v>0</v>
      </c>
      <c r="C289" s="238">
        <f>SUMIF(Container!$N:$N,'Pallet Status'!$A289&amp;'Pallet Status'!C$3,Container!$H:$H)</f>
        <v>0</v>
      </c>
      <c r="D289" s="238">
        <f>SUMIF(Container!$N:$N,'Pallet Status'!$A289&amp;'Pallet Status'!D$3,Container!$H:$H)</f>
        <v>0</v>
      </c>
      <c r="E289" s="238">
        <f t="shared" si="26"/>
        <v>0</v>
      </c>
    </row>
    <row r="290" spans="1:5" s="236" customFormat="1">
      <c r="A290" s="237">
        <v>45653</v>
      </c>
      <c r="B290" s="238">
        <f>SUMIF(Container!$M:$M,'Pallet Status'!A$290&amp;'Pallet Status'!B$3,Container!$L:$L)</f>
        <v>0</v>
      </c>
      <c r="C290" s="238">
        <f>SUMIF(Container!$N:$N,'Pallet Status'!$A290&amp;'Pallet Status'!C$3,Container!$H:$H)</f>
        <v>0</v>
      </c>
      <c r="D290" s="238">
        <f>SUMIF(Container!$N:$N,'Pallet Status'!$A290&amp;'Pallet Status'!D$3,Container!$H:$H)</f>
        <v>0</v>
      </c>
      <c r="E290" s="238">
        <f t="shared" si="26"/>
        <v>0</v>
      </c>
    </row>
    <row r="291" spans="1:5" s="236" customFormat="1">
      <c r="A291" s="237">
        <v>45654</v>
      </c>
      <c r="B291" s="238">
        <f>SUMIF(Container!$M:$M,'Pallet Status'!A$291&amp;'Pallet Status'!B$3,Container!$L:$L)</f>
        <v>0</v>
      </c>
      <c r="C291" s="238">
        <f>SUMIF(Container!$N:$N,'Pallet Status'!$A291&amp;'Pallet Status'!C$3,Container!$H:$H)</f>
        <v>0</v>
      </c>
      <c r="D291" s="238">
        <f>SUMIF(Container!$N:$N,'Pallet Status'!$A291&amp;'Pallet Status'!D$3,Container!$H:$H)</f>
        <v>0</v>
      </c>
      <c r="E291" s="238">
        <f>SUM(C291:D291)</f>
        <v>0</v>
      </c>
    </row>
    <row r="292" spans="1:5" s="236" customFormat="1">
      <c r="A292" s="237">
        <v>45656</v>
      </c>
      <c r="B292" s="238">
        <f>SUMIF(Container!$M:$M,'Pallet Status'!A$292&amp;'Pallet Status'!B$3,Container!$L:$L)</f>
        <v>0</v>
      </c>
      <c r="C292" s="238">
        <f>SUMIF(Container!$N:$N,'Pallet Status'!$A292&amp;'Pallet Status'!C$3,Container!$H:$H)</f>
        <v>0</v>
      </c>
      <c r="D292" s="238">
        <f>SUMIF(Container!$N:$N,'Pallet Status'!$A292&amp;'Pallet Status'!D$3,Container!$H:$H)</f>
        <v>0</v>
      </c>
      <c r="E292" s="238">
        <f t="shared" si="26"/>
        <v>0</v>
      </c>
    </row>
    <row r="293" spans="1:5" s="236" customFormat="1" ht="14.4" thickBot="1">
      <c r="A293" s="237">
        <v>45657</v>
      </c>
      <c r="B293" s="238">
        <f>SUMIF(Container!$M:$M,'Pallet Status'!A$293&amp;'Pallet Status'!B$3,Container!$L:$L)</f>
        <v>0</v>
      </c>
      <c r="C293" s="238">
        <f>SUMIF(Container!$N:$N,'Pallet Status'!$A293&amp;'Pallet Status'!C$3,Container!$H:$H)</f>
        <v>0</v>
      </c>
      <c r="D293" s="238">
        <f>SUMIF(Container!$N:$N,'Pallet Status'!$A293&amp;'Pallet Status'!D$3,Container!$H:$H)</f>
        <v>0</v>
      </c>
      <c r="E293" s="238">
        <f t="shared" si="26"/>
        <v>0</v>
      </c>
    </row>
    <row r="294" spans="1:5" ht="14.4" thickBot="1">
      <c r="A294" s="10" t="s">
        <v>104</v>
      </c>
      <c r="B294" s="13">
        <f>SUM(B271:B290)</f>
        <v>0</v>
      </c>
      <c r="C294" s="13">
        <f>SUM(C271:C290)</f>
        <v>0</v>
      </c>
      <c r="D294" s="13">
        <f>SUM(D271:D290)</f>
        <v>0</v>
      </c>
      <c r="E294" s="13">
        <f>SUM(E271:E290)</f>
        <v>0</v>
      </c>
    </row>
  </sheetData>
  <autoFilter ref="A172:E193" xr:uid="{00000000-0001-0000-0100-000000000000}"/>
  <phoneticPr fontId="68" type="noConversion"/>
  <pageMargins left="0.75" right="0.75" top="1" bottom="1" header="0.5" footer="0.5"/>
  <pageSetup paperSize="9" scale="83" orientation="portrait" r:id="rId1"/>
  <colBreaks count="1" manualBreakCount="1">
    <brk id="5" max="16383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FB63-A171-44BE-82AE-B68E99A62F9B}">
  <sheetPr codeName="Sheet10"/>
  <dimension ref="B2:M22"/>
  <sheetViews>
    <sheetView showGridLines="0" topLeftCell="A2" zoomScale="80" zoomScaleNormal="80" workbookViewId="0">
      <selection activeCell="J23" sqref="J23"/>
    </sheetView>
  </sheetViews>
  <sheetFormatPr defaultColWidth="8.8984375" defaultRowHeight="17.399999999999999"/>
  <cols>
    <col min="1" max="1" width="1.8984375" style="241" customWidth="1"/>
    <col min="2" max="2" width="15.69921875" style="241" bestFit="1" customWidth="1"/>
    <col min="3" max="4" width="11.8984375" style="241" bestFit="1" customWidth="1"/>
    <col min="5" max="7" width="11.19921875" style="241" customWidth="1"/>
    <col min="8" max="9" width="8.796875" style="241" customWidth="1"/>
    <col min="10" max="10" width="10.19921875" style="241" customWidth="1"/>
    <col min="11" max="11" width="9.69921875" style="241" customWidth="1"/>
    <col min="12" max="12" width="10.19921875" style="241" customWidth="1"/>
    <col min="13" max="13" width="11.8984375" style="241" customWidth="1"/>
    <col min="14" max="16384" width="8.8984375" style="241"/>
  </cols>
  <sheetData>
    <row r="2" spans="2:13" ht="18" thickBot="1"/>
    <row r="3" spans="2:13" ht="54.75" customHeight="1" thickBot="1">
      <c r="B3" s="303" t="s">
        <v>250</v>
      </c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5"/>
    </row>
    <row r="4" spans="2:13" s="243" customFormat="1" ht="7.5" customHeight="1" thickBot="1">
      <c r="B4" s="242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</row>
    <row r="5" spans="2:13" ht="33" customHeight="1">
      <c r="B5" s="306" t="s">
        <v>251</v>
      </c>
      <c r="C5" s="307"/>
      <c r="D5" s="254" t="s">
        <v>265</v>
      </c>
      <c r="E5" s="255" t="s">
        <v>267</v>
      </c>
      <c r="F5" s="254" t="s">
        <v>266</v>
      </c>
      <c r="G5" s="255" t="str">
        <f>E5</f>
        <v>(8/5~8/9)</v>
      </c>
      <c r="H5" s="310" t="s">
        <v>252</v>
      </c>
      <c r="I5" s="311"/>
      <c r="J5" s="311"/>
      <c r="K5" s="311"/>
      <c r="L5" s="311"/>
      <c r="M5" s="312"/>
    </row>
    <row r="6" spans="2:13" ht="33" customHeight="1" thickBot="1">
      <c r="B6" s="308"/>
      <c r="C6" s="309"/>
      <c r="D6" s="244" t="s">
        <v>254</v>
      </c>
      <c r="E6" s="244" t="s">
        <v>255</v>
      </c>
      <c r="F6" s="244" t="s">
        <v>254</v>
      </c>
      <c r="G6" s="244" t="s">
        <v>255</v>
      </c>
      <c r="H6" s="313"/>
      <c r="I6" s="314"/>
      <c r="J6" s="314"/>
      <c r="K6" s="314"/>
      <c r="L6" s="314"/>
      <c r="M6" s="315"/>
    </row>
    <row r="7" spans="2:13" ht="39" customHeight="1" thickTop="1">
      <c r="B7" s="322" t="s">
        <v>257</v>
      </c>
      <c r="C7" s="323"/>
      <c r="D7" s="245">
        <v>2</v>
      </c>
      <c r="E7" s="245">
        <v>12</v>
      </c>
      <c r="F7" s="246"/>
      <c r="G7" s="246"/>
      <c r="H7" s="324"/>
      <c r="I7" s="324"/>
      <c r="J7" s="324"/>
      <c r="K7" s="324"/>
      <c r="L7" s="324"/>
      <c r="M7" s="325"/>
    </row>
    <row r="8" spans="2:13" ht="39" customHeight="1">
      <c r="B8" s="316" t="s">
        <v>256</v>
      </c>
      <c r="C8" s="317"/>
      <c r="D8" s="247">
        <v>1</v>
      </c>
      <c r="E8" s="247">
        <v>3</v>
      </c>
      <c r="F8" s="248"/>
      <c r="G8" s="248"/>
      <c r="H8" s="318"/>
      <c r="I8" s="318"/>
      <c r="J8" s="318"/>
      <c r="K8" s="318"/>
      <c r="L8" s="318"/>
      <c r="M8" s="319"/>
    </row>
    <row r="9" spans="2:13" ht="39" hidden="1" customHeight="1">
      <c r="B9" s="316" t="s">
        <v>259</v>
      </c>
      <c r="C9" s="317"/>
      <c r="D9" s="247"/>
      <c r="E9" s="247"/>
      <c r="F9" s="248"/>
      <c r="G9" s="248"/>
      <c r="H9" s="318"/>
      <c r="I9" s="318"/>
      <c r="J9" s="318"/>
      <c r="K9" s="318"/>
      <c r="L9" s="318"/>
      <c r="M9" s="319"/>
    </row>
    <row r="10" spans="2:13" ht="39" hidden="1" customHeight="1">
      <c r="B10" s="316" t="s">
        <v>258</v>
      </c>
      <c r="C10" s="317"/>
      <c r="D10" s="247"/>
      <c r="E10" s="247"/>
      <c r="F10" s="248"/>
      <c r="G10" s="248"/>
      <c r="H10" s="320"/>
      <c r="I10" s="320"/>
      <c r="J10" s="320"/>
      <c r="K10" s="320"/>
      <c r="L10" s="320"/>
      <c r="M10" s="321"/>
    </row>
    <row r="11" spans="2:13" ht="39" customHeight="1">
      <c r="B11" s="316" t="s">
        <v>260</v>
      </c>
      <c r="C11" s="317"/>
      <c r="D11" s="247">
        <v>1</v>
      </c>
      <c r="E11" s="247"/>
      <c r="F11" s="248"/>
      <c r="G11" s="248"/>
      <c r="H11" s="320"/>
      <c r="I11" s="320"/>
      <c r="J11" s="320"/>
      <c r="K11" s="320"/>
      <c r="L11" s="320"/>
      <c r="M11" s="321"/>
    </row>
    <row r="12" spans="2:13" ht="39" customHeight="1">
      <c r="B12" s="316" t="s">
        <v>253</v>
      </c>
      <c r="C12" s="317"/>
      <c r="D12" s="247"/>
      <c r="E12" s="247">
        <v>2</v>
      </c>
      <c r="F12" s="248"/>
      <c r="G12" s="248"/>
      <c r="H12" s="320"/>
      <c r="I12" s="320"/>
      <c r="J12" s="320"/>
      <c r="K12" s="320"/>
      <c r="L12" s="320"/>
      <c r="M12" s="321"/>
    </row>
    <row r="13" spans="2:13" ht="39" hidden="1" customHeight="1">
      <c r="B13" s="316" t="s">
        <v>261</v>
      </c>
      <c r="C13" s="317"/>
      <c r="D13" s="247"/>
      <c r="E13" s="247"/>
      <c r="F13" s="248"/>
      <c r="G13" s="248"/>
      <c r="H13" s="320"/>
      <c r="I13" s="320"/>
      <c r="J13" s="320"/>
      <c r="K13" s="320"/>
      <c r="L13" s="320"/>
      <c r="M13" s="321"/>
    </row>
    <row r="14" spans="2:13" ht="39" hidden="1" customHeight="1">
      <c r="B14" s="316" t="s">
        <v>262</v>
      </c>
      <c r="C14" s="317"/>
      <c r="D14" s="247"/>
      <c r="E14" s="247"/>
      <c r="F14" s="248"/>
      <c r="G14" s="248"/>
      <c r="H14" s="320"/>
      <c r="I14" s="320"/>
      <c r="J14" s="320"/>
      <c r="K14" s="320"/>
      <c r="L14" s="320"/>
      <c r="M14" s="321"/>
    </row>
    <row r="15" spans="2:13" ht="39" hidden="1" customHeight="1">
      <c r="B15" s="316"/>
      <c r="C15" s="317"/>
      <c r="D15" s="247"/>
      <c r="E15" s="247"/>
      <c r="F15" s="248"/>
      <c r="G15" s="248"/>
      <c r="H15" s="320"/>
      <c r="I15" s="320"/>
      <c r="J15" s="320"/>
      <c r="K15" s="320"/>
      <c r="L15" s="320"/>
      <c r="M15" s="321"/>
    </row>
    <row r="16" spans="2:13" ht="39" hidden="1" customHeight="1">
      <c r="B16" s="316"/>
      <c r="C16" s="317"/>
      <c r="D16" s="247"/>
      <c r="E16" s="247"/>
      <c r="F16" s="248"/>
      <c r="G16" s="248"/>
      <c r="H16" s="320"/>
      <c r="I16" s="320"/>
      <c r="J16" s="320"/>
      <c r="K16" s="320"/>
      <c r="L16" s="320"/>
      <c r="M16" s="321"/>
    </row>
    <row r="17" spans="2:13" ht="39" customHeight="1" thickBot="1">
      <c r="B17" s="326" t="s">
        <v>263</v>
      </c>
      <c r="C17" s="327"/>
      <c r="D17" s="249">
        <f>SUM(D7:D16)</f>
        <v>4</v>
      </c>
      <c r="E17" s="249">
        <f>SUM(E7:E16)</f>
        <v>17</v>
      </c>
      <c r="F17" s="250">
        <f>SUM(F7:F16)</f>
        <v>0</v>
      </c>
      <c r="G17" s="250">
        <f>SUM(G7:G16)</f>
        <v>0</v>
      </c>
      <c r="H17" s="328"/>
      <c r="I17" s="329"/>
      <c r="J17" s="329"/>
      <c r="K17" s="329"/>
      <c r="L17" s="329"/>
      <c r="M17" s="330"/>
    </row>
    <row r="18" spans="2:13" ht="2.25" customHeight="1">
      <c r="C18" s="251"/>
    </row>
    <row r="19" spans="2:13">
      <c r="B19" s="252"/>
      <c r="D19" s="252"/>
    </row>
    <row r="20" spans="2:13">
      <c r="D20" s="252"/>
    </row>
    <row r="21" spans="2:13">
      <c r="B21"/>
      <c r="C21"/>
      <c r="D21"/>
    </row>
    <row r="22" spans="2:13">
      <c r="B22"/>
      <c r="C22"/>
      <c r="D22"/>
    </row>
  </sheetData>
  <mergeCells count="25">
    <mergeCell ref="B17:C17"/>
    <mergeCell ref="H17:M17"/>
    <mergeCell ref="B15:C15"/>
    <mergeCell ref="H15:M15"/>
    <mergeCell ref="B16:C16"/>
    <mergeCell ref="H16:M16"/>
    <mergeCell ref="B13:C13"/>
    <mergeCell ref="H13:M13"/>
    <mergeCell ref="B14:C14"/>
    <mergeCell ref="H14:M14"/>
    <mergeCell ref="B11:C11"/>
    <mergeCell ref="H11:M11"/>
    <mergeCell ref="B12:C12"/>
    <mergeCell ref="H12:M12"/>
    <mergeCell ref="B10:C10"/>
    <mergeCell ref="H10:M10"/>
    <mergeCell ref="B7:C7"/>
    <mergeCell ref="H7:M7"/>
    <mergeCell ref="B8:C8"/>
    <mergeCell ref="H8:M8"/>
    <mergeCell ref="B3:M3"/>
    <mergeCell ref="B5:C6"/>
    <mergeCell ref="H5:M6"/>
    <mergeCell ref="B9:C9"/>
    <mergeCell ref="H9:M9"/>
  </mergeCells>
  <phoneticPr fontId="68" type="noConversion"/>
  <pageMargins left="0.34" right="0.1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BF46"/>
  <sheetViews>
    <sheetView showGridLines="0" zoomScaleNormal="100" zoomScaleSheetLayoutView="75" workbookViewId="0">
      <selection activeCell="BB16" sqref="BB16"/>
    </sheetView>
  </sheetViews>
  <sheetFormatPr defaultColWidth="8.8984375" defaultRowHeight="14.4"/>
  <cols>
    <col min="1" max="1" width="10.796875" customWidth="1"/>
    <col min="2" max="2" width="10" hidden="1" customWidth="1"/>
    <col min="3" max="4" width="7.3984375" hidden="1" customWidth="1"/>
    <col min="5" max="5" width="6.8984375" hidden="1" customWidth="1"/>
    <col min="6" max="6" width="7.296875" customWidth="1"/>
    <col min="7" max="8" width="7.3984375" customWidth="1"/>
    <col min="9" max="9" width="6.8984375" customWidth="1"/>
    <col min="10" max="10" width="7.296875" hidden="1" customWidth="1"/>
    <col min="11" max="12" width="7.3984375" hidden="1" customWidth="1"/>
    <col min="13" max="13" width="6.8984375" hidden="1" customWidth="1"/>
    <col min="14" max="14" width="7.296875" hidden="1" customWidth="1"/>
    <col min="15" max="16" width="7.3984375" hidden="1" customWidth="1"/>
    <col min="17" max="17" width="6.59765625" hidden="1" customWidth="1"/>
    <col min="18" max="18" width="7.296875" hidden="1" customWidth="1"/>
    <col min="19" max="20" width="7.3984375" hidden="1" customWidth="1"/>
    <col min="21" max="21" width="6.8984375" hidden="1" customWidth="1"/>
    <col min="22" max="22" width="7.296875" hidden="1" customWidth="1"/>
    <col min="23" max="24" width="7.3984375" hidden="1" customWidth="1"/>
    <col min="25" max="25" width="6.8984375" hidden="1" customWidth="1"/>
    <col min="26" max="26" width="7.296875" hidden="1" customWidth="1"/>
    <col min="27" max="28" width="7.3984375" hidden="1" customWidth="1"/>
    <col min="29" max="29" width="6.8984375" hidden="1" customWidth="1"/>
    <col min="30" max="30" width="7.296875" hidden="1" customWidth="1"/>
    <col min="31" max="32" width="7.3984375" hidden="1" customWidth="1"/>
    <col min="33" max="33" width="6.8984375" hidden="1" customWidth="1"/>
    <col min="34" max="34" width="7.296875" hidden="1" customWidth="1"/>
    <col min="35" max="36" width="7.3984375" hidden="1" customWidth="1"/>
    <col min="37" max="37" width="8" hidden="1" customWidth="1"/>
    <col min="38" max="38" width="7.296875" hidden="1" customWidth="1"/>
    <col min="39" max="40" width="7.3984375" hidden="1" customWidth="1"/>
    <col min="41" max="41" width="6.8984375" hidden="1" customWidth="1"/>
    <col min="42" max="42" width="7.296875" hidden="1" customWidth="1"/>
    <col min="43" max="44" width="7.3984375" hidden="1" customWidth="1"/>
    <col min="45" max="45" width="6.8984375" hidden="1" customWidth="1"/>
    <col min="46" max="46" width="7.296875" hidden="1" customWidth="1"/>
    <col min="47" max="47" width="8.09765625" hidden="1" customWidth="1"/>
    <col min="48" max="48" width="9.19921875" hidden="1" customWidth="1"/>
    <col min="49" max="49" width="7" hidden="1" customWidth="1"/>
    <col min="50" max="50" width="9" customWidth="1"/>
    <col min="51" max="52" width="9.09765625" customWidth="1"/>
    <col min="53" max="53" width="9" customWidth="1"/>
    <col min="54" max="54" width="10.296875" customWidth="1"/>
    <col min="55" max="55" width="9.3984375" customWidth="1"/>
    <col min="56" max="56" width="9.19921875" customWidth="1"/>
    <col min="57" max="57" width="9" customWidth="1"/>
    <col min="58" max="90" width="8.8984375" customWidth="1"/>
  </cols>
  <sheetData>
    <row r="1" spans="1:58" ht="18.75" customHeight="1">
      <c r="A1" s="38" t="s">
        <v>137</v>
      </c>
      <c r="B1" s="331" t="s">
        <v>76</v>
      </c>
      <c r="C1" s="331"/>
      <c r="D1" s="331"/>
      <c r="E1" s="331"/>
      <c r="F1" s="331" t="s">
        <v>77</v>
      </c>
      <c r="G1" s="331"/>
      <c r="H1" s="331"/>
      <c r="I1" s="331"/>
      <c r="J1" s="331" t="s">
        <v>78</v>
      </c>
      <c r="K1" s="331"/>
      <c r="L1" s="331"/>
      <c r="M1" s="331"/>
      <c r="N1" s="331" t="s">
        <v>72</v>
      </c>
      <c r="O1" s="331"/>
      <c r="P1" s="331"/>
      <c r="Q1" s="331"/>
      <c r="R1" s="331" t="s">
        <v>79</v>
      </c>
      <c r="S1" s="331"/>
      <c r="T1" s="331"/>
      <c r="U1" s="331"/>
      <c r="V1" s="331" t="s">
        <v>80</v>
      </c>
      <c r="W1" s="331"/>
      <c r="X1" s="331"/>
      <c r="Y1" s="331"/>
      <c r="Z1" s="331" t="s">
        <v>75</v>
      </c>
      <c r="AA1" s="331"/>
      <c r="AB1" s="331"/>
      <c r="AC1" s="331"/>
      <c r="AD1" s="331" t="s">
        <v>81</v>
      </c>
      <c r="AE1" s="331"/>
      <c r="AF1" s="331"/>
      <c r="AG1" s="331"/>
      <c r="AH1" s="331" t="s">
        <v>84</v>
      </c>
      <c r="AI1" s="331"/>
      <c r="AJ1" s="331"/>
      <c r="AK1" s="331"/>
      <c r="AL1" s="331" t="s">
        <v>89</v>
      </c>
      <c r="AM1" s="331"/>
      <c r="AN1" s="331"/>
      <c r="AO1" s="331"/>
      <c r="AP1" s="331" t="s">
        <v>87</v>
      </c>
      <c r="AQ1" s="331"/>
      <c r="AR1" s="331"/>
      <c r="AS1" s="331"/>
      <c r="AT1" s="331" t="s">
        <v>88</v>
      </c>
      <c r="AU1" s="331"/>
      <c r="AV1" s="331"/>
      <c r="AW1" s="331"/>
      <c r="AX1" s="331" t="s">
        <v>197</v>
      </c>
      <c r="AY1" s="331"/>
      <c r="AZ1" s="331"/>
      <c r="BA1" s="331"/>
      <c r="BB1" s="347" t="s">
        <v>196</v>
      </c>
      <c r="BC1" s="347"/>
      <c r="BD1" s="347"/>
      <c r="BE1" s="347"/>
    </row>
    <row r="2" spans="1:58" ht="18.75" customHeight="1" thickBot="1">
      <c r="A2" s="15" t="s">
        <v>38</v>
      </c>
      <c r="B2" s="344" t="s">
        <v>110</v>
      </c>
      <c r="C2" s="345"/>
      <c r="D2" s="345" t="s">
        <v>112</v>
      </c>
      <c r="E2" s="346"/>
      <c r="F2" s="332" t="s">
        <v>110</v>
      </c>
      <c r="G2" s="333"/>
      <c r="H2" s="334" t="s">
        <v>112</v>
      </c>
      <c r="I2" s="334"/>
      <c r="J2" s="332" t="s">
        <v>110</v>
      </c>
      <c r="K2" s="333"/>
      <c r="L2" s="334" t="s">
        <v>112</v>
      </c>
      <c r="M2" s="334"/>
      <c r="N2" s="332" t="s">
        <v>110</v>
      </c>
      <c r="O2" s="333"/>
      <c r="P2" s="334" t="s">
        <v>112</v>
      </c>
      <c r="Q2" s="334"/>
      <c r="R2" s="332" t="s">
        <v>110</v>
      </c>
      <c r="S2" s="333"/>
      <c r="T2" s="348" t="s">
        <v>112</v>
      </c>
      <c r="U2" s="349"/>
      <c r="V2" s="332" t="s">
        <v>110</v>
      </c>
      <c r="W2" s="333"/>
      <c r="X2" s="334" t="s">
        <v>112</v>
      </c>
      <c r="Y2" s="334"/>
      <c r="Z2" s="332" t="s">
        <v>110</v>
      </c>
      <c r="AA2" s="333"/>
      <c r="AB2" s="334" t="s">
        <v>112</v>
      </c>
      <c r="AC2" s="334"/>
      <c r="AD2" s="332" t="s">
        <v>110</v>
      </c>
      <c r="AE2" s="333"/>
      <c r="AF2" s="334" t="s">
        <v>112</v>
      </c>
      <c r="AG2" s="334"/>
      <c r="AH2" s="332" t="s">
        <v>110</v>
      </c>
      <c r="AI2" s="333"/>
      <c r="AJ2" s="334" t="s">
        <v>112</v>
      </c>
      <c r="AK2" s="334"/>
      <c r="AL2" s="332" t="s">
        <v>110</v>
      </c>
      <c r="AM2" s="333"/>
      <c r="AN2" s="334" t="s">
        <v>112</v>
      </c>
      <c r="AO2" s="334"/>
      <c r="AP2" s="332" t="s">
        <v>110</v>
      </c>
      <c r="AQ2" s="333"/>
      <c r="AR2" s="334" t="s">
        <v>112</v>
      </c>
      <c r="AS2" s="334"/>
      <c r="AT2" s="332" t="s">
        <v>110</v>
      </c>
      <c r="AU2" s="333"/>
      <c r="AV2" s="334" t="s">
        <v>112</v>
      </c>
      <c r="AW2" s="334"/>
      <c r="AX2" s="37" t="s">
        <v>74</v>
      </c>
      <c r="AY2" s="21"/>
      <c r="AZ2" s="348" t="s">
        <v>112</v>
      </c>
      <c r="BA2" s="349"/>
      <c r="BB2" s="344" t="s">
        <v>110</v>
      </c>
      <c r="BC2" s="345"/>
      <c r="BD2" s="345" t="s">
        <v>112</v>
      </c>
      <c r="BE2" s="346"/>
    </row>
    <row r="3" spans="1:58" ht="18.75" customHeight="1" thickTop="1">
      <c r="A3" s="180" t="s">
        <v>32</v>
      </c>
      <c r="B3" s="215">
        <v>60</v>
      </c>
      <c r="C3" s="216">
        <f t="shared" ref="C3:C35" si="0">B3/$AX$35</f>
        <v>0.44117647058823528</v>
      </c>
      <c r="D3" s="217">
        <v>1161</v>
      </c>
      <c r="E3" s="218">
        <f t="shared" ref="E3:E35" si="1">D3/$AZ$35</f>
        <v>0.38304190036291652</v>
      </c>
      <c r="F3" s="191"/>
      <c r="G3" s="17">
        <f t="shared" ref="G3:G34" si="2">F3/$BB$35</f>
        <v>0</v>
      </c>
      <c r="H3" s="193"/>
      <c r="I3" s="157">
        <f t="shared" ref="I3:I34" si="3">H3/$BD$35</f>
        <v>0</v>
      </c>
      <c r="J3" s="191"/>
      <c r="K3" s="194" t="e">
        <f t="shared" ref="K3:K15" si="4">J3:J35/$J$35</f>
        <v>#DIV/0!</v>
      </c>
      <c r="L3" s="193"/>
      <c r="M3" s="194" t="e">
        <f t="shared" ref="M3:M33" si="5">L3/$L$35</f>
        <v>#DIV/0!</v>
      </c>
      <c r="N3" s="191"/>
      <c r="O3" s="194" t="e">
        <f t="shared" ref="O3:O32" si="6">N3/$N$35</f>
        <v>#DIV/0!</v>
      </c>
      <c r="P3" s="193"/>
      <c r="Q3" s="194" t="e">
        <f t="shared" ref="Q3:Q32" si="7">P3/$P$35</f>
        <v>#DIV/0!</v>
      </c>
      <c r="R3" s="191"/>
      <c r="S3" s="192" t="e">
        <f t="shared" ref="S3:S32" si="8">R3/$R$35</f>
        <v>#DIV/0!</v>
      </c>
      <c r="T3" s="195"/>
      <c r="U3" s="196" t="e">
        <f t="shared" ref="U3:U32" si="9">T3/$T$35</f>
        <v>#DIV/0!</v>
      </c>
      <c r="V3" s="197"/>
      <c r="W3" s="192" t="e">
        <f t="shared" ref="W3:W33" si="10">V3/$V$35</f>
        <v>#DIV/0!</v>
      </c>
      <c r="X3" s="193"/>
      <c r="Y3" s="194" t="e">
        <f t="shared" ref="Y3:Y32" si="11">X3/$X$35</f>
        <v>#DIV/0!</v>
      </c>
      <c r="Z3" s="191"/>
      <c r="AA3" s="192" t="e">
        <f t="shared" ref="AA3:AA32" si="12">Z3/$Z$35</f>
        <v>#DIV/0!</v>
      </c>
      <c r="AB3" s="198"/>
      <c r="AC3" s="192" t="e">
        <f t="shared" ref="AC3:AC32" si="13">AB3/$AB$35</f>
        <v>#DIV/0!</v>
      </c>
      <c r="AD3" s="191"/>
      <c r="AE3" s="192" t="e">
        <f t="shared" ref="AE3:AE32" si="14">AD3/$AD$35</f>
        <v>#DIV/0!</v>
      </c>
      <c r="AF3" s="193"/>
      <c r="AG3" s="157" t="e">
        <f t="shared" ref="AG3:AG32" si="15">AF3/$AF$35</f>
        <v>#DIV/0!</v>
      </c>
      <c r="AH3" s="191"/>
      <c r="AI3" s="192" t="e">
        <f t="shared" ref="AI3:AI33" si="16">AH3/$AH$35</f>
        <v>#DIV/0!</v>
      </c>
      <c r="AJ3" s="198"/>
      <c r="AK3" s="157" t="e">
        <f t="shared" ref="AK3:AK33" si="17">AJ3/$AJ$35</f>
        <v>#DIV/0!</v>
      </c>
      <c r="AL3" s="191"/>
      <c r="AM3" s="194" t="e">
        <f t="shared" ref="AM3:AM32" si="18">AL3/$AL$35</f>
        <v>#DIV/0!</v>
      </c>
      <c r="AN3" s="193"/>
      <c r="AO3" s="194" t="e">
        <f t="shared" ref="AO3:AO32" si="19">AN3/$AN$35</f>
        <v>#DIV/0!</v>
      </c>
      <c r="AP3" s="191"/>
      <c r="AQ3" s="192" t="e">
        <f t="shared" ref="AQ3:AQ32" si="20">AP3/$AP$35</f>
        <v>#DIV/0!</v>
      </c>
      <c r="AR3" s="193"/>
      <c r="AS3" s="194" t="e">
        <f t="shared" ref="AS3:AS32" si="21">AR3/$AR$35</f>
        <v>#DIV/0!</v>
      </c>
      <c r="AT3" s="191"/>
      <c r="AU3" s="192" t="e">
        <f t="shared" ref="AU3:AU32" si="22">AT3/$AT$35</f>
        <v>#DIV/0!</v>
      </c>
      <c r="AV3" s="193"/>
      <c r="AW3" s="194" t="e">
        <f t="shared" ref="AW3:AW32" si="23">AV3/$AV$35</f>
        <v>#DIV/0!</v>
      </c>
      <c r="AX3" s="16">
        <f>B3+F3+J3+N3+R3+V3+Z3+AD3+AH3+AL3+AP3+AT3</f>
        <v>60</v>
      </c>
      <c r="AY3" s="17">
        <f t="shared" ref="AY3:AY35" si="24">AX3/$AX$35</f>
        <v>0.44117647058823528</v>
      </c>
      <c r="AZ3" s="18">
        <f>D3+H3+L3+P3+T3+X3+AB3+AF3+AJ3+AN3+AR3+AV3</f>
        <v>1161</v>
      </c>
      <c r="BA3" s="157">
        <f t="shared" ref="BA3:BA35" si="25">AZ3/$AZ$35</f>
        <v>0.38304190036291652</v>
      </c>
      <c r="BB3" s="16"/>
      <c r="BC3" s="17">
        <f t="shared" ref="BC3:BC35" si="26">BB3/$BB$35</f>
        <v>0</v>
      </c>
      <c r="BD3" s="18"/>
      <c r="BE3" s="157">
        <f t="shared" ref="BE3:BE35" si="27">BD3/$BD$35</f>
        <v>0</v>
      </c>
      <c r="BF3" s="35"/>
    </row>
    <row r="4" spans="1:58" ht="18.75" customHeight="1">
      <c r="A4" s="159" t="s">
        <v>35</v>
      </c>
      <c r="B4" s="219">
        <v>45</v>
      </c>
      <c r="C4" s="216">
        <f t="shared" si="0"/>
        <v>0.33088235294117646</v>
      </c>
      <c r="D4" s="220">
        <v>855</v>
      </c>
      <c r="E4" s="221">
        <f t="shared" si="1"/>
        <v>0.28208512042230288</v>
      </c>
      <c r="F4" s="16"/>
      <c r="G4" s="17">
        <f t="shared" si="2"/>
        <v>0</v>
      </c>
      <c r="H4" s="19"/>
      <c r="I4" s="34">
        <f t="shared" si="3"/>
        <v>0</v>
      </c>
      <c r="J4" s="16"/>
      <c r="K4" s="199" t="e">
        <f t="shared" si="4"/>
        <v>#DIV/0!</v>
      </c>
      <c r="L4" s="19"/>
      <c r="M4" s="155" t="e">
        <f t="shared" si="5"/>
        <v>#DIV/0!</v>
      </c>
      <c r="N4" s="16"/>
      <c r="O4" s="199" t="e">
        <f t="shared" si="6"/>
        <v>#DIV/0!</v>
      </c>
      <c r="P4" s="19"/>
      <c r="Q4" s="155" t="e">
        <f t="shared" si="7"/>
        <v>#DIV/0!</v>
      </c>
      <c r="R4" s="16"/>
      <c r="S4" s="200" t="e">
        <f t="shared" si="8"/>
        <v>#DIV/0!</v>
      </c>
      <c r="T4" s="19"/>
      <c r="U4" s="34" t="e">
        <f t="shared" si="9"/>
        <v>#DIV/0!</v>
      </c>
      <c r="V4" s="158"/>
      <c r="W4" s="200" t="e">
        <f t="shared" si="10"/>
        <v>#DIV/0!</v>
      </c>
      <c r="X4" s="19"/>
      <c r="Y4" s="34" t="e">
        <f t="shared" si="11"/>
        <v>#DIV/0!</v>
      </c>
      <c r="Z4" s="16"/>
      <c r="AA4" s="199" t="e">
        <f t="shared" si="12"/>
        <v>#DIV/0!</v>
      </c>
      <c r="AB4" s="19"/>
      <c r="AC4" s="199" t="e">
        <f t="shared" si="13"/>
        <v>#DIV/0!</v>
      </c>
      <c r="AD4" s="20"/>
      <c r="AE4" s="199" t="e">
        <f t="shared" si="14"/>
        <v>#DIV/0!</v>
      </c>
      <c r="AF4" s="19"/>
      <c r="AG4" s="155" t="e">
        <f t="shared" si="15"/>
        <v>#DIV/0!</v>
      </c>
      <c r="AH4" s="20"/>
      <c r="AI4" s="199" t="e">
        <f t="shared" si="16"/>
        <v>#DIV/0!</v>
      </c>
      <c r="AJ4" s="19"/>
      <c r="AK4" s="34" t="e">
        <f t="shared" si="17"/>
        <v>#DIV/0!</v>
      </c>
      <c r="AL4" s="20"/>
      <c r="AM4" s="201" t="e">
        <f t="shared" si="18"/>
        <v>#DIV/0!</v>
      </c>
      <c r="AN4" s="19"/>
      <c r="AO4" s="34" t="e">
        <f t="shared" si="19"/>
        <v>#DIV/0!</v>
      </c>
      <c r="AP4" s="20"/>
      <c r="AQ4" s="199" t="e">
        <f t="shared" si="20"/>
        <v>#DIV/0!</v>
      </c>
      <c r="AR4" s="19"/>
      <c r="AS4" s="34" t="e">
        <f t="shared" si="21"/>
        <v>#DIV/0!</v>
      </c>
      <c r="AT4" s="20"/>
      <c r="AU4" s="200" t="e">
        <f t="shared" si="22"/>
        <v>#DIV/0!</v>
      </c>
      <c r="AV4" s="19"/>
      <c r="AW4" s="34" t="e">
        <f t="shared" si="23"/>
        <v>#DIV/0!</v>
      </c>
      <c r="AX4" s="16">
        <f t="shared" ref="AX4:AX35" si="28">B4+F4+J4+N4+R4+V4+Z4+AD4+AH4+AL4+AP4+AT4</f>
        <v>45</v>
      </c>
      <c r="AY4" s="17">
        <f t="shared" si="24"/>
        <v>0.33088235294117646</v>
      </c>
      <c r="AZ4" s="18">
        <f t="shared" ref="AZ4:AZ35" si="29">D4+H4+L4+P4+T4+X4+AB4+AF4+AJ4+AN4+AR4+AV4</f>
        <v>855</v>
      </c>
      <c r="BA4" s="34">
        <f t="shared" si="25"/>
        <v>0.28208512042230288</v>
      </c>
      <c r="BB4" s="16"/>
      <c r="BC4" s="17">
        <f t="shared" si="26"/>
        <v>0</v>
      </c>
      <c r="BD4" s="18"/>
      <c r="BE4" s="34">
        <f t="shared" si="27"/>
        <v>0</v>
      </c>
    </row>
    <row r="5" spans="1:58" ht="18.75" customHeight="1">
      <c r="A5" s="159" t="s">
        <v>113</v>
      </c>
      <c r="B5" s="222"/>
      <c r="C5" s="216">
        <f t="shared" si="0"/>
        <v>0</v>
      </c>
      <c r="D5" s="220"/>
      <c r="E5" s="223">
        <f t="shared" si="1"/>
        <v>0</v>
      </c>
      <c r="F5" s="20"/>
      <c r="G5" s="17">
        <f t="shared" si="2"/>
        <v>0</v>
      </c>
      <c r="H5" s="19"/>
      <c r="I5" s="156">
        <f t="shared" si="3"/>
        <v>0</v>
      </c>
      <c r="J5" s="20"/>
      <c r="K5" s="200" t="e">
        <f t="shared" si="4"/>
        <v>#DIV/0!</v>
      </c>
      <c r="L5" s="19"/>
      <c r="M5" s="34" t="e">
        <f t="shared" si="5"/>
        <v>#DIV/0!</v>
      </c>
      <c r="N5" s="20"/>
      <c r="O5" s="200" t="e">
        <f t="shared" si="6"/>
        <v>#DIV/0!</v>
      </c>
      <c r="P5" s="19"/>
      <c r="Q5" s="155" t="e">
        <f t="shared" si="7"/>
        <v>#DIV/0!</v>
      </c>
      <c r="R5" s="20"/>
      <c r="S5" s="199" t="e">
        <f t="shared" si="8"/>
        <v>#DIV/0!</v>
      </c>
      <c r="T5" s="19"/>
      <c r="U5" s="202" t="e">
        <f t="shared" si="9"/>
        <v>#DIV/0!</v>
      </c>
      <c r="V5" s="41"/>
      <c r="W5" s="201" t="e">
        <f t="shared" si="10"/>
        <v>#DIV/0!</v>
      </c>
      <c r="X5" s="19"/>
      <c r="Y5" s="202" t="e">
        <f t="shared" si="11"/>
        <v>#DIV/0!</v>
      </c>
      <c r="Z5" s="20"/>
      <c r="AA5" s="199" t="e">
        <f t="shared" si="12"/>
        <v>#DIV/0!</v>
      </c>
      <c r="AB5" s="19"/>
      <c r="AC5" s="199" t="e">
        <f t="shared" si="13"/>
        <v>#DIV/0!</v>
      </c>
      <c r="AD5" s="20"/>
      <c r="AE5" s="199" t="e">
        <f t="shared" si="14"/>
        <v>#DIV/0!</v>
      </c>
      <c r="AF5" s="19"/>
      <c r="AG5" s="34" t="e">
        <f t="shared" si="15"/>
        <v>#DIV/0!</v>
      </c>
      <c r="AH5" s="20"/>
      <c r="AI5" s="199" t="e">
        <f t="shared" si="16"/>
        <v>#DIV/0!</v>
      </c>
      <c r="AJ5" s="19"/>
      <c r="AK5" s="34" t="e">
        <f t="shared" si="17"/>
        <v>#DIV/0!</v>
      </c>
      <c r="AL5" s="20"/>
      <c r="AM5" s="199" t="e">
        <f t="shared" si="18"/>
        <v>#DIV/0!</v>
      </c>
      <c r="AN5" s="19"/>
      <c r="AO5" s="34" t="e">
        <f t="shared" si="19"/>
        <v>#DIV/0!</v>
      </c>
      <c r="AP5" s="20"/>
      <c r="AQ5" s="200" t="e">
        <f t="shared" si="20"/>
        <v>#DIV/0!</v>
      </c>
      <c r="AR5" s="19"/>
      <c r="AS5" s="202" t="e">
        <f t="shared" si="21"/>
        <v>#DIV/0!</v>
      </c>
      <c r="AT5" s="20"/>
      <c r="AU5" s="201" t="e">
        <f t="shared" si="22"/>
        <v>#DIV/0!</v>
      </c>
      <c r="AV5" s="19"/>
      <c r="AW5" s="200" t="e">
        <f t="shared" si="23"/>
        <v>#DIV/0!</v>
      </c>
      <c r="AX5" s="16">
        <f t="shared" si="28"/>
        <v>0</v>
      </c>
      <c r="AY5" s="17">
        <f t="shared" si="24"/>
        <v>0</v>
      </c>
      <c r="AZ5" s="18">
        <f t="shared" si="29"/>
        <v>0</v>
      </c>
      <c r="BA5" s="156">
        <f t="shared" si="25"/>
        <v>0</v>
      </c>
      <c r="BB5" s="16"/>
      <c r="BC5" s="17">
        <f t="shared" si="26"/>
        <v>0</v>
      </c>
      <c r="BD5" s="18"/>
      <c r="BE5" s="156">
        <f t="shared" si="27"/>
        <v>0</v>
      </c>
    </row>
    <row r="6" spans="1:58" ht="18.75" customHeight="1">
      <c r="A6" s="159" t="s">
        <v>29</v>
      </c>
      <c r="B6" s="222"/>
      <c r="C6" s="216">
        <f t="shared" si="0"/>
        <v>0</v>
      </c>
      <c r="D6" s="220"/>
      <c r="E6" s="221">
        <f t="shared" si="1"/>
        <v>0</v>
      </c>
      <c r="F6" s="20"/>
      <c r="G6" s="17">
        <f t="shared" si="2"/>
        <v>0</v>
      </c>
      <c r="H6" s="19"/>
      <c r="I6" s="34">
        <f t="shared" si="3"/>
        <v>0</v>
      </c>
      <c r="J6" s="20"/>
      <c r="K6" s="201" t="e">
        <f t="shared" si="4"/>
        <v>#DIV/0!</v>
      </c>
      <c r="L6" s="19"/>
      <c r="M6" s="200" t="e">
        <f t="shared" si="5"/>
        <v>#DIV/0!</v>
      </c>
      <c r="N6" s="20"/>
      <c r="O6" s="201" t="e">
        <f t="shared" si="6"/>
        <v>#DIV/0!</v>
      </c>
      <c r="P6" s="19"/>
      <c r="Q6" s="34" t="e">
        <f t="shared" si="7"/>
        <v>#DIV/0!</v>
      </c>
      <c r="R6" s="20"/>
      <c r="S6" s="200" t="e">
        <f t="shared" si="8"/>
        <v>#DIV/0!</v>
      </c>
      <c r="T6" s="19"/>
      <c r="U6" s="202" t="e">
        <f t="shared" si="9"/>
        <v>#DIV/0!</v>
      </c>
      <c r="V6" s="41"/>
      <c r="W6" s="201" t="e">
        <f t="shared" si="10"/>
        <v>#DIV/0!</v>
      </c>
      <c r="X6" s="19"/>
      <c r="Y6" s="202" t="e">
        <f t="shared" si="11"/>
        <v>#DIV/0!</v>
      </c>
      <c r="Z6" s="20"/>
      <c r="AA6" s="199" t="e">
        <f t="shared" si="12"/>
        <v>#DIV/0!</v>
      </c>
      <c r="AB6" s="19"/>
      <c r="AC6" s="199" t="e">
        <f t="shared" si="13"/>
        <v>#DIV/0!</v>
      </c>
      <c r="AD6" s="20"/>
      <c r="AE6" s="199" t="e">
        <f t="shared" si="14"/>
        <v>#DIV/0!</v>
      </c>
      <c r="AF6" s="19"/>
      <c r="AG6" s="34" t="e">
        <f t="shared" si="15"/>
        <v>#DIV/0!</v>
      </c>
      <c r="AH6" s="20"/>
      <c r="AI6" s="199" t="e">
        <f t="shared" si="16"/>
        <v>#DIV/0!</v>
      </c>
      <c r="AJ6" s="18"/>
      <c r="AK6" s="34" t="e">
        <f t="shared" si="17"/>
        <v>#DIV/0!</v>
      </c>
      <c r="AL6" s="20"/>
      <c r="AM6" s="200" t="e">
        <f t="shared" si="18"/>
        <v>#DIV/0!</v>
      </c>
      <c r="AN6" s="19"/>
      <c r="AO6" s="34" t="e">
        <f t="shared" si="19"/>
        <v>#DIV/0!</v>
      </c>
      <c r="AP6" s="20"/>
      <c r="AQ6" s="199" t="e">
        <f t="shared" si="20"/>
        <v>#DIV/0!</v>
      </c>
      <c r="AR6" s="19"/>
      <c r="AS6" s="202" t="e">
        <f t="shared" si="21"/>
        <v>#DIV/0!</v>
      </c>
      <c r="AT6" s="20"/>
      <c r="AU6" s="201" t="e">
        <f t="shared" si="22"/>
        <v>#DIV/0!</v>
      </c>
      <c r="AV6" s="19"/>
      <c r="AW6" s="34" t="e">
        <f t="shared" si="23"/>
        <v>#DIV/0!</v>
      </c>
      <c r="AX6" s="16">
        <f t="shared" si="28"/>
        <v>0</v>
      </c>
      <c r="AY6" s="17">
        <f t="shared" si="24"/>
        <v>0</v>
      </c>
      <c r="AZ6" s="18">
        <f t="shared" si="29"/>
        <v>0</v>
      </c>
      <c r="BA6" s="34">
        <f t="shared" si="25"/>
        <v>0</v>
      </c>
      <c r="BB6" s="16"/>
      <c r="BC6" s="17">
        <f t="shared" si="26"/>
        <v>0</v>
      </c>
      <c r="BD6" s="18"/>
      <c r="BE6" s="34">
        <f t="shared" si="27"/>
        <v>0</v>
      </c>
    </row>
    <row r="7" spans="1:58" ht="18.75" customHeight="1">
      <c r="A7" s="161" t="s">
        <v>116</v>
      </c>
      <c r="B7" s="222"/>
      <c r="C7" s="216">
        <f t="shared" si="0"/>
        <v>0</v>
      </c>
      <c r="D7" s="220"/>
      <c r="E7" s="221">
        <f t="shared" si="1"/>
        <v>0</v>
      </c>
      <c r="F7" s="20"/>
      <c r="G7" s="17">
        <f t="shared" si="2"/>
        <v>0</v>
      </c>
      <c r="H7" s="19"/>
      <c r="I7" s="156">
        <f t="shared" si="3"/>
        <v>0</v>
      </c>
      <c r="J7" s="20"/>
      <c r="K7" s="199" t="e">
        <f t="shared" si="4"/>
        <v>#DIV/0!</v>
      </c>
      <c r="L7" s="19"/>
      <c r="M7" s="34" t="e">
        <f t="shared" si="5"/>
        <v>#DIV/0!</v>
      </c>
      <c r="N7" s="20"/>
      <c r="O7" s="201" t="e">
        <f t="shared" si="6"/>
        <v>#DIV/0!</v>
      </c>
      <c r="P7" s="19"/>
      <c r="Q7" s="34" t="e">
        <f t="shared" si="7"/>
        <v>#DIV/0!</v>
      </c>
      <c r="R7" s="20"/>
      <c r="S7" s="199" t="e">
        <f t="shared" si="8"/>
        <v>#DIV/0!</v>
      </c>
      <c r="T7" s="19"/>
      <c r="U7" s="202" t="e">
        <f t="shared" si="9"/>
        <v>#DIV/0!</v>
      </c>
      <c r="V7" s="41"/>
      <c r="W7" s="201" t="e">
        <f t="shared" si="10"/>
        <v>#DIV/0!</v>
      </c>
      <c r="X7" s="19"/>
      <c r="Y7" s="202" t="e">
        <f t="shared" si="11"/>
        <v>#DIV/0!</v>
      </c>
      <c r="Z7" s="20"/>
      <c r="AA7" s="199" t="e">
        <f t="shared" si="12"/>
        <v>#DIV/0!</v>
      </c>
      <c r="AB7" s="19"/>
      <c r="AC7" s="199" t="e">
        <f t="shared" si="13"/>
        <v>#DIV/0!</v>
      </c>
      <c r="AD7" s="20"/>
      <c r="AE7" s="199" t="e">
        <f t="shared" si="14"/>
        <v>#DIV/0!</v>
      </c>
      <c r="AF7" s="19"/>
      <c r="AG7" s="34" t="e">
        <f t="shared" si="15"/>
        <v>#DIV/0!</v>
      </c>
      <c r="AH7" s="20"/>
      <c r="AI7" s="200" t="e">
        <f t="shared" si="16"/>
        <v>#DIV/0!</v>
      </c>
      <c r="AJ7" s="19"/>
      <c r="AK7" s="200" t="e">
        <f t="shared" si="17"/>
        <v>#DIV/0!</v>
      </c>
      <c r="AL7" s="20"/>
      <c r="AM7" s="201" t="e">
        <f t="shared" si="18"/>
        <v>#DIV/0!</v>
      </c>
      <c r="AN7" s="19"/>
      <c r="AO7" s="34" t="e">
        <f t="shared" si="19"/>
        <v>#DIV/0!</v>
      </c>
      <c r="AP7" s="20"/>
      <c r="AQ7" s="200" t="e">
        <f t="shared" si="20"/>
        <v>#DIV/0!</v>
      </c>
      <c r="AR7" s="19"/>
      <c r="AS7" s="200" t="e">
        <f t="shared" si="21"/>
        <v>#DIV/0!</v>
      </c>
      <c r="AT7" s="20"/>
      <c r="AU7" s="201" t="e">
        <f t="shared" si="22"/>
        <v>#DIV/0!</v>
      </c>
      <c r="AV7" s="19"/>
      <c r="AW7" s="34" t="e">
        <f t="shared" si="23"/>
        <v>#DIV/0!</v>
      </c>
      <c r="AX7" s="16">
        <f t="shared" si="28"/>
        <v>0</v>
      </c>
      <c r="AY7" s="17">
        <f t="shared" si="24"/>
        <v>0</v>
      </c>
      <c r="AZ7" s="18">
        <f t="shared" si="29"/>
        <v>0</v>
      </c>
      <c r="BA7" s="34">
        <f t="shared" si="25"/>
        <v>0</v>
      </c>
      <c r="BB7" s="16"/>
      <c r="BC7" s="17">
        <f t="shared" si="26"/>
        <v>0</v>
      </c>
      <c r="BD7" s="18"/>
      <c r="BE7" s="156">
        <f t="shared" si="27"/>
        <v>0</v>
      </c>
    </row>
    <row r="8" spans="1:58" ht="18.75" customHeight="1">
      <c r="A8" s="185" t="s">
        <v>184</v>
      </c>
      <c r="B8" s="222"/>
      <c r="C8" s="216">
        <f t="shared" si="0"/>
        <v>0</v>
      </c>
      <c r="D8" s="220">
        <v>16</v>
      </c>
      <c r="E8" s="223">
        <f t="shared" si="1"/>
        <v>5.2787858792477729E-3</v>
      </c>
      <c r="F8" s="20"/>
      <c r="G8" s="17">
        <f t="shared" si="2"/>
        <v>0</v>
      </c>
      <c r="H8" s="19"/>
      <c r="I8" s="155">
        <f t="shared" si="3"/>
        <v>0</v>
      </c>
      <c r="J8" s="20"/>
      <c r="K8" s="200" t="e">
        <f t="shared" si="4"/>
        <v>#DIV/0!</v>
      </c>
      <c r="L8" s="19"/>
      <c r="M8" s="200" t="e">
        <f t="shared" si="5"/>
        <v>#DIV/0!</v>
      </c>
      <c r="N8" s="20"/>
      <c r="O8" s="201" t="e">
        <f t="shared" si="6"/>
        <v>#DIV/0!</v>
      </c>
      <c r="P8" s="19"/>
      <c r="Q8" s="34" t="e">
        <f t="shared" si="7"/>
        <v>#DIV/0!</v>
      </c>
      <c r="R8" s="20"/>
      <c r="S8" s="200" t="e">
        <f t="shared" si="8"/>
        <v>#DIV/0!</v>
      </c>
      <c r="T8" s="19"/>
      <c r="U8" s="202" t="e">
        <f t="shared" si="9"/>
        <v>#DIV/0!</v>
      </c>
      <c r="V8" s="41"/>
      <c r="W8" s="201" t="e">
        <f t="shared" si="10"/>
        <v>#DIV/0!</v>
      </c>
      <c r="X8" s="19"/>
      <c r="Y8" s="202" t="e">
        <f t="shared" si="11"/>
        <v>#DIV/0!</v>
      </c>
      <c r="Z8" s="20"/>
      <c r="AA8" s="199" t="e">
        <f t="shared" si="12"/>
        <v>#DIV/0!</v>
      </c>
      <c r="AB8" s="19"/>
      <c r="AC8" s="199" t="e">
        <f t="shared" si="13"/>
        <v>#DIV/0!</v>
      </c>
      <c r="AD8" s="20"/>
      <c r="AE8" s="199" t="e">
        <f t="shared" si="14"/>
        <v>#DIV/0!</v>
      </c>
      <c r="AF8" s="19"/>
      <c r="AG8" s="34" t="e">
        <f t="shared" si="15"/>
        <v>#DIV/0!</v>
      </c>
      <c r="AH8" s="20"/>
      <c r="AI8" s="201" t="e">
        <f t="shared" si="16"/>
        <v>#DIV/0!</v>
      </c>
      <c r="AJ8" s="19"/>
      <c r="AK8" s="34" t="e">
        <f t="shared" si="17"/>
        <v>#DIV/0!</v>
      </c>
      <c r="AL8" s="20"/>
      <c r="AM8" s="199" t="e">
        <f t="shared" si="18"/>
        <v>#DIV/0!</v>
      </c>
      <c r="AN8" s="19"/>
      <c r="AO8" s="34" t="e">
        <f t="shared" si="19"/>
        <v>#DIV/0!</v>
      </c>
      <c r="AP8" s="20"/>
      <c r="AQ8" s="199" t="e">
        <f t="shared" si="20"/>
        <v>#DIV/0!</v>
      </c>
      <c r="AR8" s="19"/>
      <c r="AS8" s="34" t="e">
        <f t="shared" si="21"/>
        <v>#DIV/0!</v>
      </c>
      <c r="AT8" s="20"/>
      <c r="AU8" s="201" t="e">
        <f t="shared" si="22"/>
        <v>#DIV/0!</v>
      </c>
      <c r="AV8" s="19"/>
      <c r="AW8" s="34" t="e">
        <f t="shared" si="23"/>
        <v>#DIV/0!</v>
      </c>
      <c r="AX8" s="16">
        <f t="shared" si="28"/>
        <v>0</v>
      </c>
      <c r="AY8" s="17">
        <f t="shared" si="24"/>
        <v>0</v>
      </c>
      <c r="AZ8" s="18">
        <f t="shared" si="29"/>
        <v>16</v>
      </c>
      <c r="BA8" s="156">
        <f t="shared" si="25"/>
        <v>5.2787858792477729E-3</v>
      </c>
      <c r="BB8" s="16"/>
      <c r="BC8" s="17">
        <f t="shared" si="26"/>
        <v>0</v>
      </c>
      <c r="BD8" s="18"/>
      <c r="BE8" s="155">
        <f t="shared" si="27"/>
        <v>0</v>
      </c>
    </row>
    <row r="9" spans="1:58" ht="18.75" customHeight="1">
      <c r="A9" s="159" t="s">
        <v>43</v>
      </c>
      <c r="B9" s="222"/>
      <c r="C9" s="216">
        <f t="shared" si="0"/>
        <v>0</v>
      </c>
      <c r="D9" s="220"/>
      <c r="E9" s="221">
        <f t="shared" si="1"/>
        <v>0</v>
      </c>
      <c r="F9" s="20"/>
      <c r="G9" s="17">
        <f t="shared" si="2"/>
        <v>0</v>
      </c>
      <c r="H9" s="19"/>
      <c r="I9" s="34">
        <f t="shared" si="3"/>
        <v>0</v>
      </c>
      <c r="J9" s="20"/>
      <c r="K9" s="199" t="e">
        <f t="shared" si="4"/>
        <v>#DIV/0!</v>
      </c>
      <c r="L9" s="19"/>
      <c r="M9" s="34" t="e">
        <f t="shared" si="5"/>
        <v>#DIV/0!</v>
      </c>
      <c r="N9" s="20"/>
      <c r="O9" s="201" t="e">
        <f t="shared" si="6"/>
        <v>#DIV/0!</v>
      </c>
      <c r="P9" s="19"/>
      <c r="Q9" s="34" t="e">
        <f t="shared" si="7"/>
        <v>#DIV/0!</v>
      </c>
      <c r="R9" s="20"/>
      <c r="S9" s="199" t="e">
        <f t="shared" si="8"/>
        <v>#DIV/0!</v>
      </c>
      <c r="T9" s="19"/>
      <c r="U9" s="202" t="e">
        <f t="shared" si="9"/>
        <v>#DIV/0!</v>
      </c>
      <c r="V9" s="41"/>
      <c r="W9" s="199" t="e">
        <f t="shared" si="10"/>
        <v>#DIV/0!</v>
      </c>
      <c r="X9" s="19"/>
      <c r="Y9" s="202" t="e">
        <f t="shared" si="11"/>
        <v>#DIV/0!</v>
      </c>
      <c r="Z9" s="20"/>
      <c r="AA9" s="199" t="e">
        <f t="shared" si="12"/>
        <v>#DIV/0!</v>
      </c>
      <c r="AB9" s="18"/>
      <c r="AC9" s="34" t="e">
        <f t="shared" si="13"/>
        <v>#DIV/0!</v>
      </c>
      <c r="AD9" s="16"/>
      <c r="AE9" s="200" t="e">
        <f t="shared" si="14"/>
        <v>#DIV/0!</v>
      </c>
      <c r="AF9" s="18"/>
      <c r="AG9" s="156" t="e">
        <f t="shared" si="15"/>
        <v>#DIV/0!</v>
      </c>
      <c r="AH9" s="20"/>
      <c r="AI9" s="199" t="e">
        <f t="shared" si="16"/>
        <v>#DIV/0!</v>
      </c>
      <c r="AJ9" s="19"/>
      <c r="AK9" s="34" t="e">
        <f t="shared" si="17"/>
        <v>#DIV/0!</v>
      </c>
      <c r="AL9" s="20"/>
      <c r="AM9" s="199" t="e">
        <f t="shared" si="18"/>
        <v>#DIV/0!</v>
      </c>
      <c r="AN9" s="19"/>
      <c r="AO9" s="200" t="e">
        <f t="shared" si="19"/>
        <v>#DIV/0!</v>
      </c>
      <c r="AP9" s="20"/>
      <c r="AQ9" s="200" t="e">
        <f t="shared" si="20"/>
        <v>#DIV/0!</v>
      </c>
      <c r="AR9" s="19"/>
      <c r="AS9" s="34" t="e">
        <f t="shared" si="21"/>
        <v>#DIV/0!</v>
      </c>
      <c r="AT9" s="20"/>
      <c r="AU9" s="199" t="e">
        <f t="shared" si="22"/>
        <v>#DIV/0!</v>
      </c>
      <c r="AV9" s="19"/>
      <c r="AW9" s="155" t="e">
        <f t="shared" si="23"/>
        <v>#DIV/0!</v>
      </c>
      <c r="AX9" s="16">
        <f t="shared" si="28"/>
        <v>0</v>
      </c>
      <c r="AY9" s="17">
        <f t="shared" si="24"/>
        <v>0</v>
      </c>
      <c r="AZ9" s="18">
        <f t="shared" si="29"/>
        <v>0</v>
      </c>
      <c r="BA9" s="34">
        <f t="shared" si="25"/>
        <v>0</v>
      </c>
      <c r="BB9" s="16"/>
      <c r="BC9" s="17">
        <f t="shared" si="26"/>
        <v>0</v>
      </c>
      <c r="BD9" s="18"/>
      <c r="BE9" s="34">
        <f t="shared" si="27"/>
        <v>0</v>
      </c>
    </row>
    <row r="10" spans="1:58" ht="18.75" customHeight="1">
      <c r="A10" s="185" t="s">
        <v>185</v>
      </c>
      <c r="B10" s="222"/>
      <c r="C10" s="216">
        <f t="shared" si="0"/>
        <v>0</v>
      </c>
      <c r="D10" s="220"/>
      <c r="E10" s="223">
        <f t="shared" si="1"/>
        <v>0</v>
      </c>
      <c r="F10" s="20"/>
      <c r="G10" s="17">
        <f t="shared" si="2"/>
        <v>0</v>
      </c>
      <c r="H10" s="19"/>
      <c r="I10" s="34">
        <f t="shared" si="3"/>
        <v>0</v>
      </c>
      <c r="J10" s="20"/>
      <c r="K10" s="199" t="e">
        <f t="shared" si="4"/>
        <v>#DIV/0!</v>
      </c>
      <c r="L10" s="19"/>
      <c r="M10" s="34" t="e">
        <f t="shared" si="5"/>
        <v>#DIV/0!</v>
      </c>
      <c r="N10" s="20"/>
      <c r="O10" s="201" t="e">
        <f t="shared" si="6"/>
        <v>#DIV/0!</v>
      </c>
      <c r="P10" s="19"/>
      <c r="Q10" s="202" t="e">
        <f t="shared" si="7"/>
        <v>#DIV/0!</v>
      </c>
      <c r="R10" s="20"/>
      <c r="S10" s="199" t="e">
        <f t="shared" si="8"/>
        <v>#DIV/0!</v>
      </c>
      <c r="T10" s="19"/>
      <c r="U10" s="202" t="e">
        <f t="shared" si="9"/>
        <v>#DIV/0!</v>
      </c>
      <c r="V10" s="41"/>
      <c r="W10" s="199" t="e">
        <f t="shared" si="10"/>
        <v>#DIV/0!</v>
      </c>
      <c r="X10" s="19"/>
      <c r="Y10" s="202" t="e">
        <f t="shared" si="11"/>
        <v>#DIV/0!</v>
      </c>
      <c r="Z10" s="20"/>
      <c r="AA10" s="199" t="e">
        <f t="shared" si="12"/>
        <v>#DIV/0!</v>
      </c>
      <c r="AB10" s="19"/>
      <c r="AC10" s="200" t="e">
        <f t="shared" si="13"/>
        <v>#DIV/0!</v>
      </c>
      <c r="AD10" s="20"/>
      <c r="AE10" s="201" t="e">
        <f t="shared" si="14"/>
        <v>#DIV/0!</v>
      </c>
      <c r="AF10" s="19"/>
      <c r="AG10" s="155" t="e">
        <f t="shared" si="15"/>
        <v>#DIV/0!</v>
      </c>
      <c r="AH10" s="20"/>
      <c r="AI10" s="200" t="e">
        <f t="shared" si="16"/>
        <v>#DIV/0!</v>
      </c>
      <c r="AJ10" s="19"/>
      <c r="AK10" s="34" t="e">
        <f t="shared" si="17"/>
        <v>#DIV/0!</v>
      </c>
      <c r="AL10" s="20"/>
      <c r="AM10" s="200" t="e">
        <f t="shared" si="18"/>
        <v>#DIV/0!</v>
      </c>
      <c r="AN10" s="19"/>
      <c r="AO10" s="34" t="e">
        <f t="shared" si="19"/>
        <v>#DIV/0!</v>
      </c>
      <c r="AP10" s="20"/>
      <c r="AQ10" s="199" t="e">
        <f t="shared" si="20"/>
        <v>#DIV/0!</v>
      </c>
      <c r="AR10" s="19"/>
      <c r="AS10" s="202" t="e">
        <f t="shared" si="21"/>
        <v>#DIV/0!</v>
      </c>
      <c r="AT10" s="20"/>
      <c r="AU10" s="199" t="e">
        <f t="shared" si="22"/>
        <v>#DIV/0!</v>
      </c>
      <c r="AV10" s="19"/>
      <c r="AW10" s="34" t="e">
        <f t="shared" si="23"/>
        <v>#DIV/0!</v>
      </c>
      <c r="AX10" s="16">
        <f t="shared" si="28"/>
        <v>0</v>
      </c>
      <c r="AY10" s="17">
        <f t="shared" si="24"/>
        <v>0</v>
      </c>
      <c r="AZ10" s="18">
        <f t="shared" si="29"/>
        <v>0</v>
      </c>
      <c r="BA10" s="156">
        <f t="shared" si="25"/>
        <v>0</v>
      </c>
      <c r="BB10" s="16"/>
      <c r="BC10" s="17">
        <f t="shared" si="26"/>
        <v>0</v>
      </c>
      <c r="BD10" s="18"/>
      <c r="BE10" s="34">
        <f t="shared" si="27"/>
        <v>0</v>
      </c>
    </row>
    <row r="11" spans="1:58" ht="22.5" customHeight="1">
      <c r="A11" s="159" t="s">
        <v>33</v>
      </c>
      <c r="B11" s="224">
        <v>19</v>
      </c>
      <c r="C11" s="216">
        <f t="shared" si="0"/>
        <v>0.13970588235294118</v>
      </c>
      <c r="D11" s="220">
        <v>817</v>
      </c>
      <c r="E11" s="221">
        <f t="shared" si="1"/>
        <v>0.2695480039590894</v>
      </c>
      <c r="F11" s="41"/>
      <c r="G11" s="17">
        <f t="shared" si="2"/>
        <v>0</v>
      </c>
      <c r="H11" s="19"/>
      <c r="I11" s="34">
        <f t="shared" si="3"/>
        <v>0</v>
      </c>
      <c r="J11" s="20"/>
      <c r="K11" s="199" t="e">
        <f t="shared" si="4"/>
        <v>#DIV/0!</v>
      </c>
      <c r="L11" s="19"/>
      <c r="M11" s="34" t="e">
        <f t="shared" si="5"/>
        <v>#DIV/0!</v>
      </c>
      <c r="N11" s="20"/>
      <c r="O11" s="199" t="e">
        <f t="shared" si="6"/>
        <v>#DIV/0!</v>
      </c>
      <c r="P11" s="19"/>
      <c r="Q11" s="200" t="e">
        <f t="shared" si="7"/>
        <v>#DIV/0!</v>
      </c>
      <c r="R11" s="20"/>
      <c r="S11" s="199" t="e">
        <f t="shared" si="8"/>
        <v>#DIV/0!</v>
      </c>
      <c r="T11" s="19"/>
      <c r="U11" s="202" t="e">
        <f t="shared" si="9"/>
        <v>#DIV/0!</v>
      </c>
      <c r="V11" s="41"/>
      <c r="W11" s="199" t="e">
        <f t="shared" si="10"/>
        <v>#DIV/0!</v>
      </c>
      <c r="X11" s="19"/>
      <c r="Y11" s="200" t="e">
        <f t="shared" si="11"/>
        <v>#DIV/0!</v>
      </c>
      <c r="Z11" s="20"/>
      <c r="AA11" s="199" t="e">
        <f t="shared" si="12"/>
        <v>#DIV/0!</v>
      </c>
      <c r="AB11" s="19"/>
      <c r="AC11" s="34" t="e">
        <f t="shared" si="13"/>
        <v>#DIV/0!</v>
      </c>
      <c r="AD11" s="20"/>
      <c r="AE11" s="199" t="e">
        <f t="shared" si="14"/>
        <v>#DIV/0!</v>
      </c>
      <c r="AF11" s="19"/>
      <c r="AG11" s="34" t="e">
        <f t="shared" si="15"/>
        <v>#DIV/0!</v>
      </c>
      <c r="AH11" s="20"/>
      <c r="AI11" s="201" t="e">
        <f t="shared" si="16"/>
        <v>#DIV/0!</v>
      </c>
      <c r="AJ11" s="19"/>
      <c r="AK11" s="34" t="e">
        <f t="shared" si="17"/>
        <v>#DIV/0!</v>
      </c>
      <c r="AL11" s="20"/>
      <c r="AM11" s="201" t="e">
        <f t="shared" si="18"/>
        <v>#DIV/0!</v>
      </c>
      <c r="AN11" s="19"/>
      <c r="AO11" s="200" t="e">
        <f t="shared" si="19"/>
        <v>#DIV/0!</v>
      </c>
      <c r="AP11" s="20"/>
      <c r="AQ11" s="200" t="e">
        <f t="shared" si="20"/>
        <v>#DIV/0!</v>
      </c>
      <c r="AR11" s="19"/>
      <c r="AS11" s="200" t="e">
        <f t="shared" si="21"/>
        <v>#DIV/0!</v>
      </c>
      <c r="AT11" s="20"/>
      <c r="AU11" s="200" t="e">
        <f t="shared" si="22"/>
        <v>#DIV/0!</v>
      </c>
      <c r="AV11" s="19"/>
      <c r="AW11" s="34" t="e">
        <f t="shared" si="23"/>
        <v>#DIV/0!</v>
      </c>
      <c r="AX11" s="16">
        <f t="shared" si="28"/>
        <v>19</v>
      </c>
      <c r="AY11" s="17">
        <f t="shared" si="24"/>
        <v>0.13970588235294118</v>
      </c>
      <c r="AZ11" s="18">
        <f t="shared" si="29"/>
        <v>817</v>
      </c>
      <c r="BA11" s="34">
        <f t="shared" si="25"/>
        <v>0.2695480039590894</v>
      </c>
      <c r="BB11" s="16"/>
      <c r="BC11" s="17">
        <f t="shared" si="26"/>
        <v>0</v>
      </c>
      <c r="BD11" s="18"/>
      <c r="BE11" s="34">
        <f t="shared" si="27"/>
        <v>0</v>
      </c>
    </row>
    <row r="12" spans="1:58" ht="22.5" customHeight="1">
      <c r="A12" s="181" t="s">
        <v>181</v>
      </c>
      <c r="B12" s="224"/>
      <c r="C12" s="216">
        <f t="shared" si="0"/>
        <v>0</v>
      </c>
      <c r="D12" s="220">
        <v>3</v>
      </c>
      <c r="E12" s="223">
        <f t="shared" si="1"/>
        <v>9.8977235235895742E-4</v>
      </c>
      <c r="F12" s="41"/>
      <c r="G12" s="17">
        <f t="shared" si="2"/>
        <v>0</v>
      </c>
      <c r="H12" s="19"/>
      <c r="I12" s="156">
        <f t="shared" si="3"/>
        <v>0</v>
      </c>
      <c r="J12" s="203"/>
      <c r="K12" s="199" t="e">
        <f t="shared" si="4"/>
        <v>#DIV/0!</v>
      </c>
      <c r="L12" s="19"/>
      <c r="M12" s="34" t="e">
        <f t="shared" si="5"/>
        <v>#DIV/0!</v>
      </c>
      <c r="N12" s="203"/>
      <c r="O12" s="200" t="e">
        <f t="shared" si="6"/>
        <v>#DIV/0!</v>
      </c>
      <c r="P12" s="19"/>
      <c r="Q12" s="34" t="e">
        <f t="shared" si="7"/>
        <v>#DIV/0!</v>
      </c>
      <c r="R12" s="203"/>
      <c r="S12" s="199" t="e">
        <f t="shared" si="8"/>
        <v>#DIV/0!</v>
      </c>
      <c r="T12" s="19"/>
      <c r="U12" s="156" t="e">
        <f t="shared" si="9"/>
        <v>#DIV/0!</v>
      </c>
      <c r="V12" s="204"/>
      <c r="W12" s="199" t="e">
        <f t="shared" si="10"/>
        <v>#DIV/0!</v>
      </c>
      <c r="X12" s="19"/>
      <c r="Y12" s="34" t="e">
        <f t="shared" si="11"/>
        <v>#DIV/0!</v>
      </c>
      <c r="Z12" s="203"/>
      <c r="AA12" s="17" t="e">
        <f t="shared" si="12"/>
        <v>#DIV/0!</v>
      </c>
      <c r="AB12" s="19"/>
      <c r="AC12" s="17" t="e">
        <f t="shared" si="13"/>
        <v>#DIV/0!</v>
      </c>
      <c r="AD12" s="16"/>
      <c r="AE12" s="17" t="e">
        <f t="shared" si="14"/>
        <v>#DIV/0!</v>
      </c>
      <c r="AF12" s="19"/>
      <c r="AG12" s="202" t="e">
        <f t="shared" si="15"/>
        <v>#DIV/0!</v>
      </c>
      <c r="AH12" s="204"/>
      <c r="AI12" s="199" t="e">
        <f t="shared" si="16"/>
        <v>#DIV/0!</v>
      </c>
      <c r="AJ12" s="19"/>
      <c r="AK12" s="155" t="e">
        <f t="shared" si="17"/>
        <v>#DIV/0!</v>
      </c>
      <c r="AL12" s="204"/>
      <c r="AM12" s="199" t="e">
        <f t="shared" si="18"/>
        <v>#DIV/0!</v>
      </c>
      <c r="AN12" s="19"/>
      <c r="AO12" s="34" t="e">
        <f t="shared" si="19"/>
        <v>#DIV/0!</v>
      </c>
      <c r="AP12" s="204"/>
      <c r="AQ12" s="199" t="e">
        <f t="shared" si="20"/>
        <v>#DIV/0!</v>
      </c>
      <c r="AR12" s="19"/>
      <c r="AS12" s="34" t="e">
        <f t="shared" si="21"/>
        <v>#DIV/0!</v>
      </c>
      <c r="AT12" s="204"/>
      <c r="AU12" s="201" t="e">
        <f t="shared" si="22"/>
        <v>#DIV/0!</v>
      </c>
      <c r="AV12" s="19"/>
      <c r="AW12" s="156" t="e">
        <f t="shared" si="23"/>
        <v>#DIV/0!</v>
      </c>
      <c r="AX12" s="16">
        <f t="shared" si="28"/>
        <v>0</v>
      </c>
      <c r="AY12" s="17">
        <f t="shared" si="24"/>
        <v>0</v>
      </c>
      <c r="AZ12" s="18">
        <f t="shared" si="29"/>
        <v>3</v>
      </c>
      <c r="BA12" s="156">
        <f t="shared" si="25"/>
        <v>9.8977235235895742E-4</v>
      </c>
      <c r="BB12" s="16"/>
      <c r="BC12" s="17">
        <f t="shared" si="26"/>
        <v>0</v>
      </c>
      <c r="BD12" s="18"/>
      <c r="BE12" s="156">
        <f t="shared" si="27"/>
        <v>0</v>
      </c>
    </row>
    <row r="13" spans="1:58" ht="22.5" customHeight="1">
      <c r="A13" s="159" t="s">
        <v>95</v>
      </c>
      <c r="B13" s="224"/>
      <c r="C13" s="216">
        <f t="shared" si="0"/>
        <v>0</v>
      </c>
      <c r="D13" s="220"/>
      <c r="E13" s="225">
        <f t="shared" si="1"/>
        <v>0</v>
      </c>
      <c r="F13" s="41"/>
      <c r="G13" s="17">
        <f t="shared" si="2"/>
        <v>0</v>
      </c>
      <c r="H13" s="19"/>
      <c r="I13" s="155">
        <f t="shared" si="3"/>
        <v>0</v>
      </c>
      <c r="J13" s="205"/>
      <c r="K13" s="199" t="e">
        <f t="shared" si="4"/>
        <v>#DIV/0!</v>
      </c>
      <c r="L13" s="19"/>
      <c r="M13" s="202" t="e">
        <f t="shared" si="5"/>
        <v>#DIV/0!</v>
      </c>
      <c r="N13" s="205"/>
      <c r="O13" s="201" t="e">
        <f t="shared" si="6"/>
        <v>#DIV/0!</v>
      </c>
      <c r="P13" s="19"/>
      <c r="Q13" s="34" t="e">
        <f t="shared" si="7"/>
        <v>#DIV/0!</v>
      </c>
      <c r="R13" s="205"/>
      <c r="S13" s="199" t="e">
        <f t="shared" si="8"/>
        <v>#DIV/0!</v>
      </c>
      <c r="T13" s="19"/>
      <c r="U13" s="34" t="e">
        <f t="shared" si="9"/>
        <v>#DIV/0!</v>
      </c>
      <c r="V13" s="206"/>
      <c r="W13" s="199" t="e">
        <f t="shared" si="10"/>
        <v>#DIV/0!</v>
      </c>
      <c r="X13" s="19"/>
      <c r="Y13" s="34" t="e">
        <f t="shared" si="11"/>
        <v>#DIV/0!</v>
      </c>
      <c r="Z13" s="205"/>
      <c r="AA13" s="199" t="e">
        <f t="shared" si="12"/>
        <v>#DIV/0!</v>
      </c>
      <c r="AB13" s="18"/>
      <c r="AC13" s="200" t="e">
        <f t="shared" si="13"/>
        <v>#DIV/0!</v>
      </c>
      <c r="AD13" s="203"/>
      <c r="AE13" s="199" t="e">
        <f t="shared" si="14"/>
        <v>#DIV/0!</v>
      </c>
      <c r="AF13" s="18"/>
      <c r="AG13" s="202" t="e">
        <f t="shared" si="15"/>
        <v>#DIV/0!</v>
      </c>
      <c r="AH13" s="206"/>
      <c r="AI13" s="200" t="e">
        <f t="shared" si="16"/>
        <v>#DIV/0!</v>
      </c>
      <c r="AJ13" s="19"/>
      <c r="AK13" s="34" t="e">
        <f t="shared" si="17"/>
        <v>#DIV/0!</v>
      </c>
      <c r="AL13" s="206"/>
      <c r="AM13" s="199" t="e">
        <f t="shared" si="18"/>
        <v>#DIV/0!</v>
      </c>
      <c r="AN13" s="19"/>
      <c r="AO13" s="34" t="e">
        <f t="shared" si="19"/>
        <v>#DIV/0!</v>
      </c>
      <c r="AP13" s="206"/>
      <c r="AQ13" s="199" t="e">
        <f t="shared" si="20"/>
        <v>#DIV/0!</v>
      </c>
      <c r="AR13" s="19"/>
      <c r="AS13" s="202" t="e">
        <f t="shared" si="21"/>
        <v>#DIV/0!</v>
      </c>
      <c r="AT13" s="206"/>
      <c r="AU13" s="201" t="e">
        <f t="shared" si="22"/>
        <v>#DIV/0!</v>
      </c>
      <c r="AV13" s="19"/>
      <c r="AW13" s="155" t="e">
        <f t="shared" si="23"/>
        <v>#DIV/0!</v>
      </c>
      <c r="AX13" s="16">
        <f t="shared" si="28"/>
        <v>0</v>
      </c>
      <c r="AY13" s="17">
        <f t="shared" si="24"/>
        <v>0</v>
      </c>
      <c r="AZ13" s="18">
        <f t="shared" si="29"/>
        <v>0</v>
      </c>
      <c r="BA13" s="155">
        <f t="shared" si="25"/>
        <v>0</v>
      </c>
      <c r="BB13" s="16"/>
      <c r="BC13" s="17">
        <f t="shared" si="26"/>
        <v>0</v>
      </c>
      <c r="BD13" s="18"/>
      <c r="BE13" s="155">
        <f t="shared" si="27"/>
        <v>0</v>
      </c>
    </row>
    <row r="14" spans="1:58" ht="22.5" customHeight="1">
      <c r="A14" s="185" t="s">
        <v>189</v>
      </c>
      <c r="B14" s="224"/>
      <c r="C14" s="216">
        <f t="shared" si="0"/>
        <v>0</v>
      </c>
      <c r="D14" s="220"/>
      <c r="E14" s="221">
        <f t="shared" si="1"/>
        <v>0</v>
      </c>
      <c r="F14" s="41"/>
      <c r="G14" s="17">
        <f t="shared" si="2"/>
        <v>0</v>
      </c>
      <c r="H14" s="19"/>
      <c r="I14" s="155">
        <f t="shared" si="3"/>
        <v>0</v>
      </c>
      <c r="J14" s="205"/>
      <c r="K14" s="199" t="e">
        <f t="shared" si="4"/>
        <v>#DIV/0!</v>
      </c>
      <c r="L14" s="19"/>
      <c r="M14" s="34" t="e">
        <f t="shared" si="5"/>
        <v>#DIV/0!</v>
      </c>
      <c r="N14" s="20"/>
      <c r="O14" s="201" t="e">
        <f t="shared" si="6"/>
        <v>#DIV/0!</v>
      </c>
      <c r="P14" s="19"/>
      <c r="Q14" s="34" t="e">
        <f t="shared" si="7"/>
        <v>#DIV/0!</v>
      </c>
      <c r="R14" s="205"/>
      <c r="S14" s="199" t="e">
        <f t="shared" si="8"/>
        <v>#DIV/0!</v>
      </c>
      <c r="T14" s="19"/>
      <c r="U14" s="34" t="e">
        <f t="shared" si="9"/>
        <v>#DIV/0!</v>
      </c>
      <c r="V14" s="206"/>
      <c r="W14" s="199" t="e">
        <f t="shared" si="10"/>
        <v>#DIV/0!</v>
      </c>
      <c r="X14" s="19"/>
      <c r="Y14" s="34" t="e">
        <f t="shared" si="11"/>
        <v>#DIV/0!</v>
      </c>
      <c r="Z14" s="205"/>
      <c r="AA14" s="201" t="e">
        <f t="shared" si="12"/>
        <v>#DIV/0!</v>
      </c>
      <c r="AB14" s="19"/>
      <c r="AC14" s="34" t="e">
        <f t="shared" si="13"/>
        <v>#DIV/0!</v>
      </c>
      <c r="AD14" s="205"/>
      <c r="AE14" s="200" t="e">
        <f t="shared" si="14"/>
        <v>#DIV/0!</v>
      </c>
      <c r="AF14" s="19"/>
      <c r="AG14" s="34" t="e">
        <f t="shared" si="15"/>
        <v>#DIV/0!</v>
      </c>
      <c r="AH14" s="205"/>
      <c r="AI14" s="199" t="e">
        <f t="shared" si="16"/>
        <v>#DIV/0!</v>
      </c>
      <c r="AJ14" s="19"/>
      <c r="AK14" s="202" t="e">
        <f t="shared" si="17"/>
        <v>#DIV/0!</v>
      </c>
      <c r="AL14" s="206"/>
      <c r="AM14" s="200" t="e">
        <f t="shared" si="18"/>
        <v>#DIV/0!</v>
      </c>
      <c r="AN14" s="19"/>
      <c r="AO14" s="34" t="e">
        <f t="shared" si="19"/>
        <v>#DIV/0!</v>
      </c>
      <c r="AP14" s="206"/>
      <c r="AQ14" s="200" t="e">
        <f t="shared" si="20"/>
        <v>#DIV/0!</v>
      </c>
      <c r="AR14" s="19"/>
      <c r="AS14" s="202" t="e">
        <f t="shared" si="21"/>
        <v>#DIV/0!</v>
      </c>
      <c r="AT14" s="206"/>
      <c r="AU14" s="201" t="e">
        <f t="shared" si="22"/>
        <v>#DIV/0!</v>
      </c>
      <c r="AV14" s="19"/>
      <c r="AW14" s="155" t="e">
        <f t="shared" si="23"/>
        <v>#DIV/0!</v>
      </c>
      <c r="AX14" s="16">
        <f t="shared" si="28"/>
        <v>0</v>
      </c>
      <c r="AY14" s="17">
        <f t="shared" si="24"/>
        <v>0</v>
      </c>
      <c r="AZ14" s="18">
        <f t="shared" si="29"/>
        <v>0</v>
      </c>
      <c r="BA14" s="34">
        <f t="shared" si="25"/>
        <v>0</v>
      </c>
      <c r="BB14" s="16"/>
      <c r="BC14" s="17">
        <f t="shared" si="26"/>
        <v>0</v>
      </c>
      <c r="BD14" s="18"/>
      <c r="BE14" s="155">
        <f t="shared" si="27"/>
        <v>0</v>
      </c>
    </row>
    <row r="15" spans="1:58" ht="22.5" customHeight="1">
      <c r="A15" s="159" t="s">
        <v>49</v>
      </c>
      <c r="B15" s="224"/>
      <c r="C15" s="216">
        <f t="shared" si="0"/>
        <v>0</v>
      </c>
      <c r="D15" s="220">
        <v>45</v>
      </c>
      <c r="E15" s="221">
        <f t="shared" si="1"/>
        <v>1.4846585285384361E-2</v>
      </c>
      <c r="F15" s="41"/>
      <c r="G15" s="17">
        <f t="shared" si="2"/>
        <v>0</v>
      </c>
      <c r="H15" s="19"/>
      <c r="I15" s="155">
        <f t="shared" si="3"/>
        <v>0</v>
      </c>
      <c r="J15" s="205"/>
      <c r="K15" s="199" t="e">
        <f t="shared" si="4"/>
        <v>#DIV/0!</v>
      </c>
      <c r="L15" s="19"/>
      <c r="M15" s="202" t="e">
        <f t="shared" si="5"/>
        <v>#DIV/0!</v>
      </c>
      <c r="N15" s="16"/>
      <c r="O15" s="201" t="e">
        <f t="shared" si="6"/>
        <v>#DIV/0!</v>
      </c>
      <c r="P15" s="19"/>
      <c r="Q15" s="34" t="e">
        <f t="shared" si="7"/>
        <v>#DIV/0!</v>
      </c>
      <c r="R15" s="205"/>
      <c r="S15" s="199" t="e">
        <f t="shared" si="8"/>
        <v>#DIV/0!</v>
      </c>
      <c r="T15" s="19"/>
      <c r="U15" s="202" t="e">
        <f t="shared" si="9"/>
        <v>#DIV/0!</v>
      </c>
      <c r="V15" s="206"/>
      <c r="W15" s="199" t="e">
        <f t="shared" si="10"/>
        <v>#DIV/0!</v>
      </c>
      <c r="X15" s="19"/>
      <c r="Y15" s="34" t="e">
        <f t="shared" si="11"/>
        <v>#DIV/0!</v>
      </c>
      <c r="Z15" s="205"/>
      <c r="AA15" s="199" t="e">
        <f t="shared" si="12"/>
        <v>#DIV/0!</v>
      </c>
      <c r="AB15" s="195"/>
      <c r="AC15" s="202" t="e">
        <f t="shared" si="13"/>
        <v>#DIV/0!</v>
      </c>
      <c r="AD15" s="205"/>
      <c r="AE15" s="199" t="e">
        <f t="shared" si="14"/>
        <v>#DIV/0!</v>
      </c>
      <c r="AF15" s="19"/>
      <c r="AG15" s="200" t="e">
        <f t="shared" si="15"/>
        <v>#DIV/0!</v>
      </c>
      <c r="AH15" s="207"/>
      <c r="AI15" s="208" t="e">
        <f t="shared" si="16"/>
        <v>#DIV/0!</v>
      </c>
      <c r="AJ15" s="209"/>
      <c r="AK15" s="208" t="e">
        <f t="shared" si="17"/>
        <v>#DIV/0!</v>
      </c>
      <c r="AL15" s="205"/>
      <c r="AM15" s="199" t="e">
        <f t="shared" si="18"/>
        <v>#DIV/0!</v>
      </c>
      <c r="AN15" s="19"/>
      <c r="AO15" s="34" t="e">
        <f t="shared" si="19"/>
        <v>#DIV/0!</v>
      </c>
      <c r="AP15" s="206"/>
      <c r="AQ15" s="201" t="e">
        <f t="shared" si="20"/>
        <v>#DIV/0!</v>
      </c>
      <c r="AR15" s="19"/>
      <c r="AS15" s="202" t="e">
        <f t="shared" si="21"/>
        <v>#DIV/0!</v>
      </c>
      <c r="AT15" s="206"/>
      <c r="AU15" s="201" t="e">
        <f t="shared" si="22"/>
        <v>#DIV/0!</v>
      </c>
      <c r="AV15" s="19"/>
      <c r="AW15" s="155" t="e">
        <f t="shared" si="23"/>
        <v>#DIV/0!</v>
      </c>
      <c r="AX15" s="16">
        <f t="shared" si="28"/>
        <v>0</v>
      </c>
      <c r="AY15" s="17">
        <f t="shared" si="24"/>
        <v>0</v>
      </c>
      <c r="AZ15" s="18">
        <f t="shared" si="29"/>
        <v>45</v>
      </c>
      <c r="BA15" s="34">
        <f t="shared" si="25"/>
        <v>1.4846585285384361E-2</v>
      </c>
      <c r="BB15" s="16"/>
      <c r="BC15" s="17">
        <f t="shared" si="26"/>
        <v>0</v>
      </c>
      <c r="BD15" s="18"/>
      <c r="BE15" s="155">
        <f t="shared" si="27"/>
        <v>0</v>
      </c>
    </row>
    <row r="16" spans="1:58" ht="22.5" customHeight="1">
      <c r="A16" s="159" t="s">
        <v>96</v>
      </c>
      <c r="B16" s="224"/>
      <c r="C16" s="216">
        <f t="shared" si="0"/>
        <v>0</v>
      </c>
      <c r="D16" s="220"/>
      <c r="E16" s="223">
        <f t="shared" si="1"/>
        <v>0</v>
      </c>
      <c r="F16" s="41"/>
      <c r="G16" s="17">
        <f t="shared" si="2"/>
        <v>0</v>
      </c>
      <c r="H16" s="19"/>
      <c r="I16" s="155">
        <f t="shared" si="3"/>
        <v>0</v>
      </c>
      <c r="J16" s="20"/>
      <c r="K16" s="199" t="e">
        <f t="shared" ref="K16:K33" si="30">J16:J46/$J$35</f>
        <v>#DIV/0!</v>
      </c>
      <c r="L16" s="19"/>
      <c r="M16" s="202" t="e">
        <f t="shared" si="5"/>
        <v>#DIV/0!</v>
      </c>
      <c r="N16" s="16"/>
      <c r="O16" s="201" t="e">
        <f t="shared" si="6"/>
        <v>#DIV/0!</v>
      </c>
      <c r="P16" s="19"/>
      <c r="Q16" s="34" t="e">
        <f t="shared" si="7"/>
        <v>#DIV/0!</v>
      </c>
      <c r="R16" s="20"/>
      <c r="S16" s="199" t="e">
        <f t="shared" si="8"/>
        <v>#DIV/0!</v>
      </c>
      <c r="T16" s="19"/>
      <c r="U16" s="202" t="e">
        <f t="shared" si="9"/>
        <v>#DIV/0!</v>
      </c>
      <c r="V16" s="41"/>
      <c r="W16" s="200" t="e">
        <f t="shared" si="10"/>
        <v>#DIV/0!</v>
      </c>
      <c r="X16" s="195"/>
      <c r="Y16" s="34" t="e">
        <f t="shared" si="11"/>
        <v>#DIV/0!</v>
      </c>
      <c r="Z16" s="20"/>
      <c r="AA16" s="200" t="e">
        <f t="shared" si="12"/>
        <v>#DIV/0!</v>
      </c>
      <c r="AB16" s="19"/>
      <c r="AC16" s="200" t="e">
        <f t="shared" si="13"/>
        <v>#DIV/0!</v>
      </c>
      <c r="AD16" s="20"/>
      <c r="AE16" s="200" t="e">
        <f t="shared" si="14"/>
        <v>#DIV/0!</v>
      </c>
      <c r="AF16" s="19"/>
      <c r="AG16" s="34" t="e">
        <f t="shared" si="15"/>
        <v>#DIV/0!</v>
      </c>
      <c r="AH16" s="20"/>
      <c r="AI16" s="201" t="e">
        <f t="shared" si="16"/>
        <v>#DIV/0!</v>
      </c>
      <c r="AJ16" s="19"/>
      <c r="AK16" s="34" t="e">
        <f t="shared" si="17"/>
        <v>#DIV/0!</v>
      </c>
      <c r="AL16" s="20"/>
      <c r="AM16" s="199" t="e">
        <f t="shared" si="18"/>
        <v>#DIV/0!</v>
      </c>
      <c r="AN16" s="19"/>
      <c r="AO16" s="34" t="e">
        <f t="shared" si="19"/>
        <v>#DIV/0!</v>
      </c>
      <c r="AP16" s="20"/>
      <c r="AQ16" s="201" t="e">
        <f t="shared" si="20"/>
        <v>#DIV/0!</v>
      </c>
      <c r="AR16" s="19"/>
      <c r="AS16" s="202" t="e">
        <f t="shared" si="21"/>
        <v>#DIV/0!</v>
      </c>
      <c r="AT16" s="41"/>
      <c r="AU16" s="201" t="e">
        <f t="shared" si="22"/>
        <v>#DIV/0!</v>
      </c>
      <c r="AV16" s="19"/>
      <c r="AW16" s="34" t="e">
        <f t="shared" si="23"/>
        <v>#DIV/0!</v>
      </c>
      <c r="AX16" s="16">
        <f t="shared" si="28"/>
        <v>0</v>
      </c>
      <c r="AY16" s="17">
        <f t="shared" si="24"/>
        <v>0</v>
      </c>
      <c r="AZ16" s="18">
        <f t="shared" si="29"/>
        <v>0</v>
      </c>
      <c r="BA16" s="156">
        <f t="shared" si="25"/>
        <v>0</v>
      </c>
      <c r="BB16" s="16"/>
      <c r="BC16" s="17">
        <f t="shared" si="26"/>
        <v>0</v>
      </c>
      <c r="BD16" s="18"/>
      <c r="BE16" s="155">
        <f t="shared" si="27"/>
        <v>0</v>
      </c>
    </row>
    <row r="17" spans="1:57" ht="18.75" customHeight="1">
      <c r="A17" s="159" t="s">
        <v>111</v>
      </c>
      <c r="B17" s="222"/>
      <c r="C17" s="216">
        <f t="shared" si="0"/>
        <v>0</v>
      </c>
      <c r="D17" s="220"/>
      <c r="E17" s="225">
        <f t="shared" si="1"/>
        <v>0</v>
      </c>
      <c r="F17" s="20"/>
      <c r="G17" s="17">
        <f t="shared" si="2"/>
        <v>0</v>
      </c>
      <c r="H17" s="19"/>
      <c r="I17" s="34">
        <f t="shared" si="3"/>
        <v>0</v>
      </c>
      <c r="J17" s="20"/>
      <c r="K17" s="201" t="e">
        <f t="shared" si="30"/>
        <v>#DIV/0!</v>
      </c>
      <c r="L17" s="19"/>
      <c r="M17" s="202" t="e">
        <f t="shared" si="5"/>
        <v>#DIV/0!</v>
      </c>
      <c r="N17" s="20"/>
      <c r="O17" s="199" t="e">
        <f t="shared" si="6"/>
        <v>#DIV/0!</v>
      </c>
      <c r="P17" s="19"/>
      <c r="Q17" s="34" t="e">
        <f t="shared" si="7"/>
        <v>#DIV/0!</v>
      </c>
      <c r="R17" s="20"/>
      <c r="S17" s="199" t="e">
        <f t="shared" si="8"/>
        <v>#DIV/0!</v>
      </c>
      <c r="T17" s="19"/>
      <c r="U17" s="34" t="e">
        <f t="shared" si="9"/>
        <v>#DIV/0!</v>
      </c>
      <c r="V17" s="20"/>
      <c r="W17" s="201" t="e">
        <f t="shared" si="10"/>
        <v>#DIV/0!</v>
      </c>
      <c r="X17" s="19"/>
      <c r="Y17" s="34" t="e">
        <f t="shared" si="11"/>
        <v>#DIV/0!</v>
      </c>
      <c r="Z17" s="20"/>
      <c r="AA17" s="199" t="e">
        <f t="shared" si="12"/>
        <v>#DIV/0!</v>
      </c>
      <c r="AB17" s="19"/>
      <c r="AC17" s="34" t="e">
        <f t="shared" si="13"/>
        <v>#DIV/0!</v>
      </c>
      <c r="AD17" s="20"/>
      <c r="AE17" s="201" t="e">
        <f t="shared" si="14"/>
        <v>#DIV/0!</v>
      </c>
      <c r="AF17" s="19"/>
      <c r="AG17" s="34" t="e">
        <f t="shared" si="15"/>
        <v>#DIV/0!</v>
      </c>
      <c r="AH17" s="20"/>
      <c r="AI17" s="201" t="e">
        <f t="shared" si="16"/>
        <v>#DIV/0!</v>
      </c>
      <c r="AJ17" s="19"/>
      <c r="AK17" s="200" t="e">
        <f t="shared" si="17"/>
        <v>#DIV/0!</v>
      </c>
      <c r="AL17" s="20"/>
      <c r="AM17" s="200" t="e">
        <f t="shared" si="18"/>
        <v>#DIV/0!</v>
      </c>
      <c r="AN17" s="19"/>
      <c r="AO17" s="34" t="e">
        <f t="shared" si="19"/>
        <v>#DIV/0!</v>
      </c>
      <c r="AP17" s="20"/>
      <c r="AQ17" s="201" t="e">
        <f t="shared" si="20"/>
        <v>#DIV/0!</v>
      </c>
      <c r="AR17" s="19"/>
      <c r="AS17" s="202" t="e">
        <f t="shared" si="21"/>
        <v>#DIV/0!</v>
      </c>
      <c r="AT17" s="41"/>
      <c r="AU17" s="201" t="e">
        <f t="shared" si="22"/>
        <v>#DIV/0!</v>
      </c>
      <c r="AV17" s="19"/>
      <c r="AW17" s="34" t="e">
        <f t="shared" si="23"/>
        <v>#DIV/0!</v>
      </c>
      <c r="AX17" s="16">
        <f t="shared" si="28"/>
        <v>0</v>
      </c>
      <c r="AY17" s="17">
        <f t="shared" si="24"/>
        <v>0</v>
      </c>
      <c r="AZ17" s="18">
        <f t="shared" si="29"/>
        <v>0</v>
      </c>
      <c r="BA17" s="155">
        <f t="shared" si="25"/>
        <v>0</v>
      </c>
      <c r="BB17" s="158"/>
      <c r="BC17" s="17">
        <f t="shared" si="26"/>
        <v>0</v>
      </c>
      <c r="BD17" s="18"/>
      <c r="BE17" s="34">
        <f t="shared" si="27"/>
        <v>0</v>
      </c>
    </row>
    <row r="18" spans="1:57" ht="18.75" customHeight="1">
      <c r="A18" s="162" t="s">
        <v>106</v>
      </c>
      <c r="B18" s="222">
        <v>5</v>
      </c>
      <c r="C18" s="216">
        <f t="shared" si="0"/>
        <v>3.6764705882352942E-2</v>
      </c>
      <c r="D18" s="220"/>
      <c r="E18" s="221">
        <f t="shared" si="1"/>
        <v>0</v>
      </c>
      <c r="F18" s="20"/>
      <c r="G18" s="17">
        <f t="shared" si="2"/>
        <v>0</v>
      </c>
      <c r="H18" s="19"/>
      <c r="I18" s="156">
        <f t="shared" si="3"/>
        <v>0</v>
      </c>
      <c r="J18" s="20"/>
      <c r="K18" s="199" t="e">
        <f t="shared" si="30"/>
        <v>#DIV/0!</v>
      </c>
      <c r="L18" s="19"/>
      <c r="M18" s="202" t="e">
        <f t="shared" si="5"/>
        <v>#DIV/0!</v>
      </c>
      <c r="N18" s="20"/>
      <c r="O18" s="199" t="e">
        <f t="shared" si="6"/>
        <v>#DIV/0!</v>
      </c>
      <c r="P18" s="19"/>
      <c r="Q18" s="34" t="e">
        <f t="shared" si="7"/>
        <v>#DIV/0!</v>
      </c>
      <c r="R18" s="20"/>
      <c r="S18" s="200" t="e">
        <f t="shared" si="8"/>
        <v>#DIV/0!</v>
      </c>
      <c r="T18" s="19"/>
      <c r="U18" s="202" t="e">
        <f t="shared" si="9"/>
        <v>#DIV/0!</v>
      </c>
      <c r="V18" s="20"/>
      <c r="W18" s="199" t="e">
        <f t="shared" si="10"/>
        <v>#DIV/0!</v>
      </c>
      <c r="X18" s="19"/>
      <c r="Y18" s="202" t="e">
        <f t="shared" si="11"/>
        <v>#DIV/0!</v>
      </c>
      <c r="Z18" s="20"/>
      <c r="AA18" s="200" t="e">
        <f t="shared" si="12"/>
        <v>#DIV/0!</v>
      </c>
      <c r="AB18" s="19"/>
      <c r="AC18" s="34" t="e">
        <f t="shared" si="13"/>
        <v>#DIV/0!</v>
      </c>
      <c r="AD18" s="20"/>
      <c r="AE18" s="201" t="e">
        <f t="shared" si="14"/>
        <v>#DIV/0!</v>
      </c>
      <c r="AF18" s="19"/>
      <c r="AG18" s="34" t="e">
        <f t="shared" si="15"/>
        <v>#DIV/0!</v>
      </c>
      <c r="AH18" s="20"/>
      <c r="AI18" s="201" t="e">
        <f t="shared" si="16"/>
        <v>#DIV/0!</v>
      </c>
      <c r="AJ18" s="19"/>
      <c r="AK18" s="34" t="e">
        <f t="shared" si="17"/>
        <v>#DIV/0!</v>
      </c>
      <c r="AL18" s="20"/>
      <c r="AM18" s="201" t="e">
        <f t="shared" si="18"/>
        <v>#DIV/0!</v>
      </c>
      <c r="AN18" s="19"/>
      <c r="AO18" s="34" t="e">
        <f t="shared" si="19"/>
        <v>#DIV/0!</v>
      </c>
      <c r="AP18" s="20"/>
      <c r="AQ18" s="201" t="e">
        <f t="shared" si="20"/>
        <v>#DIV/0!</v>
      </c>
      <c r="AR18" s="19"/>
      <c r="AS18" s="200" t="e">
        <f t="shared" si="21"/>
        <v>#DIV/0!</v>
      </c>
      <c r="AT18" s="20"/>
      <c r="AU18" s="199" t="e">
        <f t="shared" si="22"/>
        <v>#DIV/0!</v>
      </c>
      <c r="AV18" s="19"/>
      <c r="AW18" s="156" t="e">
        <f t="shared" si="23"/>
        <v>#DIV/0!</v>
      </c>
      <c r="AX18" s="16">
        <f t="shared" si="28"/>
        <v>5</v>
      </c>
      <c r="AY18" s="17">
        <f t="shared" si="24"/>
        <v>3.6764705882352942E-2</v>
      </c>
      <c r="AZ18" s="18">
        <f t="shared" si="29"/>
        <v>0</v>
      </c>
      <c r="BA18" s="34">
        <f t="shared" si="25"/>
        <v>0</v>
      </c>
      <c r="BB18" s="158"/>
      <c r="BC18" s="17">
        <f t="shared" si="26"/>
        <v>0</v>
      </c>
      <c r="BD18" s="18"/>
      <c r="BE18" s="156">
        <f t="shared" si="27"/>
        <v>0</v>
      </c>
    </row>
    <row r="19" spans="1:57" ht="18.75" customHeight="1">
      <c r="A19" s="162" t="s">
        <v>44</v>
      </c>
      <c r="B19" s="222"/>
      <c r="C19" s="216">
        <f t="shared" si="0"/>
        <v>0</v>
      </c>
      <c r="D19" s="220"/>
      <c r="E19" s="221">
        <f t="shared" si="1"/>
        <v>0</v>
      </c>
      <c r="F19" s="20"/>
      <c r="G19" s="17">
        <f t="shared" si="2"/>
        <v>0</v>
      </c>
      <c r="H19" s="19"/>
      <c r="I19" s="155">
        <f t="shared" si="3"/>
        <v>0</v>
      </c>
      <c r="J19" s="20"/>
      <c r="K19" s="200" t="e">
        <f t="shared" si="30"/>
        <v>#DIV/0!</v>
      </c>
      <c r="L19" s="19"/>
      <c r="M19" s="202" t="e">
        <f t="shared" si="5"/>
        <v>#DIV/0!</v>
      </c>
      <c r="N19" s="20"/>
      <c r="O19" s="200" t="e">
        <f t="shared" si="6"/>
        <v>#DIV/0!</v>
      </c>
      <c r="P19" s="19"/>
      <c r="Q19" s="200" t="e">
        <f t="shared" si="7"/>
        <v>#DIV/0!</v>
      </c>
      <c r="R19" s="20"/>
      <c r="S19" s="201" t="e">
        <f t="shared" si="8"/>
        <v>#DIV/0!</v>
      </c>
      <c r="T19" s="19"/>
      <c r="U19" s="200" t="e">
        <f t="shared" si="9"/>
        <v>#DIV/0!</v>
      </c>
      <c r="V19" s="20"/>
      <c r="W19" s="200" t="e">
        <f t="shared" si="10"/>
        <v>#DIV/0!</v>
      </c>
      <c r="X19" s="19"/>
      <c r="Y19" s="202" t="e">
        <f t="shared" si="11"/>
        <v>#DIV/0!</v>
      </c>
      <c r="Z19" s="20"/>
      <c r="AA19" s="199" t="e">
        <f t="shared" si="12"/>
        <v>#DIV/0!</v>
      </c>
      <c r="AB19" s="19"/>
      <c r="AC19" s="200" t="e">
        <f t="shared" si="13"/>
        <v>#DIV/0!</v>
      </c>
      <c r="AD19" s="20"/>
      <c r="AE19" s="199" t="e">
        <f t="shared" si="14"/>
        <v>#DIV/0!</v>
      </c>
      <c r="AF19" s="19"/>
      <c r="AG19" s="34" t="e">
        <f t="shared" si="15"/>
        <v>#DIV/0!</v>
      </c>
      <c r="AH19" s="20"/>
      <c r="AI19" s="199" t="e">
        <f t="shared" si="16"/>
        <v>#DIV/0!</v>
      </c>
      <c r="AJ19" s="19"/>
      <c r="AK19" s="34" t="e">
        <f t="shared" si="17"/>
        <v>#DIV/0!</v>
      </c>
      <c r="AL19" s="20"/>
      <c r="AM19" s="201" t="e">
        <f t="shared" si="18"/>
        <v>#DIV/0!</v>
      </c>
      <c r="AN19" s="19"/>
      <c r="AO19" s="34" t="e">
        <f t="shared" si="19"/>
        <v>#DIV/0!</v>
      </c>
      <c r="AP19" s="20"/>
      <c r="AQ19" s="201" t="e">
        <f t="shared" si="20"/>
        <v>#DIV/0!</v>
      </c>
      <c r="AR19" s="19"/>
      <c r="AS19" s="34" t="e">
        <f t="shared" si="21"/>
        <v>#DIV/0!</v>
      </c>
      <c r="AT19" s="20"/>
      <c r="AU19" s="200" t="e">
        <f t="shared" si="22"/>
        <v>#DIV/0!</v>
      </c>
      <c r="AV19" s="19"/>
      <c r="AW19" s="155" t="e">
        <f t="shared" si="23"/>
        <v>#DIV/0!</v>
      </c>
      <c r="AX19" s="16">
        <f t="shared" si="28"/>
        <v>0</v>
      </c>
      <c r="AY19" s="17">
        <f t="shared" si="24"/>
        <v>0</v>
      </c>
      <c r="AZ19" s="18">
        <f t="shared" si="29"/>
        <v>0</v>
      </c>
      <c r="BA19" s="34">
        <f t="shared" si="25"/>
        <v>0</v>
      </c>
      <c r="BB19" s="158"/>
      <c r="BC19" s="17">
        <f t="shared" si="26"/>
        <v>0</v>
      </c>
      <c r="BD19" s="18"/>
      <c r="BE19" s="155">
        <f t="shared" si="27"/>
        <v>0</v>
      </c>
    </row>
    <row r="20" spans="1:57" ht="22.5" customHeight="1">
      <c r="A20" s="162" t="s">
        <v>100</v>
      </c>
      <c r="B20" s="222">
        <v>4</v>
      </c>
      <c r="C20" s="216">
        <f t="shared" si="0"/>
        <v>2.9411764705882353E-2</v>
      </c>
      <c r="D20" s="220">
        <v>54</v>
      </c>
      <c r="E20" s="223">
        <f t="shared" si="1"/>
        <v>1.7815902342461234E-2</v>
      </c>
      <c r="F20" s="20"/>
      <c r="G20" s="17">
        <f t="shared" si="2"/>
        <v>0</v>
      </c>
      <c r="H20" s="19"/>
      <c r="I20" s="155">
        <f t="shared" si="3"/>
        <v>0</v>
      </c>
      <c r="J20" s="20"/>
      <c r="K20" s="199" t="e">
        <f t="shared" si="30"/>
        <v>#DIV/0!</v>
      </c>
      <c r="L20" s="19"/>
      <c r="M20" s="200" t="e">
        <f t="shared" si="5"/>
        <v>#DIV/0!</v>
      </c>
      <c r="N20" s="20"/>
      <c r="O20" s="199" t="e">
        <f t="shared" si="6"/>
        <v>#DIV/0!</v>
      </c>
      <c r="P20" s="19"/>
      <c r="Q20" s="34" t="e">
        <f t="shared" si="7"/>
        <v>#DIV/0!</v>
      </c>
      <c r="R20" s="20"/>
      <c r="S20" s="199" t="e">
        <f t="shared" si="8"/>
        <v>#DIV/0!</v>
      </c>
      <c r="T20" s="19"/>
      <c r="U20" s="34" t="e">
        <f t="shared" si="9"/>
        <v>#DIV/0!</v>
      </c>
      <c r="V20" s="20"/>
      <c r="W20" s="199" t="e">
        <f t="shared" si="10"/>
        <v>#DIV/0!</v>
      </c>
      <c r="X20" s="19"/>
      <c r="Y20" s="200" t="e">
        <f t="shared" si="11"/>
        <v>#DIV/0!</v>
      </c>
      <c r="Z20" s="20"/>
      <c r="AA20" s="199" t="e">
        <f t="shared" si="12"/>
        <v>#DIV/0!</v>
      </c>
      <c r="AB20" s="19"/>
      <c r="AC20" s="34" t="e">
        <f t="shared" si="13"/>
        <v>#DIV/0!</v>
      </c>
      <c r="AD20" s="20"/>
      <c r="AE20" s="200" t="e">
        <f t="shared" si="14"/>
        <v>#DIV/0!</v>
      </c>
      <c r="AF20" s="19"/>
      <c r="AG20" s="34" t="e">
        <f t="shared" si="15"/>
        <v>#DIV/0!</v>
      </c>
      <c r="AH20" s="20"/>
      <c r="AI20" s="200" t="e">
        <f t="shared" si="16"/>
        <v>#DIV/0!</v>
      </c>
      <c r="AJ20" s="19"/>
      <c r="AK20" s="200" t="e">
        <f t="shared" si="17"/>
        <v>#DIV/0!</v>
      </c>
      <c r="AL20" s="20"/>
      <c r="AM20" s="199" t="e">
        <f t="shared" si="18"/>
        <v>#DIV/0!</v>
      </c>
      <c r="AN20" s="19"/>
      <c r="AO20" s="34" t="e">
        <f t="shared" si="19"/>
        <v>#DIV/0!</v>
      </c>
      <c r="AP20" s="20"/>
      <c r="AQ20" s="201" t="e">
        <f t="shared" si="20"/>
        <v>#DIV/0!</v>
      </c>
      <c r="AR20" s="19"/>
      <c r="AS20" s="200" t="e">
        <f t="shared" si="21"/>
        <v>#DIV/0!</v>
      </c>
      <c r="AT20" s="20"/>
      <c r="AU20" s="199" t="e">
        <f t="shared" si="22"/>
        <v>#DIV/0!</v>
      </c>
      <c r="AV20" s="19"/>
      <c r="AW20" s="155" t="e">
        <f t="shared" si="23"/>
        <v>#DIV/0!</v>
      </c>
      <c r="AX20" s="16">
        <f t="shared" si="28"/>
        <v>4</v>
      </c>
      <c r="AY20" s="17">
        <f t="shared" si="24"/>
        <v>2.9411764705882353E-2</v>
      </c>
      <c r="AZ20" s="18">
        <f t="shared" si="29"/>
        <v>54</v>
      </c>
      <c r="BA20" s="156">
        <f t="shared" si="25"/>
        <v>1.7815902342461234E-2</v>
      </c>
      <c r="BB20" s="158"/>
      <c r="BC20" s="17">
        <f t="shared" si="26"/>
        <v>0</v>
      </c>
      <c r="BD20" s="18"/>
      <c r="BE20" s="155">
        <f t="shared" si="27"/>
        <v>0</v>
      </c>
    </row>
    <row r="21" spans="1:57" ht="22.5" customHeight="1">
      <c r="A21" s="163" t="s">
        <v>99</v>
      </c>
      <c r="B21" s="226"/>
      <c r="C21" s="216">
        <f t="shared" si="0"/>
        <v>0</v>
      </c>
      <c r="D21" s="227"/>
      <c r="E21" s="225">
        <f t="shared" si="1"/>
        <v>0</v>
      </c>
      <c r="F21" s="203"/>
      <c r="G21" s="17">
        <f t="shared" si="2"/>
        <v>0</v>
      </c>
      <c r="H21" s="195"/>
      <c r="I21" s="34">
        <f t="shared" si="3"/>
        <v>0</v>
      </c>
      <c r="J21" s="204"/>
      <c r="K21" s="200" t="e">
        <f t="shared" si="30"/>
        <v>#DIV/0!</v>
      </c>
      <c r="L21" s="210"/>
      <c r="M21" s="34" t="e">
        <f t="shared" si="5"/>
        <v>#DIV/0!</v>
      </c>
      <c r="N21" s="203"/>
      <c r="O21" s="200" t="e">
        <f t="shared" si="6"/>
        <v>#DIV/0!</v>
      </c>
      <c r="P21" s="210"/>
      <c r="Q21" s="34" t="e">
        <f t="shared" si="7"/>
        <v>#DIV/0!</v>
      </c>
      <c r="R21" s="203"/>
      <c r="S21" s="199" t="e">
        <f t="shared" si="8"/>
        <v>#DIV/0!</v>
      </c>
      <c r="T21" s="210"/>
      <c r="U21" s="202" t="e">
        <f t="shared" si="9"/>
        <v>#DIV/0!</v>
      </c>
      <c r="V21" s="203"/>
      <c r="W21" s="200" t="e">
        <f t="shared" si="10"/>
        <v>#DIV/0!</v>
      </c>
      <c r="X21" s="210"/>
      <c r="Y21" s="34" t="e">
        <f t="shared" si="11"/>
        <v>#DIV/0!</v>
      </c>
      <c r="Z21" s="203"/>
      <c r="AA21" s="199" t="e">
        <f t="shared" si="12"/>
        <v>#DIV/0!</v>
      </c>
      <c r="AB21" s="210"/>
      <c r="AC21" s="202" t="e">
        <f t="shared" si="13"/>
        <v>#DIV/0!</v>
      </c>
      <c r="AD21" s="203"/>
      <c r="AE21" s="201" t="e">
        <f t="shared" si="14"/>
        <v>#DIV/0!</v>
      </c>
      <c r="AF21" s="210"/>
      <c r="AG21" s="200" t="e">
        <f t="shared" si="15"/>
        <v>#DIV/0!</v>
      </c>
      <c r="AH21" s="203"/>
      <c r="AI21" s="201" t="e">
        <f t="shared" si="16"/>
        <v>#DIV/0!</v>
      </c>
      <c r="AJ21" s="210"/>
      <c r="AK21" s="34" t="e">
        <f t="shared" si="17"/>
        <v>#DIV/0!</v>
      </c>
      <c r="AL21" s="203"/>
      <c r="AM21" s="199" t="e">
        <f t="shared" si="18"/>
        <v>#DIV/0!</v>
      </c>
      <c r="AN21" s="210"/>
      <c r="AO21" s="34" t="e">
        <f t="shared" si="19"/>
        <v>#DIV/0!</v>
      </c>
      <c r="AP21" s="203"/>
      <c r="AQ21" s="199" t="e">
        <f t="shared" si="20"/>
        <v>#DIV/0!</v>
      </c>
      <c r="AR21" s="210"/>
      <c r="AS21" s="34" t="e">
        <f t="shared" si="21"/>
        <v>#DIV/0!</v>
      </c>
      <c r="AT21" s="203"/>
      <c r="AU21" s="199" t="e">
        <f t="shared" si="22"/>
        <v>#DIV/0!</v>
      </c>
      <c r="AV21" s="210"/>
      <c r="AW21" s="155" t="e">
        <f t="shared" si="23"/>
        <v>#DIV/0!</v>
      </c>
      <c r="AX21" s="16">
        <f t="shared" si="28"/>
        <v>0</v>
      </c>
      <c r="AY21" s="17">
        <f t="shared" si="24"/>
        <v>0</v>
      </c>
      <c r="AZ21" s="18">
        <f t="shared" si="29"/>
        <v>0</v>
      </c>
      <c r="BA21" s="155">
        <f t="shared" si="25"/>
        <v>0</v>
      </c>
      <c r="BB21" s="158"/>
      <c r="BC21" s="17">
        <f t="shared" si="26"/>
        <v>0</v>
      </c>
      <c r="BD21" s="18"/>
      <c r="BE21" s="34">
        <f t="shared" si="27"/>
        <v>0</v>
      </c>
    </row>
    <row r="22" spans="1:57" ht="22.5" customHeight="1">
      <c r="A22" s="160" t="s">
        <v>27</v>
      </c>
      <c r="B22" s="224"/>
      <c r="C22" s="216">
        <f t="shared" si="0"/>
        <v>0</v>
      </c>
      <c r="D22" s="220"/>
      <c r="E22" s="221">
        <f t="shared" si="1"/>
        <v>0</v>
      </c>
      <c r="F22" s="41"/>
      <c r="G22" s="17">
        <f t="shared" si="2"/>
        <v>0</v>
      </c>
      <c r="H22" s="19"/>
      <c r="I22" s="34">
        <f t="shared" si="3"/>
        <v>0</v>
      </c>
      <c r="J22" s="41"/>
      <c r="K22" s="199" t="e">
        <f t="shared" si="30"/>
        <v>#DIV/0!</v>
      </c>
      <c r="L22" s="19"/>
      <c r="M22" s="34" t="e">
        <f t="shared" si="5"/>
        <v>#DIV/0!</v>
      </c>
      <c r="N22" s="41"/>
      <c r="O22" s="201" t="e">
        <f t="shared" si="6"/>
        <v>#DIV/0!</v>
      </c>
      <c r="P22" s="19"/>
      <c r="Q22" s="155" t="e">
        <f t="shared" si="7"/>
        <v>#DIV/0!</v>
      </c>
      <c r="R22" s="41"/>
      <c r="S22" s="199" t="e">
        <f t="shared" si="8"/>
        <v>#DIV/0!</v>
      </c>
      <c r="T22" s="19"/>
      <c r="U22" s="200" t="e">
        <f t="shared" si="9"/>
        <v>#DIV/0!</v>
      </c>
      <c r="V22" s="41"/>
      <c r="W22" s="199" t="e">
        <f t="shared" si="10"/>
        <v>#DIV/0!</v>
      </c>
      <c r="X22" s="19"/>
      <c r="Y22" s="211" t="e">
        <f t="shared" si="11"/>
        <v>#DIV/0!</v>
      </c>
      <c r="Z22" s="20"/>
      <c r="AA22" s="200" t="e">
        <f t="shared" si="12"/>
        <v>#DIV/0!</v>
      </c>
      <c r="AB22" s="19"/>
      <c r="AC22" s="200" t="e">
        <f t="shared" si="13"/>
        <v>#DIV/0!</v>
      </c>
      <c r="AD22" s="20"/>
      <c r="AE22" s="199" t="e">
        <f t="shared" si="14"/>
        <v>#DIV/0!</v>
      </c>
      <c r="AF22" s="19"/>
      <c r="AG22" s="34" t="e">
        <f t="shared" si="15"/>
        <v>#DIV/0!</v>
      </c>
      <c r="AH22" s="20"/>
      <c r="AI22" s="199" t="e">
        <f t="shared" si="16"/>
        <v>#DIV/0!</v>
      </c>
      <c r="AJ22" s="19"/>
      <c r="AK22" s="34" t="e">
        <f t="shared" si="17"/>
        <v>#DIV/0!</v>
      </c>
      <c r="AL22" s="20"/>
      <c r="AM22" s="200" t="e">
        <f t="shared" si="18"/>
        <v>#DIV/0!</v>
      </c>
      <c r="AN22" s="19"/>
      <c r="AO22" s="200" t="e">
        <f t="shared" si="19"/>
        <v>#DIV/0!</v>
      </c>
      <c r="AP22" s="20"/>
      <c r="AQ22" s="199" t="e">
        <f t="shared" si="20"/>
        <v>#DIV/0!</v>
      </c>
      <c r="AR22" s="19"/>
      <c r="AS22" s="34" t="e">
        <f t="shared" si="21"/>
        <v>#DIV/0!</v>
      </c>
      <c r="AT22" s="20"/>
      <c r="AU22" s="199" t="e">
        <f t="shared" si="22"/>
        <v>#DIV/0!</v>
      </c>
      <c r="AV22" s="19"/>
      <c r="AW22" s="34" t="e">
        <f t="shared" si="23"/>
        <v>#DIV/0!</v>
      </c>
      <c r="AX22" s="16">
        <f t="shared" si="28"/>
        <v>0</v>
      </c>
      <c r="AY22" s="17">
        <f t="shared" si="24"/>
        <v>0</v>
      </c>
      <c r="AZ22" s="18">
        <f t="shared" si="29"/>
        <v>0</v>
      </c>
      <c r="BA22" s="34">
        <f t="shared" si="25"/>
        <v>0</v>
      </c>
      <c r="BB22" s="158"/>
      <c r="BC22" s="17">
        <f t="shared" si="26"/>
        <v>0</v>
      </c>
      <c r="BD22" s="18"/>
      <c r="BE22" s="34">
        <f t="shared" si="27"/>
        <v>0</v>
      </c>
    </row>
    <row r="23" spans="1:57" ht="22.5" customHeight="1">
      <c r="A23" s="160" t="s">
        <v>26</v>
      </c>
      <c r="B23" s="224"/>
      <c r="C23" s="216">
        <f t="shared" si="0"/>
        <v>0</v>
      </c>
      <c r="D23" s="220"/>
      <c r="E23" s="223">
        <f t="shared" si="1"/>
        <v>0</v>
      </c>
      <c r="F23" s="41"/>
      <c r="G23" s="17">
        <f t="shared" si="2"/>
        <v>0</v>
      </c>
      <c r="H23" s="19"/>
      <c r="I23" s="156">
        <f t="shared" si="3"/>
        <v>0</v>
      </c>
      <c r="J23" s="41"/>
      <c r="K23" s="199" t="e">
        <f t="shared" si="30"/>
        <v>#DIV/0!</v>
      </c>
      <c r="L23" s="19"/>
      <c r="M23" s="34" t="e">
        <f t="shared" si="5"/>
        <v>#DIV/0!</v>
      </c>
      <c r="N23" s="41"/>
      <c r="O23" s="199" t="e">
        <f t="shared" si="6"/>
        <v>#DIV/0!</v>
      </c>
      <c r="P23" s="19"/>
      <c r="Q23" s="34" t="e">
        <f t="shared" si="7"/>
        <v>#DIV/0!</v>
      </c>
      <c r="R23" s="41"/>
      <c r="S23" s="200" t="e">
        <f t="shared" si="8"/>
        <v>#DIV/0!</v>
      </c>
      <c r="T23" s="19"/>
      <c r="U23" s="34" t="e">
        <f t="shared" si="9"/>
        <v>#DIV/0!</v>
      </c>
      <c r="V23" s="20"/>
      <c r="W23" s="200" t="e">
        <f t="shared" si="10"/>
        <v>#DIV/0!</v>
      </c>
      <c r="X23" s="19"/>
      <c r="Y23" s="200" t="e">
        <f t="shared" si="11"/>
        <v>#DIV/0!</v>
      </c>
      <c r="Z23" s="20"/>
      <c r="AA23" s="199" t="e">
        <f t="shared" si="12"/>
        <v>#DIV/0!</v>
      </c>
      <c r="AB23" s="19"/>
      <c r="AC23" s="34" t="e">
        <f t="shared" si="13"/>
        <v>#DIV/0!</v>
      </c>
      <c r="AD23" s="20"/>
      <c r="AE23" s="199" t="e">
        <f t="shared" si="14"/>
        <v>#DIV/0!</v>
      </c>
      <c r="AF23" s="19"/>
      <c r="AG23" s="202" t="e">
        <f t="shared" si="15"/>
        <v>#DIV/0!</v>
      </c>
      <c r="AH23" s="20"/>
      <c r="AI23" s="199" t="e">
        <f t="shared" si="16"/>
        <v>#DIV/0!</v>
      </c>
      <c r="AJ23" s="19"/>
      <c r="AK23" s="34" t="e">
        <f t="shared" si="17"/>
        <v>#DIV/0!</v>
      </c>
      <c r="AL23" s="20"/>
      <c r="AM23" s="199" t="e">
        <f t="shared" si="18"/>
        <v>#DIV/0!</v>
      </c>
      <c r="AN23" s="19"/>
      <c r="AO23" s="155" t="e">
        <f t="shared" si="19"/>
        <v>#DIV/0!</v>
      </c>
      <c r="AP23" s="20"/>
      <c r="AQ23" s="200" t="e">
        <f t="shared" si="20"/>
        <v>#DIV/0!</v>
      </c>
      <c r="AR23" s="19"/>
      <c r="AS23" s="200" t="e">
        <f t="shared" si="21"/>
        <v>#DIV/0!</v>
      </c>
      <c r="AT23" s="20"/>
      <c r="AU23" s="199" t="e">
        <f t="shared" si="22"/>
        <v>#DIV/0!</v>
      </c>
      <c r="AV23" s="19"/>
      <c r="AW23" s="156" t="e">
        <f t="shared" si="23"/>
        <v>#DIV/0!</v>
      </c>
      <c r="AX23" s="16">
        <f t="shared" si="28"/>
        <v>0</v>
      </c>
      <c r="AY23" s="17">
        <f t="shared" si="24"/>
        <v>0</v>
      </c>
      <c r="AZ23" s="18">
        <f t="shared" si="29"/>
        <v>0</v>
      </c>
      <c r="BA23" s="156">
        <f t="shared" si="25"/>
        <v>0</v>
      </c>
      <c r="BB23" s="158"/>
      <c r="BC23" s="17">
        <f t="shared" si="26"/>
        <v>0</v>
      </c>
      <c r="BD23" s="18"/>
      <c r="BE23" s="156">
        <f t="shared" si="27"/>
        <v>0</v>
      </c>
    </row>
    <row r="24" spans="1:57" ht="22.5" customHeight="1">
      <c r="A24" s="186" t="s">
        <v>188</v>
      </c>
      <c r="B24" s="228">
        <v>3</v>
      </c>
      <c r="C24" s="216">
        <f t="shared" si="0"/>
        <v>2.2058823529411766E-2</v>
      </c>
      <c r="D24" s="227">
        <v>80</v>
      </c>
      <c r="E24" s="221">
        <f t="shared" si="1"/>
        <v>2.6393929396238865E-2</v>
      </c>
      <c r="F24" s="204"/>
      <c r="G24" s="17">
        <f t="shared" si="2"/>
        <v>0</v>
      </c>
      <c r="H24" s="195"/>
      <c r="I24" s="155">
        <f t="shared" si="3"/>
        <v>0</v>
      </c>
      <c r="J24" s="204"/>
      <c r="K24" s="200" t="e">
        <f t="shared" si="30"/>
        <v>#DIV/0!</v>
      </c>
      <c r="L24" s="195"/>
      <c r="M24" s="156" t="e">
        <f t="shared" si="5"/>
        <v>#DIV/0!</v>
      </c>
      <c r="N24" s="204"/>
      <c r="O24" s="201" t="e">
        <f t="shared" si="6"/>
        <v>#DIV/0!</v>
      </c>
      <c r="P24" s="195"/>
      <c r="Q24" s="155" t="e">
        <f t="shared" si="7"/>
        <v>#DIV/0!</v>
      </c>
      <c r="R24" s="204"/>
      <c r="S24" s="199" t="e">
        <f t="shared" si="8"/>
        <v>#DIV/0!</v>
      </c>
      <c r="T24" s="195"/>
      <c r="U24" s="155" t="e">
        <f t="shared" si="9"/>
        <v>#DIV/0!</v>
      </c>
      <c r="V24" s="204"/>
      <c r="W24" s="201" t="e">
        <f t="shared" si="10"/>
        <v>#DIV/0!</v>
      </c>
      <c r="X24" s="195"/>
      <c r="Y24" s="211" t="e">
        <f t="shared" si="11"/>
        <v>#DIV/0!</v>
      </c>
      <c r="Z24" s="20"/>
      <c r="AA24" s="200" t="e">
        <f t="shared" si="12"/>
        <v>#DIV/0!</v>
      </c>
      <c r="AB24" s="18"/>
      <c r="AC24" s="202" t="e">
        <f t="shared" si="13"/>
        <v>#DIV/0!</v>
      </c>
      <c r="AD24" s="20"/>
      <c r="AE24" s="199" t="e">
        <f t="shared" si="14"/>
        <v>#DIV/0!</v>
      </c>
      <c r="AF24" s="18"/>
      <c r="AG24" s="202" t="e">
        <f t="shared" si="15"/>
        <v>#DIV/0!</v>
      </c>
      <c r="AH24" s="20"/>
      <c r="AI24" s="199" t="e">
        <f t="shared" si="16"/>
        <v>#DIV/0!</v>
      </c>
      <c r="AJ24" s="18"/>
      <c r="AK24" s="202" t="e">
        <f t="shared" si="17"/>
        <v>#DIV/0!</v>
      </c>
      <c r="AL24" s="20"/>
      <c r="AM24" s="199" t="e">
        <f t="shared" si="18"/>
        <v>#DIV/0!</v>
      </c>
      <c r="AN24" s="18"/>
      <c r="AO24" s="155" t="e">
        <f t="shared" si="19"/>
        <v>#DIV/0!</v>
      </c>
      <c r="AP24" s="20"/>
      <c r="AQ24" s="201" t="e">
        <f t="shared" si="20"/>
        <v>#DIV/0!</v>
      </c>
      <c r="AR24" s="18"/>
      <c r="AS24" s="34" t="e">
        <f t="shared" si="21"/>
        <v>#DIV/0!</v>
      </c>
      <c r="AT24" s="20"/>
      <c r="AU24" s="199" t="e">
        <f t="shared" si="22"/>
        <v>#DIV/0!</v>
      </c>
      <c r="AV24" s="18"/>
      <c r="AW24" s="34" t="e">
        <f t="shared" si="23"/>
        <v>#DIV/0!</v>
      </c>
      <c r="AX24" s="16">
        <f t="shared" si="28"/>
        <v>3</v>
      </c>
      <c r="AY24" s="17">
        <f t="shared" si="24"/>
        <v>2.2058823529411766E-2</v>
      </c>
      <c r="AZ24" s="18">
        <f t="shared" si="29"/>
        <v>80</v>
      </c>
      <c r="BA24" s="34">
        <f t="shared" si="25"/>
        <v>2.6393929396238865E-2</v>
      </c>
      <c r="BB24" s="158"/>
      <c r="BC24" s="17">
        <f t="shared" si="26"/>
        <v>0</v>
      </c>
      <c r="BD24" s="18"/>
      <c r="BE24" s="155">
        <f t="shared" si="27"/>
        <v>0</v>
      </c>
    </row>
    <row r="25" spans="1:57" ht="22.5" customHeight="1">
      <c r="A25" s="182" t="s">
        <v>187</v>
      </c>
      <c r="B25" s="224"/>
      <c r="C25" s="216">
        <f t="shared" si="0"/>
        <v>0</v>
      </c>
      <c r="D25" s="220"/>
      <c r="E25" s="221">
        <f t="shared" si="1"/>
        <v>0</v>
      </c>
      <c r="F25" s="41"/>
      <c r="G25" s="17">
        <f t="shared" si="2"/>
        <v>0</v>
      </c>
      <c r="H25" s="19"/>
      <c r="I25" s="155">
        <f t="shared" si="3"/>
        <v>0</v>
      </c>
      <c r="J25" s="41"/>
      <c r="K25" s="199" t="e">
        <f t="shared" si="30"/>
        <v>#DIV/0!</v>
      </c>
      <c r="L25" s="19"/>
      <c r="M25" s="34" t="e">
        <f t="shared" si="5"/>
        <v>#DIV/0!</v>
      </c>
      <c r="N25" s="41"/>
      <c r="O25" s="199" t="e">
        <f t="shared" si="6"/>
        <v>#DIV/0!</v>
      </c>
      <c r="P25" s="19"/>
      <c r="Q25" s="34" t="e">
        <f t="shared" si="7"/>
        <v>#DIV/0!</v>
      </c>
      <c r="R25" s="41"/>
      <c r="S25" s="199" t="e">
        <f t="shared" si="8"/>
        <v>#DIV/0!</v>
      </c>
      <c r="T25" s="19"/>
      <c r="U25" s="34" t="e">
        <f t="shared" si="9"/>
        <v>#DIV/0!</v>
      </c>
      <c r="V25" s="41"/>
      <c r="W25" s="199" t="e">
        <f t="shared" si="10"/>
        <v>#DIV/0!</v>
      </c>
      <c r="X25" s="19"/>
      <c r="Y25" s="211" t="e">
        <f t="shared" si="11"/>
        <v>#DIV/0!</v>
      </c>
      <c r="Z25" s="20"/>
      <c r="AA25" s="199" t="e">
        <f t="shared" si="12"/>
        <v>#DIV/0!</v>
      </c>
      <c r="AB25" s="19"/>
      <c r="AC25" s="202" t="e">
        <f t="shared" si="13"/>
        <v>#DIV/0!</v>
      </c>
      <c r="AD25" s="20"/>
      <c r="AE25" s="199" t="e">
        <f t="shared" si="14"/>
        <v>#DIV/0!</v>
      </c>
      <c r="AF25" s="19"/>
      <c r="AG25" s="202" t="e">
        <f t="shared" si="15"/>
        <v>#DIV/0!</v>
      </c>
      <c r="AH25" s="20"/>
      <c r="AI25" s="199" t="e">
        <f t="shared" si="16"/>
        <v>#DIV/0!</v>
      </c>
      <c r="AJ25" s="19"/>
      <c r="AK25" s="200" t="e">
        <f t="shared" si="17"/>
        <v>#DIV/0!</v>
      </c>
      <c r="AL25" s="20"/>
      <c r="AM25" s="199" t="e">
        <f t="shared" si="18"/>
        <v>#DIV/0!</v>
      </c>
      <c r="AN25" s="19"/>
      <c r="AO25" s="34" t="e">
        <f t="shared" si="19"/>
        <v>#DIV/0!</v>
      </c>
      <c r="AP25" s="20"/>
      <c r="AQ25" s="201" t="e">
        <f t="shared" si="20"/>
        <v>#DIV/0!</v>
      </c>
      <c r="AR25" s="19"/>
      <c r="AS25" s="200" t="e">
        <f t="shared" si="21"/>
        <v>#DIV/0!</v>
      </c>
      <c r="AT25" s="20"/>
      <c r="AU25" s="199" t="e">
        <f t="shared" si="22"/>
        <v>#DIV/0!</v>
      </c>
      <c r="AV25" s="19"/>
      <c r="AW25" s="155" t="e">
        <f t="shared" si="23"/>
        <v>#DIV/0!</v>
      </c>
      <c r="AX25" s="16">
        <f t="shared" si="28"/>
        <v>0</v>
      </c>
      <c r="AY25" s="17">
        <f t="shared" si="24"/>
        <v>0</v>
      </c>
      <c r="AZ25" s="18">
        <f t="shared" si="29"/>
        <v>0</v>
      </c>
      <c r="BA25" s="34">
        <f t="shared" si="25"/>
        <v>0</v>
      </c>
      <c r="BB25" s="16"/>
      <c r="BC25" s="17">
        <f t="shared" si="26"/>
        <v>0</v>
      </c>
      <c r="BD25" s="18"/>
      <c r="BE25" s="155">
        <f t="shared" si="27"/>
        <v>0</v>
      </c>
    </row>
    <row r="26" spans="1:57" ht="22.5" customHeight="1">
      <c r="A26" s="164" t="s">
        <v>134</v>
      </c>
      <c r="B26" s="224"/>
      <c r="C26" s="216">
        <f t="shared" si="0"/>
        <v>0</v>
      </c>
      <c r="D26" s="220"/>
      <c r="E26" s="223">
        <f t="shared" si="1"/>
        <v>0</v>
      </c>
      <c r="F26" s="41"/>
      <c r="G26" s="17">
        <f t="shared" si="2"/>
        <v>0</v>
      </c>
      <c r="H26" s="19"/>
      <c r="I26" s="34">
        <f t="shared" si="3"/>
        <v>0</v>
      </c>
      <c r="J26" s="158"/>
      <c r="K26" s="17" t="e">
        <f t="shared" si="30"/>
        <v>#DIV/0!</v>
      </c>
      <c r="L26" s="18"/>
      <c r="M26" s="202" t="e">
        <f t="shared" si="5"/>
        <v>#DIV/0!</v>
      </c>
      <c r="N26" s="158"/>
      <c r="O26" s="17" t="e">
        <f t="shared" si="6"/>
        <v>#DIV/0!</v>
      </c>
      <c r="P26" s="18"/>
      <c r="Q26" s="202" t="e">
        <f t="shared" si="7"/>
        <v>#DIV/0!</v>
      </c>
      <c r="R26" s="158"/>
      <c r="S26" s="199" t="e">
        <f t="shared" si="8"/>
        <v>#DIV/0!</v>
      </c>
      <c r="T26" s="18"/>
      <c r="U26" s="34" t="e">
        <f t="shared" si="9"/>
        <v>#DIV/0!</v>
      </c>
      <c r="V26" s="158"/>
      <c r="W26" s="199" t="e">
        <f t="shared" si="10"/>
        <v>#DIV/0!</v>
      </c>
      <c r="X26" s="18"/>
      <c r="Y26" s="211" t="e">
        <f t="shared" si="11"/>
        <v>#DIV/0!</v>
      </c>
      <c r="Z26" s="20"/>
      <c r="AA26" s="200" t="e">
        <f t="shared" si="12"/>
        <v>#DIV/0!</v>
      </c>
      <c r="AB26" s="18"/>
      <c r="AC26" s="200" t="e">
        <f t="shared" si="13"/>
        <v>#DIV/0!</v>
      </c>
      <c r="AD26" s="20"/>
      <c r="AE26" s="200" t="e">
        <f t="shared" si="14"/>
        <v>#DIV/0!</v>
      </c>
      <c r="AF26" s="19"/>
      <c r="AG26" s="202" t="e">
        <f t="shared" si="15"/>
        <v>#DIV/0!</v>
      </c>
      <c r="AH26" s="20"/>
      <c r="AI26" s="199" t="e">
        <f t="shared" si="16"/>
        <v>#DIV/0!</v>
      </c>
      <c r="AJ26" s="19"/>
      <c r="AK26" s="34" t="e">
        <f t="shared" si="17"/>
        <v>#DIV/0!</v>
      </c>
      <c r="AL26" s="20"/>
      <c r="AM26" s="200" t="e">
        <f t="shared" si="18"/>
        <v>#DIV/0!</v>
      </c>
      <c r="AN26" s="19"/>
      <c r="AO26" s="34" t="e">
        <f t="shared" si="19"/>
        <v>#DIV/0!</v>
      </c>
      <c r="AP26" s="20"/>
      <c r="AQ26" s="201" t="e">
        <f t="shared" si="20"/>
        <v>#DIV/0!</v>
      </c>
      <c r="AR26" s="19"/>
      <c r="AS26" s="34" t="e">
        <f t="shared" si="21"/>
        <v>#DIV/0!</v>
      </c>
      <c r="AT26" s="20"/>
      <c r="AU26" s="17" t="e">
        <f t="shared" si="22"/>
        <v>#DIV/0!</v>
      </c>
      <c r="AV26" s="19"/>
      <c r="AW26" s="155" t="e">
        <f t="shared" si="23"/>
        <v>#DIV/0!</v>
      </c>
      <c r="AX26" s="16">
        <f t="shared" si="28"/>
        <v>0</v>
      </c>
      <c r="AY26" s="17">
        <f t="shared" si="24"/>
        <v>0</v>
      </c>
      <c r="AZ26" s="18">
        <f t="shared" si="29"/>
        <v>0</v>
      </c>
      <c r="BA26" s="156">
        <f t="shared" si="25"/>
        <v>0</v>
      </c>
      <c r="BB26" s="16"/>
      <c r="BC26" s="17">
        <f t="shared" si="26"/>
        <v>0</v>
      </c>
      <c r="BD26" s="18"/>
      <c r="BE26" s="34">
        <f t="shared" si="27"/>
        <v>0</v>
      </c>
    </row>
    <row r="27" spans="1:57" ht="22.5" customHeight="1">
      <c r="A27" s="187" t="s">
        <v>190</v>
      </c>
      <c r="B27" s="229"/>
      <c r="C27" s="216">
        <f t="shared" si="0"/>
        <v>0</v>
      </c>
      <c r="D27" s="230"/>
      <c r="E27" s="221">
        <f t="shared" si="1"/>
        <v>0</v>
      </c>
      <c r="F27" s="158"/>
      <c r="G27" s="17">
        <f t="shared" si="2"/>
        <v>0</v>
      </c>
      <c r="H27" s="18"/>
      <c r="I27" s="156">
        <f t="shared" si="3"/>
        <v>0</v>
      </c>
      <c r="J27" s="158"/>
      <c r="K27" s="17" t="e">
        <f t="shared" si="30"/>
        <v>#DIV/0!</v>
      </c>
      <c r="L27" s="18"/>
      <c r="M27" s="202" t="e">
        <f t="shared" si="5"/>
        <v>#DIV/0!</v>
      </c>
      <c r="N27" s="158"/>
      <c r="O27" s="17" t="e">
        <f t="shared" si="6"/>
        <v>#DIV/0!</v>
      </c>
      <c r="P27" s="18"/>
      <c r="Q27" s="202" t="e">
        <f t="shared" si="7"/>
        <v>#DIV/0!</v>
      </c>
      <c r="R27" s="158"/>
      <c r="S27" s="17" t="e">
        <f t="shared" si="8"/>
        <v>#DIV/0!</v>
      </c>
      <c r="T27" s="18"/>
      <c r="U27" s="202" t="e">
        <f t="shared" si="9"/>
        <v>#DIV/0!</v>
      </c>
      <c r="V27" s="158"/>
      <c r="W27" s="17" t="e">
        <f t="shared" si="10"/>
        <v>#DIV/0!</v>
      </c>
      <c r="X27" s="18"/>
      <c r="Y27" s="212" t="e">
        <f t="shared" si="11"/>
        <v>#DIV/0!</v>
      </c>
      <c r="Z27" s="16"/>
      <c r="AA27" s="201" t="e">
        <f t="shared" si="12"/>
        <v>#DIV/0!</v>
      </c>
      <c r="AB27" s="18"/>
      <c r="AC27" s="34" t="e">
        <f t="shared" si="13"/>
        <v>#DIV/0!</v>
      </c>
      <c r="AD27" s="16"/>
      <c r="AE27" s="199" t="e">
        <f t="shared" si="14"/>
        <v>#DIV/0!</v>
      </c>
      <c r="AF27" s="18"/>
      <c r="AG27" s="202" t="e">
        <f t="shared" si="15"/>
        <v>#DIV/0!</v>
      </c>
      <c r="AH27" s="16"/>
      <c r="AI27" s="199" t="e">
        <f t="shared" si="16"/>
        <v>#DIV/0!</v>
      </c>
      <c r="AJ27" s="18"/>
      <c r="AK27" s="200" t="e">
        <f t="shared" si="17"/>
        <v>#DIV/0!</v>
      </c>
      <c r="AL27" s="16"/>
      <c r="AM27" s="201" t="e">
        <f t="shared" si="18"/>
        <v>#DIV/0!</v>
      </c>
      <c r="AN27" s="18"/>
      <c r="AO27" s="200" t="e">
        <f t="shared" si="19"/>
        <v>#DIV/0!</v>
      </c>
      <c r="AP27" s="16"/>
      <c r="AQ27" s="201" t="e">
        <f t="shared" si="20"/>
        <v>#DIV/0!</v>
      </c>
      <c r="AR27" s="18"/>
      <c r="AS27" s="34" t="e">
        <f t="shared" si="21"/>
        <v>#DIV/0!</v>
      </c>
      <c r="AT27" s="16"/>
      <c r="AU27" s="17" t="e">
        <f t="shared" si="22"/>
        <v>#DIV/0!</v>
      </c>
      <c r="AV27" s="18"/>
      <c r="AW27" s="34" t="e">
        <f t="shared" si="23"/>
        <v>#DIV/0!</v>
      </c>
      <c r="AX27" s="16">
        <f t="shared" si="28"/>
        <v>0</v>
      </c>
      <c r="AY27" s="17">
        <f t="shared" si="24"/>
        <v>0</v>
      </c>
      <c r="AZ27" s="18">
        <f t="shared" si="29"/>
        <v>0</v>
      </c>
      <c r="BA27" s="34">
        <f t="shared" si="25"/>
        <v>0</v>
      </c>
      <c r="BB27" s="16"/>
      <c r="BC27" s="17">
        <f t="shared" si="26"/>
        <v>0</v>
      </c>
      <c r="BD27" s="18"/>
      <c r="BE27" s="156">
        <f t="shared" si="27"/>
        <v>0</v>
      </c>
    </row>
    <row r="28" spans="1:57" ht="22.5" customHeight="1">
      <c r="A28" s="164" t="s">
        <v>133</v>
      </c>
      <c r="B28" s="224"/>
      <c r="C28" s="216">
        <f t="shared" si="0"/>
        <v>0</v>
      </c>
      <c r="D28" s="220"/>
      <c r="E28" s="221">
        <f t="shared" si="1"/>
        <v>0</v>
      </c>
      <c r="F28" s="41"/>
      <c r="G28" s="17">
        <f t="shared" si="2"/>
        <v>0</v>
      </c>
      <c r="H28" s="19"/>
      <c r="I28" s="34">
        <f t="shared" si="3"/>
        <v>0</v>
      </c>
      <c r="J28" s="41"/>
      <c r="K28" s="199" t="e">
        <f t="shared" si="30"/>
        <v>#DIV/0!</v>
      </c>
      <c r="L28" s="19"/>
      <c r="M28" s="34" t="e">
        <f t="shared" si="5"/>
        <v>#DIV/0!</v>
      </c>
      <c r="N28" s="41"/>
      <c r="O28" s="199" t="e">
        <f t="shared" si="6"/>
        <v>#DIV/0!</v>
      </c>
      <c r="P28" s="19"/>
      <c r="Q28" s="34" t="e">
        <f t="shared" si="7"/>
        <v>#DIV/0!</v>
      </c>
      <c r="R28" s="41"/>
      <c r="S28" s="199" t="e">
        <f t="shared" si="8"/>
        <v>#DIV/0!</v>
      </c>
      <c r="T28" s="19"/>
      <c r="U28" s="34" t="e">
        <f t="shared" si="9"/>
        <v>#DIV/0!</v>
      </c>
      <c r="V28" s="41"/>
      <c r="W28" s="199" t="e">
        <f t="shared" si="10"/>
        <v>#DIV/0!</v>
      </c>
      <c r="X28" s="19"/>
      <c r="Y28" s="211" t="e">
        <f t="shared" si="11"/>
        <v>#DIV/0!</v>
      </c>
      <c r="Z28" s="20"/>
      <c r="AA28" s="201" t="e">
        <f t="shared" si="12"/>
        <v>#DIV/0!</v>
      </c>
      <c r="AB28" s="19"/>
      <c r="AC28" s="34" t="e">
        <f t="shared" si="13"/>
        <v>#DIV/0!</v>
      </c>
      <c r="AD28" s="20"/>
      <c r="AE28" s="199" t="e">
        <f t="shared" si="14"/>
        <v>#DIV/0!</v>
      </c>
      <c r="AF28" s="19"/>
      <c r="AG28" s="202" t="e">
        <f t="shared" si="15"/>
        <v>#DIV/0!</v>
      </c>
      <c r="AH28" s="20"/>
      <c r="AI28" s="199" t="e">
        <f t="shared" si="16"/>
        <v>#DIV/0!</v>
      </c>
      <c r="AJ28" s="19"/>
      <c r="AK28" s="34" t="e">
        <f t="shared" si="17"/>
        <v>#DIV/0!</v>
      </c>
      <c r="AL28" s="20"/>
      <c r="AM28" s="199" t="e">
        <f t="shared" si="18"/>
        <v>#DIV/0!</v>
      </c>
      <c r="AN28" s="19"/>
      <c r="AO28" s="155" t="e">
        <f t="shared" si="19"/>
        <v>#DIV/0!</v>
      </c>
      <c r="AP28" s="20"/>
      <c r="AQ28" s="199" t="e">
        <f t="shared" si="20"/>
        <v>#DIV/0!</v>
      </c>
      <c r="AR28" s="19"/>
      <c r="AS28" s="202" t="e">
        <f t="shared" si="21"/>
        <v>#DIV/0!</v>
      </c>
      <c r="AT28" s="20"/>
      <c r="AU28" s="199" t="e">
        <f t="shared" si="22"/>
        <v>#DIV/0!</v>
      </c>
      <c r="AV28" s="19"/>
      <c r="AW28" s="34" t="e">
        <f t="shared" si="23"/>
        <v>#DIV/0!</v>
      </c>
      <c r="AX28" s="16">
        <f t="shared" si="28"/>
        <v>0</v>
      </c>
      <c r="AY28" s="17">
        <f t="shared" si="24"/>
        <v>0</v>
      </c>
      <c r="AZ28" s="18">
        <f t="shared" si="29"/>
        <v>0</v>
      </c>
      <c r="BA28" s="34">
        <f t="shared" si="25"/>
        <v>0</v>
      </c>
      <c r="BB28" s="16"/>
      <c r="BC28" s="17">
        <f t="shared" si="26"/>
        <v>0</v>
      </c>
      <c r="BD28" s="18"/>
      <c r="BE28" s="34">
        <f t="shared" si="27"/>
        <v>0</v>
      </c>
    </row>
    <row r="29" spans="1:57" ht="22.5" customHeight="1">
      <c r="A29" s="165" t="s">
        <v>127</v>
      </c>
      <c r="B29" s="231"/>
      <c r="C29" s="216">
        <f t="shared" si="0"/>
        <v>0</v>
      </c>
      <c r="D29" s="232"/>
      <c r="E29" s="223">
        <f t="shared" si="1"/>
        <v>0</v>
      </c>
      <c r="F29" s="206"/>
      <c r="G29" s="17">
        <f t="shared" si="2"/>
        <v>0</v>
      </c>
      <c r="H29" s="210"/>
      <c r="I29" s="156">
        <f t="shared" si="3"/>
        <v>0</v>
      </c>
      <c r="J29" s="20"/>
      <c r="K29" s="199" t="e">
        <f t="shared" si="30"/>
        <v>#DIV/0!</v>
      </c>
      <c r="L29" s="19"/>
      <c r="M29" s="34" t="e">
        <f t="shared" si="5"/>
        <v>#DIV/0!</v>
      </c>
      <c r="N29" s="41"/>
      <c r="O29" s="199" t="e">
        <f t="shared" si="6"/>
        <v>#DIV/0!</v>
      </c>
      <c r="P29" s="19"/>
      <c r="Q29" s="34" t="e">
        <f t="shared" si="7"/>
        <v>#DIV/0!</v>
      </c>
      <c r="R29" s="41"/>
      <c r="S29" s="199" t="e">
        <f t="shared" si="8"/>
        <v>#DIV/0!</v>
      </c>
      <c r="T29" s="19"/>
      <c r="U29" s="34" t="e">
        <f t="shared" si="9"/>
        <v>#DIV/0!</v>
      </c>
      <c r="V29" s="41"/>
      <c r="W29" s="199" t="e">
        <f t="shared" si="10"/>
        <v>#DIV/0!</v>
      </c>
      <c r="X29" s="19"/>
      <c r="Y29" s="211" t="e">
        <f t="shared" si="11"/>
        <v>#DIV/0!</v>
      </c>
      <c r="Z29" s="20"/>
      <c r="AA29" s="199" t="e">
        <f t="shared" si="12"/>
        <v>#DIV/0!</v>
      </c>
      <c r="AB29" s="19"/>
      <c r="AC29" s="34" t="e">
        <f t="shared" si="13"/>
        <v>#DIV/0!</v>
      </c>
      <c r="AD29" s="20"/>
      <c r="AE29" s="199" t="e">
        <f t="shared" si="14"/>
        <v>#DIV/0!</v>
      </c>
      <c r="AF29" s="19"/>
      <c r="AG29" s="200" t="e">
        <f t="shared" si="15"/>
        <v>#DIV/0!</v>
      </c>
      <c r="AH29" s="20"/>
      <c r="AI29" s="199" t="e">
        <f t="shared" si="16"/>
        <v>#DIV/0!</v>
      </c>
      <c r="AJ29" s="19"/>
      <c r="AK29" s="200" t="e">
        <f t="shared" si="17"/>
        <v>#DIV/0!</v>
      </c>
      <c r="AL29" s="20"/>
      <c r="AM29" s="199" t="e">
        <f t="shared" si="18"/>
        <v>#DIV/0!</v>
      </c>
      <c r="AN29" s="19"/>
      <c r="AO29" s="34" t="e">
        <f t="shared" si="19"/>
        <v>#DIV/0!</v>
      </c>
      <c r="AP29" s="20"/>
      <c r="AQ29" s="200" t="e">
        <f t="shared" si="20"/>
        <v>#DIV/0!</v>
      </c>
      <c r="AR29" s="19"/>
      <c r="AS29" s="202" t="e">
        <f t="shared" si="21"/>
        <v>#DIV/0!</v>
      </c>
      <c r="AT29" s="20"/>
      <c r="AU29" s="199" t="e">
        <f t="shared" si="22"/>
        <v>#DIV/0!</v>
      </c>
      <c r="AV29" s="19"/>
      <c r="AW29" s="156" t="e">
        <f t="shared" si="23"/>
        <v>#DIV/0!</v>
      </c>
      <c r="AX29" s="16">
        <f t="shared" si="28"/>
        <v>0</v>
      </c>
      <c r="AY29" s="17">
        <f t="shared" si="24"/>
        <v>0</v>
      </c>
      <c r="AZ29" s="18">
        <f t="shared" si="29"/>
        <v>0</v>
      </c>
      <c r="BA29" s="156">
        <f t="shared" si="25"/>
        <v>0</v>
      </c>
      <c r="BB29" s="16"/>
      <c r="BC29" s="17">
        <f t="shared" si="26"/>
        <v>0</v>
      </c>
      <c r="BD29" s="18"/>
      <c r="BE29" s="156">
        <f t="shared" si="27"/>
        <v>0</v>
      </c>
    </row>
    <row r="30" spans="1:57" ht="22.5" customHeight="1">
      <c r="A30" s="182" t="s">
        <v>186</v>
      </c>
      <c r="B30" s="224"/>
      <c r="C30" s="216">
        <f t="shared" si="0"/>
        <v>0</v>
      </c>
      <c r="D30" s="220"/>
      <c r="E30" s="221">
        <f t="shared" si="1"/>
        <v>0</v>
      </c>
      <c r="F30" s="41"/>
      <c r="G30" s="17">
        <f t="shared" si="2"/>
        <v>0</v>
      </c>
      <c r="H30" s="19"/>
      <c r="I30" s="155">
        <f t="shared" si="3"/>
        <v>0</v>
      </c>
      <c r="J30" s="158"/>
      <c r="K30" s="17" t="e">
        <f t="shared" si="30"/>
        <v>#DIV/0!</v>
      </c>
      <c r="L30" s="18"/>
      <c r="M30" s="202" t="e">
        <f t="shared" si="5"/>
        <v>#DIV/0!</v>
      </c>
      <c r="N30" s="41"/>
      <c r="O30" s="199" t="e">
        <f t="shared" si="6"/>
        <v>#DIV/0!</v>
      </c>
      <c r="P30" s="19"/>
      <c r="Q30" s="34" t="e">
        <f t="shared" si="7"/>
        <v>#DIV/0!</v>
      </c>
      <c r="R30" s="41"/>
      <c r="S30" s="199" t="e">
        <f t="shared" si="8"/>
        <v>#DIV/0!</v>
      </c>
      <c r="T30" s="19"/>
      <c r="U30" s="34" t="e">
        <f t="shared" si="9"/>
        <v>#DIV/0!</v>
      </c>
      <c r="V30" s="41"/>
      <c r="W30" s="199" t="e">
        <f t="shared" si="10"/>
        <v>#DIV/0!</v>
      </c>
      <c r="X30" s="19"/>
      <c r="Y30" s="211" t="e">
        <f t="shared" si="11"/>
        <v>#DIV/0!</v>
      </c>
      <c r="Z30" s="20"/>
      <c r="AA30" s="201" t="e">
        <f t="shared" si="12"/>
        <v>#DIV/0!</v>
      </c>
      <c r="AB30" s="210"/>
      <c r="AC30" s="155" t="e">
        <f t="shared" si="13"/>
        <v>#DIV/0!</v>
      </c>
      <c r="AD30" s="203"/>
      <c r="AE30" s="200" t="e">
        <f t="shared" si="14"/>
        <v>#DIV/0!</v>
      </c>
      <c r="AF30" s="195"/>
      <c r="AG30" s="34" t="e">
        <f t="shared" si="15"/>
        <v>#DIV/0!</v>
      </c>
      <c r="AH30" s="203"/>
      <c r="AI30" s="199" t="e">
        <f t="shared" si="16"/>
        <v>#DIV/0!</v>
      </c>
      <c r="AJ30" s="195"/>
      <c r="AK30" s="34" t="e">
        <f t="shared" si="17"/>
        <v>#DIV/0!</v>
      </c>
      <c r="AL30" s="203"/>
      <c r="AM30" s="199" t="e">
        <f t="shared" si="18"/>
        <v>#DIV/0!</v>
      </c>
      <c r="AN30" s="195"/>
      <c r="AO30" s="34" t="e">
        <f t="shared" si="19"/>
        <v>#DIV/0!</v>
      </c>
      <c r="AP30" s="203"/>
      <c r="AQ30" s="201" t="e">
        <f t="shared" si="20"/>
        <v>#DIV/0!</v>
      </c>
      <c r="AR30" s="195"/>
      <c r="AS30" s="200" t="e">
        <f t="shared" si="21"/>
        <v>#DIV/0!</v>
      </c>
      <c r="AT30" s="203"/>
      <c r="AU30" s="200" t="e">
        <f t="shared" si="22"/>
        <v>#DIV/0!</v>
      </c>
      <c r="AV30" s="195"/>
      <c r="AW30" s="34" t="e">
        <f t="shared" si="23"/>
        <v>#DIV/0!</v>
      </c>
      <c r="AX30" s="16">
        <f t="shared" si="28"/>
        <v>0</v>
      </c>
      <c r="AY30" s="17">
        <f t="shared" si="24"/>
        <v>0</v>
      </c>
      <c r="AZ30" s="18">
        <f t="shared" si="29"/>
        <v>0</v>
      </c>
      <c r="BA30" s="34">
        <f t="shared" si="25"/>
        <v>0</v>
      </c>
      <c r="BB30" s="16"/>
      <c r="BC30" s="17">
        <f t="shared" si="26"/>
        <v>0</v>
      </c>
      <c r="BD30" s="18"/>
      <c r="BE30" s="155">
        <f t="shared" si="27"/>
        <v>0</v>
      </c>
    </row>
    <row r="31" spans="1:57" ht="22.5" customHeight="1">
      <c r="A31" s="164" t="s">
        <v>132</v>
      </c>
      <c r="B31" s="224"/>
      <c r="C31" s="216">
        <f t="shared" si="0"/>
        <v>0</v>
      </c>
      <c r="D31" s="220"/>
      <c r="E31" s="223">
        <f t="shared" si="1"/>
        <v>0</v>
      </c>
      <c r="F31" s="41"/>
      <c r="G31" s="17">
        <f t="shared" si="2"/>
        <v>0</v>
      </c>
      <c r="H31" s="19"/>
      <c r="I31" s="34">
        <f t="shared" si="3"/>
        <v>0</v>
      </c>
      <c r="J31" s="41"/>
      <c r="K31" s="199" t="e">
        <f t="shared" si="30"/>
        <v>#DIV/0!</v>
      </c>
      <c r="L31" s="19"/>
      <c r="M31" s="34" t="e">
        <f t="shared" si="5"/>
        <v>#DIV/0!</v>
      </c>
      <c r="N31" s="41"/>
      <c r="O31" s="199" t="e">
        <f t="shared" si="6"/>
        <v>#DIV/0!</v>
      </c>
      <c r="P31" s="19"/>
      <c r="Q31" s="34" t="e">
        <f t="shared" si="7"/>
        <v>#DIV/0!</v>
      </c>
      <c r="R31" s="41"/>
      <c r="S31" s="199" t="e">
        <f t="shared" si="8"/>
        <v>#DIV/0!</v>
      </c>
      <c r="T31" s="19"/>
      <c r="U31" s="34" t="e">
        <f t="shared" si="9"/>
        <v>#DIV/0!</v>
      </c>
      <c r="V31" s="41"/>
      <c r="W31" s="199" t="e">
        <f t="shared" si="10"/>
        <v>#DIV/0!</v>
      </c>
      <c r="X31" s="19"/>
      <c r="Y31" s="34" t="e">
        <f t="shared" si="11"/>
        <v>#DIV/0!</v>
      </c>
      <c r="Z31" s="41"/>
      <c r="AA31" s="199" t="e">
        <f t="shared" si="12"/>
        <v>#DIV/0!</v>
      </c>
      <c r="AB31" s="19"/>
      <c r="AC31" s="34" t="e">
        <f t="shared" si="13"/>
        <v>#DIV/0!</v>
      </c>
      <c r="AD31" s="20"/>
      <c r="AE31" s="199" t="e">
        <f t="shared" si="14"/>
        <v>#DIV/0!</v>
      </c>
      <c r="AF31" s="19"/>
      <c r="AG31" s="211" t="e">
        <f t="shared" si="15"/>
        <v>#DIV/0!</v>
      </c>
      <c r="AH31" s="20"/>
      <c r="AI31" s="199" t="e">
        <f t="shared" si="16"/>
        <v>#DIV/0!</v>
      </c>
      <c r="AJ31" s="19"/>
      <c r="AK31" s="200" t="e">
        <f t="shared" si="17"/>
        <v>#DIV/0!</v>
      </c>
      <c r="AL31" s="20"/>
      <c r="AM31" s="199" t="e">
        <f t="shared" si="18"/>
        <v>#DIV/0!</v>
      </c>
      <c r="AN31" s="19"/>
      <c r="AO31" s="34" t="e">
        <f t="shared" si="19"/>
        <v>#DIV/0!</v>
      </c>
      <c r="AP31" s="41"/>
      <c r="AQ31" s="201" t="e">
        <f t="shared" si="20"/>
        <v>#DIV/0!</v>
      </c>
      <c r="AR31" s="19"/>
      <c r="AS31" s="34" t="e">
        <f t="shared" si="21"/>
        <v>#DIV/0!</v>
      </c>
      <c r="AT31" s="20"/>
      <c r="AU31" s="199" t="e">
        <f t="shared" si="22"/>
        <v>#DIV/0!</v>
      </c>
      <c r="AV31" s="19"/>
      <c r="AW31" s="34" t="e">
        <f t="shared" si="23"/>
        <v>#DIV/0!</v>
      </c>
      <c r="AX31" s="16">
        <f t="shared" si="28"/>
        <v>0</v>
      </c>
      <c r="AY31" s="17">
        <f t="shared" si="24"/>
        <v>0</v>
      </c>
      <c r="AZ31" s="18">
        <f t="shared" si="29"/>
        <v>0</v>
      </c>
      <c r="BA31" s="156">
        <f t="shared" si="25"/>
        <v>0</v>
      </c>
      <c r="BB31" s="16"/>
      <c r="BC31" s="17">
        <f t="shared" si="26"/>
        <v>0</v>
      </c>
      <c r="BD31" s="18"/>
      <c r="BE31" s="34">
        <f t="shared" si="27"/>
        <v>0</v>
      </c>
    </row>
    <row r="32" spans="1:57" ht="22.5" customHeight="1">
      <c r="A32" s="182" t="s">
        <v>182</v>
      </c>
      <c r="B32" s="224"/>
      <c r="C32" s="216">
        <f t="shared" si="0"/>
        <v>0</v>
      </c>
      <c r="D32" s="220"/>
      <c r="E32" s="221">
        <f t="shared" si="1"/>
        <v>0</v>
      </c>
      <c r="F32" s="41"/>
      <c r="G32" s="17">
        <f t="shared" si="2"/>
        <v>0</v>
      </c>
      <c r="H32" s="19"/>
      <c r="I32" s="34">
        <f t="shared" si="3"/>
        <v>0</v>
      </c>
      <c r="J32" s="41"/>
      <c r="K32" s="199" t="e">
        <f t="shared" si="30"/>
        <v>#DIV/0!</v>
      </c>
      <c r="L32" s="19"/>
      <c r="M32" s="34" t="e">
        <f t="shared" si="5"/>
        <v>#DIV/0!</v>
      </c>
      <c r="N32" s="41"/>
      <c r="O32" s="199" t="e">
        <f t="shared" si="6"/>
        <v>#DIV/0!</v>
      </c>
      <c r="P32" s="19"/>
      <c r="Q32" s="34" t="e">
        <f t="shared" si="7"/>
        <v>#DIV/0!</v>
      </c>
      <c r="R32" s="41"/>
      <c r="S32" s="199" t="e">
        <f t="shared" si="8"/>
        <v>#DIV/0!</v>
      </c>
      <c r="T32" s="19"/>
      <c r="U32" s="34" t="e">
        <f t="shared" si="9"/>
        <v>#DIV/0!</v>
      </c>
      <c r="V32" s="41"/>
      <c r="W32" s="199" t="e">
        <f t="shared" si="10"/>
        <v>#DIV/0!</v>
      </c>
      <c r="X32" s="19"/>
      <c r="Y32" s="34" t="e">
        <f t="shared" si="11"/>
        <v>#DIV/0!</v>
      </c>
      <c r="Z32" s="41"/>
      <c r="AA32" s="199" t="e">
        <f t="shared" si="12"/>
        <v>#DIV/0!</v>
      </c>
      <c r="AB32" s="19"/>
      <c r="AC32" s="34" t="e">
        <f t="shared" si="13"/>
        <v>#DIV/0!</v>
      </c>
      <c r="AD32" s="41"/>
      <c r="AE32" s="199" t="e">
        <f t="shared" si="14"/>
        <v>#DIV/0!</v>
      </c>
      <c r="AF32" s="19"/>
      <c r="AG32" s="34" t="e">
        <f t="shared" si="15"/>
        <v>#DIV/0!</v>
      </c>
      <c r="AH32" s="41"/>
      <c r="AI32" s="199" t="e">
        <f t="shared" si="16"/>
        <v>#DIV/0!</v>
      </c>
      <c r="AJ32" s="19"/>
      <c r="AK32" s="34" t="e">
        <f t="shared" si="17"/>
        <v>#DIV/0!</v>
      </c>
      <c r="AL32" s="41"/>
      <c r="AM32" s="199" t="e">
        <f t="shared" si="18"/>
        <v>#DIV/0!</v>
      </c>
      <c r="AN32" s="19"/>
      <c r="AO32" s="34" t="e">
        <f t="shared" si="19"/>
        <v>#DIV/0!</v>
      </c>
      <c r="AP32" s="41"/>
      <c r="AQ32" s="199" t="e">
        <f t="shared" si="20"/>
        <v>#DIV/0!</v>
      </c>
      <c r="AR32" s="19"/>
      <c r="AS32" s="34" t="e">
        <f t="shared" si="21"/>
        <v>#DIV/0!</v>
      </c>
      <c r="AT32" s="41"/>
      <c r="AU32" s="199" t="e">
        <f t="shared" si="22"/>
        <v>#DIV/0!</v>
      </c>
      <c r="AV32" s="19"/>
      <c r="AW32" s="34" t="e">
        <f t="shared" si="23"/>
        <v>#DIV/0!</v>
      </c>
      <c r="AX32" s="16">
        <f>B32+F32+J32+N32+R32+V32+Z32+AD32+AH32+AL32+AP32+AT32</f>
        <v>0</v>
      </c>
      <c r="AY32" s="17">
        <f t="shared" si="24"/>
        <v>0</v>
      </c>
      <c r="AZ32" s="18">
        <f t="shared" si="29"/>
        <v>0</v>
      </c>
      <c r="BA32" s="34">
        <f t="shared" si="25"/>
        <v>0</v>
      </c>
      <c r="BB32" s="41"/>
      <c r="BC32" s="17">
        <f t="shared" si="26"/>
        <v>0</v>
      </c>
      <c r="BD32" s="19"/>
      <c r="BE32" s="34">
        <f t="shared" si="27"/>
        <v>0</v>
      </c>
    </row>
    <row r="33" spans="1:57" ht="22.5" customHeight="1">
      <c r="A33" s="160" t="s">
        <v>136</v>
      </c>
      <c r="B33" s="224"/>
      <c r="C33" s="216">
        <f t="shared" si="0"/>
        <v>0</v>
      </c>
      <c r="D33" s="220"/>
      <c r="E33" s="221">
        <f t="shared" si="1"/>
        <v>0</v>
      </c>
      <c r="F33" s="41"/>
      <c r="G33" s="17">
        <f t="shared" si="2"/>
        <v>0</v>
      </c>
      <c r="H33" s="19"/>
      <c r="I33" s="34">
        <f t="shared" si="3"/>
        <v>0</v>
      </c>
      <c r="J33" s="41"/>
      <c r="K33" s="199" t="e">
        <f t="shared" si="30"/>
        <v>#DIV/0!</v>
      </c>
      <c r="L33" s="19"/>
      <c r="M33" s="34" t="e">
        <f t="shared" si="5"/>
        <v>#DIV/0!</v>
      </c>
      <c r="N33" s="41"/>
      <c r="O33" s="199" t="e">
        <f>N33/$N$35</f>
        <v>#DIV/0!</v>
      </c>
      <c r="P33" s="19"/>
      <c r="Q33" s="34" t="e">
        <f>P33/$P$35</f>
        <v>#DIV/0!</v>
      </c>
      <c r="R33" s="41"/>
      <c r="S33" s="199" t="e">
        <f>R33/$R$35</f>
        <v>#DIV/0!</v>
      </c>
      <c r="T33" s="19"/>
      <c r="U33" s="34" t="e">
        <f>T33/$T$35</f>
        <v>#DIV/0!</v>
      </c>
      <c r="V33" s="41"/>
      <c r="W33" s="199" t="e">
        <f t="shared" si="10"/>
        <v>#DIV/0!</v>
      </c>
      <c r="X33" s="19"/>
      <c r="Y33" s="34"/>
      <c r="Z33" s="41"/>
      <c r="AA33" s="199"/>
      <c r="AB33" s="19"/>
      <c r="AC33" s="34"/>
      <c r="AD33" s="41"/>
      <c r="AE33" s="199"/>
      <c r="AF33" s="19"/>
      <c r="AG33" s="34"/>
      <c r="AH33" s="41"/>
      <c r="AI33" s="199" t="e">
        <f t="shared" si="16"/>
        <v>#DIV/0!</v>
      </c>
      <c r="AJ33" s="19"/>
      <c r="AK33" s="34" t="e">
        <f t="shared" si="17"/>
        <v>#DIV/0!</v>
      </c>
      <c r="AL33" s="41"/>
      <c r="AM33" s="199" t="e">
        <f>AL33/$AL$35</f>
        <v>#DIV/0!</v>
      </c>
      <c r="AN33" s="19"/>
      <c r="AO33" s="34" t="e">
        <f>AN33/$AN$35</f>
        <v>#DIV/0!</v>
      </c>
      <c r="AP33" s="41"/>
      <c r="AQ33" s="201" t="e">
        <f>AP33/$AP$35</f>
        <v>#DIV/0!</v>
      </c>
      <c r="AR33" s="19"/>
      <c r="AS33" s="34" t="e">
        <f>AR33/$AR$35</f>
        <v>#DIV/0!</v>
      </c>
      <c r="AT33" s="20"/>
      <c r="AU33" s="199" t="e">
        <f>AT33/$AT$35</f>
        <v>#DIV/0!</v>
      </c>
      <c r="AV33" s="19"/>
      <c r="AW33" s="34" t="e">
        <f>AV33/$AV$35</f>
        <v>#DIV/0!</v>
      </c>
      <c r="AX33" s="16">
        <f>B33+F33+J33+N33+R33+V33+Z33+AD33+AH33+AL33+AP33+AT33</f>
        <v>0</v>
      </c>
      <c r="AY33" s="17">
        <f t="shared" si="24"/>
        <v>0</v>
      </c>
      <c r="AZ33" s="18">
        <f>D33+H33+L33+P33+T33+X33+AB33+AF33+AJ33+AN33+AR33+AV33</f>
        <v>0</v>
      </c>
      <c r="BA33" s="34">
        <f t="shared" si="25"/>
        <v>0</v>
      </c>
      <c r="BB33" s="41"/>
      <c r="BC33" s="17">
        <f t="shared" si="26"/>
        <v>0</v>
      </c>
      <c r="BD33" s="19"/>
      <c r="BE33" s="34">
        <f t="shared" si="27"/>
        <v>0</v>
      </c>
    </row>
    <row r="34" spans="1:57" ht="22.5" customHeight="1">
      <c r="A34" s="160" t="s">
        <v>57</v>
      </c>
      <c r="B34" s="224"/>
      <c r="C34" s="216">
        <f t="shared" si="0"/>
        <v>0</v>
      </c>
      <c r="D34" s="220"/>
      <c r="E34" s="221">
        <f t="shared" si="1"/>
        <v>0</v>
      </c>
      <c r="F34" s="41"/>
      <c r="G34" s="17">
        <f t="shared" si="2"/>
        <v>0</v>
      </c>
      <c r="H34" s="19"/>
      <c r="I34" s="34">
        <f t="shared" si="3"/>
        <v>0</v>
      </c>
      <c r="J34" s="41"/>
      <c r="K34" s="199" t="e">
        <f>J34:J63/$J$35</f>
        <v>#DIV/0!</v>
      </c>
      <c r="L34" s="19"/>
      <c r="M34" s="34" t="e">
        <f>L34/$L$35</f>
        <v>#DIV/0!</v>
      </c>
      <c r="N34" s="41"/>
      <c r="O34" s="199" t="e">
        <f>N34/$N$35</f>
        <v>#DIV/0!</v>
      </c>
      <c r="P34" s="19"/>
      <c r="Q34" s="34" t="e">
        <f>P34/$P$35</f>
        <v>#DIV/0!</v>
      </c>
      <c r="R34" s="41"/>
      <c r="S34" s="199" t="e">
        <f>R34/$R$35</f>
        <v>#DIV/0!</v>
      </c>
      <c r="T34" s="19"/>
      <c r="U34" s="34" t="e">
        <f>T34/$T$35</f>
        <v>#DIV/0!</v>
      </c>
      <c r="V34" s="41"/>
      <c r="W34" s="199" t="e">
        <f>V34/$V$35</f>
        <v>#DIV/0!</v>
      </c>
      <c r="X34" s="19"/>
      <c r="Y34" s="34" t="e">
        <f>X34/$X$35</f>
        <v>#DIV/0!</v>
      </c>
      <c r="Z34" s="41"/>
      <c r="AA34" s="199">
        <v>0.12</v>
      </c>
      <c r="AB34" s="19"/>
      <c r="AC34" s="34" t="e">
        <f>AB34/$AB$35</f>
        <v>#DIV/0!</v>
      </c>
      <c r="AD34" s="41"/>
      <c r="AE34" s="199" t="e">
        <f>AD34/$AD$35</f>
        <v>#DIV/0!</v>
      </c>
      <c r="AF34" s="19"/>
      <c r="AG34" s="34" t="e">
        <f>AF34/$AF$35</f>
        <v>#DIV/0!</v>
      </c>
      <c r="AH34" s="41"/>
      <c r="AI34" s="199" t="e">
        <f>AH34/$AH$35</f>
        <v>#DIV/0!</v>
      </c>
      <c r="AJ34" s="19"/>
      <c r="AK34" s="34" t="e">
        <f>AJ34/$AJ$35</f>
        <v>#DIV/0!</v>
      </c>
      <c r="AL34" s="41"/>
      <c r="AM34" s="199" t="e">
        <f>AL34/$AL$35</f>
        <v>#DIV/0!</v>
      </c>
      <c r="AN34" s="19"/>
      <c r="AO34" s="34" t="e">
        <f>AN34/$AN$35</f>
        <v>#DIV/0!</v>
      </c>
      <c r="AP34" s="41"/>
      <c r="AQ34" s="200" t="e">
        <f>AP34/$AP$35</f>
        <v>#DIV/0!</v>
      </c>
      <c r="AR34" s="19"/>
      <c r="AS34" s="156" t="e">
        <f>AR34/$AR$35</f>
        <v>#DIV/0!</v>
      </c>
      <c r="AT34" s="41"/>
      <c r="AU34" s="199" t="e">
        <f>AT34/$AT$35</f>
        <v>#DIV/0!</v>
      </c>
      <c r="AV34" s="19"/>
      <c r="AW34" s="34" t="e">
        <f>AV34/$AV$35</f>
        <v>#DIV/0!</v>
      </c>
      <c r="AX34" s="16">
        <f t="shared" si="28"/>
        <v>0</v>
      </c>
      <c r="AY34" s="17">
        <f t="shared" si="24"/>
        <v>0</v>
      </c>
      <c r="AZ34" s="18">
        <f t="shared" si="29"/>
        <v>0</v>
      </c>
      <c r="BA34" s="34">
        <f t="shared" si="25"/>
        <v>0</v>
      </c>
      <c r="BB34" s="41"/>
      <c r="BC34" s="17">
        <f t="shared" si="26"/>
        <v>0</v>
      </c>
      <c r="BD34" s="19"/>
      <c r="BE34" s="34">
        <f t="shared" si="27"/>
        <v>0</v>
      </c>
    </row>
    <row r="35" spans="1:57" ht="25.5" customHeight="1">
      <c r="A35" s="160" t="s">
        <v>41</v>
      </c>
      <c r="B35" s="224">
        <f>SUM(B3:B34)</f>
        <v>136</v>
      </c>
      <c r="C35" s="216">
        <f t="shared" si="0"/>
        <v>1</v>
      </c>
      <c r="D35" s="220">
        <f>SUM(D3:D34)</f>
        <v>3031</v>
      </c>
      <c r="E35" s="221">
        <f t="shared" si="1"/>
        <v>1</v>
      </c>
      <c r="F35" s="41">
        <f>SUM(F3:F34)</f>
        <v>0</v>
      </c>
      <c r="G35" s="213">
        <f>SUM(G3:G34)</f>
        <v>0</v>
      </c>
      <c r="H35" s="19">
        <f>SUM(H3:H34)</f>
        <v>0</v>
      </c>
      <c r="I35" s="34">
        <f>SUM(I3:I34)</f>
        <v>0</v>
      </c>
      <c r="J35" s="41">
        <f>SUM(J3:J34)</f>
        <v>0</v>
      </c>
      <c r="K35" s="199" t="e">
        <f>J35:J54/$J$35</f>
        <v>#DIV/0!</v>
      </c>
      <c r="L35" s="19">
        <f>SUM(L3:L34)</f>
        <v>0</v>
      </c>
      <c r="M35" s="34" t="e">
        <f>SUM(M3:M34)</f>
        <v>#DIV/0!</v>
      </c>
      <c r="N35" s="41">
        <f>SUM(N3:N34)</f>
        <v>0</v>
      </c>
      <c r="O35" s="199" t="e">
        <f>N35/$N$35</f>
        <v>#DIV/0!</v>
      </c>
      <c r="P35" s="19">
        <f>SUM(P3:P34)</f>
        <v>0</v>
      </c>
      <c r="Q35" s="34" t="e">
        <f>P35/$P$35</f>
        <v>#DIV/0!</v>
      </c>
      <c r="R35" s="41">
        <f>SUM(R3:R34)</f>
        <v>0</v>
      </c>
      <c r="S35" s="199" t="e">
        <f>R35/$R$35</f>
        <v>#DIV/0!</v>
      </c>
      <c r="T35" s="19">
        <f>SUM(T3:T34)</f>
        <v>0</v>
      </c>
      <c r="U35" s="34" t="e">
        <f>T35/$T$35</f>
        <v>#DIV/0!</v>
      </c>
      <c r="V35" s="41">
        <f>SUM(V3:V29)</f>
        <v>0</v>
      </c>
      <c r="W35" s="199" t="e">
        <f>V35/$V$35</f>
        <v>#DIV/0!</v>
      </c>
      <c r="X35" s="19">
        <f>SUM(X3:X34)</f>
        <v>0</v>
      </c>
      <c r="Y35" s="34" t="e">
        <f>X35/$X$35</f>
        <v>#DIV/0!</v>
      </c>
      <c r="Z35" s="41">
        <f>SUM(Z3:Z34)</f>
        <v>0</v>
      </c>
      <c r="AA35" s="199" t="e">
        <f>Z35/$Z$35</f>
        <v>#DIV/0!</v>
      </c>
      <c r="AB35" s="19">
        <f>SUM(AB3:AB34)</f>
        <v>0</v>
      </c>
      <c r="AC35" s="34" t="e">
        <f>AB35/$AB$35</f>
        <v>#DIV/0!</v>
      </c>
      <c r="AD35" s="41">
        <f>SUM(AD3:AD34)</f>
        <v>0</v>
      </c>
      <c r="AE35" s="199" t="e">
        <f>AD35/$AD$35</f>
        <v>#DIV/0!</v>
      </c>
      <c r="AF35" s="19">
        <f>SUM(AF3:AF34)</f>
        <v>0</v>
      </c>
      <c r="AG35" s="34" t="e">
        <f>AF35/$AF$35</f>
        <v>#DIV/0!</v>
      </c>
      <c r="AH35" s="41">
        <f>SUM(AH3:AH34)</f>
        <v>0</v>
      </c>
      <c r="AI35" s="199" t="e">
        <f>AH35/$AH$35</f>
        <v>#DIV/0!</v>
      </c>
      <c r="AJ35" s="19">
        <f>SUM(AJ3:AJ34)</f>
        <v>0</v>
      </c>
      <c r="AK35" s="34" t="e">
        <f>AJ35/$AJ$35</f>
        <v>#DIV/0!</v>
      </c>
      <c r="AL35" s="41">
        <f>SUM(AL3:AL34)</f>
        <v>0</v>
      </c>
      <c r="AM35" s="199" t="e">
        <f>AL35/$AL$35</f>
        <v>#DIV/0!</v>
      </c>
      <c r="AN35" s="19">
        <f>SUM(AN3:AN34)</f>
        <v>0</v>
      </c>
      <c r="AO35" s="34" t="e">
        <f>AN35/$AN$35</f>
        <v>#DIV/0!</v>
      </c>
      <c r="AP35" s="41">
        <f>SUM(AP3:AP34)</f>
        <v>0</v>
      </c>
      <c r="AQ35" s="199" t="e">
        <f>AP35/$AP$35</f>
        <v>#DIV/0!</v>
      </c>
      <c r="AR35" s="210">
        <f>SUM(AR3:AR34)</f>
        <v>0</v>
      </c>
      <c r="AS35" s="34" t="e">
        <f>AR35/$AR$35</f>
        <v>#DIV/0!</v>
      </c>
      <c r="AT35" s="41">
        <f>SUM(AT3:AT34)</f>
        <v>0</v>
      </c>
      <c r="AU35" s="199" t="e">
        <f>AT35/$AT$35</f>
        <v>#DIV/0!</v>
      </c>
      <c r="AV35" s="19">
        <f>SUM(AV3:AV34)</f>
        <v>0</v>
      </c>
      <c r="AW35" s="34" t="e">
        <f>AV35/$AV$35</f>
        <v>#DIV/0!</v>
      </c>
      <c r="AX35" s="16">
        <f t="shared" si="28"/>
        <v>136</v>
      </c>
      <c r="AY35" s="17">
        <f t="shared" si="24"/>
        <v>1</v>
      </c>
      <c r="AZ35" s="18">
        <f t="shared" si="29"/>
        <v>3031</v>
      </c>
      <c r="BA35" s="34">
        <f t="shared" si="25"/>
        <v>1</v>
      </c>
      <c r="BB35" s="41">
        <f>AX35/12</f>
        <v>11.333333333333334</v>
      </c>
      <c r="BC35" s="17">
        <f t="shared" si="26"/>
        <v>1</v>
      </c>
      <c r="BD35" s="19">
        <f>AZ35/12</f>
        <v>252.58333333333334</v>
      </c>
      <c r="BE35" s="34">
        <f t="shared" si="27"/>
        <v>1</v>
      </c>
    </row>
    <row r="36" spans="1:57">
      <c r="B36" s="335" t="s">
        <v>24</v>
      </c>
      <c r="C36" s="336"/>
      <c r="D36" s="342" t="s">
        <v>28</v>
      </c>
      <c r="E36" s="343"/>
      <c r="F36" s="339" t="s">
        <v>24</v>
      </c>
      <c r="G36" s="336"/>
      <c r="H36" s="342" t="s">
        <v>28</v>
      </c>
      <c r="I36" s="343"/>
      <c r="J36" s="339" t="s">
        <v>24</v>
      </c>
      <c r="K36" s="336"/>
      <c r="L36" s="336" t="s">
        <v>28</v>
      </c>
      <c r="M36" s="337"/>
      <c r="N36" s="335" t="s">
        <v>24</v>
      </c>
      <c r="O36" s="336"/>
      <c r="P36" s="336" t="s">
        <v>28</v>
      </c>
      <c r="Q36" s="337"/>
      <c r="R36" s="335" t="s">
        <v>24</v>
      </c>
      <c r="S36" s="336"/>
      <c r="T36" s="336" t="s">
        <v>28</v>
      </c>
      <c r="U36" s="337"/>
      <c r="V36" s="335" t="s">
        <v>24</v>
      </c>
      <c r="W36" s="336"/>
      <c r="X36" s="336" t="s">
        <v>28</v>
      </c>
      <c r="Y36" s="337"/>
      <c r="Z36" s="335" t="s">
        <v>24</v>
      </c>
      <c r="AA36" s="336"/>
      <c r="AB36" s="336" t="s">
        <v>28</v>
      </c>
      <c r="AC36" s="337"/>
      <c r="AD36" s="335" t="s">
        <v>24</v>
      </c>
      <c r="AE36" s="336"/>
      <c r="AF36" s="336" t="s">
        <v>28</v>
      </c>
      <c r="AG36" s="337"/>
      <c r="AH36" s="335" t="s">
        <v>24</v>
      </c>
      <c r="AI36" s="336"/>
      <c r="AJ36" s="336" t="s">
        <v>28</v>
      </c>
      <c r="AK36" s="337"/>
      <c r="AL36" s="335" t="s">
        <v>24</v>
      </c>
      <c r="AM36" s="336"/>
      <c r="AN36" s="336" t="s">
        <v>28</v>
      </c>
      <c r="AO36" s="337"/>
      <c r="AP36" s="335" t="s">
        <v>24</v>
      </c>
      <c r="AQ36" s="336"/>
      <c r="AR36" s="342" t="s">
        <v>28</v>
      </c>
      <c r="AS36" s="343"/>
      <c r="AT36" s="335" t="s">
        <v>24</v>
      </c>
      <c r="AU36" s="336"/>
      <c r="AV36" s="336" t="s">
        <v>28</v>
      </c>
      <c r="AW36" s="337"/>
      <c r="AX36" s="338" t="s">
        <v>25</v>
      </c>
      <c r="AY36" s="339"/>
      <c r="AZ36" s="340" t="s">
        <v>103</v>
      </c>
      <c r="BA36" s="341"/>
      <c r="BB36" s="35"/>
    </row>
    <row r="37" spans="1:57" ht="30" customHeight="1">
      <c r="B37" s="23" t="s">
        <v>110</v>
      </c>
      <c r="C37" s="22" t="s">
        <v>102</v>
      </c>
      <c r="D37" s="22" t="s">
        <v>110</v>
      </c>
      <c r="E37" s="24" t="s">
        <v>102</v>
      </c>
      <c r="F37" s="23" t="s">
        <v>110</v>
      </c>
      <c r="G37" s="22" t="s">
        <v>102</v>
      </c>
      <c r="H37" s="22" t="s">
        <v>110</v>
      </c>
      <c r="I37" s="24" t="s">
        <v>102</v>
      </c>
      <c r="J37" s="23" t="s">
        <v>110</v>
      </c>
      <c r="K37" s="22" t="s">
        <v>102</v>
      </c>
      <c r="L37" s="22" t="s">
        <v>110</v>
      </c>
      <c r="M37" s="24" t="s">
        <v>102</v>
      </c>
      <c r="N37" s="23" t="s">
        <v>110</v>
      </c>
      <c r="O37" s="22" t="s">
        <v>102</v>
      </c>
      <c r="P37" s="22" t="s">
        <v>110</v>
      </c>
      <c r="Q37" s="24" t="s">
        <v>102</v>
      </c>
      <c r="R37" s="23" t="s">
        <v>110</v>
      </c>
      <c r="S37" s="22" t="s">
        <v>102</v>
      </c>
      <c r="T37" s="22" t="s">
        <v>110</v>
      </c>
      <c r="U37" s="24" t="s">
        <v>102</v>
      </c>
      <c r="V37" s="23" t="s">
        <v>110</v>
      </c>
      <c r="W37" s="22" t="s">
        <v>102</v>
      </c>
      <c r="X37" s="22" t="s">
        <v>110</v>
      </c>
      <c r="Y37" s="24" t="s">
        <v>102</v>
      </c>
      <c r="Z37" s="23" t="s">
        <v>110</v>
      </c>
      <c r="AA37" s="22" t="s">
        <v>102</v>
      </c>
      <c r="AB37" s="22" t="s">
        <v>110</v>
      </c>
      <c r="AC37" s="24" t="s">
        <v>102</v>
      </c>
      <c r="AD37" s="23" t="s">
        <v>110</v>
      </c>
      <c r="AE37" s="22" t="s">
        <v>102</v>
      </c>
      <c r="AF37" s="22" t="s">
        <v>110</v>
      </c>
      <c r="AG37" s="24" t="s">
        <v>102</v>
      </c>
      <c r="AH37" s="23" t="s">
        <v>110</v>
      </c>
      <c r="AI37" s="22" t="s">
        <v>102</v>
      </c>
      <c r="AJ37" s="22" t="s">
        <v>110</v>
      </c>
      <c r="AK37" s="24" t="s">
        <v>102</v>
      </c>
      <c r="AL37" s="23" t="s">
        <v>110</v>
      </c>
      <c r="AM37" s="22" t="s">
        <v>102</v>
      </c>
      <c r="AN37" s="22" t="s">
        <v>110</v>
      </c>
      <c r="AO37" s="24" t="s">
        <v>102</v>
      </c>
      <c r="AP37" s="23" t="s">
        <v>110</v>
      </c>
      <c r="AQ37" s="22" t="s">
        <v>102</v>
      </c>
      <c r="AR37" s="22" t="s">
        <v>110</v>
      </c>
      <c r="AS37" s="24" t="s">
        <v>102</v>
      </c>
      <c r="AT37" s="23" t="s">
        <v>110</v>
      </c>
      <c r="AU37" s="214" t="s">
        <v>191</v>
      </c>
      <c r="AV37" s="22" t="s">
        <v>110</v>
      </c>
      <c r="AW37" s="24" t="s">
        <v>102</v>
      </c>
      <c r="AX37" s="23" t="s">
        <v>110</v>
      </c>
      <c r="AY37" s="30" t="s">
        <v>102</v>
      </c>
      <c r="AZ37" s="22" t="s">
        <v>110</v>
      </c>
      <c r="BA37" s="24" t="s">
        <v>102</v>
      </c>
    </row>
    <row r="38" spans="1:57" ht="18.75" customHeight="1">
      <c r="B38" s="20">
        <f>SUM(B3:B10)</f>
        <v>105</v>
      </c>
      <c r="C38" s="19">
        <f>SUM(D3:D10)</f>
        <v>2032</v>
      </c>
      <c r="D38" s="26">
        <f>SUM(B17:B20)</f>
        <v>9</v>
      </c>
      <c r="E38" s="25">
        <f>SUM(D17:D20)</f>
        <v>54</v>
      </c>
      <c r="F38" s="20">
        <f>SUM(F3:F10)</f>
        <v>0</v>
      </c>
      <c r="G38" s="19">
        <f>SUM(H3:H10)</f>
        <v>0</v>
      </c>
      <c r="H38" s="26">
        <f>SUM(F17:F20)</f>
        <v>0</v>
      </c>
      <c r="I38" s="25">
        <f>SUM(H17:H20)</f>
        <v>0</v>
      </c>
      <c r="J38" s="20">
        <f>J3+J4+J8+J11+J12+J13+J16</f>
        <v>0</v>
      </c>
      <c r="K38" s="19">
        <f>L3+L4+L8+L11+L12+L13+L16</f>
        <v>0</v>
      </c>
      <c r="L38" s="26">
        <f>J17+J18+J20+J21</f>
        <v>0</v>
      </c>
      <c r="M38" s="25">
        <f>L17+L20+L21</f>
        <v>0</v>
      </c>
      <c r="N38" s="20">
        <f>N3+N4+N5+N6+N7+N8+N9+N10+N11+N12+N13+N16</f>
        <v>0</v>
      </c>
      <c r="O38" s="19">
        <f>P3+P4+P5+P6+P7+P8+P9+P10+P11+P12+P13+P16</f>
        <v>0</v>
      </c>
      <c r="P38" s="26">
        <f>N17+N18+N19+N20+N21+N22+N23</f>
        <v>0</v>
      </c>
      <c r="Q38" s="25">
        <f>P17+P18+P19+P20+P21+P22+P23</f>
        <v>0</v>
      </c>
      <c r="R38" s="20">
        <f>R3+R4+R5+R6+R7+R8+R9+R10+R11+R12+R13+R14+R16</f>
        <v>0</v>
      </c>
      <c r="S38" s="19">
        <f>T3+T4+T5+T6+T7+T8+T9+T10+T11+T12+T13+T14+T16</f>
        <v>0</v>
      </c>
      <c r="T38" s="26">
        <f>R17+R18+R19+R20+R21+R22+R23+R24</f>
        <v>0</v>
      </c>
      <c r="U38" s="25">
        <f>T17+T18+T19+T20+T21+T22+T23+T24</f>
        <v>0</v>
      </c>
      <c r="V38" s="20">
        <f>V3+V4+V5+V6+V7+V8+V9+V10+V11+V12+V13+V14+V16</f>
        <v>0</v>
      </c>
      <c r="W38" s="19">
        <f>X3+X4+X5+X6+X7+X8+X9+X10+X11+X12+X13+X14+X16</f>
        <v>0</v>
      </c>
      <c r="X38" s="26">
        <f>V17+V18+V19+V20+V21+V22+V23+V24</f>
        <v>0</v>
      </c>
      <c r="Y38" s="25">
        <f>X17+X18+X19+X20+X21+X22+X23+X24</f>
        <v>0</v>
      </c>
      <c r="Z38" s="20">
        <f>Z3+Z4+Z5+Z6+Z7+Z8+Z9+Z10+Z11+Z12+Z13+Z14+Z16</f>
        <v>0</v>
      </c>
      <c r="AA38" s="19">
        <f>AB3+AB4+AB5+AB6+AB7+AB8+AB9+AB10+AB11+AB12+AB13+AB14+AB16</f>
        <v>0</v>
      </c>
      <c r="AB38" s="26">
        <f>Z17+Z18+Z19+Z20+Z21+Z22+Z23+Z24+Z25</f>
        <v>0</v>
      </c>
      <c r="AC38" s="25">
        <f>AB17+AB18+AB19+AB20+AB21+AB22+AB23+AB24+AB25</f>
        <v>0</v>
      </c>
      <c r="AD38" s="20">
        <f>AD3+AD4+AD5+AD6+AD7+AD8+AD9+AD10+AD11+AD12+AD13+AD14+AD16</f>
        <v>0</v>
      </c>
      <c r="AE38" s="19">
        <f>AF3+AF4+AF5+AF6+AF7+AF8+AF9+AF10+AF11+AF12+AF13+AF14+AF16</f>
        <v>0</v>
      </c>
      <c r="AF38" s="26">
        <f>AD17+AD18+AD19+AD20+AD21+AD22+AD23+AD24+AD25+AD26</f>
        <v>0</v>
      </c>
      <c r="AG38" s="25">
        <f>AF17+AF18+AF19+AF20+AF21+AF22+AF23+AF24+AF25+AF26</f>
        <v>0</v>
      </c>
      <c r="AH38" s="20">
        <f>AH3+AH4+AH5+AH6+AH7+AH8+AH9+AH10+AH11+AH12+AH13+AH14+AH15+AH16</f>
        <v>0</v>
      </c>
      <c r="AI38" s="19">
        <f>AJ3+AJ4+AJ5+AJ6+AJ7+AJ8+AJ9+AJ10+AJ11+AJ12+AJ13+AJ14+AJ15</f>
        <v>0</v>
      </c>
      <c r="AJ38" s="26">
        <f>AH17+AH18+AH19+AH20+AH21+AH22+AH23+AH24+AH25+AH26+AH27+AH28+AH29</f>
        <v>0</v>
      </c>
      <c r="AK38" s="25">
        <f>AJ17+AJ18+AJ19+AJ20+AJ21+AJ22+AJ23+AJ24+AJ25+AJ26+AJ27+AJ28+AJ29</f>
        <v>0</v>
      </c>
      <c r="AL38" s="20">
        <f>AL3+AL4+AL5+AL6+AL7+AL8+AL9+AL10+AL11+AL12+AL13+AL14+AL15+AL16</f>
        <v>0</v>
      </c>
      <c r="AM38" s="19">
        <f>AN3+AN4+AN5+AN6+AN7+AN8+AN9+AN10+AN11+AN12+AN13+AN14+AN15</f>
        <v>0</v>
      </c>
      <c r="AN38" s="26">
        <f>AL17+AL18+AL19+AL20+AL21+AL22+AL23+AL24+AL25+AL26+AL27+AL28+AL29+AL30+AL31</f>
        <v>0</v>
      </c>
      <c r="AO38" s="25">
        <f>AN17+AN18+AN19+AN20+AN21+AN22+AN23+AN24+AN25+AN26+AN27+AN28+AN29+AN30+AN31</f>
        <v>0</v>
      </c>
      <c r="AP38" s="20">
        <f>AP3+AP4+AP5+AP6+AP7+AP8+AP9+AP10+AP11+AP12+AP13+AP14+AP15+AP16</f>
        <v>0</v>
      </c>
      <c r="AQ38" s="19">
        <f>AR3+AR4+AR5+AR6+AR7+AR8+AR9+AR10+AR11+AR12+AR13+AR14+AR15</f>
        <v>0</v>
      </c>
      <c r="AR38" s="26">
        <f>AP17+AP18+AP19+AP20+AP21+AP22+AP23+AP24+AP25+AP26+AP27+AP28+AP29+AP30+AP31+AP32</f>
        <v>0</v>
      </c>
      <c r="AS38" s="25">
        <f>AR17+AR18+AR19+AR20+AR21+AR22+AR23+AR24+AR25+AR26+AR27+AR28+AR29+AR30+AR31+AR32</f>
        <v>0</v>
      </c>
      <c r="AT38" s="20">
        <f>AT3+AT4+AT5+AT6+AT7+AT8+AT9+AT10+AT11+AT12+AT13+AT14+AT15+AT16</f>
        <v>0</v>
      </c>
      <c r="AU38" s="19">
        <f>AV3+AV4+AV5+AV6+AV7+AV8+AV9+AV10+AV11+AV12+AV13+AV14+AV15</f>
        <v>0</v>
      </c>
      <c r="AV38" s="26">
        <f>AT17+AT18+AT19+AT20+AT21+AT22+AT23+AT24+AT25+AT26+AT27+AT28+AT29+AT30+AT31+AT32+AT34</f>
        <v>0</v>
      </c>
      <c r="AW38" s="25">
        <f>AV17+AV18+AV19+AV20+AV21+AV22+AV23+AV24+AV25+AV26+AV27+AV28+AV29+AV30+AV31+AV32+AV34</f>
        <v>0</v>
      </c>
      <c r="AX38" s="20">
        <f>B38+F38+J38+N38+R38+V38+Z38+AD38+AH38+AL38+AP38+AT38</f>
        <v>105</v>
      </c>
      <c r="AY38" s="19">
        <f>C38+G38+K38+O38+S38+W38+AA38+AE38+AI38+AM38+AQ38+AU38</f>
        <v>2032</v>
      </c>
      <c r="AZ38" s="26">
        <f>D38+H38+L38+P38+T38+X38+AB38+AF38+AJ38+AN38+AR38+AV38</f>
        <v>9</v>
      </c>
      <c r="BA38" s="25">
        <f>E38+I38+M38+Q38+U38+Y38+AC38+AG38+AK38+AO38+AS38+AW38</f>
        <v>54</v>
      </c>
      <c r="BC38" s="36"/>
    </row>
    <row r="39" spans="1:57" ht="18.75" customHeight="1" thickBot="1">
      <c r="B39" s="27">
        <f>B38/(B38+D38)</f>
        <v>0.92105263157894735</v>
      </c>
      <c r="C39" s="28">
        <f>C38/(C38+E38)</f>
        <v>0.97411313518696074</v>
      </c>
      <c r="D39" s="28">
        <f>D38/(B38+D38)</f>
        <v>7.8947368421052627E-2</v>
      </c>
      <c r="E39" s="29">
        <f>E38/(E38+C38)</f>
        <v>2.5886864813039309E-2</v>
      </c>
      <c r="F39" s="27" t="e">
        <f>F38/(F38+H38)</f>
        <v>#DIV/0!</v>
      </c>
      <c r="G39" s="28" t="e">
        <f>G38/(G38+I38)</f>
        <v>#DIV/0!</v>
      </c>
      <c r="H39" s="28" t="e">
        <f>H38/(F38+H38)</f>
        <v>#DIV/0!</v>
      </c>
      <c r="I39" s="29" t="e">
        <f>I38/(I38+G38)</f>
        <v>#DIV/0!</v>
      </c>
      <c r="J39" s="27" t="e">
        <f>J38/(J38+L38)</f>
        <v>#DIV/0!</v>
      </c>
      <c r="K39" s="28" t="e">
        <f>K38/(K38+M38)</f>
        <v>#DIV/0!</v>
      </c>
      <c r="L39" s="28" t="e">
        <f>L38/(J38+L38)</f>
        <v>#DIV/0!</v>
      </c>
      <c r="M39" s="29" t="e">
        <f>M38/(M38+K38)</f>
        <v>#DIV/0!</v>
      </c>
      <c r="N39" s="27" t="e">
        <f>N38/(N38+P38)</f>
        <v>#DIV/0!</v>
      </c>
      <c r="O39" s="28" t="e">
        <f>O38/(O38+Q38)</f>
        <v>#DIV/0!</v>
      </c>
      <c r="P39" s="28" t="e">
        <f>P38/(N38+P38)</f>
        <v>#DIV/0!</v>
      </c>
      <c r="Q39" s="29" t="e">
        <f>Q38/(Q38+O38)</f>
        <v>#DIV/0!</v>
      </c>
      <c r="R39" s="27" t="e">
        <f>R38/(R38+T38)</f>
        <v>#DIV/0!</v>
      </c>
      <c r="S39" s="28" t="e">
        <f>S38/(S38+U38)</f>
        <v>#DIV/0!</v>
      </c>
      <c r="T39" s="28" t="e">
        <f>T38/(R38+T38)</f>
        <v>#DIV/0!</v>
      </c>
      <c r="U39" s="29" t="e">
        <f>U38/(U38+S38)</f>
        <v>#DIV/0!</v>
      </c>
      <c r="V39" s="27" t="e">
        <f>V38/(V38+X38)</f>
        <v>#DIV/0!</v>
      </c>
      <c r="W39" s="28" t="e">
        <f>W38/(W38+Y38)</f>
        <v>#DIV/0!</v>
      </c>
      <c r="X39" s="28" t="e">
        <f>X38/(V38+X38)</f>
        <v>#DIV/0!</v>
      </c>
      <c r="Y39" s="29" t="e">
        <f>Y38/(Y38+W38)</f>
        <v>#DIV/0!</v>
      </c>
      <c r="Z39" s="27" t="e">
        <f>Z38/(Z38+AB38)</f>
        <v>#DIV/0!</v>
      </c>
      <c r="AA39" s="28" t="e">
        <f>AA38/(AA38+AC38)</f>
        <v>#DIV/0!</v>
      </c>
      <c r="AB39" s="28" t="e">
        <f>AB38/(Z38+AB38)</f>
        <v>#DIV/0!</v>
      </c>
      <c r="AC39" s="29" t="e">
        <f>AC38/(AC38+AA38)</f>
        <v>#DIV/0!</v>
      </c>
      <c r="AD39" s="27" t="e">
        <f>AD38/(AD38+AF38)</f>
        <v>#DIV/0!</v>
      </c>
      <c r="AE39" s="28" t="e">
        <f>AE38/(AE38+AG38)</f>
        <v>#DIV/0!</v>
      </c>
      <c r="AF39" s="28" t="e">
        <f>AF38/(AD38+AF38)</f>
        <v>#DIV/0!</v>
      </c>
      <c r="AG39" s="29" t="e">
        <f>AG38/(AG38+AE38)</f>
        <v>#DIV/0!</v>
      </c>
      <c r="AH39" s="27" t="e">
        <f>AH38/(AH38+AJ38)</f>
        <v>#DIV/0!</v>
      </c>
      <c r="AI39" s="28" t="e">
        <f>AI38/(AI38+AK38)</f>
        <v>#DIV/0!</v>
      </c>
      <c r="AJ39" s="28" t="e">
        <f>AJ38/(AH38+AJ38)</f>
        <v>#DIV/0!</v>
      </c>
      <c r="AK39" s="29" t="e">
        <f>AK38/(AK38+AI38)</f>
        <v>#DIV/0!</v>
      </c>
      <c r="AL39" s="27" t="e">
        <f>AL38/(AL38+AN38)</f>
        <v>#DIV/0!</v>
      </c>
      <c r="AM39" s="28" t="e">
        <f>AM38/(AM38+AO38)</f>
        <v>#DIV/0!</v>
      </c>
      <c r="AN39" s="28" t="e">
        <f>AN38/(AL38+AN38)</f>
        <v>#DIV/0!</v>
      </c>
      <c r="AO39" s="29" t="e">
        <f>AO38/(AO38+AM38)</f>
        <v>#DIV/0!</v>
      </c>
      <c r="AP39" s="27" t="e">
        <f>AP38/(AP38+AR38)</f>
        <v>#DIV/0!</v>
      </c>
      <c r="AQ39" s="28" t="e">
        <f>AQ38/(AQ38+AS38)</f>
        <v>#DIV/0!</v>
      </c>
      <c r="AR39" s="28" t="e">
        <f>AR38/(AP38+AR38)</f>
        <v>#DIV/0!</v>
      </c>
      <c r="AS39" s="29" t="e">
        <f>AS38/(AS38+AQ38)</f>
        <v>#DIV/0!</v>
      </c>
      <c r="AT39" s="27" t="e">
        <f>AT38/(AT38+AV38)</f>
        <v>#DIV/0!</v>
      </c>
      <c r="AU39" s="28" t="e">
        <f>AU38/(AU38+AW38)</f>
        <v>#DIV/0!</v>
      </c>
      <c r="AV39" s="28" t="e">
        <f>AV38/(AT38+AV38)</f>
        <v>#DIV/0!</v>
      </c>
      <c r="AW39" s="29" t="e">
        <f>AW38/(AW38+AU38)</f>
        <v>#DIV/0!</v>
      </c>
      <c r="AX39" s="27">
        <f>AX38/(AX38+AZ38)</f>
        <v>0.92105263157894735</v>
      </c>
      <c r="AY39" s="28">
        <f>AY38/(AY38+BA38)</f>
        <v>0.97411313518696074</v>
      </c>
      <c r="AZ39" s="28">
        <f>AZ38/(AX38+AZ38)</f>
        <v>7.8947368421052627E-2</v>
      </c>
      <c r="BA39" s="29">
        <f>BA38/(BA38+AY38)</f>
        <v>2.5886864813039309E-2</v>
      </c>
      <c r="BC39" s="40"/>
    </row>
    <row r="40" spans="1:57" ht="18.75" customHeight="1" thickTop="1"/>
    <row r="41" spans="1:57" ht="18.75" customHeight="1"/>
    <row r="42" spans="1:57" ht="18.75" customHeight="1"/>
    <row r="43" spans="1:57" ht="18.75" customHeight="1"/>
    <row r="44" spans="1:57" ht="18.75" customHeight="1"/>
    <row r="45" spans="1:57" ht="18.75" customHeight="1"/>
    <row r="46" spans="1:57" ht="18.75" customHeight="1"/>
  </sheetData>
  <mergeCells count="67">
    <mergeCell ref="AP1:AS1"/>
    <mergeCell ref="AP2:AQ2"/>
    <mergeCell ref="AR2:AS2"/>
    <mergeCell ref="AP36:AQ36"/>
    <mergeCell ref="AR36:AS36"/>
    <mergeCell ref="AL1:AO1"/>
    <mergeCell ref="AL2:AM2"/>
    <mergeCell ref="AN2:AO2"/>
    <mergeCell ref="AL36:AM36"/>
    <mergeCell ref="AN36:AO36"/>
    <mergeCell ref="AH1:AK1"/>
    <mergeCell ref="AH2:AI2"/>
    <mergeCell ref="AJ2:AK2"/>
    <mergeCell ref="AH36:AI36"/>
    <mergeCell ref="AJ36:AK36"/>
    <mergeCell ref="Z1:AC1"/>
    <mergeCell ref="Z2:AA2"/>
    <mergeCell ref="AB2:AC2"/>
    <mergeCell ref="Z36:AA36"/>
    <mergeCell ref="AB36:AC36"/>
    <mergeCell ref="R1:U1"/>
    <mergeCell ref="R2:S2"/>
    <mergeCell ref="T2:U2"/>
    <mergeCell ref="R36:S36"/>
    <mergeCell ref="T36:U36"/>
    <mergeCell ref="F2:G2"/>
    <mergeCell ref="H2:I2"/>
    <mergeCell ref="AX1:BA1"/>
    <mergeCell ref="BB1:BE1"/>
    <mergeCell ref="AZ2:BA2"/>
    <mergeCell ref="BD2:BE2"/>
    <mergeCell ref="BB2:BC2"/>
    <mergeCell ref="F1:I1"/>
    <mergeCell ref="N1:Q1"/>
    <mergeCell ref="N2:O2"/>
    <mergeCell ref="P2:Q2"/>
    <mergeCell ref="J1:M1"/>
    <mergeCell ref="J2:K2"/>
    <mergeCell ref="L2:M2"/>
    <mergeCell ref="AT1:AW1"/>
    <mergeCell ref="AT2:AU2"/>
    <mergeCell ref="B36:C36"/>
    <mergeCell ref="D36:E36"/>
    <mergeCell ref="B2:C2"/>
    <mergeCell ref="D2:E2"/>
    <mergeCell ref="B1:E1"/>
    <mergeCell ref="F36:G36"/>
    <mergeCell ref="H36:I36"/>
    <mergeCell ref="N36:O36"/>
    <mergeCell ref="P36:Q36"/>
    <mergeCell ref="J36:K36"/>
    <mergeCell ref="L36:M36"/>
    <mergeCell ref="AV2:AW2"/>
    <mergeCell ref="AT36:AU36"/>
    <mergeCell ref="AV36:AW36"/>
    <mergeCell ref="AX36:AY36"/>
    <mergeCell ref="AZ36:BA36"/>
    <mergeCell ref="V1:Y1"/>
    <mergeCell ref="V2:W2"/>
    <mergeCell ref="X2:Y2"/>
    <mergeCell ref="V36:W36"/>
    <mergeCell ref="X36:Y36"/>
    <mergeCell ref="AD1:AG1"/>
    <mergeCell ref="AD2:AE2"/>
    <mergeCell ref="AF2:AG2"/>
    <mergeCell ref="AD36:AE36"/>
    <mergeCell ref="AF36:AG36"/>
  </mergeCells>
  <phoneticPr fontId="68" type="noConversion"/>
  <pageMargins left="0.20000000298023224" right="0.20000000298023224" top="0.20000000298023224" bottom="0.20000000298023224" header="0.20986111462116241" footer="0.20000000298023224"/>
  <pageSetup paperSize="9" scale="32" orientation="landscape" r:id="rId1"/>
  <colBreaks count="1" manualBreakCount="1">
    <brk id="49" max="16383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I12"/>
  <sheetViews>
    <sheetView topLeftCell="A10" zoomScaleNormal="100" zoomScaleSheetLayoutView="75" workbookViewId="0">
      <selection activeCell="G9" sqref="G9:I12"/>
    </sheetView>
  </sheetViews>
  <sheetFormatPr defaultColWidth="8" defaultRowHeight="17.399999999999999"/>
  <cols>
    <col min="1" max="1" width="3.59765625" style="50" bestFit="1" customWidth="1"/>
    <col min="2" max="2" width="13.09765625" style="50" customWidth="1"/>
    <col min="3" max="3" width="18.69921875" style="50" customWidth="1"/>
    <col min="4" max="4" width="10" style="50" customWidth="1"/>
    <col min="5" max="5" width="8" style="50"/>
    <col min="6" max="6" width="7.8984375" style="50" customWidth="1"/>
    <col min="7" max="7" width="8.3984375" style="50" customWidth="1"/>
    <col min="8" max="8" width="7.09765625" style="50" customWidth="1"/>
    <col min="9" max="9" width="9.3984375" style="50" customWidth="1"/>
    <col min="10" max="16384" width="8" style="50"/>
  </cols>
  <sheetData>
    <row r="2" spans="2:9">
      <c r="B2" s="51" t="s">
        <v>114</v>
      </c>
      <c r="C2" s="52" t="s">
        <v>5597</v>
      </c>
      <c r="D2" s="53"/>
    </row>
    <row r="3" spans="2:9">
      <c r="B3" s="54" t="s">
        <v>140</v>
      </c>
      <c r="C3" s="55">
        <f>SUM(E:E)</f>
        <v>2050</v>
      </c>
      <c r="D3" s="53" t="s">
        <v>454</v>
      </c>
    </row>
    <row r="4" spans="2:9">
      <c r="B4" s="54" t="s">
        <v>90</v>
      </c>
      <c r="C4" s="55">
        <f>SUM(H:H)</f>
        <v>2050</v>
      </c>
      <c r="D4" s="53"/>
      <c r="G4" s="56"/>
    </row>
    <row r="5" spans="2:9">
      <c r="B5" s="54" t="s">
        <v>143</v>
      </c>
      <c r="C5" s="55">
        <f>SUM(F:F)</f>
        <v>0</v>
      </c>
      <c r="G5" s="56"/>
    </row>
    <row r="6" spans="2:9">
      <c r="B6" s="57" t="s">
        <v>64</v>
      </c>
      <c r="C6" s="58">
        <f>SUM(I:I)</f>
        <v>11</v>
      </c>
      <c r="D6" s="59"/>
    </row>
    <row r="7" spans="2:9" ht="18" thickBot="1"/>
    <row r="8" spans="2:9" ht="33.75" customHeight="1" thickBot="1">
      <c r="B8" s="60" t="s">
        <v>86</v>
      </c>
      <c r="C8" s="61" t="s">
        <v>69</v>
      </c>
      <c r="D8" s="61" t="s">
        <v>39</v>
      </c>
      <c r="E8" s="61" t="s">
        <v>65</v>
      </c>
      <c r="F8" s="61" t="s">
        <v>93</v>
      </c>
      <c r="G8" s="61" t="s">
        <v>141</v>
      </c>
      <c r="H8" s="61" t="s">
        <v>3</v>
      </c>
      <c r="I8" s="62" t="s">
        <v>126</v>
      </c>
    </row>
    <row r="9" spans="2:9" ht="18" thickTop="1">
      <c r="B9" s="111" t="s">
        <v>5688</v>
      </c>
      <c r="C9" s="275" t="s">
        <v>5689</v>
      </c>
      <c r="D9" s="302">
        <v>45945</v>
      </c>
      <c r="E9" s="117">
        <v>1400</v>
      </c>
      <c r="F9" s="33"/>
      <c r="G9" s="258">
        <v>22550</v>
      </c>
      <c r="H9" s="262">
        <v>2050</v>
      </c>
      <c r="I9" s="258">
        <f t="shared" ref="I9:I12" si="0">IFERROR(G9/H9,0)</f>
        <v>11</v>
      </c>
    </row>
    <row r="10" spans="2:9">
      <c r="B10" s="111" t="s">
        <v>5688</v>
      </c>
      <c r="C10" s="275" t="s">
        <v>5689</v>
      </c>
      <c r="D10" s="302">
        <v>45945</v>
      </c>
      <c r="E10" s="117">
        <v>350</v>
      </c>
      <c r="F10" s="33"/>
      <c r="G10" s="258"/>
      <c r="H10" s="262"/>
      <c r="I10" s="258">
        <f t="shared" si="0"/>
        <v>0</v>
      </c>
    </row>
    <row r="11" spans="2:9">
      <c r="B11" s="111" t="s">
        <v>5688</v>
      </c>
      <c r="C11" s="275" t="s">
        <v>5689</v>
      </c>
      <c r="D11" s="302">
        <v>45945</v>
      </c>
      <c r="E11" s="117">
        <v>200</v>
      </c>
      <c r="F11" s="33"/>
      <c r="G11" s="258"/>
      <c r="H11" s="262"/>
      <c r="I11" s="258">
        <f t="shared" si="0"/>
        <v>0</v>
      </c>
    </row>
    <row r="12" spans="2:9">
      <c r="B12" s="111" t="s">
        <v>5688</v>
      </c>
      <c r="C12" s="275" t="s">
        <v>5689</v>
      </c>
      <c r="D12" s="302">
        <v>45945</v>
      </c>
      <c r="E12" s="117">
        <v>100</v>
      </c>
      <c r="F12" s="33"/>
      <c r="G12" s="258"/>
      <c r="H12" s="262"/>
      <c r="I12" s="258">
        <f t="shared" si="0"/>
        <v>0</v>
      </c>
    </row>
  </sheetData>
  <phoneticPr fontId="68" type="noConversion"/>
  <pageMargins left="0.69986110925674438" right="0.69986110925674438" top="0.75" bottom="0.75" header="0.30000001192092896" footer="0.30000001192092896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7116-1E3E-4BAA-8E7B-5602850B9844}">
  <sheetPr codeName="Sheet8">
    <pageSetUpPr fitToPage="1"/>
  </sheetPr>
  <dimension ref="B2:D50"/>
  <sheetViews>
    <sheetView workbookViewId="0">
      <selection activeCell="H40" sqref="H40"/>
    </sheetView>
  </sheetViews>
  <sheetFormatPr defaultRowHeight="14.4"/>
  <cols>
    <col min="1" max="1" width="3.8984375" customWidth="1"/>
    <col min="2" max="2" width="24.19921875" bestFit="1" customWidth="1"/>
    <col min="3" max="4" width="11.3984375" bestFit="1" customWidth="1"/>
    <col min="5" max="5" width="10.69921875" bestFit="1" customWidth="1"/>
    <col min="6" max="6" width="11" bestFit="1" customWidth="1"/>
    <col min="7" max="8" width="16.09765625" bestFit="1" customWidth="1"/>
  </cols>
  <sheetData>
    <row r="2" spans="2:4" ht="25.95" customHeight="1">
      <c r="B2" s="175" t="s">
        <v>149</v>
      </c>
      <c r="C2" s="174"/>
      <c r="D2" s="174"/>
    </row>
    <row r="4" spans="2:4" ht="29.4" customHeight="1">
      <c r="B4" s="176" t="s">
        <v>148</v>
      </c>
      <c r="C4" t="s">
        <v>146</v>
      </c>
      <c r="D4" t="s">
        <v>147</v>
      </c>
    </row>
    <row r="5" spans="2:4">
      <c r="B5" s="171" t="s">
        <v>171</v>
      </c>
      <c r="C5">
        <v>1</v>
      </c>
      <c r="D5">
        <v>5</v>
      </c>
    </row>
    <row r="6" spans="2:4">
      <c r="B6" s="172" t="s">
        <v>33</v>
      </c>
      <c r="C6">
        <v>1</v>
      </c>
      <c r="D6">
        <v>3</v>
      </c>
    </row>
    <row r="7" spans="2:4">
      <c r="B7" s="173" t="s">
        <v>172</v>
      </c>
      <c r="D7">
        <v>1</v>
      </c>
    </row>
    <row r="8" spans="2:4">
      <c r="B8" s="173" t="s">
        <v>173</v>
      </c>
      <c r="D8">
        <v>1</v>
      </c>
    </row>
    <row r="9" spans="2:4">
      <c r="B9" s="173" t="s">
        <v>174</v>
      </c>
      <c r="D9">
        <v>1</v>
      </c>
    </row>
    <row r="10" spans="2:4">
      <c r="B10" s="173" t="s">
        <v>152</v>
      </c>
      <c r="C10">
        <v>1</v>
      </c>
    </row>
    <row r="11" spans="2:4">
      <c r="B11" s="172" t="s">
        <v>32</v>
      </c>
      <c r="D11">
        <v>2</v>
      </c>
    </row>
    <row r="12" spans="2:4">
      <c r="B12" s="173" t="s">
        <v>175</v>
      </c>
      <c r="D12">
        <v>1</v>
      </c>
    </row>
    <row r="13" spans="2:4">
      <c r="B13" s="173" t="s">
        <v>176</v>
      </c>
      <c r="D13">
        <v>1</v>
      </c>
    </row>
    <row r="14" spans="2:4">
      <c r="B14" s="171" t="s">
        <v>177</v>
      </c>
      <c r="C14">
        <v>6</v>
      </c>
    </row>
    <row r="15" spans="2:4">
      <c r="B15" s="172" t="s">
        <v>85</v>
      </c>
      <c r="C15">
        <v>6</v>
      </c>
    </row>
    <row r="16" spans="2:4">
      <c r="B16" s="173" t="s">
        <v>153</v>
      </c>
      <c r="C16">
        <v>1</v>
      </c>
    </row>
    <row r="17" spans="2:4">
      <c r="B17" s="173" t="s">
        <v>154</v>
      </c>
      <c r="C17">
        <v>1</v>
      </c>
    </row>
    <row r="18" spans="2:4">
      <c r="B18" s="173" t="s">
        <v>155</v>
      </c>
      <c r="C18">
        <v>1</v>
      </c>
    </row>
    <row r="19" spans="2:4">
      <c r="B19" s="173" t="s">
        <v>156</v>
      </c>
      <c r="C19">
        <v>1</v>
      </c>
    </row>
    <row r="20" spans="2:4">
      <c r="B20" s="173" t="s">
        <v>157</v>
      </c>
      <c r="C20">
        <v>1</v>
      </c>
    </row>
    <row r="21" spans="2:4">
      <c r="B21" s="173" t="s">
        <v>158</v>
      </c>
      <c r="C21">
        <v>1</v>
      </c>
    </row>
    <row r="22" spans="2:4">
      <c r="B22" s="171" t="s">
        <v>178</v>
      </c>
      <c r="C22">
        <v>7</v>
      </c>
      <c r="D22">
        <v>1</v>
      </c>
    </row>
    <row r="23" spans="2:4">
      <c r="B23" s="172" t="s">
        <v>85</v>
      </c>
      <c r="C23">
        <v>6</v>
      </c>
    </row>
    <row r="24" spans="2:4">
      <c r="B24" s="173" t="s">
        <v>159</v>
      </c>
      <c r="C24">
        <v>1</v>
      </c>
    </row>
    <row r="25" spans="2:4">
      <c r="B25" s="173" t="s">
        <v>160</v>
      </c>
      <c r="C25">
        <v>1</v>
      </c>
    </row>
    <row r="26" spans="2:4">
      <c r="B26" s="173" t="s">
        <v>161</v>
      </c>
      <c r="C26">
        <v>1</v>
      </c>
    </row>
    <row r="27" spans="2:4">
      <c r="B27" s="173" t="s">
        <v>162</v>
      </c>
      <c r="C27">
        <v>1</v>
      </c>
    </row>
    <row r="28" spans="2:4">
      <c r="B28" s="173" t="s">
        <v>163</v>
      </c>
      <c r="C28">
        <v>1</v>
      </c>
    </row>
    <row r="29" spans="2:4">
      <c r="B29" s="173" t="s">
        <v>164</v>
      </c>
      <c r="C29">
        <v>1</v>
      </c>
    </row>
    <row r="30" spans="2:4">
      <c r="B30" s="172" t="s">
        <v>32</v>
      </c>
      <c r="C30">
        <v>1</v>
      </c>
      <c r="D30">
        <v>1</v>
      </c>
    </row>
    <row r="31" spans="2:4">
      <c r="B31" s="173" t="s">
        <v>150</v>
      </c>
      <c r="D31">
        <v>1</v>
      </c>
    </row>
    <row r="32" spans="2:4">
      <c r="B32" s="173" t="s">
        <v>170</v>
      </c>
      <c r="C32">
        <v>1</v>
      </c>
    </row>
    <row r="33" spans="2:4">
      <c r="B33" s="171" t="s">
        <v>179</v>
      </c>
      <c r="C33">
        <v>7</v>
      </c>
      <c r="D33">
        <v>2</v>
      </c>
    </row>
    <row r="34" spans="2:4">
      <c r="B34" s="172" t="s">
        <v>85</v>
      </c>
      <c r="C34">
        <v>5</v>
      </c>
    </row>
    <row r="35" spans="2:4">
      <c r="B35" s="173" t="s">
        <v>165</v>
      </c>
      <c r="C35">
        <v>1</v>
      </c>
    </row>
    <row r="36" spans="2:4">
      <c r="B36" s="173" t="s">
        <v>166</v>
      </c>
      <c r="C36">
        <v>1</v>
      </c>
    </row>
    <row r="37" spans="2:4">
      <c r="B37" s="173" t="s">
        <v>167</v>
      </c>
      <c r="C37">
        <v>1</v>
      </c>
    </row>
    <row r="38" spans="2:4">
      <c r="B38" s="173" t="s">
        <v>168</v>
      </c>
      <c r="C38">
        <v>1</v>
      </c>
    </row>
    <row r="39" spans="2:4">
      <c r="B39" s="173" t="s">
        <v>169</v>
      </c>
      <c r="C39">
        <v>1</v>
      </c>
    </row>
    <row r="40" spans="2:4">
      <c r="B40" s="172" t="s">
        <v>32</v>
      </c>
      <c r="C40">
        <v>2</v>
      </c>
      <c r="D40">
        <v>2</v>
      </c>
    </row>
    <row r="41" spans="2:4">
      <c r="B41" s="173" t="s">
        <v>150</v>
      </c>
      <c r="C41">
        <v>2</v>
      </c>
      <c r="D41">
        <v>2</v>
      </c>
    </row>
    <row r="42" spans="2:4">
      <c r="B42" s="171" t="s">
        <v>180</v>
      </c>
      <c r="C42">
        <v>4</v>
      </c>
    </row>
    <row r="43" spans="2:4">
      <c r="B43" s="172" t="s">
        <v>32</v>
      </c>
      <c r="C43">
        <v>4</v>
      </c>
    </row>
    <row r="44" spans="2:4">
      <c r="B44" s="173" t="s">
        <v>150</v>
      </c>
      <c r="C44">
        <v>4</v>
      </c>
    </row>
    <row r="45" spans="2:4">
      <c r="B45" s="171" t="s">
        <v>41</v>
      </c>
      <c r="C45">
        <v>25</v>
      </c>
      <c r="D45">
        <v>8</v>
      </c>
    </row>
    <row r="50" ht="27" customHeight="1"/>
  </sheetData>
  <phoneticPr fontId="68" type="noConversion"/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N23"/>
  <sheetViews>
    <sheetView topLeftCell="A4" zoomScaleNormal="100" zoomScaleSheetLayoutView="75" workbookViewId="0">
      <selection activeCell="G9" sqref="G9:I12"/>
    </sheetView>
  </sheetViews>
  <sheetFormatPr defaultColWidth="8.8984375" defaultRowHeight="14.4"/>
  <cols>
    <col min="1" max="1" width="5.59765625" customWidth="1"/>
    <col min="2" max="2" width="12.59765625" customWidth="1"/>
    <col min="3" max="3" width="8.296875" customWidth="1"/>
    <col min="4" max="4" width="13.796875" customWidth="1"/>
    <col min="5" max="5" width="8" customWidth="1"/>
    <col min="6" max="6" width="7.8984375" customWidth="1"/>
    <col min="7" max="7" width="10.296875" customWidth="1"/>
    <col min="8" max="8" width="8" customWidth="1"/>
    <col min="9" max="9" width="7.09765625" customWidth="1"/>
    <col min="10" max="10" width="14.3984375" customWidth="1"/>
    <col min="11" max="11" width="6.8984375" customWidth="1"/>
    <col min="12" max="12" width="6.09765625" customWidth="1"/>
    <col min="13" max="13" width="5.09765625" customWidth="1"/>
    <col min="14" max="14" width="15.796875" customWidth="1"/>
  </cols>
  <sheetData>
    <row r="1" spans="1:14" s="67" customFormat="1" ht="30.75" customHeight="1">
      <c r="A1" s="63"/>
      <c r="B1" s="363" t="s">
        <v>23</v>
      </c>
      <c r="C1" s="363"/>
      <c r="D1" s="364"/>
      <c r="E1" s="364"/>
      <c r="F1" s="364"/>
      <c r="G1" s="364"/>
      <c r="H1" s="63"/>
      <c r="I1" s="64"/>
      <c r="J1" s="65"/>
      <c r="K1" s="65"/>
      <c r="L1" s="65"/>
      <c r="M1" s="65"/>
      <c r="N1" s="66"/>
    </row>
    <row r="2" spans="1:14" s="67" customFormat="1" ht="15.75" customHeight="1">
      <c r="A2" s="63"/>
      <c r="B2" s="68"/>
      <c r="C2" s="68"/>
      <c r="D2" s="69"/>
      <c r="E2" s="70"/>
      <c r="F2" s="70"/>
      <c r="G2" s="63"/>
      <c r="H2" s="63"/>
      <c r="I2" s="64"/>
      <c r="J2" s="65"/>
      <c r="K2" s="65"/>
      <c r="L2" s="65"/>
      <c r="M2" s="65"/>
      <c r="N2" s="65"/>
    </row>
    <row r="3" spans="1:14" s="67" customFormat="1" ht="27" customHeight="1">
      <c r="A3" s="63"/>
      <c r="B3" s="68"/>
      <c r="C3" s="68"/>
      <c r="D3" s="69"/>
      <c r="E3" s="70"/>
      <c r="F3" s="70"/>
      <c r="G3" s="63"/>
      <c r="H3" s="63"/>
      <c r="I3" s="64"/>
      <c r="J3" s="65"/>
      <c r="K3" s="65"/>
      <c r="L3" s="65"/>
      <c r="M3" s="65"/>
      <c r="N3" s="65"/>
    </row>
    <row r="4" spans="1:14" s="67" customFormat="1" ht="15.75" customHeight="1">
      <c r="A4" s="63"/>
      <c r="B4" s="68"/>
      <c r="C4" s="68"/>
      <c r="D4" s="69"/>
      <c r="E4" s="70"/>
      <c r="F4" s="70"/>
      <c r="G4" s="63"/>
      <c r="H4" s="63"/>
      <c r="I4" s="64"/>
      <c r="J4" s="65"/>
      <c r="K4" s="65"/>
      <c r="L4" s="65"/>
      <c r="M4" s="65"/>
      <c r="N4" s="65"/>
    </row>
    <row r="5" spans="1:14" s="67" customFormat="1" ht="20.25" customHeight="1">
      <c r="A5" s="63"/>
      <c r="B5" s="71" t="s">
        <v>142</v>
      </c>
      <c r="C5" s="71" t="s">
        <v>5687</v>
      </c>
      <c r="D5" s="72"/>
      <c r="E5" s="73"/>
      <c r="F5" s="74"/>
      <c r="G5" s="75"/>
      <c r="H5" s="75"/>
      <c r="I5" s="65"/>
      <c r="J5" s="65"/>
      <c r="K5" s="65"/>
      <c r="L5" s="65"/>
      <c r="M5" s="76" t="s">
        <v>4</v>
      </c>
      <c r="N5" s="77">
        <v>45945</v>
      </c>
    </row>
    <row r="6" spans="1:14" s="67" customFormat="1" ht="20.25" customHeight="1">
      <c r="A6" s="63"/>
      <c r="B6" s="71" t="s">
        <v>144</v>
      </c>
      <c r="C6" s="71"/>
      <c r="D6" s="78"/>
      <c r="E6" s="79"/>
      <c r="F6" s="79"/>
      <c r="G6" s="75"/>
      <c r="H6" s="75"/>
      <c r="I6" s="65"/>
      <c r="J6" s="65"/>
      <c r="K6" s="65"/>
      <c r="L6" s="65"/>
      <c r="M6" s="80" t="s">
        <v>20</v>
      </c>
      <c r="N6" s="77"/>
    </row>
    <row r="7" spans="1:14" s="67" customFormat="1" ht="20.25" customHeight="1">
      <c r="A7" s="63"/>
      <c r="B7" s="71" t="s">
        <v>145</v>
      </c>
      <c r="C7" s="71"/>
      <c r="D7" s="81"/>
      <c r="E7" s="82"/>
      <c r="F7" s="82"/>
      <c r="G7" s="63"/>
      <c r="H7" s="63"/>
      <c r="I7" s="64"/>
      <c r="J7" s="65"/>
      <c r="K7" s="65"/>
      <c r="L7" s="65"/>
      <c r="M7" s="80" t="s">
        <v>15</v>
      </c>
      <c r="N7" s="83"/>
    </row>
    <row r="8" spans="1:14" s="67" customFormat="1" ht="20.25" customHeight="1">
      <c r="A8" s="63"/>
      <c r="B8" s="84"/>
      <c r="C8" s="84"/>
      <c r="D8" s="84"/>
      <c r="E8" s="82"/>
      <c r="F8" s="82"/>
      <c r="G8" s="63"/>
      <c r="H8" s="63"/>
      <c r="I8" s="64"/>
      <c r="J8" s="65"/>
      <c r="K8" s="65"/>
      <c r="L8" s="65"/>
      <c r="M8" s="80" t="s">
        <v>8</v>
      </c>
      <c r="N8" s="85"/>
    </row>
    <row r="9" spans="1:14" s="43" customFormat="1" ht="13.2">
      <c r="A9" s="86"/>
      <c r="B9" s="87"/>
      <c r="C9" s="87"/>
      <c r="D9" s="87"/>
      <c r="E9" s="88"/>
      <c r="F9" s="88"/>
      <c r="G9" s="86"/>
      <c r="H9" s="86"/>
      <c r="I9" s="89"/>
      <c r="J9" s="89"/>
      <c r="K9" s="89"/>
      <c r="L9" s="89"/>
      <c r="M9" s="89"/>
      <c r="N9" s="89"/>
    </row>
    <row r="10" spans="1:14" s="43" customFormat="1" ht="37.5" customHeight="1">
      <c r="A10" s="365" t="s">
        <v>42</v>
      </c>
      <c r="B10" s="352" t="s">
        <v>34</v>
      </c>
      <c r="C10" s="368" t="s">
        <v>7</v>
      </c>
      <c r="D10" s="369"/>
      <c r="E10" s="372" t="s">
        <v>83</v>
      </c>
      <c r="F10" s="373"/>
      <c r="G10" s="374" t="s">
        <v>108</v>
      </c>
      <c r="H10" s="375"/>
      <c r="I10" s="376"/>
      <c r="J10" s="352" t="s">
        <v>59</v>
      </c>
      <c r="K10" s="354" t="s">
        <v>37</v>
      </c>
      <c r="L10" s="355"/>
      <c r="M10" s="361" t="s">
        <v>109</v>
      </c>
      <c r="N10" s="361" t="s">
        <v>117</v>
      </c>
    </row>
    <row r="11" spans="1:14" s="43" customFormat="1" ht="34.5" customHeight="1" thickBot="1">
      <c r="A11" s="366"/>
      <c r="B11" s="367"/>
      <c r="C11" s="370"/>
      <c r="D11" s="371"/>
      <c r="E11" s="90" t="s">
        <v>121</v>
      </c>
      <c r="F11" s="91" t="s">
        <v>9</v>
      </c>
      <c r="G11" s="92" t="s">
        <v>121</v>
      </c>
      <c r="H11" s="93" t="s">
        <v>6</v>
      </c>
      <c r="I11" s="94" t="s">
        <v>51</v>
      </c>
      <c r="J11" s="353"/>
      <c r="K11" s="356"/>
      <c r="L11" s="357"/>
      <c r="M11" s="362"/>
      <c r="N11" s="362"/>
    </row>
    <row r="12" spans="1:14" s="43" customFormat="1" ht="33" customHeight="1" thickTop="1">
      <c r="A12" s="95">
        <v>1</v>
      </c>
      <c r="B12" s="111">
        <v>254872</v>
      </c>
      <c r="C12" s="168" t="s">
        <v>454</v>
      </c>
      <c r="D12" s="177"/>
      <c r="E12" s="111">
        <v>1400</v>
      </c>
      <c r="F12" s="145"/>
      <c r="G12" s="33"/>
      <c r="H12" s="96"/>
      <c r="I12" s="96"/>
      <c r="J12" s="97"/>
      <c r="K12" s="358"/>
      <c r="L12" s="359"/>
      <c r="M12" s="98"/>
      <c r="N12" s="99"/>
    </row>
    <row r="13" spans="1:14" s="43" customFormat="1" ht="33" customHeight="1">
      <c r="A13" s="95">
        <v>2</v>
      </c>
      <c r="B13" s="111"/>
      <c r="C13" s="168"/>
      <c r="D13" s="179"/>
      <c r="E13" s="111"/>
      <c r="F13" s="146"/>
      <c r="G13" s="33"/>
      <c r="H13" s="100"/>
      <c r="I13" s="100"/>
      <c r="J13" s="101"/>
      <c r="K13" s="360"/>
      <c r="L13" s="360"/>
      <c r="M13" s="102"/>
      <c r="N13" s="103"/>
    </row>
    <row r="14" spans="1:14" s="43" customFormat="1" ht="33" customHeight="1">
      <c r="A14" s="95">
        <v>3</v>
      </c>
      <c r="B14" s="111"/>
      <c r="C14" s="168"/>
      <c r="D14" s="179"/>
      <c r="E14" s="111"/>
      <c r="F14" s="146"/>
      <c r="G14" s="33"/>
      <c r="H14" s="100"/>
      <c r="I14" s="100"/>
      <c r="J14" s="147"/>
      <c r="K14" s="360"/>
      <c r="L14" s="360"/>
      <c r="M14" s="102"/>
      <c r="N14" s="148"/>
    </row>
    <row r="15" spans="1:14" s="43" customFormat="1" ht="33" customHeight="1">
      <c r="A15" s="95">
        <v>4</v>
      </c>
      <c r="B15" s="111"/>
      <c r="C15" s="168"/>
      <c r="D15" s="178"/>
      <c r="E15" s="111"/>
      <c r="F15" s="146"/>
      <c r="G15" s="33"/>
      <c r="H15" s="100"/>
      <c r="I15" s="100"/>
      <c r="J15" s="104"/>
      <c r="K15" s="360"/>
      <c r="L15" s="360"/>
      <c r="M15" s="102"/>
      <c r="N15" s="149"/>
    </row>
    <row r="16" spans="1:14" s="43" customFormat="1" ht="33" customHeight="1">
      <c r="A16" s="95">
        <v>5</v>
      </c>
      <c r="B16" s="111"/>
      <c r="C16" s="168"/>
      <c r="D16" s="169"/>
      <c r="E16" s="111"/>
      <c r="F16" s="146"/>
      <c r="G16" s="33"/>
      <c r="H16" s="100"/>
      <c r="I16" s="100"/>
      <c r="J16" s="104"/>
      <c r="K16" s="360"/>
      <c r="L16" s="360"/>
      <c r="M16" s="102"/>
      <c r="N16" s="103"/>
    </row>
    <row r="17" spans="1:14" s="43" customFormat="1" ht="33" customHeight="1">
      <c r="A17" s="95">
        <v>6</v>
      </c>
      <c r="B17" s="111"/>
      <c r="C17" s="168"/>
      <c r="D17" s="169"/>
      <c r="E17" s="111"/>
      <c r="F17" s="146"/>
      <c r="G17" s="33"/>
      <c r="H17" s="100"/>
      <c r="I17" s="100"/>
      <c r="J17" s="104"/>
      <c r="K17" s="360"/>
      <c r="L17" s="360"/>
      <c r="M17" s="102"/>
      <c r="N17" s="103"/>
    </row>
    <row r="18" spans="1:14" s="43" customFormat="1" ht="33" customHeight="1">
      <c r="A18" s="95">
        <v>7</v>
      </c>
      <c r="B18" s="111"/>
      <c r="C18" s="168"/>
      <c r="D18" s="169"/>
      <c r="E18" s="111"/>
      <c r="F18" s="150"/>
      <c r="G18" s="33"/>
      <c r="H18" s="150"/>
      <c r="I18" s="150"/>
      <c r="J18" s="102"/>
      <c r="K18" s="360"/>
      <c r="L18" s="360"/>
      <c r="M18" s="102"/>
      <c r="N18" s="103"/>
    </row>
    <row r="19" spans="1:14" s="43" customFormat="1" ht="33" customHeight="1">
      <c r="A19" s="95">
        <v>8</v>
      </c>
      <c r="B19" s="111"/>
      <c r="C19" s="168"/>
      <c r="D19" s="178"/>
      <c r="E19" s="111"/>
      <c r="F19" s="146"/>
      <c r="G19" s="33"/>
      <c r="H19" s="100"/>
      <c r="I19" s="100"/>
      <c r="J19" s="104"/>
      <c r="K19" s="360"/>
      <c r="L19" s="360"/>
      <c r="M19" s="102"/>
      <c r="N19" s="149"/>
    </row>
    <row r="20" spans="1:14" s="43" customFormat="1" ht="33" customHeight="1">
      <c r="A20" s="95">
        <v>9</v>
      </c>
      <c r="B20" s="111"/>
      <c r="C20" s="168"/>
      <c r="D20" s="169"/>
      <c r="E20" s="111"/>
      <c r="F20" s="146"/>
      <c r="G20" s="33"/>
      <c r="H20" s="100"/>
      <c r="I20" s="100"/>
      <c r="J20" s="104"/>
      <c r="K20" s="360"/>
      <c r="L20" s="360"/>
      <c r="M20" s="102"/>
      <c r="N20" s="103"/>
    </row>
    <row r="21" spans="1:14" s="43" customFormat="1" ht="33" customHeight="1">
      <c r="A21" s="95">
        <v>10</v>
      </c>
      <c r="B21" s="111"/>
      <c r="C21" s="168"/>
      <c r="D21" s="169"/>
      <c r="E21" s="111"/>
      <c r="F21" s="146"/>
      <c r="G21" s="33"/>
      <c r="H21" s="100"/>
      <c r="I21" s="100"/>
      <c r="J21" s="104"/>
      <c r="K21" s="360"/>
      <c r="L21" s="360"/>
      <c r="M21" s="102"/>
      <c r="N21" s="103"/>
    </row>
    <row r="22" spans="1:14" ht="16.5" customHeight="1" thickBot="1">
      <c r="A22" s="105"/>
      <c r="B22" s="350" t="s">
        <v>264</v>
      </c>
      <c r="C22" s="350"/>
      <c r="D22" s="351"/>
      <c r="E22" s="253">
        <f>SUM(E12:E21)</f>
        <v>1400</v>
      </c>
      <c r="F22" s="253"/>
      <c r="G22" s="253">
        <f>SUM(G12:G21)</f>
        <v>0</v>
      </c>
      <c r="H22" s="253"/>
      <c r="I22" s="253">
        <f>SUM(I12:I21)</f>
        <v>0</v>
      </c>
      <c r="J22" s="106"/>
      <c r="K22" s="107"/>
      <c r="L22" s="108"/>
      <c r="M22" s="106"/>
      <c r="N22" s="106"/>
    </row>
    <row r="23" spans="1:14">
      <c r="B23" s="75" t="s">
        <v>12</v>
      </c>
      <c r="C23" s="75"/>
    </row>
  </sheetData>
  <mergeCells count="21">
    <mergeCell ref="A10:A11"/>
    <mergeCell ref="B10:B11"/>
    <mergeCell ref="C10:D11"/>
    <mergeCell ref="E10:F10"/>
    <mergeCell ref="G10:I10"/>
    <mergeCell ref="M10:M11"/>
    <mergeCell ref="N10:N11"/>
    <mergeCell ref="B1:G1"/>
    <mergeCell ref="K18:L18"/>
    <mergeCell ref="K19:L19"/>
    <mergeCell ref="B22:D22"/>
    <mergeCell ref="J10:J11"/>
    <mergeCell ref="K10:L11"/>
    <mergeCell ref="K12:L12"/>
    <mergeCell ref="K13:L13"/>
    <mergeCell ref="K14:L14"/>
    <mergeCell ref="K15:L15"/>
    <mergeCell ref="K16:L16"/>
    <mergeCell ref="K17:L17"/>
    <mergeCell ref="K21:L21"/>
    <mergeCell ref="K20:L20"/>
  </mergeCells>
  <phoneticPr fontId="68" type="noConversion"/>
  <pageMargins left="0.74777776002883911" right="0.19666667282581329" top="0.27541667222976685" bottom="0.27541667222976685" header="0.23597222566604614" footer="0.15722222626209259"/>
  <pageSetup paperSize="9" scale="88" orientation="landscape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7"/>
  <sheetViews>
    <sheetView zoomScale="75" zoomScaleNormal="75" zoomScaleSheetLayoutView="75" workbookViewId="0">
      <selection activeCell="C7" sqref="C7:D7"/>
    </sheetView>
  </sheetViews>
  <sheetFormatPr defaultColWidth="8.8984375" defaultRowHeight="14.4"/>
  <cols>
    <col min="1" max="1" width="8.3984375" style="121" customWidth="1"/>
    <col min="2" max="2" width="30" style="121" customWidth="1"/>
    <col min="3" max="3" width="9.3984375" style="121" customWidth="1"/>
    <col min="4" max="4" width="17.796875" style="121" customWidth="1"/>
    <col min="5" max="5" width="14.19921875" style="121" customWidth="1"/>
    <col min="6" max="6" width="5.69921875" style="121" customWidth="1"/>
    <col min="7" max="7" width="8.8984375" style="121"/>
    <col min="8" max="8" width="8.8984375" style="122"/>
    <col min="9" max="16384" width="8.8984375" style="121"/>
  </cols>
  <sheetData>
    <row r="1" spans="1:27" ht="46.2">
      <c r="A1" s="397"/>
      <c r="B1" s="397"/>
      <c r="C1" s="397"/>
      <c r="D1" s="397"/>
      <c r="E1" s="397"/>
      <c r="F1" s="397"/>
      <c r="H1" s="122" t="s">
        <v>123</v>
      </c>
    </row>
    <row r="2" spans="1:27" ht="8.25" customHeight="1">
      <c r="A2" s="123"/>
      <c r="B2" s="123"/>
      <c r="C2" s="123"/>
      <c r="D2" s="123"/>
      <c r="E2" s="123" t="s">
        <v>0</v>
      </c>
      <c r="G2" s="121" t="s">
        <v>71</v>
      </c>
    </row>
    <row r="3" spans="1:27" ht="60" customHeight="1">
      <c r="A3" s="124">
        <v>1</v>
      </c>
      <c r="B3" s="124" t="s">
        <v>14</v>
      </c>
      <c r="C3" s="398">
        <v>45941</v>
      </c>
      <c r="D3" s="398"/>
      <c r="E3" s="398"/>
      <c r="F3" s="398"/>
      <c r="J3" s="125">
        <v>43413</v>
      </c>
      <c r="K3" s="126" t="s">
        <v>22</v>
      </c>
      <c r="L3" s="127" t="s">
        <v>19</v>
      </c>
      <c r="M3" s="128" t="str">
        <f>K3&amp;N3</f>
        <v>ONEYGOAU21778300WH2811RTW</v>
      </c>
      <c r="N3" s="129" t="s">
        <v>63</v>
      </c>
      <c r="O3" s="130" t="s">
        <v>120</v>
      </c>
      <c r="P3" s="131">
        <v>220</v>
      </c>
      <c r="Q3" s="132" t="e">
        <f>ROUNDUP((P3/AD3),0)</f>
        <v>#DIV/0!</v>
      </c>
      <c r="R3" s="133">
        <v>0</v>
      </c>
      <c r="S3" s="134">
        <v>1</v>
      </c>
      <c r="T3" s="135">
        <v>0</v>
      </c>
      <c r="U3" s="133">
        <v>0</v>
      </c>
      <c r="V3" s="136">
        <f>X3-S3</f>
        <v>219</v>
      </c>
      <c r="W3" s="137" t="e">
        <f>ROUNDUP((V3/AD3),0)</f>
        <v>#DIV/0!</v>
      </c>
      <c r="X3" s="136">
        <f>P3-AB3-R3</f>
        <v>220</v>
      </c>
      <c r="Y3" s="137" t="e">
        <f>T3+W3</f>
        <v>#DIV/0!</v>
      </c>
      <c r="Z3" s="136">
        <f>R3-AD3-T3</f>
        <v>0</v>
      </c>
      <c r="AA3" s="138" t="e">
        <f>V3+Y3</f>
        <v>#DIV/0!</v>
      </c>
    </row>
    <row r="4" spans="1:27" ht="60" customHeight="1">
      <c r="A4" s="124">
        <v>2</v>
      </c>
      <c r="B4" s="124" t="s">
        <v>129</v>
      </c>
      <c r="C4" s="399" t="s">
        <v>5644</v>
      </c>
      <c r="D4" s="400"/>
      <c r="E4" s="400"/>
      <c r="F4" s="400"/>
      <c r="H4" s="122" t="s">
        <v>16</v>
      </c>
      <c r="J4" s="125">
        <v>43413</v>
      </c>
      <c r="K4" s="126" t="s">
        <v>22</v>
      </c>
      <c r="L4" s="127" t="s">
        <v>19</v>
      </c>
      <c r="M4" s="128" t="str">
        <f>K4&amp;N4</f>
        <v>ONEYGOAU21778300WH3111RUA</v>
      </c>
      <c r="N4" s="129" t="s">
        <v>70</v>
      </c>
      <c r="O4" s="130" t="s">
        <v>135</v>
      </c>
      <c r="P4" s="131">
        <v>770</v>
      </c>
      <c r="Q4" s="132" t="e">
        <f>ROUNDUP((P4/AD4),0)</f>
        <v>#DIV/0!</v>
      </c>
      <c r="R4" s="133">
        <v>0</v>
      </c>
      <c r="S4" s="134">
        <v>0</v>
      </c>
      <c r="T4" s="135">
        <v>0</v>
      </c>
      <c r="U4" s="133">
        <v>0</v>
      </c>
      <c r="V4" s="136">
        <f>X4-S4</f>
        <v>770</v>
      </c>
      <c r="W4" s="137" t="e">
        <f>ROUNDUP((V4/AD4),0)</f>
        <v>#DIV/0!</v>
      </c>
      <c r="X4" s="136">
        <f>P4-AB4-R4</f>
        <v>770</v>
      </c>
      <c r="Y4" s="137" t="e">
        <f>T4+W4</f>
        <v>#DIV/0!</v>
      </c>
      <c r="Z4" s="136">
        <f>R4-AD4-T4</f>
        <v>0</v>
      </c>
      <c r="AA4" s="138" t="e">
        <f>V4+Y4</f>
        <v>#DIV/0!</v>
      </c>
    </row>
    <row r="5" spans="1:27" ht="60" customHeight="1">
      <c r="A5" s="124">
        <v>3</v>
      </c>
      <c r="B5" s="124" t="s">
        <v>11</v>
      </c>
      <c r="C5" s="401" t="s">
        <v>462</v>
      </c>
      <c r="D5" s="402"/>
      <c r="E5" s="402"/>
      <c r="F5" s="403"/>
    </row>
    <row r="6" spans="1:27" ht="60" customHeight="1">
      <c r="A6" s="124">
        <v>4</v>
      </c>
      <c r="B6" s="124" t="s">
        <v>61</v>
      </c>
      <c r="C6" s="404">
        <v>86400</v>
      </c>
      <c r="D6" s="405"/>
      <c r="E6" s="139">
        <v>40</v>
      </c>
      <c r="F6" s="140" t="s">
        <v>211</v>
      </c>
      <c r="L6" s="141" t="s">
        <v>40</v>
      </c>
    </row>
    <row r="7" spans="1:27" ht="60" customHeight="1">
      <c r="A7" s="124">
        <v>5</v>
      </c>
      <c r="B7" s="124" t="s">
        <v>10</v>
      </c>
      <c r="C7" s="395"/>
      <c r="D7" s="396"/>
      <c r="E7" s="142"/>
      <c r="F7" s="143" t="s">
        <v>47</v>
      </c>
      <c r="L7" s="141" t="s">
        <v>50</v>
      </c>
    </row>
    <row r="8" spans="1:27" ht="60" customHeight="1">
      <c r="A8" s="124">
        <v>6</v>
      </c>
      <c r="B8" s="124" t="s">
        <v>62</v>
      </c>
      <c r="C8" s="377" t="s">
        <v>3494</v>
      </c>
      <c r="D8" s="378"/>
      <c r="E8" s="378"/>
      <c r="F8" s="379"/>
      <c r="L8" s="141" t="s">
        <v>45</v>
      </c>
    </row>
    <row r="9" spans="1:27" ht="60" customHeight="1">
      <c r="A9" s="124">
        <v>7</v>
      </c>
      <c r="B9" s="380" t="s">
        <v>209</v>
      </c>
      <c r="C9" s="381"/>
      <c r="D9" s="381"/>
      <c r="E9" s="381"/>
      <c r="F9" s="382"/>
    </row>
    <row r="10" spans="1:27" ht="60" customHeight="1">
      <c r="A10" s="383"/>
      <c r="B10" s="384"/>
      <c r="C10" s="384"/>
      <c r="D10" s="384"/>
      <c r="E10" s="384"/>
      <c r="F10" s="385"/>
      <c r="H10" s="122" t="s">
        <v>1</v>
      </c>
    </row>
    <row r="11" spans="1:27" ht="60" customHeight="1">
      <c r="A11" s="386"/>
      <c r="B11" s="387"/>
      <c r="C11" s="387"/>
      <c r="D11" s="387"/>
      <c r="E11" s="387"/>
      <c r="F11" s="388"/>
      <c r="H11" s="122" t="s">
        <v>68</v>
      </c>
    </row>
    <row r="12" spans="1:27" ht="60" customHeight="1">
      <c r="A12" s="389"/>
      <c r="B12" s="390"/>
      <c r="C12" s="390"/>
      <c r="D12" s="390"/>
      <c r="E12" s="390"/>
      <c r="F12" s="391"/>
    </row>
    <row r="13" spans="1:27" ht="60" customHeight="1">
      <c r="A13" s="392" t="s">
        <v>183</v>
      </c>
      <c r="B13" s="392"/>
      <c r="C13" s="392"/>
      <c r="D13" s="392"/>
      <c r="E13" s="392"/>
      <c r="F13" s="392"/>
    </row>
    <row r="14" spans="1:27" ht="18.75" customHeight="1">
      <c r="A14" s="393"/>
      <c r="B14" s="393"/>
      <c r="C14" s="393"/>
      <c r="D14" s="393"/>
      <c r="E14" s="393"/>
      <c r="F14" s="393"/>
    </row>
    <row r="15" spans="1:27" ht="35.4">
      <c r="A15" s="394"/>
      <c r="B15" s="394"/>
      <c r="C15" s="394"/>
      <c r="D15" s="394"/>
      <c r="E15" s="394"/>
      <c r="F15" s="394"/>
    </row>
    <row r="16" spans="1:27">
      <c r="A16" s="144"/>
      <c r="B16" s="144"/>
      <c r="C16" s="144"/>
      <c r="D16" s="144"/>
      <c r="E16" s="144"/>
    </row>
    <row r="17" spans="1:5">
      <c r="A17" s="144"/>
      <c r="B17" s="144"/>
      <c r="C17" s="144"/>
      <c r="D17" s="144"/>
      <c r="E17" s="144"/>
    </row>
  </sheetData>
  <mergeCells count="11">
    <mergeCell ref="C7:D7"/>
    <mergeCell ref="A1:F1"/>
    <mergeCell ref="C3:F3"/>
    <mergeCell ref="C4:F4"/>
    <mergeCell ref="C5:F5"/>
    <mergeCell ref="C6:D6"/>
    <mergeCell ref="C8:F8"/>
    <mergeCell ref="B9:F9"/>
    <mergeCell ref="A10:F12"/>
    <mergeCell ref="A13:F14"/>
    <mergeCell ref="A15:F15"/>
  </mergeCells>
  <phoneticPr fontId="68" type="noConversion"/>
  <conditionalFormatting sqref="X3:X4">
    <cfRule type="cellIs" dxfId="0" priority="1" operator="equal">
      <formula>0</formula>
    </cfRule>
  </conditionalFormatting>
  <pageMargins left="0.23597222566604614" right="0.27541667222976685" top="0.90541666746139526" bottom="0.27541667222976685" header="0.82652777433395386" footer="0.19666667282581329"/>
  <pageSetup paperSize="9" orientation="portrait" horizont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4:B20"/>
  <sheetViews>
    <sheetView zoomScaleNormal="100" zoomScaleSheetLayoutView="75" workbookViewId="0">
      <selection activeCell="B43" sqref="B43"/>
    </sheetView>
  </sheetViews>
  <sheetFormatPr defaultColWidth="8.8984375" defaultRowHeight="14.4"/>
  <sheetData>
    <row r="4" spans="2:2">
      <c r="B4" t="s">
        <v>92</v>
      </c>
    </row>
    <row r="5" spans="2:2">
      <c r="B5" t="s">
        <v>124</v>
      </c>
    </row>
    <row r="6" spans="2:2">
      <c r="B6" t="s">
        <v>13</v>
      </c>
    </row>
    <row r="7" spans="2:2">
      <c r="B7" t="s">
        <v>95</v>
      </c>
    </row>
    <row r="8" spans="2:2">
      <c r="B8" t="s">
        <v>85</v>
      </c>
    </row>
    <row r="9" spans="2:2">
      <c r="B9" t="s">
        <v>122</v>
      </c>
    </row>
    <row r="10" spans="2:2">
      <c r="B10" t="s">
        <v>43</v>
      </c>
    </row>
    <row r="11" spans="2:2">
      <c r="B11" t="s">
        <v>29</v>
      </c>
    </row>
    <row r="12" spans="2:2">
      <c r="B12" t="s">
        <v>58</v>
      </c>
    </row>
    <row r="13" spans="2:2">
      <c r="B13" t="s">
        <v>31</v>
      </c>
    </row>
    <row r="14" spans="2:2">
      <c r="B14" t="s">
        <v>5</v>
      </c>
    </row>
    <row r="15" spans="2:2">
      <c r="B15" t="s">
        <v>128</v>
      </c>
    </row>
    <row r="16" spans="2:2">
      <c r="B16" t="s">
        <v>131</v>
      </c>
    </row>
    <row r="17" spans="2:2">
      <c r="B17" t="s">
        <v>119</v>
      </c>
    </row>
    <row r="18" spans="2:2">
      <c r="B18" t="s">
        <v>107</v>
      </c>
    </row>
    <row r="19" spans="2:2">
      <c r="B19" t="s">
        <v>96</v>
      </c>
    </row>
    <row r="20" spans="2:2">
      <c r="B20" t="s">
        <v>53</v>
      </c>
    </row>
  </sheetData>
  <phoneticPr fontId="68" type="noConversion"/>
  <pageMargins left="0.69986110925674438" right="0.69986110925674438" top="0.75" bottom="0.75" header="0.30000001192092896" footer="0.30000001192092896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5</vt:i4>
      </vt:variant>
    </vt:vector>
  </HeadingPairs>
  <TitlesOfParts>
    <vt:vector size="17" baseType="lpstr">
      <vt:lpstr>일정요약</vt:lpstr>
      <vt:lpstr>입고량 증감률</vt:lpstr>
      <vt:lpstr>Container</vt:lpstr>
      <vt:lpstr>Container(2물류외)</vt:lpstr>
      <vt:lpstr>Pallet Status</vt:lpstr>
      <vt:lpstr>예정물량_사장님 보고용</vt:lpstr>
      <vt:lpstr>Summary</vt:lpstr>
      <vt:lpstr>REPORT</vt:lpstr>
      <vt:lpstr>입고요약</vt:lpstr>
      <vt:lpstr>REPORT(취합)</vt:lpstr>
      <vt:lpstr>NORMAL</vt:lpstr>
      <vt:lpstr>업체명등록</vt:lpstr>
      <vt:lpstr>Container!Criteria</vt:lpstr>
      <vt:lpstr>'Container(2물류외)'!Criteria</vt:lpstr>
      <vt:lpstr>NORMAL!Print_Area</vt:lpstr>
      <vt:lpstr>'Pallet Status'!Print_Area</vt:lpstr>
      <vt:lpstr>'REPORT(취합)'!Print_Area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koaca</dc:creator>
  <cp:lastModifiedBy>Over Load</cp:lastModifiedBy>
  <cp:revision>2</cp:revision>
  <cp:lastPrinted>2025-10-10T07:51:09Z</cp:lastPrinted>
  <dcterms:created xsi:type="dcterms:W3CDTF">2011-01-25T05:28:14Z</dcterms:created>
  <dcterms:modified xsi:type="dcterms:W3CDTF">2025-10-15T08:06:15Z</dcterms:modified>
  <cp:version>1000.0100.01</cp:version>
</cp:coreProperties>
</file>